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codeName="ThisWorkbook" defaultThemeVersion="124226"/>
  <mc:AlternateContent xmlns:mc="http://schemas.openxmlformats.org/markup-compatibility/2006">
    <mc:Choice Requires="x15">
      <x15ac:absPath xmlns:x15ac="http://schemas.microsoft.com/office/spreadsheetml/2010/11/ac" url="https://uio-my.sharepoint.com/personal/anitas_uio_no/Documents/Skrivebord/"/>
    </mc:Choice>
  </mc:AlternateContent>
  <xr:revisionPtr revIDLastSave="0" documentId="14_{728DE7A7-6870-4E12-B6D0-A914AEDA714D}" xr6:coauthVersionLast="47" xr6:coauthVersionMax="47" xr10:uidLastSave="{00000000-0000-0000-0000-000000000000}"/>
  <bookViews>
    <workbookView xWindow="-120" yWindow="-120" windowWidth="38640" windowHeight="21120" firstSheet="1" activeTab="2" xr2:uid="{00000000-000D-0000-FFFF-FFFF00000000}"/>
  </bookViews>
  <sheets>
    <sheet name="Instruksjoner" sheetId="11" r:id="rId1"/>
    <sheet name="Mal" sheetId="5" r:id="rId2"/>
    <sheet name="Sales Orders" sheetId="6" r:id="rId3"/>
    <sheet name="_LG04_55" sheetId="3" r:id="rId4"/>
    <sheet name="_message" sheetId="4"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7" i="5" l="1"/>
  <c r="F14" i="5"/>
  <c r="F15" i="5"/>
  <c r="F16" i="5"/>
  <c r="F9" i="5"/>
  <c r="A10" i="5"/>
  <c r="A11" i="5" s="1"/>
  <c r="A12" i="5" s="1"/>
  <c r="A13" i="5" s="1"/>
  <c r="A14" i="5" s="1"/>
  <c r="A15" i="5" s="1"/>
  <c r="C26" i="6"/>
  <c r="F11" i="5"/>
  <c r="F10" i="5"/>
  <c r="F12" i="5"/>
  <c r="F13" i="5"/>
  <c r="C9" i="6"/>
  <c r="F18" i="5"/>
  <c r="F19" i="5"/>
  <c r="F20" i="5"/>
  <c r="F21" i="5"/>
  <c r="F22" i="5"/>
  <c r="F23" i="5"/>
  <c r="F24" i="5"/>
  <c r="F25" i="5"/>
  <c r="F26" i="5"/>
  <c r="F27" i="5"/>
  <c r="F28" i="5"/>
  <c r="F29" i="5"/>
  <c r="F30" i="5"/>
  <c r="F31" i="5"/>
  <c r="F32" i="5"/>
  <c r="F33" i="5"/>
  <c r="F34" i="5"/>
  <c r="F35" i="5"/>
  <c r="F36" i="5"/>
  <c r="F37" i="5"/>
  <c r="F38" i="5"/>
  <c r="F39" i="5"/>
  <c r="F40" i="5"/>
  <c r="F41" i="5"/>
  <c r="F42" i="5"/>
  <c r="F43" i="5"/>
  <c r="F44" i="5"/>
  <c r="F45" i="5"/>
  <c r="F46" i="5"/>
  <c r="F47" i="5"/>
  <c r="F48" i="5"/>
  <c r="F49" i="5"/>
  <c r="F50" i="5"/>
  <c r="F51" i="5"/>
  <c r="F52" i="5"/>
  <c r="F53" i="5"/>
  <c r="F54" i="5"/>
  <c r="F55" i="5"/>
  <c r="F56" i="5"/>
  <c r="F57" i="5"/>
  <c r="F58" i="5"/>
  <c r="F59" i="5"/>
  <c r="F60" i="5"/>
  <c r="F61" i="5"/>
  <c r="F62" i="5"/>
  <c r="F63" i="5"/>
  <c r="F64" i="5"/>
  <c r="F65" i="5"/>
  <c r="F66" i="5"/>
  <c r="F67" i="5"/>
  <c r="F68" i="5"/>
  <c r="F69" i="5"/>
  <c r="F70" i="5"/>
  <c r="F71" i="5"/>
  <c r="F72" i="5"/>
  <c r="F73" i="5"/>
  <c r="F74" i="5"/>
  <c r="F75" i="5"/>
  <c r="F76" i="5"/>
  <c r="F77" i="5"/>
  <c r="F78" i="5"/>
  <c r="F79" i="5"/>
  <c r="F80" i="5"/>
  <c r="F81" i="5"/>
  <c r="F82" i="5"/>
  <c r="F83" i="5"/>
  <c r="F84" i="5"/>
  <c r="F85" i="5"/>
  <c r="F86" i="5"/>
  <c r="F87" i="5"/>
  <c r="F88" i="5"/>
  <c r="F89" i="5"/>
  <c r="F90" i="5"/>
  <c r="F91" i="5"/>
  <c r="F92" i="5"/>
  <c r="F93" i="5"/>
  <c r="F94" i="5"/>
  <c r="F95" i="5"/>
  <c r="F96" i="5"/>
  <c r="F97" i="5"/>
  <c r="F98" i="5"/>
  <c r="F99" i="5"/>
  <c r="F100" i="5"/>
  <c r="F101" i="5"/>
  <c r="F102" i="5"/>
  <c r="F103" i="5"/>
  <c r="F104" i="5"/>
  <c r="F105" i="5"/>
  <c r="F106" i="5"/>
  <c r="F107" i="5"/>
  <c r="F108" i="5"/>
  <c r="F109" i="5"/>
  <c r="F110" i="5"/>
  <c r="F111" i="5"/>
  <c r="F112" i="5"/>
  <c r="F113" i="5"/>
  <c r="F114" i="5"/>
  <c r="F115" i="5"/>
  <c r="F116" i="5"/>
  <c r="F117" i="5"/>
  <c r="F118" i="5"/>
  <c r="F119" i="5"/>
  <c r="F120" i="5"/>
  <c r="F121" i="5"/>
  <c r="F122" i="5"/>
  <c r="F123" i="5"/>
  <c r="F124" i="5"/>
  <c r="F125" i="5"/>
  <c r="F126" i="5"/>
  <c r="F127" i="5"/>
  <c r="F128" i="5"/>
  <c r="F129" i="5"/>
  <c r="F130" i="5"/>
  <c r="F131" i="5"/>
  <c r="F132" i="5"/>
  <c r="F133" i="5"/>
  <c r="F134" i="5"/>
  <c r="F135" i="5"/>
  <c r="F136" i="5"/>
  <c r="F137" i="5"/>
  <c r="F138" i="5"/>
  <c r="F139" i="5"/>
  <c r="F140" i="5"/>
  <c r="F141" i="5"/>
  <c r="F142" i="5"/>
  <c r="F143" i="5"/>
  <c r="F144" i="5"/>
  <c r="F145" i="5"/>
  <c r="F146" i="5"/>
  <c r="F147" i="5"/>
  <c r="F148" i="5"/>
  <c r="F149" i="5"/>
  <c r="F150" i="5"/>
  <c r="F151" i="5"/>
  <c r="F152" i="5"/>
  <c r="F153" i="5"/>
  <c r="F154" i="5"/>
  <c r="F155" i="5"/>
  <c r="F156" i="5"/>
  <c r="F157" i="5"/>
  <c r="F158" i="5"/>
  <c r="F159" i="5"/>
  <c r="F160" i="5"/>
  <c r="F161" i="5"/>
  <c r="F162" i="5"/>
  <c r="F163" i="5"/>
  <c r="F164" i="5"/>
  <c r="F165" i="5"/>
  <c r="F166" i="5"/>
  <c r="F167" i="5"/>
  <c r="F168" i="5"/>
  <c r="F169" i="5"/>
  <c r="F170" i="5"/>
  <c r="F171" i="5"/>
  <c r="F172" i="5"/>
  <c r="F173" i="5"/>
  <c r="F174" i="5"/>
  <c r="F175" i="5"/>
  <c r="F176" i="5"/>
  <c r="F177" i="5"/>
  <c r="F178" i="5"/>
  <c r="F179" i="5"/>
  <c r="F180" i="5"/>
  <c r="F181" i="5"/>
  <c r="F182" i="5"/>
  <c r="F183" i="5"/>
  <c r="F184" i="5"/>
  <c r="F185" i="5"/>
  <c r="F186" i="5"/>
  <c r="F187" i="5"/>
  <c r="F188" i="5"/>
  <c r="F189" i="5"/>
  <c r="F190" i="5"/>
  <c r="F191" i="5"/>
  <c r="F192" i="5"/>
  <c r="F193" i="5"/>
  <c r="F194" i="5"/>
  <c r="F195" i="5"/>
  <c r="F196" i="5"/>
  <c r="F197" i="5"/>
  <c r="F198" i="5"/>
  <c r="F199" i="5"/>
  <c r="F200" i="5"/>
  <c r="F201" i="5"/>
  <c r="F202" i="5"/>
  <c r="F203" i="5"/>
  <c r="F204" i="5"/>
  <c r="F205" i="5"/>
  <c r="F206" i="5"/>
  <c r="F207" i="5"/>
  <c r="F208" i="5"/>
  <c r="F209" i="5"/>
  <c r="F210" i="5"/>
  <c r="F211" i="5"/>
  <c r="F212" i="5"/>
  <c r="F213" i="5"/>
  <c r="F214" i="5"/>
  <c r="F215" i="5"/>
  <c r="F216" i="5"/>
  <c r="F217" i="5"/>
  <c r="F218" i="5"/>
  <c r="F219" i="5"/>
  <c r="F220" i="5"/>
  <c r="F221" i="5"/>
  <c r="F222" i="5"/>
  <c r="F223" i="5"/>
  <c r="F224" i="5"/>
  <c r="F225" i="5"/>
  <c r="F226" i="5"/>
  <c r="F227" i="5"/>
  <c r="F228" i="5"/>
  <c r="F229" i="5"/>
  <c r="F230" i="5"/>
  <c r="F231" i="5"/>
  <c r="F232" i="5"/>
  <c r="F233" i="5"/>
  <c r="F234" i="5"/>
  <c r="F235" i="5"/>
  <c r="F236" i="5"/>
  <c r="F237" i="5"/>
  <c r="F238" i="5"/>
  <c r="F239" i="5"/>
  <c r="F240" i="5"/>
  <c r="F241" i="5"/>
  <c r="F242" i="5"/>
  <c r="F243" i="5"/>
  <c r="F244" i="5"/>
  <c r="F245" i="5"/>
  <c r="F246" i="5"/>
  <c r="F247" i="5"/>
  <c r="F248" i="5"/>
  <c r="F249" i="5"/>
  <c r="F250" i="5"/>
  <c r="A16" i="5" l="1"/>
  <c r="A17" i="5" s="1"/>
  <c r="A18" i="5" s="1"/>
  <c r="F2" i="5"/>
  <c r="A19" i="5" l="1"/>
  <c r="A20" i="5" s="1"/>
  <c r="A21" i="5" s="1"/>
  <c r="F251" i="5" l="1"/>
  <c r="F252" i="5"/>
  <c r="F253" i="5"/>
  <c r="F254" i="5"/>
  <c r="F255" i="5"/>
  <c r="F256" i="5"/>
  <c r="F257" i="5"/>
  <c r="F258" i="5"/>
  <c r="F259" i="5"/>
  <c r="F260" i="5"/>
  <c r="F261" i="5"/>
  <c r="F262" i="5"/>
  <c r="F263" i="5"/>
  <c r="F264" i="5"/>
  <c r="F265" i="5"/>
  <c r="F266" i="5"/>
  <c r="F267" i="5"/>
  <c r="F268" i="5"/>
  <c r="F269" i="5"/>
  <c r="F270" i="5"/>
  <c r="F271" i="5"/>
  <c r="F272" i="5"/>
  <c r="F273" i="5"/>
  <c r="F274" i="5"/>
  <c r="F275" i="5"/>
  <c r="F276" i="5"/>
  <c r="F277" i="5"/>
  <c r="F278" i="5"/>
  <c r="F279" i="5"/>
  <c r="F280" i="5"/>
  <c r="F281" i="5"/>
  <c r="F282" i="5"/>
  <c r="F283" i="5"/>
  <c r="F284" i="5"/>
  <c r="F285" i="5"/>
  <c r="F286" i="5"/>
  <c r="F287" i="5"/>
  <c r="F288" i="5"/>
  <c r="F289" i="5"/>
  <c r="F290" i="5"/>
  <c r="F291" i="5"/>
  <c r="F292" i="5"/>
  <c r="F293" i="5"/>
  <c r="F294" i="5"/>
  <c r="F295" i="5"/>
  <c r="F296" i="5"/>
  <c r="F297" i="5"/>
  <c r="F298" i="5"/>
  <c r="F299" i="5"/>
  <c r="F300" i="5"/>
  <c r="F301" i="5"/>
  <c r="F302" i="5"/>
  <c r="F303" i="5"/>
  <c r="F304" i="5"/>
  <c r="F305" i="5"/>
  <c r="F306" i="5"/>
  <c r="F307" i="5"/>
  <c r="F308" i="5"/>
  <c r="F309" i="5"/>
  <c r="F310" i="5"/>
  <c r="F311" i="5"/>
  <c r="F312" i="5"/>
  <c r="F313" i="5"/>
  <c r="F314" i="5"/>
  <c r="F315" i="5"/>
  <c r="F316" i="5"/>
  <c r="F317" i="5"/>
  <c r="F318" i="5"/>
  <c r="F319" i="5"/>
  <c r="F320" i="5"/>
  <c r="F321" i="5"/>
  <c r="F322" i="5"/>
  <c r="F323" i="5"/>
  <c r="F324" i="5"/>
  <c r="F325" i="5"/>
  <c r="F326" i="5"/>
  <c r="F327" i="5"/>
  <c r="F328" i="5"/>
  <c r="F329" i="5"/>
  <c r="F330" i="5"/>
  <c r="F331" i="5"/>
  <c r="F332" i="5"/>
  <c r="F333" i="5"/>
  <c r="F334" i="5"/>
  <c r="F335" i="5"/>
  <c r="F336" i="5"/>
  <c r="F337" i="5"/>
  <c r="F338" i="5"/>
  <c r="F339" i="5"/>
  <c r="F340" i="5"/>
  <c r="F341" i="5"/>
  <c r="F342" i="5"/>
  <c r="F343" i="5"/>
  <c r="F344" i="5"/>
  <c r="F345" i="5"/>
  <c r="F346" i="5"/>
  <c r="F347" i="5"/>
  <c r="F348" i="5"/>
  <c r="F349" i="5"/>
  <c r="F350" i="5"/>
  <c r="F351" i="5"/>
  <c r="F352" i="5"/>
  <c r="F353" i="5"/>
  <c r="F354" i="5"/>
  <c r="F355" i="5"/>
  <c r="F356" i="5"/>
  <c r="F357" i="5"/>
  <c r="F358" i="5"/>
  <c r="F359" i="5"/>
  <c r="F360" i="5"/>
  <c r="F361" i="5"/>
  <c r="F362" i="5"/>
  <c r="F363" i="5"/>
  <c r="F364" i="5"/>
  <c r="F365" i="5"/>
  <c r="F366" i="5"/>
  <c r="F367" i="5"/>
  <c r="F368" i="5"/>
  <c r="F369" i="5"/>
  <c r="F370" i="5"/>
  <c r="F371" i="5"/>
  <c r="F372" i="5"/>
  <c r="F373" i="5"/>
  <c r="F374" i="5"/>
  <c r="F375" i="5"/>
  <c r="F376" i="5"/>
  <c r="F377" i="5"/>
  <c r="F378" i="5"/>
  <c r="F379" i="5"/>
  <c r="F380" i="5"/>
  <c r="F381" i="5"/>
  <c r="F382" i="5"/>
  <c r="F383" i="5"/>
  <c r="F384" i="5"/>
  <c r="F385" i="5"/>
  <c r="F386" i="5"/>
  <c r="F387" i="5"/>
  <c r="F388" i="5"/>
  <c r="F389" i="5"/>
  <c r="F390" i="5"/>
  <c r="F391" i="5"/>
  <c r="F392" i="5"/>
  <c r="F393" i="5"/>
  <c r="F394" i="5"/>
  <c r="F395" i="5"/>
  <c r="F396" i="5"/>
  <c r="F397" i="5"/>
  <c r="F398" i="5"/>
  <c r="F399" i="5"/>
  <c r="F400" i="5"/>
  <c r="F401" i="5"/>
  <c r="F402" i="5"/>
  <c r="F403" i="5"/>
  <c r="F404" i="5"/>
  <c r="F405" i="5"/>
  <c r="F406" i="5"/>
  <c r="F407" i="5"/>
  <c r="F408" i="5"/>
  <c r="F409" i="5"/>
  <c r="F410" i="5"/>
  <c r="F411" i="5"/>
  <c r="F412" i="5"/>
  <c r="F413" i="5"/>
  <c r="F414" i="5"/>
  <c r="F415" i="5"/>
  <c r="F416" i="5"/>
  <c r="F417" i="5"/>
  <c r="F418" i="5"/>
  <c r="F419" i="5"/>
  <c r="F420" i="5"/>
  <c r="F421" i="5"/>
  <c r="F422" i="5"/>
  <c r="F423" i="5"/>
  <c r="F424" i="5"/>
  <c r="F425" i="5"/>
  <c r="F426" i="5"/>
  <c r="F427" i="5"/>
  <c r="F428" i="5"/>
  <c r="F429" i="5"/>
  <c r="F430" i="5"/>
  <c r="F431" i="5"/>
  <c r="U108" i="6" l="1"/>
  <c r="T108" i="6"/>
  <c r="S108" i="6"/>
  <c r="R108" i="6"/>
  <c r="Q108" i="6"/>
  <c r="P108" i="6"/>
  <c r="O108" i="6"/>
  <c r="N108" i="6"/>
  <c r="M108" i="6"/>
  <c r="D108" i="6"/>
  <c r="C108" i="6"/>
  <c r="B108" i="6"/>
  <c r="F108" i="6"/>
  <c r="Z108" i="6" s="1"/>
  <c r="C4" i="6" l="1"/>
  <c r="C62" i="6" l="1"/>
  <c r="C63" i="6"/>
  <c r="A22" i="5" l="1"/>
  <c r="A23" i="5"/>
  <c r="A24" i="5" s="1"/>
  <c r="A25" i="5" s="1"/>
  <c r="A26" i="5" s="1"/>
  <c r="A27" i="5" s="1"/>
  <c r="A28" i="5" s="1"/>
  <c r="A29" i="5" s="1"/>
  <c r="A30" i="5" s="1"/>
  <c r="A31" i="5" s="1"/>
  <c r="A32" i="5" s="1"/>
  <c r="A33" i="5" s="1"/>
  <c r="A34" i="5" s="1"/>
  <c r="A35" i="5" s="1"/>
  <c r="A36" i="5" s="1"/>
  <c r="A37" i="5" s="1"/>
  <c r="A38" i="5" s="1"/>
  <c r="A39" i="5" s="1"/>
  <c r="A40" i="5" s="1"/>
  <c r="A41" i="5" s="1"/>
  <c r="A42" i="5" s="1"/>
  <c r="A43" i="5" s="1"/>
  <c r="A44" i="5" s="1"/>
  <c r="A45" i="5" s="1"/>
  <c r="A46" i="5" s="1"/>
  <c r="A47" i="5" s="1"/>
  <c r="A48" i="5" s="1"/>
  <c r="A49" i="5" s="1"/>
  <c r="A50" i="5" s="1"/>
  <c r="A51" i="5" s="1"/>
  <c r="A52" i="5" s="1"/>
  <c r="A53" i="5" s="1"/>
  <c r="A54" i="5" s="1"/>
  <c r="A55" i="5" s="1"/>
  <c r="A56" i="5" s="1"/>
  <c r="A57" i="5" s="1"/>
  <c r="A58" i="5" s="1"/>
  <c r="A59" i="5" s="1"/>
  <c r="A60" i="5" s="1"/>
  <c r="A61" i="5" s="1"/>
  <c r="A62" i="5" s="1"/>
  <c r="A63" i="5" s="1"/>
  <c r="A64" i="5" s="1"/>
  <c r="A65" i="5" s="1"/>
  <c r="A66" i="5" s="1"/>
  <c r="A67" i="5" s="1"/>
  <c r="A68" i="5" s="1"/>
  <c r="A69" i="5" s="1"/>
  <c r="A70" i="5" s="1"/>
  <c r="A71" i="5" s="1"/>
  <c r="A72" i="5" s="1"/>
  <c r="A73" i="5" s="1"/>
  <c r="A74" i="5" s="1"/>
  <c r="A75" i="5" s="1"/>
  <c r="A76" i="5" s="1"/>
  <c r="A77" i="5" s="1"/>
  <c r="A78" i="5" s="1"/>
  <c r="A79" i="5" s="1"/>
  <c r="A80" i="5" s="1"/>
  <c r="A81" i="5" s="1"/>
  <c r="A82" i="5" s="1"/>
  <c r="A83" i="5" s="1"/>
  <c r="A84" i="5" s="1"/>
  <c r="A85" i="5" s="1"/>
  <c r="A86" i="5" s="1"/>
  <c r="A87" i="5" s="1"/>
  <c r="A88" i="5" s="1"/>
  <c r="A89" i="5" s="1"/>
  <c r="A90" i="5" s="1"/>
  <c r="A91" i="5" s="1"/>
  <c r="A92" i="5" s="1"/>
  <c r="A93" i="5" s="1"/>
  <c r="A94" i="5" s="1"/>
  <c r="A95" i="5" s="1"/>
  <c r="A96" i="5" s="1"/>
  <c r="A97" i="5" s="1"/>
  <c r="A98" i="5" s="1"/>
  <c r="A99" i="5" s="1"/>
  <c r="A100" i="5" s="1"/>
  <c r="A101" i="5" s="1"/>
  <c r="A102" i="5" s="1"/>
  <c r="A103" i="5" s="1"/>
  <c r="A104" i="5" s="1"/>
  <c r="A105" i="5" s="1"/>
  <c r="A106" i="5" s="1"/>
  <c r="A107" i="5" s="1"/>
  <c r="A108" i="5" s="1"/>
  <c r="A109" i="5" s="1"/>
  <c r="A110" i="5" s="1"/>
  <c r="A111" i="5" s="1"/>
  <c r="A112" i="5" s="1"/>
  <c r="A113" i="5" s="1"/>
  <c r="A114" i="5" s="1"/>
  <c r="A115" i="5" s="1"/>
  <c r="A116" i="5" s="1"/>
  <c r="A117" i="5" s="1"/>
  <c r="A118" i="5" s="1"/>
  <c r="A119" i="5" s="1"/>
  <c r="A120" i="5" s="1"/>
  <c r="A121" i="5" s="1"/>
  <c r="A122" i="5" s="1"/>
  <c r="A123" i="5" s="1"/>
  <c r="A124" i="5" s="1"/>
  <c r="A125" i="5" s="1"/>
  <c r="A126" i="5" s="1"/>
  <c r="A127" i="5" s="1"/>
  <c r="A128" i="5" s="1"/>
  <c r="A129" i="5" s="1"/>
  <c r="A130" i="5" s="1"/>
  <c r="A131" i="5" s="1"/>
  <c r="A132" i="5" s="1"/>
  <c r="A133" i="5" s="1"/>
  <c r="A134" i="5" s="1"/>
  <c r="A135" i="5" s="1"/>
  <c r="A136" i="5" s="1"/>
  <c r="A137" i="5" s="1"/>
  <c r="A138" i="5" s="1"/>
  <c r="A139" i="5" s="1"/>
  <c r="A140" i="5" s="1"/>
  <c r="A141" i="5" s="1"/>
  <c r="A142" i="5" s="1"/>
  <c r="A143" i="5" s="1"/>
  <c r="A144" i="5" s="1"/>
  <c r="A145" i="5" s="1"/>
  <c r="A146" i="5" s="1"/>
  <c r="A147" i="5" s="1"/>
  <c r="A148" i="5" s="1"/>
  <c r="A149" i="5" s="1"/>
  <c r="A150" i="5" s="1"/>
  <c r="A151" i="5" s="1"/>
  <c r="A152" i="5" s="1"/>
  <c r="A153" i="5" s="1"/>
  <c r="A154" i="5" s="1"/>
  <c r="A155" i="5" s="1"/>
  <c r="A156" i="5" s="1"/>
  <c r="A157" i="5" s="1"/>
  <c r="A158" i="5" s="1"/>
  <c r="A159" i="5" s="1"/>
  <c r="A160" i="5" s="1"/>
  <c r="A161" i="5" s="1"/>
  <c r="A162" i="5" s="1"/>
  <c r="A163" i="5" s="1"/>
  <c r="A164" i="5" s="1"/>
  <c r="A165" i="5" s="1"/>
  <c r="A166" i="5" s="1"/>
  <c r="A167" i="5" s="1"/>
  <c r="A168" i="5" s="1"/>
  <c r="A169" i="5" s="1"/>
  <c r="A170" i="5" s="1"/>
  <c r="A171" i="5" s="1"/>
  <c r="A172" i="5" s="1"/>
  <c r="A173" i="5" s="1"/>
  <c r="A174" i="5" s="1"/>
  <c r="A175" i="5" s="1"/>
  <c r="A176" i="5" s="1"/>
  <c r="A177" i="5" s="1"/>
  <c r="A178" i="5" s="1"/>
  <c r="A179" i="5" s="1"/>
  <c r="A180" i="5" s="1"/>
  <c r="A181" i="5" s="1"/>
  <c r="A182" i="5" s="1"/>
  <c r="A183" i="5" s="1"/>
  <c r="A184" i="5" s="1"/>
  <c r="A185" i="5" s="1"/>
  <c r="A186" i="5" s="1"/>
  <c r="A187" i="5" s="1"/>
  <c r="A188" i="5" s="1"/>
  <c r="A189" i="5" s="1"/>
  <c r="A190" i="5" s="1"/>
  <c r="A191" i="5" s="1"/>
  <c r="A192" i="5" s="1"/>
  <c r="A193" i="5" s="1"/>
  <c r="A194" i="5" s="1"/>
  <c r="A195" i="5" s="1"/>
  <c r="A196" i="5" s="1"/>
  <c r="A197" i="5" s="1"/>
  <c r="A198" i="5" s="1"/>
  <c r="A199" i="5" s="1"/>
  <c r="A200" i="5" s="1"/>
  <c r="A201" i="5" s="1"/>
  <c r="A202" i="5" s="1"/>
  <c r="A203" i="5" s="1"/>
  <c r="A204" i="5" s="1"/>
  <c r="A205" i="5" s="1"/>
  <c r="A206" i="5" s="1"/>
  <c r="A207" i="5" s="1"/>
  <c r="A208" i="5" s="1"/>
  <c r="A209" i="5" s="1"/>
  <c r="A210" i="5" s="1"/>
  <c r="A211" i="5" s="1"/>
  <c r="A212" i="5" s="1"/>
  <c r="A213" i="5" s="1"/>
  <c r="A214" i="5" s="1"/>
  <c r="A215" i="5" s="1"/>
  <c r="A216" i="5" s="1"/>
  <c r="A217" i="5" s="1"/>
  <c r="A218" i="5" s="1"/>
  <c r="A219" i="5" s="1"/>
  <c r="A220" i="5" s="1"/>
  <c r="A221" i="5" s="1"/>
  <c r="A222" i="5" s="1"/>
  <c r="A223" i="5" s="1"/>
  <c r="A224" i="5" s="1"/>
  <c r="A225" i="5" s="1"/>
  <c r="A226" i="5" s="1"/>
  <c r="A227" i="5" s="1"/>
  <c r="A228" i="5" s="1"/>
  <c r="A229" i="5" s="1"/>
  <c r="A230" i="5" s="1"/>
  <c r="A231" i="5" s="1"/>
  <c r="A232" i="5" s="1"/>
  <c r="A233" i="5" s="1"/>
  <c r="A234" i="5" s="1"/>
  <c r="A235" i="5" s="1"/>
  <c r="A236" i="5" s="1"/>
  <c r="A237" i="5" s="1"/>
  <c r="A238" i="5" s="1"/>
  <c r="A239" i="5" s="1"/>
  <c r="A240" i="5" s="1"/>
  <c r="A241" i="5" s="1"/>
  <c r="A242" i="5" s="1"/>
  <c r="A243" i="5" s="1"/>
  <c r="A244" i="5" s="1"/>
  <c r="A245" i="5" s="1"/>
  <c r="A246" i="5" s="1"/>
  <c r="A247" i="5" s="1"/>
  <c r="A248" i="5" s="1"/>
  <c r="A249" i="5" s="1"/>
  <c r="A250" i="5" s="1"/>
  <c r="A251" i="5" s="1"/>
  <c r="A252" i="5" s="1"/>
  <c r="A253" i="5" s="1"/>
  <c r="A254" i="5" s="1"/>
  <c r="A255" i="5" s="1"/>
  <c r="A256" i="5" s="1"/>
  <c r="A257" i="5" s="1"/>
  <c r="A258" i="5" s="1"/>
  <c r="A259" i="5" s="1"/>
  <c r="A260" i="5" s="1"/>
  <c r="A261" i="5" s="1"/>
  <c r="A262" i="5" s="1"/>
  <c r="A263" i="5" s="1"/>
  <c r="A264" i="5" s="1"/>
  <c r="A265" i="5" s="1"/>
  <c r="A266" i="5" s="1"/>
  <c r="A267" i="5" s="1"/>
  <c r="A268" i="5" s="1"/>
  <c r="A269" i="5" s="1"/>
  <c r="A270" i="5" s="1"/>
  <c r="A271" i="5" s="1"/>
  <c r="A272" i="5" s="1"/>
  <c r="A273" i="5" s="1"/>
  <c r="A274" i="5" s="1"/>
  <c r="A275" i="5" s="1"/>
  <c r="A276" i="5" s="1"/>
  <c r="A277" i="5" s="1"/>
  <c r="A278" i="5" s="1"/>
  <c r="A279" i="5" s="1"/>
  <c r="A280" i="5" s="1"/>
  <c r="A281" i="5" s="1"/>
  <c r="A282" i="5" s="1"/>
  <c r="A283" i="5" s="1"/>
  <c r="A284" i="5" s="1"/>
  <c r="A285" i="5" s="1"/>
  <c r="A286" i="5" s="1"/>
  <c r="A287" i="5" s="1"/>
  <c r="A288" i="5" s="1"/>
  <c r="A289" i="5" s="1"/>
  <c r="A290" i="5" s="1"/>
  <c r="A291" i="5" s="1"/>
  <c r="A292" i="5" s="1"/>
  <c r="A293" i="5" s="1"/>
  <c r="A294" i="5" s="1"/>
  <c r="A295" i="5" s="1"/>
  <c r="A296" i="5" s="1"/>
  <c r="A297" i="5" s="1"/>
  <c r="A298" i="5" s="1"/>
  <c r="A299" i="5" s="1"/>
  <c r="A300" i="5" s="1"/>
  <c r="A301" i="5" s="1"/>
  <c r="A302" i="5" s="1"/>
  <c r="A303" i="5" s="1"/>
  <c r="A304" i="5" s="1"/>
  <c r="A305" i="5" s="1"/>
  <c r="A306" i="5" s="1"/>
  <c r="A307" i="5" s="1"/>
  <c r="A308" i="5" s="1"/>
  <c r="A309" i="5" s="1"/>
  <c r="A310" i="5" s="1"/>
  <c r="A311" i="5" s="1"/>
  <c r="A312" i="5" s="1"/>
  <c r="A313" i="5" s="1"/>
  <c r="A314" i="5" s="1"/>
  <c r="A315" i="5" s="1"/>
  <c r="A316" i="5" s="1"/>
  <c r="A317" i="5" s="1"/>
  <c r="A318" i="5" s="1"/>
  <c r="A319" i="5" s="1"/>
  <c r="A320" i="5" s="1"/>
  <c r="A321" i="5" s="1"/>
  <c r="A322" i="5" s="1"/>
  <c r="A323" i="5" s="1"/>
  <c r="A324" i="5" s="1"/>
  <c r="A325" i="5" s="1"/>
  <c r="A326" i="5" s="1"/>
  <c r="A327" i="5" s="1"/>
  <c r="A328" i="5" s="1"/>
  <c r="A329" i="5" s="1"/>
  <c r="A330" i="5" s="1"/>
  <c r="A331" i="5" s="1"/>
  <c r="A332" i="5" s="1"/>
  <c r="A333" i="5" s="1"/>
  <c r="A334" i="5" s="1"/>
  <c r="A335" i="5" s="1"/>
  <c r="A336" i="5" s="1"/>
  <c r="A337" i="5" s="1"/>
  <c r="A338" i="5" s="1"/>
  <c r="A339" i="5" s="1"/>
  <c r="A340" i="5" s="1"/>
  <c r="A341" i="5" s="1"/>
  <c r="A342" i="5" s="1"/>
  <c r="A343" i="5" s="1"/>
  <c r="A344" i="5" s="1"/>
  <c r="A345" i="5" s="1"/>
  <c r="A346" i="5" s="1"/>
  <c r="A347" i="5" s="1"/>
  <c r="A348" i="5" s="1"/>
  <c r="A349" i="5" s="1"/>
  <c r="A350" i="5" s="1"/>
  <c r="A351" i="5" s="1"/>
  <c r="A352" i="5" s="1"/>
  <c r="A353" i="5" s="1"/>
  <c r="A354" i="5" s="1"/>
  <c r="A355" i="5" s="1"/>
  <c r="A356" i="5" s="1"/>
  <c r="A357" i="5" s="1"/>
  <c r="A358" i="5" s="1"/>
  <c r="A359" i="5" s="1"/>
  <c r="A360" i="5" s="1"/>
  <c r="A361" i="5" s="1"/>
  <c r="A362" i="5" s="1"/>
  <c r="A363" i="5" s="1"/>
  <c r="A364" i="5" s="1"/>
  <c r="A365" i="5" s="1"/>
  <c r="A366" i="5" s="1"/>
  <c r="A367" i="5" s="1"/>
  <c r="A368" i="5" s="1"/>
  <c r="A369" i="5" s="1"/>
  <c r="A370" i="5" s="1"/>
  <c r="A371" i="5" s="1"/>
  <c r="A372" i="5" s="1"/>
  <c r="A373" i="5" s="1"/>
  <c r="A374" i="5" s="1"/>
  <c r="A375" i="5" s="1"/>
  <c r="A376" i="5" s="1"/>
  <c r="A377" i="5" s="1"/>
  <c r="A378" i="5" s="1"/>
  <c r="A379" i="5" s="1"/>
  <c r="A380" i="5" s="1"/>
  <c r="A381" i="5" s="1"/>
  <c r="A382" i="5" s="1"/>
  <c r="A383" i="5" s="1"/>
  <c r="A384" i="5" s="1"/>
  <c r="A385" i="5" s="1"/>
  <c r="A386" i="5" s="1"/>
  <c r="A387" i="5" s="1"/>
  <c r="A388" i="5" s="1"/>
  <c r="A389" i="5" s="1"/>
  <c r="A390" i="5" s="1"/>
  <c r="A391" i="5" s="1"/>
  <c r="A392" i="5" s="1"/>
  <c r="A393" i="5" s="1"/>
  <c r="A394" i="5" s="1"/>
  <c r="A395" i="5" s="1"/>
  <c r="A396" i="5" s="1"/>
  <c r="A397" i="5" s="1"/>
  <c r="A398" i="5" s="1"/>
  <c r="A399" i="5" s="1"/>
  <c r="A400" i="5" s="1"/>
  <c r="A401" i="5" s="1"/>
  <c r="A402" i="5" s="1"/>
  <c r="A403" i="5" s="1"/>
  <c r="A404" i="5" s="1"/>
  <c r="A405" i="5" s="1"/>
  <c r="A406" i="5" s="1"/>
  <c r="A407" i="5" s="1"/>
  <c r="A408" i="5" s="1"/>
  <c r="A409" i="5" s="1"/>
  <c r="A410" i="5"/>
  <c r="A411" i="5"/>
  <c r="A412" i="5"/>
  <c r="A413" i="5"/>
  <c r="A414" i="5"/>
  <c r="A415" i="5"/>
  <c r="A416" i="5"/>
  <c r="A417" i="5"/>
  <c r="A418" i="5"/>
  <c r="A419" i="5"/>
  <c r="A420" i="5"/>
  <c r="A421" i="5"/>
  <c r="A422" i="5"/>
  <c r="A423" i="5"/>
  <c r="A424" i="5"/>
  <c r="A425" i="5"/>
  <c r="A426" i="5"/>
  <c r="A427" i="5"/>
  <c r="A428" i="5"/>
  <c r="A429" i="5"/>
  <c r="A430" i="5"/>
  <c r="A431" i="5"/>
  <c r="H109" i="6" l="1"/>
  <c r="H110" i="6" s="1"/>
  <c r="H111" i="6" s="1"/>
  <c r="H112" i="6" s="1"/>
  <c r="H113" i="6" s="1"/>
  <c r="K108" i="6"/>
  <c r="E108" i="6"/>
  <c r="V108" i="6" s="1"/>
  <c r="A108" i="6"/>
  <c r="J108" i="6"/>
  <c r="Y108" i="6"/>
  <c r="C101" i="6"/>
  <c r="C25" i="6"/>
  <c r="B2" i="6" s="1"/>
  <c r="L108" i="6" l="1"/>
  <c r="I108" i="6"/>
  <c r="H114" i="6"/>
  <c r="F26" i="6"/>
  <c r="H115" i="6" l="1"/>
  <c r="H116" i="6" l="1"/>
  <c r="Y109" i="6"/>
  <c r="J109" i="6"/>
  <c r="A109" i="6"/>
  <c r="K109" i="6"/>
  <c r="E109" i="6"/>
  <c r="L109" i="6" l="1"/>
  <c r="I109" i="6"/>
  <c r="P109" i="6"/>
  <c r="T109" i="6"/>
  <c r="Q109" i="6"/>
  <c r="U109" i="6"/>
  <c r="N109" i="6"/>
  <c r="R109" i="6"/>
  <c r="M109" i="6"/>
  <c r="O109" i="6"/>
  <c r="S109" i="6"/>
  <c r="B109" i="6"/>
  <c r="F109" i="6"/>
  <c r="D109" i="6"/>
  <c r="C109" i="6" s="1"/>
  <c r="H117" i="6"/>
  <c r="H118" i="6" s="1"/>
  <c r="Y110" i="6"/>
  <c r="K110" i="6"/>
  <c r="E110" i="6"/>
  <c r="A110" i="6"/>
  <c r="J110" i="6"/>
  <c r="B110" i="6" l="1"/>
  <c r="Z109" i="6"/>
  <c r="L110" i="6"/>
  <c r="I110" i="6"/>
  <c r="F110" i="6"/>
  <c r="Z110" i="6" s="1"/>
  <c r="D110" i="6"/>
  <c r="O110" i="6"/>
  <c r="U110" i="6"/>
  <c r="M110" i="6"/>
  <c r="Q110" i="6"/>
  <c r="R110" i="6"/>
  <c r="T110" i="6"/>
  <c r="S110" i="6"/>
  <c r="N110" i="6"/>
  <c r="P110" i="6"/>
  <c r="Y111" i="6"/>
  <c r="J111" i="6"/>
  <c r="A111" i="6"/>
  <c r="E111" i="6"/>
  <c r="K111" i="6"/>
  <c r="B111" i="6" l="1"/>
  <c r="L111" i="6"/>
  <c r="I111" i="6"/>
  <c r="T111" i="6"/>
  <c r="U111" i="6"/>
  <c r="P111" i="6"/>
  <c r="R111" i="6"/>
  <c r="O111" i="6"/>
  <c r="N111" i="6"/>
  <c r="Q111" i="6"/>
  <c r="D111" i="6"/>
  <c r="C111" i="6" s="1"/>
  <c r="C110" i="6"/>
  <c r="S111" i="6"/>
  <c r="M111" i="6"/>
  <c r="F111" i="6"/>
  <c r="Z111" i="6" s="1"/>
  <c r="H119" i="6"/>
  <c r="H120" i="6" s="1"/>
  <c r="Y112" i="6"/>
  <c r="K112" i="6"/>
  <c r="E112" i="6"/>
  <c r="A112" i="6"/>
  <c r="J112" i="6"/>
  <c r="B112" i="6" l="1"/>
  <c r="I112" i="6"/>
  <c r="L112" i="6"/>
  <c r="D112" i="6"/>
  <c r="C112" i="6" s="1"/>
  <c r="F112" i="6"/>
  <c r="U112" i="6"/>
  <c r="O112" i="6"/>
  <c r="M112" i="6"/>
  <c r="Q112" i="6"/>
  <c r="R112" i="6"/>
  <c r="S112" i="6"/>
  <c r="N112" i="6"/>
  <c r="P112" i="6"/>
  <c r="T112" i="6"/>
  <c r="H121" i="6"/>
  <c r="Y113" i="6"/>
  <c r="A113" i="6"/>
  <c r="E113" i="6"/>
  <c r="J113" i="6"/>
  <c r="K113" i="6"/>
  <c r="B113" i="6" l="1"/>
  <c r="Z112" i="6"/>
  <c r="L113" i="6"/>
  <c r="I113" i="6"/>
  <c r="D113" i="6"/>
  <c r="C113" i="6" s="1"/>
  <c r="N113" i="6"/>
  <c r="T113" i="6"/>
  <c r="S113" i="6"/>
  <c r="O113" i="6"/>
  <c r="R113" i="6"/>
  <c r="U113" i="6"/>
  <c r="P113" i="6"/>
  <c r="Q113" i="6"/>
  <c r="F113" i="6"/>
  <c r="M113" i="6"/>
  <c r="H122" i="6"/>
  <c r="Y114" i="6"/>
  <c r="J114" i="6"/>
  <c r="K114" i="6"/>
  <c r="A114" i="6"/>
  <c r="E114" i="6"/>
  <c r="B114" i="6" l="1"/>
  <c r="Z113" i="6"/>
  <c r="L114" i="6"/>
  <c r="I114" i="6"/>
  <c r="U114" i="6"/>
  <c r="S114" i="6"/>
  <c r="T114" i="6"/>
  <c r="R114" i="6"/>
  <c r="Q114" i="6"/>
  <c r="N114" i="6"/>
  <c r="F114" i="6"/>
  <c r="M114" i="6"/>
  <c r="P114" i="6"/>
  <c r="O114" i="6"/>
  <c r="D114" i="6"/>
  <c r="H123" i="6"/>
  <c r="Y115" i="6"/>
  <c r="A115" i="6"/>
  <c r="E115" i="6"/>
  <c r="J115" i="6"/>
  <c r="K115" i="6"/>
  <c r="B115" i="6" l="1"/>
  <c r="Z114" i="6"/>
  <c r="L115" i="6"/>
  <c r="I115" i="6"/>
  <c r="F115" i="6"/>
  <c r="D115" i="6"/>
  <c r="C115" i="6" s="1"/>
  <c r="C114" i="6"/>
  <c r="R115" i="6"/>
  <c r="T115" i="6"/>
  <c r="O115" i="6"/>
  <c r="P115" i="6"/>
  <c r="N115" i="6"/>
  <c r="S115" i="6"/>
  <c r="M115" i="6"/>
  <c r="Q115" i="6"/>
  <c r="U115" i="6"/>
  <c r="H124" i="6"/>
  <c r="Y116" i="6"/>
  <c r="E116" i="6"/>
  <c r="K116" i="6"/>
  <c r="A116" i="6"/>
  <c r="J116" i="6"/>
  <c r="B116" i="6" l="1"/>
  <c r="Z115" i="6"/>
  <c r="L116" i="6"/>
  <c r="I116" i="6"/>
  <c r="F116" i="6"/>
  <c r="Z116" i="6" s="1"/>
  <c r="D116" i="6"/>
  <c r="C116" i="6" s="1"/>
  <c r="T116" i="6"/>
  <c r="U116" i="6"/>
  <c r="N116" i="6"/>
  <c r="R116" i="6"/>
  <c r="S116" i="6"/>
  <c r="Q116" i="6"/>
  <c r="P116" i="6"/>
  <c r="M116" i="6"/>
  <c r="O116" i="6"/>
  <c r="H125" i="6"/>
  <c r="Y117" i="6"/>
  <c r="E117" i="6"/>
  <c r="J117" i="6"/>
  <c r="K117" i="6"/>
  <c r="A117" i="6"/>
  <c r="B117" i="6" l="1"/>
  <c r="L117" i="6"/>
  <c r="I117" i="6"/>
  <c r="P117" i="6"/>
  <c r="N117" i="6"/>
  <c r="F117" i="6"/>
  <c r="D117" i="6"/>
  <c r="C117" i="6" s="1"/>
  <c r="Q117" i="6"/>
  <c r="U117" i="6"/>
  <c r="O117" i="6"/>
  <c r="S117" i="6"/>
  <c r="T117" i="6"/>
  <c r="M117" i="6"/>
  <c r="R117" i="6"/>
  <c r="H126" i="6"/>
  <c r="Y118" i="6"/>
  <c r="E118" i="6"/>
  <c r="A118" i="6"/>
  <c r="K118" i="6"/>
  <c r="J118" i="6"/>
  <c r="B118" i="6" l="1"/>
  <c r="Z117" i="6"/>
  <c r="L118" i="6"/>
  <c r="I118" i="6"/>
  <c r="N118" i="6"/>
  <c r="R118" i="6"/>
  <c r="O118" i="6"/>
  <c r="S118" i="6"/>
  <c r="P118" i="6"/>
  <c r="T118" i="6"/>
  <c r="M118" i="6"/>
  <c r="Q118" i="6"/>
  <c r="U118" i="6"/>
  <c r="D118" i="6"/>
  <c r="C118" i="6" s="1"/>
  <c r="F118" i="6"/>
  <c r="H127" i="6"/>
  <c r="Y119" i="6"/>
  <c r="J119" i="6"/>
  <c r="K119" i="6"/>
  <c r="A119" i="6"/>
  <c r="E119" i="6"/>
  <c r="B119" i="6" l="1"/>
  <c r="Z118" i="6"/>
  <c r="L119" i="6"/>
  <c r="I119" i="6"/>
  <c r="Q119" i="6"/>
  <c r="S119" i="6"/>
  <c r="M119" i="6"/>
  <c r="O119" i="6"/>
  <c r="T119" i="6"/>
  <c r="N119" i="6"/>
  <c r="P119" i="6"/>
  <c r="R119" i="6"/>
  <c r="U119" i="6"/>
  <c r="F119" i="6"/>
  <c r="D119" i="6"/>
  <c r="H128" i="6"/>
  <c r="Y120" i="6"/>
  <c r="J120" i="6"/>
  <c r="E120" i="6"/>
  <c r="A120" i="6"/>
  <c r="K120" i="6"/>
  <c r="B120" i="6" l="1"/>
  <c r="Z119" i="6"/>
  <c r="I120" i="6"/>
  <c r="L120" i="6"/>
  <c r="R120" i="6"/>
  <c r="O120" i="6"/>
  <c r="D120" i="6"/>
  <c r="C119" i="6"/>
  <c r="P120" i="6"/>
  <c r="M120" i="6"/>
  <c r="N120" i="6"/>
  <c r="S120" i="6"/>
  <c r="F120" i="6"/>
  <c r="U120" i="6"/>
  <c r="T120" i="6"/>
  <c r="Q120" i="6"/>
  <c r="H129" i="6"/>
  <c r="Y121" i="6"/>
  <c r="E121" i="6"/>
  <c r="K121" i="6"/>
  <c r="A121" i="6"/>
  <c r="J121" i="6"/>
  <c r="B121" i="6" l="1"/>
  <c r="Z120" i="6"/>
  <c r="L121" i="6"/>
  <c r="I121" i="6"/>
  <c r="F121" i="6"/>
  <c r="T121" i="6"/>
  <c r="U121" i="6"/>
  <c r="S121" i="6"/>
  <c r="N121" i="6"/>
  <c r="D121" i="6"/>
  <c r="C120" i="6"/>
  <c r="Q121" i="6"/>
  <c r="M121" i="6"/>
  <c r="O121" i="6"/>
  <c r="P121" i="6"/>
  <c r="R121" i="6"/>
  <c r="H130" i="6"/>
  <c r="Y122" i="6"/>
  <c r="E122" i="6"/>
  <c r="A122" i="6"/>
  <c r="J122" i="6"/>
  <c r="K122" i="6"/>
  <c r="B122" i="6" l="1"/>
  <c r="Z121" i="6"/>
  <c r="L122" i="6"/>
  <c r="I122" i="6"/>
  <c r="O122" i="6"/>
  <c r="R122" i="6"/>
  <c r="Q122" i="6"/>
  <c r="P122" i="6"/>
  <c r="U122" i="6"/>
  <c r="D122" i="6"/>
  <c r="C121" i="6"/>
  <c r="T122" i="6"/>
  <c r="M122" i="6"/>
  <c r="N122" i="6"/>
  <c r="S122" i="6"/>
  <c r="F122" i="6"/>
  <c r="Z122" i="6" s="1"/>
  <c r="H131" i="6"/>
  <c r="Y123" i="6"/>
  <c r="E123" i="6"/>
  <c r="J123" i="6"/>
  <c r="A123" i="6"/>
  <c r="K123" i="6"/>
  <c r="B123" i="6" l="1"/>
  <c r="L123" i="6"/>
  <c r="I123" i="6"/>
  <c r="T123" i="6"/>
  <c r="N123" i="6"/>
  <c r="F123" i="6"/>
  <c r="S123" i="6"/>
  <c r="P123" i="6"/>
  <c r="D123" i="6"/>
  <c r="C122" i="6"/>
  <c r="Q123" i="6"/>
  <c r="M123" i="6"/>
  <c r="O123" i="6"/>
  <c r="R123" i="6"/>
  <c r="U123" i="6"/>
  <c r="H132" i="6"/>
  <c r="Y124" i="6"/>
  <c r="K124" i="6"/>
  <c r="E124" i="6"/>
  <c r="A124" i="6"/>
  <c r="J124" i="6"/>
  <c r="B124" i="6" l="1"/>
  <c r="Z123" i="6"/>
  <c r="I124" i="6"/>
  <c r="L124" i="6"/>
  <c r="R124" i="6"/>
  <c r="U124" i="6"/>
  <c r="T124" i="6"/>
  <c r="N124" i="6"/>
  <c r="P124" i="6"/>
  <c r="Q124" i="6"/>
  <c r="S124" i="6"/>
  <c r="O124" i="6"/>
  <c r="F124" i="6"/>
  <c r="M124" i="6"/>
  <c r="D124" i="6"/>
  <c r="C124" i="6" s="1"/>
  <c r="C123" i="6"/>
  <c r="H133" i="6"/>
  <c r="Y125" i="6"/>
  <c r="E125" i="6"/>
  <c r="A125" i="6"/>
  <c r="J125" i="6"/>
  <c r="K125" i="6"/>
  <c r="B125" i="6" l="1"/>
  <c r="Z124" i="6"/>
  <c r="L125" i="6"/>
  <c r="I125" i="6"/>
  <c r="M125" i="6"/>
  <c r="Q125" i="6"/>
  <c r="U125" i="6"/>
  <c r="N125" i="6"/>
  <c r="R125" i="6"/>
  <c r="O125" i="6"/>
  <c r="S125" i="6"/>
  <c r="P125" i="6"/>
  <c r="T125" i="6"/>
  <c r="D125" i="6"/>
  <c r="C125" i="6" s="1"/>
  <c r="F125" i="6"/>
  <c r="H134" i="6"/>
  <c r="Y126" i="6"/>
  <c r="E126" i="6"/>
  <c r="A126" i="6"/>
  <c r="K126" i="6"/>
  <c r="J126" i="6"/>
  <c r="B126" i="6" l="1"/>
  <c r="Z125" i="6"/>
  <c r="L126" i="6"/>
  <c r="I126" i="6"/>
  <c r="R126" i="6"/>
  <c r="M126" i="6"/>
  <c r="S126" i="6"/>
  <c r="O126" i="6"/>
  <c r="Q126" i="6"/>
  <c r="F126" i="6"/>
  <c r="D126" i="6"/>
  <c r="P126" i="6"/>
  <c r="N126" i="6"/>
  <c r="U126" i="6"/>
  <c r="T126" i="6"/>
  <c r="H135" i="6"/>
  <c r="Y127" i="6"/>
  <c r="K127" i="6"/>
  <c r="J127" i="6"/>
  <c r="A127" i="6"/>
  <c r="E127" i="6"/>
  <c r="B127" i="6" l="1"/>
  <c r="Z126" i="6"/>
  <c r="L127" i="6"/>
  <c r="I127" i="6"/>
  <c r="U127" i="6"/>
  <c r="N127" i="6"/>
  <c r="T127" i="6"/>
  <c r="D127" i="6"/>
  <c r="C127" i="6" s="1"/>
  <c r="C126" i="6"/>
  <c r="O127" i="6"/>
  <c r="S127" i="6"/>
  <c r="F127" i="6"/>
  <c r="M127" i="6"/>
  <c r="Q127" i="6"/>
  <c r="R127" i="6"/>
  <c r="P127" i="6"/>
  <c r="H136" i="6"/>
  <c r="Y128" i="6"/>
  <c r="J128" i="6"/>
  <c r="A128" i="6"/>
  <c r="E128" i="6"/>
  <c r="K128" i="6"/>
  <c r="B128" i="6" l="1"/>
  <c r="Z127" i="6"/>
  <c r="I128" i="6"/>
  <c r="L128" i="6"/>
  <c r="P128" i="6"/>
  <c r="R128" i="6"/>
  <c r="M128" i="6"/>
  <c r="O128" i="6"/>
  <c r="F128" i="6"/>
  <c r="Q128" i="6"/>
  <c r="D128" i="6"/>
  <c r="N128" i="6"/>
  <c r="U128" i="6"/>
  <c r="S128" i="6"/>
  <c r="T128" i="6"/>
  <c r="H137" i="6"/>
  <c r="Y129" i="6"/>
  <c r="A129" i="6"/>
  <c r="E129" i="6"/>
  <c r="K129" i="6"/>
  <c r="J129" i="6"/>
  <c r="B129" i="6" l="1"/>
  <c r="Z128" i="6"/>
  <c r="P129" i="6"/>
  <c r="L129" i="6"/>
  <c r="I129" i="6"/>
  <c r="S129" i="6"/>
  <c r="T129" i="6"/>
  <c r="R129" i="6"/>
  <c r="D129" i="6"/>
  <c r="C129" i="6" s="1"/>
  <c r="C128" i="6"/>
  <c r="O129" i="6"/>
  <c r="U129" i="6"/>
  <c r="Q129" i="6"/>
  <c r="M129" i="6"/>
  <c r="N129" i="6"/>
  <c r="F129" i="6"/>
  <c r="H138" i="6"/>
  <c r="Y130" i="6"/>
  <c r="A130" i="6"/>
  <c r="J130" i="6"/>
  <c r="E130" i="6"/>
  <c r="K130" i="6"/>
  <c r="B130" i="6" l="1"/>
  <c r="Z129" i="6"/>
  <c r="L130" i="6"/>
  <c r="I130" i="6"/>
  <c r="P130" i="6"/>
  <c r="T130" i="6"/>
  <c r="M130" i="6"/>
  <c r="Q130" i="6"/>
  <c r="U130" i="6"/>
  <c r="N130" i="6"/>
  <c r="R130" i="6"/>
  <c r="O130" i="6"/>
  <c r="S130" i="6"/>
  <c r="D130" i="6"/>
  <c r="C130" i="6" s="1"/>
  <c r="F130" i="6"/>
  <c r="H139" i="6"/>
  <c r="Y131" i="6"/>
  <c r="E131" i="6"/>
  <c r="A131" i="6"/>
  <c r="K131" i="6"/>
  <c r="J131" i="6"/>
  <c r="B131" i="6" l="1"/>
  <c r="Z130" i="6"/>
  <c r="L131" i="6"/>
  <c r="I131" i="6"/>
  <c r="T131" i="6"/>
  <c r="N131" i="6"/>
  <c r="R131" i="6"/>
  <c r="F131" i="6"/>
  <c r="D131" i="6"/>
  <c r="C131" i="6" s="1"/>
  <c r="O131" i="6"/>
  <c r="Q131" i="6"/>
  <c r="S131" i="6"/>
  <c r="M131" i="6"/>
  <c r="U131" i="6"/>
  <c r="P131" i="6"/>
  <c r="H140" i="6"/>
  <c r="Y132" i="6"/>
  <c r="K132" i="6"/>
  <c r="J132" i="6"/>
  <c r="A132" i="6"/>
  <c r="E132" i="6"/>
  <c r="B132" i="6" l="1"/>
  <c r="Z131" i="6"/>
  <c r="L132" i="6"/>
  <c r="I132" i="6"/>
  <c r="U132" i="6"/>
  <c r="O132" i="6"/>
  <c r="R132" i="6"/>
  <c r="M132" i="6"/>
  <c r="D132" i="6"/>
  <c r="C132" i="6" s="1"/>
  <c r="P132" i="6"/>
  <c r="Q132" i="6"/>
  <c r="F132" i="6"/>
  <c r="N132" i="6"/>
  <c r="S132" i="6"/>
  <c r="T132" i="6"/>
  <c r="H141" i="6"/>
  <c r="Y133" i="6"/>
  <c r="A133" i="6"/>
  <c r="J133" i="6"/>
  <c r="E133" i="6"/>
  <c r="K133" i="6"/>
  <c r="B133" i="6" l="1"/>
  <c r="Z132" i="6"/>
  <c r="L133" i="6"/>
  <c r="I133" i="6"/>
  <c r="P133" i="6"/>
  <c r="T133" i="6"/>
  <c r="M133" i="6"/>
  <c r="Q133" i="6"/>
  <c r="U133" i="6"/>
  <c r="N133" i="6"/>
  <c r="R133" i="6"/>
  <c r="S133" i="6"/>
  <c r="O133" i="6"/>
  <c r="D133" i="6"/>
  <c r="C133" i="6" s="1"/>
  <c r="F133" i="6"/>
  <c r="H142" i="6"/>
  <c r="Y134" i="6"/>
  <c r="K134" i="6"/>
  <c r="J134" i="6"/>
  <c r="A134" i="6"/>
  <c r="E134" i="6"/>
  <c r="B134" i="6" l="1"/>
  <c r="Z133" i="6"/>
  <c r="V133" i="6"/>
  <c r="L134" i="6"/>
  <c r="I134" i="6"/>
  <c r="S134" i="6"/>
  <c r="Q134" i="6"/>
  <c r="R134" i="6"/>
  <c r="M134" i="6"/>
  <c r="N134" i="6"/>
  <c r="T134" i="6"/>
  <c r="D134" i="6"/>
  <c r="C134" i="6" s="1"/>
  <c r="F134" i="6"/>
  <c r="O134" i="6"/>
  <c r="U134" i="6"/>
  <c r="P134" i="6"/>
  <c r="H143" i="6"/>
  <c r="Y135" i="6"/>
  <c r="E135" i="6"/>
  <c r="B135" i="6" s="1"/>
  <c r="J135" i="6"/>
  <c r="A135" i="6"/>
  <c r="K135" i="6"/>
  <c r="Z134" i="6" l="1"/>
  <c r="X135" i="6"/>
  <c r="L135" i="6"/>
  <c r="I135" i="6"/>
  <c r="P135" i="6"/>
  <c r="U135" i="6"/>
  <c r="D135" i="6"/>
  <c r="C135" i="6" s="1"/>
  <c r="M135" i="6"/>
  <c r="R135" i="6"/>
  <c r="O135" i="6"/>
  <c r="T135" i="6"/>
  <c r="Q135" i="6"/>
  <c r="F135" i="6"/>
  <c r="Z135" i="6" s="1"/>
  <c r="N135" i="6"/>
  <c r="S135" i="6"/>
  <c r="H144" i="6"/>
  <c r="Y136" i="6"/>
  <c r="K136" i="6"/>
  <c r="J136" i="6"/>
  <c r="A136" i="6"/>
  <c r="E136" i="6"/>
  <c r="B136" i="6" s="1"/>
  <c r="X136" i="6" l="1"/>
  <c r="I136" i="6"/>
  <c r="L136" i="6"/>
  <c r="P136" i="6"/>
  <c r="N136" i="6"/>
  <c r="S136" i="6"/>
  <c r="T136" i="6"/>
  <c r="U136" i="6"/>
  <c r="M136" i="6"/>
  <c r="O136" i="6"/>
  <c r="F136" i="6"/>
  <c r="D136" i="6"/>
  <c r="Q136" i="6"/>
  <c r="R136" i="6"/>
  <c r="H145" i="6"/>
  <c r="Y137" i="6"/>
  <c r="J137" i="6"/>
  <c r="E137" i="6"/>
  <c r="A137" i="6"/>
  <c r="K137" i="6"/>
  <c r="B137" i="6" l="1"/>
  <c r="Z136" i="6"/>
  <c r="X137" i="6"/>
  <c r="L137" i="6"/>
  <c r="I137" i="6"/>
  <c r="R137" i="6"/>
  <c r="P137" i="6"/>
  <c r="F137" i="6"/>
  <c r="U137" i="6"/>
  <c r="Q137" i="6"/>
  <c r="T137" i="6"/>
  <c r="O137" i="6"/>
  <c r="M137" i="6"/>
  <c r="S137" i="6"/>
  <c r="D137" i="6"/>
  <c r="C136" i="6"/>
  <c r="N137" i="6"/>
  <c r="H146" i="6"/>
  <c r="Y138" i="6"/>
  <c r="A138" i="6"/>
  <c r="E138" i="6"/>
  <c r="B138" i="6" s="1"/>
  <c r="K138" i="6"/>
  <c r="J138" i="6"/>
  <c r="Z137" i="6" l="1"/>
  <c r="P138" i="6"/>
  <c r="F138" i="6"/>
  <c r="Z138" i="6" s="1"/>
  <c r="L138" i="6"/>
  <c r="I138" i="6"/>
  <c r="X138" i="6"/>
  <c r="O138" i="6"/>
  <c r="U138" i="6"/>
  <c r="S138" i="6"/>
  <c r="T138" i="6"/>
  <c r="R138" i="6"/>
  <c r="D138" i="6"/>
  <c r="C138" i="6" s="1"/>
  <c r="C137" i="6"/>
  <c r="N138" i="6"/>
  <c r="M138" i="6"/>
  <c r="Q138" i="6"/>
  <c r="H147" i="6"/>
  <c r="Y139" i="6"/>
  <c r="A139" i="6"/>
  <c r="J139" i="6"/>
  <c r="K139" i="6"/>
  <c r="E139" i="6"/>
  <c r="B139" i="6" s="1"/>
  <c r="F139" i="6" l="1"/>
  <c r="L139" i="6"/>
  <c r="I139" i="6"/>
  <c r="X139" i="6"/>
  <c r="O139" i="6"/>
  <c r="S139" i="6"/>
  <c r="P139" i="6"/>
  <c r="T139" i="6"/>
  <c r="M139" i="6"/>
  <c r="Q139" i="6"/>
  <c r="U139" i="6"/>
  <c r="N139" i="6"/>
  <c r="R139" i="6"/>
  <c r="D139" i="6"/>
  <c r="C139" i="6" s="1"/>
  <c r="H148" i="6"/>
  <c r="Y140" i="6"/>
  <c r="K140" i="6"/>
  <c r="J140" i="6"/>
  <c r="E140" i="6"/>
  <c r="B140" i="6" s="1"/>
  <c r="A140" i="6"/>
  <c r="Z139" i="6" l="1"/>
  <c r="X140" i="6"/>
  <c r="F140" i="6"/>
  <c r="Z140" i="6" s="1"/>
  <c r="I140" i="6"/>
  <c r="L140" i="6"/>
  <c r="N140" i="6"/>
  <c r="R140" i="6"/>
  <c r="O140" i="6"/>
  <c r="S140" i="6"/>
  <c r="P140" i="6"/>
  <c r="T140" i="6"/>
  <c r="Q140" i="6"/>
  <c r="U140" i="6"/>
  <c r="M140" i="6"/>
  <c r="D140" i="6"/>
  <c r="C140" i="6" s="1"/>
  <c r="H149" i="6"/>
  <c r="Y141" i="6"/>
  <c r="K141" i="6"/>
  <c r="A141" i="6"/>
  <c r="J141" i="6"/>
  <c r="E141" i="6"/>
  <c r="B141" i="6" s="1"/>
  <c r="V140" i="6" l="1"/>
  <c r="X141" i="6"/>
  <c r="F141" i="6"/>
  <c r="V141" i="6" s="1"/>
  <c r="L141" i="6"/>
  <c r="I141" i="6"/>
  <c r="M141" i="6"/>
  <c r="Q141" i="6"/>
  <c r="U141" i="6"/>
  <c r="N141" i="6"/>
  <c r="R141" i="6"/>
  <c r="O141" i="6"/>
  <c r="S141" i="6"/>
  <c r="P141" i="6"/>
  <c r="T141" i="6"/>
  <c r="D141" i="6"/>
  <c r="C141" i="6" s="1"/>
  <c r="H150" i="6"/>
  <c r="Y142" i="6"/>
  <c r="E142" i="6"/>
  <c r="B142" i="6" s="1"/>
  <c r="J142" i="6"/>
  <c r="K142" i="6"/>
  <c r="A142" i="6"/>
  <c r="Z141" i="6" l="1"/>
  <c r="W141" i="6"/>
  <c r="X142" i="6"/>
  <c r="F142" i="6"/>
  <c r="L142" i="6"/>
  <c r="I142" i="6"/>
  <c r="P142" i="6"/>
  <c r="T142" i="6"/>
  <c r="M142" i="6"/>
  <c r="Q142" i="6"/>
  <c r="U142" i="6"/>
  <c r="N142" i="6"/>
  <c r="R142" i="6"/>
  <c r="O142" i="6"/>
  <c r="S142" i="6"/>
  <c r="D142" i="6"/>
  <c r="C142" i="6" s="1"/>
  <c r="H151" i="6"/>
  <c r="Y143" i="6"/>
  <c r="K143" i="6"/>
  <c r="E143" i="6"/>
  <c r="B143" i="6" s="1"/>
  <c r="A143" i="6"/>
  <c r="J143" i="6"/>
  <c r="Z142" i="6" l="1"/>
  <c r="V142" i="6"/>
  <c r="X143" i="6"/>
  <c r="F143" i="6"/>
  <c r="Z143" i="6" s="1"/>
  <c r="L143" i="6"/>
  <c r="I143" i="6"/>
  <c r="O143" i="6"/>
  <c r="S143" i="6"/>
  <c r="P143" i="6"/>
  <c r="T143" i="6"/>
  <c r="M143" i="6"/>
  <c r="Q143" i="6"/>
  <c r="U143" i="6"/>
  <c r="N143" i="6"/>
  <c r="R143" i="6"/>
  <c r="D143" i="6"/>
  <c r="C143" i="6" s="1"/>
  <c r="H152" i="6"/>
  <c r="Y144" i="6"/>
  <c r="J144" i="6"/>
  <c r="E144" i="6"/>
  <c r="B144" i="6" s="1"/>
  <c r="A144" i="6"/>
  <c r="K144" i="6"/>
  <c r="V143" i="6" l="1"/>
  <c r="X144" i="6"/>
  <c r="F144" i="6"/>
  <c r="V144" i="6" s="1"/>
  <c r="I144" i="6"/>
  <c r="L144" i="6"/>
  <c r="N144" i="6"/>
  <c r="R144" i="6"/>
  <c r="O144" i="6"/>
  <c r="S144" i="6"/>
  <c r="P144" i="6"/>
  <c r="T144" i="6"/>
  <c r="M144" i="6"/>
  <c r="Q144" i="6"/>
  <c r="U144" i="6"/>
  <c r="D144" i="6"/>
  <c r="C144" i="6" s="1"/>
  <c r="H153" i="6"/>
  <c r="Y145" i="6"/>
  <c r="K145" i="6"/>
  <c r="J145" i="6"/>
  <c r="A145" i="6"/>
  <c r="E145" i="6"/>
  <c r="B145" i="6" s="1"/>
  <c r="Z144" i="6" l="1"/>
  <c r="W144" i="6"/>
  <c r="X145" i="6"/>
  <c r="F145" i="6"/>
  <c r="L145" i="6"/>
  <c r="I145" i="6"/>
  <c r="M145" i="6"/>
  <c r="Q145" i="6"/>
  <c r="U145" i="6"/>
  <c r="N145" i="6"/>
  <c r="R145" i="6"/>
  <c r="O145" i="6"/>
  <c r="S145" i="6"/>
  <c r="T145" i="6"/>
  <c r="P145" i="6"/>
  <c r="D145" i="6"/>
  <c r="C145" i="6" s="1"/>
  <c r="H154" i="6"/>
  <c r="Y146" i="6"/>
  <c r="J146" i="6"/>
  <c r="K146" i="6"/>
  <c r="E146" i="6"/>
  <c r="B146" i="6" s="1"/>
  <c r="A146" i="6"/>
  <c r="Z145" i="6" l="1"/>
  <c r="V145" i="6"/>
  <c r="X146" i="6"/>
  <c r="F146" i="6"/>
  <c r="Z146" i="6" s="1"/>
  <c r="L146" i="6"/>
  <c r="I146" i="6"/>
  <c r="P146" i="6"/>
  <c r="T146" i="6"/>
  <c r="M146" i="6"/>
  <c r="Q146" i="6"/>
  <c r="U146" i="6"/>
  <c r="N146" i="6"/>
  <c r="R146" i="6"/>
  <c r="O146" i="6"/>
  <c r="S146" i="6"/>
  <c r="D146" i="6"/>
  <c r="C146" i="6" s="1"/>
  <c r="H155" i="6"/>
  <c r="Y147" i="6"/>
  <c r="K147" i="6"/>
  <c r="A147" i="6"/>
  <c r="E147" i="6"/>
  <c r="B147" i="6" s="1"/>
  <c r="J147" i="6"/>
  <c r="V146" i="6" l="1"/>
  <c r="X147" i="6"/>
  <c r="F147" i="6"/>
  <c r="L147" i="6"/>
  <c r="I147" i="6"/>
  <c r="O147" i="6"/>
  <c r="S147" i="6"/>
  <c r="P147" i="6"/>
  <c r="T147" i="6"/>
  <c r="M147" i="6"/>
  <c r="Q147" i="6"/>
  <c r="U147" i="6"/>
  <c r="R147" i="6"/>
  <c r="N147" i="6"/>
  <c r="D147" i="6"/>
  <c r="C147" i="6" s="1"/>
  <c r="H156" i="6"/>
  <c r="Y148" i="6"/>
  <c r="V147" i="6"/>
  <c r="J148" i="6"/>
  <c r="E148" i="6"/>
  <c r="B148" i="6" s="1"/>
  <c r="K148" i="6"/>
  <c r="A148" i="6"/>
  <c r="Z147" i="6" l="1"/>
  <c r="X148" i="6"/>
  <c r="F148" i="6"/>
  <c r="L148" i="6"/>
  <c r="I148" i="6"/>
  <c r="W147" i="6"/>
  <c r="N148" i="6"/>
  <c r="R148" i="6"/>
  <c r="O148" i="6"/>
  <c r="S148" i="6"/>
  <c r="P148" i="6"/>
  <c r="T148" i="6"/>
  <c r="M148" i="6"/>
  <c r="Q148" i="6"/>
  <c r="U148" i="6"/>
  <c r="D148" i="6"/>
  <c r="C148" i="6" s="1"/>
  <c r="H157" i="6"/>
  <c r="Y149" i="6"/>
  <c r="E149" i="6"/>
  <c r="B149" i="6" s="1"/>
  <c r="A149" i="6"/>
  <c r="K149" i="6"/>
  <c r="J149" i="6"/>
  <c r="Z148" i="6" l="1"/>
  <c r="V148" i="6"/>
  <c r="X149" i="6"/>
  <c r="F149" i="6"/>
  <c r="Z149" i="6" s="1"/>
  <c r="L149" i="6"/>
  <c r="I149" i="6"/>
  <c r="M149" i="6"/>
  <c r="Q149" i="6"/>
  <c r="U149" i="6"/>
  <c r="N149" i="6"/>
  <c r="R149" i="6"/>
  <c r="O149" i="6"/>
  <c r="S149" i="6"/>
  <c r="P149" i="6"/>
  <c r="T149" i="6"/>
  <c r="D149" i="6"/>
  <c r="C149" i="6" s="1"/>
  <c r="H158" i="6"/>
  <c r="Y150" i="6"/>
  <c r="A150" i="6"/>
  <c r="E150" i="6"/>
  <c r="B150" i="6" s="1"/>
  <c r="J150" i="6"/>
  <c r="K150" i="6"/>
  <c r="V149" i="6" l="1"/>
  <c r="X150" i="6"/>
  <c r="F150" i="6"/>
  <c r="V150" i="6" s="1"/>
  <c r="L150" i="6"/>
  <c r="I150" i="6"/>
  <c r="P150" i="6"/>
  <c r="T150" i="6"/>
  <c r="M150" i="6"/>
  <c r="Q150" i="6"/>
  <c r="U150" i="6"/>
  <c r="N150" i="6"/>
  <c r="R150" i="6"/>
  <c r="O150" i="6"/>
  <c r="S150" i="6"/>
  <c r="D150" i="6"/>
  <c r="C150" i="6" s="1"/>
  <c r="H159" i="6"/>
  <c r="Y151" i="6"/>
  <c r="A151" i="6"/>
  <c r="K151" i="6"/>
  <c r="J151" i="6"/>
  <c r="E151" i="6"/>
  <c r="B151" i="6" s="1"/>
  <c r="Z150" i="6" l="1"/>
  <c r="W150" i="6"/>
  <c r="X151" i="6"/>
  <c r="F151" i="6"/>
  <c r="L151" i="6"/>
  <c r="I151" i="6"/>
  <c r="O151" i="6"/>
  <c r="S151" i="6"/>
  <c r="P151" i="6"/>
  <c r="T151" i="6"/>
  <c r="M151" i="6"/>
  <c r="Q151" i="6"/>
  <c r="U151" i="6"/>
  <c r="N151" i="6"/>
  <c r="R151" i="6"/>
  <c r="D151" i="6"/>
  <c r="C151" i="6" s="1"/>
  <c r="H160" i="6"/>
  <c r="Y152" i="6"/>
  <c r="A152" i="6"/>
  <c r="J152" i="6"/>
  <c r="K152" i="6"/>
  <c r="E152" i="6"/>
  <c r="B152" i="6" l="1"/>
  <c r="Z151" i="6"/>
  <c r="V151" i="6"/>
  <c r="X152" i="6"/>
  <c r="F152" i="6"/>
  <c r="Z152" i="6" s="1"/>
  <c r="I152" i="6"/>
  <c r="L152" i="6"/>
  <c r="N152" i="6"/>
  <c r="R152" i="6"/>
  <c r="O152" i="6"/>
  <c r="S152" i="6"/>
  <c r="P152" i="6"/>
  <c r="T152" i="6"/>
  <c r="U152" i="6"/>
  <c r="M152" i="6"/>
  <c r="Q152" i="6"/>
  <c r="D152" i="6"/>
  <c r="C152" i="6" s="1"/>
  <c r="H161" i="6"/>
  <c r="Y153" i="6"/>
  <c r="K153" i="6"/>
  <c r="A153" i="6"/>
  <c r="E153" i="6"/>
  <c r="B153" i="6" s="1"/>
  <c r="J153" i="6"/>
  <c r="V152" i="6" l="1"/>
  <c r="X153" i="6"/>
  <c r="F153" i="6"/>
  <c r="V153" i="6" s="1"/>
  <c r="L153" i="6"/>
  <c r="I153" i="6"/>
  <c r="M153" i="6"/>
  <c r="Q153" i="6"/>
  <c r="U153" i="6"/>
  <c r="N153" i="6"/>
  <c r="R153" i="6"/>
  <c r="O153" i="6"/>
  <c r="S153" i="6"/>
  <c r="P153" i="6"/>
  <c r="T153" i="6"/>
  <c r="D153" i="6"/>
  <c r="C153" i="6" s="1"/>
  <c r="H162" i="6"/>
  <c r="Y154" i="6"/>
  <c r="J154" i="6"/>
  <c r="E154" i="6"/>
  <c r="B154" i="6" s="1"/>
  <c r="A154" i="6"/>
  <c r="K154" i="6"/>
  <c r="Z153" i="6" l="1"/>
  <c r="X154" i="6"/>
  <c r="F154" i="6"/>
  <c r="L154" i="6"/>
  <c r="I154" i="6"/>
  <c r="W153" i="6"/>
  <c r="P154" i="6"/>
  <c r="T154" i="6"/>
  <c r="M154" i="6"/>
  <c r="Q154" i="6"/>
  <c r="U154" i="6"/>
  <c r="N154" i="6"/>
  <c r="R154" i="6"/>
  <c r="S154" i="6"/>
  <c r="O154" i="6"/>
  <c r="D154" i="6"/>
  <c r="C154" i="6" s="1"/>
  <c r="H163" i="6"/>
  <c r="Y155" i="6"/>
  <c r="A155" i="6"/>
  <c r="J155" i="6"/>
  <c r="K155" i="6"/>
  <c r="E155" i="6"/>
  <c r="B155" i="6" s="1"/>
  <c r="Z154" i="6" l="1"/>
  <c r="V154" i="6"/>
  <c r="X155" i="6"/>
  <c r="F155" i="6"/>
  <c r="Z155" i="6" s="1"/>
  <c r="L155" i="6"/>
  <c r="I155" i="6"/>
  <c r="O155" i="6"/>
  <c r="S155" i="6"/>
  <c r="P155" i="6"/>
  <c r="T155" i="6"/>
  <c r="M155" i="6"/>
  <c r="Q155" i="6"/>
  <c r="U155" i="6"/>
  <c r="N155" i="6"/>
  <c r="R155" i="6"/>
  <c r="D155" i="6"/>
  <c r="C155" i="6" s="1"/>
  <c r="H164" i="6"/>
  <c r="Y156" i="6"/>
  <c r="K156" i="6"/>
  <c r="J156" i="6"/>
  <c r="E156" i="6"/>
  <c r="B156" i="6" s="1"/>
  <c r="A156" i="6"/>
  <c r="V155" i="6" l="1"/>
  <c r="X156" i="6"/>
  <c r="F156" i="6"/>
  <c r="V156" i="6" s="1"/>
  <c r="I156" i="6"/>
  <c r="L156" i="6"/>
  <c r="N156" i="6"/>
  <c r="R156" i="6"/>
  <c r="O156" i="6"/>
  <c r="S156" i="6"/>
  <c r="P156" i="6"/>
  <c r="T156" i="6"/>
  <c r="Q156" i="6"/>
  <c r="U156" i="6"/>
  <c r="M156" i="6"/>
  <c r="D156" i="6"/>
  <c r="C156" i="6" s="1"/>
  <c r="H165" i="6"/>
  <c r="Y157" i="6"/>
  <c r="E157" i="6"/>
  <c r="A157" i="6"/>
  <c r="K157" i="6"/>
  <c r="J157" i="6"/>
  <c r="Z156" i="6" l="1"/>
  <c r="W156" i="6"/>
  <c r="X157" i="6"/>
  <c r="F157" i="6"/>
  <c r="V157" i="6" s="1"/>
  <c r="L157" i="6"/>
  <c r="I157" i="6"/>
  <c r="M157" i="6"/>
  <c r="Q157" i="6"/>
  <c r="U157" i="6"/>
  <c r="N157" i="6"/>
  <c r="R157" i="6"/>
  <c r="O157" i="6"/>
  <c r="S157" i="6"/>
  <c r="P157" i="6"/>
  <c r="T157" i="6"/>
  <c r="B157" i="6"/>
  <c r="D157" i="6"/>
  <c r="C157" i="6" s="1"/>
  <c r="H166" i="6"/>
  <c r="Y158" i="6"/>
  <c r="J158" i="6"/>
  <c r="K158" i="6"/>
  <c r="A158" i="6"/>
  <c r="E158" i="6"/>
  <c r="Z157" i="6" l="1"/>
  <c r="X158" i="6"/>
  <c r="F158" i="6"/>
  <c r="Z158" i="6" s="1"/>
  <c r="L158" i="6"/>
  <c r="I158" i="6"/>
  <c r="P158" i="6"/>
  <c r="T158" i="6"/>
  <c r="M158" i="6"/>
  <c r="Q158" i="6"/>
  <c r="U158" i="6"/>
  <c r="N158" i="6"/>
  <c r="R158" i="6"/>
  <c r="O158" i="6"/>
  <c r="S158" i="6"/>
  <c r="B158" i="6"/>
  <c r="D158" i="6"/>
  <c r="C158" i="6" s="1"/>
  <c r="H167" i="6"/>
  <c r="Y159" i="6"/>
  <c r="V158" i="6"/>
  <c r="A159" i="6"/>
  <c r="E159" i="6"/>
  <c r="K159" i="6"/>
  <c r="J159" i="6"/>
  <c r="X159" i="6" l="1"/>
  <c r="F159" i="6"/>
  <c r="Z159" i="6" s="1"/>
  <c r="L159" i="6"/>
  <c r="I159" i="6"/>
  <c r="O159" i="6"/>
  <c r="S159" i="6"/>
  <c r="P159" i="6"/>
  <c r="T159" i="6"/>
  <c r="M159" i="6"/>
  <c r="Q159" i="6"/>
  <c r="U159" i="6"/>
  <c r="N159" i="6"/>
  <c r="R159" i="6"/>
  <c r="B159" i="6"/>
  <c r="D159" i="6"/>
  <c r="C159" i="6" s="1"/>
  <c r="H168" i="6"/>
  <c r="Y160" i="6"/>
  <c r="V159" i="6"/>
  <c r="J160" i="6"/>
  <c r="E160" i="6"/>
  <c r="K160" i="6"/>
  <c r="A160" i="6"/>
  <c r="X160" i="6" l="1"/>
  <c r="F160" i="6"/>
  <c r="V160" i="6" s="1"/>
  <c r="I160" i="6"/>
  <c r="L160" i="6"/>
  <c r="W159" i="6"/>
  <c r="N160" i="6"/>
  <c r="R160" i="6"/>
  <c r="O160" i="6"/>
  <c r="S160" i="6"/>
  <c r="P160" i="6"/>
  <c r="T160" i="6"/>
  <c r="M160" i="6"/>
  <c r="Q160" i="6"/>
  <c r="U160" i="6"/>
  <c r="B160" i="6"/>
  <c r="D160" i="6"/>
  <c r="C160" i="6" s="1"/>
  <c r="H169" i="6"/>
  <c r="Y161" i="6"/>
  <c r="A161" i="6"/>
  <c r="E161" i="6"/>
  <c r="K161" i="6"/>
  <c r="J161" i="6"/>
  <c r="Z160" i="6" l="1"/>
  <c r="W160" i="6"/>
  <c r="X161" i="6"/>
  <c r="F161" i="6"/>
  <c r="Z161" i="6" s="1"/>
  <c r="L161" i="6"/>
  <c r="I161" i="6"/>
  <c r="M161" i="6"/>
  <c r="Q161" i="6"/>
  <c r="U161" i="6"/>
  <c r="N161" i="6"/>
  <c r="R161" i="6"/>
  <c r="O161" i="6"/>
  <c r="S161" i="6"/>
  <c r="T161" i="6"/>
  <c r="P161" i="6"/>
  <c r="B161" i="6"/>
  <c r="D161" i="6"/>
  <c r="C161" i="6" s="1"/>
  <c r="H170" i="6"/>
  <c r="Y162" i="6"/>
  <c r="V161" i="6"/>
  <c r="A162" i="6"/>
  <c r="K162" i="6"/>
  <c r="J162" i="6"/>
  <c r="E162" i="6"/>
  <c r="X162" i="6" l="1"/>
  <c r="F162" i="6"/>
  <c r="Z162" i="6" s="1"/>
  <c r="L162" i="6"/>
  <c r="I162" i="6"/>
  <c r="P162" i="6"/>
  <c r="T162" i="6"/>
  <c r="M162" i="6"/>
  <c r="Q162" i="6"/>
  <c r="U162" i="6"/>
  <c r="N162" i="6"/>
  <c r="R162" i="6"/>
  <c r="O162" i="6"/>
  <c r="S162" i="6"/>
  <c r="B162" i="6"/>
  <c r="D162" i="6"/>
  <c r="C162" i="6" s="1"/>
  <c r="H171" i="6"/>
  <c r="Y163" i="6"/>
  <c r="V162" i="6"/>
  <c r="J163" i="6"/>
  <c r="K163" i="6"/>
  <c r="E163" i="6"/>
  <c r="A163" i="6"/>
  <c r="W162" i="6" l="1"/>
  <c r="X163" i="6"/>
  <c r="F163" i="6"/>
  <c r="V163" i="6" s="1"/>
  <c r="L163" i="6"/>
  <c r="I163" i="6"/>
  <c r="O163" i="6"/>
  <c r="S163" i="6"/>
  <c r="P163" i="6"/>
  <c r="T163" i="6"/>
  <c r="M163" i="6"/>
  <c r="Q163" i="6"/>
  <c r="U163" i="6"/>
  <c r="R163" i="6"/>
  <c r="N163" i="6"/>
  <c r="B163" i="6"/>
  <c r="D163" i="6"/>
  <c r="C163" i="6" s="1"/>
  <c r="H172" i="6"/>
  <c r="Y164" i="6"/>
  <c r="E164" i="6"/>
  <c r="K164" i="6"/>
  <c r="A164" i="6"/>
  <c r="J164" i="6"/>
  <c r="Z163" i="6" l="1"/>
  <c r="X164" i="6"/>
  <c r="F164" i="6"/>
  <c r="Z164" i="6" s="1"/>
  <c r="L164" i="6"/>
  <c r="I164" i="6"/>
  <c r="W163" i="6"/>
  <c r="N164" i="6"/>
  <c r="R164" i="6"/>
  <c r="O164" i="6"/>
  <c r="S164" i="6"/>
  <c r="P164" i="6"/>
  <c r="T164" i="6"/>
  <c r="M164" i="6"/>
  <c r="Q164" i="6"/>
  <c r="U164" i="6"/>
  <c r="B164" i="6"/>
  <c r="D164" i="6"/>
  <c r="C164" i="6" s="1"/>
  <c r="H173" i="6"/>
  <c r="Y165" i="6"/>
  <c r="A165" i="6"/>
  <c r="K165" i="6"/>
  <c r="J165" i="6"/>
  <c r="E165" i="6"/>
  <c r="V164" i="6" l="1"/>
  <c r="X165" i="6"/>
  <c r="F165" i="6"/>
  <c r="Z165" i="6" s="1"/>
  <c r="L165" i="6"/>
  <c r="I165" i="6"/>
  <c r="M165" i="6"/>
  <c r="Q165" i="6"/>
  <c r="U165" i="6"/>
  <c r="N165" i="6"/>
  <c r="R165" i="6"/>
  <c r="O165" i="6"/>
  <c r="S165" i="6"/>
  <c r="P165" i="6"/>
  <c r="T165" i="6"/>
  <c r="B165" i="6"/>
  <c r="D165" i="6"/>
  <c r="C165" i="6" s="1"/>
  <c r="H174" i="6"/>
  <c r="Y166" i="6"/>
  <c r="V165" i="6"/>
  <c r="J166" i="6"/>
  <c r="K166" i="6"/>
  <c r="E166" i="6"/>
  <c r="A166" i="6"/>
  <c r="W165" i="6" l="1"/>
  <c r="X166" i="6"/>
  <c r="F166" i="6"/>
  <c r="L166" i="6"/>
  <c r="I166" i="6"/>
  <c r="P166" i="6"/>
  <c r="T166" i="6"/>
  <c r="M166" i="6"/>
  <c r="Q166" i="6"/>
  <c r="U166" i="6"/>
  <c r="N166" i="6"/>
  <c r="R166" i="6"/>
  <c r="O166" i="6"/>
  <c r="S166" i="6"/>
  <c r="B166" i="6"/>
  <c r="D166" i="6"/>
  <c r="C166" i="6" s="1"/>
  <c r="H175" i="6"/>
  <c r="Y167" i="6"/>
  <c r="E167" i="6"/>
  <c r="A167" i="6"/>
  <c r="J167" i="6"/>
  <c r="K167" i="6"/>
  <c r="Z166" i="6" l="1"/>
  <c r="V166" i="6"/>
  <c r="X167" i="6"/>
  <c r="F167" i="6"/>
  <c r="Z167" i="6" s="1"/>
  <c r="L167" i="6"/>
  <c r="I167" i="6"/>
  <c r="W166" i="6"/>
  <c r="O167" i="6"/>
  <c r="S167" i="6"/>
  <c r="P167" i="6"/>
  <c r="T167" i="6"/>
  <c r="M167" i="6"/>
  <c r="Q167" i="6"/>
  <c r="U167" i="6"/>
  <c r="N167" i="6"/>
  <c r="R167" i="6"/>
  <c r="B167" i="6"/>
  <c r="D167" i="6"/>
  <c r="C167" i="6" s="1"/>
  <c r="H176" i="6"/>
  <c r="Y168" i="6"/>
  <c r="K168" i="6"/>
  <c r="J168" i="6"/>
  <c r="A168" i="6"/>
  <c r="E168" i="6"/>
  <c r="V167" i="6" l="1"/>
  <c r="X168" i="6"/>
  <c r="F168" i="6"/>
  <c r="Z168" i="6" s="1"/>
  <c r="I168" i="6"/>
  <c r="L168" i="6"/>
  <c r="N168" i="6"/>
  <c r="R168" i="6"/>
  <c r="O168" i="6"/>
  <c r="S168" i="6"/>
  <c r="P168" i="6"/>
  <c r="T168" i="6"/>
  <c r="U168" i="6"/>
  <c r="M168" i="6"/>
  <c r="Q168" i="6"/>
  <c r="B168" i="6"/>
  <c r="D168" i="6"/>
  <c r="C168" i="6" s="1"/>
  <c r="H177" i="6"/>
  <c r="Y169" i="6"/>
  <c r="V168" i="6"/>
  <c r="K169" i="6"/>
  <c r="E169" i="6"/>
  <c r="A169" i="6"/>
  <c r="J169" i="6"/>
  <c r="X169" i="6" l="1"/>
  <c r="F169" i="6"/>
  <c r="V169" i="6" s="1"/>
  <c r="L169" i="6"/>
  <c r="I169" i="6"/>
  <c r="W168" i="6"/>
  <c r="M169" i="6"/>
  <c r="Q169" i="6"/>
  <c r="U169" i="6"/>
  <c r="N169" i="6"/>
  <c r="R169" i="6"/>
  <c r="O169" i="6"/>
  <c r="S169" i="6"/>
  <c r="P169" i="6"/>
  <c r="T169" i="6"/>
  <c r="B169" i="6"/>
  <c r="D169" i="6"/>
  <c r="C169" i="6" s="1"/>
  <c r="H178" i="6"/>
  <c r="Y170" i="6"/>
  <c r="J170" i="6"/>
  <c r="A170" i="6"/>
  <c r="E170" i="6"/>
  <c r="K170" i="6"/>
  <c r="Z169" i="6" l="1"/>
  <c r="W169" i="6"/>
  <c r="X170" i="6"/>
  <c r="F170" i="6"/>
  <c r="Z170" i="6" s="1"/>
  <c r="L170" i="6"/>
  <c r="I170" i="6"/>
  <c r="P170" i="6"/>
  <c r="T170" i="6"/>
  <c r="M170" i="6"/>
  <c r="Q170" i="6"/>
  <c r="U170" i="6"/>
  <c r="N170" i="6"/>
  <c r="R170" i="6"/>
  <c r="S170" i="6"/>
  <c r="O170" i="6"/>
  <c r="B170" i="6"/>
  <c r="D170" i="6"/>
  <c r="C170" i="6" s="1"/>
  <c r="H179" i="6"/>
  <c r="Y171" i="6"/>
  <c r="V170" i="6"/>
  <c r="E171" i="6"/>
  <c r="K171" i="6"/>
  <c r="A171" i="6"/>
  <c r="J171" i="6"/>
  <c r="X171" i="6" l="1"/>
  <c r="F171" i="6"/>
  <c r="Z171" i="6" s="1"/>
  <c r="L171" i="6"/>
  <c r="I171" i="6"/>
  <c r="M171" i="6"/>
  <c r="Q171" i="6"/>
  <c r="U171" i="6"/>
  <c r="N171" i="6"/>
  <c r="R171" i="6"/>
  <c r="O171" i="6"/>
  <c r="S171" i="6"/>
  <c r="P171" i="6"/>
  <c r="T171" i="6"/>
  <c r="B171" i="6"/>
  <c r="D171" i="6"/>
  <c r="C171" i="6" s="1"/>
  <c r="H180" i="6"/>
  <c r="Y172" i="6"/>
  <c r="V171" i="6"/>
  <c r="J172" i="6"/>
  <c r="K172" i="6"/>
  <c r="A172" i="6"/>
  <c r="E172" i="6"/>
  <c r="W171" i="6" l="1"/>
  <c r="X172" i="6"/>
  <c r="F172" i="6"/>
  <c r="V172" i="6" s="1"/>
  <c r="I172" i="6"/>
  <c r="L172" i="6"/>
  <c r="P172" i="6"/>
  <c r="T172" i="6"/>
  <c r="M172" i="6"/>
  <c r="Q172" i="6"/>
  <c r="U172" i="6"/>
  <c r="N172" i="6"/>
  <c r="R172" i="6"/>
  <c r="S172" i="6"/>
  <c r="O172" i="6"/>
  <c r="B172" i="6"/>
  <c r="D172" i="6"/>
  <c r="C172" i="6" s="1"/>
  <c r="H181" i="6"/>
  <c r="Y173" i="6"/>
  <c r="E173" i="6"/>
  <c r="J173" i="6"/>
  <c r="A173" i="6"/>
  <c r="K173" i="6"/>
  <c r="Z172" i="6" l="1"/>
  <c r="X173" i="6"/>
  <c r="F173" i="6"/>
  <c r="Z173" i="6" s="1"/>
  <c r="L173" i="6"/>
  <c r="I173" i="6"/>
  <c r="W172" i="6"/>
  <c r="O173" i="6"/>
  <c r="S173" i="6"/>
  <c r="P173" i="6"/>
  <c r="T173" i="6"/>
  <c r="M173" i="6"/>
  <c r="Q173" i="6"/>
  <c r="U173" i="6"/>
  <c r="N173" i="6"/>
  <c r="R173" i="6"/>
  <c r="B173" i="6"/>
  <c r="D173" i="6"/>
  <c r="C173" i="6" s="1"/>
  <c r="H182" i="6"/>
  <c r="Y174" i="6"/>
  <c r="J174" i="6"/>
  <c r="E174" i="6"/>
  <c r="A174" i="6"/>
  <c r="K174" i="6"/>
  <c r="V173" i="6" l="1"/>
  <c r="X174" i="6"/>
  <c r="F174" i="6"/>
  <c r="Z174" i="6" s="1"/>
  <c r="L174" i="6"/>
  <c r="I174" i="6"/>
  <c r="N174" i="6"/>
  <c r="R174" i="6"/>
  <c r="O174" i="6"/>
  <c r="S174" i="6"/>
  <c r="P174" i="6"/>
  <c r="T174" i="6"/>
  <c r="Q174" i="6"/>
  <c r="U174" i="6"/>
  <c r="M174" i="6"/>
  <c r="B174" i="6"/>
  <c r="D174" i="6"/>
  <c r="C174" i="6" s="1"/>
  <c r="H183" i="6"/>
  <c r="Y175" i="6"/>
  <c r="V174" i="6"/>
  <c r="K175" i="6"/>
  <c r="E175" i="6"/>
  <c r="A175" i="6"/>
  <c r="J175" i="6"/>
  <c r="X175" i="6" l="1"/>
  <c r="F175" i="6"/>
  <c r="V175" i="6" s="1"/>
  <c r="L175" i="6"/>
  <c r="I175" i="6"/>
  <c r="W174" i="6"/>
  <c r="M175" i="6"/>
  <c r="Q175" i="6"/>
  <c r="U175" i="6"/>
  <c r="N175" i="6"/>
  <c r="R175" i="6"/>
  <c r="O175" i="6"/>
  <c r="S175" i="6"/>
  <c r="P175" i="6"/>
  <c r="T175" i="6"/>
  <c r="B175" i="6"/>
  <c r="D175" i="6"/>
  <c r="C175" i="6" s="1"/>
  <c r="H184" i="6"/>
  <c r="Y176" i="6"/>
  <c r="J176" i="6"/>
  <c r="A176" i="6"/>
  <c r="E176" i="6"/>
  <c r="K176" i="6"/>
  <c r="Z175" i="6" l="1"/>
  <c r="W175" i="6"/>
  <c r="X176" i="6"/>
  <c r="F176" i="6"/>
  <c r="Z176" i="6" s="1"/>
  <c r="I176" i="6"/>
  <c r="L176" i="6"/>
  <c r="P176" i="6"/>
  <c r="T176" i="6"/>
  <c r="M176" i="6"/>
  <c r="Q176" i="6"/>
  <c r="U176" i="6"/>
  <c r="N176" i="6"/>
  <c r="R176" i="6"/>
  <c r="O176" i="6"/>
  <c r="S176" i="6"/>
  <c r="B176" i="6"/>
  <c r="D176" i="6"/>
  <c r="C176" i="6" s="1"/>
  <c r="H185" i="6"/>
  <c r="Y177" i="6"/>
  <c r="A177" i="6"/>
  <c r="K177" i="6"/>
  <c r="E177" i="6"/>
  <c r="J177" i="6"/>
  <c r="V176" i="6" l="1"/>
  <c r="X177" i="6"/>
  <c r="F177" i="6"/>
  <c r="Z177" i="6" s="1"/>
  <c r="L177" i="6"/>
  <c r="I177" i="6"/>
  <c r="O177" i="6"/>
  <c r="S177" i="6"/>
  <c r="P177" i="6"/>
  <c r="T177" i="6"/>
  <c r="M177" i="6"/>
  <c r="Q177" i="6"/>
  <c r="U177" i="6"/>
  <c r="N177" i="6"/>
  <c r="R177" i="6"/>
  <c r="B177" i="6"/>
  <c r="D177" i="6"/>
  <c r="C177" i="6" s="1"/>
  <c r="H186" i="6"/>
  <c r="Y178" i="6"/>
  <c r="V177" i="6"/>
  <c r="J178" i="6"/>
  <c r="K178" i="6"/>
  <c r="A178" i="6"/>
  <c r="E178" i="6"/>
  <c r="W177" i="6" l="1"/>
  <c r="X178" i="6"/>
  <c r="F178" i="6"/>
  <c r="V178" i="6" s="1"/>
  <c r="L178" i="6"/>
  <c r="I178" i="6"/>
  <c r="N178" i="6"/>
  <c r="R178" i="6"/>
  <c r="O178" i="6"/>
  <c r="S178" i="6"/>
  <c r="P178" i="6"/>
  <c r="T178" i="6"/>
  <c r="M178" i="6"/>
  <c r="Q178" i="6"/>
  <c r="U178" i="6"/>
  <c r="B178" i="6"/>
  <c r="D178" i="6"/>
  <c r="C178" i="6" s="1"/>
  <c r="H187" i="6"/>
  <c r="Y179" i="6"/>
  <c r="E179" i="6"/>
  <c r="K179" i="6"/>
  <c r="J179" i="6"/>
  <c r="A179" i="6"/>
  <c r="Z178" i="6" l="1"/>
  <c r="X179" i="6"/>
  <c r="F179" i="6"/>
  <c r="Z179" i="6" s="1"/>
  <c r="L179" i="6"/>
  <c r="I179" i="6"/>
  <c r="W178" i="6"/>
  <c r="M179" i="6"/>
  <c r="Q179" i="6"/>
  <c r="U179" i="6"/>
  <c r="N179" i="6"/>
  <c r="R179" i="6"/>
  <c r="O179" i="6"/>
  <c r="S179" i="6"/>
  <c r="T179" i="6"/>
  <c r="P179" i="6"/>
  <c r="B179" i="6"/>
  <c r="D179" i="6"/>
  <c r="C179" i="6" s="1"/>
  <c r="H188" i="6"/>
  <c r="Y180" i="6"/>
  <c r="K180" i="6"/>
  <c r="J180" i="6"/>
  <c r="A180" i="6"/>
  <c r="E180" i="6"/>
  <c r="V179" i="6" l="1"/>
  <c r="X180" i="6"/>
  <c r="F180" i="6"/>
  <c r="Z180" i="6" s="1"/>
  <c r="L180" i="6"/>
  <c r="I180" i="6"/>
  <c r="P180" i="6"/>
  <c r="T180" i="6"/>
  <c r="M180" i="6"/>
  <c r="Q180" i="6"/>
  <c r="U180" i="6"/>
  <c r="N180" i="6"/>
  <c r="R180" i="6"/>
  <c r="O180" i="6"/>
  <c r="S180" i="6"/>
  <c r="B180" i="6"/>
  <c r="D180" i="6"/>
  <c r="C180" i="6" s="1"/>
  <c r="H189" i="6"/>
  <c r="Y181" i="6"/>
  <c r="V180" i="6"/>
  <c r="E181" i="6"/>
  <c r="A181" i="6"/>
  <c r="J181" i="6"/>
  <c r="K181" i="6"/>
  <c r="X181" i="6" l="1"/>
  <c r="F181" i="6"/>
  <c r="V181" i="6" s="1"/>
  <c r="L181" i="6"/>
  <c r="I181" i="6"/>
  <c r="W180" i="6"/>
  <c r="O181" i="6"/>
  <c r="S181" i="6"/>
  <c r="P181" i="6"/>
  <c r="T181" i="6"/>
  <c r="M181" i="6"/>
  <c r="Q181" i="6"/>
  <c r="U181" i="6"/>
  <c r="R181" i="6"/>
  <c r="N181" i="6"/>
  <c r="B181" i="6"/>
  <c r="D181" i="6"/>
  <c r="C181" i="6" s="1"/>
  <c r="H190" i="6"/>
  <c r="Y182" i="6"/>
  <c r="J182" i="6"/>
  <c r="A182" i="6"/>
  <c r="E182" i="6"/>
  <c r="K182" i="6"/>
  <c r="Z181" i="6" l="1"/>
  <c r="W181" i="6"/>
  <c r="X182" i="6"/>
  <c r="F182" i="6"/>
  <c r="Z182" i="6" s="1"/>
  <c r="L182" i="6"/>
  <c r="I182" i="6"/>
  <c r="N182" i="6"/>
  <c r="R182" i="6"/>
  <c r="O182" i="6"/>
  <c r="S182" i="6"/>
  <c r="P182" i="6"/>
  <c r="T182" i="6"/>
  <c r="M182" i="6"/>
  <c r="Q182" i="6"/>
  <c r="U182" i="6"/>
  <c r="B182" i="6"/>
  <c r="D182" i="6"/>
  <c r="C182" i="6" s="1"/>
  <c r="H191" i="6"/>
  <c r="Y183" i="6"/>
  <c r="K183" i="6"/>
  <c r="A183" i="6"/>
  <c r="E183" i="6"/>
  <c r="J183" i="6"/>
  <c r="V182" i="6" l="1"/>
  <c r="X183" i="6"/>
  <c r="F183" i="6"/>
  <c r="Z183" i="6" s="1"/>
  <c r="L183" i="6"/>
  <c r="I183" i="6"/>
  <c r="M183" i="6"/>
  <c r="Q183" i="6"/>
  <c r="U183" i="6"/>
  <c r="N183" i="6"/>
  <c r="R183" i="6"/>
  <c r="O183" i="6"/>
  <c r="S183" i="6"/>
  <c r="P183" i="6"/>
  <c r="T183" i="6"/>
  <c r="B183" i="6"/>
  <c r="D183" i="6"/>
  <c r="C183" i="6" s="1"/>
  <c r="H192" i="6"/>
  <c r="Y184" i="6"/>
  <c r="V183" i="6"/>
  <c r="J184" i="6"/>
  <c r="K184" i="6"/>
  <c r="A184" i="6"/>
  <c r="E184" i="6"/>
  <c r="W183" i="6" l="1"/>
  <c r="X184" i="6"/>
  <c r="F184" i="6"/>
  <c r="V184" i="6" s="1"/>
  <c r="I184" i="6"/>
  <c r="L184" i="6"/>
  <c r="P184" i="6"/>
  <c r="T184" i="6"/>
  <c r="M184" i="6"/>
  <c r="Q184" i="6"/>
  <c r="U184" i="6"/>
  <c r="N184" i="6"/>
  <c r="R184" i="6"/>
  <c r="O184" i="6"/>
  <c r="S184" i="6"/>
  <c r="B184" i="6"/>
  <c r="D184" i="6"/>
  <c r="C184" i="6" s="1"/>
  <c r="H193" i="6"/>
  <c r="Y185" i="6"/>
  <c r="A185" i="6"/>
  <c r="J185" i="6"/>
  <c r="E185" i="6"/>
  <c r="K185" i="6"/>
  <c r="Z184" i="6" l="1"/>
  <c r="X185" i="6"/>
  <c r="F185" i="6"/>
  <c r="Z185" i="6" s="1"/>
  <c r="L185" i="6"/>
  <c r="I185" i="6"/>
  <c r="W184" i="6"/>
  <c r="O185" i="6"/>
  <c r="S185" i="6"/>
  <c r="P185" i="6"/>
  <c r="T185" i="6"/>
  <c r="M185" i="6"/>
  <c r="Q185" i="6"/>
  <c r="U185" i="6"/>
  <c r="N185" i="6"/>
  <c r="R185" i="6"/>
  <c r="B185" i="6"/>
  <c r="D185" i="6"/>
  <c r="C185" i="6" s="1"/>
  <c r="H194" i="6"/>
  <c r="Y186" i="6"/>
  <c r="K186" i="6"/>
  <c r="A186" i="6"/>
  <c r="E186" i="6"/>
  <c r="J186" i="6"/>
  <c r="V185" i="6" l="1"/>
  <c r="X186" i="6"/>
  <c r="F186" i="6"/>
  <c r="Z186" i="6" s="1"/>
  <c r="L186" i="6"/>
  <c r="I186" i="6"/>
  <c r="N186" i="6"/>
  <c r="R186" i="6"/>
  <c r="O186" i="6"/>
  <c r="S186" i="6"/>
  <c r="P186" i="6"/>
  <c r="T186" i="6"/>
  <c r="U186" i="6"/>
  <c r="M186" i="6"/>
  <c r="Q186" i="6"/>
  <c r="B186" i="6"/>
  <c r="D186" i="6"/>
  <c r="C186" i="6" s="1"/>
  <c r="H195" i="6"/>
  <c r="Y187" i="6"/>
  <c r="V186" i="6"/>
  <c r="J187" i="6"/>
  <c r="K187" i="6"/>
  <c r="A187" i="6"/>
  <c r="E187" i="6"/>
  <c r="X187" i="6" l="1"/>
  <c r="F187" i="6"/>
  <c r="V187" i="6" s="1"/>
  <c r="L187" i="6"/>
  <c r="I187" i="6"/>
  <c r="M187" i="6"/>
  <c r="Q187" i="6"/>
  <c r="U187" i="6"/>
  <c r="N187" i="6"/>
  <c r="R187" i="6"/>
  <c r="O187" i="6"/>
  <c r="S187" i="6"/>
  <c r="P187" i="6"/>
  <c r="T187" i="6"/>
  <c r="B187" i="6"/>
  <c r="D187" i="6"/>
  <c r="C187" i="6" s="1"/>
  <c r="H196" i="6"/>
  <c r="Y188" i="6"/>
  <c r="K188" i="6"/>
  <c r="E188" i="6"/>
  <c r="A188" i="6"/>
  <c r="J188" i="6"/>
  <c r="Z187" i="6" l="1"/>
  <c r="W187" i="6"/>
  <c r="X188" i="6"/>
  <c r="F188" i="6"/>
  <c r="I188" i="6"/>
  <c r="L188" i="6"/>
  <c r="P188" i="6"/>
  <c r="T188" i="6"/>
  <c r="M188" i="6"/>
  <c r="Q188" i="6"/>
  <c r="U188" i="6"/>
  <c r="N188" i="6"/>
  <c r="R188" i="6"/>
  <c r="S188" i="6"/>
  <c r="O188" i="6"/>
  <c r="B188" i="6"/>
  <c r="D188" i="6"/>
  <c r="C188" i="6" s="1"/>
  <c r="H197" i="6"/>
  <c r="Y189" i="6"/>
  <c r="V188" i="6"/>
  <c r="J189" i="6"/>
  <c r="A189" i="6"/>
  <c r="K189" i="6"/>
  <c r="E189" i="6"/>
  <c r="Z188" i="6" l="1"/>
  <c r="X189" i="6"/>
  <c r="F189" i="6"/>
  <c r="Z189" i="6" s="1"/>
  <c r="L189" i="6"/>
  <c r="I189" i="6"/>
  <c r="O189" i="6"/>
  <c r="S189" i="6"/>
  <c r="P189" i="6"/>
  <c r="T189" i="6"/>
  <c r="M189" i="6"/>
  <c r="Q189" i="6"/>
  <c r="U189" i="6"/>
  <c r="N189" i="6"/>
  <c r="R189" i="6"/>
  <c r="B189" i="6"/>
  <c r="D189" i="6"/>
  <c r="C189" i="6" s="1"/>
  <c r="H198" i="6"/>
  <c r="Y190" i="6"/>
  <c r="K190" i="6"/>
  <c r="E190" i="6"/>
  <c r="A190" i="6"/>
  <c r="J190" i="6"/>
  <c r="V189" i="6" l="1"/>
  <c r="X190" i="6"/>
  <c r="F190" i="6"/>
  <c r="V190" i="6" s="1"/>
  <c r="L190" i="6"/>
  <c r="I190" i="6"/>
  <c r="N190" i="6"/>
  <c r="R190" i="6"/>
  <c r="O190" i="6"/>
  <c r="S190" i="6"/>
  <c r="P190" i="6"/>
  <c r="T190" i="6"/>
  <c r="Q190" i="6"/>
  <c r="U190" i="6"/>
  <c r="M190" i="6"/>
  <c r="B190" i="6"/>
  <c r="D190" i="6"/>
  <c r="C190" i="6" s="1"/>
  <c r="H199" i="6"/>
  <c r="Y191" i="6"/>
  <c r="A191" i="6"/>
  <c r="E191" i="6"/>
  <c r="J191" i="6"/>
  <c r="K191" i="6"/>
  <c r="Z190" i="6" l="1"/>
  <c r="W190" i="6"/>
  <c r="X191" i="6"/>
  <c r="F191" i="6"/>
  <c r="V191" i="6" s="1"/>
  <c r="L191" i="6"/>
  <c r="I191" i="6"/>
  <c r="M191" i="6"/>
  <c r="Q191" i="6"/>
  <c r="U191" i="6"/>
  <c r="N191" i="6"/>
  <c r="R191" i="6"/>
  <c r="O191" i="6"/>
  <c r="S191" i="6"/>
  <c r="P191" i="6"/>
  <c r="T191" i="6"/>
  <c r="B191" i="6"/>
  <c r="D191" i="6"/>
  <c r="C191" i="6" s="1"/>
  <c r="H200" i="6"/>
  <c r="Y192" i="6"/>
  <c r="E192" i="6"/>
  <c r="K192" i="6"/>
  <c r="J192" i="6"/>
  <c r="A192" i="6"/>
  <c r="Z191" i="6" l="1"/>
  <c r="X192" i="6"/>
  <c r="F192" i="6"/>
  <c r="Z192" i="6" s="1"/>
  <c r="I192" i="6"/>
  <c r="L192" i="6"/>
  <c r="P192" i="6"/>
  <c r="T192" i="6"/>
  <c r="N192" i="6"/>
  <c r="R192" i="6"/>
  <c r="M192" i="6"/>
  <c r="U192" i="6"/>
  <c r="O192" i="6"/>
  <c r="Q192" i="6"/>
  <c r="S192" i="6"/>
  <c r="B192" i="6"/>
  <c r="D192" i="6"/>
  <c r="C192" i="6" s="1"/>
  <c r="H201" i="6"/>
  <c r="Y193" i="6"/>
  <c r="V192" i="6"/>
  <c r="K193" i="6"/>
  <c r="A193" i="6"/>
  <c r="J193" i="6"/>
  <c r="E193" i="6"/>
  <c r="X193" i="6" l="1"/>
  <c r="F193" i="6"/>
  <c r="L193" i="6"/>
  <c r="I193" i="6"/>
  <c r="O193" i="6"/>
  <c r="S193" i="6"/>
  <c r="M193" i="6"/>
  <c r="Q193" i="6"/>
  <c r="U193" i="6"/>
  <c r="T193" i="6"/>
  <c r="N193" i="6"/>
  <c r="P193" i="6"/>
  <c r="R193" i="6"/>
  <c r="B193" i="6"/>
  <c r="D193" i="6"/>
  <c r="C193" i="6" s="1"/>
  <c r="H202" i="6"/>
  <c r="Y194" i="6"/>
  <c r="V193" i="6"/>
  <c r="J194" i="6"/>
  <c r="A194" i="6"/>
  <c r="E194" i="6"/>
  <c r="K194" i="6"/>
  <c r="Z193" i="6" l="1"/>
  <c r="W193" i="6"/>
  <c r="X194" i="6"/>
  <c r="F194" i="6"/>
  <c r="V194" i="6" s="1"/>
  <c r="L194" i="6"/>
  <c r="I194" i="6"/>
  <c r="N194" i="6"/>
  <c r="R194" i="6"/>
  <c r="P194" i="6"/>
  <c r="T194" i="6"/>
  <c r="S194" i="6"/>
  <c r="M194" i="6"/>
  <c r="U194" i="6"/>
  <c r="O194" i="6"/>
  <c r="Q194" i="6"/>
  <c r="B194" i="6"/>
  <c r="D194" i="6"/>
  <c r="C194" i="6" s="1"/>
  <c r="H203" i="6"/>
  <c r="Y195" i="6"/>
  <c r="K195" i="6"/>
  <c r="A195" i="6"/>
  <c r="J195" i="6"/>
  <c r="E195" i="6"/>
  <c r="Z194" i="6" l="1"/>
  <c r="X195" i="6"/>
  <c r="F195" i="6"/>
  <c r="Z195" i="6" s="1"/>
  <c r="L195" i="6"/>
  <c r="I195" i="6"/>
  <c r="M195" i="6"/>
  <c r="Q195" i="6"/>
  <c r="U195" i="6"/>
  <c r="O195" i="6"/>
  <c r="S195" i="6"/>
  <c r="R195" i="6"/>
  <c r="T195" i="6"/>
  <c r="N195" i="6"/>
  <c r="P195" i="6"/>
  <c r="B195" i="6"/>
  <c r="D195" i="6"/>
  <c r="C195" i="6" s="1"/>
  <c r="H204" i="6"/>
  <c r="Y196" i="6"/>
  <c r="E196" i="6"/>
  <c r="A196" i="6"/>
  <c r="J196" i="6"/>
  <c r="K196" i="6"/>
  <c r="V195" i="6" l="1"/>
  <c r="X196" i="6"/>
  <c r="F196" i="6"/>
  <c r="V196" i="6" s="1"/>
  <c r="L196" i="6"/>
  <c r="I196" i="6"/>
  <c r="P196" i="6"/>
  <c r="T196" i="6"/>
  <c r="N196" i="6"/>
  <c r="R196" i="6"/>
  <c r="Q196" i="6"/>
  <c r="S196" i="6"/>
  <c r="M196" i="6"/>
  <c r="U196" i="6"/>
  <c r="O196" i="6"/>
  <c r="B196" i="6"/>
  <c r="D196" i="6"/>
  <c r="C196" i="6" s="1"/>
  <c r="H205" i="6"/>
  <c r="Y197" i="6"/>
  <c r="J197" i="6"/>
  <c r="A197" i="6"/>
  <c r="E197" i="6"/>
  <c r="K197" i="6"/>
  <c r="Z196" i="6" l="1"/>
  <c r="X197" i="6"/>
  <c r="F197" i="6"/>
  <c r="V197" i="6" s="1"/>
  <c r="L197" i="6"/>
  <c r="I197" i="6"/>
  <c r="W196" i="6"/>
  <c r="O197" i="6"/>
  <c r="S197" i="6"/>
  <c r="M197" i="6"/>
  <c r="Q197" i="6"/>
  <c r="U197" i="6"/>
  <c r="P197" i="6"/>
  <c r="R197" i="6"/>
  <c r="T197" i="6"/>
  <c r="N197" i="6"/>
  <c r="B197" i="6"/>
  <c r="D197" i="6"/>
  <c r="C197" i="6" s="1"/>
  <c r="H206" i="6"/>
  <c r="Y198" i="6"/>
  <c r="K198" i="6"/>
  <c r="A198" i="6"/>
  <c r="J198" i="6"/>
  <c r="E198" i="6"/>
  <c r="Z197" i="6" l="1"/>
  <c r="X198" i="6"/>
  <c r="F198" i="6"/>
  <c r="Z198" i="6" s="1"/>
  <c r="L198" i="6"/>
  <c r="I198" i="6"/>
  <c r="N198" i="6"/>
  <c r="R198" i="6"/>
  <c r="P198" i="6"/>
  <c r="T198" i="6"/>
  <c r="O198" i="6"/>
  <c r="Q198" i="6"/>
  <c r="S198" i="6"/>
  <c r="M198" i="6"/>
  <c r="U198" i="6"/>
  <c r="B198" i="6"/>
  <c r="D198" i="6"/>
  <c r="C198" i="6" s="1"/>
  <c r="H207" i="6"/>
  <c r="Y199" i="6"/>
  <c r="K199" i="6"/>
  <c r="J199" i="6"/>
  <c r="E199" i="6"/>
  <c r="A199" i="6"/>
  <c r="V198" i="6" l="1"/>
  <c r="X199" i="6"/>
  <c r="F199" i="6"/>
  <c r="V199" i="6" s="1"/>
  <c r="L199" i="6"/>
  <c r="I199" i="6"/>
  <c r="M199" i="6"/>
  <c r="O199" i="6"/>
  <c r="N199" i="6"/>
  <c r="S199" i="6"/>
  <c r="P199" i="6"/>
  <c r="T199" i="6"/>
  <c r="Q199" i="6"/>
  <c r="U199" i="6"/>
  <c r="R199" i="6"/>
  <c r="B199" i="6"/>
  <c r="D199" i="6"/>
  <c r="C199" i="6" s="1"/>
  <c r="H208" i="6"/>
  <c r="Y200" i="6"/>
  <c r="A200" i="6"/>
  <c r="J200" i="6"/>
  <c r="E200" i="6"/>
  <c r="K200" i="6"/>
  <c r="Z199" i="6" l="1"/>
  <c r="W199" i="6"/>
  <c r="X200" i="6"/>
  <c r="F200" i="6"/>
  <c r="V200" i="6" s="1"/>
  <c r="I200" i="6"/>
  <c r="L200" i="6"/>
  <c r="N200" i="6"/>
  <c r="R200" i="6"/>
  <c r="O200" i="6"/>
  <c r="S200" i="6"/>
  <c r="P200" i="6"/>
  <c r="T200" i="6"/>
  <c r="M200" i="6"/>
  <c r="Q200" i="6"/>
  <c r="U200" i="6"/>
  <c r="B200" i="6"/>
  <c r="D200" i="6"/>
  <c r="C200" i="6" s="1"/>
  <c r="H209" i="6"/>
  <c r="Y201" i="6"/>
  <c r="K201" i="6"/>
  <c r="J201" i="6"/>
  <c r="E201" i="6"/>
  <c r="A201" i="6"/>
  <c r="Z200" i="6" l="1"/>
  <c r="X201" i="6"/>
  <c r="F201" i="6"/>
  <c r="Z201" i="6" s="1"/>
  <c r="L201" i="6"/>
  <c r="I201" i="6"/>
  <c r="M201" i="6"/>
  <c r="Q201" i="6"/>
  <c r="U201" i="6"/>
  <c r="N201" i="6"/>
  <c r="R201" i="6"/>
  <c r="O201" i="6"/>
  <c r="S201" i="6"/>
  <c r="P201" i="6"/>
  <c r="T201" i="6"/>
  <c r="B201" i="6"/>
  <c r="D201" i="6"/>
  <c r="C201" i="6" s="1"/>
  <c r="H210" i="6"/>
  <c r="Y202" i="6"/>
  <c r="J202" i="6"/>
  <c r="A202" i="6"/>
  <c r="K202" i="6"/>
  <c r="E202" i="6"/>
  <c r="V201" i="6" l="1"/>
  <c r="X202" i="6"/>
  <c r="F202" i="6"/>
  <c r="V202" i="6" s="1"/>
  <c r="L202" i="6"/>
  <c r="I202" i="6"/>
  <c r="P202" i="6"/>
  <c r="T202" i="6"/>
  <c r="M202" i="6"/>
  <c r="Q202" i="6"/>
  <c r="U202" i="6"/>
  <c r="N202" i="6"/>
  <c r="R202" i="6"/>
  <c r="O202" i="6"/>
  <c r="S202" i="6"/>
  <c r="B202" i="6"/>
  <c r="D202" i="6"/>
  <c r="C202" i="6" s="1"/>
  <c r="H211" i="6"/>
  <c r="Y203" i="6"/>
  <c r="K203" i="6"/>
  <c r="J203" i="6"/>
  <c r="A203" i="6"/>
  <c r="E203" i="6"/>
  <c r="Z202" i="6" l="1"/>
  <c r="X203" i="6"/>
  <c r="F203" i="6"/>
  <c r="V203" i="6" s="1"/>
  <c r="L203" i="6"/>
  <c r="I203" i="6"/>
  <c r="W202" i="6"/>
  <c r="O203" i="6"/>
  <c r="S203" i="6"/>
  <c r="P203" i="6"/>
  <c r="T203" i="6"/>
  <c r="M203" i="6"/>
  <c r="Q203" i="6"/>
  <c r="U203" i="6"/>
  <c r="N203" i="6"/>
  <c r="R203" i="6"/>
  <c r="B203" i="6"/>
  <c r="D203" i="6"/>
  <c r="C203" i="6" s="1"/>
  <c r="H212" i="6"/>
  <c r="Y204" i="6"/>
  <c r="A204" i="6"/>
  <c r="J204" i="6"/>
  <c r="E204" i="6"/>
  <c r="K204" i="6"/>
  <c r="Z203" i="6" l="1"/>
  <c r="X204" i="6"/>
  <c r="F204" i="6"/>
  <c r="Z204" i="6" s="1"/>
  <c r="I204" i="6"/>
  <c r="L204" i="6"/>
  <c r="N204" i="6"/>
  <c r="R204" i="6"/>
  <c r="O204" i="6"/>
  <c r="S204" i="6"/>
  <c r="P204" i="6"/>
  <c r="T204" i="6"/>
  <c r="M204" i="6"/>
  <c r="Q204" i="6"/>
  <c r="U204" i="6"/>
  <c r="B204" i="6"/>
  <c r="D204" i="6"/>
  <c r="C204" i="6" s="1"/>
  <c r="H213" i="6"/>
  <c r="Y205" i="6"/>
  <c r="A205" i="6"/>
  <c r="K205" i="6"/>
  <c r="J205" i="6"/>
  <c r="E205" i="6"/>
  <c r="V204" i="6" l="1"/>
  <c r="X205" i="6"/>
  <c r="F205" i="6"/>
  <c r="V205" i="6" s="1"/>
  <c r="L205" i="6"/>
  <c r="I205" i="6"/>
  <c r="M205" i="6"/>
  <c r="Q205" i="6"/>
  <c r="U205" i="6"/>
  <c r="N205" i="6"/>
  <c r="R205" i="6"/>
  <c r="O205" i="6"/>
  <c r="S205" i="6"/>
  <c r="P205" i="6"/>
  <c r="T205" i="6"/>
  <c r="B205" i="6"/>
  <c r="D205" i="6"/>
  <c r="C205" i="6" s="1"/>
  <c r="H214" i="6"/>
  <c r="Y206" i="6"/>
  <c r="J206" i="6"/>
  <c r="A206" i="6"/>
  <c r="E206" i="6"/>
  <c r="K206" i="6"/>
  <c r="Z205" i="6" l="1"/>
  <c r="W205" i="6"/>
  <c r="X206" i="6"/>
  <c r="F206" i="6"/>
  <c r="V206" i="6" s="1"/>
  <c r="L206" i="6"/>
  <c r="I206" i="6"/>
  <c r="P206" i="6"/>
  <c r="T206" i="6"/>
  <c r="M206" i="6"/>
  <c r="Q206" i="6"/>
  <c r="U206" i="6"/>
  <c r="N206" i="6"/>
  <c r="R206" i="6"/>
  <c r="O206" i="6"/>
  <c r="S206" i="6"/>
  <c r="B206" i="6"/>
  <c r="D206" i="6"/>
  <c r="C206" i="6" s="1"/>
  <c r="H215" i="6"/>
  <c r="Y207" i="6"/>
  <c r="A207" i="6"/>
  <c r="K207" i="6"/>
  <c r="E207" i="6"/>
  <c r="J207" i="6"/>
  <c r="Z206" i="6" l="1"/>
  <c r="X207" i="6"/>
  <c r="F207" i="6"/>
  <c r="Z207" i="6" s="1"/>
  <c r="L207" i="6"/>
  <c r="I207" i="6"/>
  <c r="O207" i="6"/>
  <c r="S207" i="6"/>
  <c r="P207" i="6"/>
  <c r="T207" i="6"/>
  <c r="M207" i="6"/>
  <c r="Q207" i="6"/>
  <c r="U207" i="6"/>
  <c r="N207" i="6"/>
  <c r="R207" i="6"/>
  <c r="B207" i="6"/>
  <c r="D207" i="6"/>
  <c r="C207" i="6" s="1"/>
  <c r="H216" i="6"/>
  <c r="Y208" i="6"/>
  <c r="E208" i="6"/>
  <c r="A208" i="6"/>
  <c r="J208" i="6"/>
  <c r="K208" i="6"/>
  <c r="V207" i="6" l="1"/>
  <c r="X208" i="6"/>
  <c r="F208" i="6"/>
  <c r="V208" i="6" s="1"/>
  <c r="I208" i="6"/>
  <c r="L208" i="6"/>
  <c r="N208" i="6"/>
  <c r="R208" i="6"/>
  <c r="O208" i="6"/>
  <c r="S208" i="6"/>
  <c r="P208" i="6"/>
  <c r="T208" i="6"/>
  <c r="M208" i="6"/>
  <c r="Q208" i="6"/>
  <c r="U208" i="6"/>
  <c r="B208" i="6"/>
  <c r="D208" i="6"/>
  <c r="C208" i="6" s="1"/>
  <c r="H217" i="6"/>
  <c r="Y209" i="6"/>
  <c r="K209" i="6"/>
  <c r="J209" i="6"/>
  <c r="A209" i="6"/>
  <c r="E209" i="6"/>
  <c r="Z208" i="6" l="1"/>
  <c r="X209" i="6"/>
  <c r="F209" i="6"/>
  <c r="V209" i="6" s="1"/>
  <c r="L209" i="6"/>
  <c r="I209" i="6"/>
  <c r="W208" i="6"/>
  <c r="M209" i="6"/>
  <c r="Q209" i="6"/>
  <c r="U209" i="6"/>
  <c r="N209" i="6"/>
  <c r="R209" i="6"/>
  <c r="O209" i="6"/>
  <c r="S209" i="6"/>
  <c r="P209" i="6"/>
  <c r="T209" i="6"/>
  <c r="B209" i="6"/>
  <c r="D209" i="6"/>
  <c r="C209" i="6" s="1"/>
  <c r="H218" i="6"/>
  <c r="Y210" i="6"/>
  <c r="J210" i="6"/>
  <c r="A210" i="6"/>
  <c r="E210" i="6"/>
  <c r="K210" i="6"/>
  <c r="Z209" i="6" l="1"/>
  <c r="X210" i="6"/>
  <c r="F210" i="6"/>
  <c r="Z210" i="6" s="1"/>
  <c r="L210" i="6"/>
  <c r="I210" i="6"/>
  <c r="P210" i="6"/>
  <c r="T210" i="6"/>
  <c r="M210" i="6"/>
  <c r="Q210" i="6"/>
  <c r="U210" i="6"/>
  <c r="N210" i="6"/>
  <c r="R210" i="6"/>
  <c r="O210" i="6"/>
  <c r="S210" i="6"/>
  <c r="B210" i="6"/>
  <c r="D210" i="6"/>
  <c r="C210" i="6" s="1"/>
  <c r="H219" i="6"/>
  <c r="Y211" i="6"/>
  <c r="V210" i="6"/>
  <c r="K211" i="6"/>
  <c r="J211" i="6"/>
  <c r="A211" i="6"/>
  <c r="E211" i="6"/>
  <c r="X211" i="6" l="1"/>
  <c r="F211" i="6"/>
  <c r="V211" i="6" s="1"/>
  <c r="L211" i="6"/>
  <c r="I211" i="6"/>
  <c r="O211" i="6"/>
  <c r="S211" i="6"/>
  <c r="P211" i="6"/>
  <c r="T211" i="6"/>
  <c r="M211" i="6"/>
  <c r="Q211" i="6"/>
  <c r="U211" i="6"/>
  <c r="N211" i="6"/>
  <c r="R211" i="6"/>
  <c r="B211" i="6"/>
  <c r="D211" i="6"/>
  <c r="C211" i="6" s="1"/>
  <c r="H220" i="6"/>
  <c r="Y212" i="6"/>
  <c r="E212" i="6"/>
  <c r="J212" i="6"/>
  <c r="A212" i="6"/>
  <c r="K212" i="6"/>
  <c r="Z211" i="6" l="1"/>
  <c r="W211" i="6"/>
  <c r="X212" i="6"/>
  <c r="F212" i="6"/>
  <c r="L212" i="6"/>
  <c r="I212" i="6"/>
  <c r="N212" i="6"/>
  <c r="R212" i="6"/>
  <c r="O212" i="6"/>
  <c r="S212" i="6"/>
  <c r="P212" i="6"/>
  <c r="T212" i="6"/>
  <c r="M212" i="6"/>
  <c r="Q212" i="6"/>
  <c r="U212" i="6"/>
  <c r="B212" i="6"/>
  <c r="D212" i="6"/>
  <c r="C212" i="6" s="1"/>
  <c r="H221" i="6"/>
  <c r="Y213" i="6"/>
  <c r="V212" i="6"/>
  <c r="A213" i="6"/>
  <c r="J213" i="6"/>
  <c r="K213" i="6"/>
  <c r="E213" i="6"/>
  <c r="Z212" i="6" l="1"/>
  <c r="X213" i="6"/>
  <c r="F213" i="6"/>
  <c r="Z213" i="6" s="1"/>
  <c r="L213" i="6"/>
  <c r="I213" i="6"/>
  <c r="M213" i="6"/>
  <c r="Q213" i="6"/>
  <c r="U213" i="6"/>
  <c r="N213" i="6"/>
  <c r="R213" i="6"/>
  <c r="O213" i="6"/>
  <c r="S213" i="6"/>
  <c r="P213" i="6"/>
  <c r="T213" i="6"/>
  <c r="B213" i="6"/>
  <c r="D213" i="6"/>
  <c r="C213" i="6" s="1"/>
  <c r="H222" i="6"/>
  <c r="Y214" i="6"/>
  <c r="K214" i="6"/>
  <c r="E214" i="6"/>
  <c r="A214" i="6"/>
  <c r="J214" i="6"/>
  <c r="V213" i="6" l="1"/>
  <c r="X214" i="6"/>
  <c r="F214" i="6"/>
  <c r="L214" i="6"/>
  <c r="I214" i="6"/>
  <c r="P214" i="6"/>
  <c r="T214" i="6"/>
  <c r="M214" i="6"/>
  <c r="Q214" i="6"/>
  <c r="U214" i="6"/>
  <c r="N214" i="6"/>
  <c r="R214" i="6"/>
  <c r="O214" i="6"/>
  <c r="S214" i="6"/>
  <c r="B214" i="6"/>
  <c r="D214" i="6"/>
  <c r="C214" i="6" s="1"/>
  <c r="H223" i="6"/>
  <c r="Y215" i="6"/>
  <c r="E215" i="6"/>
  <c r="J215" i="6"/>
  <c r="A215" i="6"/>
  <c r="K215" i="6"/>
  <c r="Z214" i="6" l="1"/>
  <c r="V214" i="6"/>
  <c r="X215" i="6"/>
  <c r="F215" i="6"/>
  <c r="V215" i="6" s="1"/>
  <c r="L215" i="6"/>
  <c r="I215" i="6"/>
  <c r="O215" i="6"/>
  <c r="S215" i="6"/>
  <c r="P215" i="6"/>
  <c r="T215" i="6"/>
  <c r="M215" i="6"/>
  <c r="Q215" i="6"/>
  <c r="U215" i="6"/>
  <c r="N215" i="6"/>
  <c r="R215" i="6"/>
  <c r="B215" i="6"/>
  <c r="D215" i="6"/>
  <c r="C215" i="6" s="1"/>
  <c r="H224" i="6"/>
  <c r="Y216" i="6"/>
  <c r="K216" i="6"/>
  <c r="A216" i="6"/>
  <c r="J216" i="6"/>
  <c r="E216" i="6"/>
  <c r="Z215" i="6" l="1"/>
  <c r="X216" i="6"/>
  <c r="F216" i="6"/>
  <c r="I216" i="6"/>
  <c r="L216" i="6"/>
  <c r="N216" i="6"/>
  <c r="R216" i="6"/>
  <c r="O216" i="6"/>
  <c r="S216" i="6"/>
  <c r="P216" i="6"/>
  <c r="T216" i="6"/>
  <c r="M216" i="6"/>
  <c r="Q216" i="6"/>
  <c r="U216" i="6"/>
  <c r="B216" i="6"/>
  <c r="D216" i="6"/>
  <c r="C216" i="6" s="1"/>
  <c r="H225" i="6"/>
  <c r="Y217" i="6"/>
  <c r="V216" i="6"/>
  <c r="J217" i="6"/>
  <c r="A217" i="6"/>
  <c r="E217" i="6"/>
  <c r="K217" i="6"/>
  <c r="Z216" i="6" l="1"/>
  <c r="X217" i="6"/>
  <c r="F217" i="6"/>
  <c r="V217" i="6" s="1"/>
  <c r="L217" i="6"/>
  <c r="I217" i="6"/>
  <c r="M217" i="6"/>
  <c r="Q217" i="6"/>
  <c r="U217" i="6"/>
  <c r="N217" i="6"/>
  <c r="R217" i="6"/>
  <c r="O217" i="6"/>
  <c r="S217" i="6"/>
  <c r="P217" i="6"/>
  <c r="T217" i="6"/>
  <c r="B217" i="6"/>
  <c r="D217" i="6"/>
  <c r="C217" i="6" s="1"/>
  <c r="H226" i="6"/>
  <c r="Y218" i="6"/>
  <c r="K218" i="6"/>
  <c r="A218" i="6"/>
  <c r="J218" i="6"/>
  <c r="E218" i="6"/>
  <c r="Z217" i="6" l="1"/>
  <c r="X218" i="6"/>
  <c r="F218" i="6"/>
  <c r="V218" i="6" s="1"/>
  <c r="L218" i="6"/>
  <c r="I218" i="6"/>
  <c r="P218" i="6"/>
  <c r="T218" i="6"/>
  <c r="M218" i="6"/>
  <c r="Q218" i="6"/>
  <c r="U218" i="6"/>
  <c r="N218" i="6"/>
  <c r="R218" i="6"/>
  <c r="O218" i="6"/>
  <c r="S218" i="6"/>
  <c r="B218" i="6"/>
  <c r="D218" i="6"/>
  <c r="C218" i="6" s="1"/>
  <c r="H227" i="6"/>
  <c r="Y219" i="6"/>
  <c r="J219" i="6"/>
  <c r="E219" i="6"/>
  <c r="A219" i="6"/>
  <c r="K219" i="6"/>
  <c r="Z218" i="6" l="1"/>
  <c r="X219" i="6"/>
  <c r="F219" i="6"/>
  <c r="V219" i="6" s="1"/>
  <c r="L219" i="6"/>
  <c r="I219" i="6"/>
  <c r="O219" i="6"/>
  <c r="S219" i="6"/>
  <c r="P219" i="6"/>
  <c r="T219" i="6"/>
  <c r="M219" i="6"/>
  <c r="Q219" i="6"/>
  <c r="U219" i="6"/>
  <c r="N219" i="6"/>
  <c r="R219" i="6"/>
  <c r="B219" i="6"/>
  <c r="D219" i="6"/>
  <c r="C219" i="6" s="1"/>
  <c r="H228" i="6"/>
  <c r="Y220" i="6"/>
  <c r="K220" i="6"/>
  <c r="A220" i="6"/>
  <c r="E220" i="6"/>
  <c r="J220" i="6"/>
  <c r="Z219" i="6" l="1"/>
  <c r="X220" i="6"/>
  <c r="F220" i="6"/>
  <c r="I220" i="6"/>
  <c r="L220" i="6"/>
  <c r="N220" i="6"/>
  <c r="R220" i="6"/>
  <c r="O220" i="6"/>
  <c r="S220" i="6"/>
  <c r="P220" i="6"/>
  <c r="T220" i="6"/>
  <c r="M220" i="6"/>
  <c r="Q220" i="6"/>
  <c r="U220" i="6"/>
  <c r="B220" i="6"/>
  <c r="D220" i="6"/>
  <c r="C220" i="6" s="1"/>
  <c r="H229" i="6"/>
  <c r="Y221" i="6"/>
  <c r="A221" i="6"/>
  <c r="J221" i="6"/>
  <c r="E221" i="6"/>
  <c r="K221" i="6"/>
  <c r="Z220" i="6" l="1"/>
  <c r="V220" i="6"/>
  <c r="X221" i="6"/>
  <c r="F221" i="6"/>
  <c r="Z221" i="6" s="1"/>
  <c r="L221" i="6"/>
  <c r="I221" i="6"/>
  <c r="M221" i="6"/>
  <c r="Q221" i="6"/>
  <c r="U221" i="6"/>
  <c r="N221" i="6"/>
  <c r="R221" i="6"/>
  <c r="O221" i="6"/>
  <c r="S221" i="6"/>
  <c r="P221" i="6"/>
  <c r="T221" i="6"/>
  <c r="B221" i="6"/>
  <c r="D221" i="6"/>
  <c r="C221" i="6" s="1"/>
  <c r="H230" i="6"/>
  <c r="Y222" i="6"/>
  <c r="V221" i="6"/>
  <c r="J222" i="6"/>
  <c r="E222" i="6"/>
  <c r="A222" i="6"/>
  <c r="K222" i="6"/>
  <c r="X222" i="6" l="1"/>
  <c r="F222" i="6"/>
  <c r="V222" i="6" s="1"/>
  <c r="L222" i="6"/>
  <c r="I222" i="6"/>
  <c r="P222" i="6"/>
  <c r="T222" i="6"/>
  <c r="M222" i="6"/>
  <c r="Q222" i="6"/>
  <c r="U222" i="6"/>
  <c r="N222" i="6"/>
  <c r="R222" i="6"/>
  <c r="O222" i="6"/>
  <c r="S222" i="6"/>
  <c r="B222" i="6"/>
  <c r="D222" i="6"/>
  <c r="C222" i="6" s="1"/>
  <c r="H231" i="6"/>
  <c r="Y223" i="6"/>
  <c r="A223" i="6"/>
  <c r="J223" i="6"/>
  <c r="E223" i="6"/>
  <c r="K223" i="6"/>
  <c r="Z222" i="6" l="1"/>
  <c r="X223" i="6"/>
  <c r="F223" i="6"/>
  <c r="L223" i="6"/>
  <c r="I223" i="6"/>
  <c r="W222" i="6"/>
  <c r="O223" i="6"/>
  <c r="S223" i="6"/>
  <c r="P223" i="6"/>
  <c r="T223" i="6"/>
  <c r="M223" i="6"/>
  <c r="Q223" i="6"/>
  <c r="U223" i="6"/>
  <c r="N223" i="6"/>
  <c r="R223" i="6"/>
  <c r="B223" i="6"/>
  <c r="D223" i="6"/>
  <c r="C223" i="6" s="1"/>
  <c r="H232" i="6"/>
  <c r="Y224" i="6"/>
  <c r="J224" i="6"/>
  <c r="K224" i="6"/>
  <c r="A224" i="6"/>
  <c r="E224" i="6"/>
  <c r="Z223" i="6" l="1"/>
  <c r="V223" i="6"/>
  <c r="X224" i="6"/>
  <c r="F224" i="6"/>
  <c r="Z224" i="6" s="1"/>
  <c r="I224" i="6"/>
  <c r="L224" i="6"/>
  <c r="N224" i="6"/>
  <c r="R224" i="6"/>
  <c r="O224" i="6"/>
  <c r="S224" i="6"/>
  <c r="P224" i="6"/>
  <c r="T224" i="6"/>
  <c r="M224" i="6"/>
  <c r="Q224" i="6"/>
  <c r="U224" i="6"/>
  <c r="B224" i="6"/>
  <c r="D224" i="6"/>
  <c r="C224" i="6" s="1"/>
  <c r="H233" i="6"/>
  <c r="Y225" i="6"/>
  <c r="E225" i="6"/>
  <c r="A225" i="6"/>
  <c r="K225" i="6"/>
  <c r="J225" i="6"/>
  <c r="V224" i="6" l="1"/>
  <c r="X225" i="6"/>
  <c r="F225" i="6"/>
  <c r="V225" i="6" s="1"/>
  <c r="L225" i="6"/>
  <c r="I225" i="6"/>
  <c r="M225" i="6"/>
  <c r="Q225" i="6"/>
  <c r="U225" i="6"/>
  <c r="N225" i="6"/>
  <c r="R225" i="6"/>
  <c r="O225" i="6"/>
  <c r="S225" i="6"/>
  <c r="P225" i="6"/>
  <c r="T225" i="6"/>
  <c r="B225" i="6"/>
  <c r="D225" i="6"/>
  <c r="C225" i="6" s="1"/>
  <c r="H234" i="6"/>
  <c r="Y226" i="6"/>
  <c r="J226" i="6"/>
  <c r="A226" i="6"/>
  <c r="K226" i="6"/>
  <c r="E226" i="6"/>
  <c r="Z225" i="6" l="1"/>
  <c r="W225" i="6"/>
  <c r="X226" i="6"/>
  <c r="F226" i="6"/>
  <c r="V226" i="6" s="1"/>
  <c r="L226" i="6"/>
  <c r="I226" i="6"/>
  <c r="M226" i="6"/>
  <c r="Q226" i="6"/>
  <c r="U226" i="6"/>
  <c r="N226" i="6"/>
  <c r="R226" i="6"/>
  <c r="O226" i="6"/>
  <c r="S226" i="6"/>
  <c r="P226" i="6"/>
  <c r="T226" i="6"/>
  <c r="B226" i="6"/>
  <c r="D226" i="6"/>
  <c r="C226" i="6" s="1"/>
  <c r="H235" i="6"/>
  <c r="Y227" i="6"/>
  <c r="K227" i="6"/>
  <c r="A227" i="6"/>
  <c r="E227" i="6"/>
  <c r="J227" i="6"/>
  <c r="Z226" i="6" l="1"/>
  <c r="X227" i="6"/>
  <c r="F227" i="6"/>
  <c r="Z227" i="6" s="1"/>
  <c r="L227" i="6"/>
  <c r="I227" i="6"/>
  <c r="P227" i="6"/>
  <c r="T227" i="6"/>
  <c r="M227" i="6"/>
  <c r="Q227" i="6"/>
  <c r="U227" i="6"/>
  <c r="N227" i="6"/>
  <c r="R227" i="6"/>
  <c r="O227" i="6"/>
  <c r="S227" i="6"/>
  <c r="B227" i="6"/>
  <c r="D227" i="6"/>
  <c r="C227" i="6" s="1"/>
  <c r="H236" i="6"/>
  <c r="Y228" i="6"/>
  <c r="V227" i="6"/>
  <c r="A228" i="6"/>
  <c r="E228" i="6"/>
  <c r="J228" i="6"/>
  <c r="K228" i="6"/>
  <c r="X228" i="6" l="1"/>
  <c r="F228" i="6"/>
  <c r="L228" i="6"/>
  <c r="I228" i="6"/>
  <c r="O228" i="6"/>
  <c r="S228" i="6"/>
  <c r="P228" i="6"/>
  <c r="T228" i="6"/>
  <c r="M228" i="6"/>
  <c r="Q228" i="6"/>
  <c r="U228" i="6"/>
  <c r="N228" i="6"/>
  <c r="R228" i="6"/>
  <c r="B228" i="6"/>
  <c r="D228" i="6"/>
  <c r="C228" i="6" s="1"/>
  <c r="H237" i="6"/>
  <c r="Y229" i="6"/>
  <c r="V228" i="6"/>
  <c r="K229" i="6"/>
  <c r="J229" i="6"/>
  <c r="E229" i="6"/>
  <c r="A229" i="6"/>
  <c r="Z228" i="6" l="1"/>
  <c r="W228" i="6"/>
  <c r="X229" i="6"/>
  <c r="F229" i="6"/>
  <c r="V229" i="6" s="1"/>
  <c r="L229" i="6"/>
  <c r="I229" i="6"/>
  <c r="N229" i="6"/>
  <c r="R229" i="6"/>
  <c r="O229" i="6"/>
  <c r="S229" i="6"/>
  <c r="P229" i="6"/>
  <c r="T229" i="6"/>
  <c r="M229" i="6"/>
  <c r="Q229" i="6"/>
  <c r="U229" i="6"/>
  <c r="B229" i="6"/>
  <c r="D229" i="6"/>
  <c r="C229" i="6" s="1"/>
  <c r="H238" i="6"/>
  <c r="Y230" i="6"/>
  <c r="E230" i="6"/>
  <c r="J230" i="6"/>
  <c r="A230" i="6"/>
  <c r="K230" i="6"/>
  <c r="Z229" i="6" l="1"/>
  <c r="X230" i="6"/>
  <c r="F230" i="6"/>
  <c r="Z230" i="6" s="1"/>
  <c r="L230" i="6"/>
  <c r="I230" i="6"/>
  <c r="M230" i="6"/>
  <c r="Q230" i="6"/>
  <c r="U230" i="6"/>
  <c r="N230" i="6"/>
  <c r="R230" i="6"/>
  <c r="O230" i="6"/>
  <c r="S230" i="6"/>
  <c r="P230" i="6"/>
  <c r="T230" i="6"/>
  <c r="B230" i="6"/>
  <c r="D230" i="6"/>
  <c r="C230" i="6" s="1"/>
  <c r="H239" i="6"/>
  <c r="Y231" i="6"/>
  <c r="A231" i="6"/>
  <c r="K231" i="6"/>
  <c r="J231" i="6"/>
  <c r="E231" i="6"/>
  <c r="V230" i="6" l="1"/>
  <c r="X231" i="6"/>
  <c r="F231" i="6"/>
  <c r="L231" i="6"/>
  <c r="I231" i="6"/>
  <c r="P231" i="6"/>
  <c r="T231" i="6"/>
  <c r="M231" i="6"/>
  <c r="Q231" i="6"/>
  <c r="U231" i="6"/>
  <c r="N231" i="6"/>
  <c r="R231" i="6"/>
  <c r="O231" i="6"/>
  <c r="S231" i="6"/>
  <c r="B231" i="6"/>
  <c r="D231" i="6"/>
  <c r="C231" i="6" s="1"/>
  <c r="H240" i="6"/>
  <c r="Y232" i="6"/>
  <c r="V231" i="6"/>
  <c r="K232" i="6"/>
  <c r="E232" i="6"/>
  <c r="A232" i="6"/>
  <c r="J232" i="6"/>
  <c r="Z231" i="6" l="1"/>
  <c r="W231" i="6"/>
  <c r="X232" i="6"/>
  <c r="F232" i="6"/>
  <c r="V232" i="6" s="1"/>
  <c r="I232" i="6"/>
  <c r="L232" i="6"/>
  <c r="O232" i="6"/>
  <c r="S232" i="6"/>
  <c r="P232" i="6"/>
  <c r="T232" i="6"/>
  <c r="M232" i="6"/>
  <c r="Q232" i="6"/>
  <c r="U232" i="6"/>
  <c r="N232" i="6"/>
  <c r="R232" i="6"/>
  <c r="B232" i="6"/>
  <c r="D232" i="6"/>
  <c r="C232" i="6" s="1"/>
  <c r="H241" i="6"/>
  <c r="Y233" i="6"/>
  <c r="J233" i="6"/>
  <c r="A233" i="6"/>
  <c r="E233" i="6"/>
  <c r="K233" i="6"/>
  <c r="Z232" i="6" l="1"/>
  <c r="X233" i="6"/>
  <c r="F233" i="6"/>
  <c r="Z233" i="6" s="1"/>
  <c r="L233" i="6"/>
  <c r="I233" i="6"/>
  <c r="N233" i="6"/>
  <c r="R233" i="6"/>
  <c r="O233" i="6"/>
  <c r="S233" i="6"/>
  <c r="P233" i="6"/>
  <c r="T233" i="6"/>
  <c r="M233" i="6"/>
  <c r="Q233" i="6"/>
  <c r="U233" i="6"/>
  <c r="B233" i="6"/>
  <c r="D233" i="6"/>
  <c r="C233" i="6" s="1"/>
  <c r="H242" i="6"/>
  <c r="Y234" i="6"/>
  <c r="K234" i="6"/>
  <c r="A234" i="6"/>
  <c r="E234" i="6"/>
  <c r="J234" i="6"/>
  <c r="V233" i="6" l="1"/>
  <c r="X234" i="6"/>
  <c r="F234" i="6"/>
  <c r="V234" i="6" s="1"/>
  <c r="L234" i="6"/>
  <c r="I234" i="6"/>
  <c r="M234" i="6"/>
  <c r="Q234" i="6"/>
  <c r="U234" i="6"/>
  <c r="N234" i="6"/>
  <c r="R234" i="6"/>
  <c r="O234" i="6"/>
  <c r="S234" i="6"/>
  <c r="P234" i="6"/>
  <c r="T234" i="6"/>
  <c r="B234" i="6"/>
  <c r="D234" i="6"/>
  <c r="C234" i="6" s="1"/>
  <c r="H243" i="6"/>
  <c r="Y235" i="6"/>
  <c r="J235" i="6"/>
  <c r="E235" i="6"/>
  <c r="A235" i="6"/>
  <c r="K235" i="6"/>
  <c r="Z234" i="6" l="1"/>
  <c r="W234" i="6"/>
  <c r="X235" i="6"/>
  <c r="F235" i="6"/>
  <c r="V235" i="6" s="1"/>
  <c r="L235" i="6"/>
  <c r="I235" i="6"/>
  <c r="P235" i="6"/>
  <c r="T235" i="6"/>
  <c r="M235" i="6"/>
  <c r="Q235" i="6"/>
  <c r="U235" i="6"/>
  <c r="N235" i="6"/>
  <c r="R235" i="6"/>
  <c r="O235" i="6"/>
  <c r="S235" i="6"/>
  <c r="B235" i="6"/>
  <c r="D235" i="6"/>
  <c r="C235" i="6" s="1"/>
  <c r="H244" i="6"/>
  <c r="Y236" i="6"/>
  <c r="K236" i="6"/>
  <c r="A236" i="6"/>
  <c r="E236" i="6"/>
  <c r="J236" i="6"/>
  <c r="Z235" i="6" l="1"/>
  <c r="X236" i="6"/>
  <c r="F236" i="6"/>
  <c r="Z236" i="6" s="1"/>
  <c r="I236" i="6"/>
  <c r="L236" i="6"/>
  <c r="O236" i="6"/>
  <c r="S236" i="6"/>
  <c r="P236" i="6"/>
  <c r="T236" i="6"/>
  <c r="M236" i="6"/>
  <c r="Q236" i="6"/>
  <c r="U236" i="6"/>
  <c r="N236" i="6"/>
  <c r="R236" i="6"/>
  <c r="B236" i="6"/>
  <c r="D236" i="6"/>
  <c r="C236" i="6" s="1"/>
  <c r="H245" i="6"/>
  <c r="Y237" i="6"/>
  <c r="J237" i="6"/>
  <c r="E237" i="6"/>
  <c r="A237" i="6"/>
  <c r="K237" i="6"/>
  <c r="V236" i="6" l="1"/>
  <c r="X237" i="6"/>
  <c r="F237" i="6"/>
  <c r="L237" i="6"/>
  <c r="I237" i="6"/>
  <c r="N237" i="6"/>
  <c r="R237" i="6"/>
  <c r="O237" i="6"/>
  <c r="S237" i="6"/>
  <c r="P237" i="6"/>
  <c r="T237" i="6"/>
  <c r="M237" i="6"/>
  <c r="Q237" i="6"/>
  <c r="U237" i="6"/>
  <c r="B237" i="6"/>
  <c r="D237" i="6"/>
  <c r="C237" i="6" s="1"/>
  <c r="H246" i="6"/>
  <c r="Y238" i="6"/>
  <c r="K238" i="6"/>
  <c r="A238" i="6"/>
  <c r="E238" i="6"/>
  <c r="J238" i="6"/>
  <c r="Z237" i="6" l="1"/>
  <c r="V237" i="6"/>
  <c r="X238" i="6"/>
  <c r="F238" i="6"/>
  <c r="L238" i="6"/>
  <c r="I238" i="6"/>
  <c r="M238" i="6"/>
  <c r="Q238" i="6"/>
  <c r="U238" i="6"/>
  <c r="N238" i="6"/>
  <c r="R238" i="6"/>
  <c r="O238" i="6"/>
  <c r="S238" i="6"/>
  <c r="P238" i="6"/>
  <c r="T238" i="6"/>
  <c r="B238" i="6"/>
  <c r="D238" i="6"/>
  <c r="C238" i="6" s="1"/>
  <c r="H247" i="6"/>
  <c r="Y239" i="6"/>
  <c r="J239" i="6"/>
  <c r="A239" i="6"/>
  <c r="E239" i="6"/>
  <c r="K239" i="6"/>
  <c r="Z238" i="6" l="1"/>
  <c r="V238" i="6"/>
  <c r="X239" i="6"/>
  <c r="F239" i="6"/>
  <c r="Z239" i="6" s="1"/>
  <c r="L239" i="6"/>
  <c r="I239" i="6"/>
  <c r="P239" i="6"/>
  <c r="T239" i="6"/>
  <c r="M239" i="6"/>
  <c r="Q239" i="6"/>
  <c r="U239" i="6"/>
  <c r="N239" i="6"/>
  <c r="R239" i="6"/>
  <c r="O239" i="6"/>
  <c r="S239" i="6"/>
  <c r="B239" i="6"/>
  <c r="D239" i="6"/>
  <c r="C239" i="6" s="1"/>
  <c r="H248" i="6"/>
  <c r="Y240" i="6"/>
  <c r="V239" i="6"/>
  <c r="E240" i="6"/>
  <c r="K240" i="6"/>
  <c r="J240" i="6"/>
  <c r="A240" i="6"/>
  <c r="X240" i="6" l="1"/>
  <c r="F240" i="6"/>
  <c r="V240" i="6" s="1"/>
  <c r="I240" i="6"/>
  <c r="L240" i="6"/>
  <c r="O240" i="6"/>
  <c r="S240" i="6"/>
  <c r="P240" i="6"/>
  <c r="T240" i="6"/>
  <c r="M240" i="6"/>
  <c r="Q240" i="6"/>
  <c r="U240" i="6"/>
  <c r="N240" i="6"/>
  <c r="R240" i="6"/>
  <c r="B240" i="6"/>
  <c r="D240" i="6"/>
  <c r="C240" i="6" s="1"/>
  <c r="H249" i="6"/>
  <c r="Y241" i="6"/>
  <c r="A241" i="6"/>
  <c r="J241" i="6"/>
  <c r="K241" i="6"/>
  <c r="E241" i="6"/>
  <c r="Z240" i="6" l="1"/>
  <c r="X241" i="6"/>
  <c r="F241" i="6"/>
  <c r="L241" i="6"/>
  <c r="I241" i="6"/>
  <c r="W240" i="6"/>
  <c r="N241" i="6"/>
  <c r="R241" i="6"/>
  <c r="O241" i="6"/>
  <c r="S241" i="6"/>
  <c r="P241" i="6"/>
  <c r="T241" i="6"/>
  <c r="M241" i="6"/>
  <c r="Q241" i="6"/>
  <c r="U241" i="6"/>
  <c r="B241" i="6"/>
  <c r="D241" i="6"/>
  <c r="C241" i="6" s="1"/>
  <c r="H250" i="6"/>
  <c r="Y242" i="6"/>
  <c r="J242" i="6"/>
  <c r="A242" i="6"/>
  <c r="E242" i="6"/>
  <c r="K242" i="6"/>
  <c r="Z241" i="6" l="1"/>
  <c r="V241" i="6"/>
  <c r="X242" i="6"/>
  <c r="F242" i="6"/>
  <c r="Z242" i="6" s="1"/>
  <c r="L242" i="6"/>
  <c r="I242" i="6"/>
  <c r="M242" i="6"/>
  <c r="Q242" i="6"/>
  <c r="U242" i="6"/>
  <c r="N242" i="6"/>
  <c r="R242" i="6"/>
  <c r="O242" i="6"/>
  <c r="S242" i="6"/>
  <c r="P242" i="6"/>
  <c r="T242" i="6"/>
  <c r="B242" i="6"/>
  <c r="D242" i="6"/>
  <c r="C242" i="6" s="1"/>
  <c r="H251" i="6"/>
  <c r="Y243" i="6"/>
  <c r="V242" i="6"/>
  <c r="K243" i="6"/>
  <c r="E243" i="6"/>
  <c r="A243" i="6"/>
  <c r="J243" i="6"/>
  <c r="X243" i="6" l="1"/>
  <c r="F243" i="6"/>
  <c r="V243" i="6" s="1"/>
  <c r="L243" i="6"/>
  <c r="I243" i="6"/>
  <c r="P243" i="6"/>
  <c r="T243" i="6"/>
  <c r="M243" i="6"/>
  <c r="Q243" i="6"/>
  <c r="U243" i="6"/>
  <c r="N243" i="6"/>
  <c r="R243" i="6"/>
  <c r="O243" i="6"/>
  <c r="S243" i="6"/>
  <c r="B243" i="6"/>
  <c r="D243" i="6"/>
  <c r="C243" i="6" s="1"/>
  <c r="H252" i="6"/>
  <c r="Y244" i="6"/>
  <c r="J244" i="6"/>
  <c r="E244" i="6"/>
  <c r="A244" i="6"/>
  <c r="K244" i="6"/>
  <c r="Z243" i="6" l="1"/>
  <c r="W243" i="6"/>
  <c r="X244" i="6"/>
  <c r="F244" i="6"/>
  <c r="L244" i="6"/>
  <c r="I244" i="6"/>
  <c r="O244" i="6"/>
  <c r="S244" i="6"/>
  <c r="P244" i="6"/>
  <c r="T244" i="6"/>
  <c r="M244" i="6"/>
  <c r="Q244" i="6"/>
  <c r="U244" i="6"/>
  <c r="N244" i="6"/>
  <c r="R244" i="6"/>
  <c r="B244" i="6"/>
  <c r="D244" i="6"/>
  <c r="C244" i="6" s="1"/>
  <c r="H253" i="6"/>
  <c r="Y245" i="6"/>
  <c r="K245" i="6"/>
  <c r="E245" i="6"/>
  <c r="A245" i="6"/>
  <c r="J245" i="6"/>
  <c r="Z244" i="6" l="1"/>
  <c r="V244" i="6"/>
  <c r="X245" i="6"/>
  <c r="F245" i="6"/>
  <c r="Z245" i="6" s="1"/>
  <c r="L245" i="6"/>
  <c r="I245" i="6"/>
  <c r="N245" i="6"/>
  <c r="R245" i="6"/>
  <c r="O245" i="6"/>
  <c r="S245" i="6"/>
  <c r="P245" i="6"/>
  <c r="T245" i="6"/>
  <c r="M245" i="6"/>
  <c r="Q245" i="6"/>
  <c r="U245" i="6"/>
  <c r="B245" i="6"/>
  <c r="D245" i="6"/>
  <c r="C245" i="6" s="1"/>
  <c r="H254" i="6"/>
  <c r="Y246" i="6"/>
  <c r="V245" i="6"/>
  <c r="K246" i="6"/>
  <c r="A246" i="6"/>
  <c r="J246" i="6"/>
  <c r="E246" i="6"/>
  <c r="X246" i="6" l="1"/>
  <c r="F246" i="6"/>
  <c r="V246" i="6" s="1"/>
  <c r="L246" i="6"/>
  <c r="I246" i="6"/>
  <c r="M246" i="6"/>
  <c r="Q246" i="6"/>
  <c r="U246" i="6"/>
  <c r="N246" i="6"/>
  <c r="R246" i="6"/>
  <c r="O246" i="6"/>
  <c r="S246" i="6"/>
  <c r="P246" i="6"/>
  <c r="T246" i="6"/>
  <c r="B246" i="6"/>
  <c r="D246" i="6"/>
  <c r="C246" i="6" s="1"/>
  <c r="H255" i="6"/>
  <c r="Y247" i="6"/>
  <c r="E247" i="6"/>
  <c r="K247" i="6"/>
  <c r="A247" i="6"/>
  <c r="J247" i="6"/>
  <c r="Z246" i="6" l="1"/>
  <c r="X247" i="6"/>
  <c r="F247" i="6"/>
  <c r="L247" i="6"/>
  <c r="I247" i="6"/>
  <c r="W246" i="6"/>
  <c r="P247" i="6"/>
  <c r="T247" i="6"/>
  <c r="M247" i="6"/>
  <c r="Q247" i="6"/>
  <c r="U247" i="6"/>
  <c r="N247" i="6"/>
  <c r="R247" i="6"/>
  <c r="O247" i="6"/>
  <c r="S247" i="6"/>
  <c r="B247" i="6"/>
  <c r="D247" i="6"/>
  <c r="C247" i="6" s="1"/>
  <c r="H256" i="6"/>
  <c r="Y248" i="6"/>
  <c r="J248" i="6"/>
  <c r="A248" i="6"/>
  <c r="K248" i="6"/>
  <c r="E248" i="6"/>
  <c r="Z247" i="6" l="1"/>
  <c r="V247" i="6"/>
  <c r="X248" i="6"/>
  <c r="F248" i="6"/>
  <c r="Z248" i="6" s="1"/>
  <c r="I248" i="6"/>
  <c r="L248" i="6"/>
  <c r="O248" i="6"/>
  <c r="S248" i="6"/>
  <c r="P248" i="6"/>
  <c r="T248" i="6"/>
  <c r="M248" i="6"/>
  <c r="Q248" i="6"/>
  <c r="U248" i="6"/>
  <c r="N248" i="6"/>
  <c r="R248" i="6"/>
  <c r="B248" i="6"/>
  <c r="D248" i="6"/>
  <c r="C248" i="6" s="1"/>
  <c r="H257" i="6"/>
  <c r="Y249" i="6"/>
  <c r="V248" i="6"/>
  <c r="K249" i="6"/>
  <c r="A249" i="6"/>
  <c r="E249" i="6"/>
  <c r="J249" i="6"/>
  <c r="X249" i="6" l="1"/>
  <c r="F249" i="6"/>
  <c r="V249" i="6" s="1"/>
  <c r="I249" i="6"/>
  <c r="L249" i="6"/>
  <c r="N249" i="6"/>
  <c r="R249" i="6"/>
  <c r="O249" i="6"/>
  <c r="S249" i="6"/>
  <c r="P249" i="6"/>
  <c r="T249" i="6"/>
  <c r="M249" i="6"/>
  <c r="Q249" i="6"/>
  <c r="U249" i="6"/>
  <c r="B249" i="6"/>
  <c r="D249" i="6"/>
  <c r="C249" i="6" s="1"/>
  <c r="H258" i="6"/>
  <c r="Y250" i="6"/>
  <c r="E250" i="6"/>
  <c r="A250" i="6"/>
  <c r="J250" i="6"/>
  <c r="K250" i="6"/>
  <c r="Z249" i="6" l="1"/>
  <c r="W249" i="6"/>
  <c r="X250" i="6"/>
  <c r="F250" i="6"/>
  <c r="L250" i="6"/>
  <c r="I250" i="6"/>
  <c r="M250" i="6"/>
  <c r="Q250" i="6"/>
  <c r="U250" i="6"/>
  <c r="N250" i="6"/>
  <c r="R250" i="6"/>
  <c r="O250" i="6"/>
  <c r="S250" i="6"/>
  <c r="P250" i="6"/>
  <c r="T250" i="6"/>
  <c r="B250" i="6"/>
  <c r="D250" i="6"/>
  <c r="C250" i="6" s="1"/>
  <c r="H259" i="6"/>
  <c r="Y251" i="6"/>
  <c r="J251" i="6"/>
  <c r="A251" i="6"/>
  <c r="K251" i="6"/>
  <c r="E251" i="6"/>
  <c r="Z250" i="6" l="1"/>
  <c r="V250" i="6"/>
  <c r="X251" i="6"/>
  <c r="F251" i="6"/>
  <c r="Z251" i="6" s="1"/>
  <c r="L251" i="6"/>
  <c r="I251" i="6"/>
  <c r="P251" i="6"/>
  <c r="T251" i="6"/>
  <c r="M251" i="6"/>
  <c r="Q251" i="6"/>
  <c r="U251" i="6"/>
  <c r="N251" i="6"/>
  <c r="R251" i="6"/>
  <c r="O251" i="6"/>
  <c r="S251" i="6"/>
  <c r="B251" i="6"/>
  <c r="D251" i="6"/>
  <c r="C251" i="6" s="1"/>
  <c r="H260" i="6"/>
  <c r="Y252" i="6"/>
  <c r="V251" i="6"/>
  <c r="K252" i="6"/>
  <c r="E252" i="6"/>
  <c r="J252" i="6"/>
  <c r="A252" i="6"/>
  <c r="X252" i="6" l="1"/>
  <c r="F252" i="6"/>
  <c r="L252" i="6"/>
  <c r="I252" i="6"/>
  <c r="O252" i="6"/>
  <c r="S252" i="6"/>
  <c r="P252" i="6"/>
  <c r="T252" i="6"/>
  <c r="M252" i="6"/>
  <c r="Q252" i="6"/>
  <c r="U252" i="6"/>
  <c r="N252" i="6"/>
  <c r="R252" i="6"/>
  <c r="B252" i="6"/>
  <c r="D252" i="6"/>
  <c r="C252" i="6" s="1"/>
  <c r="H261" i="6"/>
  <c r="Y253" i="6"/>
  <c r="V252" i="6"/>
  <c r="J253" i="6"/>
  <c r="A253" i="6"/>
  <c r="K253" i="6"/>
  <c r="E253" i="6"/>
  <c r="Z252" i="6" l="1"/>
  <c r="W252" i="6"/>
  <c r="X253" i="6"/>
  <c r="F253" i="6"/>
  <c r="L253" i="6"/>
  <c r="I253" i="6"/>
  <c r="N253" i="6"/>
  <c r="R253" i="6"/>
  <c r="O253" i="6"/>
  <c r="S253" i="6"/>
  <c r="P253" i="6"/>
  <c r="T253" i="6"/>
  <c r="M253" i="6"/>
  <c r="Q253" i="6"/>
  <c r="U253" i="6"/>
  <c r="B253" i="6"/>
  <c r="D253" i="6"/>
  <c r="C253" i="6" s="1"/>
  <c r="H262" i="6"/>
  <c r="Y254" i="6"/>
  <c r="K254" i="6"/>
  <c r="E254" i="6"/>
  <c r="A254" i="6"/>
  <c r="J254" i="6"/>
  <c r="Z253" i="6" l="1"/>
  <c r="V253" i="6"/>
  <c r="X254" i="6"/>
  <c r="F254" i="6"/>
  <c r="Z254" i="6" s="1"/>
  <c r="L254" i="6"/>
  <c r="I254" i="6"/>
  <c r="M254" i="6"/>
  <c r="Q254" i="6"/>
  <c r="U254" i="6"/>
  <c r="N254" i="6"/>
  <c r="R254" i="6"/>
  <c r="O254" i="6"/>
  <c r="S254" i="6"/>
  <c r="P254" i="6"/>
  <c r="T254" i="6"/>
  <c r="B254" i="6"/>
  <c r="D254" i="6"/>
  <c r="C254" i="6" s="1"/>
  <c r="H263" i="6"/>
  <c r="Y255" i="6"/>
  <c r="V254" i="6"/>
  <c r="J255" i="6"/>
  <c r="K255" i="6"/>
  <c r="A255" i="6"/>
  <c r="E255" i="6"/>
  <c r="X255" i="6" l="1"/>
  <c r="F255" i="6"/>
  <c r="L255" i="6"/>
  <c r="I255" i="6"/>
  <c r="P255" i="6"/>
  <c r="T255" i="6"/>
  <c r="M255" i="6"/>
  <c r="Q255" i="6"/>
  <c r="U255" i="6"/>
  <c r="N255" i="6"/>
  <c r="R255" i="6"/>
  <c r="O255" i="6"/>
  <c r="S255" i="6"/>
  <c r="B255" i="6"/>
  <c r="D255" i="6"/>
  <c r="C255" i="6" s="1"/>
  <c r="H264" i="6"/>
  <c r="Y256" i="6"/>
  <c r="A256" i="6"/>
  <c r="E256" i="6"/>
  <c r="K256" i="6"/>
  <c r="J256" i="6"/>
  <c r="Z255" i="6" l="1"/>
  <c r="V255" i="6"/>
  <c r="W255" i="6"/>
  <c r="X256" i="6"/>
  <c r="F256" i="6"/>
  <c r="I256" i="6"/>
  <c r="L256" i="6"/>
  <c r="O256" i="6"/>
  <c r="S256" i="6"/>
  <c r="P256" i="6"/>
  <c r="T256" i="6"/>
  <c r="M256" i="6"/>
  <c r="Q256" i="6"/>
  <c r="U256" i="6"/>
  <c r="N256" i="6"/>
  <c r="R256" i="6"/>
  <c r="B256" i="6"/>
  <c r="D256" i="6"/>
  <c r="C256" i="6" s="1"/>
  <c r="H265" i="6"/>
  <c r="Y257" i="6"/>
  <c r="J257" i="6"/>
  <c r="K257" i="6"/>
  <c r="A257" i="6"/>
  <c r="E257" i="6"/>
  <c r="Z256" i="6" l="1"/>
  <c r="V256" i="6"/>
  <c r="X257" i="6"/>
  <c r="F257" i="6"/>
  <c r="Z257" i="6" s="1"/>
  <c r="I257" i="6"/>
  <c r="L257" i="6"/>
  <c r="N257" i="6"/>
  <c r="R257" i="6"/>
  <c r="O257" i="6"/>
  <c r="S257" i="6"/>
  <c r="P257" i="6"/>
  <c r="T257" i="6"/>
  <c r="M257" i="6"/>
  <c r="Q257" i="6"/>
  <c r="U257" i="6"/>
  <c r="B257" i="6"/>
  <c r="D257" i="6"/>
  <c r="C257" i="6" s="1"/>
  <c r="H266" i="6"/>
  <c r="Y258" i="6"/>
  <c r="V257" i="6"/>
  <c r="J258" i="6"/>
  <c r="A258" i="6"/>
  <c r="E258" i="6"/>
  <c r="K258" i="6"/>
  <c r="X258" i="6" l="1"/>
  <c r="F258" i="6"/>
  <c r="V258" i="6" s="1"/>
  <c r="L258" i="6"/>
  <c r="I258" i="6"/>
  <c r="M258" i="6"/>
  <c r="Q258" i="6"/>
  <c r="U258" i="6"/>
  <c r="N258" i="6"/>
  <c r="R258" i="6"/>
  <c r="O258" i="6"/>
  <c r="S258" i="6"/>
  <c r="P258" i="6"/>
  <c r="T258" i="6"/>
  <c r="B258" i="6"/>
  <c r="D258" i="6"/>
  <c r="C258" i="6" s="1"/>
  <c r="H267" i="6"/>
  <c r="Y259" i="6"/>
  <c r="K259" i="6"/>
  <c r="E259" i="6"/>
  <c r="J259" i="6"/>
  <c r="A259" i="6"/>
  <c r="Z258" i="6" l="1"/>
  <c r="W258" i="6"/>
  <c r="X259" i="6"/>
  <c r="F259" i="6"/>
  <c r="L259" i="6"/>
  <c r="I259" i="6"/>
  <c r="P259" i="6"/>
  <c r="T259" i="6"/>
  <c r="M259" i="6"/>
  <c r="Q259" i="6"/>
  <c r="U259" i="6"/>
  <c r="N259" i="6"/>
  <c r="R259" i="6"/>
  <c r="O259" i="6"/>
  <c r="S259" i="6"/>
  <c r="B259" i="6"/>
  <c r="D259" i="6"/>
  <c r="C259" i="6" s="1"/>
  <c r="H268" i="6"/>
  <c r="Y260" i="6"/>
  <c r="A260" i="6"/>
  <c r="E260" i="6"/>
  <c r="J260" i="6"/>
  <c r="K260" i="6"/>
  <c r="Z259" i="6" l="1"/>
  <c r="V259" i="6"/>
  <c r="X260" i="6"/>
  <c r="F260" i="6"/>
  <c r="Z260" i="6" s="1"/>
  <c r="L260" i="6"/>
  <c r="I260" i="6"/>
  <c r="O260" i="6"/>
  <c r="S260" i="6"/>
  <c r="P260" i="6"/>
  <c r="T260" i="6"/>
  <c r="M260" i="6"/>
  <c r="Q260" i="6"/>
  <c r="U260" i="6"/>
  <c r="N260" i="6"/>
  <c r="R260" i="6"/>
  <c r="B260" i="6"/>
  <c r="D260" i="6"/>
  <c r="C260" i="6" s="1"/>
  <c r="H269" i="6"/>
  <c r="Y261" i="6"/>
  <c r="V260" i="6"/>
  <c r="J261" i="6"/>
  <c r="A261" i="6"/>
  <c r="K261" i="6"/>
  <c r="E261" i="6"/>
  <c r="X261" i="6" l="1"/>
  <c r="F261" i="6"/>
  <c r="V261" i="6" s="1"/>
  <c r="L261" i="6"/>
  <c r="I261" i="6"/>
  <c r="N261" i="6"/>
  <c r="R261" i="6"/>
  <c r="O261" i="6"/>
  <c r="S261" i="6"/>
  <c r="P261" i="6"/>
  <c r="T261" i="6"/>
  <c r="M261" i="6"/>
  <c r="Q261" i="6"/>
  <c r="U261" i="6"/>
  <c r="B261" i="6"/>
  <c r="D261" i="6"/>
  <c r="C261" i="6" s="1"/>
  <c r="H270" i="6"/>
  <c r="Y262" i="6"/>
  <c r="E262" i="6"/>
  <c r="K262" i="6"/>
  <c r="A262" i="6"/>
  <c r="J262" i="6"/>
  <c r="Z261" i="6" l="1"/>
  <c r="X262" i="6"/>
  <c r="F262" i="6"/>
  <c r="L262" i="6"/>
  <c r="I262" i="6"/>
  <c r="W261" i="6"/>
  <c r="M262" i="6"/>
  <c r="Q262" i="6"/>
  <c r="U262" i="6"/>
  <c r="N262" i="6"/>
  <c r="R262" i="6"/>
  <c r="O262" i="6"/>
  <c r="S262" i="6"/>
  <c r="P262" i="6"/>
  <c r="T262" i="6"/>
  <c r="B262" i="6"/>
  <c r="D262" i="6"/>
  <c r="C262" i="6" s="1"/>
  <c r="H271" i="6"/>
  <c r="Y263" i="6"/>
  <c r="A263" i="6"/>
  <c r="K263" i="6"/>
  <c r="E263" i="6"/>
  <c r="J263" i="6"/>
  <c r="Z262" i="6" l="1"/>
  <c r="V262" i="6"/>
  <c r="X263" i="6"/>
  <c r="F263" i="6"/>
  <c r="Z263" i="6" s="1"/>
  <c r="L263" i="6"/>
  <c r="I263" i="6"/>
  <c r="P263" i="6"/>
  <c r="T263" i="6"/>
  <c r="M263" i="6"/>
  <c r="Q263" i="6"/>
  <c r="U263" i="6"/>
  <c r="N263" i="6"/>
  <c r="R263" i="6"/>
  <c r="O263" i="6"/>
  <c r="S263" i="6"/>
  <c r="B263" i="6"/>
  <c r="D263" i="6"/>
  <c r="C263" i="6" s="1"/>
  <c r="H272" i="6"/>
  <c r="Y264" i="6"/>
  <c r="V263" i="6"/>
  <c r="K264" i="6"/>
  <c r="J264" i="6"/>
  <c r="A264" i="6"/>
  <c r="E264" i="6"/>
  <c r="X264" i="6" l="1"/>
  <c r="F264" i="6"/>
  <c r="V264" i="6" s="1"/>
  <c r="I264" i="6"/>
  <c r="L264" i="6"/>
  <c r="O264" i="6"/>
  <c r="P264" i="6"/>
  <c r="M264" i="6"/>
  <c r="N264" i="6"/>
  <c r="T264" i="6"/>
  <c r="Q264" i="6"/>
  <c r="U264" i="6"/>
  <c r="R264" i="6"/>
  <c r="S264" i="6"/>
  <c r="B264" i="6"/>
  <c r="D264" i="6"/>
  <c r="C264" i="6" s="1"/>
  <c r="H273" i="6"/>
  <c r="Y265" i="6"/>
  <c r="E265" i="6"/>
  <c r="A265" i="6"/>
  <c r="J265" i="6"/>
  <c r="K265" i="6"/>
  <c r="Z264" i="6" l="1"/>
  <c r="W264" i="6"/>
  <c r="X265" i="6"/>
  <c r="F265" i="6"/>
  <c r="I265" i="6"/>
  <c r="L265" i="6"/>
  <c r="O265" i="6"/>
  <c r="S265" i="6"/>
  <c r="P265" i="6"/>
  <c r="T265" i="6"/>
  <c r="M265" i="6"/>
  <c r="Q265" i="6"/>
  <c r="U265" i="6"/>
  <c r="N265" i="6"/>
  <c r="R265" i="6"/>
  <c r="B265" i="6"/>
  <c r="D265" i="6"/>
  <c r="C265" i="6" s="1"/>
  <c r="H274" i="6"/>
  <c r="Y266" i="6"/>
  <c r="E266" i="6"/>
  <c r="K266" i="6"/>
  <c r="A266" i="6"/>
  <c r="J266" i="6"/>
  <c r="Z265" i="6" l="1"/>
  <c r="V265" i="6"/>
  <c r="X266" i="6"/>
  <c r="F266" i="6"/>
  <c r="Z266" i="6" s="1"/>
  <c r="L266" i="6"/>
  <c r="I266" i="6"/>
  <c r="N266" i="6"/>
  <c r="R266" i="6"/>
  <c r="O266" i="6"/>
  <c r="S266" i="6"/>
  <c r="P266" i="6"/>
  <c r="T266" i="6"/>
  <c r="M266" i="6"/>
  <c r="Q266" i="6"/>
  <c r="U266" i="6"/>
  <c r="B266" i="6"/>
  <c r="D266" i="6"/>
  <c r="C266" i="6" s="1"/>
  <c r="H275" i="6"/>
  <c r="Y267" i="6"/>
  <c r="V266" i="6"/>
  <c r="A267" i="6"/>
  <c r="K267" i="6"/>
  <c r="J267" i="6"/>
  <c r="E267" i="6"/>
  <c r="X267" i="6" l="1"/>
  <c r="F267" i="6"/>
  <c r="V267" i="6" s="1"/>
  <c r="L267" i="6"/>
  <c r="I267" i="6"/>
  <c r="M267" i="6"/>
  <c r="Q267" i="6"/>
  <c r="U267" i="6"/>
  <c r="N267" i="6"/>
  <c r="R267" i="6"/>
  <c r="O267" i="6"/>
  <c r="S267" i="6"/>
  <c r="P267" i="6"/>
  <c r="T267" i="6"/>
  <c r="B267" i="6"/>
  <c r="D267" i="6"/>
  <c r="C267" i="6" s="1"/>
  <c r="H276" i="6"/>
  <c r="Y268" i="6"/>
  <c r="J268" i="6"/>
  <c r="A268" i="6"/>
  <c r="E268" i="6"/>
  <c r="K268" i="6"/>
  <c r="Z267" i="6" l="1"/>
  <c r="X268" i="6"/>
  <c r="F268" i="6"/>
  <c r="L268" i="6"/>
  <c r="I268" i="6"/>
  <c r="W267" i="6"/>
  <c r="P268" i="6"/>
  <c r="T268" i="6"/>
  <c r="M268" i="6"/>
  <c r="Q268" i="6"/>
  <c r="U268" i="6"/>
  <c r="N268" i="6"/>
  <c r="R268" i="6"/>
  <c r="O268" i="6"/>
  <c r="S268" i="6"/>
  <c r="B268" i="6"/>
  <c r="D268" i="6"/>
  <c r="C268" i="6" s="1"/>
  <c r="H277" i="6"/>
  <c r="Y269" i="6"/>
  <c r="K269" i="6"/>
  <c r="E269" i="6"/>
  <c r="A269" i="6"/>
  <c r="J269" i="6"/>
  <c r="Z268" i="6" l="1"/>
  <c r="V268" i="6"/>
  <c r="X269" i="6"/>
  <c r="F269" i="6"/>
  <c r="Z269" i="6" s="1"/>
  <c r="L269" i="6"/>
  <c r="I269" i="6"/>
  <c r="O269" i="6"/>
  <c r="S269" i="6"/>
  <c r="P269" i="6"/>
  <c r="T269" i="6"/>
  <c r="M269" i="6"/>
  <c r="Q269" i="6"/>
  <c r="U269" i="6"/>
  <c r="N269" i="6"/>
  <c r="R269" i="6"/>
  <c r="B269" i="6"/>
  <c r="D269" i="6"/>
  <c r="C269" i="6" s="1"/>
  <c r="H278" i="6"/>
  <c r="Y270" i="6"/>
  <c r="V269" i="6"/>
  <c r="J270" i="6"/>
  <c r="A270" i="6"/>
  <c r="E270" i="6"/>
  <c r="K270" i="6"/>
  <c r="X270" i="6" l="1"/>
  <c r="F270" i="6"/>
  <c r="V270" i="6" s="1"/>
  <c r="L270" i="6"/>
  <c r="I270" i="6"/>
  <c r="N270" i="6"/>
  <c r="R270" i="6"/>
  <c r="O270" i="6"/>
  <c r="S270" i="6"/>
  <c r="P270" i="6"/>
  <c r="T270" i="6"/>
  <c r="M270" i="6"/>
  <c r="Q270" i="6"/>
  <c r="U270" i="6"/>
  <c r="B270" i="6"/>
  <c r="D270" i="6"/>
  <c r="C270" i="6" s="1"/>
  <c r="H279" i="6"/>
  <c r="Y271" i="6"/>
  <c r="K271" i="6"/>
  <c r="A271" i="6"/>
  <c r="J271" i="6"/>
  <c r="E271" i="6"/>
  <c r="Z270" i="6" l="1"/>
  <c r="X271" i="6"/>
  <c r="F271" i="6"/>
  <c r="L271" i="6"/>
  <c r="I271" i="6"/>
  <c r="W270" i="6"/>
  <c r="M271" i="6"/>
  <c r="Q271" i="6"/>
  <c r="U271" i="6"/>
  <c r="N271" i="6"/>
  <c r="R271" i="6"/>
  <c r="O271" i="6"/>
  <c r="S271" i="6"/>
  <c r="P271" i="6"/>
  <c r="T271" i="6"/>
  <c r="B271" i="6"/>
  <c r="D271" i="6"/>
  <c r="C271" i="6" s="1"/>
  <c r="H280" i="6"/>
  <c r="Y272" i="6"/>
  <c r="J272" i="6"/>
  <c r="A272" i="6"/>
  <c r="E272" i="6"/>
  <c r="K272" i="6"/>
  <c r="Z271" i="6" l="1"/>
  <c r="V271" i="6"/>
  <c r="X272" i="6"/>
  <c r="F272" i="6"/>
  <c r="Z272" i="6" s="1"/>
  <c r="I272" i="6"/>
  <c r="L272" i="6"/>
  <c r="P272" i="6"/>
  <c r="T272" i="6"/>
  <c r="M272" i="6"/>
  <c r="Q272" i="6"/>
  <c r="U272" i="6"/>
  <c r="N272" i="6"/>
  <c r="R272" i="6"/>
  <c r="O272" i="6"/>
  <c r="S272" i="6"/>
  <c r="B272" i="6"/>
  <c r="D272" i="6"/>
  <c r="C272" i="6" s="1"/>
  <c r="H281" i="6"/>
  <c r="Y273" i="6"/>
  <c r="V272" i="6"/>
  <c r="K273" i="6"/>
  <c r="A273" i="6"/>
  <c r="J273" i="6"/>
  <c r="E273" i="6"/>
  <c r="X273" i="6" l="1"/>
  <c r="F273" i="6"/>
  <c r="V273" i="6" s="1"/>
  <c r="I273" i="6"/>
  <c r="L273" i="6"/>
  <c r="O273" i="6"/>
  <c r="S273" i="6"/>
  <c r="P273" i="6"/>
  <c r="T273" i="6"/>
  <c r="M273" i="6"/>
  <c r="Q273" i="6"/>
  <c r="U273" i="6"/>
  <c r="N273" i="6"/>
  <c r="R273" i="6"/>
  <c r="B273" i="6"/>
  <c r="D273" i="6"/>
  <c r="C273" i="6" s="1"/>
  <c r="H282" i="6"/>
  <c r="Y274" i="6"/>
  <c r="A274" i="6"/>
  <c r="E274" i="6"/>
  <c r="J274" i="6"/>
  <c r="K274" i="6"/>
  <c r="Z273" i="6" l="1"/>
  <c r="W273" i="6"/>
  <c r="X274" i="6"/>
  <c r="F274" i="6"/>
  <c r="L274" i="6"/>
  <c r="I274" i="6"/>
  <c r="N274" i="6"/>
  <c r="R274" i="6"/>
  <c r="O274" i="6"/>
  <c r="S274" i="6"/>
  <c r="P274" i="6"/>
  <c r="T274" i="6"/>
  <c r="M274" i="6"/>
  <c r="Q274" i="6"/>
  <c r="U274" i="6"/>
  <c r="B274" i="6"/>
  <c r="D274" i="6"/>
  <c r="C274" i="6" s="1"/>
  <c r="H283" i="6"/>
  <c r="Y275" i="6"/>
  <c r="K275" i="6"/>
  <c r="J275" i="6"/>
  <c r="E275" i="6"/>
  <c r="A275" i="6"/>
  <c r="Z274" i="6" l="1"/>
  <c r="V274" i="6"/>
  <c r="X275" i="6"/>
  <c r="F275" i="6"/>
  <c r="Z275" i="6" s="1"/>
  <c r="L275" i="6"/>
  <c r="I275" i="6"/>
  <c r="M275" i="6"/>
  <c r="Q275" i="6"/>
  <c r="U275" i="6"/>
  <c r="N275" i="6"/>
  <c r="R275" i="6"/>
  <c r="O275" i="6"/>
  <c r="S275" i="6"/>
  <c r="P275" i="6"/>
  <c r="T275" i="6"/>
  <c r="B275" i="6"/>
  <c r="D275" i="6"/>
  <c r="C275" i="6" s="1"/>
  <c r="H284" i="6"/>
  <c r="Y276" i="6"/>
  <c r="V275" i="6"/>
  <c r="K276" i="6"/>
  <c r="A276" i="6"/>
  <c r="E276" i="6"/>
  <c r="J276" i="6"/>
  <c r="X276" i="6" l="1"/>
  <c r="F276" i="6"/>
  <c r="V276" i="6" s="1"/>
  <c r="L276" i="6"/>
  <c r="I276" i="6"/>
  <c r="P276" i="6"/>
  <c r="T276" i="6"/>
  <c r="M276" i="6"/>
  <c r="Q276" i="6"/>
  <c r="U276" i="6"/>
  <c r="N276" i="6"/>
  <c r="R276" i="6"/>
  <c r="O276" i="6"/>
  <c r="S276" i="6"/>
  <c r="B276" i="6"/>
  <c r="D276" i="6"/>
  <c r="C276" i="6" s="1"/>
  <c r="H285" i="6"/>
  <c r="Y277" i="6"/>
  <c r="A277" i="6"/>
  <c r="E277" i="6"/>
  <c r="J277" i="6"/>
  <c r="K277" i="6"/>
  <c r="Z276" i="6" l="1"/>
  <c r="W276" i="6"/>
  <c r="X277" i="6"/>
  <c r="F277" i="6"/>
  <c r="L277" i="6"/>
  <c r="I277" i="6"/>
  <c r="O277" i="6"/>
  <c r="S277" i="6"/>
  <c r="P277" i="6"/>
  <c r="T277" i="6"/>
  <c r="M277" i="6"/>
  <c r="Q277" i="6"/>
  <c r="U277" i="6"/>
  <c r="N277" i="6"/>
  <c r="R277" i="6"/>
  <c r="B277" i="6"/>
  <c r="D277" i="6"/>
  <c r="C277" i="6" s="1"/>
  <c r="H286" i="6"/>
  <c r="Y278" i="6"/>
  <c r="K278" i="6"/>
  <c r="J278" i="6"/>
  <c r="A278" i="6"/>
  <c r="E278" i="6"/>
  <c r="Z277" i="6" l="1"/>
  <c r="V277" i="6"/>
  <c r="X278" i="6"/>
  <c r="F278" i="6"/>
  <c r="Z278" i="6" s="1"/>
  <c r="L278" i="6"/>
  <c r="I278" i="6"/>
  <c r="N278" i="6"/>
  <c r="R278" i="6"/>
  <c r="O278" i="6"/>
  <c r="S278" i="6"/>
  <c r="P278" i="6"/>
  <c r="T278" i="6"/>
  <c r="M278" i="6"/>
  <c r="Q278" i="6"/>
  <c r="U278" i="6"/>
  <c r="B278" i="6"/>
  <c r="D278" i="6"/>
  <c r="C278" i="6" s="1"/>
  <c r="H287" i="6"/>
  <c r="Y279" i="6"/>
  <c r="V278" i="6"/>
  <c r="J279" i="6"/>
  <c r="A279" i="6"/>
  <c r="K279" i="6"/>
  <c r="E279" i="6"/>
  <c r="X279" i="6" l="1"/>
  <c r="F279" i="6"/>
  <c r="V279" i="6" s="1"/>
  <c r="L279" i="6"/>
  <c r="I279" i="6"/>
  <c r="M279" i="6"/>
  <c r="Q279" i="6"/>
  <c r="U279" i="6"/>
  <c r="N279" i="6"/>
  <c r="R279" i="6"/>
  <c r="O279" i="6"/>
  <c r="S279" i="6"/>
  <c r="P279" i="6"/>
  <c r="T279" i="6"/>
  <c r="B279" i="6"/>
  <c r="D279" i="6"/>
  <c r="C279" i="6" s="1"/>
  <c r="H288" i="6"/>
  <c r="Y280" i="6"/>
  <c r="E280" i="6"/>
  <c r="J280" i="6"/>
  <c r="A280" i="6"/>
  <c r="K280" i="6"/>
  <c r="Z279" i="6" l="1"/>
  <c r="W279" i="6"/>
  <c r="X280" i="6"/>
  <c r="F280" i="6"/>
  <c r="I280" i="6"/>
  <c r="L280" i="6"/>
  <c r="P280" i="6"/>
  <c r="T280" i="6"/>
  <c r="M280" i="6"/>
  <c r="Q280" i="6"/>
  <c r="U280" i="6"/>
  <c r="N280" i="6"/>
  <c r="R280" i="6"/>
  <c r="O280" i="6"/>
  <c r="S280" i="6"/>
  <c r="B280" i="6"/>
  <c r="D280" i="6"/>
  <c r="C280" i="6" s="1"/>
  <c r="H289" i="6"/>
  <c r="Y281" i="6"/>
  <c r="K281" i="6"/>
  <c r="J281" i="6"/>
  <c r="A281" i="6"/>
  <c r="E281" i="6"/>
  <c r="Z280" i="6" l="1"/>
  <c r="V280" i="6"/>
  <c r="X281" i="6"/>
  <c r="F281" i="6"/>
  <c r="Z281" i="6" s="1"/>
  <c r="I281" i="6"/>
  <c r="L281" i="6"/>
  <c r="O281" i="6"/>
  <c r="S281" i="6"/>
  <c r="P281" i="6"/>
  <c r="T281" i="6"/>
  <c r="M281" i="6"/>
  <c r="Q281" i="6"/>
  <c r="U281" i="6"/>
  <c r="N281" i="6"/>
  <c r="R281" i="6"/>
  <c r="B281" i="6"/>
  <c r="D281" i="6"/>
  <c r="C281" i="6" s="1"/>
  <c r="H290" i="6"/>
  <c r="Y282" i="6"/>
  <c r="V281" i="6"/>
  <c r="A282" i="6"/>
  <c r="K282" i="6"/>
  <c r="E282" i="6"/>
  <c r="J282" i="6"/>
  <c r="X282" i="6" l="1"/>
  <c r="F282" i="6"/>
  <c r="V282" i="6" s="1"/>
  <c r="L282" i="6"/>
  <c r="I282" i="6"/>
  <c r="N282" i="6"/>
  <c r="R282" i="6"/>
  <c r="O282" i="6"/>
  <c r="S282" i="6"/>
  <c r="P282" i="6"/>
  <c r="T282" i="6"/>
  <c r="M282" i="6"/>
  <c r="Q282" i="6"/>
  <c r="U282" i="6"/>
  <c r="B282" i="6"/>
  <c r="D282" i="6"/>
  <c r="C282" i="6" s="1"/>
  <c r="H291" i="6"/>
  <c r="Y283" i="6"/>
  <c r="K283" i="6"/>
  <c r="A283" i="6"/>
  <c r="J283" i="6"/>
  <c r="E283" i="6"/>
  <c r="Z282" i="6" l="1"/>
  <c r="X283" i="6"/>
  <c r="F283" i="6"/>
  <c r="L283" i="6"/>
  <c r="I283" i="6"/>
  <c r="W282" i="6"/>
  <c r="M283" i="6"/>
  <c r="Q283" i="6"/>
  <c r="U283" i="6"/>
  <c r="N283" i="6"/>
  <c r="R283" i="6"/>
  <c r="O283" i="6"/>
  <c r="S283" i="6"/>
  <c r="P283" i="6"/>
  <c r="T283" i="6"/>
  <c r="B283" i="6"/>
  <c r="D283" i="6"/>
  <c r="C283" i="6" s="1"/>
  <c r="H292" i="6"/>
  <c r="Y284" i="6"/>
  <c r="J284" i="6"/>
  <c r="A284" i="6"/>
  <c r="E284" i="6"/>
  <c r="K284" i="6"/>
  <c r="Z283" i="6" l="1"/>
  <c r="V283" i="6"/>
  <c r="X284" i="6"/>
  <c r="F284" i="6"/>
  <c r="Z284" i="6" s="1"/>
  <c r="L284" i="6"/>
  <c r="I284" i="6"/>
  <c r="P284" i="6"/>
  <c r="T284" i="6"/>
  <c r="M284" i="6"/>
  <c r="Q284" i="6"/>
  <c r="U284" i="6"/>
  <c r="N284" i="6"/>
  <c r="R284" i="6"/>
  <c r="O284" i="6"/>
  <c r="S284" i="6"/>
  <c r="B284" i="6"/>
  <c r="D284" i="6"/>
  <c r="C284" i="6" s="1"/>
  <c r="H293" i="6"/>
  <c r="Y285" i="6"/>
  <c r="V284" i="6"/>
  <c r="K285" i="6"/>
  <c r="E285" i="6"/>
  <c r="A285" i="6"/>
  <c r="J285" i="6"/>
  <c r="X285" i="6" l="1"/>
  <c r="F285" i="6"/>
  <c r="Z285" i="6" s="1"/>
  <c r="L285" i="6"/>
  <c r="I285" i="6"/>
  <c r="O285" i="6"/>
  <c r="S285" i="6"/>
  <c r="P285" i="6"/>
  <c r="T285" i="6"/>
  <c r="M285" i="6"/>
  <c r="Q285" i="6"/>
  <c r="U285" i="6"/>
  <c r="N285" i="6"/>
  <c r="R285" i="6"/>
  <c r="B285" i="6"/>
  <c r="D285" i="6"/>
  <c r="C285" i="6" s="1"/>
  <c r="H294" i="6"/>
  <c r="Y286" i="6"/>
  <c r="V285" i="6"/>
  <c r="E286" i="6"/>
  <c r="J286" i="6"/>
  <c r="A286" i="6"/>
  <c r="K286" i="6"/>
  <c r="X286" i="6" l="1"/>
  <c r="F286" i="6"/>
  <c r="V286" i="6" s="1"/>
  <c r="L286" i="6"/>
  <c r="I286" i="6"/>
  <c r="W285" i="6"/>
  <c r="N286" i="6"/>
  <c r="R286" i="6"/>
  <c r="O286" i="6"/>
  <c r="S286" i="6"/>
  <c r="P286" i="6"/>
  <c r="T286" i="6"/>
  <c r="M286" i="6"/>
  <c r="Q286" i="6"/>
  <c r="U286" i="6"/>
  <c r="B286" i="6"/>
  <c r="D286" i="6"/>
  <c r="C286" i="6" s="1"/>
  <c r="H295" i="6"/>
  <c r="Y287" i="6"/>
  <c r="J287" i="6"/>
  <c r="E287" i="6"/>
  <c r="A287" i="6"/>
  <c r="K287" i="6"/>
  <c r="Z286" i="6" l="1"/>
  <c r="W286" i="6"/>
  <c r="X287" i="6"/>
  <c r="F287" i="6"/>
  <c r="Z287" i="6" s="1"/>
  <c r="L287" i="6"/>
  <c r="I287" i="6"/>
  <c r="M287" i="6"/>
  <c r="Q287" i="6"/>
  <c r="U287" i="6"/>
  <c r="N287" i="6"/>
  <c r="R287" i="6"/>
  <c r="O287" i="6"/>
  <c r="S287" i="6"/>
  <c r="P287" i="6"/>
  <c r="T287" i="6"/>
  <c r="B287" i="6"/>
  <c r="D287" i="6"/>
  <c r="C287" i="6" s="1"/>
  <c r="H296" i="6"/>
  <c r="Y288" i="6"/>
  <c r="V287" i="6"/>
  <c r="A288" i="6"/>
  <c r="K288" i="6"/>
  <c r="E288" i="6"/>
  <c r="J288" i="6"/>
  <c r="X288" i="6" l="1"/>
  <c r="F288" i="6"/>
  <c r="Z288" i="6" s="1"/>
  <c r="I288" i="6"/>
  <c r="L288" i="6"/>
  <c r="P288" i="6"/>
  <c r="T288" i="6"/>
  <c r="M288" i="6"/>
  <c r="Q288" i="6"/>
  <c r="U288" i="6"/>
  <c r="N288" i="6"/>
  <c r="R288" i="6"/>
  <c r="O288" i="6"/>
  <c r="S288" i="6"/>
  <c r="B288" i="6"/>
  <c r="D288" i="6"/>
  <c r="C288" i="6" s="1"/>
  <c r="H297" i="6"/>
  <c r="Y289" i="6"/>
  <c r="V288" i="6"/>
  <c r="A289" i="6"/>
  <c r="E289" i="6"/>
  <c r="J289" i="6"/>
  <c r="K289" i="6"/>
  <c r="X289" i="6" l="1"/>
  <c r="F289" i="6"/>
  <c r="V289" i="6" s="1"/>
  <c r="I289" i="6"/>
  <c r="L289" i="6"/>
  <c r="W288" i="6"/>
  <c r="O289" i="6"/>
  <c r="S289" i="6"/>
  <c r="P289" i="6"/>
  <c r="T289" i="6"/>
  <c r="M289" i="6"/>
  <c r="Q289" i="6"/>
  <c r="U289" i="6"/>
  <c r="N289" i="6"/>
  <c r="R289" i="6"/>
  <c r="B289" i="6"/>
  <c r="D289" i="6"/>
  <c r="C289" i="6" s="1"/>
  <c r="H298" i="6"/>
  <c r="Y290" i="6"/>
  <c r="J290" i="6"/>
  <c r="K290" i="6"/>
  <c r="A290" i="6"/>
  <c r="E290" i="6"/>
  <c r="Z289" i="6" l="1"/>
  <c r="W289" i="6"/>
  <c r="X290" i="6"/>
  <c r="F290" i="6"/>
  <c r="Z290" i="6" s="1"/>
  <c r="L290" i="6"/>
  <c r="I290" i="6"/>
  <c r="N290" i="6"/>
  <c r="R290" i="6"/>
  <c r="O290" i="6"/>
  <c r="S290" i="6"/>
  <c r="P290" i="6"/>
  <c r="T290" i="6"/>
  <c r="M290" i="6"/>
  <c r="Q290" i="6"/>
  <c r="U290" i="6"/>
  <c r="B290" i="6"/>
  <c r="D290" i="6"/>
  <c r="C290" i="6" s="1"/>
  <c r="H299" i="6"/>
  <c r="Y291" i="6"/>
  <c r="V290" i="6"/>
  <c r="E291" i="6"/>
  <c r="A291" i="6"/>
  <c r="K291" i="6"/>
  <c r="J291" i="6"/>
  <c r="X291" i="6" l="1"/>
  <c r="F291" i="6"/>
  <c r="Z291" i="6" s="1"/>
  <c r="L291" i="6"/>
  <c r="I291" i="6"/>
  <c r="M291" i="6"/>
  <c r="Q291" i="6"/>
  <c r="U291" i="6"/>
  <c r="N291" i="6"/>
  <c r="R291" i="6"/>
  <c r="O291" i="6"/>
  <c r="S291" i="6"/>
  <c r="P291" i="6"/>
  <c r="T291" i="6"/>
  <c r="B291" i="6"/>
  <c r="D291" i="6"/>
  <c r="C291" i="6" s="1"/>
  <c r="H300" i="6"/>
  <c r="Y292" i="6"/>
  <c r="V291" i="6"/>
  <c r="A292" i="6"/>
  <c r="E292" i="6"/>
  <c r="J292" i="6"/>
  <c r="K292" i="6"/>
  <c r="X292" i="6" l="1"/>
  <c r="F292" i="6"/>
  <c r="V292" i="6" s="1"/>
  <c r="L292" i="6"/>
  <c r="I292" i="6"/>
  <c r="W291" i="6"/>
  <c r="P292" i="6"/>
  <c r="T292" i="6"/>
  <c r="M292" i="6"/>
  <c r="Q292" i="6"/>
  <c r="U292" i="6"/>
  <c r="N292" i="6"/>
  <c r="R292" i="6"/>
  <c r="O292" i="6"/>
  <c r="S292" i="6"/>
  <c r="B292" i="6"/>
  <c r="D292" i="6"/>
  <c r="C292" i="6" s="1"/>
  <c r="H301" i="6"/>
  <c r="Y293" i="6"/>
  <c r="K293" i="6"/>
  <c r="J293" i="6"/>
  <c r="E293" i="6"/>
  <c r="A293" i="6"/>
  <c r="Z292" i="6" l="1"/>
  <c r="W292" i="6"/>
  <c r="X293" i="6"/>
  <c r="F293" i="6"/>
  <c r="Z293" i="6" s="1"/>
  <c r="L293" i="6"/>
  <c r="I293" i="6"/>
  <c r="O293" i="6"/>
  <c r="S293" i="6"/>
  <c r="P293" i="6"/>
  <c r="T293" i="6"/>
  <c r="M293" i="6"/>
  <c r="Q293" i="6"/>
  <c r="U293" i="6"/>
  <c r="N293" i="6"/>
  <c r="R293" i="6"/>
  <c r="B293" i="6"/>
  <c r="D293" i="6"/>
  <c r="C293" i="6" s="1"/>
  <c r="H302" i="6"/>
  <c r="Y294" i="6"/>
  <c r="V293" i="6"/>
  <c r="A294" i="6"/>
  <c r="J294" i="6"/>
  <c r="E294" i="6"/>
  <c r="K294" i="6"/>
  <c r="X294" i="6" l="1"/>
  <c r="F294" i="6"/>
  <c r="Z294" i="6" s="1"/>
  <c r="L294" i="6"/>
  <c r="I294" i="6"/>
  <c r="N294" i="6"/>
  <c r="R294" i="6"/>
  <c r="O294" i="6"/>
  <c r="S294" i="6"/>
  <c r="P294" i="6"/>
  <c r="T294" i="6"/>
  <c r="M294" i="6"/>
  <c r="Q294" i="6"/>
  <c r="U294" i="6"/>
  <c r="B294" i="6"/>
  <c r="D294" i="6"/>
  <c r="C294" i="6" s="1"/>
  <c r="H303" i="6"/>
  <c r="Y295" i="6"/>
  <c r="V294" i="6"/>
  <c r="K295" i="6"/>
  <c r="J295" i="6"/>
  <c r="E295" i="6"/>
  <c r="A295" i="6"/>
  <c r="W294" i="6" l="1"/>
  <c r="X295" i="6"/>
  <c r="F295" i="6"/>
  <c r="V295" i="6" s="1"/>
  <c r="L295" i="6"/>
  <c r="I295" i="6"/>
  <c r="M295" i="6"/>
  <c r="Q295" i="6"/>
  <c r="U295" i="6"/>
  <c r="N295" i="6"/>
  <c r="R295" i="6"/>
  <c r="O295" i="6"/>
  <c r="S295" i="6"/>
  <c r="P295" i="6"/>
  <c r="T295" i="6"/>
  <c r="B295" i="6"/>
  <c r="D295" i="6"/>
  <c r="C295" i="6" s="1"/>
  <c r="H304" i="6"/>
  <c r="Y296" i="6"/>
  <c r="A296" i="6"/>
  <c r="J296" i="6"/>
  <c r="E296" i="6"/>
  <c r="K296" i="6"/>
  <c r="Z295" i="6" l="1"/>
  <c r="X296" i="6"/>
  <c r="F296" i="6"/>
  <c r="Z296" i="6" s="1"/>
  <c r="I296" i="6"/>
  <c r="L296" i="6"/>
  <c r="W295" i="6"/>
  <c r="P296" i="6"/>
  <c r="T296" i="6"/>
  <c r="M296" i="6"/>
  <c r="Q296" i="6"/>
  <c r="U296" i="6"/>
  <c r="N296" i="6"/>
  <c r="R296" i="6"/>
  <c r="O296" i="6"/>
  <c r="S296" i="6"/>
  <c r="B296" i="6"/>
  <c r="D296" i="6"/>
  <c r="C296" i="6" s="1"/>
  <c r="H305" i="6"/>
  <c r="Y297" i="6"/>
  <c r="K297" i="6"/>
  <c r="J297" i="6"/>
  <c r="E297" i="6"/>
  <c r="A297" i="6"/>
  <c r="V296" i="6" l="1"/>
  <c r="X297" i="6"/>
  <c r="F297" i="6"/>
  <c r="Z297" i="6" s="1"/>
  <c r="I297" i="6"/>
  <c r="L297" i="6"/>
  <c r="O297" i="6"/>
  <c r="S297" i="6"/>
  <c r="P297" i="6"/>
  <c r="T297" i="6"/>
  <c r="M297" i="6"/>
  <c r="Q297" i="6"/>
  <c r="U297" i="6"/>
  <c r="N297" i="6"/>
  <c r="R297" i="6"/>
  <c r="B297" i="6"/>
  <c r="D297" i="6"/>
  <c r="C297" i="6" s="1"/>
  <c r="H306" i="6"/>
  <c r="Y298" i="6"/>
  <c r="V297" i="6"/>
  <c r="A298" i="6"/>
  <c r="J298" i="6"/>
  <c r="E298" i="6"/>
  <c r="K298" i="6"/>
  <c r="X298" i="6" l="1"/>
  <c r="F298" i="6"/>
  <c r="V298" i="6" s="1"/>
  <c r="L298" i="6"/>
  <c r="I298" i="6"/>
  <c r="W297" i="6"/>
  <c r="N298" i="6"/>
  <c r="R298" i="6"/>
  <c r="O298" i="6"/>
  <c r="S298" i="6"/>
  <c r="P298" i="6"/>
  <c r="T298" i="6"/>
  <c r="M298" i="6"/>
  <c r="Q298" i="6"/>
  <c r="U298" i="6"/>
  <c r="B298" i="6"/>
  <c r="D298" i="6"/>
  <c r="C298" i="6" s="1"/>
  <c r="H307" i="6"/>
  <c r="Y299" i="6"/>
  <c r="A299" i="6"/>
  <c r="E299" i="6"/>
  <c r="K299" i="6"/>
  <c r="J299" i="6"/>
  <c r="Z298" i="6" l="1"/>
  <c r="W298" i="6"/>
  <c r="X299" i="6"/>
  <c r="F299" i="6"/>
  <c r="Z299" i="6" s="1"/>
  <c r="L299" i="6"/>
  <c r="I299" i="6"/>
  <c r="M299" i="6"/>
  <c r="Q299" i="6"/>
  <c r="U299" i="6"/>
  <c r="N299" i="6"/>
  <c r="R299" i="6"/>
  <c r="O299" i="6"/>
  <c r="S299" i="6"/>
  <c r="P299" i="6"/>
  <c r="T299" i="6"/>
  <c r="B299" i="6"/>
  <c r="D299" i="6"/>
  <c r="C299" i="6" s="1"/>
  <c r="H308" i="6"/>
  <c r="Y300" i="6"/>
  <c r="V299" i="6"/>
  <c r="K300" i="6"/>
  <c r="J300" i="6"/>
  <c r="A300" i="6"/>
  <c r="E300" i="6"/>
  <c r="X300" i="6" l="1"/>
  <c r="F300" i="6"/>
  <c r="Z300" i="6" s="1"/>
  <c r="L300" i="6"/>
  <c r="I300" i="6"/>
  <c r="P300" i="6"/>
  <c r="T300" i="6"/>
  <c r="M300" i="6"/>
  <c r="Q300" i="6"/>
  <c r="U300" i="6"/>
  <c r="N300" i="6"/>
  <c r="R300" i="6"/>
  <c r="O300" i="6"/>
  <c r="S300" i="6"/>
  <c r="B300" i="6"/>
  <c r="D300" i="6"/>
  <c r="C300" i="6" s="1"/>
  <c r="H309" i="6"/>
  <c r="Y301" i="6"/>
  <c r="V300" i="6"/>
  <c r="E301" i="6"/>
  <c r="K301" i="6"/>
  <c r="A301" i="6"/>
  <c r="J301" i="6"/>
  <c r="W300" i="6" l="1"/>
  <c r="X301" i="6"/>
  <c r="F301" i="6"/>
  <c r="V301" i="6" s="1"/>
  <c r="L301" i="6"/>
  <c r="I301" i="6"/>
  <c r="O301" i="6"/>
  <c r="S301" i="6"/>
  <c r="P301" i="6"/>
  <c r="T301" i="6"/>
  <c r="M301" i="6"/>
  <c r="Q301" i="6"/>
  <c r="U301" i="6"/>
  <c r="N301" i="6"/>
  <c r="R301" i="6"/>
  <c r="B301" i="6"/>
  <c r="D301" i="6"/>
  <c r="C301" i="6" s="1"/>
  <c r="H310" i="6"/>
  <c r="Y302" i="6"/>
  <c r="J302" i="6"/>
  <c r="K302" i="6"/>
  <c r="A302" i="6"/>
  <c r="E302" i="6"/>
  <c r="Z301" i="6" l="1"/>
  <c r="X302" i="6"/>
  <c r="F302" i="6"/>
  <c r="Z302" i="6" s="1"/>
  <c r="L302" i="6"/>
  <c r="I302" i="6"/>
  <c r="W301" i="6"/>
  <c r="N302" i="6"/>
  <c r="R302" i="6"/>
  <c r="O302" i="6"/>
  <c r="S302" i="6"/>
  <c r="P302" i="6"/>
  <c r="T302" i="6"/>
  <c r="M302" i="6"/>
  <c r="Q302" i="6"/>
  <c r="U302" i="6"/>
  <c r="B302" i="6"/>
  <c r="D302" i="6"/>
  <c r="C302" i="6" s="1"/>
  <c r="H311" i="6"/>
  <c r="Y303" i="6"/>
  <c r="J303" i="6"/>
  <c r="A303" i="6"/>
  <c r="E303" i="6"/>
  <c r="K303" i="6"/>
  <c r="V302" i="6" l="1"/>
  <c r="X303" i="6"/>
  <c r="F303" i="6"/>
  <c r="Z303" i="6" s="1"/>
  <c r="L303" i="6"/>
  <c r="I303" i="6"/>
  <c r="M303" i="6"/>
  <c r="Q303" i="6"/>
  <c r="U303" i="6"/>
  <c r="N303" i="6"/>
  <c r="R303" i="6"/>
  <c r="O303" i="6"/>
  <c r="S303" i="6"/>
  <c r="P303" i="6"/>
  <c r="T303" i="6"/>
  <c r="B303" i="6"/>
  <c r="D303" i="6"/>
  <c r="C303" i="6" s="1"/>
  <c r="H312" i="6"/>
  <c r="Y304" i="6"/>
  <c r="V303" i="6"/>
  <c r="K304" i="6"/>
  <c r="A304" i="6"/>
  <c r="E304" i="6"/>
  <c r="J304" i="6"/>
  <c r="X304" i="6" l="1"/>
  <c r="F304" i="6"/>
  <c r="V304" i="6" s="1"/>
  <c r="I304" i="6"/>
  <c r="L304" i="6"/>
  <c r="W303" i="6"/>
  <c r="P304" i="6"/>
  <c r="T304" i="6"/>
  <c r="M304" i="6"/>
  <c r="Q304" i="6"/>
  <c r="U304" i="6"/>
  <c r="N304" i="6"/>
  <c r="R304" i="6"/>
  <c r="O304" i="6"/>
  <c r="S304" i="6"/>
  <c r="B304" i="6"/>
  <c r="D304" i="6"/>
  <c r="C304" i="6" s="1"/>
  <c r="H313" i="6"/>
  <c r="Y305" i="6"/>
  <c r="J305" i="6"/>
  <c r="E305" i="6"/>
  <c r="A305" i="6"/>
  <c r="K305" i="6"/>
  <c r="Z304" i="6" l="1"/>
  <c r="W304" i="6"/>
  <c r="X305" i="6"/>
  <c r="F305" i="6"/>
  <c r="Z305" i="6" s="1"/>
  <c r="I305" i="6"/>
  <c r="L305" i="6"/>
  <c r="O305" i="6"/>
  <c r="S305" i="6"/>
  <c r="P305" i="6"/>
  <c r="T305" i="6"/>
  <c r="M305" i="6"/>
  <c r="Q305" i="6"/>
  <c r="U305" i="6"/>
  <c r="N305" i="6"/>
  <c r="R305" i="6"/>
  <c r="B305" i="6"/>
  <c r="D305" i="6"/>
  <c r="C305" i="6" s="1"/>
  <c r="H314" i="6"/>
  <c r="Y306" i="6"/>
  <c r="V305" i="6"/>
  <c r="K306" i="6"/>
  <c r="A306" i="6"/>
  <c r="E306" i="6"/>
  <c r="J306" i="6"/>
  <c r="X306" i="6" l="1"/>
  <c r="F306" i="6"/>
  <c r="Z306" i="6" s="1"/>
  <c r="L306" i="6"/>
  <c r="I306" i="6"/>
  <c r="N306" i="6"/>
  <c r="R306" i="6"/>
  <c r="O306" i="6"/>
  <c r="S306" i="6"/>
  <c r="P306" i="6"/>
  <c r="T306" i="6"/>
  <c r="M306" i="6"/>
  <c r="Q306" i="6"/>
  <c r="U306" i="6"/>
  <c r="B306" i="6"/>
  <c r="D306" i="6"/>
  <c r="C306" i="6" s="1"/>
  <c r="H315" i="6"/>
  <c r="Y307" i="6"/>
  <c r="V306" i="6"/>
  <c r="J307" i="6"/>
  <c r="E307" i="6"/>
  <c r="A307" i="6"/>
  <c r="K307" i="6"/>
  <c r="W306" i="6" l="1"/>
  <c r="X307" i="6"/>
  <c r="F307" i="6"/>
  <c r="V307" i="6" s="1"/>
  <c r="L307" i="6"/>
  <c r="I307" i="6"/>
  <c r="M307" i="6"/>
  <c r="Q307" i="6"/>
  <c r="U307" i="6"/>
  <c r="N307" i="6"/>
  <c r="R307" i="6"/>
  <c r="O307" i="6"/>
  <c r="S307" i="6"/>
  <c r="P307" i="6"/>
  <c r="T307" i="6"/>
  <c r="B307" i="6"/>
  <c r="D307" i="6"/>
  <c r="C307" i="6" s="1"/>
  <c r="H316" i="6"/>
  <c r="Y308" i="6"/>
  <c r="K308" i="6"/>
  <c r="A308" i="6"/>
  <c r="J308" i="6"/>
  <c r="E308" i="6"/>
  <c r="Z307" i="6" l="1"/>
  <c r="X308" i="6"/>
  <c r="F308" i="6"/>
  <c r="Z308" i="6" s="1"/>
  <c r="L308" i="6"/>
  <c r="I308" i="6"/>
  <c r="W307" i="6"/>
  <c r="P308" i="6"/>
  <c r="T308" i="6"/>
  <c r="M308" i="6"/>
  <c r="Q308" i="6"/>
  <c r="U308" i="6"/>
  <c r="N308" i="6"/>
  <c r="R308" i="6"/>
  <c r="O308" i="6"/>
  <c r="S308" i="6"/>
  <c r="B308" i="6"/>
  <c r="D308" i="6"/>
  <c r="C308" i="6" s="1"/>
  <c r="H317" i="6"/>
  <c r="Y309" i="6"/>
  <c r="V308" i="6"/>
  <c r="J309" i="6"/>
  <c r="E309" i="6"/>
  <c r="A309" i="6"/>
  <c r="K309" i="6"/>
  <c r="X309" i="6" l="1"/>
  <c r="F309" i="6"/>
  <c r="Z309" i="6" s="1"/>
  <c r="L309" i="6"/>
  <c r="I309" i="6"/>
  <c r="O309" i="6"/>
  <c r="S309" i="6"/>
  <c r="P309" i="6"/>
  <c r="T309" i="6"/>
  <c r="M309" i="6"/>
  <c r="Q309" i="6"/>
  <c r="U309" i="6"/>
  <c r="N309" i="6"/>
  <c r="R309" i="6"/>
  <c r="B309" i="6"/>
  <c r="D309" i="6"/>
  <c r="C309" i="6" s="1"/>
  <c r="H318" i="6"/>
  <c r="Y310" i="6"/>
  <c r="V309" i="6"/>
  <c r="K310" i="6"/>
  <c r="A310" i="6"/>
  <c r="J310" i="6"/>
  <c r="E310" i="6"/>
  <c r="X310" i="6" l="1"/>
  <c r="F310" i="6"/>
  <c r="V310" i="6" s="1"/>
  <c r="L310" i="6"/>
  <c r="I310" i="6"/>
  <c r="W309" i="6"/>
  <c r="N310" i="6"/>
  <c r="R310" i="6"/>
  <c r="O310" i="6"/>
  <c r="S310" i="6"/>
  <c r="P310" i="6"/>
  <c r="T310" i="6"/>
  <c r="M310" i="6"/>
  <c r="Q310" i="6"/>
  <c r="U310" i="6"/>
  <c r="B310" i="6"/>
  <c r="D310" i="6"/>
  <c r="C310" i="6" s="1"/>
  <c r="H319" i="6"/>
  <c r="Y311" i="6"/>
  <c r="A311" i="6"/>
  <c r="E311" i="6"/>
  <c r="J311" i="6"/>
  <c r="K311" i="6"/>
  <c r="Z310" i="6" l="1"/>
  <c r="W310" i="6"/>
  <c r="X311" i="6"/>
  <c r="F311" i="6"/>
  <c r="Z311" i="6" s="1"/>
  <c r="L311" i="6"/>
  <c r="I311" i="6"/>
  <c r="M311" i="6"/>
  <c r="Q311" i="6"/>
  <c r="U311" i="6"/>
  <c r="N311" i="6"/>
  <c r="R311" i="6"/>
  <c r="O311" i="6"/>
  <c r="S311" i="6"/>
  <c r="P311" i="6"/>
  <c r="T311" i="6"/>
  <c r="B311" i="6"/>
  <c r="D311" i="6"/>
  <c r="C311" i="6" s="1"/>
  <c r="H320" i="6"/>
  <c r="Y312" i="6"/>
  <c r="V311" i="6"/>
  <c r="K312" i="6"/>
  <c r="J312" i="6"/>
  <c r="E312" i="6"/>
  <c r="A312" i="6"/>
  <c r="X312" i="6" l="1"/>
  <c r="F312" i="6"/>
  <c r="Z312" i="6" s="1"/>
  <c r="I312" i="6"/>
  <c r="L312" i="6"/>
  <c r="P312" i="6"/>
  <c r="T312" i="6"/>
  <c r="M312" i="6"/>
  <c r="Q312" i="6"/>
  <c r="U312" i="6"/>
  <c r="N312" i="6"/>
  <c r="R312" i="6"/>
  <c r="O312" i="6"/>
  <c r="S312" i="6"/>
  <c r="B312" i="6"/>
  <c r="D312" i="6"/>
  <c r="C312" i="6" s="1"/>
  <c r="H321" i="6"/>
  <c r="Y313" i="6"/>
  <c r="V312" i="6"/>
  <c r="E313" i="6"/>
  <c r="A313" i="6"/>
  <c r="K313" i="6"/>
  <c r="J313" i="6"/>
  <c r="W312" i="6" l="1"/>
  <c r="X313" i="6"/>
  <c r="F313" i="6"/>
  <c r="V313" i="6" s="1"/>
  <c r="I313" i="6"/>
  <c r="L313" i="6"/>
  <c r="O313" i="6"/>
  <c r="S313" i="6"/>
  <c r="P313" i="6"/>
  <c r="T313" i="6"/>
  <c r="M313" i="6"/>
  <c r="Q313" i="6"/>
  <c r="U313" i="6"/>
  <c r="N313" i="6"/>
  <c r="R313" i="6"/>
  <c r="B313" i="6"/>
  <c r="D313" i="6"/>
  <c r="C313" i="6" s="1"/>
  <c r="H322" i="6"/>
  <c r="Y314" i="6"/>
  <c r="E314" i="6"/>
  <c r="J314" i="6"/>
  <c r="K314" i="6"/>
  <c r="A314" i="6"/>
  <c r="Z313" i="6" l="1"/>
  <c r="X314" i="6"/>
  <c r="F314" i="6"/>
  <c r="Z314" i="6" s="1"/>
  <c r="L314" i="6"/>
  <c r="I314" i="6"/>
  <c r="W313" i="6"/>
  <c r="N314" i="6"/>
  <c r="R314" i="6"/>
  <c r="O314" i="6"/>
  <c r="S314" i="6"/>
  <c r="P314" i="6"/>
  <c r="T314" i="6"/>
  <c r="M314" i="6"/>
  <c r="Q314" i="6"/>
  <c r="U314" i="6"/>
  <c r="B314" i="6"/>
  <c r="D314" i="6"/>
  <c r="C314" i="6" s="1"/>
  <c r="H323" i="6"/>
  <c r="Y315" i="6"/>
  <c r="A315" i="6"/>
  <c r="J315" i="6"/>
  <c r="E315" i="6"/>
  <c r="K315" i="6"/>
  <c r="V314" i="6" l="1"/>
  <c r="X315" i="6"/>
  <c r="F315" i="6"/>
  <c r="Z315" i="6" s="1"/>
  <c r="L315" i="6"/>
  <c r="I315" i="6"/>
  <c r="M315" i="6"/>
  <c r="Q315" i="6"/>
  <c r="U315" i="6"/>
  <c r="N315" i="6"/>
  <c r="R315" i="6"/>
  <c r="O315" i="6"/>
  <c r="S315" i="6"/>
  <c r="P315" i="6"/>
  <c r="T315" i="6"/>
  <c r="B315" i="6"/>
  <c r="D315" i="6"/>
  <c r="C315" i="6" s="1"/>
  <c r="H324" i="6"/>
  <c r="Y316" i="6"/>
  <c r="V315" i="6"/>
  <c r="K316" i="6"/>
  <c r="J316" i="6"/>
  <c r="A316" i="6"/>
  <c r="E316" i="6"/>
  <c r="W315" i="6" l="1"/>
  <c r="X316" i="6"/>
  <c r="F316" i="6"/>
  <c r="V316" i="6" s="1"/>
  <c r="L316" i="6"/>
  <c r="I316" i="6"/>
  <c r="P316" i="6"/>
  <c r="T316" i="6"/>
  <c r="M316" i="6"/>
  <c r="Q316" i="6"/>
  <c r="U316" i="6"/>
  <c r="N316" i="6"/>
  <c r="R316" i="6"/>
  <c r="O316" i="6"/>
  <c r="S316" i="6"/>
  <c r="B316" i="6"/>
  <c r="D316" i="6"/>
  <c r="C316" i="6" s="1"/>
  <c r="H325" i="6"/>
  <c r="Y317" i="6"/>
  <c r="E317" i="6"/>
  <c r="K317" i="6"/>
  <c r="A317" i="6"/>
  <c r="J317" i="6"/>
  <c r="Z316" i="6" l="1"/>
  <c r="X317" i="6"/>
  <c r="F317" i="6"/>
  <c r="Z317" i="6" s="1"/>
  <c r="L317" i="6"/>
  <c r="I317" i="6"/>
  <c r="W316" i="6"/>
  <c r="O317" i="6"/>
  <c r="S317" i="6"/>
  <c r="P317" i="6"/>
  <c r="T317" i="6"/>
  <c r="M317" i="6"/>
  <c r="Q317" i="6"/>
  <c r="U317" i="6"/>
  <c r="N317" i="6"/>
  <c r="R317" i="6"/>
  <c r="B317" i="6"/>
  <c r="D317" i="6"/>
  <c r="C317" i="6" s="1"/>
  <c r="H326" i="6"/>
  <c r="Y318" i="6"/>
  <c r="A318" i="6"/>
  <c r="J318" i="6"/>
  <c r="K318" i="6"/>
  <c r="E318" i="6"/>
  <c r="V317" i="6" l="1"/>
  <c r="X318" i="6"/>
  <c r="F318" i="6"/>
  <c r="Z318" i="6" s="1"/>
  <c r="L318" i="6"/>
  <c r="I318" i="6"/>
  <c r="N318" i="6"/>
  <c r="R318" i="6"/>
  <c r="O318" i="6"/>
  <c r="S318" i="6"/>
  <c r="P318" i="6"/>
  <c r="T318" i="6"/>
  <c r="M318" i="6"/>
  <c r="Q318" i="6"/>
  <c r="U318" i="6"/>
  <c r="B318" i="6"/>
  <c r="D318" i="6"/>
  <c r="C318" i="6" s="1"/>
  <c r="H327" i="6"/>
  <c r="Y319" i="6"/>
  <c r="V318" i="6"/>
  <c r="A319" i="6"/>
  <c r="E319" i="6"/>
  <c r="K319" i="6"/>
  <c r="J319" i="6"/>
  <c r="X319" i="6" l="1"/>
  <c r="F319" i="6"/>
  <c r="V319" i="6" s="1"/>
  <c r="L319" i="6"/>
  <c r="I319" i="6"/>
  <c r="W318" i="6"/>
  <c r="M319" i="6"/>
  <c r="Q319" i="6"/>
  <c r="U319" i="6"/>
  <c r="N319" i="6"/>
  <c r="R319" i="6"/>
  <c r="O319" i="6"/>
  <c r="S319" i="6"/>
  <c r="P319" i="6"/>
  <c r="T319" i="6"/>
  <c r="B319" i="6"/>
  <c r="D319" i="6"/>
  <c r="C319" i="6" s="1"/>
  <c r="H328" i="6"/>
  <c r="Y320" i="6"/>
  <c r="K320" i="6"/>
  <c r="J320" i="6"/>
  <c r="E320" i="6"/>
  <c r="A320" i="6"/>
  <c r="Z319" i="6" l="1"/>
  <c r="W319" i="6"/>
  <c r="X320" i="6"/>
  <c r="F320" i="6"/>
  <c r="Z320" i="6" s="1"/>
  <c r="I320" i="6"/>
  <c r="L320" i="6"/>
  <c r="P320" i="6"/>
  <c r="T320" i="6"/>
  <c r="M320" i="6"/>
  <c r="Q320" i="6"/>
  <c r="U320" i="6"/>
  <c r="N320" i="6"/>
  <c r="R320" i="6"/>
  <c r="O320" i="6"/>
  <c r="S320" i="6"/>
  <c r="B320" i="6"/>
  <c r="D320" i="6"/>
  <c r="C320" i="6" s="1"/>
  <c r="H329" i="6"/>
  <c r="Y321" i="6"/>
  <c r="V320" i="6"/>
  <c r="E321" i="6"/>
  <c r="A321" i="6"/>
  <c r="J321" i="6"/>
  <c r="K321" i="6"/>
  <c r="X321" i="6" l="1"/>
  <c r="F321" i="6"/>
  <c r="Z321" i="6" s="1"/>
  <c r="I321" i="6"/>
  <c r="L321" i="6"/>
  <c r="O321" i="6"/>
  <c r="S321" i="6"/>
  <c r="P321" i="6"/>
  <c r="T321" i="6"/>
  <c r="M321" i="6"/>
  <c r="Q321" i="6"/>
  <c r="U321" i="6"/>
  <c r="N321" i="6"/>
  <c r="R321" i="6"/>
  <c r="B321" i="6"/>
  <c r="D321" i="6"/>
  <c r="C321" i="6" s="1"/>
  <c r="H330" i="6"/>
  <c r="Y322" i="6"/>
  <c r="V321" i="6"/>
  <c r="K322" i="6"/>
  <c r="E322" i="6"/>
  <c r="J322" i="6"/>
  <c r="A322" i="6"/>
  <c r="W321" i="6" l="1"/>
  <c r="X322" i="6"/>
  <c r="F322" i="6"/>
  <c r="V322" i="6" s="1"/>
  <c r="L322" i="6"/>
  <c r="I322" i="6"/>
  <c r="N322" i="6"/>
  <c r="R322" i="6"/>
  <c r="O322" i="6"/>
  <c r="S322" i="6"/>
  <c r="P322" i="6"/>
  <c r="T322" i="6"/>
  <c r="M322" i="6"/>
  <c r="Q322" i="6"/>
  <c r="U322" i="6"/>
  <c r="B322" i="6"/>
  <c r="D322" i="6"/>
  <c r="C322" i="6" s="1"/>
  <c r="H331" i="6"/>
  <c r="Y323" i="6"/>
  <c r="A323" i="6"/>
  <c r="E323" i="6"/>
  <c r="J323" i="6"/>
  <c r="K323" i="6"/>
  <c r="Z322" i="6" l="1"/>
  <c r="X323" i="6"/>
  <c r="F323" i="6"/>
  <c r="Z323" i="6" s="1"/>
  <c r="L323" i="6"/>
  <c r="I323" i="6"/>
  <c r="W322" i="6"/>
  <c r="M323" i="6"/>
  <c r="Q323" i="6"/>
  <c r="U323" i="6"/>
  <c r="N323" i="6"/>
  <c r="R323" i="6"/>
  <c r="O323" i="6"/>
  <c r="S323" i="6"/>
  <c r="P323" i="6"/>
  <c r="T323" i="6"/>
  <c r="B323" i="6"/>
  <c r="D323" i="6"/>
  <c r="C323" i="6" s="1"/>
  <c r="H332" i="6"/>
  <c r="Y324" i="6"/>
  <c r="J324" i="6"/>
  <c r="A324" i="6"/>
  <c r="K324" i="6"/>
  <c r="E324" i="6"/>
  <c r="V323" i="6" l="1"/>
  <c r="X324" i="6"/>
  <c r="F324" i="6"/>
  <c r="Z324" i="6" s="1"/>
  <c r="L324" i="6"/>
  <c r="I324" i="6"/>
  <c r="P324" i="6"/>
  <c r="T324" i="6"/>
  <c r="M324" i="6"/>
  <c r="Q324" i="6"/>
  <c r="U324" i="6"/>
  <c r="N324" i="6"/>
  <c r="R324" i="6"/>
  <c r="O324" i="6"/>
  <c r="S324" i="6"/>
  <c r="B324" i="6"/>
  <c r="D324" i="6"/>
  <c r="C324" i="6" s="1"/>
  <c r="H333" i="6"/>
  <c r="Y325" i="6"/>
  <c r="V324" i="6"/>
  <c r="K325" i="6"/>
  <c r="E325" i="6"/>
  <c r="A325" i="6"/>
  <c r="J325" i="6"/>
  <c r="W324" i="6" l="1"/>
  <c r="X325" i="6"/>
  <c r="F325" i="6"/>
  <c r="V325" i="6" s="1"/>
  <c r="L325" i="6"/>
  <c r="I325" i="6"/>
  <c r="O325" i="6"/>
  <c r="S325" i="6"/>
  <c r="P325" i="6"/>
  <c r="T325" i="6"/>
  <c r="M325" i="6"/>
  <c r="Q325" i="6"/>
  <c r="U325" i="6"/>
  <c r="N325" i="6"/>
  <c r="R325" i="6"/>
  <c r="B325" i="6"/>
  <c r="D325" i="6"/>
  <c r="C325" i="6" s="1"/>
  <c r="H334" i="6"/>
  <c r="Y326" i="6"/>
  <c r="A326" i="6"/>
  <c r="K326" i="6"/>
  <c r="J326" i="6"/>
  <c r="E326" i="6"/>
  <c r="Z325" i="6" l="1"/>
  <c r="X326" i="6"/>
  <c r="F326" i="6"/>
  <c r="Z326" i="6" s="1"/>
  <c r="L326" i="6"/>
  <c r="I326" i="6"/>
  <c r="W325" i="6"/>
  <c r="N326" i="6"/>
  <c r="R326" i="6"/>
  <c r="O326" i="6"/>
  <c r="S326" i="6"/>
  <c r="P326" i="6"/>
  <c r="T326" i="6"/>
  <c r="M326" i="6"/>
  <c r="Q326" i="6"/>
  <c r="U326" i="6"/>
  <c r="B326" i="6"/>
  <c r="D326" i="6"/>
  <c r="C326" i="6" s="1"/>
  <c r="H335" i="6"/>
  <c r="Y327" i="6"/>
  <c r="V326" i="6"/>
  <c r="J327" i="6"/>
  <c r="K327" i="6"/>
  <c r="A327" i="6"/>
  <c r="E327" i="6"/>
  <c r="X327" i="6" l="1"/>
  <c r="F327" i="6"/>
  <c r="Z327" i="6" s="1"/>
  <c r="L327" i="6"/>
  <c r="I327" i="6"/>
  <c r="M327" i="6"/>
  <c r="Q327" i="6"/>
  <c r="U327" i="6"/>
  <c r="N327" i="6"/>
  <c r="R327" i="6"/>
  <c r="O327" i="6"/>
  <c r="S327" i="6"/>
  <c r="P327" i="6"/>
  <c r="T327" i="6"/>
  <c r="B327" i="6"/>
  <c r="D327" i="6"/>
  <c r="C327" i="6" s="1"/>
  <c r="H336" i="6"/>
  <c r="Y328" i="6"/>
  <c r="V327" i="6"/>
  <c r="J328" i="6"/>
  <c r="A328" i="6"/>
  <c r="E328" i="6"/>
  <c r="K328" i="6"/>
  <c r="X328" i="6" l="1"/>
  <c r="F328" i="6"/>
  <c r="V328" i="6" s="1"/>
  <c r="I328" i="6"/>
  <c r="L328" i="6"/>
  <c r="W327" i="6"/>
  <c r="P328" i="6"/>
  <c r="T328" i="6"/>
  <c r="M328" i="6"/>
  <c r="Q328" i="6"/>
  <c r="U328" i="6"/>
  <c r="N328" i="6"/>
  <c r="R328" i="6"/>
  <c r="O328" i="6"/>
  <c r="S328" i="6"/>
  <c r="B328" i="6"/>
  <c r="D328" i="6"/>
  <c r="C328" i="6" s="1"/>
  <c r="H337" i="6"/>
  <c r="Y329" i="6"/>
  <c r="K329" i="6"/>
  <c r="J329" i="6"/>
  <c r="E329" i="6"/>
  <c r="A329" i="6"/>
  <c r="Z328" i="6" l="1"/>
  <c r="W328" i="6"/>
  <c r="X329" i="6"/>
  <c r="F329" i="6"/>
  <c r="Z329" i="6" s="1"/>
  <c r="I329" i="6"/>
  <c r="L329" i="6"/>
  <c r="O329" i="6"/>
  <c r="S329" i="6"/>
  <c r="P329" i="6"/>
  <c r="T329" i="6"/>
  <c r="M329" i="6"/>
  <c r="Q329" i="6"/>
  <c r="U329" i="6"/>
  <c r="N329" i="6"/>
  <c r="R329" i="6"/>
  <c r="B329" i="6"/>
  <c r="D329" i="6"/>
  <c r="C329" i="6" s="1"/>
  <c r="H338" i="6"/>
  <c r="Y330" i="6"/>
  <c r="V329" i="6"/>
  <c r="A330" i="6"/>
  <c r="E330" i="6"/>
  <c r="J330" i="6"/>
  <c r="K330" i="6"/>
  <c r="X330" i="6" l="1"/>
  <c r="F330" i="6"/>
  <c r="Z330" i="6" s="1"/>
  <c r="L330" i="6"/>
  <c r="I330" i="6"/>
  <c r="N330" i="6"/>
  <c r="R330" i="6"/>
  <c r="O330" i="6"/>
  <c r="S330" i="6"/>
  <c r="P330" i="6"/>
  <c r="T330" i="6"/>
  <c r="M330" i="6"/>
  <c r="Q330" i="6"/>
  <c r="U330" i="6"/>
  <c r="B330" i="6"/>
  <c r="D330" i="6"/>
  <c r="C330" i="6" s="1"/>
  <c r="H339" i="6"/>
  <c r="Y331" i="6"/>
  <c r="V330" i="6"/>
  <c r="E331" i="6"/>
  <c r="A331" i="6"/>
  <c r="K331" i="6"/>
  <c r="J331" i="6"/>
  <c r="W330" i="6" l="1"/>
  <c r="X331" i="6"/>
  <c r="F331" i="6"/>
  <c r="V331" i="6" s="1"/>
  <c r="L331" i="6"/>
  <c r="I331" i="6"/>
  <c r="M331" i="6"/>
  <c r="Q331" i="6"/>
  <c r="U331" i="6"/>
  <c r="N331" i="6"/>
  <c r="R331" i="6"/>
  <c r="O331" i="6"/>
  <c r="S331" i="6"/>
  <c r="P331" i="6"/>
  <c r="T331" i="6"/>
  <c r="B331" i="6"/>
  <c r="D331" i="6"/>
  <c r="C331" i="6" s="1"/>
  <c r="H340" i="6"/>
  <c r="Y332" i="6"/>
  <c r="K332" i="6"/>
  <c r="A332" i="6"/>
  <c r="J332" i="6"/>
  <c r="E332" i="6"/>
  <c r="Z331" i="6" l="1"/>
  <c r="W331" i="6"/>
  <c r="X332" i="6"/>
  <c r="F332" i="6"/>
  <c r="Z332" i="6" s="1"/>
  <c r="L332" i="6"/>
  <c r="I332" i="6"/>
  <c r="P332" i="6"/>
  <c r="T332" i="6"/>
  <c r="M332" i="6"/>
  <c r="Q332" i="6"/>
  <c r="U332" i="6"/>
  <c r="N332" i="6"/>
  <c r="R332" i="6"/>
  <c r="O332" i="6"/>
  <c r="S332" i="6"/>
  <c r="B332" i="6"/>
  <c r="D332" i="6"/>
  <c r="C332" i="6" s="1"/>
  <c r="H341" i="6"/>
  <c r="Y333" i="6"/>
  <c r="V332" i="6"/>
  <c r="J333" i="6"/>
  <c r="E333" i="6"/>
  <c r="A333" i="6"/>
  <c r="K333" i="6"/>
  <c r="X333" i="6" l="1"/>
  <c r="F333" i="6"/>
  <c r="Z333" i="6" s="1"/>
  <c r="L333" i="6"/>
  <c r="I333" i="6"/>
  <c r="O333" i="6"/>
  <c r="S333" i="6"/>
  <c r="P333" i="6"/>
  <c r="T333" i="6"/>
  <c r="M333" i="6"/>
  <c r="Q333" i="6"/>
  <c r="U333" i="6"/>
  <c r="N333" i="6"/>
  <c r="R333" i="6"/>
  <c r="B333" i="6"/>
  <c r="D333" i="6"/>
  <c r="C333" i="6" s="1"/>
  <c r="H342" i="6"/>
  <c r="Y334" i="6"/>
  <c r="V333" i="6"/>
  <c r="A334" i="6"/>
  <c r="J334" i="6"/>
  <c r="K334" i="6"/>
  <c r="E334" i="6"/>
  <c r="W333" i="6" l="1"/>
  <c r="X334" i="6"/>
  <c r="F334" i="6"/>
  <c r="V334" i="6" s="1"/>
  <c r="L334" i="6"/>
  <c r="I334" i="6"/>
  <c r="N334" i="6"/>
  <c r="R334" i="6"/>
  <c r="O334" i="6"/>
  <c r="S334" i="6"/>
  <c r="P334" i="6"/>
  <c r="T334" i="6"/>
  <c r="M334" i="6"/>
  <c r="Q334" i="6"/>
  <c r="U334" i="6"/>
  <c r="B334" i="6"/>
  <c r="D334" i="6"/>
  <c r="C334" i="6" s="1"/>
  <c r="H343" i="6"/>
  <c r="Y335" i="6"/>
  <c r="K335" i="6"/>
  <c r="E335" i="6"/>
  <c r="J335" i="6"/>
  <c r="A335" i="6"/>
  <c r="Z334" i="6" l="1"/>
  <c r="X335" i="6"/>
  <c r="F335" i="6"/>
  <c r="Z335" i="6" s="1"/>
  <c r="L335" i="6"/>
  <c r="I335" i="6"/>
  <c r="W334" i="6"/>
  <c r="M335" i="6"/>
  <c r="Q335" i="6"/>
  <c r="U335" i="6"/>
  <c r="N335" i="6"/>
  <c r="R335" i="6"/>
  <c r="O335" i="6"/>
  <c r="S335" i="6"/>
  <c r="P335" i="6"/>
  <c r="T335" i="6"/>
  <c r="B335" i="6"/>
  <c r="D335" i="6"/>
  <c r="C335" i="6" s="1"/>
  <c r="H344" i="6"/>
  <c r="Y336" i="6"/>
  <c r="A336" i="6"/>
  <c r="E336" i="6"/>
  <c r="J336" i="6"/>
  <c r="K336" i="6"/>
  <c r="V335" i="6" l="1"/>
  <c r="X336" i="6"/>
  <c r="F336" i="6"/>
  <c r="Z336" i="6" s="1"/>
  <c r="I336" i="6"/>
  <c r="L336" i="6"/>
  <c r="P336" i="6"/>
  <c r="T336" i="6"/>
  <c r="M336" i="6"/>
  <c r="Q336" i="6"/>
  <c r="U336" i="6"/>
  <c r="N336" i="6"/>
  <c r="R336" i="6"/>
  <c r="O336" i="6"/>
  <c r="S336" i="6"/>
  <c r="B336" i="6"/>
  <c r="D336" i="6"/>
  <c r="C336" i="6" s="1"/>
  <c r="H345" i="6"/>
  <c r="Y337" i="6"/>
  <c r="V336" i="6"/>
  <c r="J337" i="6"/>
  <c r="K337" i="6"/>
  <c r="E337" i="6"/>
  <c r="A337" i="6"/>
  <c r="X337" i="6" l="1"/>
  <c r="F337" i="6"/>
  <c r="V337" i="6" s="1"/>
  <c r="I337" i="6"/>
  <c r="L337" i="6"/>
  <c r="W336" i="6"/>
  <c r="O337" i="6"/>
  <c r="S337" i="6"/>
  <c r="P337" i="6"/>
  <c r="T337" i="6"/>
  <c r="M337" i="6"/>
  <c r="Q337" i="6"/>
  <c r="U337" i="6"/>
  <c r="N337" i="6"/>
  <c r="R337" i="6"/>
  <c r="B337" i="6"/>
  <c r="D337" i="6"/>
  <c r="C337" i="6" s="1"/>
  <c r="H346" i="6"/>
  <c r="Y338" i="6"/>
  <c r="A338" i="6"/>
  <c r="K338" i="6"/>
  <c r="J338" i="6"/>
  <c r="E338" i="6"/>
  <c r="Z337" i="6" l="1"/>
  <c r="W337" i="6"/>
  <c r="X338" i="6"/>
  <c r="F338" i="6"/>
  <c r="Z338" i="6" s="1"/>
  <c r="L338" i="6"/>
  <c r="I338" i="6"/>
  <c r="N338" i="6"/>
  <c r="R338" i="6"/>
  <c r="O338" i="6"/>
  <c r="S338" i="6"/>
  <c r="P338" i="6"/>
  <c r="T338" i="6"/>
  <c r="M338" i="6"/>
  <c r="Q338" i="6"/>
  <c r="U338" i="6"/>
  <c r="B338" i="6"/>
  <c r="D338" i="6"/>
  <c r="C338" i="6" s="1"/>
  <c r="H347" i="6"/>
  <c r="Y339" i="6"/>
  <c r="V338" i="6"/>
  <c r="A339" i="6"/>
  <c r="E339" i="6"/>
  <c r="K339" i="6"/>
  <c r="J339" i="6"/>
  <c r="X339" i="6" l="1"/>
  <c r="F339" i="6"/>
  <c r="Z339" i="6" s="1"/>
  <c r="L339" i="6"/>
  <c r="I339" i="6"/>
  <c r="M339" i="6"/>
  <c r="Q339" i="6"/>
  <c r="N339" i="6"/>
  <c r="R339" i="6"/>
  <c r="O339" i="6"/>
  <c r="S339" i="6"/>
  <c r="P339" i="6"/>
  <c r="T339" i="6"/>
  <c r="U339" i="6"/>
  <c r="B339" i="6"/>
  <c r="D339" i="6"/>
  <c r="C339" i="6" s="1"/>
  <c r="H348" i="6"/>
  <c r="Y340" i="6"/>
  <c r="V339" i="6"/>
  <c r="E340" i="6"/>
  <c r="K340" i="6"/>
  <c r="A340" i="6"/>
  <c r="J340" i="6"/>
  <c r="W339" i="6" l="1"/>
  <c r="X340" i="6"/>
  <c r="F340" i="6"/>
  <c r="V340" i="6" s="1"/>
  <c r="L340" i="6"/>
  <c r="I340" i="6"/>
  <c r="P340" i="6"/>
  <c r="T340" i="6"/>
  <c r="M340" i="6"/>
  <c r="Q340" i="6"/>
  <c r="U340" i="6"/>
  <c r="N340" i="6"/>
  <c r="R340" i="6"/>
  <c r="O340" i="6"/>
  <c r="S340" i="6"/>
  <c r="B340" i="6"/>
  <c r="D340" i="6"/>
  <c r="C340" i="6" s="1"/>
  <c r="H349" i="6"/>
  <c r="Y341" i="6"/>
  <c r="J341" i="6"/>
  <c r="K341" i="6"/>
  <c r="A341" i="6"/>
  <c r="E341" i="6"/>
  <c r="Z340" i="6" l="1"/>
  <c r="W340" i="6"/>
  <c r="X341" i="6"/>
  <c r="F341" i="6"/>
  <c r="Z341" i="6" s="1"/>
  <c r="L341" i="6"/>
  <c r="I341" i="6"/>
  <c r="O341" i="6"/>
  <c r="S341" i="6"/>
  <c r="P341" i="6"/>
  <c r="T341" i="6"/>
  <c r="M341" i="6"/>
  <c r="Q341" i="6"/>
  <c r="U341" i="6"/>
  <c r="N341" i="6"/>
  <c r="R341" i="6"/>
  <c r="B341" i="6"/>
  <c r="D341" i="6"/>
  <c r="C341" i="6" s="1"/>
  <c r="H350" i="6"/>
  <c r="Y342" i="6"/>
  <c r="V341" i="6"/>
  <c r="A342" i="6"/>
  <c r="J342" i="6"/>
  <c r="E342" i="6"/>
  <c r="K342" i="6"/>
  <c r="X342" i="6" l="1"/>
  <c r="F342" i="6"/>
  <c r="Z342" i="6" s="1"/>
  <c r="L342" i="6"/>
  <c r="I342" i="6"/>
  <c r="N342" i="6"/>
  <c r="R342" i="6"/>
  <c r="O342" i="6"/>
  <c r="S342" i="6"/>
  <c r="P342" i="6"/>
  <c r="T342" i="6"/>
  <c r="M342" i="6"/>
  <c r="Q342" i="6"/>
  <c r="U342" i="6"/>
  <c r="B342" i="6"/>
  <c r="D342" i="6"/>
  <c r="C342" i="6" s="1"/>
  <c r="H351" i="6"/>
  <c r="Y343" i="6"/>
  <c r="V342" i="6"/>
  <c r="K343" i="6"/>
  <c r="J343" i="6"/>
  <c r="A343" i="6"/>
  <c r="E343" i="6"/>
  <c r="X343" i="6" l="1"/>
  <c r="F343" i="6"/>
  <c r="V343" i="6" s="1"/>
  <c r="L343" i="6"/>
  <c r="I343" i="6"/>
  <c r="W342" i="6"/>
  <c r="M343" i="6"/>
  <c r="Q343" i="6"/>
  <c r="U343" i="6"/>
  <c r="N343" i="6"/>
  <c r="R343" i="6"/>
  <c r="O343" i="6"/>
  <c r="S343" i="6"/>
  <c r="P343" i="6"/>
  <c r="T343" i="6"/>
  <c r="B343" i="6"/>
  <c r="D343" i="6"/>
  <c r="C343" i="6" s="1"/>
  <c r="H352" i="6"/>
  <c r="Y344" i="6"/>
  <c r="E344" i="6"/>
  <c r="J344" i="6"/>
  <c r="A344" i="6"/>
  <c r="K344" i="6"/>
  <c r="Z343" i="6" l="1"/>
  <c r="W343" i="6"/>
  <c r="X344" i="6"/>
  <c r="F344" i="6"/>
  <c r="Z344" i="6" s="1"/>
  <c r="I344" i="6"/>
  <c r="L344" i="6"/>
  <c r="P344" i="6"/>
  <c r="T344" i="6"/>
  <c r="M344" i="6"/>
  <c r="Q344" i="6"/>
  <c r="U344" i="6"/>
  <c r="N344" i="6"/>
  <c r="R344" i="6"/>
  <c r="O344" i="6"/>
  <c r="S344" i="6"/>
  <c r="B344" i="6"/>
  <c r="D344" i="6"/>
  <c r="C344" i="6" s="1"/>
  <c r="H353" i="6"/>
  <c r="Y345" i="6"/>
  <c r="V344" i="6"/>
  <c r="K345" i="6"/>
  <c r="J345" i="6"/>
  <c r="A345" i="6"/>
  <c r="E345" i="6"/>
  <c r="X345" i="6" l="1"/>
  <c r="F345" i="6"/>
  <c r="Z345" i="6" s="1"/>
  <c r="I345" i="6"/>
  <c r="L345" i="6"/>
  <c r="O345" i="6"/>
  <c r="S345" i="6"/>
  <c r="P345" i="6"/>
  <c r="T345" i="6"/>
  <c r="M345" i="6"/>
  <c r="Q345" i="6"/>
  <c r="U345" i="6"/>
  <c r="N345" i="6"/>
  <c r="R345" i="6"/>
  <c r="B345" i="6"/>
  <c r="D345" i="6"/>
  <c r="C345" i="6" s="1"/>
  <c r="H354" i="6"/>
  <c r="Y346" i="6"/>
  <c r="V345" i="6"/>
  <c r="E346" i="6"/>
  <c r="A346" i="6"/>
  <c r="J346" i="6"/>
  <c r="K346" i="6"/>
  <c r="W345" i="6" l="1"/>
  <c r="X346" i="6"/>
  <c r="F346" i="6"/>
  <c r="V346" i="6" s="1"/>
  <c r="L346" i="6"/>
  <c r="I346" i="6"/>
  <c r="N346" i="6"/>
  <c r="R346" i="6"/>
  <c r="O346" i="6"/>
  <c r="S346" i="6"/>
  <c r="P346" i="6"/>
  <c r="T346" i="6"/>
  <c r="M346" i="6"/>
  <c r="Q346" i="6"/>
  <c r="U346" i="6"/>
  <c r="B346" i="6"/>
  <c r="D346" i="6"/>
  <c r="C346" i="6" s="1"/>
  <c r="H355" i="6"/>
  <c r="Y347" i="6"/>
  <c r="K347" i="6"/>
  <c r="J347" i="6"/>
  <c r="A347" i="6"/>
  <c r="E347" i="6"/>
  <c r="Z346" i="6" l="1"/>
  <c r="X347" i="6"/>
  <c r="F347" i="6"/>
  <c r="Z347" i="6" s="1"/>
  <c r="L347" i="6"/>
  <c r="I347" i="6"/>
  <c r="W346" i="6"/>
  <c r="M347" i="6"/>
  <c r="Q347" i="6"/>
  <c r="U347" i="6"/>
  <c r="N347" i="6"/>
  <c r="R347" i="6"/>
  <c r="O347" i="6"/>
  <c r="S347" i="6"/>
  <c r="P347" i="6"/>
  <c r="T347" i="6"/>
  <c r="B347" i="6"/>
  <c r="D347" i="6"/>
  <c r="C347" i="6" s="1"/>
  <c r="H356" i="6"/>
  <c r="Y348" i="6"/>
  <c r="E348" i="6"/>
  <c r="J348" i="6"/>
  <c r="A348" i="6"/>
  <c r="K348" i="6"/>
  <c r="V347" i="6" l="1"/>
  <c r="X348" i="6"/>
  <c r="F348" i="6"/>
  <c r="Z348" i="6" s="1"/>
  <c r="L348" i="6"/>
  <c r="I348" i="6"/>
  <c r="P348" i="6"/>
  <c r="T348" i="6"/>
  <c r="M348" i="6"/>
  <c r="Q348" i="6"/>
  <c r="U348" i="6"/>
  <c r="N348" i="6"/>
  <c r="R348" i="6"/>
  <c r="O348" i="6"/>
  <c r="S348" i="6"/>
  <c r="B348" i="6"/>
  <c r="D348" i="6"/>
  <c r="C348" i="6" s="1"/>
  <c r="H357" i="6"/>
  <c r="Y349" i="6"/>
  <c r="V348" i="6"/>
  <c r="K349" i="6"/>
  <c r="J349" i="6"/>
  <c r="E349" i="6"/>
  <c r="A349" i="6"/>
  <c r="X349" i="6" l="1"/>
  <c r="F349" i="6"/>
  <c r="V349" i="6" s="1"/>
  <c r="L349" i="6"/>
  <c r="I349" i="6"/>
  <c r="W348" i="6"/>
  <c r="O349" i="6"/>
  <c r="S349" i="6"/>
  <c r="P349" i="6"/>
  <c r="T349" i="6"/>
  <c r="M349" i="6"/>
  <c r="Q349" i="6"/>
  <c r="U349" i="6"/>
  <c r="N349" i="6"/>
  <c r="R349" i="6"/>
  <c r="B349" i="6"/>
  <c r="D349" i="6"/>
  <c r="C349" i="6" s="1"/>
  <c r="H358" i="6"/>
  <c r="Y350" i="6"/>
  <c r="A350" i="6"/>
  <c r="K350" i="6"/>
  <c r="E350" i="6"/>
  <c r="J350" i="6"/>
  <c r="Z349" i="6" l="1"/>
  <c r="W349" i="6"/>
  <c r="X350" i="6"/>
  <c r="F350" i="6"/>
  <c r="Z350" i="6" s="1"/>
  <c r="L350" i="6"/>
  <c r="I350" i="6"/>
  <c r="N350" i="6"/>
  <c r="R350" i="6"/>
  <c r="O350" i="6"/>
  <c r="S350" i="6"/>
  <c r="P350" i="6"/>
  <c r="T350" i="6"/>
  <c r="M350" i="6"/>
  <c r="Q350" i="6"/>
  <c r="U350" i="6"/>
  <c r="B350" i="6"/>
  <c r="D350" i="6"/>
  <c r="C350" i="6" s="1"/>
  <c r="H359" i="6"/>
  <c r="Y351" i="6"/>
  <c r="V350" i="6"/>
  <c r="J351" i="6"/>
  <c r="K351" i="6"/>
  <c r="E351" i="6"/>
  <c r="A351" i="6"/>
  <c r="X351" i="6" l="1"/>
  <c r="F351" i="6"/>
  <c r="Z351" i="6" s="1"/>
  <c r="L351" i="6"/>
  <c r="I351" i="6"/>
  <c r="M351" i="6"/>
  <c r="Q351" i="6"/>
  <c r="U351" i="6"/>
  <c r="N351" i="6"/>
  <c r="R351" i="6"/>
  <c r="O351" i="6"/>
  <c r="S351" i="6"/>
  <c r="P351" i="6"/>
  <c r="T351" i="6"/>
  <c r="B351" i="6"/>
  <c r="D351" i="6"/>
  <c r="C351" i="6" s="1"/>
  <c r="H360" i="6"/>
  <c r="Y352" i="6"/>
  <c r="V351" i="6"/>
  <c r="J352" i="6"/>
  <c r="K352" i="6"/>
  <c r="A352" i="6"/>
  <c r="E352" i="6"/>
  <c r="W351" i="6" l="1"/>
  <c r="X352" i="6"/>
  <c r="F352" i="6"/>
  <c r="V352" i="6" s="1"/>
  <c r="I352" i="6"/>
  <c r="L352" i="6"/>
  <c r="P352" i="6"/>
  <c r="T352" i="6"/>
  <c r="M352" i="6"/>
  <c r="Q352" i="6"/>
  <c r="U352" i="6"/>
  <c r="N352" i="6"/>
  <c r="R352" i="6"/>
  <c r="O352" i="6"/>
  <c r="S352" i="6"/>
  <c r="B352" i="6"/>
  <c r="D352" i="6"/>
  <c r="C352" i="6" s="1"/>
  <c r="H361" i="6"/>
  <c r="Y353" i="6"/>
  <c r="E353" i="6"/>
  <c r="A353" i="6"/>
  <c r="J353" i="6"/>
  <c r="K353" i="6"/>
  <c r="Z352" i="6" l="1"/>
  <c r="X353" i="6"/>
  <c r="F353" i="6"/>
  <c r="Z353" i="6" s="1"/>
  <c r="I353" i="6"/>
  <c r="L353" i="6"/>
  <c r="W352" i="6"/>
  <c r="O353" i="6"/>
  <c r="S353" i="6"/>
  <c r="P353" i="6"/>
  <c r="T353" i="6"/>
  <c r="M353" i="6"/>
  <c r="Q353" i="6"/>
  <c r="U353" i="6"/>
  <c r="N353" i="6"/>
  <c r="R353" i="6"/>
  <c r="B353" i="6"/>
  <c r="D353" i="6"/>
  <c r="C353" i="6" s="1"/>
  <c r="H362" i="6"/>
  <c r="Y354" i="6"/>
  <c r="A354" i="6"/>
  <c r="K354" i="6"/>
  <c r="E354" i="6"/>
  <c r="J354" i="6"/>
  <c r="V353" i="6" l="1"/>
  <c r="X354" i="6"/>
  <c r="F354" i="6"/>
  <c r="Z354" i="6" s="1"/>
  <c r="L354" i="6"/>
  <c r="I354" i="6"/>
  <c r="N354" i="6"/>
  <c r="R354" i="6"/>
  <c r="O354" i="6"/>
  <c r="S354" i="6"/>
  <c r="P354" i="6"/>
  <c r="T354" i="6"/>
  <c r="M354" i="6"/>
  <c r="Q354" i="6"/>
  <c r="U354" i="6"/>
  <c r="B354" i="6"/>
  <c r="D354" i="6"/>
  <c r="C354" i="6" s="1"/>
  <c r="H363" i="6"/>
  <c r="Y355" i="6"/>
  <c r="V354" i="6"/>
  <c r="E355" i="6"/>
  <c r="A355" i="6"/>
  <c r="J355" i="6"/>
  <c r="K355" i="6"/>
  <c r="W354" i="6" l="1"/>
  <c r="X355" i="6"/>
  <c r="F355" i="6"/>
  <c r="L355" i="6"/>
  <c r="I355" i="6"/>
  <c r="M355" i="6"/>
  <c r="Q355" i="6"/>
  <c r="U355" i="6"/>
  <c r="N355" i="6"/>
  <c r="R355" i="6"/>
  <c r="O355" i="6"/>
  <c r="S355" i="6"/>
  <c r="P355" i="6"/>
  <c r="T355" i="6"/>
  <c r="B355" i="6"/>
  <c r="D355" i="6"/>
  <c r="C355" i="6" s="1"/>
  <c r="H364" i="6"/>
  <c r="Y356" i="6"/>
  <c r="J356" i="6"/>
  <c r="K356" i="6"/>
  <c r="E356" i="6"/>
  <c r="A356" i="6"/>
  <c r="Z355" i="6" l="1"/>
  <c r="V355" i="6"/>
  <c r="X356" i="6"/>
  <c r="F356" i="6"/>
  <c r="Z356" i="6" s="1"/>
  <c r="L356" i="6"/>
  <c r="I356" i="6"/>
  <c r="W355" i="6"/>
  <c r="P356" i="6"/>
  <c r="T356" i="6"/>
  <c r="M356" i="6"/>
  <c r="Q356" i="6"/>
  <c r="U356" i="6"/>
  <c r="N356" i="6"/>
  <c r="R356" i="6"/>
  <c r="O356" i="6"/>
  <c r="S356" i="6"/>
  <c r="B356" i="6"/>
  <c r="D356" i="6"/>
  <c r="C356" i="6" s="1"/>
  <c r="H365" i="6"/>
  <c r="Y357" i="6"/>
  <c r="V356" i="6"/>
  <c r="A357" i="6"/>
  <c r="J357" i="6"/>
  <c r="E357" i="6"/>
  <c r="K357" i="6"/>
  <c r="X357" i="6" l="1"/>
  <c r="F357" i="6"/>
  <c r="Z357" i="6" s="1"/>
  <c r="L357" i="6"/>
  <c r="I357" i="6"/>
  <c r="O357" i="6"/>
  <c r="S357" i="6"/>
  <c r="P357" i="6"/>
  <c r="T357" i="6"/>
  <c r="M357" i="6"/>
  <c r="Q357" i="6"/>
  <c r="U357" i="6"/>
  <c r="N357" i="6"/>
  <c r="R357" i="6"/>
  <c r="B357" i="6"/>
  <c r="D357" i="6"/>
  <c r="C357" i="6" s="1"/>
  <c r="H366" i="6"/>
  <c r="Y358" i="6"/>
  <c r="V357" i="6"/>
  <c r="K358" i="6"/>
  <c r="J358" i="6"/>
  <c r="A358" i="6"/>
  <c r="E358" i="6"/>
  <c r="X358" i="6" l="1"/>
  <c r="F358" i="6"/>
  <c r="V358" i="6" s="1"/>
  <c r="L358" i="6"/>
  <c r="I358" i="6"/>
  <c r="W357" i="6"/>
  <c r="N358" i="6"/>
  <c r="R358" i="6"/>
  <c r="O358" i="6"/>
  <c r="S358" i="6"/>
  <c r="P358" i="6"/>
  <c r="T358" i="6"/>
  <c r="M358" i="6"/>
  <c r="Q358" i="6"/>
  <c r="U358" i="6"/>
  <c r="B358" i="6"/>
  <c r="D358" i="6"/>
  <c r="C358" i="6" s="1"/>
  <c r="H367" i="6"/>
  <c r="Y359" i="6"/>
  <c r="E359" i="6"/>
  <c r="A359" i="6"/>
  <c r="J359" i="6"/>
  <c r="K359" i="6"/>
  <c r="Z358" i="6" l="1"/>
  <c r="W358" i="6"/>
  <c r="X359" i="6"/>
  <c r="F359" i="6"/>
  <c r="Z359" i="6" s="1"/>
  <c r="L359" i="6"/>
  <c r="I359" i="6"/>
  <c r="M359" i="6"/>
  <c r="Q359" i="6"/>
  <c r="U359" i="6"/>
  <c r="N359" i="6"/>
  <c r="R359" i="6"/>
  <c r="O359" i="6"/>
  <c r="S359" i="6"/>
  <c r="P359" i="6"/>
  <c r="T359" i="6"/>
  <c r="B359" i="6"/>
  <c r="D359" i="6"/>
  <c r="C359" i="6" s="1"/>
  <c r="H368" i="6"/>
  <c r="Y360" i="6"/>
  <c r="V359" i="6"/>
  <c r="J360" i="6"/>
  <c r="K360" i="6"/>
  <c r="A360" i="6"/>
  <c r="E360" i="6"/>
  <c r="X360" i="6" l="1"/>
  <c r="F360" i="6"/>
  <c r="Z360" i="6" s="1"/>
  <c r="I360" i="6"/>
  <c r="L360" i="6"/>
  <c r="P360" i="6"/>
  <c r="T360" i="6"/>
  <c r="M360" i="6"/>
  <c r="Q360" i="6"/>
  <c r="U360" i="6"/>
  <c r="N360" i="6"/>
  <c r="R360" i="6"/>
  <c r="O360" i="6"/>
  <c r="S360" i="6"/>
  <c r="B360" i="6"/>
  <c r="D360" i="6"/>
  <c r="C360" i="6" s="1"/>
  <c r="H369" i="6"/>
  <c r="Y361" i="6"/>
  <c r="V360" i="6"/>
  <c r="J361" i="6"/>
  <c r="A361" i="6"/>
  <c r="E361" i="6"/>
  <c r="K361" i="6"/>
  <c r="W360" i="6" l="1"/>
  <c r="X361" i="6"/>
  <c r="F361" i="6"/>
  <c r="V361" i="6" s="1"/>
  <c r="I361" i="6"/>
  <c r="L361" i="6"/>
  <c r="O361" i="6"/>
  <c r="S361" i="6"/>
  <c r="P361" i="6"/>
  <c r="T361" i="6"/>
  <c r="M361" i="6"/>
  <c r="Q361" i="6"/>
  <c r="U361" i="6"/>
  <c r="N361" i="6"/>
  <c r="R361" i="6"/>
  <c r="B361" i="6"/>
  <c r="D361" i="6"/>
  <c r="C361" i="6" s="1"/>
  <c r="H370" i="6"/>
  <c r="Y362" i="6"/>
  <c r="K362" i="6"/>
  <c r="J362" i="6"/>
  <c r="E362" i="6"/>
  <c r="A362" i="6"/>
  <c r="Z361" i="6" l="1"/>
  <c r="X362" i="6"/>
  <c r="F362" i="6"/>
  <c r="Z362" i="6" s="1"/>
  <c r="L362" i="6"/>
  <c r="I362" i="6"/>
  <c r="W361" i="6"/>
  <c r="N362" i="6"/>
  <c r="R362" i="6"/>
  <c r="O362" i="6"/>
  <c r="S362" i="6"/>
  <c r="P362" i="6"/>
  <c r="T362" i="6"/>
  <c r="M362" i="6"/>
  <c r="Q362" i="6"/>
  <c r="U362" i="6"/>
  <c r="B362" i="6"/>
  <c r="D362" i="6"/>
  <c r="C362" i="6" s="1"/>
  <c r="H371" i="6"/>
  <c r="Y363" i="6"/>
  <c r="J363" i="6"/>
  <c r="E363" i="6"/>
  <c r="A363" i="6"/>
  <c r="K363" i="6"/>
  <c r="V362" i="6" l="1"/>
  <c r="X363" i="6"/>
  <c r="F363" i="6"/>
  <c r="Z363" i="6" s="1"/>
  <c r="L363" i="6"/>
  <c r="I363" i="6"/>
  <c r="M363" i="6"/>
  <c r="Q363" i="6"/>
  <c r="U363" i="6"/>
  <c r="N363" i="6"/>
  <c r="R363" i="6"/>
  <c r="O363" i="6"/>
  <c r="S363" i="6"/>
  <c r="P363" i="6"/>
  <c r="T363" i="6"/>
  <c r="B363" i="6"/>
  <c r="D363" i="6"/>
  <c r="C363" i="6" s="1"/>
  <c r="H372" i="6"/>
  <c r="Y364" i="6"/>
  <c r="V363" i="6"/>
  <c r="E364" i="6"/>
  <c r="A364" i="6"/>
  <c r="K364" i="6"/>
  <c r="J364" i="6"/>
  <c r="X364" i="6" l="1"/>
  <c r="F364" i="6"/>
  <c r="V364" i="6" s="1"/>
  <c r="L364" i="6"/>
  <c r="I364" i="6"/>
  <c r="W363" i="6"/>
  <c r="P364" i="6"/>
  <c r="T364" i="6"/>
  <c r="M364" i="6"/>
  <c r="Q364" i="6"/>
  <c r="U364" i="6"/>
  <c r="N364" i="6"/>
  <c r="R364" i="6"/>
  <c r="O364" i="6"/>
  <c r="S364" i="6"/>
  <c r="B364" i="6"/>
  <c r="D364" i="6"/>
  <c r="C364" i="6" s="1"/>
  <c r="H373" i="6"/>
  <c r="Y365" i="6"/>
  <c r="J365" i="6"/>
  <c r="K365" i="6"/>
  <c r="A365" i="6"/>
  <c r="E365" i="6"/>
  <c r="Z364" i="6" l="1"/>
  <c r="W364" i="6"/>
  <c r="X365" i="6"/>
  <c r="F365" i="6"/>
  <c r="Z365" i="6" s="1"/>
  <c r="L365" i="6"/>
  <c r="I365" i="6"/>
  <c r="O365" i="6"/>
  <c r="S365" i="6"/>
  <c r="P365" i="6"/>
  <c r="T365" i="6"/>
  <c r="M365" i="6"/>
  <c r="Q365" i="6"/>
  <c r="U365" i="6"/>
  <c r="N365" i="6"/>
  <c r="R365" i="6"/>
  <c r="B365" i="6"/>
  <c r="D365" i="6"/>
  <c r="C365" i="6" s="1"/>
  <c r="H374" i="6"/>
  <c r="Y366" i="6"/>
  <c r="V365" i="6"/>
  <c r="E366" i="6"/>
  <c r="J366" i="6"/>
  <c r="A366" i="6"/>
  <c r="K366" i="6"/>
  <c r="X366" i="6" l="1"/>
  <c r="F366" i="6"/>
  <c r="Z366" i="6" s="1"/>
  <c r="L366" i="6"/>
  <c r="I366" i="6"/>
  <c r="N366" i="6"/>
  <c r="R366" i="6"/>
  <c r="O366" i="6"/>
  <c r="S366" i="6"/>
  <c r="P366" i="6"/>
  <c r="T366" i="6"/>
  <c r="M366" i="6"/>
  <c r="Q366" i="6"/>
  <c r="U366" i="6"/>
  <c r="B366" i="6"/>
  <c r="D366" i="6"/>
  <c r="C366" i="6" s="1"/>
  <c r="H375" i="6"/>
  <c r="Y367" i="6"/>
  <c r="V366" i="6"/>
  <c r="J367" i="6"/>
  <c r="K367" i="6"/>
  <c r="A367" i="6"/>
  <c r="E367" i="6"/>
  <c r="X367" i="6" l="1"/>
  <c r="F367" i="6"/>
  <c r="V367" i="6" s="1"/>
  <c r="L367" i="6"/>
  <c r="I367" i="6"/>
  <c r="W366" i="6"/>
  <c r="M367" i="6"/>
  <c r="Q367" i="6"/>
  <c r="U367" i="6"/>
  <c r="N367" i="6"/>
  <c r="R367" i="6"/>
  <c r="O367" i="6"/>
  <c r="S367" i="6"/>
  <c r="P367" i="6"/>
  <c r="T367" i="6"/>
  <c r="B367" i="6"/>
  <c r="D367" i="6"/>
  <c r="C367" i="6" s="1"/>
  <c r="H376" i="6"/>
  <c r="Y368" i="6"/>
  <c r="J368" i="6"/>
  <c r="E368" i="6"/>
  <c r="A368" i="6"/>
  <c r="K368" i="6"/>
  <c r="Z367" i="6" l="1"/>
  <c r="X368" i="6"/>
  <c r="F368" i="6"/>
  <c r="Z368" i="6" s="1"/>
  <c r="I368" i="6"/>
  <c r="L368" i="6"/>
  <c r="W367" i="6"/>
  <c r="P368" i="6"/>
  <c r="T368" i="6"/>
  <c r="M368" i="6"/>
  <c r="Q368" i="6"/>
  <c r="U368" i="6"/>
  <c r="N368" i="6"/>
  <c r="R368" i="6"/>
  <c r="O368" i="6"/>
  <c r="S368" i="6"/>
  <c r="B368" i="6"/>
  <c r="D368" i="6"/>
  <c r="C368" i="6" s="1"/>
  <c r="H377" i="6"/>
  <c r="Y369" i="6"/>
  <c r="K369" i="6"/>
  <c r="A369" i="6"/>
  <c r="J369" i="6"/>
  <c r="E369" i="6"/>
  <c r="V368" i="6" l="1"/>
  <c r="X369" i="6"/>
  <c r="F369" i="6"/>
  <c r="Z369" i="6" s="1"/>
  <c r="I369" i="6"/>
  <c r="L369" i="6"/>
  <c r="O369" i="6"/>
  <c r="S369" i="6"/>
  <c r="P369" i="6"/>
  <c r="T369" i="6"/>
  <c r="M369" i="6"/>
  <c r="Q369" i="6"/>
  <c r="U369" i="6"/>
  <c r="N369" i="6"/>
  <c r="R369" i="6"/>
  <c r="B369" i="6"/>
  <c r="D369" i="6"/>
  <c r="C369" i="6" s="1"/>
  <c r="H378" i="6"/>
  <c r="Y370" i="6"/>
  <c r="V369" i="6"/>
  <c r="J370" i="6"/>
  <c r="E370" i="6"/>
  <c r="A370" i="6"/>
  <c r="K370" i="6"/>
  <c r="X370" i="6" l="1"/>
  <c r="F370" i="6"/>
  <c r="V370" i="6" s="1"/>
  <c r="L370" i="6"/>
  <c r="I370" i="6"/>
  <c r="W369" i="6"/>
  <c r="N370" i="6"/>
  <c r="R370" i="6"/>
  <c r="O370" i="6"/>
  <c r="S370" i="6"/>
  <c r="P370" i="6"/>
  <c r="T370" i="6"/>
  <c r="M370" i="6"/>
  <c r="Q370" i="6"/>
  <c r="U370" i="6"/>
  <c r="B370" i="6"/>
  <c r="D370" i="6"/>
  <c r="C370" i="6" s="1"/>
  <c r="H379" i="6"/>
  <c r="Y371" i="6"/>
  <c r="A371" i="6"/>
  <c r="J371" i="6"/>
  <c r="E371" i="6"/>
  <c r="K371" i="6"/>
  <c r="Z370" i="6" l="1"/>
  <c r="W370" i="6"/>
  <c r="X371" i="6"/>
  <c r="F371" i="6"/>
  <c r="Z371" i="6" s="1"/>
  <c r="L371" i="6"/>
  <c r="I371" i="6"/>
  <c r="M371" i="6"/>
  <c r="Q371" i="6"/>
  <c r="U371" i="6"/>
  <c r="N371" i="6"/>
  <c r="R371" i="6"/>
  <c r="O371" i="6"/>
  <c r="S371" i="6"/>
  <c r="P371" i="6"/>
  <c r="T371" i="6"/>
  <c r="B371" i="6"/>
  <c r="D371" i="6"/>
  <c r="C371" i="6" s="1"/>
  <c r="H380" i="6"/>
  <c r="Y372" i="6"/>
  <c r="V371" i="6"/>
  <c r="J372" i="6"/>
  <c r="E372" i="6"/>
  <c r="A372" i="6"/>
  <c r="K372" i="6"/>
  <c r="X372" i="6" l="1"/>
  <c r="F372" i="6"/>
  <c r="Z372" i="6" s="1"/>
  <c r="L372" i="6"/>
  <c r="I372" i="6"/>
  <c r="P372" i="6"/>
  <c r="T372" i="6"/>
  <c r="M372" i="6"/>
  <c r="Q372" i="6"/>
  <c r="U372" i="6"/>
  <c r="N372" i="6"/>
  <c r="R372" i="6"/>
  <c r="O372" i="6"/>
  <c r="S372" i="6"/>
  <c r="B372" i="6"/>
  <c r="D372" i="6"/>
  <c r="C372" i="6" s="1"/>
  <c r="H381" i="6"/>
  <c r="Y373" i="6"/>
  <c r="V372" i="6"/>
  <c r="A373" i="6"/>
  <c r="E373" i="6"/>
  <c r="K373" i="6"/>
  <c r="J373" i="6"/>
  <c r="W372" i="6" l="1"/>
  <c r="X373" i="6"/>
  <c r="F373" i="6"/>
  <c r="V373" i="6" s="1"/>
  <c r="L373" i="6"/>
  <c r="I373" i="6"/>
  <c r="O373" i="6"/>
  <c r="S373" i="6"/>
  <c r="P373" i="6"/>
  <c r="T373" i="6"/>
  <c r="M373" i="6"/>
  <c r="Q373" i="6"/>
  <c r="U373" i="6"/>
  <c r="N373" i="6"/>
  <c r="R373" i="6"/>
  <c r="B373" i="6"/>
  <c r="D373" i="6"/>
  <c r="C373" i="6" s="1"/>
  <c r="H382" i="6"/>
  <c r="Y374" i="6"/>
  <c r="K374" i="6"/>
  <c r="A374" i="6"/>
  <c r="J374" i="6"/>
  <c r="E374" i="6"/>
  <c r="Z373" i="6" l="1"/>
  <c r="X374" i="6"/>
  <c r="F374" i="6"/>
  <c r="Z374" i="6" s="1"/>
  <c r="L374" i="6"/>
  <c r="I374" i="6"/>
  <c r="W373" i="6"/>
  <c r="N374" i="6"/>
  <c r="R374" i="6"/>
  <c r="O374" i="6"/>
  <c r="S374" i="6"/>
  <c r="P374" i="6"/>
  <c r="T374" i="6"/>
  <c r="M374" i="6"/>
  <c r="Q374" i="6"/>
  <c r="U374" i="6"/>
  <c r="B374" i="6"/>
  <c r="D374" i="6"/>
  <c r="C374" i="6" s="1"/>
  <c r="H383" i="6"/>
  <c r="Y375" i="6"/>
  <c r="A375" i="6"/>
  <c r="E375" i="6"/>
  <c r="J375" i="6"/>
  <c r="K375" i="6"/>
  <c r="V374" i="6" l="1"/>
  <c r="X375" i="6"/>
  <c r="F375" i="6"/>
  <c r="Z375" i="6" s="1"/>
  <c r="L375" i="6"/>
  <c r="I375" i="6"/>
  <c r="M375" i="6"/>
  <c r="Q375" i="6"/>
  <c r="U375" i="6"/>
  <c r="N375" i="6"/>
  <c r="R375" i="6"/>
  <c r="O375" i="6"/>
  <c r="S375" i="6"/>
  <c r="P375" i="6"/>
  <c r="T375" i="6"/>
  <c r="B375" i="6"/>
  <c r="D375" i="6"/>
  <c r="C375" i="6" s="1"/>
  <c r="H384" i="6"/>
  <c r="Y376" i="6"/>
  <c r="V375" i="6"/>
  <c r="A376" i="6"/>
  <c r="J376" i="6"/>
  <c r="K376" i="6"/>
  <c r="E376" i="6"/>
  <c r="X376" i="6" l="1"/>
  <c r="F376" i="6"/>
  <c r="V376" i="6" s="1"/>
  <c r="I376" i="6"/>
  <c r="L376" i="6"/>
  <c r="W375" i="6"/>
  <c r="P376" i="6"/>
  <c r="T376" i="6"/>
  <c r="M376" i="6"/>
  <c r="Q376" i="6"/>
  <c r="U376" i="6"/>
  <c r="N376" i="6"/>
  <c r="R376" i="6"/>
  <c r="O376" i="6"/>
  <c r="S376" i="6"/>
  <c r="B376" i="6"/>
  <c r="D376" i="6"/>
  <c r="C376" i="6" s="1"/>
  <c r="H385" i="6"/>
  <c r="Y377" i="6"/>
  <c r="A377" i="6"/>
  <c r="E377" i="6"/>
  <c r="K377" i="6"/>
  <c r="J377" i="6"/>
  <c r="Z376" i="6" l="1"/>
  <c r="W376" i="6"/>
  <c r="X377" i="6"/>
  <c r="F377" i="6"/>
  <c r="Z377" i="6" s="1"/>
  <c r="I377" i="6"/>
  <c r="L377" i="6"/>
  <c r="O377" i="6"/>
  <c r="S377" i="6"/>
  <c r="P377" i="6"/>
  <c r="T377" i="6"/>
  <c r="M377" i="6"/>
  <c r="Q377" i="6"/>
  <c r="U377" i="6"/>
  <c r="N377" i="6"/>
  <c r="R377" i="6"/>
  <c r="B377" i="6"/>
  <c r="D377" i="6"/>
  <c r="C377" i="6" s="1"/>
  <c r="H386" i="6"/>
  <c r="Y378" i="6"/>
  <c r="V377" i="6"/>
  <c r="K378" i="6"/>
  <c r="J378" i="6"/>
  <c r="A378" i="6"/>
  <c r="E378" i="6"/>
  <c r="X378" i="6" l="1"/>
  <c r="F378" i="6"/>
  <c r="Z378" i="6" s="1"/>
  <c r="L378" i="6"/>
  <c r="I378" i="6"/>
  <c r="N378" i="6"/>
  <c r="R378" i="6"/>
  <c r="O378" i="6"/>
  <c r="S378" i="6"/>
  <c r="P378" i="6"/>
  <c r="T378" i="6"/>
  <c r="M378" i="6"/>
  <c r="Q378" i="6"/>
  <c r="U378" i="6"/>
  <c r="B378" i="6"/>
  <c r="D378" i="6"/>
  <c r="C378" i="6" s="1"/>
  <c r="H387" i="6"/>
  <c r="Y379" i="6"/>
  <c r="V378" i="6"/>
  <c r="A379" i="6"/>
  <c r="J379" i="6"/>
  <c r="E379" i="6"/>
  <c r="K379" i="6"/>
  <c r="W378" i="6" l="1"/>
  <c r="X379" i="6"/>
  <c r="F379" i="6"/>
  <c r="V379" i="6" s="1"/>
  <c r="L379" i="6"/>
  <c r="I379" i="6"/>
  <c r="M379" i="6"/>
  <c r="Q379" i="6"/>
  <c r="U379" i="6"/>
  <c r="N379" i="6"/>
  <c r="R379" i="6"/>
  <c r="O379" i="6"/>
  <c r="S379" i="6"/>
  <c r="P379" i="6"/>
  <c r="T379" i="6"/>
  <c r="B379" i="6"/>
  <c r="D379" i="6"/>
  <c r="C379" i="6" s="1"/>
  <c r="H388" i="6"/>
  <c r="Y380" i="6"/>
  <c r="K380" i="6"/>
  <c r="E380" i="6"/>
  <c r="J380" i="6"/>
  <c r="A380" i="6"/>
  <c r="Z379" i="6" l="1"/>
  <c r="X380" i="6"/>
  <c r="F380" i="6"/>
  <c r="Z380" i="6" s="1"/>
  <c r="L380" i="6"/>
  <c r="I380" i="6"/>
  <c r="W379" i="6"/>
  <c r="P380" i="6"/>
  <c r="T380" i="6"/>
  <c r="M380" i="6"/>
  <c r="Q380" i="6"/>
  <c r="U380" i="6"/>
  <c r="N380" i="6"/>
  <c r="R380" i="6"/>
  <c r="O380" i="6"/>
  <c r="S380" i="6"/>
  <c r="B380" i="6"/>
  <c r="D380" i="6"/>
  <c r="C380" i="6" s="1"/>
  <c r="H389" i="6"/>
  <c r="Y381" i="6"/>
  <c r="E381" i="6"/>
  <c r="A381" i="6"/>
  <c r="J381" i="6"/>
  <c r="K381" i="6"/>
  <c r="V380" i="6" l="1"/>
  <c r="X381" i="6"/>
  <c r="F381" i="6"/>
  <c r="Z381" i="6" s="1"/>
  <c r="L381" i="6"/>
  <c r="I381" i="6"/>
  <c r="O381" i="6"/>
  <c r="S381" i="6"/>
  <c r="P381" i="6"/>
  <c r="T381" i="6"/>
  <c r="M381" i="6"/>
  <c r="Q381" i="6"/>
  <c r="U381" i="6"/>
  <c r="N381" i="6"/>
  <c r="R381" i="6"/>
  <c r="B381" i="6"/>
  <c r="D381" i="6"/>
  <c r="C381" i="6" s="1"/>
  <c r="H390" i="6"/>
  <c r="Y382" i="6"/>
  <c r="V381" i="6"/>
  <c r="K382" i="6"/>
  <c r="J382" i="6"/>
  <c r="E382" i="6"/>
  <c r="A382" i="6"/>
  <c r="X382" i="6" l="1"/>
  <c r="F382" i="6"/>
  <c r="V382" i="6" s="1"/>
  <c r="L382" i="6"/>
  <c r="I382" i="6"/>
  <c r="W381" i="6"/>
  <c r="N382" i="6"/>
  <c r="R382" i="6"/>
  <c r="O382" i="6"/>
  <c r="S382" i="6"/>
  <c r="P382" i="6"/>
  <c r="T382" i="6"/>
  <c r="M382" i="6"/>
  <c r="Q382" i="6"/>
  <c r="U382" i="6"/>
  <c r="B382" i="6"/>
  <c r="D382" i="6"/>
  <c r="C382" i="6" s="1"/>
  <c r="H391" i="6"/>
  <c r="Y383" i="6"/>
  <c r="E383" i="6"/>
  <c r="A383" i="6"/>
  <c r="K383" i="6"/>
  <c r="J383" i="6"/>
  <c r="Z382" i="6" l="1"/>
  <c r="W382" i="6"/>
  <c r="X383" i="6"/>
  <c r="F383" i="6"/>
  <c r="Z383" i="6" s="1"/>
  <c r="L383" i="6"/>
  <c r="I383" i="6"/>
  <c r="M383" i="6"/>
  <c r="Q383" i="6"/>
  <c r="U383" i="6"/>
  <c r="N383" i="6"/>
  <c r="R383" i="6"/>
  <c r="O383" i="6"/>
  <c r="S383" i="6"/>
  <c r="P383" i="6"/>
  <c r="T383" i="6"/>
  <c r="B383" i="6"/>
  <c r="D383" i="6"/>
  <c r="C383" i="6" s="1"/>
  <c r="H392" i="6"/>
  <c r="Y384" i="6"/>
  <c r="V383" i="6"/>
  <c r="J384" i="6"/>
  <c r="E384" i="6"/>
  <c r="K384" i="6"/>
  <c r="A384" i="6"/>
  <c r="X384" i="6" l="1"/>
  <c r="F384" i="6"/>
  <c r="Z384" i="6" s="1"/>
  <c r="I384" i="6"/>
  <c r="L384" i="6"/>
  <c r="P384" i="6"/>
  <c r="T384" i="6"/>
  <c r="M384" i="6"/>
  <c r="Q384" i="6"/>
  <c r="U384" i="6"/>
  <c r="N384" i="6"/>
  <c r="R384" i="6"/>
  <c r="O384" i="6"/>
  <c r="S384" i="6"/>
  <c r="B384" i="6"/>
  <c r="D384" i="6"/>
  <c r="C384" i="6" s="1"/>
  <c r="H393" i="6"/>
  <c r="Y385" i="6"/>
  <c r="V384" i="6"/>
  <c r="E385" i="6"/>
  <c r="A385" i="6"/>
  <c r="K385" i="6"/>
  <c r="J385" i="6"/>
  <c r="W384" i="6" l="1"/>
  <c r="X385" i="6"/>
  <c r="F385" i="6"/>
  <c r="V385" i="6" s="1"/>
  <c r="I385" i="6"/>
  <c r="L385" i="6"/>
  <c r="O385" i="6"/>
  <c r="S385" i="6"/>
  <c r="P385" i="6"/>
  <c r="T385" i="6"/>
  <c r="M385" i="6"/>
  <c r="Q385" i="6"/>
  <c r="U385" i="6"/>
  <c r="N385" i="6"/>
  <c r="R385" i="6"/>
  <c r="B385" i="6"/>
  <c r="D385" i="6"/>
  <c r="C385" i="6" s="1"/>
  <c r="H394" i="6"/>
  <c r="Y386" i="6"/>
  <c r="K386" i="6"/>
  <c r="J386" i="6"/>
  <c r="A386" i="6"/>
  <c r="E386" i="6"/>
  <c r="Z385" i="6" l="1"/>
  <c r="X386" i="6"/>
  <c r="F386" i="6"/>
  <c r="Z386" i="6" s="1"/>
  <c r="L386" i="6"/>
  <c r="I386" i="6"/>
  <c r="W385" i="6"/>
  <c r="N386" i="6"/>
  <c r="R386" i="6"/>
  <c r="O386" i="6"/>
  <c r="S386" i="6"/>
  <c r="P386" i="6"/>
  <c r="T386" i="6"/>
  <c r="M386" i="6"/>
  <c r="Q386" i="6"/>
  <c r="U386" i="6"/>
  <c r="B386" i="6"/>
  <c r="D386" i="6"/>
  <c r="C386" i="6" s="1"/>
  <c r="H395" i="6"/>
  <c r="Y387" i="6"/>
  <c r="E387" i="6"/>
  <c r="A387" i="6"/>
  <c r="K387" i="6"/>
  <c r="J387" i="6"/>
  <c r="V386" i="6" l="1"/>
  <c r="X387" i="6"/>
  <c r="F387" i="6"/>
  <c r="Z387" i="6" s="1"/>
  <c r="L387" i="6"/>
  <c r="I387" i="6"/>
  <c r="M387" i="6"/>
  <c r="Q387" i="6"/>
  <c r="U387" i="6"/>
  <c r="N387" i="6"/>
  <c r="R387" i="6"/>
  <c r="O387" i="6"/>
  <c r="S387" i="6"/>
  <c r="P387" i="6"/>
  <c r="T387" i="6"/>
  <c r="B387" i="6"/>
  <c r="D387" i="6"/>
  <c r="C387" i="6" s="1"/>
  <c r="H396" i="6"/>
  <c r="Y388" i="6"/>
  <c r="V387" i="6"/>
  <c r="J388" i="6"/>
  <c r="K388" i="6"/>
  <c r="E388" i="6"/>
  <c r="A388" i="6"/>
  <c r="X388" i="6" l="1"/>
  <c r="F388" i="6"/>
  <c r="V388" i="6" s="1"/>
  <c r="L388" i="6"/>
  <c r="I388" i="6"/>
  <c r="W387" i="6"/>
  <c r="P388" i="6"/>
  <c r="T388" i="6"/>
  <c r="M388" i="6"/>
  <c r="Q388" i="6"/>
  <c r="U388" i="6"/>
  <c r="N388" i="6"/>
  <c r="R388" i="6"/>
  <c r="O388" i="6"/>
  <c r="S388" i="6"/>
  <c r="B388" i="6"/>
  <c r="D388" i="6"/>
  <c r="C388" i="6" s="1"/>
  <c r="H397" i="6"/>
  <c r="Y389" i="6"/>
  <c r="E389" i="6"/>
  <c r="K389" i="6"/>
  <c r="A389" i="6"/>
  <c r="J389" i="6"/>
  <c r="Z388" i="6" l="1"/>
  <c r="W388" i="6"/>
  <c r="X389" i="6"/>
  <c r="F389" i="6"/>
  <c r="Z389" i="6" s="1"/>
  <c r="L389" i="6"/>
  <c r="I389" i="6"/>
  <c r="O389" i="6"/>
  <c r="S389" i="6"/>
  <c r="P389" i="6"/>
  <c r="T389" i="6"/>
  <c r="M389" i="6"/>
  <c r="Q389" i="6"/>
  <c r="U389" i="6"/>
  <c r="N389" i="6"/>
  <c r="R389" i="6"/>
  <c r="B389" i="6"/>
  <c r="D389" i="6"/>
  <c r="C389" i="6" s="1"/>
  <c r="H398" i="6"/>
  <c r="Y390" i="6"/>
  <c r="V389" i="6"/>
  <c r="J390" i="6"/>
  <c r="K390" i="6"/>
  <c r="A390" i="6"/>
  <c r="E390" i="6"/>
  <c r="X390" i="6" l="1"/>
  <c r="F390" i="6"/>
  <c r="Z390" i="6" s="1"/>
  <c r="L390" i="6"/>
  <c r="I390" i="6"/>
  <c r="N390" i="6"/>
  <c r="R390" i="6"/>
  <c r="O390" i="6"/>
  <c r="S390" i="6"/>
  <c r="P390" i="6"/>
  <c r="T390" i="6"/>
  <c r="M390" i="6"/>
  <c r="Q390" i="6"/>
  <c r="U390" i="6"/>
  <c r="B390" i="6"/>
  <c r="D390" i="6"/>
  <c r="C390" i="6" s="1"/>
  <c r="H399" i="6"/>
  <c r="Y391" i="6"/>
  <c r="V390" i="6"/>
  <c r="J391" i="6"/>
  <c r="A391" i="6"/>
  <c r="E391" i="6"/>
  <c r="K391" i="6"/>
  <c r="X391" i="6" l="1"/>
  <c r="F391" i="6"/>
  <c r="V391" i="6" s="1"/>
  <c r="L391" i="6"/>
  <c r="I391" i="6"/>
  <c r="W390" i="6"/>
  <c r="M391" i="6"/>
  <c r="Q391" i="6"/>
  <c r="U391" i="6"/>
  <c r="N391" i="6"/>
  <c r="R391" i="6"/>
  <c r="O391" i="6"/>
  <c r="S391" i="6"/>
  <c r="P391" i="6"/>
  <c r="T391" i="6"/>
  <c r="B391" i="6"/>
  <c r="D391" i="6"/>
  <c r="C391" i="6" s="1"/>
  <c r="H400" i="6"/>
  <c r="Y392" i="6"/>
  <c r="K392" i="6"/>
  <c r="E392" i="6"/>
  <c r="J392" i="6"/>
  <c r="A392" i="6"/>
  <c r="Z391" i="6" l="1"/>
  <c r="W391" i="6"/>
  <c r="X392" i="6"/>
  <c r="F392" i="6"/>
  <c r="Z392" i="6" s="1"/>
  <c r="I392" i="6"/>
  <c r="L392" i="6"/>
  <c r="P392" i="6"/>
  <c r="T392" i="6"/>
  <c r="M392" i="6"/>
  <c r="Q392" i="6"/>
  <c r="U392" i="6"/>
  <c r="N392" i="6"/>
  <c r="R392" i="6"/>
  <c r="O392" i="6"/>
  <c r="S392" i="6"/>
  <c r="B392" i="6"/>
  <c r="D392" i="6"/>
  <c r="C392" i="6" s="1"/>
  <c r="H401" i="6"/>
  <c r="Y393" i="6"/>
  <c r="V392" i="6"/>
  <c r="A393" i="6"/>
  <c r="E393" i="6"/>
  <c r="J393" i="6"/>
  <c r="K393" i="6"/>
  <c r="X393" i="6" l="1"/>
  <c r="F393" i="6"/>
  <c r="Z393" i="6" s="1"/>
  <c r="I393" i="6"/>
  <c r="L393" i="6"/>
  <c r="O393" i="6"/>
  <c r="S393" i="6"/>
  <c r="P393" i="6"/>
  <c r="T393" i="6"/>
  <c r="M393" i="6"/>
  <c r="Q393" i="6"/>
  <c r="U393" i="6"/>
  <c r="N393" i="6"/>
  <c r="R393" i="6"/>
  <c r="B393" i="6"/>
  <c r="D393" i="6"/>
  <c r="C393" i="6" s="1"/>
  <c r="H402" i="6"/>
  <c r="Y394" i="6"/>
  <c r="V393" i="6"/>
  <c r="K394" i="6"/>
  <c r="J394" i="6"/>
  <c r="A394" i="6"/>
  <c r="E394" i="6"/>
  <c r="W393" i="6" l="1"/>
  <c r="X394" i="6"/>
  <c r="F394" i="6"/>
  <c r="V394" i="6" s="1"/>
  <c r="L394" i="6"/>
  <c r="I394" i="6"/>
  <c r="N394" i="6"/>
  <c r="R394" i="6"/>
  <c r="O394" i="6"/>
  <c r="S394" i="6"/>
  <c r="P394" i="6"/>
  <c r="T394" i="6"/>
  <c r="M394" i="6"/>
  <c r="Q394" i="6"/>
  <c r="U394" i="6"/>
  <c r="B394" i="6"/>
  <c r="D394" i="6"/>
  <c r="C394" i="6" s="1"/>
  <c r="H403" i="6"/>
  <c r="Y395" i="6"/>
  <c r="E395" i="6"/>
  <c r="A395" i="6"/>
  <c r="J395" i="6"/>
  <c r="K395" i="6"/>
  <c r="Z394" i="6" l="1"/>
  <c r="X395" i="6"/>
  <c r="F395" i="6"/>
  <c r="Z395" i="6" s="1"/>
  <c r="L395" i="6"/>
  <c r="I395" i="6"/>
  <c r="W394" i="6"/>
  <c r="M395" i="6"/>
  <c r="Q395" i="6"/>
  <c r="U395" i="6"/>
  <c r="N395" i="6"/>
  <c r="R395" i="6"/>
  <c r="O395" i="6"/>
  <c r="S395" i="6"/>
  <c r="P395" i="6"/>
  <c r="T395" i="6"/>
  <c r="B395" i="6"/>
  <c r="D395" i="6"/>
  <c r="C395" i="6" s="1"/>
  <c r="H404" i="6"/>
  <c r="Y396" i="6"/>
  <c r="A396" i="6"/>
  <c r="J396" i="6"/>
  <c r="K396" i="6"/>
  <c r="E396" i="6"/>
  <c r="V395" i="6" l="1"/>
  <c r="X396" i="6"/>
  <c r="F396" i="6"/>
  <c r="Z396" i="6" s="1"/>
  <c r="L396" i="6"/>
  <c r="I396" i="6"/>
  <c r="P396" i="6"/>
  <c r="T396" i="6"/>
  <c r="M396" i="6"/>
  <c r="Q396" i="6"/>
  <c r="U396" i="6"/>
  <c r="N396" i="6"/>
  <c r="R396" i="6"/>
  <c r="O396" i="6"/>
  <c r="S396" i="6"/>
  <c r="B396" i="6"/>
  <c r="D396" i="6"/>
  <c r="C396" i="6" s="1"/>
  <c r="H405" i="6"/>
  <c r="Y397" i="6"/>
  <c r="V396" i="6"/>
  <c r="K397" i="6"/>
  <c r="J397" i="6"/>
  <c r="A397" i="6"/>
  <c r="E397" i="6"/>
  <c r="X397" i="6" l="1"/>
  <c r="F397" i="6"/>
  <c r="L397" i="6"/>
  <c r="I397" i="6"/>
  <c r="W396" i="6"/>
  <c r="O397" i="6"/>
  <c r="S397" i="6"/>
  <c r="P397" i="6"/>
  <c r="T397" i="6"/>
  <c r="M397" i="6"/>
  <c r="Q397" i="6"/>
  <c r="U397" i="6"/>
  <c r="N397" i="6"/>
  <c r="R397" i="6"/>
  <c r="B397" i="6"/>
  <c r="D397" i="6"/>
  <c r="C397" i="6" s="1"/>
  <c r="H406" i="6"/>
  <c r="Y398" i="6"/>
  <c r="A398" i="6"/>
  <c r="J398" i="6"/>
  <c r="K398" i="6"/>
  <c r="E398" i="6"/>
  <c r="Z397" i="6" l="1"/>
  <c r="V397" i="6"/>
  <c r="W397" i="6"/>
  <c r="X398" i="6"/>
  <c r="F398" i="6"/>
  <c r="Z398" i="6" s="1"/>
  <c r="L398" i="6"/>
  <c r="I398" i="6"/>
  <c r="N398" i="6"/>
  <c r="R398" i="6"/>
  <c r="O398" i="6"/>
  <c r="S398" i="6"/>
  <c r="P398" i="6"/>
  <c r="T398" i="6"/>
  <c r="M398" i="6"/>
  <c r="Q398" i="6"/>
  <c r="U398" i="6"/>
  <c r="B398" i="6"/>
  <c r="D398" i="6"/>
  <c r="C398" i="6" s="1"/>
  <c r="H407" i="6"/>
  <c r="Y399" i="6"/>
  <c r="V398" i="6"/>
  <c r="E399" i="6"/>
  <c r="K399" i="6"/>
  <c r="J399" i="6"/>
  <c r="A399" i="6"/>
  <c r="X399" i="6" l="1"/>
  <c r="F399" i="6"/>
  <c r="Z399" i="6" s="1"/>
  <c r="L399" i="6"/>
  <c r="I399" i="6"/>
  <c r="M399" i="6"/>
  <c r="Q399" i="6"/>
  <c r="U399" i="6"/>
  <c r="N399" i="6"/>
  <c r="R399" i="6"/>
  <c r="O399" i="6"/>
  <c r="S399" i="6"/>
  <c r="P399" i="6"/>
  <c r="T399" i="6"/>
  <c r="B399" i="6"/>
  <c r="D399" i="6"/>
  <c r="C399" i="6" s="1"/>
  <c r="H408" i="6"/>
  <c r="Y400" i="6"/>
  <c r="V399" i="6"/>
  <c r="K400" i="6"/>
  <c r="E400" i="6"/>
  <c r="A400" i="6"/>
  <c r="J400" i="6"/>
  <c r="W399" i="6" l="1"/>
  <c r="X400" i="6"/>
  <c r="F400" i="6"/>
  <c r="V400" i="6" s="1"/>
  <c r="I400" i="6"/>
  <c r="L400" i="6"/>
  <c r="P400" i="6"/>
  <c r="T400" i="6"/>
  <c r="M400" i="6"/>
  <c r="Q400" i="6"/>
  <c r="U400" i="6"/>
  <c r="N400" i="6"/>
  <c r="R400" i="6"/>
  <c r="O400" i="6"/>
  <c r="S400" i="6"/>
  <c r="B400" i="6"/>
  <c r="D400" i="6"/>
  <c r="C400" i="6" s="1"/>
  <c r="H409" i="6"/>
  <c r="Y401" i="6"/>
  <c r="E401" i="6"/>
  <c r="J401" i="6"/>
  <c r="A401" i="6"/>
  <c r="K401" i="6"/>
  <c r="Z400" i="6" l="1"/>
  <c r="X401" i="6"/>
  <c r="F401" i="6"/>
  <c r="Z401" i="6" s="1"/>
  <c r="I401" i="6"/>
  <c r="L401" i="6"/>
  <c r="W400" i="6"/>
  <c r="O401" i="6"/>
  <c r="S401" i="6"/>
  <c r="P401" i="6"/>
  <c r="T401" i="6"/>
  <c r="M401" i="6"/>
  <c r="Q401" i="6"/>
  <c r="U401" i="6"/>
  <c r="N401" i="6"/>
  <c r="R401" i="6"/>
  <c r="B401" i="6"/>
  <c r="D401" i="6"/>
  <c r="C401" i="6" s="1"/>
  <c r="H410" i="6"/>
  <c r="Y402" i="6"/>
  <c r="K402" i="6"/>
  <c r="J402" i="6"/>
  <c r="E402" i="6"/>
  <c r="A402" i="6"/>
  <c r="V401" i="6" l="1"/>
  <c r="X402" i="6"/>
  <c r="F402" i="6"/>
  <c r="Z402" i="6" s="1"/>
  <c r="L402" i="6"/>
  <c r="I402" i="6"/>
  <c r="N402" i="6"/>
  <c r="R402" i="6"/>
  <c r="O402" i="6"/>
  <c r="S402" i="6"/>
  <c r="P402" i="6"/>
  <c r="T402" i="6"/>
  <c r="M402" i="6"/>
  <c r="Q402" i="6"/>
  <c r="U402" i="6"/>
  <c r="B402" i="6"/>
  <c r="D402" i="6"/>
  <c r="C402" i="6" s="1"/>
  <c r="H411" i="6"/>
  <c r="Y403" i="6"/>
  <c r="V402" i="6"/>
  <c r="A403" i="6"/>
  <c r="E403" i="6"/>
  <c r="J403" i="6"/>
  <c r="K403" i="6"/>
  <c r="X403" i="6" l="1"/>
  <c r="F403" i="6"/>
  <c r="L403" i="6"/>
  <c r="I403" i="6"/>
  <c r="W402" i="6"/>
  <c r="M403" i="6"/>
  <c r="Q403" i="6"/>
  <c r="U403" i="6"/>
  <c r="N403" i="6"/>
  <c r="R403" i="6"/>
  <c r="O403" i="6"/>
  <c r="S403" i="6"/>
  <c r="P403" i="6"/>
  <c r="T403" i="6"/>
  <c r="B403" i="6"/>
  <c r="D403" i="6"/>
  <c r="C403" i="6" s="1"/>
  <c r="H412" i="6"/>
  <c r="Y404" i="6"/>
  <c r="A404" i="6"/>
  <c r="K404" i="6"/>
  <c r="E404" i="6"/>
  <c r="J404" i="6"/>
  <c r="Z403" i="6" l="1"/>
  <c r="V403" i="6"/>
  <c r="W403" i="6"/>
  <c r="X404" i="6"/>
  <c r="F404" i="6"/>
  <c r="Z404" i="6" s="1"/>
  <c r="L404" i="6"/>
  <c r="I404" i="6"/>
  <c r="P404" i="6"/>
  <c r="T404" i="6"/>
  <c r="M404" i="6"/>
  <c r="Q404" i="6"/>
  <c r="U404" i="6"/>
  <c r="N404" i="6"/>
  <c r="R404" i="6"/>
  <c r="O404" i="6"/>
  <c r="S404" i="6"/>
  <c r="B404" i="6"/>
  <c r="D404" i="6"/>
  <c r="C404" i="6" s="1"/>
  <c r="H413" i="6"/>
  <c r="Y405" i="6"/>
  <c r="V404" i="6"/>
  <c r="J405" i="6"/>
  <c r="K405" i="6"/>
  <c r="E405" i="6"/>
  <c r="A405" i="6"/>
  <c r="X405" i="6" l="1"/>
  <c r="F405" i="6"/>
  <c r="Z405" i="6" s="1"/>
  <c r="L405" i="6"/>
  <c r="I405" i="6"/>
  <c r="O405" i="6"/>
  <c r="S405" i="6"/>
  <c r="P405" i="6"/>
  <c r="T405" i="6"/>
  <c r="M405" i="6"/>
  <c r="Q405" i="6"/>
  <c r="U405" i="6"/>
  <c r="N405" i="6"/>
  <c r="R405" i="6"/>
  <c r="B405" i="6"/>
  <c r="D405" i="6"/>
  <c r="C405" i="6" s="1"/>
  <c r="H414" i="6"/>
  <c r="Y406" i="6"/>
  <c r="V405" i="6"/>
  <c r="A406" i="6"/>
  <c r="K406" i="6"/>
  <c r="E406" i="6"/>
  <c r="J406" i="6"/>
  <c r="W405" i="6" l="1"/>
  <c r="X406" i="6"/>
  <c r="F406" i="6"/>
  <c r="V406" i="6" s="1"/>
  <c r="L406" i="6"/>
  <c r="I406" i="6"/>
  <c r="N406" i="6"/>
  <c r="R406" i="6"/>
  <c r="O406" i="6"/>
  <c r="S406" i="6"/>
  <c r="P406" i="6"/>
  <c r="T406" i="6"/>
  <c r="M406" i="6"/>
  <c r="Q406" i="6"/>
  <c r="U406" i="6"/>
  <c r="B406" i="6"/>
  <c r="D406" i="6"/>
  <c r="C406" i="6" s="1"/>
  <c r="H415" i="6"/>
  <c r="Y407" i="6"/>
  <c r="J407" i="6"/>
  <c r="K407" i="6"/>
  <c r="A407" i="6"/>
  <c r="E407" i="6"/>
  <c r="Z406" i="6" l="1"/>
  <c r="W406" i="6"/>
  <c r="X407" i="6"/>
  <c r="F407" i="6"/>
  <c r="Z407" i="6" s="1"/>
  <c r="L407" i="6"/>
  <c r="I407" i="6"/>
  <c r="M407" i="6"/>
  <c r="Q407" i="6"/>
  <c r="U407" i="6"/>
  <c r="N407" i="6"/>
  <c r="R407" i="6"/>
  <c r="O407" i="6"/>
  <c r="S407" i="6"/>
  <c r="P407" i="6"/>
  <c r="T407" i="6"/>
  <c r="B407" i="6"/>
  <c r="D407" i="6"/>
  <c r="C407" i="6" s="1"/>
  <c r="H416" i="6"/>
  <c r="Y408" i="6"/>
  <c r="V407" i="6"/>
  <c r="K408" i="6"/>
  <c r="A408" i="6"/>
  <c r="J408" i="6"/>
  <c r="E408" i="6"/>
  <c r="X408" i="6" l="1"/>
  <c r="F408" i="6"/>
  <c r="Z408" i="6" s="1"/>
  <c r="I408" i="6"/>
  <c r="L408" i="6"/>
  <c r="P408" i="6"/>
  <c r="T408" i="6"/>
  <c r="M408" i="6"/>
  <c r="Q408" i="6"/>
  <c r="U408" i="6"/>
  <c r="N408" i="6"/>
  <c r="R408" i="6"/>
  <c r="O408" i="6"/>
  <c r="S408" i="6"/>
  <c r="B408" i="6"/>
  <c r="D408" i="6"/>
  <c r="C408" i="6" s="1"/>
  <c r="H417" i="6"/>
  <c r="Y409" i="6"/>
  <c r="V408" i="6"/>
  <c r="J409" i="6"/>
  <c r="A409" i="6"/>
  <c r="K409" i="6"/>
  <c r="E409" i="6"/>
  <c r="W408" i="6" l="1"/>
  <c r="X409" i="6"/>
  <c r="F409" i="6"/>
  <c r="V409" i="6" s="1"/>
  <c r="I409" i="6"/>
  <c r="L409" i="6"/>
  <c r="O409" i="6"/>
  <c r="S409" i="6"/>
  <c r="P409" i="6"/>
  <c r="T409" i="6"/>
  <c r="M409" i="6"/>
  <c r="Q409" i="6"/>
  <c r="U409" i="6"/>
  <c r="N409" i="6"/>
  <c r="R409" i="6"/>
  <c r="B409" i="6"/>
  <c r="D409" i="6"/>
  <c r="C409" i="6" s="1"/>
  <c r="H418" i="6"/>
  <c r="Y410" i="6"/>
  <c r="K410" i="6"/>
  <c r="A410" i="6"/>
  <c r="J410" i="6"/>
  <c r="E410" i="6"/>
  <c r="Z409" i="6" l="1"/>
  <c r="X410" i="6"/>
  <c r="F410" i="6"/>
  <c r="Z410" i="6" s="1"/>
  <c r="L410" i="6"/>
  <c r="I410" i="6"/>
  <c r="W409" i="6"/>
  <c r="N410" i="6"/>
  <c r="R410" i="6"/>
  <c r="O410" i="6"/>
  <c r="S410" i="6"/>
  <c r="P410" i="6"/>
  <c r="T410" i="6"/>
  <c r="M410" i="6"/>
  <c r="Q410" i="6"/>
  <c r="U410" i="6"/>
  <c r="B410" i="6"/>
  <c r="D410" i="6"/>
  <c r="C410" i="6" s="1"/>
  <c r="H419" i="6"/>
  <c r="Y411" i="6"/>
  <c r="J411" i="6"/>
  <c r="E411" i="6"/>
  <c r="A411" i="6"/>
  <c r="K411" i="6"/>
  <c r="V410" i="6" l="1"/>
  <c r="X411" i="6"/>
  <c r="F411" i="6"/>
  <c r="Z411" i="6" s="1"/>
  <c r="L411" i="6"/>
  <c r="I411" i="6"/>
  <c r="M411" i="6"/>
  <c r="Q411" i="6"/>
  <c r="U411" i="6"/>
  <c r="N411" i="6"/>
  <c r="R411" i="6"/>
  <c r="O411" i="6"/>
  <c r="S411" i="6"/>
  <c r="P411" i="6"/>
  <c r="T411" i="6"/>
  <c r="B411" i="6"/>
  <c r="D411" i="6"/>
  <c r="C411" i="6" s="1"/>
  <c r="H420" i="6"/>
  <c r="Y412" i="6"/>
  <c r="V411" i="6"/>
  <c r="K412" i="6"/>
  <c r="E412" i="6"/>
  <c r="A412" i="6"/>
  <c r="J412" i="6"/>
  <c r="W411" i="6" l="1"/>
  <c r="X412" i="6"/>
  <c r="F412" i="6"/>
  <c r="V412" i="6" s="1"/>
  <c r="L412" i="6"/>
  <c r="I412" i="6"/>
  <c r="P412" i="6"/>
  <c r="T412" i="6"/>
  <c r="M412" i="6"/>
  <c r="Q412" i="6"/>
  <c r="U412" i="6"/>
  <c r="N412" i="6"/>
  <c r="R412" i="6"/>
  <c r="O412" i="6"/>
  <c r="S412" i="6"/>
  <c r="B412" i="6"/>
  <c r="D412" i="6"/>
  <c r="C412" i="6" s="1"/>
  <c r="H421" i="6"/>
  <c r="Y413" i="6"/>
  <c r="J413" i="6"/>
  <c r="E413" i="6"/>
  <c r="A413" i="6"/>
  <c r="K413" i="6"/>
  <c r="Z412" i="6" l="1"/>
  <c r="W412" i="6"/>
  <c r="X413" i="6"/>
  <c r="F413" i="6"/>
  <c r="Z413" i="6" s="1"/>
  <c r="L413" i="6"/>
  <c r="I413" i="6"/>
  <c r="O413" i="6"/>
  <c r="S413" i="6"/>
  <c r="P413" i="6"/>
  <c r="T413" i="6"/>
  <c r="M413" i="6"/>
  <c r="Q413" i="6"/>
  <c r="U413" i="6"/>
  <c r="N413" i="6"/>
  <c r="R413" i="6"/>
  <c r="B413" i="6"/>
  <c r="D413" i="6"/>
  <c r="C413" i="6" s="1"/>
  <c r="H422" i="6"/>
  <c r="Y414" i="6"/>
  <c r="V413" i="6"/>
  <c r="E414" i="6"/>
  <c r="A414" i="6"/>
  <c r="K414" i="6"/>
  <c r="J414" i="6"/>
  <c r="X414" i="6" l="1"/>
  <c r="F414" i="6"/>
  <c r="Z414" i="6" s="1"/>
  <c r="L414" i="6"/>
  <c r="I414" i="6"/>
  <c r="N414" i="6"/>
  <c r="O414" i="6"/>
  <c r="S414" i="6"/>
  <c r="P414" i="6"/>
  <c r="T414" i="6"/>
  <c r="M414" i="6"/>
  <c r="Q414" i="6"/>
  <c r="U414" i="6"/>
  <c r="R414" i="6"/>
  <c r="B414" i="6"/>
  <c r="D414" i="6"/>
  <c r="C414" i="6" s="1"/>
  <c r="H423" i="6"/>
  <c r="Y415" i="6"/>
  <c r="V414" i="6"/>
  <c r="K415" i="6"/>
  <c r="J415" i="6"/>
  <c r="E415" i="6"/>
  <c r="A415" i="6"/>
  <c r="W414" i="6" l="1"/>
  <c r="X415" i="6"/>
  <c r="F415" i="6"/>
  <c r="V415" i="6" s="1"/>
  <c r="L415" i="6"/>
  <c r="I415" i="6"/>
  <c r="O415" i="6"/>
  <c r="P415" i="6"/>
  <c r="R415" i="6"/>
  <c r="M415" i="6"/>
  <c r="S415" i="6"/>
  <c r="N415" i="6"/>
  <c r="T415" i="6"/>
  <c r="Q415" i="6"/>
  <c r="U415" i="6"/>
  <c r="B415" i="6"/>
  <c r="D415" i="6"/>
  <c r="C415" i="6" s="1"/>
  <c r="H424" i="6"/>
  <c r="Y416" i="6"/>
  <c r="A416" i="6"/>
  <c r="K416" i="6"/>
  <c r="E416" i="6"/>
  <c r="J416" i="6"/>
  <c r="Z415" i="6" l="1"/>
  <c r="X416" i="6"/>
  <c r="F416" i="6"/>
  <c r="Z416" i="6" s="1"/>
  <c r="I416" i="6"/>
  <c r="L416" i="6"/>
  <c r="W415" i="6"/>
  <c r="M416" i="6"/>
  <c r="Q416" i="6"/>
  <c r="U416" i="6"/>
  <c r="N416" i="6"/>
  <c r="R416" i="6"/>
  <c r="O416" i="6"/>
  <c r="S416" i="6"/>
  <c r="P416" i="6"/>
  <c r="T416" i="6"/>
  <c r="B416" i="6"/>
  <c r="D416" i="6"/>
  <c r="C416" i="6" s="1"/>
  <c r="H425" i="6"/>
  <c r="Y417" i="6"/>
  <c r="A417" i="6"/>
  <c r="E417" i="6"/>
  <c r="J417" i="6"/>
  <c r="K417" i="6"/>
  <c r="V416" i="6" l="1"/>
  <c r="X417" i="6"/>
  <c r="F417" i="6"/>
  <c r="Z417" i="6" s="1"/>
  <c r="I417" i="6"/>
  <c r="L417" i="6"/>
  <c r="P417" i="6"/>
  <c r="T417" i="6"/>
  <c r="M417" i="6"/>
  <c r="Q417" i="6"/>
  <c r="U417" i="6"/>
  <c r="N417" i="6"/>
  <c r="R417" i="6"/>
  <c r="O417" i="6"/>
  <c r="S417" i="6"/>
  <c r="B417" i="6"/>
  <c r="D417" i="6"/>
  <c r="C417" i="6" s="1"/>
  <c r="H426" i="6"/>
  <c r="Y418" i="6"/>
  <c r="V417" i="6"/>
  <c r="E418" i="6"/>
  <c r="K418" i="6"/>
  <c r="A418" i="6"/>
  <c r="J418" i="6"/>
  <c r="X418" i="6" l="1"/>
  <c r="F418" i="6"/>
  <c r="V418" i="6" s="1"/>
  <c r="L418" i="6"/>
  <c r="I418" i="6"/>
  <c r="W417" i="6"/>
  <c r="O418" i="6"/>
  <c r="S418" i="6"/>
  <c r="P418" i="6"/>
  <c r="T418" i="6"/>
  <c r="M418" i="6"/>
  <c r="Q418" i="6"/>
  <c r="U418" i="6"/>
  <c r="N418" i="6"/>
  <c r="R418" i="6"/>
  <c r="B418" i="6"/>
  <c r="D418" i="6"/>
  <c r="C418" i="6" s="1"/>
  <c r="H427" i="6"/>
  <c r="Y419" i="6"/>
  <c r="A419" i="6"/>
  <c r="K419" i="6"/>
  <c r="E419" i="6"/>
  <c r="J419" i="6"/>
  <c r="Z418" i="6" l="1"/>
  <c r="W418" i="6"/>
  <c r="X419" i="6"/>
  <c r="F419" i="6"/>
  <c r="Z419" i="6" s="1"/>
  <c r="L419" i="6"/>
  <c r="I419" i="6"/>
  <c r="N419" i="6"/>
  <c r="R419" i="6"/>
  <c r="O419" i="6"/>
  <c r="S419" i="6"/>
  <c r="P419" i="6"/>
  <c r="T419" i="6"/>
  <c r="M419" i="6"/>
  <c r="Q419" i="6"/>
  <c r="U419" i="6"/>
  <c r="B419" i="6"/>
  <c r="D419" i="6"/>
  <c r="C419" i="6" s="1"/>
  <c r="H428" i="6"/>
  <c r="Y420" i="6"/>
  <c r="V419" i="6"/>
  <c r="E420" i="6"/>
  <c r="A420" i="6"/>
  <c r="J420" i="6"/>
  <c r="K420" i="6"/>
  <c r="X420" i="6" l="1"/>
  <c r="F420" i="6"/>
  <c r="Z420" i="6" s="1"/>
  <c r="L420" i="6"/>
  <c r="I420" i="6"/>
  <c r="M420" i="6"/>
  <c r="Q420" i="6"/>
  <c r="U420" i="6"/>
  <c r="N420" i="6"/>
  <c r="R420" i="6"/>
  <c r="O420" i="6"/>
  <c r="S420" i="6"/>
  <c r="P420" i="6"/>
  <c r="T420" i="6"/>
  <c r="B420" i="6"/>
  <c r="D420" i="6"/>
  <c r="C420" i="6" s="1"/>
  <c r="H429" i="6"/>
  <c r="Y421" i="6"/>
  <c r="V420" i="6"/>
  <c r="J421" i="6"/>
  <c r="K421" i="6"/>
  <c r="E421" i="6"/>
  <c r="A421" i="6"/>
  <c r="W420" i="6" l="1"/>
  <c r="X421" i="6"/>
  <c r="F421" i="6"/>
  <c r="L421" i="6"/>
  <c r="I421" i="6"/>
  <c r="P421" i="6"/>
  <c r="T421" i="6"/>
  <c r="M421" i="6"/>
  <c r="Q421" i="6"/>
  <c r="U421" i="6"/>
  <c r="N421" i="6"/>
  <c r="R421" i="6"/>
  <c r="O421" i="6"/>
  <c r="S421" i="6"/>
  <c r="B421" i="6"/>
  <c r="D421" i="6"/>
  <c r="C421" i="6" s="1"/>
  <c r="H430" i="6"/>
  <c r="Y422" i="6"/>
  <c r="E422" i="6"/>
  <c r="A422" i="6"/>
  <c r="K422" i="6"/>
  <c r="J422" i="6"/>
  <c r="Z421" i="6" l="1"/>
  <c r="V421" i="6"/>
  <c r="W421" i="6"/>
  <c r="X422" i="6"/>
  <c r="F422" i="6"/>
  <c r="Z422" i="6" s="1"/>
  <c r="L422" i="6"/>
  <c r="I422" i="6"/>
  <c r="O422" i="6"/>
  <c r="S422" i="6"/>
  <c r="P422" i="6"/>
  <c r="T422" i="6"/>
  <c r="M422" i="6"/>
  <c r="Q422" i="6"/>
  <c r="U422" i="6"/>
  <c r="N422" i="6"/>
  <c r="R422" i="6"/>
  <c r="B422" i="6"/>
  <c r="D422" i="6"/>
  <c r="C422" i="6" s="1"/>
  <c r="H431" i="6"/>
  <c r="Y423" i="6"/>
  <c r="V422" i="6"/>
  <c r="K423" i="6"/>
  <c r="J423" i="6"/>
  <c r="E423" i="6"/>
  <c r="A423" i="6"/>
  <c r="X423" i="6" l="1"/>
  <c r="F423" i="6"/>
  <c r="Z423" i="6" s="1"/>
  <c r="L423" i="6"/>
  <c r="I423" i="6"/>
  <c r="N423" i="6"/>
  <c r="R423" i="6"/>
  <c r="O423" i="6"/>
  <c r="S423" i="6"/>
  <c r="P423" i="6"/>
  <c r="T423" i="6"/>
  <c r="M423" i="6"/>
  <c r="Q423" i="6"/>
  <c r="U423" i="6"/>
  <c r="B423" i="6"/>
  <c r="D423" i="6"/>
  <c r="C423" i="6" s="1"/>
  <c r="H432" i="6"/>
  <c r="Y424" i="6"/>
  <c r="V423" i="6"/>
  <c r="E424" i="6"/>
  <c r="A424" i="6"/>
  <c r="J424" i="6"/>
  <c r="K424" i="6"/>
  <c r="W423" i="6" l="1"/>
  <c r="X424" i="6"/>
  <c r="F424" i="6"/>
  <c r="I424" i="6"/>
  <c r="L424" i="6"/>
  <c r="M424" i="6"/>
  <c r="Q424" i="6"/>
  <c r="U424" i="6"/>
  <c r="N424" i="6"/>
  <c r="R424" i="6"/>
  <c r="O424" i="6"/>
  <c r="S424" i="6"/>
  <c r="P424" i="6"/>
  <c r="T424" i="6"/>
  <c r="B424" i="6"/>
  <c r="D424" i="6"/>
  <c r="C424" i="6" s="1"/>
  <c r="H433" i="6"/>
  <c r="Y425" i="6"/>
  <c r="K425" i="6"/>
  <c r="J425" i="6"/>
  <c r="E425" i="6"/>
  <c r="A425" i="6"/>
  <c r="Z424" i="6" l="1"/>
  <c r="V424" i="6"/>
  <c r="X425" i="6"/>
  <c r="F425" i="6"/>
  <c r="Z425" i="6" s="1"/>
  <c r="I425" i="6"/>
  <c r="L425" i="6"/>
  <c r="W424" i="6"/>
  <c r="P425" i="6"/>
  <c r="T425" i="6"/>
  <c r="M425" i="6"/>
  <c r="Q425" i="6"/>
  <c r="U425" i="6"/>
  <c r="N425" i="6"/>
  <c r="R425" i="6"/>
  <c r="O425" i="6"/>
  <c r="S425" i="6"/>
  <c r="B425" i="6"/>
  <c r="D425" i="6"/>
  <c r="C425" i="6" s="1"/>
  <c r="H434" i="6"/>
  <c r="Y426" i="6"/>
  <c r="V425" i="6"/>
  <c r="K426" i="6"/>
  <c r="A426" i="6"/>
  <c r="E426" i="6"/>
  <c r="J426" i="6"/>
  <c r="X426" i="6" l="1"/>
  <c r="F426" i="6"/>
  <c r="Z426" i="6" s="1"/>
  <c r="L426" i="6"/>
  <c r="I426" i="6"/>
  <c r="O426" i="6"/>
  <c r="S426" i="6"/>
  <c r="P426" i="6"/>
  <c r="T426" i="6"/>
  <c r="M426" i="6"/>
  <c r="Q426" i="6"/>
  <c r="U426" i="6"/>
  <c r="N426" i="6"/>
  <c r="R426" i="6"/>
  <c r="B426" i="6"/>
  <c r="D426" i="6"/>
  <c r="C426" i="6" s="1"/>
  <c r="H435" i="6"/>
  <c r="Y427" i="6"/>
  <c r="V426" i="6"/>
  <c r="J427" i="6"/>
  <c r="E427" i="6"/>
  <c r="K427" i="6"/>
  <c r="A427" i="6"/>
  <c r="X427" i="6" l="1"/>
  <c r="F427" i="6"/>
  <c r="V427" i="6" s="1"/>
  <c r="L427" i="6"/>
  <c r="I427" i="6"/>
  <c r="W426" i="6"/>
  <c r="N427" i="6"/>
  <c r="R427" i="6"/>
  <c r="O427" i="6"/>
  <c r="S427" i="6"/>
  <c r="P427" i="6"/>
  <c r="T427" i="6"/>
  <c r="M427" i="6"/>
  <c r="Q427" i="6"/>
  <c r="U427" i="6"/>
  <c r="B427" i="6"/>
  <c r="D427" i="6"/>
  <c r="C427" i="6" s="1"/>
  <c r="H436" i="6"/>
  <c r="Y428" i="6"/>
  <c r="E428" i="6"/>
  <c r="A428" i="6"/>
  <c r="K428" i="6"/>
  <c r="J428" i="6"/>
  <c r="Z427" i="6" l="1"/>
  <c r="W427" i="6"/>
  <c r="X428" i="6"/>
  <c r="F428" i="6"/>
  <c r="Z428" i="6" s="1"/>
  <c r="L428" i="6"/>
  <c r="I428" i="6"/>
  <c r="M428" i="6"/>
  <c r="Q428" i="6"/>
  <c r="U428" i="6"/>
  <c r="N428" i="6"/>
  <c r="R428" i="6"/>
  <c r="O428" i="6"/>
  <c r="S428" i="6"/>
  <c r="P428" i="6"/>
  <c r="T428" i="6"/>
  <c r="B428" i="6"/>
  <c r="D428" i="6"/>
  <c r="C428" i="6" s="1"/>
  <c r="H437" i="6"/>
  <c r="Y429" i="6"/>
  <c r="V428" i="6"/>
  <c r="A429" i="6"/>
  <c r="K429" i="6"/>
  <c r="J429" i="6"/>
  <c r="E429" i="6"/>
  <c r="X429" i="6" l="1"/>
  <c r="F429" i="6"/>
  <c r="Z429" i="6" s="1"/>
  <c r="L429" i="6"/>
  <c r="I429" i="6"/>
  <c r="P429" i="6"/>
  <c r="T429" i="6"/>
  <c r="M429" i="6"/>
  <c r="Q429" i="6"/>
  <c r="U429" i="6"/>
  <c r="N429" i="6"/>
  <c r="R429" i="6"/>
  <c r="O429" i="6"/>
  <c r="S429" i="6"/>
  <c r="B429" i="6"/>
  <c r="D429" i="6"/>
  <c r="C429" i="6" s="1"/>
  <c r="H438" i="6"/>
  <c r="Y430" i="6"/>
  <c r="V429" i="6"/>
  <c r="E430" i="6"/>
  <c r="A430" i="6"/>
  <c r="J430" i="6"/>
  <c r="K430" i="6"/>
  <c r="X430" i="6" l="1"/>
  <c r="F430" i="6"/>
  <c r="V430" i="6" s="1"/>
  <c r="L430" i="6"/>
  <c r="I430" i="6"/>
  <c r="W429" i="6"/>
  <c r="O430" i="6"/>
  <c r="S430" i="6"/>
  <c r="P430" i="6"/>
  <c r="T430" i="6"/>
  <c r="M430" i="6"/>
  <c r="Q430" i="6"/>
  <c r="U430" i="6"/>
  <c r="N430" i="6"/>
  <c r="R430" i="6"/>
  <c r="B430" i="6"/>
  <c r="D430" i="6"/>
  <c r="C430" i="6" s="1"/>
  <c r="H439" i="6"/>
  <c r="Y431" i="6"/>
  <c r="J431" i="6"/>
  <c r="K431" i="6"/>
  <c r="E431" i="6"/>
  <c r="A431" i="6"/>
  <c r="Z430" i="6" l="1"/>
  <c r="X431" i="6"/>
  <c r="F431" i="6"/>
  <c r="Z431" i="6" s="1"/>
  <c r="L431" i="6"/>
  <c r="I431" i="6"/>
  <c r="W430" i="6"/>
  <c r="N431" i="6"/>
  <c r="R431" i="6"/>
  <c r="O431" i="6"/>
  <c r="S431" i="6"/>
  <c r="P431" i="6"/>
  <c r="T431" i="6"/>
  <c r="M431" i="6"/>
  <c r="Q431" i="6"/>
  <c r="U431" i="6"/>
  <c r="B431" i="6"/>
  <c r="D431" i="6"/>
  <c r="C431" i="6" s="1"/>
  <c r="H440" i="6"/>
  <c r="Y432" i="6"/>
  <c r="A432" i="6"/>
  <c r="K432" i="6"/>
  <c r="E432" i="6"/>
  <c r="J432" i="6"/>
  <c r="V431" i="6" l="1"/>
  <c r="X432" i="6"/>
  <c r="F432" i="6"/>
  <c r="Z432" i="6" s="1"/>
  <c r="I432" i="6"/>
  <c r="L432" i="6"/>
  <c r="M432" i="6"/>
  <c r="Q432" i="6"/>
  <c r="U432" i="6"/>
  <c r="N432" i="6"/>
  <c r="R432" i="6"/>
  <c r="O432" i="6"/>
  <c r="S432" i="6"/>
  <c r="P432" i="6"/>
  <c r="T432" i="6"/>
  <c r="B432" i="6"/>
  <c r="D432" i="6"/>
  <c r="C432" i="6" s="1"/>
  <c r="H441" i="6"/>
  <c r="Y433" i="6"/>
  <c r="V432" i="6"/>
  <c r="J433" i="6"/>
  <c r="K433" i="6"/>
  <c r="E433" i="6"/>
  <c r="A433" i="6"/>
  <c r="X433" i="6" l="1"/>
  <c r="F433" i="6"/>
  <c r="V433" i="6" s="1"/>
  <c r="I433" i="6"/>
  <c r="L433" i="6"/>
  <c r="W432" i="6"/>
  <c r="P433" i="6"/>
  <c r="T433" i="6"/>
  <c r="M433" i="6"/>
  <c r="Q433" i="6"/>
  <c r="U433" i="6"/>
  <c r="N433" i="6"/>
  <c r="R433" i="6"/>
  <c r="O433" i="6"/>
  <c r="S433" i="6"/>
  <c r="B433" i="6"/>
  <c r="D433" i="6"/>
  <c r="C433" i="6" s="1"/>
  <c r="H442" i="6"/>
  <c r="Y434" i="6"/>
  <c r="A434" i="6"/>
  <c r="J434" i="6"/>
  <c r="K434" i="6"/>
  <c r="E434" i="6"/>
  <c r="Z433" i="6" l="1"/>
  <c r="W433" i="6"/>
  <c r="X434" i="6"/>
  <c r="F434" i="6"/>
  <c r="Z434" i="6" s="1"/>
  <c r="L434" i="6"/>
  <c r="I434" i="6"/>
  <c r="O434" i="6"/>
  <c r="S434" i="6"/>
  <c r="P434" i="6"/>
  <c r="T434" i="6"/>
  <c r="M434" i="6"/>
  <c r="Q434" i="6"/>
  <c r="U434" i="6"/>
  <c r="N434" i="6"/>
  <c r="R434" i="6"/>
  <c r="B434" i="6"/>
  <c r="D434" i="6"/>
  <c r="C434" i="6" s="1"/>
  <c r="H443" i="6"/>
  <c r="Y435" i="6"/>
  <c r="V434" i="6"/>
  <c r="K435" i="6"/>
  <c r="J435" i="6"/>
  <c r="E435" i="6"/>
  <c r="A435" i="6"/>
  <c r="X435" i="6" l="1"/>
  <c r="F435" i="6"/>
  <c r="Z435" i="6" s="1"/>
  <c r="L435" i="6"/>
  <c r="I435" i="6"/>
  <c r="N435" i="6"/>
  <c r="R435" i="6"/>
  <c r="O435" i="6"/>
  <c r="S435" i="6"/>
  <c r="P435" i="6"/>
  <c r="T435" i="6"/>
  <c r="M435" i="6"/>
  <c r="Q435" i="6"/>
  <c r="U435" i="6"/>
  <c r="B435" i="6"/>
  <c r="D435" i="6"/>
  <c r="C435" i="6" s="1"/>
  <c r="H444" i="6"/>
  <c r="Y436" i="6"/>
  <c r="V435" i="6"/>
  <c r="E436" i="6"/>
  <c r="A436" i="6"/>
  <c r="J436" i="6"/>
  <c r="K436" i="6"/>
  <c r="X436" i="6" l="1"/>
  <c r="F436" i="6"/>
  <c r="V436" i="6" s="1"/>
  <c r="L436" i="6"/>
  <c r="I436" i="6"/>
  <c r="W435" i="6"/>
  <c r="M436" i="6"/>
  <c r="Q436" i="6"/>
  <c r="U436" i="6"/>
  <c r="N436" i="6"/>
  <c r="R436" i="6"/>
  <c r="O436" i="6"/>
  <c r="S436" i="6"/>
  <c r="P436" i="6"/>
  <c r="T436" i="6"/>
  <c r="B436" i="6"/>
  <c r="D436" i="6"/>
  <c r="C436" i="6" s="1"/>
  <c r="H445" i="6"/>
  <c r="Y437" i="6"/>
  <c r="A437" i="6"/>
  <c r="K437" i="6"/>
  <c r="J437" i="6"/>
  <c r="E437" i="6"/>
  <c r="Z436" i="6" l="1"/>
  <c r="W436" i="6"/>
  <c r="X437" i="6"/>
  <c r="F437" i="6"/>
  <c r="Z437" i="6" s="1"/>
  <c r="L437" i="6"/>
  <c r="I437" i="6"/>
  <c r="P437" i="6"/>
  <c r="T437" i="6"/>
  <c r="M437" i="6"/>
  <c r="Q437" i="6"/>
  <c r="U437" i="6"/>
  <c r="N437" i="6"/>
  <c r="R437" i="6"/>
  <c r="O437" i="6"/>
  <c r="S437" i="6"/>
  <c r="B437" i="6"/>
  <c r="D437" i="6"/>
  <c r="C437" i="6" s="1"/>
  <c r="H446" i="6"/>
  <c r="Y438" i="6"/>
  <c r="V437" i="6"/>
  <c r="J438" i="6"/>
  <c r="K438" i="6"/>
  <c r="A438" i="6"/>
  <c r="E438" i="6"/>
  <c r="X438" i="6" l="1"/>
  <c r="F438" i="6"/>
  <c r="Z438" i="6" s="1"/>
  <c r="L438" i="6"/>
  <c r="I438" i="6"/>
  <c r="O438" i="6"/>
  <c r="S438" i="6"/>
  <c r="P438" i="6"/>
  <c r="T438" i="6"/>
  <c r="M438" i="6"/>
  <c r="Q438" i="6"/>
  <c r="U438" i="6"/>
  <c r="N438" i="6"/>
  <c r="R438" i="6"/>
  <c r="B438" i="6"/>
  <c r="D438" i="6"/>
  <c r="C438" i="6" s="1"/>
  <c r="H447" i="6"/>
  <c r="Y439" i="6"/>
  <c r="V438" i="6"/>
  <c r="E439" i="6"/>
  <c r="A439" i="6"/>
  <c r="K439" i="6"/>
  <c r="J439" i="6"/>
  <c r="W438" i="6" l="1"/>
  <c r="X439" i="6"/>
  <c r="F439" i="6"/>
  <c r="V439" i="6" s="1"/>
  <c r="L439" i="6"/>
  <c r="I439" i="6"/>
  <c r="N439" i="6"/>
  <c r="R439" i="6"/>
  <c r="O439" i="6"/>
  <c r="S439" i="6"/>
  <c r="P439" i="6"/>
  <c r="T439" i="6"/>
  <c r="M439" i="6"/>
  <c r="Q439" i="6"/>
  <c r="U439" i="6"/>
  <c r="B439" i="6"/>
  <c r="D439" i="6"/>
  <c r="C439" i="6" s="1"/>
  <c r="H448" i="6"/>
  <c r="Y440" i="6"/>
  <c r="J440" i="6"/>
  <c r="E440" i="6"/>
  <c r="K440" i="6"/>
  <c r="A440" i="6"/>
  <c r="Z439" i="6" l="1"/>
  <c r="X440" i="6"/>
  <c r="F440" i="6"/>
  <c r="Z440" i="6" s="1"/>
  <c r="I440" i="6"/>
  <c r="L440" i="6"/>
  <c r="W439" i="6"/>
  <c r="M440" i="6"/>
  <c r="Q440" i="6"/>
  <c r="U440" i="6"/>
  <c r="N440" i="6"/>
  <c r="R440" i="6"/>
  <c r="O440" i="6"/>
  <c r="S440" i="6"/>
  <c r="P440" i="6"/>
  <c r="T440" i="6"/>
  <c r="B440" i="6"/>
  <c r="D440" i="6"/>
  <c r="C440" i="6" s="1"/>
  <c r="H449" i="6"/>
  <c r="Y441" i="6"/>
  <c r="A441" i="6"/>
  <c r="E441" i="6"/>
  <c r="K441" i="6"/>
  <c r="J441" i="6"/>
  <c r="V440" i="6" l="1"/>
  <c r="X441" i="6"/>
  <c r="F441" i="6"/>
  <c r="Z441" i="6" s="1"/>
  <c r="I441" i="6"/>
  <c r="L441" i="6"/>
  <c r="P441" i="6"/>
  <c r="T441" i="6"/>
  <c r="M441" i="6"/>
  <c r="Q441" i="6"/>
  <c r="U441" i="6"/>
  <c r="N441" i="6"/>
  <c r="R441" i="6"/>
  <c r="O441" i="6"/>
  <c r="S441" i="6"/>
  <c r="B441" i="6"/>
  <c r="D441" i="6"/>
  <c r="C441" i="6" s="1"/>
  <c r="H450" i="6"/>
  <c r="Y442" i="6"/>
  <c r="V441" i="6"/>
  <c r="J442" i="6"/>
  <c r="K442" i="6"/>
  <c r="A442" i="6"/>
  <c r="E442" i="6"/>
  <c r="X442" i="6" l="1"/>
  <c r="F442" i="6"/>
  <c r="V442" i="6" s="1"/>
  <c r="L442" i="6"/>
  <c r="I442" i="6"/>
  <c r="W441" i="6"/>
  <c r="O442" i="6"/>
  <c r="S442" i="6"/>
  <c r="P442" i="6"/>
  <c r="T442" i="6"/>
  <c r="M442" i="6"/>
  <c r="Q442" i="6"/>
  <c r="U442" i="6"/>
  <c r="N442" i="6"/>
  <c r="R442" i="6"/>
  <c r="B442" i="6"/>
  <c r="D442" i="6"/>
  <c r="C442" i="6" s="1"/>
  <c r="H451" i="6"/>
  <c r="Y443" i="6"/>
  <c r="E443" i="6"/>
  <c r="A443" i="6"/>
  <c r="J443" i="6"/>
  <c r="K443" i="6"/>
  <c r="Z442" i="6" l="1"/>
  <c r="W442" i="6"/>
  <c r="X443" i="6"/>
  <c r="F443" i="6"/>
  <c r="Z443" i="6" s="1"/>
  <c r="L443" i="6"/>
  <c r="I443" i="6"/>
  <c r="N443" i="6"/>
  <c r="R443" i="6"/>
  <c r="O443" i="6"/>
  <c r="S443" i="6"/>
  <c r="P443" i="6"/>
  <c r="T443" i="6"/>
  <c r="M443" i="6"/>
  <c r="Q443" i="6"/>
  <c r="U443" i="6"/>
  <c r="B443" i="6"/>
  <c r="D443" i="6"/>
  <c r="C443" i="6" s="1"/>
  <c r="H452" i="6"/>
  <c r="Y444" i="6"/>
  <c r="V443" i="6"/>
  <c r="A444" i="6"/>
  <c r="J444" i="6"/>
  <c r="K444" i="6"/>
  <c r="E444" i="6"/>
  <c r="X444" i="6" l="1"/>
  <c r="F444" i="6"/>
  <c r="Z444" i="6" s="1"/>
  <c r="L444" i="6"/>
  <c r="I444" i="6"/>
  <c r="M444" i="6"/>
  <c r="Q444" i="6"/>
  <c r="U444" i="6"/>
  <c r="N444" i="6"/>
  <c r="R444" i="6"/>
  <c r="O444" i="6"/>
  <c r="S444" i="6"/>
  <c r="P444" i="6"/>
  <c r="T444" i="6"/>
  <c r="B444" i="6"/>
  <c r="D444" i="6"/>
  <c r="C444" i="6" s="1"/>
  <c r="H453" i="6"/>
  <c r="Y445" i="6"/>
  <c r="V444" i="6"/>
  <c r="J445" i="6"/>
  <c r="K445" i="6"/>
  <c r="A445" i="6"/>
  <c r="E445" i="6"/>
  <c r="W444" i="6" l="1"/>
  <c r="X445" i="6"/>
  <c r="F445" i="6"/>
  <c r="V445" i="6" s="1"/>
  <c r="L445" i="6"/>
  <c r="I445" i="6"/>
  <c r="P445" i="6"/>
  <c r="T445" i="6"/>
  <c r="M445" i="6"/>
  <c r="Q445" i="6"/>
  <c r="U445" i="6"/>
  <c r="N445" i="6"/>
  <c r="R445" i="6"/>
  <c r="O445" i="6"/>
  <c r="S445" i="6"/>
  <c r="B445" i="6"/>
  <c r="D445" i="6"/>
  <c r="C445" i="6" s="1"/>
  <c r="H454" i="6"/>
  <c r="Y446" i="6"/>
  <c r="E446" i="6"/>
  <c r="A446" i="6"/>
  <c r="J446" i="6"/>
  <c r="K446" i="6"/>
  <c r="Z445" i="6" l="1"/>
  <c r="W445" i="6"/>
  <c r="X446" i="6"/>
  <c r="F446" i="6"/>
  <c r="Z446" i="6" s="1"/>
  <c r="L446" i="6"/>
  <c r="I446" i="6"/>
  <c r="O446" i="6"/>
  <c r="S446" i="6"/>
  <c r="P446" i="6"/>
  <c r="T446" i="6"/>
  <c r="M446" i="6"/>
  <c r="Q446" i="6"/>
  <c r="U446" i="6"/>
  <c r="N446" i="6"/>
  <c r="R446" i="6"/>
  <c r="B446" i="6"/>
  <c r="D446" i="6"/>
  <c r="C446" i="6" s="1"/>
  <c r="H455" i="6"/>
  <c r="Y447" i="6"/>
  <c r="V446" i="6"/>
  <c r="K447" i="6"/>
  <c r="J447" i="6"/>
  <c r="E447" i="6"/>
  <c r="A447" i="6"/>
  <c r="X447" i="6" l="1"/>
  <c r="F447" i="6"/>
  <c r="Z447" i="6" s="1"/>
  <c r="L447" i="6"/>
  <c r="I447" i="6"/>
  <c r="N447" i="6"/>
  <c r="R447" i="6"/>
  <c r="O447" i="6"/>
  <c r="S447" i="6"/>
  <c r="P447" i="6"/>
  <c r="T447" i="6"/>
  <c r="M447" i="6"/>
  <c r="Q447" i="6"/>
  <c r="U447" i="6"/>
  <c r="B447" i="6"/>
  <c r="D447" i="6"/>
  <c r="C447" i="6" s="1"/>
  <c r="H456" i="6"/>
  <c r="Y448" i="6"/>
  <c r="V447" i="6"/>
  <c r="A448" i="6"/>
  <c r="J448" i="6"/>
  <c r="E448" i="6"/>
  <c r="K448" i="6"/>
  <c r="W447" i="6" l="1"/>
  <c r="X448" i="6"/>
  <c r="F448" i="6"/>
  <c r="V448" i="6" s="1"/>
  <c r="I448" i="6"/>
  <c r="L448" i="6"/>
  <c r="M448" i="6"/>
  <c r="Q448" i="6"/>
  <c r="U448" i="6"/>
  <c r="N448" i="6"/>
  <c r="R448" i="6"/>
  <c r="O448" i="6"/>
  <c r="S448" i="6"/>
  <c r="P448" i="6"/>
  <c r="T448" i="6"/>
  <c r="B448" i="6"/>
  <c r="D448" i="6"/>
  <c r="C448" i="6" s="1"/>
  <c r="H457" i="6"/>
  <c r="Y449" i="6"/>
  <c r="A449" i="6"/>
  <c r="E449" i="6"/>
  <c r="K449" i="6"/>
  <c r="J449" i="6"/>
  <c r="Z448" i="6" l="1"/>
  <c r="X449" i="6"/>
  <c r="F449" i="6"/>
  <c r="Z449" i="6" s="1"/>
  <c r="I449" i="6"/>
  <c r="L449" i="6"/>
  <c r="W448" i="6"/>
  <c r="P449" i="6"/>
  <c r="T449" i="6"/>
  <c r="M449" i="6"/>
  <c r="Q449" i="6"/>
  <c r="U449" i="6"/>
  <c r="N449" i="6"/>
  <c r="R449" i="6"/>
  <c r="O449" i="6"/>
  <c r="S449" i="6"/>
  <c r="B449" i="6"/>
  <c r="D449" i="6"/>
  <c r="C449" i="6" s="1"/>
  <c r="H458" i="6"/>
  <c r="Y450" i="6"/>
  <c r="K450" i="6"/>
  <c r="J450" i="6"/>
  <c r="A450" i="6"/>
  <c r="E450" i="6"/>
  <c r="V449" i="6" l="1"/>
  <c r="X450" i="6"/>
  <c r="F450" i="6"/>
  <c r="Z450" i="6" s="1"/>
  <c r="L450" i="6"/>
  <c r="I450" i="6"/>
  <c r="O450" i="6"/>
  <c r="S450" i="6"/>
  <c r="P450" i="6"/>
  <c r="T450" i="6"/>
  <c r="M450" i="6"/>
  <c r="Q450" i="6"/>
  <c r="U450" i="6"/>
  <c r="N450" i="6"/>
  <c r="R450" i="6"/>
  <c r="B450" i="6"/>
  <c r="D450" i="6"/>
  <c r="C450" i="6" s="1"/>
  <c r="H459" i="6"/>
  <c r="Y451" i="6"/>
  <c r="V450" i="6"/>
  <c r="E451" i="6"/>
  <c r="A451" i="6"/>
  <c r="J451" i="6"/>
  <c r="K451" i="6"/>
  <c r="W450" i="6" l="1"/>
  <c r="X451" i="6"/>
  <c r="F451" i="6"/>
  <c r="V451" i="6" s="1"/>
  <c r="L451" i="6"/>
  <c r="I451" i="6"/>
  <c r="N451" i="6"/>
  <c r="R451" i="6"/>
  <c r="O451" i="6"/>
  <c r="S451" i="6"/>
  <c r="P451" i="6"/>
  <c r="T451" i="6"/>
  <c r="M451" i="6"/>
  <c r="Q451" i="6"/>
  <c r="U451" i="6"/>
  <c r="B451" i="6"/>
  <c r="D451" i="6"/>
  <c r="C451" i="6" s="1"/>
  <c r="H460" i="6"/>
  <c r="Y452" i="6"/>
  <c r="A452" i="6"/>
  <c r="E452" i="6"/>
  <c r="K452" i="6"/>
  <c r="J452" i="6"/>
  <c r="Z451" i="6" l="1"/>
  <c r="X452" i="6"/>
  <c r="F452" i="6"/>
  <c r="Z452" i="6" s="1"/>
  <c r="L452" i="6"/>
  <c r="I452" i="6"/>
  <c r="W451" i="6"/>
  <c r="M452" i="6"/>
  <c r="Q452" i="6"/>
  <c r="U452" i="6"/>
  <c r="N452" i="6"/>
  <c r="R452" i="6"/>
  <c r="O452" i="6"/>
  <c r="S452" i="6"/>
  <c r="P452" i="6"/>
  <c r="T452" i="6"/>
  <c r="B452" i="6"/>
  <c r="D452" i="6"/>
  <c r="C452" i="6" s="1"/>
  <c r="H461" i="6"/>
  <c r="Y453" i="6"/>
  <c r="K453" i="6"/>
  <c r="A453" i="6"/>
  <c r="J453" i="6"/>
  <c r="E453" i="6"/>
  <c r="V452" i="6" l="1"/>
  <c r="X453" i="6"/>
  <c r="F453" i="6"/>
  <c r="Z453" i="6" s="1"/>
  <c r="L453" i="6"/>
  <c r="I453" i="6"/>
  <c r="P453" i="6"/>
  <c r="T453" i="6"/>
  <c r="M453" i="6"/>
  <c r="Q453" i="6"/>
  <c r="U453" i="6"/>
  <c r="N453" i="6"/>
  <c r="R453" i="6"/>
  <c r="O453" i="6"/>
  <c r="S453" i="6"/>
  <c r="B453" i="6"/>
  <c r="D453" i="6"/>
  <c r="C453" i="6" s="1"/>
  <c r="H462" i="6"/>
  <c r="Y454" i="6"/>
  <c r="V453" i="6"/>
  <c r="E454" i="6"/>
  <c r="J454" i="6"/>
  <c r="A454" i="6"/>
  <c r="K454" i="6"/>
  <c r="W453" i="6" l="1"/>
  <c r="X454" i="6"/>
  <c r="F454" i="6"/>
  <c r="V454" i="6" s="1"/>
  <c r="L454" i="6"/>
  <c r="I454" i="6"/>
  <c r="O454" i="6"/>
  <c r="S454" i="6"/>
  <c r="P454" i="6"/>
  <c r="T454" i="6"/>
  <c r="M454" i="6"/>
  <c r="Q454" i="6"/>
  <c r="U454" i="6"/>
  <c r="N454" i="6"/>
  <c r="R454" i="6"/>
  <c r="B454" i="6"/>
  <c r="D454" i="6"/>
  <c r="C454" i="6" s="1"/>
  <c r="H463" i="6"/>
  <c r="Y455" i="6"/>
  <c r="K455" i="6"/>
  <c r="J455" i="6"/>
  <c r="E455" i="6"/>
  <c r="A455" i="6"/>
  <c r="Z454" i="6" l="1"/>
  <c r="X455" i="6"/>
  <c r="F455" i="6"/>
  <c r="Z455" i="6" s="1"/>
  <c r="L455" i="6"/>
  <c r="I455" i="6"/>
  <c r="W454" i="6"/>
  <c r="N455" i="6"/>
  <c r="R455" i="6"/>
  <c r="O455" i="6"/>
  <c r="S455" i="6"/>
  <c r="P455" i="6"/>
  <c r="T455" i="6"/>
  <c r="M455" i="6"/>
  <c r="Q455" i="6"/>
  <c r="U455" i="6"/>
  <c r="B455" i="6"/>
  <c r="D455" i="6"/>
  <c r="C455" i="6" s="1"/>
  <c r="H464" i="6"/>
  <c r="Y456" i="6"/>
  <c r="A456" i="6"/>
  <c r="E456" i="6"/>
  <c r="J456" i="6"/>
  <c r="K456" i="6"/>
  <c r="V455" i="6" l="1"/>
  <c r="X456" i="6"/>
  <c r="F456" i="6"/>
  <c r="Z456" i="6" s="1"/>
  <c r="I456" i="6"/>
  <c r="L456" i="6"/>
  <c r="M456" i="6"/>
  <c r="Q456" i="6"/>
  <c r="U456" i="6"/>
  <c r="N456" i="6"/>
  <c r="R456" i="6"/>
  <c r="O456" i="6"/>
  <c r="S456" i="6"/>
  <c r="P456" i="6"/>
  <c r="T456" i="6"/>
  <c r="B456" i="6"/>
  <c r="D456" i="6"/>
  <c r="C456" i="6" s="1"/>
  <c r="H465" i="6"/>
  <c r="Y457" i="6"/>
  <c r="V456" i="6"/>
  <c r="J457" i="6"/>
  <c r="K457" i="6"/>
  <c r="E457" i="6"/>
  <c r="A457" i="6"/>
  <c r="X457" i="6" l="1"/>
  <c r="F457" i="6"/>
  <c r="V457" i="6" s="1"/>
  <c r="I457" i="6"/>
  <c r="L457" i="6"/>
  <c r="W456" i="6"/>
  <c r="P457" i="6"/>
  <c r="T457" i="6"/>
  <c r="M457" i="6"/>
  <c r="Q457" i="6"/>
  <c r="U457" i="6"/>
  <c r="N457" i="6"/>
  <c r="R457" i="6"/>
  <c r="O457" i="6"/>
  <c r="S457" i="6"/>
  <c r="B457" i="6"/>
  <c r="D457" i="6"/>
  <c r="C457" i="6" s="1"/>
  <c r="H466" i="6"/>
  <c r="Y458" i="6"/>
  <c r="A458" i="6"/>
  <c r="J458" i="6"/>
  <c r="E458" i="6"/>
  <c r="K458" i="6"/>
  <c r="Z457" i="6" l="1"/>
  <c r="W457" i="6"/>
  <c r="X458" i="6"/>
  <c r="F458" i="6"/>
  <c r="Z458" i="6" s="1"/>
  <c r="L458" i="6"/>
  <c r="I458" i="6"/>
  <c r="O458" i="6"/>
  <c r="S458" i="6"/>
  <c r="P458" i="6"/>
  <c r="T458" i="6"/>
  <c r="M458" i="6"/>
  <c r="Q458" i="6"/>
  <c r="U458" i="6"/>
  <c r="N458" i="6"/>
  <c r="R458" i="6"/>
  <c r="B458" i="6"/>
  <c r="D458" i="6"/>
  <c r="C458" i="6" s="1"/>
  <c r="H467" i="6"/>
  <c r="Y459" i="6"/>
  <c r="V458" i="6"/>
  <c r="K459" i="6"/>
  <c r="J459" i="6"/>
  <c r="E459" i="6"/>
  <c r="A459" i="6"/>
  <c r="X459" i="6" l="1"/>
  <c r="F459" i="6"/>
  <c r="Z459" i="6" s="1"/>
  <c r="L459" i="6"/>
  <c r="I459" i="6"/>
  <c r="N459" i="6"/>
  <c r="R459" i="6"/>
  <c r="O459" i="6"/>
  <c r="S459" i="6"/>
  <c r="P459" i="6"/>
  <c r="T459" i="6"/>
  <c r="M459" i="6"/>
  <c r="Q459" i="6"/>
  <c r="U459" i="6"/>
  <c r="B459" i="6"/>
  <c r="D459" i="6"/>
  <c r="C459" i="6" s="1"/>
  <c r="H468" i="6"/>
  <c r="Y460" i="6"/>
  <c r="V459" i="6"/>
  <c r="A460" i="6"/>
  <c r="J460" i="6"/>
  <c r="K460" i="6"/>
  <c r="E460" i="6"/>
  <c r="W459" i="6" l="1"/>
  <c r="X460" i="6"/>
  <c r="F460" i="6"/>
  <c r="V460" i="6" s="1"/>
  <c r="L460" i="6"/>
  <c r="I460" i="6"/>
  <c r="M460" i="6"/>
  <c r="Q460" i="6"/>
  <c r="U460" i="6"/>
  <c r="N460" i="6"/>
  <c r="R460" i="6"/>
  <c r="O460" i="6"/>
  <c r="S460" i="6"/>
  <c r="P460" i="6"/>
  <c r="T460" i="6"/>
  <c r="B460" i="6"/>
  <c r="D460" i="6"/>
  <c r="C460" i="6" s="1"/>
  <c r="H469" i="6"/>
  <c r="Y461" i="6"/>
  <c r="K461" i="6"/>
  <c r="J461" i="6"/>
  <c r="E461" i="6"/>
  <c r="A461" i="6"/>
  <c r="Z460" i="6" l="1"/>
  <c r="W460" i="6"/>
  <c r="X461" i="6"/>
  <c r="F461" i="6"/>
  <c r="Z461" i="6" s="1"/>
  <c r="L461" i="6"/>
  <c r="I461" i="6"/>
  <c r="P461" i="6"/>
  <c r="T461" i="6"/>
  <c r="M461" i="6"/>
  <c r="Q461" i="6"/>
  <c r="U461" i="6"/>
  <c r="N461" i="6"/>
  <c r="R461" i="6"/>
  <c r="O461" i="6"/>
  <c r="S461" i="6"/>
  <c r="B461" i="6"/>
  <c r="D461" i="6"/>
  <c r="C461" i="6" s="1"/>
  <c r="H470" i="6"/>
  <c r="Y462" i="6"/>
  <c r="V461" i="6"/>
  <c r="E462" i="6"/>
  <c r="K462" i="6"/>
  <c r="A462" i="6"/>
  <c r="J462" i="6"/>
  <c r="X462" i="6" l="1"/>
  <c r="F462" i="6"/>
  <c r="Z462" i="6" s="1"/>
  <c r="L462" i="6"/>
  <c r="I462" i="6"/>
  <c r="O462" i="6"/>
  <c r="S462" i="6"/>
  <c r="P462" i="6"/>
  <c r="T462" i="6"/>
  <c r="M462" i="6"/>
  <c r="Q462" i="6"/>
  <c r="U462" i="6"/>
  <c r="N462" i="6"/>
  <c r="R462" i="6"/>
  <c r="B462" i="6"/>
  <c r="D462" i="6"/>
  <c r="C462" i="6" s="1"/>
  <c r="H471" i="6"/>
  <c r="Y463" i="6"/>
  <c r="V462" i="6"/>
  <c r="E463" i="6"/>
  <c r="J463" i="6"/>
  <c r="K463" i="6"/>
  <c r="A463" i="6"/>
  <c r="W462" i="6" l="1"/>
  <c r="X463" i="6"/>
  <c r="F463" i="6"/>
  <c r="L463" i="6"/>
  <c r="I463" i="6"/>
  <c r="N463" i="6"/>
  <c r="R463" i="6"/>
  <c r="O463" i="6"/>
  <c r="S463" i="6"/>
  <c r="P463" i="6"/>
  <c r="T463" i="6"/>
  <c r="M463" i="6"/>
  <c r="Q463" i="6"/>
  <c r="U463" i="6"/>
  <c r="B463" i="6"/>
  <c r="D463" i="6"/>
  <c r="C463" i="6" s="1"/>
  <c r="H472" i="6"/>
  <c r="Y464" i="6"/>
  <c r="A464" i="6"/>
  <c r="J464" i="6"/>
  <c r="K464" i="6"/>
  <c r="E464" i="6"/>
  <c r="Z463" i="6" l="1"/>
  <c r="V463" i="6"/>
  <c r="X464" i="6"/>
  <c r="F464" i="6"/>
  <c r="Z464" i="6" s="1"/>
  <c r="I464" i="6"/>
  <c r="L464" i="6"/>
  <c r="W463" i="6"/>
  <c r="M464" i="6"/>
  <c r="Q464" i="6"/>
  <c r="U464" i="6"/>
  <c r="N464" i="6"/>
  <c r="R464" i="6"/>
  <c r="O464" i="6"/>
  <c r="S464" i="6"/>
  <c r="P464" i="6"/>
  <c r="T464" i="6"/>
  <c r="B464" i="6"/>
  <c r="D464" i="6"/>
  <c r="C464" i="6" s="1"/>
  <c r="H473" i="6"/>
  <c r="Y465" i="6"/>
  <c r="V464" i="6"/>
  <c r="E465" i="6"/>
  <c r="J465" i="6"/>
  <c r="K465" i="6"/>
  <c r="A465" i="6"/>
  <c r="X465" i="6" l="1"/>
  <c r="F465" i="6"/>
  <c r="Z465" i="6" s="1"/>
  <c r="I465" i="6"/>
  <c r="L465" i="6"/>
  <c r="P465" i="6"/>
  <c r="T465" i="6"/>
  <c r="M465" i="6"/>
  <c r="Q465" i="6"/>
  <c r="U465" i="6"/>
  <c r="N465" i="6"/>
  <c r="R465" i="6"/>
  <c r="O465" i="6"/>
  <c r="S465" i="6"/>
  <c r="B465" i="6"/>
  <c r="D465" i="6"/>
  <c r="C465" i="6" s="1"/>
  <c r="H474" i="6"/>
  <c r="Y466" i="6"/>
  <c r="V465" i="6"/>
  <c r="A466" i="6"/>
  <c r="J466" i="6"/>
  <c r="E466" i="6"/>
  <c r="K466" i="6"/>
  <c r="X466" i="6" l="1"/>
  <c r="F466" i="6"/>
  <c r="V466" i="6" s="1"/>
  <c r="L466" i="6"/>
  <c r="I466" i="6"/>
  <c r="W465" i="6"/>
  <c r="O466" i="6"/>
  <c r="S466" i="6"/>
  <c r="P466" i="6"/>
  <c r="T466" i="6"/>
  <c r="M466" i="6"/>
  <c r="Q466" i="6"/>
  <c r="U466" i="6"/>
  <c r="N466" i="6"/>
  <c r="R466" i="6"/>
  <c r="B466" i="6"/>
  <c r="D466" i="6"/>
  <c r="C466" i="6" s="1"/>
  <c r="H475" i="6"/>
  <c r="Y467" i="6"/>
  <c r="K467" i="6"/>
  <c r="J467" i="6"/>
  <c r="E467" i="6"/>
  <c r="A467" i="6"/>
  <c r="Z466" i="6" l="1"/>
  <c r="W466" i="6"/>
  <c r="X467" i="6"/>
  <c r="F467" i="6"/>
  <c r="Z467" i="6" s="1"/>
  <c r="L467" i="6"/>
  <c r="I467" i="6"/>
  <c r="N467" i="6"/>
  <c r="R467" i="6"/>
  <c r="O467" i="6"/>
  <c r="S467" i="6"/>
  <c r="P467" i="6"/>
  <c r="T467" i="6"/>
  <c r="M467" i="6"/>
  <c r="Q467" i="6"/>
  <c r="U467" i="6"/>
  <c r="B467" i="6"/>
  <c r="D467" i="6"/>
  <c r="C467" i="6" s="1"/>
  <c r="H476" i="6"/>
  <c r="Y468" i="6"/>
  <c r="V467" i="6"/>
  <c r="A468" i="6"/>
  <c r="E468" i="6"/>
  <c r="K468" i="6"/>
  <c r="J468" i="6"/>
  <c r="X468" i="6" l="1"/>
  <c r="F468" i="6"/>
  <c r="Z468" i="6" s="1"/>
  <c r="L468" i="6"/>
  <c r="I468" i="6"/>
  <c r="M468" i="6"/>
  <c r="Q468" i="6"/>
  <c r="U468" i="6"/>
  <c r="N468" i="6"/>
  <c r="R468" i="6"/>
  <c r="O468" i="6"/>
  <c r="S468" i="6"/>
  <c r="P468" i="6"/>
  <c r="T468" i="6"/>
  <c r="B468" i="6"/>
  <c r="D468" i="6"/>
  <c r="C468" i="6" s="1"/>
  <c r="H477" i="6"/>
  <c r="Y469" i="6"/>
  <c r="V468" i="6"/>
  <c r="J469" i="6"/>
  <c r="K469" i="6"/>
  <c r="E469" i="6"/>
  <c r="A469" i="6"/>
  <c r="X469" i="6" l="1"/>
  <c r="F469" i="6"/>
  <c r="V469" i="6" s="1"/>
  <c r="L469" i="6"/>
  <c r="I469" i="6"/>
  <c r="W468" i="6"/>
  <c r="P469" i="6"/>
  <c r="T469" i="6"/>
  <c r="M469" i="6"/>
  <c r="Q469" i="6"/>
  <c r="U469" i="6"/>
  <c r="N469" i="6"/>
  <c r="R469" i="6"/>
  <c r="O469" i="6"/>
  <c r="S469" i="6"/>
  <c r="B469" i="6"/>
  <c r="D469" i="6"/>
  <c r="C469" i="6" s="1"/>
  <c r="H478" i="6"/>
  <c r="Y470" i="6"/>
  <c r="A470" i="6"/>
  <c r="J470" i="6"/>
  <c r="K470" i="6"/>
  <c r="E470" i="6"/>
  <c r="Z469" i="6" l="1"/>
  <c r="X470" i="6"/>
  <c r="F470" i="6"/>
  <c r="Z470" i="6" s="1"/>
  <c r="L470" i="6"/>
  <c r="I470" i="6"/>
  <c r="W469" i="6"/>
  <c r="O470" i="6"/>
  <c r="S470" i="6"/>
  <c r="P470" i="6"/>
  <c r="T470" i="6"/>
  <c r="M470" i="6"/>
  <c r="Q470" i="6"/>
  <c r="U470" i="6"/>
  <c r="N470" i="6"/>
  <c r="R470" i="6"/>
  <c r="B470" i="6"/>
  <c r="D470" i="6"/>
  <c r="C470" i="6" s="1"/>
  <c r="H479" i="6"/>
  <c r="Y471" i="6"/>
  <c r="E471" i="6"/>
  <c r="K471" i="6"/>
  <c r="J471" i="6"/>
  <c r="A471" i="6"/>
  <c r="V470" i="6" l="1"/>
  <c r="X471" i="6"/>
  <c r="F471" i="6"/>
  <c r="Z471" i="6" s="1"/>
  <c r="L471" i="6"/>
  <c r="I471" i="6"/>
  <c r="N471" i="6"/>
  <c r="R471" i="6"/>
  <c r="O471" i="6"/>
  <c r="S471" i="6"/>
  <c r="P471" i="6"/>
  <c r="T471" i="6"/>
  <c r="M471" i="6"/>
  <c r="Q471" i="6"/>
  <c r="U471" i="6"/>
  <c r="B471" i="6"/>
  <c r="D471" i="6"/>
  <c r="C471" i="6" s="1"/>
  <c r="H480" i="6"/>
  <c r="Y472" i="6"/>
  <c r="V471" i="6"/>
  <c r="K472" i="6"/>
  <c r="A472" i="6"/>
  <c r="E472" i="6"/>
  <c r="J472" i="6"/>
  <c r="W471" i="6" l="1"/>
  <c r="X472" i="6"/>
  <c r="F472" i="6"/>
  <c r="V472" i="6" s="1"/>
  <c r="I472" i="6"/>
  <c r="L472" i="6"/>
  <c r="M472" i="6"/>
  <c r="Q472" i="6"/>
  <c r="U472" i="6"/>
  <c r="N472" i="6"/>
  <c r="R472" i="6"/>
  <c r="O472" i="6"/>
  <c r="S472" i="6"/>
  <c r="P472" i="6"/>
  <c r="T472" i="6"/>
  <c r="B472" i="6"/>
  <c r="D472" i="6"/>
  <c r="C472" i="6" s="1"/>
  <c r="H481" i="6"/>
  <c r="Y473" i="6"/>
  <c r="J473" i="6"/>
  <c r="E473" i="6"/>
  <c r="A473" i="6"/>
  <c r="K473" i="6"/>
  <c r="Z472" i="6" l="1"/>
  <c r="X473" i="6"/>
  <c r="F473" i="6"/>
  <c r="Z473" i="6" s="1"/>
  <c r="I473" i="6"/>
  <c r="L473" i="6"/>
  <c r="W472" i="6"/>
  <c r="P473" i="6"/>
  <c r="T473" i="6"/>
  <c r="M473" i="6"/>
  <c r="Q473" i="6"/>
  <c r="U473" i="6"/>
  <c r="N473" i="6"/>
  <c r="R473" i="6"/>
  <c r="O473" i="6"/>
  <c r="S473" i="6"/>
  <c r="B473" i="6"/>
  <c r="D473" i="6"/>
  <c r="C473" i="6" s="1"/>
  <c r="H482" i="6"/>
  <c r="Y474" i="6"/>
  <c r="K474" i="6"/>
  <c r="A474" i="6"/>
  <c r="J474" i="6"/>
  <c r="E474" i="6"/>
  <c r="V473" i="6" l="1"/>
  <c r="X474" i="6"/>
  <c r="F474" i="6"/>
  <c r="Z474" i="6" s="1"/>
  <c r="L474" i="6"/>
  <c r="I474" i="6"/>
  <c r="O474" i="6"/>
  <c r="S474" i="6"/>
  <c r="P474" i="6"/>
  <c r="T474" i="6"/>
  <c r="M474" i="6"/>
  <c r="Q474" i="6"/>
  <c r="U474" i="6"/>
  <c r="N474" i="6"/>
  <c r="R474" i="6"/>
  <c r="B474" i="6"/>
  <c r="D474" i="6"/>
  <c r="C474" i="6" s="1"/>
  <c r="H483" i="6"/>
  <c r="Y475" i="6"/>
  <c r="V474" i="6"/>
  <c r="J475" i="6"/>
  <c r="A475" i="6"/>
  <c r="K475" i="6"/>
  <c r="E475" i="6"/>
  <c r="W474" i="6" l="1"/>
  <c r="X475" i="6"/>
  <c r="F475" i="6"/>
  <c r="V475" i="6" s="1"/>
  <c r="L475" i="6"/>
  <c r="I475" i="6"/>
  <c r="N475" i="6"/>
  <c r="R475" i="6"/>
  <c r="O475" i="6"/>
  <c r="S475" i="6"/>
  <c r="P475" i="6"/>
  <c r="T475" i="6"/>
  <c r="M475" i="6"/>
  <c r="Q475" i="6"/>
  <c r="U475" i="6"/>
  <c r="B475" i="6"/>
  <c r="D475" i="6"/>
  <c r="C475" i="6" s="1"/>
  <c r="H484" i="6"/>
  <c r="Y476" i="6"/>
  <c r="A476" i="6"/>
  <c r="J476" i="6"/>
  <c r="E476" i="6"/>
  <c r="K476" i="6"/>
  <c r="Z475" i="6" l="1"/>
  <c r="X476" i="6"/>
  <c r="F476" i="6"/>
  <c r="Z476" i="6" s="1"/>
  <c r="L476" i="6"/>
  <c r="I476" i="6"/>
  <c r="W475" i="6"/>
  <c r="M476" i="6"/>
  <c r="Q476" i="6"/>
  <c r="U476" i="6"/>
  <c r="N476" i="6"/>
  <c r="R476" i="6"/>
  <c r="O476" i="6"/>
  <c r="S476" i="6"/>
  <c r="P476" i="6"/>
  <c r="T476" i="6"/>
  <c r="B476" i="6"/>
  <c r="D476" i="6"/>
  <c r="C476" i="6" s="1"/>
  <c r="H485" i="6"/>
  <c r="Y477" i="6"/>
  <c r="K477" i="6"/>
  <c r="J477" i="6"/>
  <c r="A477" i="6"/>
  <c r="E477" i="6"/>
  <c r="V476" i="6" l="1"/>
  <c r="X477" i="6"/>
  <c r="F477" i="6"/>
  <c r="Z477" i="6" s="1"/>
  <c r="L477" i="6"/>
  <c r="I477" i="6"/>
  <c r="P477" i="6"/>
  <c r="T477" i="6"/>
  <c r="M477" i="6"/>
  <c r="Q477" i="6"/>
  <c r="U477" i="6"/>
  <c r="N477" i="6"/>
  <c r="R477" i="6"/>
  <c r="O477" i="6"/>
  <c r="S477" i="6"/>
  <c r="B477" i="6"/>
  <c r="D477" i="6"/>
  <c r="C477" i="6" s="1"/>
  <c r="H486" i="6"/>
  <c r="Y478" i="6"/>
  <c r="V477" i="6"/>
  <c r="E478" i="6"/>
  <c r="J478" i="6"/>
  <c r="A478" i="6"/>
  <c r="K478" i="6"/>
  <c r="X478" i="6" l="1"/>
  <c r="F478" i="6"/>
  <c r="V478" i="6" s="1"/>
  <c r="L478" i="6"/>
  <c r="I478" i="6"/>
  <c r="W477" i="6"/>
  <c r="O478" i="6"/>
  <c r="S478" i="6"/>
  <c r="P478" i="6"/>
  <c r="T478" i="6"/>
  <c r="M478" i="6"/>
  <c r="Q478" i="6"/>
  <c r="U478" i="6"/>
  <c r="N478" i="6"/>
  <c r="R478" i="6"/>
  <c r="B478" i="6"/>
  <c r="D478" i="6"/>
  <c r="C478" i="6" s="1"/>
  <c r="H487" i="6"/>
  <c r="Y479" i="6"/>
  <c r="K479" i="6"/>
  <c r="J479" i="6"/>
  <c r="A479" i="6"/>
  <c r="E479" i="6"/>
  <c r="Z478" i="6" l="1"/>
  <c r="W478" i="6"/>
  <c r="X479" i="6"/>
  <c r="F479" i="6"/>
  <c r="Z479" i="6" s="1"/>
  <c r="L479" i="6"/>
  <c r="I479" i="6"/>
  <c r="N479" i="6"/>
  <c r="R479" i="6"/>
  <c r="O479" i="6"/>
  <c r="S479" i="6"/>
  <c r="P479" i="6"/>
  <c r="T479" i="6"/>
  <c r="M479" i="6"/>
  <c r="Q479" i="6"/>
  <c r="U479" i="6"/>
  <c r="B479" i="6"/>
  <c r="D479" i="6"/>
  <c r="C479" i="6" s="1"/>
  <c r="H488" i="6"/>
  <c r="Y480" i="6"/>
  <c r="V479" i="6"/>
  <c r="K480" i="6"/>
  <c r="A480" i="6"/>
  <c r="E480" i="6"/>
  <c r="J480" i="6"/>
  <c r="X480" i="6" l="1"/>
  <c r="F480" i="6"/>
  <c r="Z480" i="6" s="1"/>
  <c r="I480" i="6"/>
  <c r="L480" i="6"/>
  <c r="M480" i="6"/>
  <c r="Q480" i="6"/>
  <c r="U480" i="6"/>
  <c r="N480" i="6"/>
  <c r="R480" i="6"/>
  <c r="O480" i="6"/>
  <c r="S480" i="6"/>
  <c r="P480" i="6"/>
  <c r="T480" i="6"/>
  <c r="B480" i="6"/>
  <c r="D480" i="6"/>
  <c r="C480" i="6" s="1"/>
  <c r="H489" i="6"/>
  <c r="Y481" i="6"/>
  <c r="V480" i="6"/>
  <c r="A481" i="6"/>
  <c r="J481" i="6"/>
  <c r="E481" i="6"/>
  <c r="K481" i="6"/>
  <c r="W480" i="6" l="1"/>
  <c r="X481" i="6"/>
  <c r="F481" i="6"/>
  <c r="I481" i="6"/>
  <c r="L481" i="6"/>
  <c r="P481" i="6"/>
  <c r="T481" i="6"/>
  <c r="M481" i="6"/>
  <c r="Q481" i="6"/>
  <c r="U481" i="6"/>
  <c r="N481" i="6"/>
  <c r="R481" i="6"/>
  <c r="O481" i="6"/>
  <c r="S481" i="6"/>
  <c r="B481" i="6"/>
  <c r="D481" i="6"/>
  <c r="C481" i="6" s="1"/>
  <c r="H490" i="6"/>
  <c r="Y482" i="6"/>
  <c r="K482" i="6"/>
  <c r="J482" i="6"/>
  <c r="E482" i="6"/>
  <c r="A482" i="6"/>
  <c r="Z481" i="6" l="1"/>
  <c r="V481" i="6"/>
  <c r="X482" i="6"/>
  <c r="F482" i="6"/>
  <c r="Z482" i="6" s="1"/>
  <c r="L482" i="6"/>
  <c r="I482" i="6"/>
  <c r="W481" i="6"/>
  <c r="O482" i="6"/>
  <c r="S482" i="6"/>
  <c r="P482" i="6"/>
  <c r="T482" i="6"/>
  <c r="M482" i="6"/>
  <c r="Q482" i="6"/>
  <c r="U482" i="6"/>
  <c r="N482" i="6"/>
  <c r="R482" i="6"/>
  <c r="B482" i="6"/>
  <c r="D482" i="6"/>
  <c r="C482" i="6" s="1"/>
  <c r="H491" i="6"/>
  <c r="Y483" i="6"/>
  <c r="E483" i="6"/>
  <c r="A483" i="6"/>
  <c r="K483" i="6"/>
  <c r="J483" i="6"/>
  <c r="V482" i="6" l="1"/>
  <c r="X483" i="6"/>
  <c r="F483" i="6"/>
  <c r="Z483" i="6" s="1"/>
  <c r="L483" i="6"/>
  <c r="I483" i="6"/>
  <c r="N483" i="6"/>
  <c r="R483" i="6"/>
  <c r="O483" i="6"/>
  <c r="S483" i="6"/>
  <c r="P483" i="6"/>
  <c r="T483" i="6"/>
  <c r="M483" i="6"/>
  <c r="Q483" i="6"/>
  <c r="U483" i="6"/>
  <c r="B483" i="6"/>
  <c r="D483" i="6"/>
  <c r="C483" i="6" s="1"/>
  <c r="H492" i="6"/>
  <c r="Y484" i="6"/>
  <c r="V483" i="6"/>
  <c r="J484" i="6"/>
  <c r="E484" i="6"/>
  <c r="K484" i="6"/>
  <c r="A484" i="6"/>
  <c r="X484" i="6" l="1"/>
  <c r="F484" i="6"/>
  <c r="V484" i="6" s="1"/>
  <c r="L484" i="6"/>
  <c r="I484" i="6"/>
  <c r="W483" i="6"/>
  <c r="M484" i="6"/>
  <c r="Q484" i="6"/>
  <c r="U484" i="6"/>
  <c r="N484" i="6"/>
  <c r="R484" i="6"/>
  <c r="O484" i="6"/>
  <c r="S484" i="6"/>
  <c r="P484" i="6"/>
  <c r="T484" i="6"/>
  <c r="B484" i="6"/>
  <c r="D484" i="6"/>
  <c r="C484" i="6" s="1"/>
  <c r="H493" i="6"/>
  <c r="Y485" i="6"/>
  <c r="K485" i="6"/>
  <c r="A485" i="6"/>
  <c r="J485" i="6"/>
  <c r="E485" i="6"/>
  <c r="Z484" i="6" l="1"/>
  <c r="W484" i="6"/>
  <c r="X485" i="6"/>
  <c r="F485" i="6"/>
  <c r="Z485" i="6" s="1"/>
  <c r="L485" i="6"/>
  <c r="I485" i="6"/>
  <c r="P485" i="6"/>
  <c r="T485" i="6"/>
  <c r="M485" i="6"/>
  <c r="Q485" i="6"/>
  <c r="U485" i="6"/>
  <c r="N485" i="6"/>
  <c r="R485" i="6"/>
  <c r="O485" i="6"/>
  <c r="S485" i="6"/>
  <c r="B485" i="6"/>
  <c r="D485" i="6"/>
  <c r="C485" i="6" s="1"/>
  <c r="H494" i="6"/>
  <c r="Y486" i="6"/>
  <c r="V485" i="6"/>
  <c r="J486" i="6"/>
  <c r="A486" i="6"/>
  <c r="E486" i="6"/>
  <c r="K486" i="6"/>
  <c r="X486" i="6" l="1"/>
  <c r="F486" i="6"/>
  <c r="Z486" i="6" s="1"/>
  <c r="L486" i="6"/>
  <c r="I486" i="6"/>
  <c r="O486" i="6"/>
  <c r="S486" i="6"/>
  <c r="P486" i="6"/>
  <c r="T486" i="6"/>
  <c r="M486" i="6"/>
  <c r="Q486" i="6"/>
  <c r="U486" i="6"/>
  <c r="N486" i="6"/>
  <c r="R486" i="6"/>
  <c r="B486" i="6"/>
  <c r="D486" i="6"/>
  <c r="C486" i="6" s="1"/>
  <c r="H495" i="6"/>
  <c r="Y487" i="6"/>
  <c r="V486" i="6"/>
  <c r="A487" i="6"/>
  <c r="J487" i="6"/>
  <c r="K487" i="6"/>
  <c r="E487" i="6"/>
  <c r="W486" i="6" l="1"/>
  <c r="X487" i="6"/>
  <c r="F487" i="6"/>
  <c r="V487" i="6" s="1"/>
  <c r="L487" i="6"/>
  <c r="I487" i="6"/>
  <c r="N487" i="6"/>
  <c r="R487" i="6"/>
  <c r="O487" i="6"/>
  <c r="S487" i="6"/>
  <c r="P487" i="6"/>
  <c r="T487" i="6"/>
  <c r="M487" i="6"/>
  <c r="Q487" i="6"/>
  <c r="U487" i="6"/>
  <c r="B487" i="6"/>
  <c r="D487" i="6"/>
  <c r="C487" i="6" s="1"/>
  <c r="H496" i="6"/>
  <c r="Y488" i="6"/>
  <c r="A488" i="6"/>
  <c r="E488" i="6"/>
  <c r="K488" i="6"/>
  <c r="J488" i="6"/>
  <c r="Z487" i="6" l="1"/>
  <c r="W487" i="6"/>
  <c r="X488" i="6"/>
  <c r="F488" i="6"/>
  <c r="Z488" i="6" s="1"/>
  <c r="I488" i="6"/>
  <c r="L488" i="6"/>
  <c r="M488" i="6"/>
  <c r="Q488" i="6"/>
  <c r="U488" i="6"/>
  <c r="N488" i="6"/>
  <c r="R488" i="6"/>
  <c r="O488" i="6"/>
  <c r="S488" i="6"/>
  <c r="P488" i="6"/>
  <c r="T488" i="6"/>
  <c r="B488" i="6"/>
  <c r="D488" i="6"/>
  <c r="C488" i="6" s="1"/>
  <c r="H497" i="6"/>
  <c r="Y489" i="6"/>
  <c r="V488" i="6"/>
  <c r="K489" i="6"/>
  <c r="A489" i="6"/>
  <c r="J489" i="6"/>
  <c r="E489" i="6"/>
  <c r="X489" i="6" l="1"/>
  <c r="F489" i="6"/>
  <c r="Z489" i="6" s="1"/>
  <c r="I489" i="6"/>
  <c r="L489" i="6"/>
  <c r="P489" i="6"/>
  <c r="T489" i="6"/>
  <c r="M489" i="6"/>
  <c r="Q489" i="6"/>
  <c r="U489" i="6"/>
  <c r="N489" i="6"/>
  <c r="R489" i="6"/>
  <c r="O489" i="6"/>
  <c r="S489" i="6"/>
  <c r="B489" i="6"/>
  <c r="D489" i="6"/>
  <c r="C489" i="6" s="1"/>
  <c r="H498" i="6"/>
  <c r="Y490" i="6"/>
  <c r="V489" i="6"/>
  <c r="J490" i="6"/>
  <c r="A490" i="6"/>
  <c r="K490" i="6"/>
  <c r="E490" i="6"/>
  <c r="W489" i="6" l="1"/>
  <c r="X490" i="6"/>
  <c r="F490" i="6"/>
  <c r="L490" i="6"/>
  <c r="I490" i="6"/>
  <c r="O490" i="6"/>
  <c r="P490" i="6"/>
  <c r="M490" i="6"/>
  <c r="Q490" i="6"/>
  <c r="N490" i="6"/>
  <c r="R490" i="6"/>
  <c r="S490" i="6"/>
  <c r="T490" i="6"/>
  <c r="U490" i="6"/>
  <c r="B490" i="6"/>
  <c r="D490" i="6"/>
  <c r="C490" i="6" s="1"/>
  <c r="H499" i="6"/>
  <c r="Y491" i="6"/>
  <c r="K491" i="6"/>
  <c r="A491" i="6"/>
  <c r="J491" i="6"/>
  <c r="E491" i="6"/>
  <c r="Z490" i="6" l="1"/>
  <c r="V490" i="6"/>
  <c r="W490" i="6"/>
  <c r="X491" i="6"/>
  <c r="F491" i="6"/>
  <c r="Z491" i="6" s="1"/>
  <c r="L491" i="6"/>
  <c r="I491" i="6"/>
  <c r="N491" i="6"/>
  <c r="R491" i="6"/>
  <c r="O491" i="6"/>
  <c r="S491" i="6"/>
  <c r="P491" i="6"/>
  <c r="T491" i="6"/>
  <c r="M491" i="6"/>
  <c r="Q491" i="6"/>
  <c r="U491" i="6"/>
  <c r="B491" i="6"/>
  <c r="D491" i="6"/>
  <c r="C491" i="6" s="1"/>
  <c r="H500" i="6"/>
  <c r="Y492" i="6"/>
  <c r="V491" i="6"/>
  <c r="J492" i="6"/>
  <c r="E492" i="6"/>
  <c r="K492" i="6"/>
  <c r="A492" i="6"/>
  <c r="X492" i="6" l="1"/>
  <c r="F492" i="6"/>
  <c r="Z492" i="6" s="1"/>
  <c r="L492" i="6"/>
  <c r="I492" i="6"/>
  <c r="M492" i="6"/>
  <c r="Q492" i="6"/>
  <c r="U492" i="6"/>
  <c r="N492" i="6"/>
  <c r="R492" i="6"/>
  <c r="O492" i="6"/>
  <c r="S492" i="6"/>
  <c r="P492" i="6"/>
  <c r="T492" i="6"/>
  <c r="B492" i="6"/>
  <c r="D492" i="6"/>
  <c r="C492" i="6" s="1"/>
  <c r="H501" i="6"/>
  <c r="Y493" i="6"/>
  <c r="V492" i="6"/>
  <c r="K493" i="6"/>
  <c r="A493" i="6"/>
  <c r="E493" i="6"/>
  <c r="J493" i="6"/>
  <c r="W492" i="6" l="1"/>
  <c r="X493" i="6"/>
  <c r="F493" i="6"/>
  <c r="V493" i="6" s="1"/>
  <c r="L493" i="6"/>
  <c r="I493" i="6"/>
  <c r="P493" i="6"/>
  <c r="T493" i="6"/>
  <c r="M493" i="6"/>
  <c r="Q493" i="6"/>
  <c r="U493" i="6"/>
  <c r="N493" i="6"/>
  <c r="R493" i="6"/>
  <c r="O493" i="6"/>
  <c r="S493" i="6"/>
  <c r="B493" i="6"/>
  <c r="D493" i="6"/>
  <c r="C493" i="6" s="1"/>
  <c r="H502" i="6"/>
  <c r="Y494" i="6"/>
  <c r="A494" i="6"/>
  <c r="K494" i="6"/>
  <c r="E494" i="6"/>
  <c r="J494" i="6"/>
  <c r="Z493" i="6" l="1"/>
  <c r="X494" i="6"/>
  <c r="F494" i="6"/>
  <c r="Z494" i="6" s="1"/>
  <c r="L494" i="6"/>
  <c r="I494" i="6"/>
  <c r="W493" i="6"/>
  <c r="O494" i="6"/>
  <c r="S494" i="6"/>
  <c r="P494" i="6"/>
  <c r="T494" i="6"/>
  <c r="M494" i="6"/>
  <c r="Q494" i="6"/>
  <c r="U494" i="6"/>
  <c r="N494" i="6"/>
  <c r="R494" i="6"/>
  <c r="B494" i="6"/>
  <c r="D494" i="6"/>
  <c r="C494" i="6" s="1"/>
  <c r="H503" i="6"/>
  <c r="Y495" i="6"/>
  <c r="J495" i="6"/>
  <c r="K495" i="6"/>
  <c r="E495" i="6"/>
  <c r="A495" i="6"/>
  <c r="V494" i="6" l="1"/>
  <c r="X495" i="6"/>
  <c r="F495" i="6"/>
  <c r="Z495" i="6" s="1"/>
  <c r="L495" i="6"/>
  <c r="I495" i="6"/>
  <c r="N495" i="6"/>
  <c r="R495" i="6"/>
  <c r="O495" i="6"/>
  <c r="S495" i="6"/>
  <c r="P495" i="6"/>
  <c r="T495" i="6"/>
  <c r="M495" i="6"/>
  <c r="Q495" i="6"/>
  <c r="U495" i="6"/>
  <c r="B495" i="6"/>
  <c r="D495" i="6"/>
  <c r="C495" i="6" s="1"/>
  <c r="H504" i="6"/>
  <c r="Y496" i="6"/>
  <c r="V495" i="6"/>
  <c r="A496" i="6"/>
  <c r="K496" i="6"/>
  <c r="J496" i="6"/>
  <c r="E496" i="6"/>
  <c r="X496" i="6" l="1"/>
  <c r="F496" i="6"/>
  <c r="V496" i="6" s="1"/>
  <c r="I496" i="6"/>
  <c r="L496" i="6"/>
  <c r="W495" i="6"/>
  <c r="M496" i="6"/>
  <c r="Q496" i="6"/>
  <c r="U496" i="6"/>
  <c r="N496" i="6"/>
  <c r="R496" i="6"/>
  <c r="O496" i="6"/>
  <c r="S496" i="6"/>
  <c r="P496" i="6"/>
  <c r="T496" i="6"/>
  <c r="B496" i="6"/>
  <c r="D496" i="6"/>
  <c r="C496" i="6" s="1"/>
  <c r="H505" i="6"/>
  <c r="Y497" i="6"/>
  <c r="J497" i="6"/>
  <c r="K497" i="6"/>
  <c r="E497" i="6"/>
  <c r="A497" i="6"/>
  <c r="Z496" i="6" l="1"/>
  <c r="W496" i="6"/>
  <c r="X497" i="6"/>
  <c r="F497" i="6"/>
  <c r="Z497" i="6" s="1"/>
  <c r="I497" i="6"/>
  <c r="L497" i="6"/>
  <c r="P497" i="6"/>
  <c r="T497" i="6"/>
  <c r="M497" i="6"/>
  <c r="Q497" i="6"/>
  <c r="U497" i="6"/>
  <c r="N497" i="6"/>
  <c r="R497" i="6"/>
  <c r="O497" i="6"/>
  <c r="S497" i="6"/>
  <c r="B497" i="6"/>
  <c r="D497" i="6"/>
  <c r="C497" i="6" s="1"/>
  <c r="H506" i="6"/>
  <c r="Y498" i="6"/>
  <c r="V497" i="6"/>
  <c r="A498" i="6"/>
  <c r="K498" i="6"/>
  <c r="J498" i="6"/>
  <c r="E498" i="6"/>
  <c r="X498" i="6" l="1"/>
  <c r="F498" i="6"/>
  <c r="Z498" i="6" s="1"/>
  <c r="L498" i="6"/>
  <c r="I498" i="6"/>
  <c r="O498" i="6"/>
  <c r="S498" i="6"/>
  <c r="P498" i="6"/>
  <c r="T498" i="6"/>
  <c r="M498" i="6"/>
  <c r="Q498" i="6"/>
  <c r="U498" i="6"/>
  <c r="N498" i="6"/>
  <c r="R498" i="6"/>
  <c r="B498" i="6"/>
  <c r="D498" i="6"/>
  <c r="C498" i="6" s="1"/>
  <c r="H507" i="6"/>
  <c r="Y499" i="6"/>
  <c r="V498" i="6"/>
  <c r="J499" i="6"/>
  <c r="K499" i="6"/>
  <c r="A499" i="6"/>
  <c r="E499" i="6"/>
  <c r="W498" i="6" l="1"/>
  <c r="X499" i="6"/>
  <c r="F499" i="6"/>
  <c r="V499" i="6" s="1"/>
  <c r="L499" i="6"/>
  <c r="I499" i="6"/>
  <c r="N499" i="6"/>
  <c r="R499" i="6"/>
  <c r="O499" i="6"/>
  <c r="S499" i="6"/>
  <c r="P499" i="6"/>
  <c r="T499" i="6"/>
  <c r="M499" i="6"/>
  <c r="Q499" i="6"/>
  <c r="U499" i="6"/>
  <c r="B499" i="6"/>
  <c r="D499" i="6"/>
  <c r="C499" i="6" s="1"/>
  <c r="H508" i="6"/>
  <c r="Y500" i="6"/>
  <c r="A500" i="6"/>
  <c r="E500" i="6"/>
  <c r="K500" i="6"/>
  <c r="J500" i="6"/>
  <c r="Z499" i="6" l="1"/>
  <c r="X500" i="6"/>
  <c r="F500" i="6"/>
  <c r="Z500" i="6" s="1"/>
  <c r="L500" i="6"/>
  <c r="I500" i="6"/>
  <c r="W499" i="6"/>
  <c r="M500" i="6"/>
  <c r="Q500" i="6"/>
  <c r="U500" i="6"/>
  <c r="N500" i="6"/>
  <c r="R500" i="6"/>
  <c r="O500" i="6"/>
  <c r="S500" i="6"/>
  <c r="P500" i="6"/>
  <c r="T500" i="6"/>
  <c r="B500" i="6"/>
  <c r="D500" i="6"/>
  <c r="C500" i="6" s="1"/>
  <c r="H509" i="6"/>
  <c r="Y501" i="6"/>
  <c r="K501" i="6"/>
  <c r="J501" i="6"/>
  <c r="E501" i="6"/>
  <c r="A501" i="6"/>
  <c r="V500" i="6" l="1"/>
  <c r="X501" i="6"/>
  <c r="F501" i="6"/>
  <c r="Z501" i="6" s="1"/>
  <c r="L501" i="6"/>
  <c r="I501" i="6"/>
  <c r="P501" i="6"/>
  <c r="T501" i="6"/>
  <c r="M501" i="6"/>
  <c r="Q501" i="6"/>
  <c r="U501" i="6"/>
  <c r="N501" i="6"/>
  <c r="R501" i="6"/>
  <c r="O501" i="6"/>
  <c r="S501" i="6"/>
  <c r="B501" i="6"/>
  <c r="D501" i="6"/>
  <c r="C501" i="6" s="1"/>
  <c r="H510" i="6"/>
  <c r="Y502" i="6"/>
  <c r="V501" i="6"/>
  <c r="A502" i="6"/>
  <c r="J502" i="6"/>
  <c r="K502" i="6"/>
  <c r="E502" i="6"/>
  <c r="X502" i="6" l="1"/>
  <c r="F502" i="6"/>
  <c r="V502" i="6" s="1"/>
  <c r="L502" i="6"/>
  <c r="I502" i="6"/>
  <c r="W501" i="6"/>
  <c r="O502" i="6"/>
  <c r="S502" i="6"/>
  <c r="P502" i="6"/>
  <c r="T502" i="6"/>
  <c r="M502" i="6"/>
  <c r="Q502" i="6"/>
  <c r="U502" i="6"/>
  <c r="N502" i="6"/>
  <c r="R502" i="6"/>
  <c r="B502" i="6"/>
  <c r="D502" i="6"/>
  <c r="C502" i="6" s="1"/>
  <c r="H511" i="6"/>
  <c r="Y503" i="6"/>
  <c r="K503" i="6"/>
  <c r="J503" i="6"/>
  <c r="E503" i="6"/>
  <c r="A503" i="6"/>
  <c r="Z502" i="6" l="1"/>
  <c r="W502" i="6"/>
  <c r="X503" i="6"/>
  <c r="F503" i="6"/>
  <c r="Z503" i="6" s="1"/>
  <c r="L503" i="6"/>
  <c r="I503" i="6"/>
  <c r="N503" i="6"/>
  <c r="R503" i="6"/>
  <c r="O503" i="6"/>
  <c r="S503" i="6"/>
  <c r="P503" i="6"/>
  <c r="T503" i="6"/>
  <c r="M503" i="6"/>
  <c r="Q503" i="6"/>
  <c r="U503" i="6"/>
  <c r="B503" i="6"/>
  <c r="D503" i="6"/>
  <c r="C503" i="6" s="1"/>
  <c r="H512" i="6"/>
  <c r="Y504" i="6"/>
  <c r="V503" i="6"/>
  <c r="A504" i="6"/>
  <c r="K504" i="6"/>
  <c r="E504" i="6"/>
  <c r="J504" i="6"/>
  <c r="X504" i="6" l="1"/>
  <c r="F504" i="6"/>
  <c r="Z504" i="6" s="1"/>
  <c r="I504" i="6"/>
  <c r="L504" i="6"/>
  <c r="M504" i="6"/>
  <c r="Q504" i="6"/>
  <c r="U504" i="6"/>
  <c r="N504" i="6"/>
  <c r="R504" i="6"/>
  <c r="O504" i="6"/>
  <c r="S504" i="6"/>
  <c r="P504" i="6"/>
  <c r="T504" i="6"/>
  <c r="B504" i="6"/>
  <c r="D504" i="6"/>
  <c r="C504" i="6" s="1"/>
  <c r="H513" i="6"/>
  <c r="Y505" i="6"/>
  <c r="V504" i="6"/>
  <c r="J505" i="6"/>
  <c r="K505" i="6"/>
  <c r="E505" i="6"/>
  <c r="A505" i="6"/>
  <c r="X505" i="6" l="1"/>
  <c r="F505" i="6"/>
  <c r="V505" i="6" s="1"/>
  <c r="I505" i="6"/>
  <c r="L505" i="6"/>
  <c r="W504" i="6"/>
  <c r="P505" i="6"/>
  <c r="T505" i="6"/>
  <c r="M505" i="6"/>
  <c r="Q505" i="6"/>
  <c r="U505" i="6"/>
  <c r="N505" i="6"/>
  <c r="R505" i="6"/>
  <c r="O505" i="6"/>
  <c r="S505" i="6"/>
  <c r="B505" i="6"/>
  <c r="D505" i="6"/>
  <c r="C505" i="6" s="1"/>
  <c r="H514" i="6"/>
  <c r="Y506" i="6"/>
  <c r="E506" i="6"/>
  <c r="A506" i="6"/>
  <c r="K506" i="6"/>
  <c r="J506" i="6"/>
  <c r="Z505" i="6" l="1"/>
  <c r="W505" i="6"/>
  <c r="X506" i="6"/>
  <c r="F506" i="6"/>
  <c r="Z506" i="6" s="1"/>
  <c r="L506" i="6"/>
  <c r="I506" i="6"/>
  <c r="O506" i="6"/>
  <c r="S506" i="6"/>
  <c r="P506" i="6"/>
  <c r="T506" i="6"/>
  <c r="M506" i="6"/>
  <c r="Q506" i="6"/>
  <c r="U506" i="6"/>
  <c r="N506" i="6"/>
  <c r="R506" i="6"/>
  <c r="B506" i="6"/>
  <c r="D506" i="6"/>
  <c r="C506" i="6" s="1"/>
  <c r="H515" i="6"/>
  <c r="Y507" i="6"/>
  <c r="V506" i="6"/>
  <c r="J507" i="6"/>
  <c r="K507" i="6"/>
  <c r="A507" i="6"/>
  <c r="E507" i="6"/>
  <c r="X507" i="6" l="1"/>
  <c r="F507" i="6"/>
  <c r="Z507" i="6" s="1"/>
  <c r="L507" i="6"/>
  <c r="I507" i="6"/>
  <c r="N507" i="6"/>
  <c r="R507" i="6"/>
  <c r="O507" i="6"/>
  <c r="S507" i="6"/>
  <c r="P507" i="6"/>
  <c r="T507" i="6"/>
  <c r="M507" i="6"/>
  <c r="Q507" i="6"/>
  <c r="U507" i="6"/>
  <c r="B507" i="6"/>
  <c r="D507" i="6"/>
  <c r="C507" i="6" s="1"/>
  <c r="H516" i="6"/>
  <c r="Y508" i="6"/>
  <c r="V507" i="6"/>
  <c r="A508" i="6"/>
  <c r="J508" i="6"/>
  <c r="E508" i="6"/>
  <c r="K508" i="6"/>
  <c r="W507" i="6" l="1"/>
  <c r="X508" i="6"/>
  <c r="F508" i="6"/>
  <c r="V508" i="6" s="1"/>
  <c r="L508" i="6"/>
  <c r="I508" i="6"/>
  <c r="M508" i="6"/>
  <c r="Q508" i="6"/>
  <c r="U508" i="6"/>
  <c r="N508" i="6"/>
  <c r="R508" i="6"/>
  <c r="O508" i="6"/>
  <c r="S508" i="6"/>
  <c r="P508" i="6"/>
  <c r="T508" i="6"/>
  <c r="B508" i="6"/>
  <c r="D508" i="6"/>
  <c r="C508" i="6" s="1"/>
  <c r="H517" i="6"/>
  <c r="Y509" i="6"/>
  <c r="E509" i="6"/>
  <c r="K509" i="6"/>
  <c r="J509" i="6"/>
  <c r="A509" i="6"/>
  <c r="Z508" i="6" l="1"/>
  <c r="W508" i="6"/>
  <c r="X509" i="6"/>
  <c r="F509" i="6"/>
  <c r="Z509" i="6" s="1"/>
  <c r="L509" i="6"/>
  <c r="I509" i="6"/>
  <c r="P509" i="6"/>
  <c r="T509" i="6"/>
  <c r="M509" i="6"/>
  <c r="Q509" i="6"/>
  <c r="U509" i="6"/>
  <c r="N509" i="6"/>
  <c r="R509" i="6"/>
  <c r="O509" i="6"/>
  <c r="S509" i="6"/>
  <c r="B509" i="6"/>
  <c r="D509" i="6"/>
  <c r="C509" i="6" s="1"/>
  <c r="H518" i="6"/>
  <c r="Y510" i="6"/>
  <c r="V509" i="6"/>
  <c r="A510" i="6"/>
  <c r="K510" i="6"/>
  <c r="J510" i="6"/>
  <c r="E510" i="6"/>
  <c r="X510" i="6" l="1"/>
  <c r="F510" i="6"/>
  <c r="Z510" i="6" s="1"/>
  <c r="L510" i="6"/>
  <c r="I510" i="6"/>
  <c r="O510" i="6"/>
  <c r="S510" i="6"/>
  <c r="P510" i="6"/>
  <c r="T510" i="6"/>
  <c r="M510" i="6"/>
  <c r="Q510" i="6"/>
  <c r="U510" i="6"/>
  <c r="N510" i="6"/>
  <c r="R510" i="6"/>
  <c r="B510" i="6"/>
  <c r="D510" i="6"/>
  <c r="C510" i="6" s="1"/>
  <c r="H519" i="6"/>
  <c r="Y511" i="6"/>
  <c r="V510" i="6"/>
  <c r="J511" i="6"/>
  <c r="A511" i="6"/>
  <c r="K511" i="6"/>
  <c r="E511" i="6"/>
  <c r="X511" i="6" l="1"/>
  <c r="F511" i="6"/>
  <c r="V511" i="6" s="1"/>
  <c r="L511" i="6"/>
  <c r="I511" i="6"/>
  <c r="W510" i="6"/>
  <c r="N511" i="6"/>
  <c r="R511" i="6"/>
  <c r="O511" i="6"/>
  <c r="S511" i="6"/>
  <c r="P511" i="6"/>
  <c r="T511" i="6"/>
  <c r="M511" i="6"/>
  <c r="Q511" i="6"/>
  <c r="U511" i="6"/>
  <c r="B511" i="6"/>
  <c r="D511" i="6"/>
  <c r="C511" i="6" s="1"/>
  <c r="H520" i="6"/>
  <c r="Y512" i="6"/>
  <c r="K512" i="6"/>
  <c r="E512" i="6"/>
  <c r="A512" i="6"/>
  <c r="J512" i="6"/>
  <c r="Z511" i="6" l="1"/>
  <c r="W511" i="6"/>
  <c r="X512" i="6"/>
  <c r="F512" i="6"/>
  <c r="Z512" i="6" s="1"/>
  <c r="I512" i="6"/>
  <c r="L512" i="6"/>
  <c r="M512" i="6"/>
  <c r="Q512" i="6"/>
  <c r="U512" i="6"/>
  <c r="N512" i="6"/>
  <c r="R512" i="6"/>
  <c r="O512" i="6"/>
  <c r="S512" i="6"/>
  <c r="P512" i="6"/>
  <c r="T512" i="6"/>
  <c r="B512" i="6"/>
  <c r="D512" i="6"/>
  <c r="C512" i="6" s="1"/>
  <c r="H521" i="6"/>
  <c r="Y513" i="6"/>
  <c r="V512" i="6"/>
  <c r="J513" i="6"/>
  <c r="A513" i="6"/>
  <c r="K513" i="6"/>
  <c r="E513" i="6"/>
  <c r="X513" i="6" l="1"/>
  <c r="F513" i="6"/>
  <c r="Z513" i="6" s="1"/>
  <c r="I513" i="6"/>
  <c r="L513" i="6"/>
  <c r="P513" i="6"/>
  <c r="T513" i="6"/>
  <c r="M513" i="6"/>
  <c r="Q513" i="6"/>
  <c r="U513" i="6"/>
  <c r="N513" i="6"/>
  <c r="R513" i="6"/>
  <c r="O513" i="6"/>
  <c r="S513" i="6"/>
  <c r="B513" i="6"/>
  <c r="D513" i="6"/>
  <c r="C513" i="6" s="1"/>
  <c r="H522" i="6"/>
  <c r="Y514" i="6"/>
  <c r="V513" i="6"/>
  <c r="E514" i="6"/>
  <c r="K514" i="6"/>
  <c r="J514" i="6"/>
  <c r="A514" i="6"/>
  <c r="W513" i="6" l="1"/>
  <c r="X514" i="6"/>
  <c r="F514" i="6"/>
  <c r="V514" i="6" s="1"/>
  <c r="L514" i="6"/>
  <c r="I514" i="6"/>
  <c r="O514" i="6"/>
  <c r="S514" i="6"/>
  <c r="P514" i="6"/>
  <c r="T514" i="6"/>
  <c r="M514" i="6"/>
  <c r="Q514" i="6"/>
  <c r="U514" i="6"/>
  <c r="N514" i="6"/>
  <c r="R514" i="6"/>
  <c r="B514" i="6"/>
  <c r="D514" i="6"/>
  <c r="C514" i="6" s="1"/>
  <c r="H523" i="6"/>
  <c r="Y515" i="6"/>
  <c r="J515" i="6"/>
  <c r="K515" i="6"/>
  <c r="A515" i="6"/>
  <c r="E515" i="6"/>
  <c r="Z514" i="6" l="1"/>
  <c r="X515" i="6"/>
  <c r="F515" i="6"/>
  <c r="Z515" i="6" s="1"/>
  <c r="L515" i="6"/>
  <c r="I515" i="6"/>
  <c r="W514" i="6"/>
  <c r="N515" i="6"/>
  <c r="R515" i="6"/>
  <c r="O515" i="6"/>
  <c r="S515" i="6"/>
  <c r="P515" i="6"/>
  <c r="T515" i="6"/>
  <c r="M515" i="6"/>
  <c r="Q515" i="6"/>
  <c r="U515" i="6"/>
  <c r="B515" i="6"/>
  <c r="D515" i="6"/>
  <c r="C515" i="6" s="1"/>
  <c r="H524" i="6"/>
  <c r="Y516" i="6"/>
  <c r="E516" i="6"/>
  <c r="A516" i="6"/>
  <c r="J516" i="6"/>
  <c r="K516" i="6"/>
  <c r="V515" i="6" l="1"/>
  <c r="X516" i="6"/>
  <c r="F516" i="6"/>
  <c r="Z516" i="6" s="1"/>
  <c r="L516" i="6"/>
  <c r="I516" i="6"/>
  <c r="M516" i="6"/>
  <c r="Q516" i="6"/>
  <c r="U516" i="6"/>
  <c r="N516" i="6"/>
  <c r="R516" i="6"/>
  <c r="O516" i="6"/>
  <c r="S516" i="6"/>
  <c r="P516" i="6"/>
  <c r="T516" i="6"/>
  <c r="B516" i="6"/>
  <c r="D516" i="6"/>
  <c r="C516" i="6" s="1"/>
  <c r="H525" i="6"/>
  <c r="Y517" i="6"/>
  <c r="V516" i="6"/>
  <c r="J517" i="6"/>
  <c r="K517" i="6"/>
  <c r="A517" i="6"/>
  <c r="E517" i="6"/>
  <c r="X517" i="6" l="1"/>
  <c r="F517" i="6"/>
  <c r="V517" i="6" s="1"/>
  <c r="L517" i="6"/>
  <c r="I517" i="6"/>
  <c r="W516" i="6"/>
  <c r="P517" i="6"/>
  <c r="T517" i="6"/>
  <c r="M517" i="6"/>
  <c r="Q517" i="6"/>
  <c r="U517" i="6"/>
  <c r="N517" i="6"/>
  <c r="R517" i="6"/>
  <c r="O517" i="6"/>
  <c r="S517" i="6"/>
  <c r="B517" i="6"/>
  <c r="D517" i="6"/>
  <c r="C517" i="6" s="1"/>
  <c r="H526" i="6"/>
  <c r="Y518" i="6"/>
  <c r="E518" i="6"/>
  <c r="A518" i="6"/>
  <c r="J518" i="6"/>
  <c r="K518" i="6"/>
  <c r="Z517" i="6" l="1"/>
  <c r="W517" i="6"/>
  <c r="X518" i="6"/>
  <c r="F518" i="6"/>
  <c r="Z518" i="6" s="1"/>
  <c r="L518" i="6"/>
  <c r="I518" i="6"/>
  <c r="O518" i="6"/>
  <c r="S518" i="6"/>
  <c r="P518" i="6"/>
  <c r="T518" i="6"/>
  <c r="M518" i="6"/>
  <c r="Q518" i="6"/>
  <c r="U518" i="6"/>
  <c r="N518" i="6"/>
  <c r="R518" i="6"/>
  <c r="B518" i="6"/>
  <c r="D518" i="6"/>
  <c r="C518" i="6" s="1"/>
  <c r="H527" i="6"/>
  <c r="Y519" i="6"/>
  <c r="V518" i="6"/>
  <c r="K519" i="6"/>
  <c r="A519" i="6"/>
  <c r="E519" i="6"/>
  <c r="J519" i="6"/>
  <c r="X519" i="6" l="1"/>
  <c r="F519" i="6"/>
  <c r="Z519" i="6" s="1"/>
  <c r="L519" i="6"/>
  <c r="I519" i="6"/>
  <c r="N519" i="6"/>
  <c r="R519" i="6"/>
  <c r="O519" i="6"/>
  <c r="S519" i="6"/>
  <c r="P519" i="6"/>
  <c r="T519" i="6"/>
  <c r="M519" i="6"/>
  <c r="Q519" i="6"/>
  <c r="U519" i="6"/>
  <c r="B519" i="6"/>
  <c r="D519" i="6"/>
  <c r="C519" i="6" s="1"/>
  <c r="H528" i="6"/>
  <c r="Y520" i="6"/>
  <c r="V519" i="6"/>
  <c r="J520" i="6"/>
  <c r="K520" i="6"/>
  <c r="E520" i="6"/>
  <c r="A520" i="6"/>
  <c r="W519" i="6" l="1"/>
  <c r="X520" i="6"/>
  <c r="F520" i="6"/>
  <c r="I520" i="6"/>
  <c r="L520" i="6"/>
  <c r="M520" i="6"/>
  <c r="Q520" i="6"/>
  <c r="U520" i="6"/>
  <c r="N520" i="6"/>
  <c r="R520" i="6"/>
  <c r="O520" i="6"/>
  <c r="S520" i="6"/>
  <c r="P520" i="6"/>
  <c r="T520" i="6"/>
  <c r="B520" i="6"/>
  <c r="D520" i="6"/>
  <c r="C520" i="6" s="1"/>
  <c r="H529" i="6"/>
  <c r="Y521" i="6"/>
  <c r="A521" i="6"/>
  <c r="K521" i="6"/>
  <c r="J521" i="6"/>
  <c r="E521" i="6"/>
  <c r="Z520" i="6" l="1"/>
  <c r="V520" i="6"/>
  <c r="X521" i="6"/>
  <c r="F521" i="6"/>
  <c r="Z521" i="6" s="1"/>
  <c r="I521" i="6"/>
  <c r="L521" i="6"/>
  <c r="W520" i="6"/>
  <c r="P521" i="6"/>
  <c r="T521" i="6"/>
  <c r="M521" i="6"/>
  <c r="Q521" i="6"/>
  <c r="U521" i="6"/>
  <c r="N521" i="6"/>
  <c r="R521" i="6"/>
  <c r="O521" i="6"/>
  <c r="S521" i="6"/>
  <c r="B521" i="6"/>
  <c r="D521" i="6"/>
  <c r="C521" i="6" s="1"/>
  <c r="H530" i="6"/>
  <c r="Y522" i="6"/>
  <c r="V521" i="6"/>
  <c r="E522" i="6"/>
  <c r="J522" i="6"/>
  <c r="A522" i="6"/>
  <c r="K522" i="6"/>
  <c r="X522" i="6" l="1"/>
  <c r="F522" i="6"/>
  <c r="Z522" i="6" s="1"/>
  <c r="L522" i="6"/>
  <c r="I522" i="6"/>
  <c r="O522" i="6"/>
  <c r="S522" i="6"/>
  <c r="P522" i="6"/>
  <c r="T522" i="6"/>
  <c r="M522" i="6"/>
  <c r="Q522" i="6"/>
  <c r="U522" i="6"/>
  <c r="N522" i="6"/>
  <c r="R522" i="6"/>
  <c r="B522" i="6"/>
  <c r="D522" i="6"/>
  <c r="C522" i="6" s="1"/>
  <c r="H531" i="6"/>
  <c r="Y523" i="6"/>
  <c r="V522" i="6"/>
  <c r="K523" i="6"/>
  <c r="E523" i="6"/>
  <c r="J523" i="6"/>
  <c r="A523" i="6"/>
  <c r="X523" i="6" l="1"/>
  <c r="F523" i="6"/>
  <c r="V523" i="6" s="1"/>
  <c r="L523" i="6"/>
  <c r="I523" i="6"/>
  <c r="W522" i="6"/>
  <c r="N523" i="6"/>
  <c r="R523" i="6"/>
  <c r="O523" i="6"/>
  <c r="S523" i="6"/>
  <c r="P523" i="6"/>
  <c r="T523" i="6"/>
  <c r="M523" i="6"/>
  <c r="Q523" i="6"/>
  <c r="U523" i="6"/>
  <c r="B523" i="6"/>
  <c r="D523" i="6"/>
  <c r="C523" i="6" s="1"/>
  <c r="H532" i="6"/>
  <c r="Y524" i="6"/>
  <c r="K524" i="6"/>
  <c r="J524" i="6"/>
  <c r="E524" i="6"/>
  <c r="A524" i="6"/>
  <c r="Z523" i="6" l="1"/>
  <c r="W523" i="6"/>
  <c r="X524" i="6"/>
  <c r="F524" i="6"/>
  <c r="Z524" i="6" s="1"/>
  <c r="L524" i="6"/>
  <c r="I524" i="6"/>
  <c r="M524" i="6"/>
  <c r="Q524" i="6"/>
  <c r="U524" i="6"/>
  <c r="N524" i="6"/>
  <c r="R524" i="6"/>
  <c r="O524" i="6"/>
  <c r="S524" i="6"/>
  <c r="P524" i="6"/>
  <c r="T524" i="6"/>
  <c r="B524" i="6"/>
  <c r="D524" i="6"/>
  <c r="C524" i="6" s="1"/>
  <c r="H533" i="6"/>
  <c r="Y525" i="6"/>
  <c r="V524" i="6"/>
  <c r="E525" i="6"/>
  <c r="J525" i="6"/>
  <c r="A525" i="6"/>
  <c r="K525" i="6"/>
  <c r="X525" i="6" l="1"/>
  <c r="F525" i="6"/>
  <c r="Z525" i="6" s="1"/>
  <c r="L525" i="6"/>
  <c r="I525" i="6"/>
  <c r="P525" i="6"/>
  <c r="T525" i="6"/>
  <c r="M525" i="6"/>
  <c r="Q525" i="6"/>
  <c r="U525" i="6"/>
  <c r="N525" i="6"/>
  <c r="R525" i="6"/>
  <c r="O525" i="6"/>
  <c r="S525" i="6"/>
  <c r="B525" i="6"/>
  <c r="D525" i="6"/>
  <c r="C525" i="6" s="1"/>
  <c r="H534" i="6"/>
  <c r="Y526" i="6"/>
  <c r="V525" i="6"/>
  <c r="K526" i="6"/>
  <c r="J526" i="6"/>
  <c r="A526" i="6"/>
  <c r="E526" i="6"/>
  <c r="W525" i="6" l="1"/>
  <c r="X526" i="6"/>
  <c r="F526" i="6"/>
  <c r="L526" i="6"/>
  <c r="I526" i="6"/>
  <c r="O526" i="6"/>
  <c r="S526" i="6"/>
  <c r="P526" i="6"/>
  <c r="T526" i="6"/>
  <c r="M526" i="6"/>
  <c r="Q526" i="6"/>
  <c r="U526" i="6"/>
  <c r="N526" i="6"/>
  <c r="R526" i="6"/>
  <c r="B526" i="6"/>
  <c r="D526" i="6"/>
  <c r="C526" i="6" s="1"/>
  <c r="H535" i="6"/>
  <c r="Y527" i="6"/>
  <c r="K527" i="6"/>
  <c r="A527" i="6"/>
  <c r="E527" i="6"/>
  <c r="J527" i="6"/>
  <c r="Z526" i="6" l="1"/>
  <c r="V526" i="6"/>
  <c r="X527" i="6"/>
  <c r="F527" i="6"/>
  <c r="Z527" i="6" s="1"/>
  <c r="L527" i="6"/>
  <c r="I527" i="6"/>
  <c r="W526" i="6"/>
  <c r="N527" i="6"/>
  <c r="R527" i="6"/>
  <c r="O527" i="6"/>
  <c r="S527" i="6"/>
  <c r="P527" i="6"/>
  <c r="T527" i="6"/>
  <c r="M527" i="6"/>
  <c r="Q527" i="6"/>
  <c r="U527" i="6"/>
  <c r="B527" i="6"/>
  <c r="D527" i="6"/>
  <c r="C527" i="6" s="1"/>
  <c r="H536" i="6"/>
  <c r="Y528" i="6"/>
  <c r="A528" i="6"/>
  <c r="E528" i="6"/>
  <c r="J528" i="6"/>
  <c r="K528" i="6"/>
  <c r="V527" i="6" l="1"/>
  <c r="X528" i="6"/>
  <c r="F528" i="6"/>
  <c r="Z528" i="6" s="1"/>
  <c r="I528" i="6"/>
  <c r="L528" i="6"/>
  <c r="M528" i="6"/>
  <c r="Q528" i="6"/>
  <c r="U528" i="6"/>
  <c r="N528" i="6"/>
  <c r="R528" i="6"/>
  <c r="O528" i="6"/>
  <c r="S528" i="6"/>
  <c r="P528" i="6"/>
  <c r="T528" i="6"/>
  <c r="B528" i="6"/>
  <c r="D528" i="6"/>
  <c r="C528" i="6" s="1"/>
  <c r="H537" i="6"/>
  <c r="Y529" i="6"/>
  <c r="V528" i="6"/>
  <c r="A529" i="6"/>
  <c r="E529" i="6"/>
  <c r="K529" i="6"/>
  <c r="J529" i="6"/>
  <c r="X529" i="6" l="1"/>
  <c r="F529" i="6"/>
  <c r="I529" i="6"/>
  <c r="L529" i="6"/>
  <c r="W528" i="6"/>
  <c r="P529" i="6"/>
  <c r="T529" i="6"/>
  <c r="M529" i="6"/>
  <c r="Q529" i="6"/>
  <c r="U529" i="6"/>
  <c r="N529" i="6"/>
  <c r="R529" i="6"/>
  <c r="O529" i="6"/>
  <c r="S529" i="6"/>
  <c r="B529" i="6"/>
  <c r="D529" i="6"/>
  <c r="C529" i="6" s="1"/>
  <c r="H538" i="6"/>
  <c r="Y530" i="6"/>
  <c r="J530" i="6"/>
  <c r="K530" i="6"/>
  <c r="E530" i="6"/>
  <c r="A530" i="6"/>
  <c r="Z529" i="6" l="1"/>
  <c r="V529" i="6"/>
  <c r="W529" i="6"/>
  <c r="X530" i="6"/>
  <c r="F530" i="6"/>
  <c r="Z530" i="6" s="1"/>
  <c r="L530" i="6"/>
  <c r="I530" i="6"/>
  <c r="O530" i="6"/>
  <c r="S530" i="6"/>
  <c r="P530" i="6"/>
  <c r="T530" i="6"/>
  <c r="M530" i="6"/>
  <c r="Q530" i="6"/>
  <c r="U530" i="6"/>
  <c r="N530" i="6"/>
  <c r="R530" i="6"/>
  <c r="B530" i="6"/>
  <c r="D530" i="6"/>
  <c r="C530" i="6" s="1"/>
  <c r="H539" i="6"/>
  <c r="Y531" i="6"/>
  <c r="V530" i="6"/>
  <c r="E531" i="6"/>
  <c r="A531" i="6"/>
  <c r="K531" i="6"/>
  <c r="J531" i="6"/>
  <c r="X531" i="6" l="1"/>
  <c r="F531" i="6"/>
  <c r="Z531" i="6" s="1"/>
  <c r="L531" i="6"/>
  <c r="I531" i="6"/>
  <c r="N531" i="6"/>
  <c r="R531" i="6"/>
  <c r="O531" i="6"/>
  <c r="S531" i="6"/>
  <c r="P531" i="6"/>
  <c r="T531" i="6"/>
  <c r="M531" i="6"/>
  <c r="Q531" i="6"/>
  <c r="U531" i="6"/>
  <c r="B531" i="6"/>
  <c r="D531" i="6"/>
  <c r="C531" i="6" s="1"/>
  <c r="H540" i="6"/>
  <c r="Y532" i="6"/>
  <c r="V531" i="6"/>
  <c r="J532" i="6"/>
  <c r="K532" i="6"/>
  <c r="A532" i="6"/>
  <c r="E532" i="6"/>
  <c r="W531" i="6" l="1"/>
  <c r="X532" i="6"/>
  <c r="F532" i="6"/>
  <c r="V532" i="6" s="1"/>
  <c r="L532" i="6"/>
  <c r="I532" i="6"/>
  <c r="M532" i="6"/>
  <c r="Q532" i="6"/>
  <c r="U532" i="6"/>
  <c r="N532" i="6"/>
  <c r="R532" i="6"/>
  <c r="O532" i="6"/>
  <c r="S532" i="6"/>
  <c r="P532" i="6"/>
  <c r="T532" i="6"/>
  <c r="B532" i="6"/>
  <c r="D532" i="6"/>
  <c r="C532" i="6" s="1"/>
  <c r="H541" i="6"/>
  <c r="Y533" i="6"/>
  <c r="A533" i="6"/>
  <c r="J533" i="6"/>
  <c r="E533" i="6"/>
  <c r="K533" i="6"/>
  <c r="Z532" i="6" l="1"/>
  <c r="X533" i="6"/>
  <c r="F533" i="6"/>
  <c r="Z533" i="6" s="1"/>
  <c r="L533" i="6"/>
  <c r="I533" i="6"/>
  <c r="W532" i="6"/>
  <c r="P533" i="6"/>
  <c r="T533" i="6"/>
  <c r="M533" i="6"/>
  <c r="Q533" i="6"/>
  <c r="U533" i="6"/>
  <c r="N533" i="6"/>
  <c r="R533" i="6"/>
  <c r="O533" i="6"/>
  <c r="S533" i="6"/>
  <c r="B533" i="6"/>
  <c r="D533" i="6"/>
  <c r="C533" i="6" s="1"/>
  <c r="H542" i="6"/>
  <c r="Y534" i="6"/>
  <c r="K534" i="6"/>
  <c r="J534" i="6"/>
  <c r="E534" i="6"/>
  <c r="A534" i="6"/>
  <c r="V533" i="6" l="1"/>
  <c r="X534" i="6"/>
  <c r="F534" i="6"/>
  <c r="Z534" i="6" s="1"/>
  <c r="L534" i="6"/>
  <c r="I534" i="6"/>
  <c r="O534" i="6"/>
  <c r="S534" i="6"/>
  <c r="P534" i="6"/>
  <c r="T534" i="6"/>
  <c r="M534" i="6"/>
  <c r="Q534" i="6"/>
  <c r="U534" i="6"/>
  <c r="N534" i="6"/>
  <c r="R534" i="6"/>
  <c r="B534" i="6"/>
  <c r="D534" i="6"/>
  <c r="C534" i="6" s="1"/>
  <c r="H543" i="6"/>
  <c r="Y535" i="6"/>
  <c r="V534" i="6"/>
  <c r="A535" i="6"/>
  <c r="K535" i="6"/>
  <c r="J535" i="6"/>
  <c r="E535" i="6"/>
  <c r="X535" i="6" l="1"/>
  <c r="F535" i="6"/>
  <c r="V535" i="6" s="1"/>
  <c r="L535" i="6"/>
  <c r="I535" i="6"/>
  <c r="W534" i="6"/>
  <c r="N535" i="6"/>
  <c r="R535" i="6"/>
  <c r="O535" i="6"/>
  <c r="S535" i="6"/>
  <c r="P535" i="6"/>
  <c r="T535" i="6"/>
  <c r="M535" i="6"/>
  <c r="Q535" i="6"/>
  <c r="U535" i="6"/>
  <c r="B535" i="6"/>
  <c r="D535" i="6"/>
  <c r="C535" i="6" s="1"/>
  <c r="H544" i="6"/>
  <c r="Y536" i="6"/>
  <c r="J536" i="6"/>
  <c r="A536" i="6"/>
  <c r="E536" i="6"/>
  <c r="K536" i="6"/>
  <c r="Z535" i="6" l="1"/>
  <c r="W535" i="6"/>
  <c r="X536" i="6"/>
  <c r="F536" i="6"/>
  <c r="Z536" i="6" s="1"/>
  <c r="L536" i="6"/>
  <c r="I536" i="6"/>
  <c r="M536" i="6"/>
  <c r="Q536" i="6"/>
  <c r="U536" i="6"/>
  <c r="N536" i="6"/>
  <c r="R536" i="6"/>
  <c r="O536" i="6"/>
  <c r="S536" i="6"/>
  <c r="P536" i="6"/>
  <c r="T536" i="6"/>
  <c r="B536" i="6"/>
  <c r="D536" i="6"/>
  <c r="C536" i="6" s="1"/>
  <c r="H545" i="6"/>
  <c r="Y537" i="6"/>
  <c r="V536" i="6"/>
  <c r="K537" i="6"/>
  <c r="E537" i="6"/>
  <c r="A537" i="6"/>
  <c r="J537" i="6"/>
  <c r="X537" i="6" l="1"/>
  <c r="F537" i="6"/>
  <c r="Z537" i="6" s="1"/>
  <c r="I537" i="6"/>
  <c r="L537" i="6"/>
  <c r="P537" i="6"/>
  <c r="T537" i="6"/>
  <c r="M537" i="6"/>
  <c r="Q537" i="6"/>
  <c r="U537" i="6"/>
  <c r="N537" i="6"/>
  <c r="R537" i="6"/>
  <c r="O537" i="6"/>
  <c r="S537" i="6"/>
  <c r="B537" i="6"/>
  <c r="D537" i="6"/>
  <c r="C537" i="6" s="1"/>
  <c r="H546" i="6"/>
  <c r="Y538" i="6"/>
  <c r="V537" i="6"/>
  <c r="J538" i="6"/>
  <c r="A538" i="6"/>
  <c r="K538" i="6"/>
  <c r="E538" i="6"/>
  <c r="W537" i="6" l="1"/>
  <c r="X538" i="6"/>
  <c r="F538" i="6"/>
  <c r="V538" i="6" s="1"/>
  <c r="L538" i="6"/>
  <c r="I538" i="6"/>
  <c r="O538" i="6"/>
  <c r="S538" i="6"/>
  <c r="P538" i="6"/>
  <c r="T538" i="6"/>
  <c r="M538" i="6"/>
  <c r="Q538" i="6"/>
  <c r="U538" i="6"/>
  <c r="N538" i="6"/>
  <c r="R538" i="6"/>
  <c r="B538" i="6"/>
  <c r="D538" i="6"/>
  <c r="C538" i="6" s="1"/>
  <c r="H547" i="6"/>
  <c r="Y539" i="6"/>
  <c r="E539" i="6"/>
  <c r="A539" i="6"/>
  <c r="K539" i="6"/>
  <c r="J539" i="6"/>
  <c r="Z538" i="6" l="1"/>
  <c r="W538" i="6"/>
  <c r="X539" i="6"/>
  <c r="F539" i="6"/>
  <c r="Z539" i="6" s="1"/>
  <c r="L539" i="6"/>
  <c r="I539" i="6"/>
  <c r="N539" i="6"/>
  <c r="R539" i="6"/>
  <c r="O539" i="6"/>
  <c r="S539" i="6"/>
  <c r="P539" i="6"/>
  <c r="T539" i="6"/>
  <c r="M539" i="6"/>
  <c r="Q539" i="6"/>
  <c r="U539" i="6"/>
  <c r="B539" i="6"/>
  <c r="D539" i="6"/>
  <c r="C539" i="6" s="1"/>
  <c r="H548" i="6"/>
  <c r="Y540" i="6"/>
  <c r="V539" i="6"/>
  <c r="J540" i="6"/>
  <c r="K540" i="6"/>
  <c r="A540" i="6"/>
  <c r="E540" i="6"/>
  <c r="X540" i="6" l="1"/>
  <c r="F540" i="6"/>
  <c r="Z540" i="6" s="1"/>
  <c r="L540" i="6"/>
  <c r="I540" i="6"/>
  <c r="M540" i="6"/>
  <c r="Q540" i="6"/>
  <c r="U540" i="6"/>
  <c r="N540" i="6"/>
  <c r="R540" i="6"/>
  <c r="O540" i="6"/>
  <c r="S540" i="6"/>
  <c r="P540" i="6"/>
  <c r="T540" i="6"/>
  <c r="B540" i="6"/>
  <c r="D540" i="6"/>
  <c r="C540" i="6" s="1"/>
  <c r="H549" i="6"/>
  <c r="Y541" i="6"/>
  <c r="V540" i="6"/>
  <c r="E541" i="6"/>
  <c r="A541" i="6"/>
  <c r="K541" i="6"/>
  <c r="J541" i="6"/>
  <c r="X541" i="6" l="1"/>
  <c r="F541" i="6"/>
  <c r="V541" i="6" s="1"/>
  <c r="L541" i="6"/>
  <c r="I541" i="6"/>
  <c r="W540" i="6"/>
  <c r="P541" i="6"/>
  <c r="T541" i="6"/>
  <c r="M541" i="6"/>
  <c r="Q541" i="6"/>
  <c r="U541" i="6"/>
  <c r="N541" i="6"/>
  <c r="R541" i="6"/>
  <c r="O541" i="6"/>
  <c r="S541" i="6"/>
  <c r="B541" i="6"/>
  <c r="D541" i="6"/>
  <c r="C541" i="6" s="1"/>
  <c r="H550" i="6"/>
  <c r="Y542" i="6"/>
  <c r="A542" i="6"/>
  <c r="J542" i="6"/>
  <c r="K542" i="6"/>
  <c r="E542" i="6"/>
  <c r="Z541" i="6" l="1"/>
  <c r="W541" i="6"/>
  <c r="X542" i="6"/>
  <c r="F542" i="6"/>
  <c r="Z542" i="6" s="1"/>
  <c r="L542" i="6"/>
  <c r="I542" i="6"/>
  <c r="O542" i="6"/>
  <c r="S542" i="6"/>
  <c r="P542" i="6"/>
  <c r="T542" i="6"/>
  <c r="M542" i="6"/>
  <c r="Q542" i="6"/>
  <c r="U542" i="6"/>
  <c r="N542" i="6"/>
  <c r="R542" i="6"/>
  <c r="B542" i="6"/>
  <c r="D542" i="6"/>
  <c r="C542" i="6" s="1"/>
  <c r="H551" i="6"/>
  <c r="Y543" i="6"/>
  <c r="V542" i="6"/>
  <c r="K543" i="6"/>
  <c r="A543" i="6"/>
  <c r="E543" i="6"/>
  <c r="J543" i="6"/>
  <c r="X543" i="6" l="1"/>
  <c r="F543" i="6"/>
  <c r="Z543" i="6" s="1"/>
  <c r="L543" i="6"/>
  <c r="I543" i="6"/>
  <c r="N543" i="6"/>
  <c r="R543" i="6"/>
  <c r="O543" i="6"/>
  <c r="S543" i="6"/>
  <c r="P543" i="6"/>
  <c r="T543" i="6"/>
  <c r="M543" i="6"/>
  <c r="Q543" i="6"/>
  <c r="U543" i="6"/>
  <c r="B543" i="6"/>
  <c r="D543" i="6"/>
  <c r="C543" i="6" s="1"/>
  <c r="H552" i="6"/>
  <c r="Y544" i="6"/>
  <c r="V543" i="6"/>
  <c r="J544" i="6"/>
  <c r="A544" i="6"/>
  <c r="E544" i="6"/>
  <c r="K544" i="6"/>
  <c r="W543" i="6" l="1"/>
  <c r="X544" i="6"/>
  <c r="F544" i="6"/>
  <c r="L544" i="6"/>
  <c r="I544" i="6"/>
  <c r="M544" i="6"/>
  <c r="Q544" i="6"/>
  <c r="U544" i="6"/>
  <c r="N544" i="6"/>
  <c r="R544" i="6"/>
  <c r="O544" i="6"/>
  <c r="S544" i="6"/>
  <c r="P544" i="6"/>
  <c r="T544" i="6"/>
  <c r="B544" i="6"/>
  <c r="D544" i="6"/>
  <c r="C544" i="6" s="1"/>
  <c r="H553" i="6"/>
  <c r="Y545" i="6"/>
  <c r="K545" i="6"/>
  <c r="E545" i="6"/>
  <c r="A545" i="6"/>
  <c r="J545" i="6"/>
  <c r="Z544" i="6" l="1"/>
  <c r="V544" i="6"/>
  <c r="W544" i="6"/>
  <c r="X545" i="6"/>
  <c r="F545" i="6"/>
  <c r="Z545" i="6" s="1"/>
  <c r="I545" i="6"/>
  <c r="L545" i="6"/>
  <c r="P545" i="6"/>
  <c r="T545" i="6"/>
  <c r="M545" i="6"/>
  <c r="Q545" i="6"/>
  <c r="U545" i="6"/>
  <c r="N545" i="6"/>
  <c r="R545" i="6"/>
  <c r="O545" i="6"/>
  <c r="S545" i="6"/>
  <c r="B545" i="6"/>
  <c r="D545" i="6"/>
  <c r="C545" i="6" s="1"/>
  <c r="H554" i="6"/>
  <c r="Y546" i="6"/>
  <c r="V545" i="6"/>
  <c r="A546" i="6"/>
  <c r="E546" i="6"/>
  <c r="J546" i="6"/>
  <c r="K546" i="6"/>
  <c r="X546" i="6" l="1"/>
  <c r="F546" i="6"/>
  <c r="Z546" i="6" s="1"/>
  <c r="L546" i="6"/>
  <c r="I546" i="6"/>
  <c r="O546" i="6"/>
  <c r="S546" i="6"/>
  <c r="P546" i="6"/>
  <c r="T546" i="6"/>
  <c r="M546" i="6"/>
  <c r="Q546" i="6"/>
  <c r="U546" i="6"/>
  <c r="N546" i="6"/>
  <c r="R546" i="6"/>
  <c r="B546" i="6"/>
  <c r="D546" i="6"/>
  <c r="C546" i="6" s="1"/>
  <c r="H555" i="6"/>
  <c r="Y547" i="6"/>
  <c r="V546" i="6"/>
  <c r="J547" i="6"/>
  <c r="K547" i="6"/>
  <c r="A547" i="6"/>
  <c r="E547" i="6"/>
  <c r="W546" i="6" l="1"/>
  <c r="X547" i="6"/>
  <c r="F547" i="6"/>
  <c r="L547" i="6"/>
  <c r="I547" i="6"/>
  <c r="N547" i="6"/>
  <c r="R547" i="6"/>
  <c r="O547" i="6"/>
  <c r="S547" i="6"/>
  <c r="P547" i="6"/>
  <c r="T547" i="6"/>
  <c r="M547" i="6"/>
  <c r="Q547" i="6"/>
  <c r="U547" i="6"/>
  <c r="B547" i="6"/>
  <c r="D547" i="6"/>
  <c r="C547" i="6" s="1"/>
  <c r="H556" i="6"/>
  <c r="Y548" i="6"/>
  <c r="E548" i="6"/>
  <c r="J548" i="6"/>
  <c r="K548" i="6"/>
  <c r="A548" i="6"/>
  <c r="Z547" i="6" l="1"/>
  <c r="V547" i="6"/>
  <c r="X548" i="6"/>
  <c r="F548" i="6"/>
  <c r="Z548" i="6" s="1"/>
  <c r="L548" i="6"/>
  <c r="I548" i="6"/>
  <c r="W547" i="6"/>
  <c r="M548" i="6"/>
  <c r="Q548" i="6"/>
  <c r="U548" i="6"/>
  <c r="N548" i="6"/>
  <c r="R548" i="6"/>
  <c r="O548" i="6"/>
  <c r="S548" i="6"/>
  <c r="P548" i="6"/>
  <c r="T548" i="6"/>
  <c r="B548" i="6"/>
  <c r="D548" i="6"/>
  <c r="C548" i="6" s="1"/>
  <c r="H557" i="6"/>
  <c r="Y549" i="6"/>
  <c r="V548" i="6"/>
  <c r="K549" i="6"/>
  <c r="J549" i="6"/>
  <c r="A549" i="6"/>
  <c r="E549" i="6"/>
  <c r="X549" i="6" l="1"/>
  <c r="F549" i="6"/>
  <c r="Z549" i="6" s="1"/>
  <c r="L549" i="6"/>
  <c r="I549" i="6"/>
  <c r="P549" i="6"/>
  <c r="T549" i="6"/>
  <c r="M549" i="6"/>
  <c r="Q549" i="6"/>
  <c r="U549" i="6"/>
  <c r="N549" i="6"/>
  <c r="R549" i="6"/>
  <c r="O549" i="6"/>
  <c r="S549" i="6"/>
  <c r="B549" i="6"/>
  <c r="D549" i="6"/>
  <c r="C549" i="6" s="1"/>
  <c r="H558" i="6"/>
  <c r="Y550" i="6"/>
  <c r="V549" i="6"/>
  <c r="E550" i="6"/>
  <c r="A550" i="6"/>
  <c r="J550" i="6"/>
  <c r="K550" i="6"/>
  <c r="W549" i="6" l="1"/>
  <c r="X550" i="6"/>
  <c r="F550" i="6"/>
  <c r="V550" i="6" s="1"/>
  <c r="L550" i="6"/>
  <c r="I550" i="6"/>
  <c r="O550" i="6"/>
  <c r="S550" i="6"/>
  <c r="P550" i="6"/>
  <c r="T550" i="6"/>
  <c r="M550" i="6"/>
  <c r="Q550" i="6"/>
  <c r="U550" i="6"/>
  <c r="N550" i="6"/>
  <c r="R550" i="6"/>
  <c r="B550" i="6"/>
  <c r="D550" i="6"/>
  <c r="C550" i="6" s="1"/>
  <c r="H559" i="6"/>
  <c r="Y551" i="6"/>
  <c r="K551" i="6"/>
  <c r="A551" i="6"/>
  <c r="E551" i="6"/>
  <c r="J551" i="6"/>
  <c r="Z550" i="6" l="1"/>
  <c r="W550" i="6"/>
  <c r="X551" i="6"/>
  <c r="F551" i="6"/>
  <c r="Z551" i="6" s="1"/>
  <c r="L551" i="6"/>
  <c r="I551" i="6"/>
  <c r="N551" i="6"/>
  <c r="R551" i="6"/>
  <c r="O551" i="6"/>
  <c r="S551" i="6"/>
  <c r="P551" i="6"/>
  <c r="T551" i="6"/>
  <c r="M551" i="6"/>
  <c r="Q551" i="6"/>
  <c r="U551" i="6"/>
  <c r="B551" i="6"/>
  <c r="D551" i="6"/>
  <c r="C551" i="6" s="1"/>
  <c r="H560" i="6"/>
  <c r="Y552" i="6"/>
  <c r="V551" i="6"/>
  <c r="J552" i="6"/>
  <c r="E552" i="6"/>
  <c r="A552" i="6"/>
  <c r="K552" i="6"/>
  <c r="X552" i="6" l="1"/>
  <c r="F552" i="6"/>
  <c r="Z552" i="6" s="1"/>
  <c r="L552" i="6"/>
  <c r="I552" i="6"/>
  <c r="M552" i="6"/>
  <c r="Q552" i="6"/>
  <c r="U552" i="6"/>
  <c r="N552" i="6"/>
  <c r="R552" i="6"/>
  <c r="O552" i="6"/>
  <c r="S552" i="6"/>
  <c r="P552" i="6"/>
  <c r="T552" i="6"/>
  <c r="B552" i="6"/>
  <c r="D552" i="6"/>
  <c r="C552" i="6" s="1"/>
  <c r="H561" i="6"/>
  <c r="Y553" i="6"/>
  <c r="V552" i="6"/>
  <c r="A553" i="6"/>
  <c r="J553" i="6"/>
  <c r="K553" i="6"/>
  <c r="E553" i="6"/>
  <c r="X553" i="6" l="1"/>
  <c r="F553" i="6"/>
  <c r="I553" i="6"/>
  <c r="L553" i="6"/>
  <c r="W552" i="6"/>
  <c r="P553" i="6"/>
  <c r="T553" i="6"/>
  <c r="M553" i="6"/>
  <c r="Q553" i="6"/>
  <c r="U553" i="6"/>
  <c r="N553" i="6"/>
  <c r="R553" i="6"/>
  <c r="O553" i="6"/>
  <c r="S553" i="6"/>
  <c r="B553" i="6"/>
  <c r="D553" i="6"/>
  <c r="C553" i="6" s="1"/>
  <c r="H562" i="6"/>
  <c r="Y554" i="6"/>
  <c r="K554" i="6"/>
  <c r="E554" i="6"/>
  <c r="J554" i="6"/>
  <c r="A554" i="6"/>
  <c r="Z553" i="6" l="1"/>
  <c r="V553" i="6"/>
  <c r="X554" i="6"/>
  <c r="F554" i="6"/>
  <c r="Z554" i="6" s="1"/>
  <c r="L554" i="6"/>
  <c r="I554" i="6"/>
  <c r="W553" i="6"/>
  <c r="O554" i="6"/>
  <c r="S554" i="6"/>
  <c r="P554" i="6"/>
  <c r="T554" i="6"/>
  <c r="M554" i="6"/>
  <c r="Q554" i="6"/>
  <c r="U554" i="6"/>
  <c r="N554" i="6"/>
  <c r="R554" i="6"/>
  <c r="B554" i="6"/>
  <c r="D554" i="6"/>
  <c r="C554" i="6" s="1"/>
  <c r="H563" i="6"/>
  <c r="Y555" i="6"/>
  <c r="V554" i="6"/>
  <c r="E555" i="6"/>
  <c r="A555" i="6"/>
  <c r="J555" i="6"/>
  <c r="K555" i="6"/>
  <c r="X555" i="6" l="1"/>
  <c r="F555" i="6"/>
  <c r="Z555" i="6" s="1"/>
  <c r="L555" i="6"/>
  <c r="I555" i="6"/>
  <c r="N555" i="6"/>
  <c r="R555" i="6"/>
  <c r="O555" i="6"/>
  <c r="S555" i="6"/>
  <c r="P555" i="6"/>
  <c r="T555" i="6"/>
  <c r="M555" i="6"/>
  <c r="Q555" i="6"/>
  <c r="U555" i="6"/>
  <c r="B555" i="6"/>
  <c r="D555" i="6"/>
  <c r="C555" i="6" s="1"/>
  <c r="H564" i="6"/>
  <c r="Y556" i="6"/>
  <c r="V555" i="6"/>
  <c r="K556" i="6"/>
  <c r="J556" i="6"/>
  <c r="E556" i="6"/>
  <c r="A556" i="6"/>
  <c r="W555" i="6" l="1"/>
  <c r="X556" i="6"/>
  <c r="F556" i="6"/>
  <c r="V556" i="6" s="1"/>
  <c r="L556" i="6"/>
  <c r="I556" i="6"/>
  <c r="M556" i="6"/>
  <c r="Q556" i="6"/>
  <c r="U556" i="6"/>
  <c r="N556" i="6"/>
  <c r="R556" i="6"/>
  <c r="O556" i="6"/>
  <c r="S556" i="6"/>
  <c r="P556" i="6"/>
  <c r="T556" i="6"/>
  <c r="B556" i="6"/>
  <c r="D556" i="6"/>
  <c r="C556" i="6" s="1"/>
  <c r="H565" i="6"/>
  <c r="Y557" i="6"/>
  <c r="J557" i="6"/>
  <c r="A557" i="6"/>
  <c r="K557" i="6"/>
  <c r="E557" i="6"/>
  <c r="Z556" i="6" l="1"/>
  <c r="W556" i="6"/>
  <c r="X557" i="6"/>
  <c r="F557" i="6"/>
  <c r="Z557" i="6" s="1"/>
  <c r="L557" i="6"/>
  <c r="I557" i="6"/>
  <c r="P557" i="6"/>
  <c r="T557" i="6"/>
  <c r="M557" i="6"/>
  <c r="Q557" i="6"/>
  <c r="U557" i="6"/>
  <c r="N557" i="6"/>
  <c r="R557" i="6"/>
  <c r="O557" i="6"/>
  <c r="S557" i="6"/>
  <c r="B557" i="6"/>
  <c r="D557" i="6"/>
  <c r="C557" i="6" s="1"/>
  <c r="H566" i="6"/>
  <c r="Y558" i="6"/>
  <c r="V557" i="6"/>
  <c r="K558" i="6"/>
  <c r="A558" i="6"/>
  <c r="E558" i="6"/>
  <c r="J558" i="6"/>
  <c r="X558" i="6" l="1"/>
  <c r="F558" i="6"/>
  <c r="Z558" i="6" s="1"/>
  <c r="L558" i="6"/>
  <c r="I558" i="6"/>
  <c r="O558" i="6"/>
  <c r="S558" i="6"/>
  <c r="P558" i="6"/>
  <c r="T558" i="6"/>
  <c r="M558" i="6"/>
  <c r="Q558" i="6"/>
  <c r="U558" i="6"/>
  <c r="N558" i="6"/>
  <c r="R558" i="6"/>
  <c r="B558" i="6"/>
  <c r="D558" i="6"/>
  <c r="C558" i="6" s="1"/>
  <c r="H567" i="6"/>
  <c r="Y559" i="6"/>
  <c r="V558" i="6"/>
  <c r="J559" i="6"/>
  <c r="A559" i="6"/>
  <c r="E559" i="6"/>
  <c r="K559" i="6"/>
  <c r="X559" i="6" l="1"/>
  <c r="F559" i="6"/>
  <c r="L559" i="6"/>
  <c r="I559" i="6"/>
  <c r="W558" i="6"/>
  <c r="N559" i="6"/>
  <c r="R559" i="6"/>
  <c r="O559" i="6"/>
  <c r="S559" i="6"/>
  <c r="P559" i="6"/>
  <c r="T559" i="6"/>
  <c r="M559" i="6"/>
  <c r="Q559" i="6"/>
  <c r="U559" i="6"/>
  <c r="B559" i="6"/>
  <c r="D559" i="6"/>
  <c r="C559" i="6" s="1"/>
  <c r="H568" i="6"/>
  <c r="Y560" i="6"/>
  <c r="E560" i="6"/>
  <c r="K560" i="6"/>
  <c r="A560" i="6"/>
  <c r="J560" i="6"/>
  <c r="Z559" i="6" l="1"/>
  <c r="V559" i="6"/>
  <c r="W559" i="6"/>
  <c r="X560" i="6"/>
  <c r="F560" i="6"/>
  <c r="Z560" i="6" s="1"/>
  <c r="L560" i="6"/>
  <c r="I560" i="6"/>
  <c r="M560" i="6"/>
  <c r="Q560" i="6"/>
  <c r="U560" i="6"/>
  <c r="N560" i="6"/>
  <c r="R560" i="6"/>
  <c r="O560" i="6"/>
  <c r="S560" i="6"/>
  <c r="T560" i="6"/>
  <c r="P560" i="6"/>
  <c r="B560" i="6"/>
  <c r="D560" i="6"/>
  <c r="C560" i="6" s="1"/>
  <c r="H569" i="6"/>
  <c r="Y561" i="6"/>
  <c r="V560" i="6"/>
  <c r="J561" i="6"/>
  <c r="K561" i="6"/>
  <c r="A561" i="6"/>
  <c r="E561" i="6"/>
  <c r="X561" i="6" l="1"/>
  <c r="F561" i="6"/>
  <c r="Z561" i="6" s="1"/>
  <c r="I561" i="6"/>
  <c r="L561" i="6"/>
  <c r="P561" i="6"/>
  <c r="T561" i="6"/>
  <c r="M561" i="6"/>
  <c r="Q561" i="6"/>
  <c r="U561" i="6"/>
  <c r="N561" i="6"/>
  <c r="R561" i="6"/>
  <c r="O561" i="6"/>
  <c r="S561" i="6"/>
  <c r="B561" i="6"/>
  <c r="D561" i="6"/>
  <c r="C561" i="6" s="1"/>
  <c r="H570" i="6"/>
  <c r="Y562" i="6"/>
  <c r="V561" i="6"/>
  <c r="E562" i="6"/>
  <c r="J562" i="6"/>
  <c r="A562" i="6"/>
  <c r="K562" i="6"/>
  <c r="W561" i="6" l="1"/>
  <c r="X562" i="6"/>
  <c r="F562" i="6"/>
  <c r="V562" i="6" s="1"/>
  <c r="L562" i="6"/>
  <c r="I562" i="6"/>
  <c r="O562" i="6"/>
  <c r="S562" i="6"/>
  <c r="P562" i="6"/>
  <c r="T562" i="6"/>
  <c r="M562" i="6"/>
  <c r="Q562" i="6"/>
  <c r="U562" i="6"/>
  <c r="R562" i="6"/>
  <c r="N562" i="6"/>
  <c r="B562" i="6"/>
  <c r="D562" i="6"/>
  <c r="C562" i="6" s="1"/>
  <c r="H571" i="6"/>
  <c r="Y563" i="6"/>
  <c r="J563" i="6"/>
  <c r="K563" i="6"/>
  <c r="E563" i="6"/>
  <c r="A563" i="6"/>
  <c r="Z562" i="6" l="1"/>
  <c r="W562" i="6"/>
  <c r="X563" i="6"/>
  <c r="F563" i="6"/>
  <c r="Z563" i="6" s="1"/>
  <c r="L563" i="6"/>
  <c r="I563" i="6"/>
  <c r="N563" i="6"/>
  <c r="R563" i="6"/>
  <c r="O563" i="6"/>
  <c r="S563" i="6"/>
  <c r="P563" i="6"/>
  <c r="T563" i="6"/>
  <c r="M563" i="6"/>
  <c r="Q563" i="6"/>
  <c r="U563" i="6"/>
  <c r="B563" i="6"/>
  <c r="D563" i="6"/>
  <c r="C563" i="6" s="1"/>
  <c r="H572" i="6"/>
  <c r="Y564" i="6"/>
  <c r="V563" i="6"/>
  <c r="E564" i="6"/>
  <c r="A564" i="6"/>
  <c r="K564" i="6"/>
  <c r="J564" i="6"/>
  <c r="X564" i="6" l="1"/>
  <c r="F564" i="6"/>
  <c r="Z564" i="6" s="1"/>
  <c r="L564" i="6"/>
  <c r="I564" i="6"/>
  <c r="M564" i="6"/>
  <c r="Q564" i="6"/>
  <c r="U564" i="6"/>
  <c r="N564" i="6"/>
  <c r="R564" i="6"/>
  <c r="O564" i="6"/>
  <c r="S564" i="6"/>
  <c r="P564" i="6"/>
  <c r="T564" i="6"/>
  <c r="B564" i="6"/>
  <c r="D564" i="6"/>
  <c r="C564" i="6" s="1"/>
  <c r="H573" i="6"/>
  <c r="Y565" i="6"/>
  <c r="V564" i="6"/>
  <c r="K565" i="6"/>
  <c r="J565" i="6"/>
  <c r="E565" i="6"/>
  <c r="A565" i="6"/>
  <c r="X565" i="6" l="1"/>
  <c r="F565" i="6"/>
  <c r="V565" i="6" s="1"/>
  <c r="L565" i="6"/>
  <c r="I565" i="6"/>
  <c r="W564" i="6"/>
  <c r="P565" i="6"/>
  <c r="T565" i="6"/>
  <c r="M565" i="6"/>
  <c r="Q565" i="6"/>
  <c r="U565" i="6"/>
  <c r="N565" i="6"/>
  <c r="R565" i="6"/>
  <c r="O565" i="6"/>
  <c r="S565" i="6"/>
  <c r="B565" i="6"/>
  <c r="D565" i="6"/>
  <c r="C565" i="6" s="1"/>
  <c r="H574" i="6"/>
  <c r="Y566" i="6"/>
  <c r="J566" i="6"/>
  <c r="K566" i="6"/>
  <c r="A566" i="6"/>
  <c r="E566" i="6"/>
  <c r="Z565" i="6" l="1"/>
  <c r="W565" i="6"/>
  <c r="X566" i="6"/>
  <c r="F566" i="6"/>
  <c r="Z566" i="6" s="1"/>
  <c r="L566" i="6"/>
  <c r="I566" i="6"/>
  <c r="O566" i="6"/>
  <c r="S566" i="6"/>
  <c r="M566" i="6"/>
  <c r="Q566" i="6"/>
  <c r="U566" i="6"/>
  <c r="N566" i="6"/>
  <c r="P566" i="6"/>
  <c r="R566" i="6"/>
  <c r="T566" i="6"/>
  <c r="B566" i="6"/>
  <c r="D566" i="6"/>
  <c r="C566" i="6" s="1"/>
  <c r="H575" i="6"/>
  <c r="Y567" i="6"/>
  <c r="V566" i="6"/>
  <c r="E567" i="6"/>
  <c r="K567" i="6"/>
  <c r="J567" i="6"/>
  <c r="A567" i="6"/>
  <c r="X567" i="6" l="1"/>
  <c r="F567" i="6"/>
  <c r="Z567" i="6" s="1"/>
  <c r="L567" i="6"/>
  <c r="I567" i="6"/>
  <c r="N567" i="6"/>
  <c r="R567" i="6"/>
  <c r="P567" i="6"/>
  <c r="T567" i="6"/>
  <c r="M567" i="6"/>
  <c r="U567" i="6"/>
  <c r="O567" i="6"/>
  <c r="Q567" i="6"/>
  <c r="S567" i="6"/>
  <c r="B567" i="6"/>
  <c r="D567" i="6"/>
  <c r="C567" i="6" s="1"/>
  <c r="H576" i="6"/>
  <c r="Y568" i="6"/>
  <c r="V567" i="6"/>
  <c r="A568" i="6"/>
  <c r="E568" i="6"/>
  <c r="J568" i="6"/>
  <c r="K568" i="6"/>
  <c r="W567" i="6" l="1"/>
  <c r="X568" i="6"/>
  <c r="F568" i="6"/>
  <c r="L568" i="6"/>
  <c r="I568" i="6"/>
  <c r="M568" i="6"/>
  <c r="O568" i="6"/>
  <c r="S568" i="6"/>
  <c r="R568" i="6"/>
  <c r="N568" i="6"/>
  <c r="T568" i="6"/>
  <c r="P568" i="6"/>
  <c r="U568" i="6"/>
  <c r="Q568" i="6"/>
  <c r="B568" i="6"/>
  <c r="D568" i="6"/>
  <c r="C568" i="6" s="1"/>
  <c r="H577" i="6"/>
  <c r="Y569" i="6"/>
  <c r="K569" i="6"/>
  <c r="J569" i="6"/>
  <c r="E569" i="6"/>
  <c r="A569" i="6"/>
  <c r="Z568" i="6" l="1"/>
  <c r="V568" i="6"/>
  <c r="X569" i="6"/>
  <c r="F569" i="6"/>
  <c r="Z569" i="6" s="1"/>
  <c r="I569" i="6"/>
  <c r="L569" i="6"/>
  <c r="W568" i="6"/>
  <c r="N569" i="6"/>
  <c r="O569" i="6"/>
  <c r="S569" i="6"/>
  <c r="P569" i="6"/>
  <c r="T569" i="6"/>
  <c r="Q569" i="6"/>
  <c r="U569" i="6"/>
  <c r="M569" i="6"/>
  <c r="R569" i="6"/>
  <c r="B569" i="6"/>
  <c r="D569" i="6"/>
  <c r="C569" i="6" s="1"/>
  <c r="H578" i="6"/>
  <c r="Y570" i="6"/>
  <c r="V569" i="6"/>
  <c r="A570" i="6"/>
  <c r="E570" i="6"/>
  <c r="J570" i="6"/>
  <c r="K570" i="6"/>
  <c r="X570" i="6" l="1"/>
  <c r="F570" i="6"/>
  <c r="Z570" i="6" s="1"/>
  <c r="L570" i="6"/>
  <c r="I570" i="6"/>
  <c r="N570" i="6"/>
  <c r="R570" i="6"/>
  <c r="O570" i="6"/>
  <c r="S570" i="6"/>
  <c r="P570" i="6"/>
  <c r="T570" i="6"/>
  <c r="M570" i="6"/>
  <c r="Q570" i="6"/>
  <c r="U570" i="6"/>
  <c r="B570" i="6"/>
  <c r="D570" i="6"/>
  <c r="C570" i="6" s="1"/>
  <c r="H579" i="6"/>
  <c r="Y571" i="6"/>
  <c r="V570" i="6"/>
  <c r="J571" i="6"/>
  <c r="K571" i="6"/>
  <c r="E571" i="6"/>
  <c r="A571" i="6"/>
  <c r="X571" i="6" l="1"/>
  <c r="F571" i="6"/>
  <c r="V571" i="6" s="1"/>
  <c r="L571" i="6"/>
  <c r="I571" i="6"/>
  <c r="W570" i="6"/>
  <c r="M571" i="6"/>
  <c r="Q571" i="6"/>
  <c r="U571" i="6"/>
  <c r="N571" i="6"/>
  <c r="R571" i="6"/>
  <c r="O571" i="6"/>
  <c r="S571" i="6"/>
  <c r="P571" i="6"/>
  <c r="T571" i="6"/>
  <c r="B571" i="6"/>
  <c r="D571" i="6"/>
  <c r="C571" i="6" s="1"/>
  <c r="H580" i="6"/>
  <c r="Y572" i="6"/>
  <c r="A572" i="6"/>
  <c r="K572" i="6"/>
  <c r="E572" i="6"/>
  <c r="J572" i="6"/>
  <c r="Z571" i="6" l="1"/>
  <c r="W571" i="6"/>
  <c r="X572" i="6"/>
  <c r="F572" i="6"/>
  <c r="Z572" i="6" s="1"/>
  <c r="L572" i="6"/>
  <c r="I572" i="6"/>
  <c r="P572" i="6"/>
  <c r="T572" i="6"/>
  <c r="M572" i="6"/>
  <c r="Q572" i="6"/>
  <c r="U572" i="6"/>
  <c r="N572" i="6"/>
  <c r="R572" i="6"/>
  <c r="O572" i="6"/>
  <c r="S572" i="6"/>
  <c r="B572" i="6"/>
  <c r="D572" i="6"/>
  <c r="C572" i="6" s="1"/>
  <c r="H581" i="6"/>
  <c r="Y573" i="6"/>
  <c r="V572" i="6"/>
  <c r="J573" i="6"/>
  <c r="A573" i="6"/>
  <c r="E573" i="6"/>
  <c r="K573" i="6"/>
  <c r="X573" i="6" l="1"/>
  <c r="F573" i="6"/>
  <c r="Z573" i="6" s="1"/>
  <c r="L573" i="6"/>
  <c r="I573" i="6"/>
  <c r="O573" i="6"/>
  <c r="S573" i="6"/>
  <c r="P573" i="6"/>
  <c r="T573" i="6"/>
  <c r="M573" i="6"/>
  <c r="Q573" i="6"/>
  <c r="U573" i="6"/>
  <c r="N573" i="6"/>
  <c r="R573" i="6"/>
  <c r="B573" i="6"/>
  <c r="D573" i="6"/>
  <c r="C573" i="6" s="1"/>
  <c r="H582" i="6"/>
  <c r="Y574" i="6"/>
  <c r="V573" i="6"/>
  <c r="E574" i="6"/>
  <c r="A574" i="6"/>
  <c r="K574" i="6"/>
  <c r="J574" i="6"/>
  <c r="W573" i="6" l="1"/>
  <c r="X574" i="6"/>
  <c r="F574" i="6"/>
  <c r="V574" i="6" s="1"/>
  <c r="L574" i="6"/>
  <c r="I574" i="6"/>
  <c r="N574" i="6"/>
  <c r="R574" i="6"/>
  <c r="O574" i="6"/>
  <c r="S574" i="6"/>
  <c r="P574" i="6"/>
  <c r="T574" i="6"/>
  <c r="M574" i="6"/>
  <c r="Q574" i="6"/>
  <c r="U574" i="6"/>
  <c r="B574" i="6"/>
  <c r="D574" i="6"/>
  <c r="C574" i="6" s="1"/>
  <c r="H583" i="6"/>
  <c r="Y575" i="6"/>
  <c r="K575" i="6"/>
  <c r="J575" i="6"/>
  <c r="A575" i="6"/>
  <c r="E575" i="6"/>
  <c r="Z574" i="6" l="1"/>
  <c r="W574" i="6"/>
  <c r="X575" i="6"/>
  <c r="F575" i="6"/>
  <c r="Z575" i="6" s="1"/>
  <c r="L575" i="6"/>
  <c r="I575" i="6"/>
  <c r="M575" i="6"/>
  <c r="Q575" i="6"/>
  <c r="U575" i="6"/>
  <c r="N575" i="6"/>
  <c r="R575" i="6"/>
  <c r="O575" i="6"/>
  <c r="S575" i="6"/>
  <c r="P575" i="6"/>
  <c r="T575" i="6"/>
  <c r="B575" i="6"/>
  <c r="D575" i="6"/>
  <c r="C575" i="6" s="1"/>
  <c r="H584" i="6"/>
  <c r="Y576" i="6"/>
  <c r="V575" i="6"/>
  <c r="K576" i="6"/>
  <c r="E576" i="6"/>
  <c r="A576" i="6"/>
  <c r="J576" i="6"/>
  <c r="X576" i="6" l="1"/>
  <c r="F576" i="6"/>
  <c r="Z576" i="6" s="1"/>
  <c r="L576" i="6"/>
  <c r="I576" i="6"/>
  <c r="P576" i="6"/>
  <c r="T576" i="6"/>
  <c r="M576" i="6"/>
  <c r="Q576" i="6"/>
  <c r="U576" i="6"/>
  <c r="N576" i="6"/>
  <c r="R576" i="6"/>
  <c r="O576" i="6"/>
  <c r="S576" i="6"/>
  <c r="B576" i="6"/>
  <c r="D576" i="6"/>
  <c r="C576" i="6" s="1"/>
  <c r="H585" i="6"/>
  <c r="Y577" i="6"/>
  <c r="V576" i="6"/>
  <c r="J577" i="6"/>
  <c r="E577" i="6"/>
  <c r="A577" i="6"/>
  <c r="K577" i="6"/>
  <c r="W576" i="6" l="1"/>
  <c r="X577" i="6"/>
  <c r="F577" i="6"/>
  <c r="V577" i="6" s="1"/>
  <c r="I577" i="6"/>
  <c r="L577" i="6"/>
  <c r="O577" i="6"/>
  <c r="S577" i="6"/>
  <c r="P577" i="6"/>
  <c r="T577" i="6"/>
  <c r="M577" i="6"/>
  <c r="Q577" i="6"/>
  <c r="U577" i="6"/>
  <c r="N577" i="6"/>
  <c r="R577" i="6"/>
  <c r="B577" i="6"/>
  <c r="D577" i="6"/>
  <c r="C577" i="6" s="1"/>
  <c r="H586" i="6"/>
  <c r="Y578" i="6"/>
  <c r="J578" i="6"/>
  <c r="A578" i="6"/>
  <c r="E578" i="6"/>
  <c r="K578" i="6"/>
  <c r="Z577" i="6" l="1"/>
  <c r="W577" i="6"/>
  <c r="X578" i="6"/>
  <c r="F578" i="6"/>
  <c r="Z578" i="6" s="1"/>
  <c r="L578" i="6"/>
  <c r="I578" i="6"/>
  <c r="N578" i="6"/>
  <c r="R578" i="6"/>
  <c r="O578" i="6"/>
  <c r="S578" i="6"/>
  <c r="P578" i="6"/>
  <c r="T578" i="6"/>
  <c r="M578" i="6"/>
  <c r="Q578" i="6"/>
  <c r="U578" i="6"/>
  <c r="B578" i="6"/>
  <c r="D578" i="6"/>
  <c r="C578" i="6" s="1"/>
  <c r="H587" i="6"/>
  <c r="Y579" i="6"/>
  <c r="V578" i="6"/>
  <c r="E579" i="6"/>
  <c r="A579" i="6"/>
  <c r="K579" i="6"/>
  <c r="J579" i="6"/>
  <c r="X579" i="6" l="1"/>
  <c r="F579" i="6"/>
  <c r="Z579" i="6" s="1"/>
  <c r="L579" i="6"/>
  <c r="I579" i="6"/>
  <c r="M579" i="6"/>
  <c r="Q579" i="6"/>
  <c r="U579" i="6"/>
  <c r="N579" i="6"/>
  <c r="R579" i="6"/>
  <c r="O579" i="6"/>
  <c r="S579" i="6"/>
  <c r="P579" i="6"/>
  <c r="T579" i="6"/>
  <c r="B579" i="6"/>
  <c r="D579" i="6"/>
  <c r="C579" i="6" s="1"/>
  <c r="H588" i="6"/>
  <c r="Y580" i="6"/>
  <c r="V579" i="6"/>
  <c r="J580" i="6"/>
  <c r="K580" i="6"/>
  <c r="A580" i="6"/>
  <c r="E580" i="6"/>
  <c r="W579" i="6" l="1"/>
  <c r="X580" i="6"/>
  <c r="F580" i="6"/>
  <c r="V580" i="6" s="1"/>
  <c r="L580" i="6"/>
  <c r="I580" i="6"/>
  <c r="P580" i="6"/>
  <c r="T580" i="6"/>
  <c r="M580" i="6"/>
  <c r="Q580" i="6"/>
  <c r="U580" i="6"/>
  <c r="N580" i="6"/>
  <c r="R580" i="6"/>
  <c r="O580" i="6"/>
  <c r="S580" i="6"/>
  <c r="B580" i="6"/>
  <c r="D580" i="6"/>
  <c r="C580" i="6" s="1"/>
  <c r="H589" i="6"/>
  <c r="Y581" i="6"/>
  <c r="E581" i="6"/>
  <c r="A581" i="6"/>
  <c r="K581" i="6"/>
  <c r="J581" i="6"/>
  <c r="Z580" i="6" l="1"/>
  <c r="W580" i="6"/>
  <c r="X581" i="6"/>
  <c r="F581" i="6"/>
  <c r="Z581" i="6" s="1"/>
  <c r="L581" i="6"/>
  <c r="I581" i="6"/>
  <c r="O581" i="6"/>
  <c r="S581" i="6"/>
  <c r="P581" i="6"/>
  <c r="T581" i="6"/>
  <c r="M581" i="6"/>
  <c r="Q581" i="6"/>
  <c r="U581" i="6"/>
  <c r="N581" i="6"/>
  <c r="R581" i="6"/>
  <c r="B581" i="6"/>
  <c r="D581" i="6"/>
  <c r="C581" i="6" s="1"/>
  <c r="H590" i="6"/>
  <c r="Y582" i="6"/>
  <c r="V581" i="6"/>
  <c r="J582" i="6"/>
  <c r="K582" i="6"/>
  <c r="A582" i="6"/>
  <c r="E582" i="6"/>
  <c r="X582" i="6" l="1"/>
  <c r="F582" i="6"/>
  <c r="Z582" i="6" s="1"/>
  <c r="L582" i="6"/>
  <c r="I582" i="6"/>
  <c r="N582" i="6"/>
  <c r="R582" i="6"/>
  <c r="O582" i="6"/>
  <c r="S582" i="6"/>
  <c r="P582" i="6"/>
  <c r="T582" i="6"/>
  <c r="M582" i="6"/>
  <c r="Q582" i="6"/>
  <c r="U582" i="6"/>
  <c r="B582" i="6"/>
  <c r="D582" i="6"/>
  <c r="C582" i="6" s="1"/>
  <c r="H591" i="6"/>
  <c r="Y583" i="6"/>
  <c r="V582" i="6"/>
  <c r="K583" i="6"/>
  <c r="E583" i="6"/>
  <c r="A583" i="6"/>
  <c r="J583" i="6"/>
  <c r="W582" i="6" l="1"/>
  <c r="X583" i="6"/>
  <c r="F583" i="6"/>
  <c r="V583" i="6" s="1"/>
  <c r="L583" i="6"/>
  <c r="I583" i="6"/>
  <c r="M583" i="6"/>
  <c r="Q583" i="6"/>
  <c r="U583" i="6"/>
  <c r="N583" i="6"/>
  <c r="R583" i="6"/>
  <c r="O583" i="6"/>
  <c r="S583" i="6"/>
  <c r="P583" i="6"/>
  <c r="T583" i="6"/>
  <c r="B583" i="6"/>
  <c r="D583" i="6"/>
  <c r="C583" i="6" s="1"/>
  <c r="H592" i="6"/>
  <c r="Y584" i="6"/>
  <c r="A584" i="6"/>
  <c r="E584" i="6"/>
  <c r="J584" i="6"/>
  <c r="K584" i="6"/>
  <c r="Z583" i="6" l="1"/>
  <c r="W583" i="6"/>
  <c r="X584" i="6"/>
  <c r="F584" i="6"/>
  <c r="Z584" i="6" s="1"/>
  <c r="L584" i="6"/>
  <c r="I584" i="6"/>
  <c r="P584" i="6"/>
  <c r="T584" i="6"/>
  <c r="M584" i="6"/>
  <c r="Q584" i="6"/>
  <c r="U584" i="6"/>
  <c r="N584" i="6"/>
  <c r="R584" i="6"/>
  <c r="O584" i="6"/>
  <c r="S584" i="6"/>
  <c r="B584" i="6"/>
  <c r="D584" i="6"/>
  <c r="C584" i="6" s="1"/>
  <c r="H593" i="6"/>
  <c r="Y585" i="6"/>
  <c r="V584" i="6"/>
  <c r="J585" i="6"/>
  <c r="E585" i="6"/>
  <c r="A585" i="6"/>
  <c r="K585" i="6"/>
  <c r="X585" i="6" l="1"/>
  <c r="F585" i="6"/>
  <c r="Z585" i="6" s="1"/>
  <c r="I585" i="6"/>
  <c r="L585" i="6"/>
  <c r="O585" i="6"/>
  <c r="S585" i="6"/>
  <c r="P585" i="6"/>
  <c r="T585" i="6"/>
  <c r="M585" i="6"/>
  <c r="Q585" i="6"/>
  <c r="U585" i="6"/>
  <c r="N585" i="6"/>
  <c r="R585" i="6"/>
  <c r="B585" i="6"/>
  <c r="D585" i="6"/>
  <c r="C585" i="6" s="1"/>
  <c r="H594" i="6"/>
  <c r="Y586" i="6"/>
  <c r="V585" i="6"/>
  <c r="E586" i="6"/>
  <c r="K586" i="6"/>
  <c r="A586" i="6"/>
  <c r="J586" i="6"/>
  <c r="W585" i="6" l="1"/>
  <c r="X586" i="6"/>
  <c r="F586" i="6"/>
  <c r="L586" i="6"/>
  <c r="I586" i="6"/>
  <c r="N586" i="6"/>
  <c r="R586" i="6"/>
  <c r="O586" i="6"/>
  <c r="S586" i="6"/>
  <c r="P586" i="6"/>
  <c r="T586" i="6"/>
  <c r="M586" i="6"/>
  <c r="Q586" i="6"/>
  <c r="U586" i="6"/>
  <c r="B586" i="6"/>
  <c r="D586" i="6"/>
  <c r="C586" i="6" s="1"/>
  <c r="H595" i="6"/>
  <c r="Y587" i="6"/>
  <c r="K587" i="6"/>
  <c r="J587" i="6"/>
  <c r="E587" i="6"/>
  <c r="A587" i="6"/>
  <c r="Z586" i="6" l="1"/>
  <c r="V586" i="6"/>
  <c r="W586" i="6"/>
  <c r="X587" i="6"/>
  <c r="F587" i="6"/>
  <c r="Z587" i="6" s="1"/>
  <c r="L587" i="6"/>
  <c r="I587" i="6"/>
  <c r="M587" i="6"/>
  <c r="Q587" i="6"/>
  <c r="U587" i="6"/>
  <c r="N587" i="6"/>
  <c r="R587" i="6"/>
  <c r="O587" i="6"/>
  <c r="S587" i="6"/>
  <c r="P587" i="6"/>
  <c r="T587" i="6"/>
  <c r="B587" i="6"/>
  <c r="D587" i="6"/>
  <c r="C587" i="6" s="1"/>
  <c r="H596" i="6"/>
  <c r="Y588" i="6"/>
  <c r="V587" i="6"/>
  <c r="A588" i="6"/>
  <c r="K588" i="6"/>
  <c r="E588" i="6"/>
  <c r="J588" i="6"/>
  <c r="X588" i="6" l="1"/>
  <c r="F588" i="6"/>
  <c r="Z588" i="6" s="1"/>
  <c r="L588" i="6"/>
  <c r="I588" i="6"/>
  <c r="P588" i="6"/>
  <c r="T588" i="6"/>
  <c r="M588" i="6"/>
  <c r="Q588" i="6"/>
  <c r="U588" i="6"/>
  <c r="N588" i="6"/>
  <c r="R588" i="6"/>
  <c r="O588" i="6"/>
  <c r="S588" i="6"/>
  <c r="B588" i="6"/>
  <c r="D588" i="6"/>
  <c r="C588" i="6" s="1"/>
  <c r="H597" i="6"/>
  <c r="Y589" i="6"/>
  <c r="V588" i="6"/>
  <c r="A589" i="6"/>
  <c r="J589" i="6"/>
  <c r="K589" i="6"/>
  <c r="E589" i="6"/>
  <c r="W588" i="6" l="1"/>
  <c r="X589" i="6"/>
  <c r="F589" i="6"/>
  <c r="V589" i="6" s="1"/>
  <c r="L589" i="6"/>
  <c r="I589" i="6"/>
  <c r="O589" i="6"/>
  <c r="S589" i="6"/>
  <c r="P589" i="6"/>
  <c r="T589" i="6"/>
  <c r="M589" i="6"/>
  <c r="Q589" i="6"/>
  <c r="U589" i="6"/>
  <c r="N589" i="6"/>
  <c r="R589" i="6"/>
  <c r="B589" i="6"/>
  <c r="D589" i="6"/>
  <c r="C589" i="6" s="1"/>
  <c r="H598" i="6"/>
  <c r="Y590" i="6"/>
  <c r="E590" i="6"/>
  <c r="A590" i="6"/>
  <c r="K590" i="6"/>
  <c r="J590" i="6"/>
  <c r="Z589" i="6" l="1"/>
  <c r="W589" i="6"/>
  <c r="X590" i="6"/>
  <c r="F590" i="6"/>
  <c r="Z590" i="6" s="1"/>
  <c r="L590" i="6"/>
  <c r="I590" i="6"/>
  <c r="N590" i="6"/>
  <c r="R590" i="6"/>
  <c r="O590" i="6"/>
  <c r="S590" i="6"/>
  <c r="P590" i="6"/>
  <c r="T590" i="6"/>
  <c r="M590" i="6"/>
  <c r="Q590" i="6"/>
  <c r="U590" i="6"/>
  <c r="B590" i="6"/>
  <c r="D590" i="6"/>
  <c r="C590" i="6" s="1"/>
  <c r="H599" i="6"/>
  <c r="Y591" i="6"/>
  <c r="V590" i="6"/>
  <c r="K591" i="6"/>
  <c r="J591" i="6"/>
  <c r="E591" i="6"/>
  <c r="A591" i="6"/>
  <c r="X591" i="6" l="1"/>
  <c r="F591" i="6"/>
  <c r="Z591" i="6" s="1"/>
  <c r="L591" i="6"/>
  <c r="I591" i="6"/>
  <c r="M591" i="6"/>
  <c r="Q591" i="6"/>
  <c r="U591" i="6"/>
  <c r="N591" i="6"/>
  <c r="R591" i="6"/>
  <c r="O591" i="6"/>
  <c r="S591" i="6"/>
  <c r="P591" i="6"/>
  <c r="T591" i="6"/>
  <c r="B591" i="6"/>
  <c r="D591" i="6"/>
  <c r="C591" i="6" s="1"/>
  <c r="H600" i="6"/>
  <c r="Y592" i="6"/>
  <c r="V591" i="6"/>
  <c r="E592" i="6"/>
  <c r="A592" i="6"/>
  <c r="J592" i="6"/>
  <c r="K592" i="6"/>
  <c r="W591" i="6" l="1"/>
  <c r="X592" i="6"/>
  <c r="F592" i="6"/>
  <c r="V592" i="6" s="1"/>
  <c r="L592" i="6"/>
  <c r="I592" i="6"/>
  <c r="P592" i="6"/>
  <c r="T592" i="6"/>
  <c r="M592" i="6"/>
  <c r="Q592" i="6"/>
  <c r="U592" i="6"/>
  <c r="N592" i="6"/>
  <c r="R592" i="6"/>
  <c r="O592" i="6"/>
  <c r="S592" i="6"/>
  <c r="B592" i="6"/>
  <c r="D592" i="6"/>
  <c r="C592" i="6" s="1"/>
  <c r="H601" i="6"/>
  <c r="Y593" i="6"/>
  <c r="K593" i="6"/>
  <c r="J593" i="6"/>
  <c r="A593" i="6"/>
  <c r="E593" i="6"/>
  <c r="Z592" i="6" l="1"/>
  <c r="W592" i="6"/>
  <c r="X593" i="6"/>
  <c r="F593" i="6"/>
  <c r="Z593" i="6" s="1"/>
  <c r="I593" i="6"/>
  <c r="L593" i="6"/>
  <c r="O593" i="6"/>
  <c r="S593" i="6"/>
  <c r="P593" i="6"/>
  <c r="T593" i="6"/>
  <c r="M593" i="6"/>
  <c r="Q593" i="6"/>
  <c r="U593" i="6"/>
  <c r="N593" i="6"/>
  <c r="R593" i="6"/>
  <c r="B593" i="6"/>
  <c r="D593" i="6"/>
  <c r="C593" i="6" s="1"/>
  <c r="H602" i="6"/>
  <c r="Y594" i="6"/>
  <c r="V593" i="6"/>
  <c r="E594" i="6"/>
  <c r="A594" i="6"/>
  <c r="J594" i="6"/>
  <c r="K594" i="6"/>
  <c r="X594" i="6" l="1"/>
  <c r="F594" i="6"/>
  <c r="Z594" i="6" s="1"/>
  <c r="L594" i="6"/>
  <c r="I594" i="6"/>
  <c r="N594" i="6"/>
  <c r="R594" i="6"/>
  <c r="O594" i="6"/>
  <c r="S594" i="6"/>
  <c r="P594" i="6"/>
  <c r="T594" i="6"/>
  <c r="M594" i="6"/>
  <c r="Q594" i="6"/>
  <c r="U594" i="6"/>
  <c r="B594" i="6"/>
  <c r="D594" i="6"/>
  <c r="C594" i="6" s="1"/>
  <c r="H603" i="6"/>
  <c r="Y595" i="6"/>
  <c r="V594" i="6"/>
  <c r="E595" i="6"/>
  <c r="K595" i="6"/>
  <c r="J595" i="6"/>
  <c r="A595" i="6"/>
  <c r="X595" i="6" l="1"/>
  <c r="F595" i="6"/>
  <c r="V595" i="6" s="1"/>
  <c r="L595" i="6"/>
  <c r="I595" i="6"/>
  <c r="W594" i="6"/>
  <c r="M595" i="6"/>
  <c r="Q595" i="6"/>
  <c r="U595" i="6"/>
  <c r="N595" i="6"/>
  <c r="R595" i="6"/>
  <c r="O595" i="6"/>
  <c r="S595" i="6"/>
  <c r="P595" i="6"/>
  <c r="T595" i="6"/>
  <c r="B595" i="6"/>
  <c r="D595" i="6"/>
  <c r="C595" i="6" s="1"/>
  <c r="H604" i="6"/>
  <c r="Y596" i="6"/>
  <c r="K596" i="6"/>
  <c r="E596" i="6"/>
  <c r="A596" i="6"/>
  <c r="J596" i="6"/>
  <c r="Z595" i="6" l="1"/>
  <c r="W595" i="6"/>
  <c r="X596" i="6"/>
  <c r="F596" i="6"/>
  <c r="Z596" i="6" s="1"/>
  <c r="L596" i="6"/>
  <c r="I596" i="6"/>
  <c r="P596" i="6"/>
  <c r="T596" i="6"/>
  <c r="M596" i="6"/>
  <c r="Q596" i="6"/>
  <c r="U596" i="6"/>
  <c r="N596" i="6"/>
  <c r="R596" i="6"/>
  <c r="O596" i="6"/>
  <c r="S596" i="6"/>
  <c r="B596" i="6"/>
  <c r="D596" i="6"/>
  <c r="C596" i="6" s="1"/>
  <c r="H605" i="6"/>
  <c r="Y597" i="6"/>
  <c r="V596" i="6"/>
  <c r="A597" i="6"/>
  <c r="J597" i="6"/>
  <c r="E597" i="6"/>
  <c r="K597" i="6"/>
  <c r="X597" i="6" l="1"/>
  <c r="F597" i="6"/>
  <c r="Z597" i="6" s="1"/>
  <c r="L597" i="6"/>
  <c r="I597" i="6"/>
  <c r="O597" i="6"/>
  <c r="S597" i="6"/>
  <c r="P597" i="6"/>
  <c r="T597" i="6"/>
  <c r="M597" i="6"/>
  <c r="Q597" i="6"/>
  <c r="U597" i="6"/>
  <c r="N597" i="6"/>
  <c r="R597" i="6"/>
  <c r="B597" i="6"/>
  <c r="D597" i="6"/>
  <c r="C597" i="6" s="1"/>
  <c r="H606" i="6"/>
  <c r="Y598" i="6"/>
  <c r="V597" i="6"/>
  <c r="K598" i="6"/>
  <c r="J598" i="6"/>
  <c r="A598" i="6"/>
  <c r="E598" i="6"/>
  <c r="W597" i="6" l="1"/>
  <c r="X598" i="6"/>
  <c r="F598" i="6"/>
  <c r="V598" i="6" s="1"/>
  <c r="L598" i="6"/>
  <c r="I598" i="6"/>
  <c r="N598" i="6"/>
  <c r="R598" i="6"/>
  <c r="O598" i="6"/>
  <c r="S598" i="6"/>
  <c r="P598" i="6"/>
  <c r="T598" i="6"/>
  <c r="M598" i="6"/>
  <c r="Q598" i="6"/>
  <c r="U598" i="6"/>
  <c r="B598" i="6"/>
  <c r="D598" i="6"/>
  <c r="C598" i="6" s="1"/>
  <c r="H607" i="6"/>
  <c r="Y599" i="6"/>
  <c r="E599" i="6"/>
  <c r="A599" i="6"/>
  <c r="K599" i="6"/>
  <c r="J599" i="6"/>
  <c r="Z598" i="6" l="1"/>
  <c r="X599" i="6"/>
  <c r="F599" i="6"/>
  <c r="Z599" i="6" s="1"/>
  <c r="L599" i="6"/>
  <c r="I599" i="6"/>
  <c r="W598" i="6"/>
  <c r="M599" i="6"/>
  <c r="Q599" i="6"/>
  <c r="U599" i="6"/>
  <c r="N599" i="6"/>
  <c r="R599" i="6"/>
  <c r="O599" i="6"/>
  <c r="S599" i="6"/>
  <c r="P599" i="6"/>
  <c r="T599" i="6"/>
  <c r="B599" i="6"/>
  <c r="D599" i="6"/>
  <c r="C599" i="6" s="1"/>
  <c r="H608" i="6"/>
  <c r="Y600" i="6"/>
  <c r="K600" i="6"/>
  <c r="J600" i="6"/>
  <c r="A600" i="6"/>
  <c r="E600" i="6"/>
  <c r="V599" i="6" l="1"/>
  <c r="X600" i="6"/>
  <c r="F600" i="6"/>
  <c r="Z600" i="6" s="1"/>
  <c r="L600" i="6"/>
  <c r="I600" i="6"/>
  <c r="P600" i="6"/>
  <c r="T600" i="6"/>
  <c r="M600" i="6"/>
  <c r="Q600" i="6"/>
  <c r="U600" i="6"/>
  <c r="N600" i="6"/>
  <c r="R600" i="6"/>
  <c r="O600" i="6"/>
  <c r="S600" i="6"/>
  <c r="B600" i="6"/>
  <c r="D600" i="6"/>
  <c r="C600" i="6" s="1"/>
  <c r="H609" i="6"/>
  <c r="Y601" i="6"/>
  <c r="V600" i="6"/>
  <c r="E601" i="6"/>
  <c r="J601" i="6"/>
  <c r="A601" i="6"/>
  <c r="K601" i="6"/>
  <c r="W600" i="6" l="1"/>
  <c r="X601" i="6"/>
  <c r="F601" i="6"/>
  <c r="V601" i="6" s="1"/>
  <c r="I601" i="6"/>
  <c r="L601" i="6"/>
  <c r="O601" i="6"/>
  <c r="S601" i="6"/>
  <c r="P601" i="6"/>
  <c r="T601" i="6"/>
  <c r="M601" i="6"/>
  <c r="Q601" i="6"/>
  <c r="U601" i="6"/>
  <c r="N601" i="6"/>
  <c r="R601" i="6"/>
  <c r="B601" i="6"/>
  <c r="D601" i="6"/>
  <c r="C601" i="6" s="1"/>
  <c r="H610" i="6"/>
  <c r="Y602" i="6"/>
  <c r="K602" i="6"/>
  <c r="J602" i="6"/>
  <c r="A602" i="6"/>
  <c r="E602" i="6"/>
  <c r="Z601" i="6" l="1"/>
  <c r="W601" i="6"/>
  <c r="X602" i="6"/>
  <c r="F602" i="6"/>
  <c r="Z602" i="6" s="1"/>
  <c r="L602" i="6"/>
  <c r="I602" i="6"/>
  <c r="N602" i="6"/>
  <c r="R602" i="6"/>
  <c r="O602" i="6"/>
  <c r="S602" i="6"/>
  <c r="P602" i="6"/>
  <c r="T602" i="6"/>
  <c r="M602" i="6"/>
  <c r="Q602" i="6"/>
  <c r="U602" i="6"/>
  <c r="B602" i="6"/>
  <c r="D602" i="6"/>
  <c r="C602" i="6" s="1"/>
  <c r="H611" i="6"/>
  <c r="Y603" i="6"/>
  <c r="V602" i="6"/>
  <c r="K603" i="6"/>
  <c r="A603" i="6"/>
  <c r="E603" i="6"/>
  <c r="J603" i="6"/>
  <c r="X603" i="6" l="1"/>
  <c r="F603" i="6"/>
  <c r="Z603" i="6" s="1"/>
  <c r="L603" i="6"/>
  <c r="I603" i="6"/>
  <c r="M603" i="6"/>
  <c r="Q603" i="6"/>
  <c r="U603" i="6"/>
  <c r="N603" i="6"/>
  <c r="R603" i="6"/>
  <c r="O603" i="6"/>
  <c r="S603" i="6"/>
  <c r="P603" i="6"/>
  <c r="T603" i="6"/>
  <c r="B603" i="6"/>
  <c r="D603" i="6"/>
  <c r="C603" i="6" s="1"/>
  <c r="H612" i="6"/>
  <c r="Y604" i="6"/>
  <c r="V603" i="6"/>
  <c r="J604" i="6"/>
  <c r="E604" i="6"/>
  <c r="K604" i="6"/>
  <c r="A604" i="6"/>
  <c r="W603" i="6" l="1"/>
  <c r="X604" i="6"/>
  <c r="F604" i="6"/>
  <c r="L604" i="6"/>
  <c r="I604" i="6"/>
  <c r="P604" i="6"/>
  <c r="T604" i="6"/>
  <c r="M604" i="6"/>
  <c r="Q604" i="6"/>
  <c r="U604" i="6"/>
  <c r="N604" i="6"/>
  <c r="R604" i="6"/>
  <c r="O604" i="6"/>
  <c r="S604" i="6"/>
  <c r="B604" i="6"/>
  <c r="D604" i="6"/>
  <c r="C604" i="6" s="1"/>
  <c r="H613" i="6"/>
  <c r="Y605" i="6"/>
  <c r="A605" i="6"/>
  <c r="E605" i="6"/>
  <c r="K605" i="6"/>
  <c r="J605" i="6"/>
  <c r="Z604" i="6" l="1"/>
  <c r="V604" i="6"/>
  <c r="X605" i="6"/>
  <c r="F605" i="6"/>
  <c r="Z605" i="6" s="1"/>
  <c r="L605" i="6"/>
  <c r="I605" i="6"/>
  <c r="W604" i="6"/>
  <c r="O605" i="6"/>
  <c r="S605" i="6"/>
  <c r="P605" i="6"/>
  <c r="T605" i="6"/>
  <c r="M605" i="6"/>
  <c r="Q605" i="6"/>
  <c r="U605" i="6"/>
  <c r="N605" i="6"/>
  <c r="R605" i="6"/>
  <c r="B605" i="6"/>
  <c r="D605" i="6"/>
  <c r="C605" i="6" s="1"/>
  <c r="H614" i="6"/>
  <c r="Y606" i="6"/>
  <c r="V605" i="6"/>
  <c r="K606" i="6"/>
  <c r="A606" i="6"/>
  <c r="J606" i="6"/>
  <c r="E606" i="6"/>
  <c r="X606" i="6" l="1"/>
  <c r="F606" i="6"/>
  <c r="Z606" i="6" s="1"/>
  <c r="L606" i="6"/>
  <c r="I606" i="6"/>
  <c r="N606" i="6"/>
  <c r="R606" i="6"/>
  <c r="O606" i="6"/>
  <c r="S606" i="6"/>
  <c r="P606" i="6"/>
  <c r="T606" i="6"/>
  <c r="M606" i="6"/>
  <c r="Q606" i="6"/>
  <c r="U606" i="6"/>
  <c r="B606" i="6"/>
  <c r="D606" i="6"/>
  <c r="C606" i="6" s="1"/>
  <c r="H615" i="6"/>
  <c r="Y607" i="6"/>
  <c r="V606" i="6"/>
  <c r="A607" i="6"/>
  <c r="K607" i="6"/>
  <c r="E607" i="6"/>
  <c r="J607" i="6"/>
  <c r="W606" i="6" l="1"/>
  <c r="X607" i="6"/>
  <c r="F607" i="6"/>
  <c r="V607" i="6" s="1"/>
  <c r="L607" i="6"/>
  <c r="I607" i="6"/>
  <c r="M607" i="6"/>
  <c r="Q607" i="6"/>
  <c r="U607" i="6"/>
  <c r="N607" i="6"/>
  <c r="R607" i="6"/>
  <c r="O607" i="6"/>
  <c r="S607" i="6"/>
  <c r="P607" i="6"/>
  <c r="T607" i="6"/>
  <c r="B607" i="6"/>
  <c r="D607" i="6"/>
  <c r="C607" i="6" s="1"/>
  <c r="H616" i="6"/>
  <c r="Y608" i="6"/>
  <c r="J608" i="6"/>
  <c r="K608" i="6"/>
  <c r="A608" i="6"/>
  <c r="E608" i="6"/>
  <c r="Z607" i="6" l="1"/>
  <c r="X608" i="6"/>
  <c r="F608" i="6"/>
  <c r="Z608" i="6" s="1"/>
  <c r="L608" i="6"/>
  <c r="I608" i="6"/>
  <c r="W607" i="6"/>
  <c r="P608" i="6"/>
  <c r="T608" i="6"/>
  <c r="M608" i="6"/>
  <c r="Q608" i="6"/>
  <c r="U608" i="6"/>
  <c r="N608" i="6"/>
  <c r="R608" i="6"/>
  <c r="O608" i="6"/>
  <c r="S608" i="6"/>
  <c r="B608" i="6"/>
  <c r="D608" i="6"/>
  <c r="C608" i="6" s="1"/>
  <c r="H617" i="6"/>
  <c r="Y609" i="6"/>
  <c r="A609" i="6"/>
  <c r="J609" i="6"/>
  <c r="E609" i="6"/>
  <c r="K609" i="6"/>
  <c r="V608" i="6" l="1"/>
  <c r="X609" i="6"/>
  <c r="F609" i="6"/>
  <c r="Z609" i="6" s="1"/>
  <c r="I609" i="6"/>
  <c r="L609" i="6"/>
  <c r="O609" i="6"/>
  <c r="S609" i="6"/>
  <c r="P609" i="6"/>
  <c r="T609" i="6"/>
  <c r="M609" i="6"/>
  <c r="Q609" i="6"/>
  <c r="U609" i="6"/>
  <c r="N609" i="6"/>
  <c r="R609" i="6"/>
  <c r="B609" i="6"/>
  <c r="D609" i="6"/>
  <c r="C609" i="6" s="1"/>
  <c r="H618" i="6"/>
  <c r="Y610" i="6"/>
  <c r="V609" i="6"/>
  <c r="J610" i="6"/>
  <c r="E610" i="6"/>
  <c r="A610" i="6"/>
  <c r="K610" i="6"/>
  <c r="X610" i="6" l="1"/>
  <c r="F610" i="6"/>
  <c r="L610" i="6"/>
  <c r="I610" i="6"/>
  <c r="W609" i="6"/>
  <c r="N610" i="6"/>
  <c r="R610" i="6"/>
  <c r="O610" i="6"/>
  <c r="S610" i="6"/>
  <c r="P610" i="6"/>
  <c r="T610" i="6"/>
  <c r="M610" i="6"/>
  <c r="Q610" i="6"/>
  <c r="U610" i="6"/>
  <c r="B610" i="6"/>
  <c r="D610" i="6"/>
  <c r="C610" i="6" s="1"/>
  <c r="H619" i="6"/>
  <c r="Y611" i="6"/>
  <c r="E611" i="6"/>
  <c r="K611" i="6"/>
  <c r="A611" i="6"/>
  <c r="J611" i="6"/>
  <c r="Z610" i="6" l="1"/>
  <c r="V610" i="6"/>
  <c r="W610" i="6"/>
  <c r="X611" i="6"/>
  <c r="F611" i="6"/>
  <c r="Z611" i="6" s="1"/>
  <c r="L611" i="6"/>
  <c r="I611" i="6"/>
  <c r="M611" i="6"/>
  <c r="Q611" i="6"/>
  <c r="U611" i="6"/>
  <c r="N611" i="6"/>
  <c r="R611" i="6"/>
  <c r="O611" i="6"/>
  <c r="S611" i="6"/>
  <c r="P611" i="6"/>
  <c r="T611" i="6"/>
  <c r="B611" i="6"/>
  <c r="D611" i="6"/>
  <c r="C611" i="6" s="1"/>
  <c r="H620" i="6"/>
  <c r="Y612" i="6"/>
  <c r="V611" i="6"/>
  <c r="J612" i="6"/>
  <c r="K612" i="6"/>
  <c r="E612" i="6"/>
  <c r="A612" i="6"/>
  <c r="X612" i="6" l="1"/>
  <c r="F612" i="6"/>
  <c r="Z612" i="6" s="1"/>
  <c r="L612" i="6"/>
  <c r="I612" i="6"/>
  <c r="P612" i="6"/>
  <c r="T612" i="6"/>
  <c r="M612" i="6"/>
  <c r="Q612" i="6"/>
  <c r="U612" i="6"/>
  <c r="N612" i="6"/>
  <c r="R612" i="6"/>
  <c r="O612" i="6"/>
  <c r="S612" i="6"/>
  <c r="B612" i="6"/>
  <c r="D612" i="6"/>
  <c r="C612" i="6" s="1"/>
  <c r="H621" i="6"/>
  <c r="Y613" i="6"/>
  <c r="V612" i="6"/>
  <c r="E613" i="6"/>
  <c r="A613" i="6"/>
  <c r="K613" i="6"/>
  <c r="J613" i="6"/>
  <c r="W612" i="6" l="1"/>
  <c r="X613" i="6"/>
  <c r="F613" i="6"/>
  <c r="V613" i="6" s="1"/>
  <c r="L613" i="6"/>
  <c r="I613" i="6"/>
  <c r="O613" i="6"/>
  <c r="S613" i="6"/>
  <c r="P613" i="6"/>
  <c r="T613" i="6"/>
  <c r="M613" i="6"/>
  <c r="Q613" i="6"/>
  <c r="U613" i="6"/>
  <c r="N613" i="6"/>
  <c r="R613" i="6"/>
  <c r="B613" i="6"/>
  <c r="D613" i="6"/>
  <c r="C613" i="6" s="1"/>
  <c r="H622" i="6"/>
  <c r="Y614" i="6"/>
  <c r="J614" i="6"/>
  <c r="K614" i="6"/>
  <c r="A614" i="6"/>
  <c r="E614" i="6"/>
  <c r="Z613" i="6" l="1"/>
  <c r="X614" i="6"/>
  <c r="F614" i="6"/>
  <c r="Z614" i="6" s="1"/>
  <c r="L614" i="6"/>
  <c r="I614" i="6"/>
  <c r="W613" i="6"/>
  <c r="N614" i="6"/>
  <c r="R614" i="6"/>
  <c r="O614" i="6"/>
  <c r="S614" i="6"/>
  <c r="P614" i="6"/>
  <c r="T614" i="6"/>
  <c r="M614" i="6"/>
  <c r="Q614" i="6"/>
  <c r="U614" i="6"/>
  <c r="B614" i="6"/>
  <c r="D614" i="6"/>
  <c r="C614" i="6" s="1"/>
  <c r="H623" i="6"/>
  <c r="Y615" i="6"/>
  <c r="E615" i="6"/>
  <c r="A615" i="6"/>
  <c r="J615" i="6"/>
  <c r="K615" i="6"/>
  <c r="V614" i="6" l="1"/>
  <c r="X615" i="6"/>
  <c r="F615" i="6"/>
  <c r="Z615" i="6" s="1"/>
  <c r="L615" i="6"/>
  <c r="I615" i="6"/>
  <c r="M615" i="6"/>
  <c r="Q615" i="6"/>
  <c r="U615" i="6"/>
  <c r="N615" i="6"/>
  <c r="R615" i="6"/>
  <c r="O615" i="6"/>
  <c r="S615" i="6"/>
  <c r="P615" i="6"/>
  <c r="T615" i="6"/>
  <c r="B615" i="6"/>
  <c r="D615" i="6"/>
  <c r="C615" i="6" s="1"/>
  <c r="H624" i="6"/>
  <c r="Y616" i="6"/>
  <c r="V615" i="6"/>
  <c r="K616" i="6"/>
  <c r="J616" i="6"/>
  <c r="A616" i="6"/>
  <c r="E616" i="6"/>
  <c r="X616" i="6" l="1"/>
  <c r="F616" i="6"/>
  <c r="V616" i="6" s="1"/>
  <c r="L616" i="6"/>
  <c r="I616" i="6"/>
  <c r="W615" i="6"/>
  <c r="P616" i="6"/>
  <c r="T616" i="6"/>
  <c r="M616" i="6"/>
  <c r="Q616" i="6"/>
  <c r="U616" i="6"/>
  <c r="N616" i="6"/>
  <c r="R616" i="6"/>
  <c r="O616" i="6"/>
  <c r="S616" i="6"/>
  <c r="B616" i="6"/>
  <c r="D616" i="6"/>
  <c r="C616" i="6" s="1"/>
  <c r="H625" i="6"/>
  <c r="Y617" i="6"/>
  <c r="J617" i="6"/>
  <c r="E617" i="6"/>
  <c r="A617" i="6"/>
  <c r="K617" i="6"/>
  <c r="Z616" i="6" l="1"/>
  <c r="W616" i="6"/>
  <c r="X617" i="6"/>
  <c r="F617" i="6"/>
  <c r="Z617" i="6" s="1"/>
  <c r="I617" i="6"/>
  <c r="L617" i="6"/>
  <c r="O617" i="6"/>
  <c r="S617" i="6"/>
  <c r="P617" i="6"/>
  <c r="T617" i="6"/>
  <c r="M617" i="6"/>
  <c r="Q617" i="6"/>
  <c r="U617" i="6"/>
  <c r="N617" i="6"/>
  <c r="R617" i="6"/>
  <c r="B617" i="6"/>
  <c r="D617" i="6"/>
  <c r="C617" i="6" s="1"/>
  <c r="H626" i="6"/>
  <c r="Y618" i="6"/>
  <c r="V617" i="6"/>
  <c r="A618" i="6"/>
  <c r="J618" i="6"/>
  <c r="K618" i="6"/>
  <c r="E618" i="6"/>
  <c r="X618" i="6" l="1"/>
  <c r="F618" i="6"/>
  <c r="Z618" i="6" s="1"/>
  <c r="L618" i="6"/>
  <c r="I618" i="6"/>
  <c r="N618" i="6"/>
  <c r="R618" i="6"/>
  <c r="O618" i="6"/>
  <c r="S618" i="6"/>
  <c r="P618" i="6"/>
  <c r="T618" i="6"/>
  <c r="M618" i="6"/>
  <c r="Q618" i="6"/>
  <c r="U618" i="6"/>
  <c r="B618" i="6"/>
  <c r="D618" i="6"/>
  <c r="C618" i="6" s="1"/>
  <c r="H627" i="6"/>
  <c r="Y619" i="6"/>
  <c r="V618" i="6"/>
  <c r="A619" i="6"/>
  <c r="J619" i="6"/>
  <c r="E619" i="6"/>
  <c r="K619" i="6"/>
  <c r="W618" i="6" l="1"/>
  <c r="X619" i="6"/>
  <c r="F619" i="6"/>
  <c r="L619" i="6"/>
  <c r="I619" i="6"/>
  <c r="M619" i="6"/>
  <c r="Q619" i="6"/>
  <c r="U619" i="6"/>
  <c r="N619" i="6"/>
  <c r="R619" i="6"/>
  <c r="O619" i="6"/>
  <c r="S619" i="6"/>
  <c r="P619" i="6"/>
  <c r="T619" i="6"/>
  <c r="B619" i="6"/>
  <c r="D619" i="6"/>
  <c r="C619" i="6" s="1"/>
  <c r="H628" i="6"/>
  <c r="Y620" i="6"/>
  <c r="J620" i="6"/>
  <c r="E620" i="6"/>
  <c r="K620" i="6"/>
  <c r="A620" i="6"/>
  <c r="Z619" i="6" l="1"/>
  <c r="V619" i="6"/>
  <c r="X620" i="6"/>
  <c r="F620" i="6"/>
  <c r="Z620" i="6" s="1"/>
  <c r="L620" i="6"/>
  <c r="I620" i="6"/>
  <c r="W619" i="6"/>
  <c r="P620" i="6"/>
  <c r="T620" i="6"/>
  <c r="M620" i="6"/>
  <c r="Q620" i="6"/>
  <c r="U620" i="6"/>
  <c r="N620" i="6"/>
  <c r="R620" i="6"/>
  <c r="O620" i="6"/>
  <c r="S620" i="6"/>
  <c r="B620" i="6"/>
  <c r="D620" i="6"/>
  <c r="C620" i="6" s="1"/>
  <c r="H629" i="6"/>
  <c r="Y621" i="6"/>
  <c r="V620" i="6"/>
  <c r="A621" i="6"/>
  <c r="E621" i="6"/>
  <c r="K621" i="6"/>
  <c r="J621" i="6"/>
  <c r="X621" i="6" l="1"/>
  <c r="F621" i="6"/>
  <c r="Z621" i="6" s="1"/>
  <c r="L621" i="6"/>
  <c r="I621" i="6"/>
  <c r="O621" i="6"/>
  <c r="S621" i="6"/>
  <c r="P621" i="6"/>
  <c r="T621" i="6"/>
  <c r="M621" i="6"/>
  <c r="Q621" i="6"/>
  <c r="U621" i="6"/>
  <c r="N621" i="6"/>
  <c r="R621" i="6"/>
  <c r="B621" i="6"/>
  <c r="D621" i="6"/>
  <c r="C621" i="6" s="1"/>
  <c r="H630" i="6"/>
  <c r="Y622" i="6"/>
  <c r="V621" i="6"/>
  <c r="K622" i="6"/>
  <c r="E622" i="6"/>
  <c r="A622" i="6"/>
  <c r="J622" i="6"/>
  <c r="X622" i="6" l="1"/>
  <c r="F622" i="6"/>
  <c r="V622" i="6" s="1"/>
  <c r="L622" i="6"/>
  <c r="I622" i="6"/>
  <c r="W621" i="6"/>
  <c r="N622" i="6"/>
  <c r="R622" i="6"/>
  <c r="O622" i="6"/>
  <c r="S622" i="6"/>
  <c r="P622" i="6"/>
  <c r="T622" i="6"/>
  <c r="M622" i="6"/>
  <c r="Q622" i="6"/>
  <c r="U622" i="6"/>
  <c r="B622" i="6"/>
  <c r="D622" i="6"/>
  <c r="C622" i="6" s="1"/>
  <c r="H631" i="6"/>
  <c r="Y623" i="6"/>
  <c r="A623" i="6"/>
  <c r="J623" i="6"/>
  <c r="E623" i="6"/>
  <c r="K623" i="6"/>
  <c r="Z622" i="6" l="1"/>
  <c r="W622" i="6"/>
  <c r="X623" i="6"/>
  <c r="F623" i="6"/>
  <c r="Z623" i="6" s="1"/>
  <c r="L623" i="6"/>
  <c r="I623" i="6"/>
  <c r="M623" i="6"/>
  <c r="Q623" i="6"/>
  <c r="U623" i="6"/>
  <c r="N623" i="6"/>
  <c r="R623" i="6"/>
  <c r="O623" i="6"/>
  <c r="S623" i="6"/>
  <c r="P623" i="6"/>
  <c r="T623" i="6"/>
  <c r="B623" i="6"/>
  <c r="D623" i="6"/>
  <c r="C623" i="6" s="1"/>
  <c r="H632" i="6"/>
  <c r="Y624" i="6"/>
  <c r="V623" i="6"/>
  <c r="K624" i="6"/>
  <c r="J624" i="6"/>
  <c r="E624" i="6"/>
  <c r="A624" i="6"/>
  <c r="X624" i="6" l="1"/>
  <c r="F624" i="6"/>
  <c r="Z624" i="6" s="1"/>
  <c r="L624" i="6"/>
  <c r="I624" i="6"/>
  <c r="P624" i="6"/>
  <c r="T624" i="6"/>
  <c r="M624" i="6"/>
  <c r="Q624" i="6"/>
  <c r="U624" i="6"/>
  <c r="N624" i="6"/>
  <c r="R624" i="6"/>
  <c r="O624" i="6"/>
  <c r="S624" i="6"/>
  <c r="B624" i="6"/>
  <c r="D624" i="6"/>
  <c r="C624" i="6" s="1"/>
  <c r="H633" i="6"/>
  <c r="Y625" i="6"/>
  <c r="V624" i="6"/>
  <c r="E625" i="6"/>
  <c r="A625" i="6"/>
  <c r="J625" i="6"/>
  <c r="K625" i="6"/>
  <c r="W624" i="6" l="1"/>
  <c r="X625" i="6"/>
  <c r="F625" i="6"/>
  <c r="I625" i="6"/>
  <c r="L625" i="6"/>
  <c r="O625" i="6"/>
  <c r="S625" i="6"/>
  <c r="P625" i="6"/>
  <c r="T625" i="6"/>
  <c r="M625" i="6"/>
  <c r="Q625" i="6"/>
  <c r="U625" i="6"/>
  <c r="N625" i="6"/>
  <c r="R625" i="6"/>
  <c r="B625" i="6"/>
  <c r="D625" i="6"/>
  <c r="C625" i="6" s="1"/>
  <c r="H634" i="6"/>
  <c r="Y626" i="6"/>
  <c r="K626" i="6"/>
  <c r="E626" i="6"/>
  <c r="J626" i="6"/>
  <c r="A626" i="6"/>
  <c r="Z625" i="6" l="1"/>
  <c r="V625" i="6"/>
  <c r="X626" i="6"/>
  <c r="F626" i="6"/>
  <c r="Z626" i="6" s="1"/>
  <c r="L626" i="6"/>
  <c r="I626" i="6"/>
  <c r="W625" i="6"/>
  <c r="N626" i="6"/>
  <c r="R626" i="6"/>
  <c r="O626" i="6"/>
  <c r="S626" i="6"/>
  <c r="P626" i="6"/>
  <c r="T626" i="6"/>
  <c r="M626" i="6"/>
  <c r="Q626" i="6"/>
  <c r="U626" i="6"/>
  <c r="B626" i="6"/>
  <c r="D626" i="6"/>
  <c r="C626" i="6" s="1"/>
  <c r="H635" i="6"/>
  <c r="Y627" i="6"/>
  <c r="V626" i="6"/>
  <c r="E627" i="6"/>
  <c r="A627" i="6"/>
  <c r="J627" i="6"/>
  <c r="K627" i="6"/>
  <c r="X627" i="6" l="1"/>
  <c r="F627" i="6"/>
  <c r="Z627" i="6" s="1"/>
  <c r="L627" i="6"/>
  <c r="I627" i="6"/>
  <c r="M627" i="6"/>
  <c r="Q627" i="6"/>
  <c r="U627" i="6"/>
  <c r="N627" i="6"/>
  <c r="R627" i="6"/>
  <c r="O627" i="6"/>
  <c r="S627" i="6"/>
  <c r="P627" i="6"/>
  <c r="T627" i="6"/>
  <c r="B627" i="6"/>
  <c r="D627" i="6"/>
  <c r="C627" i="6" s="1"/>
  <c r="H636" i="6"/>
  <c r="Y628" i="6"/>
  <c r="V627" i="6"/>
  <c r="K628" i="6"/>
  <c r="J628" i="6"/>
  <c r="A628" i="6"/>
  <c r="E628" i="6"/>
  <c r="X628" i="6" l="1"/>
  <c r="F628" i="6"/>
  <c r="V628" i="6" s="1"/>
  <c r="L628" i="6"/>
  <c r="I628" i="6"/>
  <c r="W627" i="6"/>
  <c r="P628" i="6"/>
  <c r="T628" i="6"/>
  <c r="M628" i="6"/>
  <c r="Q628" i="6"/>
  <c r="U628" i="6"/>
  <c r="N628" i="6"/>
  <c r="R628" i="6"/>
  <c r="O628" i="6"/>
  <c r="S628" i="6"/>
  <c r="B628" i="6"/>
  <c r="D628" i="6"/>
  <c r="C628" i="6" s="1"/>
  <c r="H637" i="6"/>
  <c r="Y629" i="6"/>
  <c r="E629" i="6"/>
  <c r="A629" i="6"/>
  <c r="J629" i="6"/>
  <c r="K629" i="6"/>
  <c r="Z628" i="6" l="1"/>
  <c r="W628" i="6"/>
  <c r="X629" i="6"/>
  <c r="F629" i="6"/>
  <c r="Z629" i="6" s="1"/>
  <c r="L629" i="6"/>
  <c r="I629" i="6"/>
  <c r="O629" i="6"/>
  <c r="S629" i="6"/>
  <c r="P629" i="6"/>
  <c r="T629" i="6"/>
  <c r="M629" i="6"/>
  <c r="Q629" i="6"/>
  <c r="U629" i="6"/>
  <c r="N629" i="6"/>
  <c r="R629" i="6"/>
  <c r="B629" i="6"/>
  <c r="D629" i="6"/>
  <c r="C629" i="6" s="1"/>
  <c r="H638" i="6"/>
  <c r="Y630" i="6"/>
  <c r="V629" i="6"/>
  <c r="J630" i="6"/>
  <c r="K630" i="6"/>
  <c r="A630" i="6"/>
  <c r="E630" i="6"/>
  <c r="X630" i="6" l="1"/>
  <c r="F630" i="6"/>
  <c r="Z630" i="6" s="1"/>
  <c r="L630" i="6"/>
  <c r="I630" i="6"/>
  <c r="N630" i="6"/>
  <c r="R630" i="6"/>
  <c r="O630" i="6"/>
  <c r="S630" i="6"/>
  <c r="P630" i="6"/>
  <c r="T630" i="6"/>
  <c r="M630" i="6"/>
  <c r="Q630" i="6"/>
  <c r="U630" i="6"/>
  <c r="B630" i="6"/>
  <c r="D630" i="6"/>
  <c r="C630" i="6" s="1"/>
  <c r="H639" i="6"/>
  <c r="Y631" i="6"/>
  <c r="V630" i="6"/>
  <c r="E631" i="6"/>
  <c r="K631" i="6"/>
  <c r="A631" i="6"/>
  <c r="J631" i="6"/>
  <c r="W630" i="6" l="1"/>
  <c r="X631" i="6"/>
  <c r="F631" i="6"/>
  <c r="L631" i="6"/>
  <c r="I631" i="6"/>
  <c r="M631" i="6"/>
  <c r="Q631" i="6"/>
  <c r="U631" i="6"/>
  <c r="N631" i="6"/>
  <c r="R631" i="6"/>
  <c r="O631" i="6"/>
  <c r="S631" i="6"/>
  <c r="P631" i="6"/>
  <c r="T631" i="6"/>
  <c r="B631" i="6"/>
  <c r="D631" i="6"/>
  <c r="C631" i="6" s="1"/>
  <c r="H640" i="6"/>
  <c r="Y632" i="6"/>
  <c r="J632" i="6"/>
  <c r="K632" i="6"/>
  <c r="A632" i="6"/>
  <c r="E632" i="6"/>
  <c r="Z631" i="6" l="1"/>
  <c r="V631" i="6"/>
  <c r="W631" i="6"/>
  <c r="X632" i="6"/>
  <c r="F632" i="6"/>
  <c r="Z632" i="6" s="1"/>
  <c r="L632" i="6"/>
  <c r="I632" i="6"/>
  <c r="P632" i="6"/>
  <c r="T632" i="6"/>
  <c r="M632" i="6"/>
  <c r="Q632" i="6"/>
  <c r="U632" i="6"/>
  <c r="N632" i="6"/>
  <c r="R632" i="6"/>
  <c r="O632" i="6"/>
  <c r="S632" i="6"/>
  <c r="B632" i="6"/>
  <c r="D632" i="6"/>
  <c r="C632" i="6" s="1"/>
  <c r="H641" i="6"/>
  <c r="Y633" i="6"/>
  <c r="V632" i="6"/>
  <c r="E633" i="6"/>
  <c r="A633" i="6"/>
  <c r="K633" i="6"/>
  <c r="J633" i="6"/>
  <c r="X633" i="6" l="1"/>
  <c r="F633" i="6"/>
  <c r="Z633" i="6" s="1"/>
  <c r="I633" i="6"/>
  <c r="L633" i="6"/>
  <c r="O633" i="6"/>
  <c r="S633" i="6"/>
  <c r="P633" i="6"/>
  <c r="T633" i="6"/>
  <c r="M633" i="6"/>
  <c r="Q633" i="6"/>
  <c r="U633" i="6"/>
  <c r="N633" i="6"/>
  <c r="R633" i="6"/>
  <c r="B633" i="6"/>
  <c r="D633" i="6"/>
  <c r="C633" i="6" s="1"/>
  <c r="H642" i="6"/>
  <c r="Y634" i="6"/>
  <c r="V633" i="6"/>
  <c r="J634" i="6"/>
  <c r="K634" i="6"/>
  <c r="A634" i="6"/>
  <c r="E634" i="6"/>
  <c r="W633" i="6" l="1"/>
  <c r="X634" i="6"/>
  <c r="F634" i="6"/>
  <c r="V634" i="6" s="1"/>
  <c r="L634" i="6"/>
  <c r="I634" i="6"/>
  <c r="N634" i="6"/>
  <c r="R634" i="6"/>
  <c r="O634" i="6"/>
  <c r="S634" i="6"/>
  <c r="P634" i="6"/>
  <c r="T634" i="6"/>
  <c r="M634" i="6"/>
  <c r="Q634" i="6"/>
  <c r="U634" i="6"/>
  <c r="B634" i="6"/>
  <c r="D634" i="6"/>
  <c r="C634" i="6" s="1"/>
  <c r="H643" i="6"/>
  <c r="Y635" i="6"/>
  <c r="J635" i="6"/>
  <c r="E635" i="6"/>
  <c r="A635" i="6"/>
  <c r="K635" i="6"/>
  <c r="Z634" i="6" l="1"/>
  <c r="W634" i="6"/>
  <c r="X635" i="6"/>
  <c r="F635" i="6"/>
  <c r="Z635" i="6" s="1"/>
  <c r="L635" i="6"/>
  <c r="I635" i="6"/>
  <c r="M635" i="6"/>
  <c r="Q635" i="6"/>
  <c r="U635" i="6"/>
  <c r="N635" i="6"/>
  <c r="R635" i="6"/>
  <c r="O635" i="6"/>
  <c r="S635" i="6"/>
  <c r="P635" i="6"/>
  <c r="T635" i="6"/>
  <c r="B635" i="6"/>
  <c r="D635" i="6"/>
  <c r="C635" i="6" s="1"/>
  <c r="H644" i="6"/>
  <c r="Y636" i="6"/>
  <c r="V635" i="6"/>
  <c r="K636" i="6"/>
  <c r="E636" i="6"/>
  <c r="A636" i="6"/>
  <c r="J636" i="6"/>
  <c r="X636" i="6" l="1"/>
  <c r="F636" i="6"/>
  <c r="Z636" i="6" s="1"/>
  <c r="L636" i="6"/>
  <c r="I636" i="6"/>
  <c r="P636" i="6"/>
  <c r="T636" i="6"/>
  <c r="M636" i="6"/>
  <c r="Q636" i="6"/>
  <c r="U636" i="6"/>
  <c r="N636" i="6"/>
  <c r="R636" i="6"/>
  <c r="O636" i="6"/>
  <c r="S636" i="6"/>
  <c r="B636" i="6"/>
  <c r="D636" i="6"/>
  <c r="C636" i="6" s="1"/>
  <c r="H645" i="6"/>
  <c r="Y637" i="6"/>
  <c r="V636" i="6"/>
  <c r="E637" i="6"/>
  <c r="A637" i="6"/>
  <c r="J637" i="6"/>
  <c r="K637" i="6"/>
  <c r="W636" i="6" l="1"/>
  <c r="X637" i="6"/>
  <c r="F637" i="6"/>
  <c r="V637" i="6" s="1"/>
  <c r="L637" i="6"/>
  <c r="I637" i="6"/>
  <c r="O637" i="6"/>
  <c r="S637" i="6"/>
  <c r="P637" i="6"/>
  <c r="T637" i="6"/>
  <c r="M637" i="6"/>
  <c r="Q637" i="6"/>
  <c r="U637" i="6"/>
  <c r="N637" i="6"/>
  <c r="R637" i="6"/>
  <c r="B637" i="6"/>
  <c r="D637" i="6"/>
  <c r="C637" i="6" s="1"/>
  <c r="H646" i="6"/>
  <c r="Y638" i="6"/>
  <c r="K638" i="6"/>
  <c r="J638" i="6"/>
  <c r="E638" i="6"/>
  <c r="A638" i="6"/>
  <c r="Z637" i="6" l="1"/>
  <c r="W637" i="6"/>
  <c r="X638" i="6"/>
  <c r="F638" i="6"/>
  <c r="Z638" i="6" s="1"/>
  <c r="L638" i="6"/>
  <c r="I638" i="6"/>
  <c r="N638" i="6"/>
  <c r="R638" i="6"/>
  <c r="O638" i="6"/>
  <c r="S638" i="6"/>
  <c r="P638" i="6"/>
  <c r="T638" i="6"/>
  <c r="M638" i="6"/>
  <c r="Q638" i="6"/>
  <c r="U638" i="6"/>
  <c r="B638" i="6"/>
  <c r="D638" i="6"/>
  <c r="C638" i="6" s="1"/>
  <c r="H647" i="6"/>
  <c r="Y639" i="6"/>
  <c r="V638" i="6"/>
  <c r="A639" i="6"/>
  <c r="J639" i="6"/>
  <c r="E639" i="6"/>
  <c r="K639" i="6"/>
  <c r="X639" i="6" l="1"/>
  <c r="F639" i="6"/>
  <c r="Z639" i="6" s="1"/>
  <c r="L639" i="6"/>
  <c r="I639" i="6"/>
  <c r="M639" i="6"/>
  <c r="Q639" i="6"/>
  <c r="U639" i="6"/>
  <c r="N639" i="6"/>
  <c r="R639" i="6"/>
  <c r="O639" i="6"/>
  <c r="S639" i="6"/>
  <c r="P639" i="6"/>
  <c r="T639" i="6"/>
  <c r="B639" i="6"/>
  <c r="D639" i="6"/>
  <c r="C639" i="6" s="1"/>
  <c r="H648" i="6"/>
  <c r="Y640" i="6"/>
  <c r="V639" i="6"/>
  <c r="J640" i="6"/>
  <c r="E640" i="6"/>
  <c r="A640" i="6"/>
  <c r="K640" i="6"/>
  <c r="W639" i="6" l="1"/>
  <c r="X640" i="6"/>
  <c r="F640" i="6"/>
  <c r="L640" i="6"/>
  <c r="I640" i="6"/>
  <c r="P640" i="6"/>
  <c r="T640" i="6"/>
  <c r="M640" i="6"/>
  <c r="Q640" i="6"/>
  <c r="U640" i="6"/>
  <c r="N640" i="6"/>
  <c r="R640" i="6"/>
  <c r="O640" i="6"/>
  <c r="S640" i="6"/>
  <c r="B640" i="6"/>
  <c r="D640" i="6"/>
  <c r="C640" i="6" s="1"/>
  <c r="H649" i="6"/>
  <c r="Y641" i="6"/>
  <c r="K641" i="6"/>
  <c r="E641" i="6"/>
  <c r="A641" i="6"/>
  <c r="J641" i="6"/>
  <c r="Z640" i="6" l="1"/>
  <c r="V640" i="6"/>
  <c r="X641" i="6"/>
  <c r="F641" i="6"/>
  <c r="Z641" i="6" s="1"/>
  <c r="I641" i="6"/>
  <c r="L641" i="6"/>
  <c r="W640" i="6"/>
  <c r="O641" i="6"/>
  <c r="S641" i="6"/>
  <c r="P641" i="6"/>
  <c r="T641" i="6"/>
  <c r="M641" i="6"/>
  <c r="Q641" i="6"/>
  <c r="U641" i="6"/>
  <c r="N641" i="6"/>
  <c r="R641" i="6"/>
  <c r="B641" i="6"/>
  <c r="D641" i="6"/>
  <c r="C641" i="6" s="1"/>
  <c r="H650" i="6"/>
  <c r="Y642" i="6"/>
  <c r="J642" i="6"/>
  <c r="E642" i="6"/>
  <c r="A642" i="6"/>
  <c r="K642" i="6"/>
  <c r="V641" i="6" l="1"/>
  <c r="X642" i="6"/>
  <c r="F642" i="6"/>
  <c r="Z642" i="6" s="1"/>
  <c r="L642" i="6"/>
  <c r="I642" i="6"/>
  <c r="N642" i="6"/>
  <c r="R642" i="6"/>
  <c r="O642" i="6"/>
  <c r="S642" i="6"/>
  <c r="P642" i="6"/>
  <c r="T642" i="6"/>
  <c r="M642" i="6"/>
  <c r="Q642" i="6"/>
  <c r="U642" i="6"/>
  <c r="B642" i="6"/>
  <c r="D642" i="6"/>
  <c r="C642" i="6" s="1"/>
  <c r="H651" i="6"/>
  <c r="Y643" i="6"/>
  <c r="V642" i="6"/>
  <c r="K643" i="6"/>
  <c r="A643" i="6"/>
  <c r="E643" i="6"/>
  <c r="J643" i="6"/>
  <c r="X643" i="6" l="1"/>
  <c r="F643" i="6"/>
  <c r="V643" i="6" s="1"/>
  <c r="L643" i="6"/>
  <c r="I643" i="6"/>
  <c r="W642" i="6"/>
  <c r="M643" i="6"/>
  <c r="Q643" i="6"/>
  <c r="U643" i="6"/>
  <c r="N643" i="6"/>
  <c r="R643" i="6"/>
  <c r="O643" i="6"/>
  <c r="S643" i="6"/>
  <c r="P643" i="6"/>
  <c r="T643" i="6"/>
  <c r="B643" i="6"/>
  <c r="D643" i="6"/>
  <c r="C643" i="6" s="1"/>
  <c r="H652" i="6"/>
  <c r="Y644" i="6"/>
  <c r="A644" i="6"/>
  <c r="K644" i="6"/>
  <c r="J644" i="6"/>
  <c r="E644" i="6"/>
  <c r="Z643" i="6" l="1"/>
  <c r="W643" i="6"/>
  <c r="X644" i="6"/>
  <c r="F644" i="6"/>
  <c r="Z644" i="6" s="1"/>
  <c r="L644" i="6"/>
  <c r="I644" i="6"/>
  <c r="P644" i="6"/>
  <c r="T644" i="6"/>
  <c r="M644" i="6"/>
  <c r="Q644" i="6"/>
  <c r="U644" i="6"/>
  <c r="N644" i="6"/>
  <c r="R644" i="6"/>
  <c r="O644" i="6"/>
  <c r="S644" i="6"/>
  <c r="B644" i="6"/>
  <c r="D644" i="6"/>
  <c r="C644" i="6" s="1"/>
  <c r="H653" i="6"/>
  <c r="Y645" i="6"/>
  <c r="V644" i="6"/>
  <c r="J645" i="6"/>
  <c r="E645" i="6"/>
  <c r="K645" i="6"/>
  <c r="A645" i="6"/>
  <c r="X645" i="6" l="1"/>
  <c r="F645" i="6"/>
  <c r="Z645" i="6" s="1"/>
  <c r="L645" i="6"/>
  <c r="I645" i="6"/>
  <c r="O645" i="6"/>
  <c r="S645" i="6"/>
  <c r="P645" i="6"/>
  <c r="T645" i="6"/>
  <c r="M645" i="6"/>
  <c r="Q645" i="6"/>
  <c r="U645" i="6"/>
  <c r="N645" i="6"/>
  <c r="R645" i="6"/>
  <c r="B645" i="6"/>
  <c r="D645" i="6"/>
  <c r="C645" i="6" s="1"/>
  <c r="H654" i="6"/>
  <c r="Y646" i="6"/>
  <c r="V645" i="6"/>
  <c r="K646" i="6"/>
  <c r="A646" i="6"/>
  <c r="J646" i="6"/>
  <c r="E646" i="6"/>
  <c r="W645" i="6" l="1"/>
  <c r="X646" i="6"/>
  <c r="F646" i="6"/>
  <c r="V646" i="6" s="1"/>
  <c r="L646" i="6"/>
  <c r="I646" i="6"/>
  <c r="N646" i="6"/>
  <c r="R646" i="6"/>
  <c r="O646" i="6"/>
  <c r="S646" i="6"/>
  <c r="P646" i="6"/>
  <c r="T646" i="6"/>
  <c r="M646" i="6"/>
  <c r="Q646" i="6"/>
  <c r="U646" i="6"/>
  <c r="B646" i="6"/>
  <c r="D646" i="6"/>
  <c r="C646" i="6" s="1"/>
  <c r="H655" i="6"/>
  <c r="Y647" i="6"/>
  <c r="A647" i="6"/>
  <c r="E647" i="6"/>
  <c r="J647" i="6"/>
  <c r="K647" i="6"/>
  <c r="Z646" i="6" l="1"/>
  <c r="W646" i="6"/>
  <c r="X647" i="6"/>
  <c r="F647" i="6"/>
  <c r="Z647" i="6" s="1"/>
  <c r="L647" i="6"/>
  <c r="I647" i="6"/>
  <c r="M647" i="6"/>
  <c r="Q647" i="6"/>
  <c r="U647" i="6"/>
  <c r="N647" i="6"/>
  <c r="R647" i="6"/>
  <c r="O647" i="6"/>
  <c r="S647" i="6"/>
  <c r="P647" i="6"/>
  <c r="T647" i="6"/>
  <c r="B647" i="6"/>
  <c r="D647" i="6"/>
  <c r="C647" i="6" s="1"/>
  <c r="H656" i="6"/>
  <c r="Y648" i="6"/>
  <c r="V647" i="6"/>
  <c r="K648" i="6"/>
  <c r="J648" i="6"/>
  <c r="A648" i="6"/>
  <c r="E648" i="6"/>
  <c r="X648" i="6" l="1"/>
  <c r="F648" i="6"/>
  <c r="Z648" i="6" s="1"/>
  <c r="L648" i="6"/>
  <c r="I648" i="6"/>
  <c r="P648" i="6"/>
  <c r="T648" i="6"/>
  <c r="M648" i="6"/>
  <c r="Q648" i="6"/>
  <c r="U648" i="6"/>
  <c r="N648" i="6"/>
  <c r="R648" i="6"/>
  <c r="O648" i="6"/>
  <c r="S648" i="6"/>
  <c r="B648" i="6"/>
  <c r="D648" i="6"/>
  <c r="C648" i="6" s="1"/>
  <c r="H657" i="6"/>
  <c r="Y649" i="6"/>
  <c r="V648" i="6"/>
  <c r="E649" i="6"/>
  <c r="J649" i="6"/>
  <c r="K649" i="6"/>
  <c r="A649" i="6"/>
  <c r="W648" i="6" l="1"/>
  <c r="X649" i="6"/>
  <c r="F649" i="6"/>
  <c r="I649" i="6"/>
  <c r="L649" i="6"/>
  <c r="O649" i="6"/>
  <c r="S649" i="6"/>
  <c r="P649" i="6"/>
  <c r="T649" i="6"/>
  <c r="M649" i="6"/>
  <c r="Q649" i="6"/>
  <c r="U649" i="6"/>
  <c r="N649" i="6"/>
  <c r="R649" i="6"/>
  <c r="B649" i="6"/>
  <c r="D649" i="6"/>
  <c r="C649" i="6" s="1"/>
  <c r="H658" i="6"/>
  <c r="Y650" i="6"/>
  <c r="J650" i="6"/>
  <c r="A650" i="6"/>
  <c r="K650" i="6"/>
  <c r="E650" i="6"/>
  <c r="Z649" i="6" l="1"/>
  <c r="V649" i="6"/>
  <c r="X650" i="6"/>
  <c r="F650" i="6"/>
  <c r="Z650" i="6" s="1"/>
  <c r="L650" i="6"/>
  <c r="I650" i="6"/>
  <c r="W649" i="6"/>
  <c r="N650" i="6"/>
  <c r="R650" i="6"/>
  <c r="O650" i="6"/>
  <c r="S650" i="6"/>
  <c r="P650" i="6"/>
  <c r="T650" i="6"/>
  <c r="M650" i="6"/>
  <c r="Q650" i="6"/>
  <c r="U650" i="6"/>
  <c r="B650" i="6"/>
  <c r="D650" i="6"/>
  <c r="C650" i="6" s="1"/>
  <c r="H659" i="6"/>
  <c r="Y651" i="6"/>
  <c r="K651" i="6"/>
  <c r="E651" i="6"/>
  <c r="A651" i="6"/>
  <c r="J651" i="6"/>
  <c r="V650" i="6" l="1"/>
  <c r="X651" i="6"/>
  <c r="F651" i="6"/>
  <c r="Z651" i="6" s="1"/>
  <c r="L651" i="6"/>
  <c r="I651" i="6"/>
  <c r="M651" i="6"/>
  <c r="Q651" i="6"/>
  <c r="U651" i="6"/>
  <c r="N651" i="6"/>
  <c r="R651" i="6"/>
  <c r="O651" i="6"/>
  <c r="S651" i="6"/>
  <c r="P651" i="6"/>
  <c r="T651" i="6"/>
  <c r="B651" i="6"/>
  <c r="D651" i="6"/>
  <c r="C651" i="6" s="1"/>
  <c r="H660" i="6"/>
  <c r="Y652" i="6"/>
  <c r="V651" i="6"/>
  <c r="J652" i="6"/>
  <c r="A652" i="6"/>
  <c r="E652" i="6"/>
  <c r="K652" i="6"/>
  <c r="X652" i="6" l="1"/>
  <c r="F652" i="6"/>
  <c r="V652" i="6" s="1"/>
  <c r="L652" i="6"/>
  <c r="I652" i="6"/>
  <c r="W651" i="6"/>
  <c r="P652" i="6"/>
  <c r="T652" i="6"/>
  <c r="M652" i="6"/>
  <c r="Q652" i="6"/>
  <c r="U652" i="6"/>
  <c r="N652" i="6"/>
  <c r="R652" i="6"/>
  <c r="O652" i="6"/>
  <c r="S652" i="6"/>
  <c r="B652" i="6"/>
  <c r="D652" i="6"/>
  <c r="C652" i="6" s="1"/>
  <c r="H661" i="6"/>
  <c r="Y653" i="6"/>
  <c r="K653" i="6"/>
  <c r="E653" i="6"/>
  <c r="A653" i="6"/>
  <c r="J653" i="6"/>
  <c r="Z652" i="6" l="1"/>
  <c r="W652" i="6"/>
  <c r="X653" i="6"/>
  <c r="F653" i="6"/>
  <c r="Z653" i="6" s="1"/>
  <c r="L653" i="6"/>
  <c r="I653" i="6"/>
  <c r="O653" i="6"/>
  <c r="S653" i="6"/>
  <c r="P653" i="6"/>
  <c r="T653" i="6"/>
  <c r="M653" i="6"/>
  <c r="Q653" i="6"/>
  <c r="U653" i="6"/>
  <c r="N653" i="6"/>
  <c r="R653" i="6"/>
  <c r="B653" i="6"/>
  <c r="D653" i="6"/>
  <c r="C653" i="6" s="1"/>
  <c r="H662" i="6"/>
  <c r="Y654" i="6"/>
  <c r="V653" i="6"/>
  <c r="A654" i="6"/>
  <c r="E654" i="6"/>
  <c r="J654" i="6"/>
  <c r="K654" i="6"/>
  <c r="X654" i="6" l="1"/>
  <c r="F654" i="6"/>
  <c r="Z654" i="6" s="1"/>
  <c r="L654" i="6"/>
  <c r="I654" i="6"/>
  <c r="N654" i="6"/>
  <c r="R654" i="6"/>
  <c r="O654" i="6"/>
  <c r="S654" i="6"/>
  <c r="P654" i="6"/>
  <c r="T654" i="6"/>
  <c r="M654" i="6"/>
  <c r="Q654" i="6"/>
  <c r="U654" i="6"/>
  <c r="B654" i="6"/>
  <c r="D654" i="6"/>
  <c r="C654" i="6" s="1"/>
  <c r="H663" i="6"/>
  <c r="Y655" i="6"/>
  <c r="V654" i="6"/>
  <c r="K655" i="6"/>
  <c r="J655" i="6"/>
  <c r="E655" i="6"/>
  <c r="A655" i="6"/>
  <c r="W654" i="6" l="1"/>
  <c r="X655" i="6"/>
  <c r="F655" i="6"/>
  <c r="V655" i="6" s="1"/>
  <c r="L655" i="6"/>
  <c r="I655" i="6"/>
  <c r="M655" i="6"/>
  <c r="Q655" i="6"/>
  <c r="U655" i="6"/>
  <c r="N655" i="6"/>
  <c r="R655" i="6"/>
  <c r="O655" i="6"/>
  <c r="S655" i="6"/>
  <c r="P655" i="6"/>
  <c r="T655" i="6"/>
  <c r="B655" i="6"/>
  <c r="D655" i="6"/>
  <c r="C655" i="6" s="1"/>
  <c r="H664" i="6"/>
  <c r="Y656" i="6"/>
  <c r="A656" i="6"/>
  <c r="K656" i="6"/>
  <c r="E656" i="6"/>
  <c r="J656" i="6"/>
  <c r="Z655" i="6" l="1"/>
  <c r="X656" i="6"/>
  <c r="F656" i="6"/>
  <c r="Z656" i="6" s="1"/>
  <c r="L656" i="6"/>
  <c r="I656" i="6"/>
  <c r="W655" i="6"/>
  <c r="P656" i="6"/>
  <c r="T656" i="6"/>
  <c r="M656" i="6"/>
  <c r="Q656" i="6"/>
  <c r="U656" i="6"/>
  <c r="N656" i="6"/>
  <c r="R656" i="6"/>
  <c r="O656" i="6"/>
  <c r="S656" i="6"/>
  <c r="B656" i="6"/>
  <c r="D656" i="6"/>
  <c r="C656" i="6" s="1"/>
  <c r="H665" i="6"/>
  <c r="Y657" i="6"/>
  <c r="J657" i="6"/>
  <c r="E657" i="6"/>
  <c r="K657" i="6"/>
  <c r="A657" i="6"/>
  <c r="V656" i="6" l="1"/>
  <c r="X657" i="6"/>
  <c r="F657" i="6"/>
  <c r="Z657" i="6" s="1"/>
  <c r="I657" i="6"/>
  <c r="L657" i="6"/>
  <c r="O657" i="6"/>
  <c r="S657" i="6"/>
  <c r="P657" i="6"/>
  <c r="T657" i="6"/>
  <c r="M657" i="6"/>
  <c r="Q657" i="6"/>
  <c r="U657" i="6"/>
  <c r="N657" i="6"/>
  <c r="R657" i="6"/>
  <c r="B657" i="6"/>
  <c r="D657" i="6"/>
  <c r="C657" i="6" s="1"/>
  <c r="H666" i="6"/>
  <c r="Y658" i="6"/>
  <c r="V657" i="6"/>
  <c r="A658" i="6"/>
  <c r="E658" i="6"/>
  <c r="K658" i="6"/>
  <c r="J658" i="6"/>
  <c r="W657" i="6" l="1"/>
  <c r="X658" i="6"/>
  <c r="F658" i="6"/>
  <c r="L658" i="6"/>
  <c r="I658" i="6"/>
  <c r="N658" i="6"/>
  <c r="R658" i="6"/>
  <c r="O658" i="6"/>
  <c r="S658" i="6"/>
  <c r="P658" i="6"/>
  <c r="T658" i="6"/>
  <c r="M658" i="6"/>
  <c r="Q658" i="6"/>
  <c r="U658" i="6"/>
  <c r="B658" i="6"/>
  <c r="D658" i="6"/>
  <c r="C658" i="6" s="1"/>
  <c r="H667" i="6"/>
  <c r="Y659" i="6"/>
  <c r="K659" i="6"/>
  <c r="A659" i="6"/>
  <c r="J659" i="6"/>
  <c r="E659" i="6"/>
  <c r="Z658" i="6" l="1"/>
  <c r="V658" i="6"/>
  <c r="W658" i="6"/>
  <c r="X659" i="6"/>
  <c r="F659" i="6"/>
  <c r="Z659" i="6" s="1"/>
  <c r="L659" i="6"/>
  <c r="I659" i="6"/>
  <c r="M659" i="6"/>
  <c r="Q659" i="6"/>
  <c r="U659" i="6"/>
  <c r="N659" i="6"/>
  <c r="R659" i="6"/>
  <c r="O659" i="6"/>
  <c r="S659" i="6"/>
  <c r="P659" i="6"/>
  <c r="T659" i="6"/>
  <c r="B659" i="6"/>
  <c r="D659" i="6"/>
  <c r="C659" i="6" s="1"/>
  <c r="H668" i="6"/>
  <c r="Y660" i="6"/>
  <c r="V659" i="6"/>
  <c r="J660" i="6"/>
  <c r="A660" i="6"/>
  <c r="E660" i="6"/>
  <c r="K660" i="6"/>
  <c r="X660" i="6" l="1"/>
  <c r="F660" i="6"/>
  <c r="Z660" i="6" s="1"/>
  <c r="L660" i="6"/>
  <c r="I660" i="6"/>
  <c r="P660" i="6"/>
  <c r="T660" i="6"/>
  <c r="M660" i="6"/>
  <c r="Q660" i="6"/>
  <c r="U660" i="6"/>
  <c r="N660" i="6"/>
  <c r="R660" i="6"/>
  <c r="O660" i="6"/>
  <c r="S660" i="6"/>
  <c r="B660" i="6"/>
  <c r="D660" i="6"/>
  <c r="C660" i="6" s="1"/>
  <c r="H669" i="6"/>
  <c r="Y661" i="6"/>
  <c r="V660" i="6"/>
  <c r="K661" i="6"/>
  <c r="E661" i="6"/>
  <c r="A661" i="6"/>
  <c r="J661" i="6"/>
  <c r="X661" i="6" l="1"/>
  <c r="F661" i="6"/>
  <c r="V661" i="6" s="1"/>
  <c r="L661" i="6"/>
  <c r="I661" i="6"/>
  <c r="W660" i="6"/>
  <c r="O661" i="6"/>
  <c r="S661" i="6"/>
  <c r="P661" i="6"/>
  <c r="T661" i="6"/>
  <c r="M661" i="6"/>
  <c r="Q661" i="6"/>
  <c r="U661" i="6"/>
  <c r="N661" i="6"/>
  <c r="R661" i="6"/>
  <c r="B661" i="6"/>
  <c r="D661" i="6"/>
  <c r="C661" i="6" s="1"/>
  <c r="H670" i="6"/>
  <c r="Y662" i="6"/>
  <c r="E662" i="6"/>
  <c r="A662" i="6"/>
  <c r="J662" i="6"/>
  <c r="K662" i="6"/>
  <c r="Z661" i="6" l="1"/>
  <c r="X662" i="6"/>
  <c r="F662" i="6"/>
  <c r="Z662" i="6" s="1"/>
  <c r="L662" i="6"/>
  <c r="I662" i="6"/>
  <c r="W661" i="6"/>
  <c r="N662" i="6"/>
  <c r="R662" i="6"/>
  <c r="O662" i="6"/>
  <c r="S662" i="6"/>
  <c r="P662" i="6"/>
  <c r="T662" i="6"/>
  <c r="M662" i="6"/>
  <c r="Q662" i="6"/>
  <c r="U662" i="6"/>
  <c r="B662" i="6"/>
  <c r="D662" i="6"/>
  <c r="C662" i="6" s="1"/>
  <c r="H671" i="6"/>
  <c r="Y663" i="6"/>
  <c r="K663" i="6"/>
  <c r="J663" i="6"/>
  <c r="A663" i="6"/>
  <c r="E663" i="6"/>
  <c r="V662" i="6" l="1"/>
  <c r="X663" i="6"/>
  <c r="F663" i="6"/>
  <c r="Z663" i="6" s="1"/>
  <c r="L663" i="6"/>
  <c r="I663" i="6"/>
  <c r="M663" i="6"/>
  <c r="Q663" i="6"/>
  <c r="U663" i="6"/>
  <c r="N663" i="6"/>
  <c r="R663" i="6"/>
  <c r="O663" i="6"/>
  <c r="S663" i="6"/>
  <c r="P663" i="6"/>
  <c r="T663" i="6"/>
  <c r="B663" i="6"/>
  <c r="D663" i="6"/>
  <c r="C663" i="6" s="1"/>
  <c r="H672" i="6"/>
  <c r="Y664" i="6"/>
  <c r="V663" i="6"/>
  <c r="E664" i="6"/>
  <c r="A664" i="6"/>
  <c r="K664" i="6"/>
  <c r="J664" i="6"/>
  <c r="W663" i="6" l="1"/>
  <c r="X664" i="6"/>
  <c r="F664" i="6"/>
  <c r="V664" i="6" s="1"/>
  <c r="L664" i="6"/>
  <c r="I664" i="6"/>
  <c r="P664" i="6"/>
  <c r="T664" i="6"/>
  <c r="M664" i="6"/>
  <c r="Q664" i="6"/>
  <c r="U664" i="6"/>
  <c r="N664" i="6"/>
  <c r="R664" i="6"/>
  <c r="O664" i="6"/>
  <c r="S664" i="6"/>
  <c r="B664" i="6"/>
  <c r="D664" i="6"/>
  <c r="C664" i="6" s="1"/>
  <c r="H673" i="6"/>
  <c r="Y665" i="6"/>
  <c r="K665" i="6"/>
  <c r="E665" i="6"/>
  <c r="A665" i="6"/>
  <c r="J665" i="6"/>
  <c r="Z664" i="6" l="1"/>
  <c r="X665" i="6"/>
  <c r="F665" i="6"/>
  <c r="Z665" i="6" s="1"/>
  <c r="I665" i="6"/>
  <c r="L665" i="6"/>
  <c r="W664" i="6"/>
  <c r="O665" i="6"/>
  <c r="S665" i="6"/>
  <c r="P665" i="6"/>
  <c r="T665" i="6"/>
  <c r="M665" i="6"/>
  <c r="Q665" i="6"/>
  <c r="U665" i="6"/>
  <c r="N665" i="6"/>
  <c r="R665" i="6"/>
  <c r="B665" i="6"/>
  <c r="D665" i="6"/>
  <c r="C665" i="6" s="1"/>
  <c r="H674" i="6"/>
  <c r="Y666" i="6"/>
  <c r="K666" i="6"/>
  <c r="A666" i="6"/>
  <c r="J666" i="6"/>
  <c r="E666" i="6"/>
  <c r="V665" i="6" l="1"/>
  <c r="X666" i="6"/>
  <c r="F666" i="6"/>
  <c r="Z666" i="6" s="1"/>
  <c r="L666" i="6"/>
  <c r="I666" i="6"/>
  <c r="N666" i="6"/>
  <c r="R666" i="6"/>
  <c r="O666" i="6"/>
  <c r="S666" i="6"/>
  <c r="P666" i="6"/>
  <c r="T666" i="6"/>
  <c r="M666" i="6"/>
  <c r="Q666" i="6"/>
  <c r="U666" i="6"/>
  <c r="B666" i="6"/>
  <c r="D666" i="6"/>
  <c r="C666" i="6" s="1"/>
  <c r="H675" i="6"/>
  <c r="Y667" i="6"/>
  <c r="V666" i="6"/>
  <c r="K667" i="6"/>
  <c r="J667" i="6"/>
  <c r="E667" i="6"/>
  <c r="A667" i="6"/>
  <c r="W666" i="6" l="1"/>
  <c r="X667" i="6"/>
  <c r="F667" i="6"/>
  <c r="V667" i="6" s="1"/>
  <c r="L667" i="6"/>
  <c r="I667" i="6"/>
  <c r="M667" i="6"/>
  <c r="Q667" i="6"/>
  <c r="U667" i="6"/>
  <c r="N667" i="6"/>
  <c r="R667" i="6"/>
  <c r="O667" i="6"/>
  <c r="S667" i="6"/>
  <c r="P667" i="6"/>
  <c r="T667" i="6"/>
  <c r="B667" i="6"/>
  <c r="D667" i="6"/>
  <c r="C667" i="6" s="1"/>
  <c r="H676" i="6"/>
  <c r="Y668" i="6"/>
  <c r="A668" i="6"/>
  <c r="J668" i="6"/>
  <c r="K668" i="6"/>
  <c r="E668" i="6"/>
  <c r="Z667" i="6" l="1"/>
  <c r="X668" i="6"/>
  <c r="F668" i="6"/>
  <c r="Z668" i="6" s="1"/>
  <c r="L668" i="6"/>
  <c r="I668" i="6"/>
  <c r="W667" i="6"/>
  <c r="P668" i="6"/>
  <c r="T668" i="6"/>
  <c r="M668" i="6"/>
  <c r="Q668" i="6"/>
  <c r="U668" i="6"/>
  <c r="N668" i="6"/>
  <c r="R668" i="6"/>
  <c r="O668" i="6"/>
  <c r="S668" i="6"/>
  <c r="B668" i="6"/>
  <c r="D668" i="6"/>
  <c r="C668" i="6" s="1"/>
  <c r="H677" i="6"/>
  <c r="Y669" i="6"/>
  <c r="K669" i="6"/>
  <c r="J669" i="6"/>
  <c r="E669" i="6"/>
  <c r="A669" i="6"/>
  <c r="V668" i="6" l="1"/>
  <c r="X669" i="6"/>
  <c r="F669" i="6"/>
  <c r="Z669" i="6" s="1"/>
  <c r="L669" i="6"/>
  <c r="I669" i="6"/>
  <c r="O669" i="6"/>
  <c r="S669" i="6"/>
  <c r="P669" i="6"/>
  <c r="T669" i="6"/>
  <c r="M669" i="6"/>
  <c r="Q669" i="6"/>
  <c r="U669" i="6"/>
  <c r="N669" i="6"/>
  <c r="R669" i="6"/>
  <c r="B669" i="6"/>
  <c r="D669" i="6"/>
  <c r="C669" i="6" s="1"/>
  <c r="H678" i="6"/>
  <c r="Y670" i="6"/>
  <c r="V669" i="6"/>
  <c r="A670" i="6"/>
  <c r="K670" i="6"/>
  <c r="J670" i="6"/>
  <c r="E670" i="6"/>
  <c r="X670" i="6" l="1"/>
  <c r="F670" i="6"/>
  <c r="L670" i="6"/>
  <c r="I670" i="6"/>
  <c r="W669" i="6"/>
  <c r="N670" i="6"/>
  <c r="R670" i="6"/>
  <c r="O670" i="6"/>
  <c r="S670" i="6"/>
  <c r="P670" i="6"/>
  <c r="T670" i="6"/>
  <c r="M670" i="6"/>
  <c r="Q670" i="6"/>
  <c r="U670" i="6"/>
  <c r="B670" i="6"/>
  <c r="D670" i="6"/>
  <c r="C670" i="6" s="1"/>
  <c r="H679" i="6"/>
  <c r="Y671" i="6"/>
  <c r="J671" i="6"/>
  <c r="E671" i="6"/>
  <c r="K671" i="6"/>
  <c r="A671" i="6"/>
  <c r="Z670" i="6" l="1"/>
  <c r="V670" i="6"/>
  <c r="X671" i="6"/>
  <c r="F671" i="6"/>
  <c r="Z671" i="6" s="1"/>
  <c r="L671" i="6"/>
  <c r="I671" i="6"/>
  <c r="W670" i="6"/>
  <c r="M671" i="6"/>
  <c r="Q671" i="6"/>
  <c r="U671" i="6"/>
  <c r="N671" i="6"/>
  <c r="R671" i="6"/>
  <c r="O671" i="6"/>
  <c r="S671" i="6"/>
  <c r="P671" i="6"/>
  <c r="T671" i="6"/>
  <c r="B671" i="6"/>
  <c r="D671" i="6"/>
  <c r="C671" i="6" s="1"/>
  <c r="H680" i="6"/>
  <c r="Y672" i="6"/>
  <c r="A672" i="6"/>
  <c r="J672" i="6"/>
  <c r="K672" i="6"/>
  <c r="E672" i="6"/>
  <c r="V671" i="6" l="1"/>
  <c r="X672" i="6"/>
  <c r="F672" i="6"/>
  <c r="Z672" i="6" s="1"/>
  <c r="L672" i="6"/>
  <c r="I672" i="6"/>
  <c r="P672" i="6"/>
  <c r="T672" i="6"/>
  <c r="M672" i="6"/>
  <c r="Q672" i="6"/>
  <c r="U672" i="6"/>
  <c r="N672" i="6"/>
  <c r="R672" i="6"/>
  <c r="O672" i="6"/>
  <c r="S672" i="6"/>
  <c r="B672" i="6"/>
  <c r="D672" i="6"/>
  <c r="C672" i="6" s="1"/>
  <c r="H681" i="6"/>
  <c r="Y673" i="6"/>
  <c r="V672" i="6"/>
  <c r="K673" i="6"/>
  <c r="E673" i="6"/>
  <c r="J673" i="6"/>
  <c r="A673" i="6"/>
  <c r="X673" i="6" l="1"/>
  <c r="F673" i="6"/>
  <c r="V673" i="6" s="1"/>
  <c r="I673" i="6"/>
  <c r="L673" i="6"/>
  <c r="W672" i="6"/>
  <c r="O673" i="6"/>
  <c r="S673" i="6"/>
  <c r="P673" i="6"/>
  <c r="T673" i="6"/>
  <c r="M673" i="6"/>
  <c r="Q673" i="6"/>
  <c r="U673" i="6"/>
  <c r="N673" i="6"/>
  <c r="R673" i="6"/>
  <c r="B673" i="6"/>
  <c r="D673" i="6"/>
  <c r="C673" i="6" s="1"/>
  <c r="H682" i="6"/>
  <c r="Y674" i="6"/>
  <c r="E674" i="6"/>
  <c r="A674" i="6"/>
  <c r="J674" i="6"/>
  <c r="K674" i="6"/>
  <c r="Z673" i="6" l="1"/>
  <c r="W673" i="6"/>
  <c r="X674" i="6"/>
  <c r="F674" i="6"/>
  <c r="Z674" i="6" s="1"/>
  <c r="L674" i="6"/>
  <c r="I674" i="6"/>
  <c r="N674" i="6"/>
  <c r="R674" i="6"/>
  <c r="O674" i="6"/>
  <c r="S674" i="6"/>
  <c r="P674" i="6"/>
  <c r="T674" i="6"/>
  <c r="M674" i="6"/>
  <c r="Q674" i="6"/>
  <c r="U674" i="6"/>
  <c r="B674" i="6"/>
  <c r="D674" i="6"/>
  <c r="C674" i="6" s="1"/>
  <c r="H683" i="6"/>
  <c r="Y675" i="6"/>
  <c r="V674" i="6"/>
  <c r="J675" i="6"/>
  <c r="E675" i="6"/>
  <c r="K675" i="6"/>
  <c r="A675" i="6"/>
  <c r="X675" i="6" l="1"/>
  <c r="F675" i="6"/>
  <c r="Z675" i="6" s="1"/>
  <c r="L675" i="6"/>
  <c r="I675" i="6"/>
  <c r="M675" i="6"/>
  <c r="Q675" i="6"/>
  <c r="U675" i="6"/>
  <c r="N675" i="6"/>
  <c r="R675" i="6"/>
  <c r="O675" i="6"/>
  <c r="S675" i="6"/>
  <c r="P675" i="6"/>
  <c r="T675" i="6"/>
  <c r="B675" i="6"/>
  <c r="D675" i="6"/>
  <c r="C675" i="6" s="1"/>
  <c r="H684" i="6"/>
  <c r="Y676" i="6"/>
  <c r="V675" i="6"/>
  <c r="E676" i="6"/>
  <c r="A676" i="6"/>
  <c r="K676" i="6"/>
  <c r="J676" i="6"/>
  <c r="W675" i="6" l="1"/>
  <c r="X676" i="6"/>
  <c r="F676" i="6"/>
  <c r="V676" i="6" s="1"/>
  <c r="L676" i="6"/>
  <c r="I676" i="6"/>
  <c r="P676" i="6"/>
  <c r="T676" i="6"/>
  <c r="M676" i="6"/>
  <c r="Q676" i="6"/>
  <c r="U676" i="6"/>
  <c r="N676" i="6"/>
  <c r="R676" i="6"/>
  <c r="O676" i="6"/>
  <c r="S676" i="6"/>
  <c r="B676" i="6"/>
  <c r="D676" i="6"/>
  <c r="C676" i="6" s="1"/>
  <c r="H685" i="6"/>
  <c r="Y677" i="6"/>
  <c r="K677" i="6"/>
  <c r="E677" i="6"/>
  <c r="A677" i="6"/>
  <c r="J677" i="6"/>
  <c r="Z676" i="6" l="1"/>
  <c r="X677" i="6"/>
  <c r="F677" i="6"/>
  <c r="Z677" i="6" s="1"/>
  <c r="L677" i="6"/>
  <c r="I677" i="6"/>
  <c r="W676" i="6"/>
  <c r="O677" i="6"/>
  <c r="S677" i="6"/>
  <c r="P677" i="6"/>
  <c r="T677" i="6"/>
  <c r="M677" i="6"/>
  <c r="Q677" i="6"/>
  <c r="U677" i="6"/>
  <c r="N677" i="6"/>
  <c r="R677" i="6"/>
  <c r="B677" i="6"/>
  <c r="D677" i="6"/>
  <c r="C677" i="6" s="1"/>
  <c r="H686" i="6"/>
  <c r="Y678" i="6"/>
  <c r="J678" i="6"/>
  <c r="A678" i="6"/>
  <c r="E678" i="6"/>
  <c r="K678" i="6"/>
  <c r="V677" i="6" l="1"/>
  <c r="X678" i="6"/>
  <c r="F678" i="6"/>
  <c r="Z678" i="6" s="1"/>
  <c r="L678" i="6"/>
  <c r="I678" i="6"/>
  <c r="N678" i="6"/>
  <c r="R678" i="6"/>
  <c r="O678" i="6"/>
  <c r="S678" i="6"/>
  <c r="P678" i="6"/>
  <c r="T678" i="6"/>
  <c r="M678" i="6"/>
  <c r="Q678" i="6"/>
  <c r="U678" i="6"/>
  <c r="B678" i="6"/>
  <c r="D678" i="6"/>
  <c r="C678" i="6" s="1"/>
  <c r="H687" i="6"/>
  <c r="Y679" i="6"/>
  <c r="V678" i="6"/>
  <c r="K679" i="6"/>
  <c r="E679" i="6"/>
  <c r="A679" i="6"/>
  <c r="J679" i="6"/>
  <c r="X679" i="6" l="1"/>
  <c r="F679" i="6"/>
  <c r="V679" i="6" s="1"/>
  <c r="L679" i="6"/>
  <c r="I679" i="6"/>
  <c r="W678" i="6"/>
  <c r="M679" i="6"/>
  <c r="Q679" i="6"/>
  <c r="U679" i="6"/>
  <c r="N679" i="6"/>
  <c r="R679" i="6"/>
  <c r="O679" i="6"/>
  <c r="S679" i="6"/>
  <c r="P679" i="6"/>
  <c r="T679" i="6"/>
  <c r="B679" i="6"/>
  <c r="D679" i="6"/>
  <c r="C679" i="6" s="1"/>
  <c r="H688" i="6"/>
  <c r="Y680" i="6"/>
  <c r="J680" i="6"/>
  <c r="A680" i="6"/>
  <c r="E680" i="6"/>
  <c r="K680" i="6"/>
  <c r="Z679" i="6" l="1"/>
  <c r="W679" i="6"/>
  <c r="X680" i="6"/>
  <c r="F680" i="6"/>
  <c r="Z680" i="6" s="1"/>
  <c r="L680" i="6"/>
  <c r="I680" i="6"/>
  <c r="P680" i="6"/>
  <c r="T680" i="6"/>
  <c r="M680" i="6"/>
  <c r="Q680" i="6"/>
  <c r="U680" i="6"/>
  <c r="N680" i="6"/>
  <c r="R680" i="6"/>
  <c r="O680" i="6"/>
  <c r="S680" i="6"/>
  <c r="B680" i="6"/>
  <c r="D680" i="6"/>
  <c r="C680" i="6" s="1"/>
  <c r="H689" i="6"/>
  <c r="Y681" i="6"/>
  <c r="V680" i="6"/>
  <c r="K681" i="6"/>
  <c r="A681" i="6"/>
  <c r="E681" i="6"/>
  <c r="J681" i="6"/>
  <c r="X681" i="6" l="1"/>
  <c r="F681" i="6"/>
  <c r="Z681" i="6" s="1"/>
  <c r="I681" i="6"/>
  <c r="L681" i="6"/>
  <c r="O681" i="6"/>
  <c r="S681" i="6"/>
  <c r="P681" i="6"/>
  <c r="T681" i="6"/>
  <c r="M681" i="6"/>
  <c r="Q681" i="6"/>
  <c r="U681" i="6"/>
  <c r="N681" i="6"/>
  <c r="R681" i="6"/>
  <c r="B681" i="6"/>
  <c r="D681" i="6"/>
  <c r="C681" i="6" s="1"/>
  <c r="H690" i="6"/>
  <c r="Y682" i="6"/>
  <c r="V681" i="6"/>
  <c r="J682" i="6"/>
  <c r="A682" i="6"/>
  <c r="K682" i="6"/>
  <c r="E682" i="6"/>
  <c r="W681" i="6" l="1"/>
  <c r="X682" i="6"/>
  <c r="F682" i="6"/>
  <c r="V682" i="6" s="1"/>
  <c r="L682" i="6"/>
  <c r="I682" i="6"/>
  <c r="N682" i="6"/>
  <c r="R682" i="6"/>
  <c r="O682" i="6"/>
  <c r="S682" i="6"/>
  <c r="P682" i="6"/>
  <c r="T682" i="6"/>
  <c r="M682" i="6"/>
  <c r="Q682" i="6"/>
  <c r="U682" i="6"/>
  <c r="B682" i="6"/>
  <c r="D682" i="6"/>
  <c r="C682" i="6" s="1"/>
  <c r="H691" i="6"/>
  <c r="Y683" i="6"/>
  <c r="K683" i="6"/>
  <c r="A683" i="6"/>
  <c r="E683" i="6"/>
  <c r="J683" i="6"/>
  <c r="Z682" i="6" l="1"/>
  <c r="X683" i="6"/>
  <c r="F683" i="6"/>
  <c r="Z683" i="6" s="1"/>
  <c r="L683" i="6"/>
  <c r="I683" i="6"/>
  <c r="W682" i="6"/>
  <c r="M683" i="6"/>
  <c r="Q683" i="6"/>
  <c r="U683" i="6"/>
  <c r="N683" i="6"/>
  <c r="R683" i="6"/>
  <c r="O683" i="6"/>
  <c r="S683" i="6"/>
  <c r="P683" i="6"/>
  <c r="T683" i="6"/>
  <c r="B683" i="6"/>
  <c r="D683" i="6"/>
  <c r="C683" i="6" s="1"/>
  <c r="H692" i="6"/>
  <c r="Y684" i="6"/>
  <c r="J684" i="6"/>
  <c r="A684" i="6"/>
  <c r="K684" i="6"/>
  <c r="E684" i="6"/>
  <c r="V683" i="6" l="1"/>
  <c r="X684" i="6"/>
  <c r="F684" i="6"/>
  <c r="Z684" i="6" s="1"/>
  <c r="L684" i="6"/>
  <c r="I684" i="6"/>
  <c r="P684" i="6"/>
  <c r="T684" i="6"/>
  <c r="M684" i="6"/>
  <c r="Q684" i="6"/>
  <c r="U684" i="6"/>
  <c r="N684" i="6"/>
  <c r="R684" i="6"/>
  <c r="O684" i="6"/>
  <c r="S684" i="6"/>
  <c r="B684" i="6"/>
  <c r="D684" i="6"/>
  <c r="C684" i="6" s="1"/>
  <c r="H693" i="6"/>
  <c r="Y685" i="6"/>
  <c r="V684" i="6"/>
  <c r="A685" i="6"/>
  <c r="E685" i="6"/>
  <c r="K685" i="6"/>
  <c r="J685" i="6"/>
  <c r="X685" i="6" l="1"/>
  <c r="F685" i="6"/>
  <c r="V685" i="6" s="1"/>
  <c r="L685" i="6"/>
  <c r="I685" i="6"/>
  <c r="W684" i="6"/>
  <c r="O685" i="6"/>
  <c r="S685" i="6"/>
  <c r="P685" i="6"/>
  <c r="T685" i="6"/>
  <c r="M685" i="6"/>
  <c r="Q685" i="6"/>
  <c r="U685" i="6"/>
  <c r="N685" i="6"/>
  <c r="R685" i="6"/>
  <c r="B685" i="6"/>
  <c r="D685" i="6"/>
  <c r="C685" i="6" s="1"/>
  <c r="H694" i="6"/>
  <c r="Y686" i="6"/>
  <c r="J686" i="6"/>
  <c r="K686" i="6"/>
  <c r="E686" i="6"/>
  <c r="A686" i="6"/>
  <c r="Z685" i="6" l="1"/>
  <c r="X686" i="6"/>
  <c r="F686" i="6"/>
  <c r="Z686" i="6" s="1"/>
  <c r="L686" i="6"/>
  <c r="I686" i="6"/>
  <c r="W685" i="6"/>
  <c r="N686" i="6"/>
  <c r="R686" i="6"/>
  <c r="O686" i="6"/>
  <c r="S686" i="6"/>
  <c r="P686" i="6"/>
  <c r="T686" i="6"/>
  <c r="M686" i="6"/>
  <c r="Q686" i="6"/>
  <c r="U686" i="6"/>
  <c r="B686" i="6"/>
  <c r="D686" i="6"/>
  <c r="C686" i="6" s="1"/>
  <c r="H695" i="6"/>
  <c r="Y687" i="6"/>
  <c r="K687" i="6"/>
  <c r="A687" i="6"/>
  <c r="E687" i="6"/>
  <c r="J687" i="6"/>
  <c r="V686" i="6" l="1"/>
  <c r="X687" i="6"/>
  <c r="F687" i="6"/>
  <c r="Z687" i="6" s="1"/>
  <c r="L687" i="6"/>
  <c r="I687" i="6"/>
  <c r="M687" i="6"/>
  <c r="Q687" i="6"/>
  <c r="U687" i="6"/>
  <c r="N687" i="6"/>
  <c r="R687" i="6"/>
  <c r="O687" i="6"/>
  <c r="S687" i="6"/>
  <c r="P687" i="6"/>
  <c r="T687" i="6"/>
  <c r="B687" i="6"/>
  <c r="D687" i="6"/>
  <c r="C687" i="6" s="1"/>
  <c r="H696" i="6"/>
  <c r="Y688" i="6"/>
  <c r="V687" i="6"/>
  <c r="E688" i="6"/>
  <c r="A688" i="6"/>
  <c r="J688" i="6"/>
  <c r="K688" i="6"/>
  <c r="X688" i="6" l="1"/>
  <c r="F688" i="6"/>
  <c r="V688" i="6" s="1"/>
  <c r="L688" i="6"/>
  <c r="I688" i="6"/>
  <c r="W687" i="6"/>
  <c r="P688" i="6"/>
  <c r="T688" i="6"/>
  <c r="M688" i="6"/>
  <c r="Q688" i="6"/>
  <c r="U688" i="6"/>
  <c r="N688" i="6"/>
  <c r="R688" i="6"/>
  <c r="O688" i="6"/>
  <c r="S688" i="6"/>
  <c r="B688" i="6"/>
  <c r="D688" i="6"/>
  <c r="C688" i="6" s="1"/>
  <c r="H697" i="6"/>
  <c r="Y689" i="6"/>
  <c r="J689" i="6"/>
  <c r="K689" i="6"/>
  <c r="A689" i="6"/>
  <c r="E689" i="6"/>
  <c r="Z688" i="6" l="1"/>
  <c r="W688" i="6"/>
  <c r="X689" i="6"/>
  <c r="F689" i="6"/>
  <c r="Z689" i="6" s="1"/>
  <c r="I689" i="6"/>
  <c r="L689" i="6"/>
  <c r="O689" i="6"/>
  <c r="S689" i="6"/>
  <c r="P689" i="6"/>
  <c r="T689" i="6"/>
  <c r="M689" i="6"/>
  <c r="Q689" i="6"/>
  <c r="U689" i="6"/>
  <c r="N689" i="6"/>
  <c r="R689" i="6"/>
  <c r="B689" i="6"/>
  <c r="D689" i="6"/>
  <c r="C689" i="6" s="1"/>
  <c r="H698" i="6"/>
  <c r="Y690" i="6"/>
  <c r="V689" i="6"/>
  <c r="K690" i="6"/>
  <c r="E690" i="6"/>
  <c r="A690" i="6"/>
  <c r="J690" i="6"/>
  <c r="X690" i="6" l="1"/>
  <c r="F690" i="6"/>
  <c r="Z690" i="6" s="1"/>
  <c r="L690" i="6"/>
  <c r="I690" i="6"/>
  <c r="N690" i="6"/>
  <c r="R690" i="6"/>
  <c r="O690" i="6"/>
  <c r="S690" i="6"/>
  <c r="P690" i="6"/>
  <c r="T690" i="6"/>
  <c r="M690" i="6"/>
  <c r="Q690" i="6"/>
  <c r="U690" i="6"/>
  <c r="B690" i="6"/>
  <c r="D690" i="6"/>
  <c r="C690" i="6" s="1"/>
  <c r="H699" i="6"/>
  <c r="Y691" i="6"/>
  <c r="V690" i="6"/>
  <c r="J691" i="6"/>
  <c r="A691" i="6"/>
  <c r="K691" i="6"/>
  <c r="E691" i="6"/>
  <c r="X691" i="6" l="1"/>
  <c r="F691" i="6"/>
  <c r="V691" i="6" s="1"/>
  <c r="L691" i="6"/>
  <c r="I691" i="6"/>
  <c r="W690" i="6"/>
  <c r="M691" i="6"/>
  <c r="Q691" i="6"/>
  <c r="U691" i="6"/>
  <c r="N691" i="6"/>
  <c r="R691" i="6"/>
  <c r="O691" i="6"/>
  <c r="S691" i="6"/>
  <c r="P691" i="6"/>
  <c r="T691" i="6"/>
  <c r="B691" i="6"/>
  <c r="D691" i="6"/>
  <c r="C691" i="6" s="1"/>
  <c r="H700" i="6"/>
  <c r="Y692" i="6"/>
  <c r="J692" i="6"/>
  <c r="K692" i="6"/>
  <c r="A692" i="6"/>
  <c r="E692" i="6"/>
  <c r="Z691" i="6" l="1"/>
  <c r="W691" i="6"/>
  <c r="X692" i="6"/>
  <c r="F692" i="6"/>
  <c r="Z692" i="6" s="1"/>
  <c r="L692" i="6"/>
  <c r="I692" i="6"/>
  <c r="P692" i="6"/>
  <c r="T692" i="6"/>
  <c r="M692" i="6"/>
  <c r="Q692" i="6"/>
  <c r="U692" i="6"/>
  <c r="N692" i="6"/>
  <c r="R692" i="6"/>
  <c r="O692" i="6"/>
  <c r="S692" i="6"/>
  <c r="B692" i="6"/>
  <c r="D692" i="6"/>
  <c r="C692" i="6" s="1"/>
  <c r="H701" i="6"/>
  <c r="Y693" i="6"/>
  <c r="V692" i="6"/>
  <c r="A693" i="6"/>
  <c r="K693" i="6"/>
  <c r="E693" i="6"/>
  <c r="J693" i="6"/>
  <c r="X693" i="6" l="1"/>
  <c r="F693" i="6"/>
  <c r="Z693" i="6" s="1"/>
  <c r="L693" i="6"/>
  <c r="I693" i="6"/>
  <c r="O693" i="6"/>
  <c r="S693" i="6"/>
  <c r="P693" i="6"/>
  <c r="T693" i="6"/>
  <c r="M693" i="6"/>
  <c r="Q693" i="6"/>
  <c r="U693" i="6"/>
  <c r="N693" i="6"/>
  <c r="R693" i="6"/>
  <c r="B693" i="6"/>
  <c r="D693" i="6"/>
  <c r="C693" i="6" s="1"/>
  <c r="H702" i="6"/>
  <c r="Y694" i="6"/>
  <c r="V693" i="6"/>
  <c r="A694" i="6"/>
  <c r="J694" i="6"/>
  <c r="E694" i="6"/>
  <c r="K694" i="6"/>
  <c r="W693" i="6" l="1"/>
  <c r="X694" i="6"/>
  <c r="F694" i="6"/>
  <c r="L694" i="6"/>
  <c r="I694" i="6"/>
  <c r="N694" i="6"/>
  <c r="R694" i="6"/>
  <c r="O694" i="6"/>
  <c r="S694" i="6"/>
  <c r="P694" i="6"/>
  <c r="T694" i="6"/>
  <c r="M694" i="6"/>
  <c r="Q694" i="6"/>
  <c r="U694" i="6"/>
  <c r="B694" i="6"/>
  <c r="D694" i="6"/>
  <c r="C694" i="6" s="1"/>
  <c r="H703" i="6"/>
  <c r="Y695" i="6"/>
  <c r="K695" i="6"/>
  <c r="J695" i="6"/>
  <c r="A695" i="6"/>
  <c r="E695" i="6"/>
  <c r="Z694" i="6" l="1"/>
  <c r="V694" i="6"/>
  <c r="W694" i="6"/>
  <c r="X695" i="6"/>
  <c r="F695" i="6"/>
  <c r="Z695" i="6" s="1"/>
  <c r="L695" i="6"/>
  <c r="I695" i="6"/>
  <c r="M695" i="6"/>
  <c r="Q695" i="6"/>
  <c r="U695" i="6"/>
  <c r="N695" i="6"/>
  <c r="R695" i="6"/>
  <c r="O695" i="6"/>
  <c r="S695" i="6"/>
  <c r="P695" i="6"/>
  <c r="T695" i="6"/>
  <c r="B695" i="6"/>
  <c r="D695" i="6"/>
  <c r="C695" i="6" s="1"/>
  <c r="H704" i="6"/>
  <c r="Y696" i="6"/>
  <c r="V695" i="6"/>
  <c r="E696" i="6"/>
  <c r="A696" i="6"/>
  <c r="J696" i="6"/>
  <c r="K696" i="6"/>
  <c r="X696" i="6" l="1"/>
  <c r="F696" i="6"/>
  <c r="Z696" i="6" s="1"/>
  <c r="L696" i="6"/>
  <c r="I696" i="6"/>
  <c r="P696" i="6"/>
  <c r="T696" i="6"/>
  <c r="M696" i="6"/>
  <c r="Q696" i="6"/>
  <c r="U696" i="6"/>
  <c r="N696" i="6"/>
  <c r="R696" i="6"/>
  <c r="O696" i="6"/>
  <c r="S696" i="6"/>
  <c r="B696" i="6"/>
  <c r="D696" i="6"/>
  <c r="C696" i="6" s="1"/>
  <c r="H705" i="6"/>
  <c r="Y697" i="6"/>
  <c r="V696" i="6"/>
  <c r="E697" i="6"/>
  <c r="A697" i="6"/>
  <c r="K697" i="6"/>
  <c r="J697" i="6"/>
  <c r="W696" i="6" l="1"/>
  <c r="X697" i="6"/>
  <c r="F697" i="6"/>
  <c r="V697" i="6" s="1"/>
  <c r="I697" i="6"/>
  <c r="L697" i="6"/>
  <c r="O697" i="6"/>
  <c r="S697" i="6"/>
  <c r="P697" i="6"/>
  <c r="T697" i="6"/>
  <c r="M697" i="6"/>
  <c r="Q697" i="6"/>
  <c r="U697" i="6"/>
  <c r="N697" i="6"/>
  <c r="R697" i="6"/>
  <c r="B697" i="6"/>
  <c r="D697" i="6"/>
  <c r="C697" i="6" s="1"/>
  <c r="H706" i="6"/>
  <c r="Y698" i="6"/>
  <c r="K698" i="6"/>
  <c r="A698" i="6"/>
  <c r="J698" i="6"/>
  <c r="E698" i="6"/>
  <c r="Z697" i="6" l="1"/>
  <c r="W697" i="6"/>
  <c r="X698" i="6"/>
  <c r="F698" i="6"/>
  <c r="Z698" i="6" s="1"/>
  <c r="L698" i="6"/>
  <c r="I698" i="6"/>
  <c r="N698" i="6"/>
  <c r="R698" i="6"/>
  <c r="P698" i="6"/>
  <c r="T698" i="6"/>
  <c r="M698" i="6"/>
  <c r="Q698" i="6"/>
  <c r="U698" i="6"/>
  <c r="O698" i="6"/>
  <c r="S698" i="6"/>
  <c r="B698" i="6"/>
  <c r="D698" i="6"/>
  <c r="C698" i="6" s="1"/>
  <c r="H707" i="6"/>
  <c r="Y699" i="6"/>
  <c r="V698" i="6"/>
  <c r="K699" i="6"/>
  <c r="A699" i="6"/>
  <c r="J699" i="6"/>
  <c r="E699" i="6"/>
  <c r="X699" i="6" l="1"/>
  <c r="F699" i="6"/>
  <c r="Z699" i="6" s="1"/>
  <c r="L699" i="6"/>
  <c r="I699" i="6"/>
  <c r="M699" i="6"/>
  <c r="Q699" i="6"/>
  <c r="U699" i="6"/>
  <c r="O699" i="6"/>
  <c r="S699" i="6"/>
  <c r="P699" i="6"/>
  <c r="T699" i="6"/>
  <c r="N699" i="6"/>
  <c r="R699" i="6"/>
  <c r="B699" i="6"/>
  <c r="D699" i="6"/>
  <c r="C699" i="6" s="1"/>
  <c r="H708" i="6"/>
  <c r="Y700" i="6"/>
  <c r="V699" i="6"/>
  <c r="A700" i="6"/>
  <c r="J700" i="6"/>
  <c r="E700" i="6"/>
  <c r="K700" i="6"/>
  <c r="W699" i="6" l="1"/>
  <c r="X700" i="6"/>
  <c r="F700" i="6"/>
  <c r="V700" i="6" s="1"/>
  <c r="L700" i="6"/>
  <c r="I700" i="6"/>
  <c r="P700" i="6"/>
  <c r="T700" i="6"/>
  <c r="N700" i="6"/>
  <c r="R700" i="6"/>
  <c r="O700" i="6"/>
  <c r="S700" i="6"/>
  <c r="M700" i="6"/>
  <c r="Q700" i="6"/>
  <c r="U700" i="6"/>
  <c r="B700" i="6"/>
  <c r="D700" i="6"/>
  <c r="C700" i="6" s="1"/>
  <c r="H709" i="6"/>
  <c r="Y701" i="6"/>
  <c r="E701" i="6"/>
  <c r="A701" i="6"/>
  <c r="K701" i="6"/>
  <c r="J701" i="6"/>
  <c r="Z700" i="6" l="1"/>
  <c r="W700" i="6"/>
  <c r="X701" i="6"/>
  <c r="F701" i="6"/>
  <c r="Z701" i="6" s="1"/>
  <c r="L701" i="6"/>
  <c r="I701" i="6"/>
  <c r="O701" i="6"/>
  <c r="S701" i="6"/>
  <c r="M701" i="6"/>
  <c r="Q701" i="6"/>
  <c r="U701" i="6"/>
  <c r="N701" i="6"/>
  <c r="R701" i="6"/>
  <c r="T701" i="6"/>
  <c r="P701" i="6"/>
  <c r="B701" i="6"/>
  <c r="D701" i="6"/>
  <c r="C701" i="6" s="1"/>
  <c r="H710" i="6"/>
  <c r="Y702" i="6"/>
  <c r="V701" i="6"/>
  <c r="A702" i="6"/>
  <c r="J702" i="6"/>
  <c r="E702" i="6"/>
  <c r="K702" i="6"/>
  <c r="X702" i="6" l="1"/>
  <c r="F702" i="6"/>
  <c r="Z702" i="6" s="1"/>
  <c r="L702" i="6"/>
  <c r="I702" i="6"/>
  <c r="N702" i="6"/>
  <c r="R702" i="6"/>
  <c r="P702" i="6"/>
  <c r="T702" i="6"/>
  <c r="M702" i="6"/>
  <c r="Q702" i="6"/>
  <c r="U702" i="6"/>
  <c r="O702" i="6"/>
  <c r="S702" i="6"/>
  <c r="B702" i="6"/>
  <c r="D702" i="6"/>
  <c r="C702" i="6" s="1"/>
  <c r="H711" i="6"/>
  <c r="Y703" i="6"/>
  <c r="V702" i="6"/>
  <c r="A703" i="6"/>
  <c r="E703" i="6"/>
  <c r="K703" i="6"/>
  <c r="J703" i="6"/>
  <c r="W702" i="6" l="1"/>
  <c r="X703" i="6"/>
  <c r="F703" i="6"/>
  <c r="V703" i="6" s="1"/>
  <c r="L703" i="6"/>
  <c r="I703" i="6"/>
  <c r="M703" i="6"/>
  <c r="Q703" i="6"/>
  <c r="U703" i="6"/>
  <c r="O703" i="6"/>
  <c r="S703" i="6"/>
  <c r="P703" i="6"/>
  <c r="T703" i="6"/>
  <c r="R703" i="6"/>
  <c r="N703" i="6"/>
  <c r="B703" i="6"/>
  <c r="D703" i="6"/>
  <c r="C703" i="6" s="1"/>
  <c r="H712" i="6"/>
  <c r="Y704" i="6"/>
  <c r="J704" i="6"/>
  <c r="K704" i="6"/>
  <c r="E704" i="6"/>
  <c r="A704" i="6"/>
  <c r="Z703" i="6" l="1"/>
  <c r="X704" i="6"/>
  <c r="F704" i="6"/>
  <c r="Z704" i="6" s="1"/>
  <c r="L704" i="6"/>
  <c r="I704" i="6"/>
  <c r="W703" i="6"/>
  <c r="P704" i="6"/>
  <c r="T704" i="6"/>
  <c r="N704" i="6"/>
  <c r="R704" i="6"/>
  <c r="O704" i="6"/>
  <c r="S704" i="6"/>
  <c r="M704" i="6"/>
  <c r="Q704" i="6"/>
  <c r="U704" i="6"/>
  <c r="B704" i="6"/>
  <c r="D704" i="6"/>
  <c r="C704" i="6" s="1"/>
  <c r="H713" i="6"/>
  <c r="Y705" i="6"/>
  <c r="A705" i="6"/>
  <c r="K705" i="6"/>
  <c r="E705" i="6"/>
  <c r="J705" i="6"/>
  <c r="V704" i="6" l="1"/>
  <c r="X705" i="6"/>
  <c r="F705" i="6"/>
  <c r="Z705" i="6" s="1"/>
  <c r="I705" i="6"/>
  <c r="L705" i="6"/>
  <c r="O705" i="6"/>
  <c r="S705" i="6"/>
  <c r="M705" i="6"/>
  <c r="Q705" i="6"/>
  <c r="U705" i="6"/>
  <c r="N705" i="6"/>
  <c r="R705" i="6"/>
  <c r="P705" i="6"/>
  <c r="T705" i="6"/>
  <c r="B705" i="6"/>
  <c r="D705" i="6"/>
  <c r="C705" i="6" s="1"/>
  <c r="H714" i="6"/>
  <c r="Y706" i="6"/>
  <c r="V705" i="6"/>
  <c r="J706" i="6"/>
  <c r="K706" i="6"/>
  <c r="A706" i="6"/>
  <c r="E706" i="6"/>
  <c r="W705" i="6" l="1"/>
  <c r="X706" i="6"/>
  <c r="F706" i="6"/>
  <c r="V706" i="6" s="1"/>
  <c r="L706" i="6"/>
  <c r="I706" i="6"/>
  <c r="N706" i="6"/>
  <c r="R706" i="6"/>
  <c r="P706" i="6"/>
  <c r="T706" i="6"/>
  <c r="M706" i="6"/>
  <c r="Q706" i="6"/>
  <c r="U706" i="6"/>
  <c r="O706" i="6"/>
  <c r="S706" i="6"/>
  <c r="B706" i="6"/>
  <c r="D706" i="6"/>
  <c r="C706" i="6" s="1"/>
  <c r="H715" i="6"/>
  <c r="Y707" i="6"/>
  <c r="A707" i="6"/>
  <c r="K707" i="6"/>
  <c r="E707" i="6"/>
  <c r="J707" i="6"/>
  <c r="Z706" i="6" l="1"/>
  <c r="W706" i="6"/>
  <c r="X707" i="6"/>
  <c r="F707" i="6"/>
  <c r="Z707" i="6" s="1"/>
  <c r="L707" i="6"/>
  <c r="I707" i="6"/>
  <c r="M707" i="6"/>
  <c r="Q707" i="6"/>
  <c r="U707" i="6"/>
  <c r="O707" i="6"/>
  <c r="S707" i="6"/>
  <c r="P707" i="6"/>
  <c r="T707" i="6"/>
  <c r="N707" i="6"/>
  <c r="R707" i="6"/>
  <c r="B707" i="6"/>
  <c r="D707" i="6"/>
  <c r="C707" i="6" s="1"/>
  <c r="H716" i="6"/>
  <c r="Y708" i="6"/>
  <c r="V707" i="6"/>
  <c r="J708" i="6"/>
  <c r="K708" i="6"/>
  <c r="E708" i="6"/>
  <c r="A708" i="6"/>
  <c r="X708" i="6" l="1"/>
  <c r="F708" i="6"/>
  <c r="Z708" i="6" s="1"/>
  <c r="L708" i="6"/>
  <c r="I708" i="6"/>
  <c r="P708" i="6"/>
  <c r="T708" i="6"/>
  <c r="N708" i="6"/>
  <c r="R708" i="6"/>
  <c r="O708" i="6"/>
  <c r="S708" i="6"/>
  <c r="U708" i="6"/>
  <c r="M708" i="6"/>
  <c r="Q708" i="6"/>
  <c r="B708" i="6"/>
  <c r="D708" i="6"/>
  <c r="C708" i="6" s="1"/>
  <c r="H717" i="6"/>
  <c r="Y709" i="6"/>
  <c r="V708" i="6"/>
  <c r="E709" i="6"/>
  <c r="A709" i="6"/>
  <c r="K709" i="6"/>
  <c r="J709" i="6"/>
  <c r="X709" i="6" l="1"/>
  <c r="F709" i="6"/>
  <c r="V709" i="6" s="1"/>
  <c r="L709" i="6"/>
  <c r="I709" i="6"/>
  <c r="W708" i="6"/>
  <c r="O709" i="6"/>
  <c r="S709" i="6"/>
  <c r="M709" i="6"/>
  <c r="Q709" i="6"/>
  <c r="U709" i="6"/>
  <c r="N709" i="6"/>
  <c r="R709" i="6"/>
  <c r="P709" i="6"/>
  <c r="T709" i="6"/>
  <c r="B709" i="6"/>
  <c r="D709" i="6"/>
  <c r="C709" i="6" s="1"/>
  <c r="H718" i="6"/>
  <c r="Y710" i="6"/>
  <c r="J710" i="6"/>
  <c r="E710" i="6"/>
  <c r="K710" i="6"/>
  <c r="A710" i="6"/>
  <c r="Z709" i="6" l="1"/>
  <c r="W709" i="6"/>
  <c r="X710" i="6"/>
  <c r="F710" i="6"/>
  <c r="Z710" i="6" s="1"/>
  <c r="L710" i="6"/>
  <c r="I710" i="6"/>
  <c r="N710" i="6"/>
  <c r="R710" i="6"/>
  <c r="P710" i="6"/>
  <c r="T710" i="6"/>
  <c r="O710" i="6"/>
  <c r="Q710" i="6"/>
  <c r="S710" i="6"/>
  <c r="M710" i="6"/>
  <c r="U710" i="6"/>
  <c r="B710" i="6"/>
  <c r="D710" i="6"/>
  <c r="C710" i="6" s="1"/>
  <c r="H719" i="6"/>
  <c r="Y711" i="6"/>
  <c r="V710" i="6"/>
  <c r="A711" i="6"/>
  <c r="E711" i="6"/>
  <c r="K711" i="6"/>
  <c r="J711" i="6"/>
  <c r="X711" i="6" l="1"/>
  <c r="F711" i="6"/>
  <c r="Z711" i="6" s="1"/>
  <c r="L711" i="6"/>
  <c r="I711" i="6"/>
  <c r="M711" i="6"/>
  <c r="Q711" i="6"/>
  <c r="U711" i="6"/>
  <c r="O711" i="6"/>
  <c r="S711" i="6"/>
  <c r="N711" i="6"/>
  <c r="P711" i="6"/>
  <c r="R711" i="6"/>
  <c r="T711" i="6"/>
  <c r="B711" i="6"/>
  <c r="D711" i="6"/>
  <c r="C711" i="6" s="1"/>
  <c r="H720" i="6"/>
  <c r="Y712" i="6"/>
  <c r="V711" i="6"/>
  <c r="J712" i="6"/>
  <c r="K712" i="6"/>
  <c r="A712" i="6"/>
  <c r="E712" i="6"/>
  <c r="W711" i="6" l="1"/>
  <c r="X712" i="6"/>
  <c r="F712" i="6"/>
  <c r="L712" i="6"/>
  <c r="I712" i="6"/>
  <c r="P712" i="6"/>
  <c r="T712" i="6"/>
  <c r="N712" i="6"/>
  <c r="R712" i="6"/>
  <c r="M712" i="6"/>
  <c r="U712" i="6"/>
  <c r="O712" i="6"/>
  <c r="Q712" i="6"/>
  <c r="S712" i="6"/>
  <c r="B712" i="6"/>
  <c r="D712" i="6"/>
  <c r="C712" i="6" s="1"/>
  <c r="H721" i="6"/>
  <c r="Y713" i="6"/>
  <c r="A713" i="6"/>
  <c r="J713" i="6"/>
  <c r="E713" i="6"/>
  <c r="K713" i="6"/>
  <c r="Z712" i="6" l="1"/>
  <c r="V712" i="6"/>
  <c r="X713" i="6"/>
  <c r="F713" i="6"/>
  <c r="Z713" i="6" s="1"/>
  <c r="I713" i="6"/>
  <c r="L713" i="6"/>
  <c r="W712" i="6"/>
  <c r="O713" i="6"/>
  <c r="S713" i="6"/>
  <c r="M713" i="6"/>
  <c r="Q713" i="6"/>
  <c r="U713" i="6"/>
  <c r="T713" i="6"/>
  <c r="N713" i="6"/>
  <c r="P713" i="6"/>
  <c r="R713" i="6"/>
  <c r="B713" i="6"/>
  <c r="D713" i="6"/>
  <c r="C713" i="6" s="1"/>
  <c r="H722" i="6"/>
  <c r="Y714" i="6"/>
  <c r="V713" i="6"/>
  <c r="K714" i="6"/>
  <c r="J714" i="6"/>
  <c r="A714" i="6"/>
  <c r="E714" i="6"/>
  <c r="X714" i="6" l="1"/>
  <c r="F714" i="6"/>
  <c r="Z714" i="6" s="1"/>
  <c r="L714" i="6"/>
  <c r="I714" i="6"/>
  <c r="N714" i="6"/>
  <c r="R714" i="6"/>
  <c r="P714" i="6"/>
  <c r="T714" i="6"/>
  <c r="S714" i="6"/>
  <c r="M714" i="6"/>
  <c r="U714" i="6"/>
  <c r="O714" i="6"/>
  <c r="Q714" i="6"/>
  <c r="B714" i="6"/>
  <c r="D714" i="6"/>
  <c r="C714" i="6" s="1"/>
  <c r="H723" i="6"/>
  <c r="Y715" i="6"/>
  <c r="V714" i="6"/>
  <c r="K715" i="6"/>
  <c r="A715" i="6"/>
  <c r="J715" i="6"/>
  <c r="E715" i="6"/>
  <c r="X715" i="6" l="1"/>
  <c r="F715" i="6"/>
  <c r="V715" i="6" s="1"/>
  <c r="L715" i="6"/>
  <c r="I715" i="6"/>
  <c r="W714" i="6"/>
  <c r="M715" i="6"/>
  <c r="Q715" i="6"/>
  <c r="U715" i="6"/>
  <c r="O715" i="6"/>
  <c r="R715" i="6"/>
  <c r="S715" i="6"/>
  <c r="N715" i="6"/>
  <c r="T715" i="6"/>
  <c r="P715" i="6"/>
  <c r="B715" i="6"/>
  <c r="D715" i="6"/>
  <c r="C715" i="6" s="1"/>
  <c r="H724" i="6"/>
  <c r="Y716" i="6"/>
  <c r="J716" i="6"/>
  <c r="K716" i="6"/>
  <c r="E716" i="6"/>
  <c r="A716" i="6"/>
  <c r="Z715" i="6" l="1"/>
  <c r="W715" i="6"/>
  <c r="X716" i="6"/>
  <c r="F716" i="6"/>
  <c r="Z716" i="6" s="1"/>
  <c r="L716" i="6"/>
  <c r="I716" i="6"/>
  <c r="N716" i="6"/>
  <c r="R716" i="6"/>
  <c r="O716" i="6"/>
  <c r="S716" i="6"/>
  <c r="P716" i="6"/>
  <c r="T716" i="6"/>
  <c r="M716" i="6"/>
  <c r="Q716" i="6"/>
  <c r="U716" i="6"/>
  <c r="B716" i="6"/>
  <c r="D716" i="6"/>
  <c r="C716" i="6" s="1"/>
  <c r="H725" i="6"/>
  <c r="Y717" i="6"/>
  <c r="V716" i="6"/>
  <c r="A717" i="6"/>
  <c r="K717" i="6"/>
  <c r="E717" i="6"/>
  <c r="J717" i="6"/>
  <c r="X717" i="6" l="1"/>
  <c r="F717" i="6"/>
  <c r="Z717" i="6" s="1"/>
  <c r="L717" i="6"/>
  <c r="I717" i="6"/>
  <c r="M717" i="6"/>
  <c r="Q717" i="6"/>
  <c r="U717" i="6"/>
  <c r="N717" i="6"/>
  <c r="R717" i="6"/>
  <c r="O717" i="6"/>
  <c r="S717" i="6"/>
  <c r="P717" i="6"/>
  <c r="T717" i="6"/>
  <c r="B717" i="6"/>
  <c r="D717" i="6"/>
  <c r="C717" i="6" s="1"/>
  <c r="H726" i="6"/>
  <c r="Y718" i="6"/>
  <c r="V717" i="6"/>
  <c r="A718" i="6"/>
  <c r="J718" i="6"/>
  <c r="K718" i="6"/>
  <c r="E718" i="6"/>
  <c r="X718" i="6" l="1"/>
  <c r="F718" i="6"/>
  <c r="V718" i="6" s="1"/>
  <c r="L718" i="6"/>
  <c r="I718" i="6"/>
  <c r="W717" i="6"/>
  <c r="P718" i="6"/>
  <c r="T718" i="6"/>
  <c r="M718" i="6"/>
  <c r="Q718" i="6"/>
  <c r="U718" i="6"/>
  <c r="N718" i="6"/>
  <c r="R718" i="6"/>
  <c r="O718" i="6"/>
  <c r="S718" i="6"/>
  <c r="B718" i="6"/>
  <c r="D718" i="6"/>
  <c r="C718" i="6" s="1"/>
  <c r="H727" i="6"/>
  <c r="Y719" i="6"/>
  <c r="J719" i="6"/>
  <c r="K719" i="6"/>
  <c r="E719" i="6"/>
  <c r="A719" i="6"/>
  <c r="Z718" i="6" l="1"/>
  <c r="W718" i="6"/>
  <c r="X719" i="6"/>
  <c r="F719" i="6"/>
  <c r="Z719" i="6" s="1"/>
  <c r="L719" i="6"/>
  <c r="I719" i="6"/>
  <c r="O719" i="6"/>
  <c r="S719" i="6"/>
  <c r="P719" i="6"/>
  <c r="T719" i="6"/>
  <c r="M719" i="6"/>
  <c r="Q719" i="6"/>
  <c r="U719" i="6"/>
  <c r="N719" i="6"/>
  <c r="R719" i="6"/>
  <c r="B719" i="6"/>
  <c r="D719" i="6"/>
  <c r="C719" i="6" s="1"/>
  <c r="H728" i="6"/>
  <c r="Y720" i="6"/>
  <c r="V719" i="6"/>
  <c r="K720" i="6"/>
  <c r="A720" i="6"/>
  <c r="J720" i="6"/>
  <c r="E720" i="6"/>
  <c r="X720" i="6" l="1"/>
  <c r="F720" i="6"/>
  <c r="Z720" i="6" s="1"/>
  <c r="L720" i="6"/>
  <c r="I720" i="6"/>
  <c r="N720" i="6"/>
  <c r="R720" i="6"/>
  <c r="O720" i="6"/>
  <c r="S720" i="6"/>
  <c r="P720" i="6"/>
  <c r="T720" i="6"/>
  <c r="M720" i="6"/>
  <c r="Q720" i="6"/>
  <c r="U720" i="6"/>
  <c r="B720" i="6"/>
  <c r="D720" i="6"/>
  <c r="C720" i="6" s="1"/>
  <c r="H729" i="6"/>
  <c r="Y721" i="6"/>
  <c r="V720" i="6"/>
  <c r="J721" i="6"/>
  <c r="A721" i="6"/>
  <c r="E721" i="6"/>
  <c r="K721" i="6"/>
  <c r="X721" i="6" l="1"/>
  <c r="F721" i="6"/>
  <c r="V721" i="6" s="1"/>
  <c r="I721" i="6"/>
  <c r="L721" i="6"/>
  <c r="W720" i="6"/>
  <c r="M721" i="6"/>
  <c r="Q721" i="6"/>
  <c r="U721" i="6"/>
  <c r="N721" i="6"/>
  <c r="R721" i="6"/>
  <c r="O721" i="6"/>
  <c r="S721" i="6"/>
  <c r="P721" i="6"/>
  <c r="T721" i="6"/>
  <c r="B721" i="6"/>
  <c r="D721" i="6"/>
  <c r="C721" i="6" s="1"/>
  <c r="H730" i="6"/>
  <c r="Y722" i="6"/>
  <c r="K722" i="6"/>
  <c r="E722" i="6"/>
  <c r="A722" i="6"/>
  <c r="J722" i="6"/>
  <c r="Z721" i="6" l="1"/>
  <c r="X722" i="6"/>
  <c r="F722" i="6"/>
  <c r="Z722" i="6" s="1"/>
  <c r="L722" i="6"/>
  <c r="I722" i="6"/>
  <c r="W721" i="6"/>
  <c r="P722" i="6"/>
  <c r="T722" i="6"/>
  <c r="M722" i="6"/>
  <c r="Q722" i="6"/>
  <c r="U722" i="6"/>
  <c r="N722" i="6"/>
  <c r="R722" i="6"/>
  <c r="O722" i="6"/>
  <c r="S722" i="6"/>
  <c r="B722" i="6"/>
  <c r="D722" i="6"/>
  <c r="C722" i="6" s="1"/>
  <c r="H731" i="6"/>
  <c r="Y723" i="6"/>
  <c r="A723" i="6"/>
  <c r="E723" i="6"/>
  <c r="J723" i="6"/>
  <c r="K723" i="6"/>
  <c r="V722" i="6" l="1"/>
  <c r="X723" i="6"/>
  <c r="F723" i="6"/>
  <c r="Z723" i="6" s="1"/>
  <c r="L723" i="6"/>
  <c r="I723" i="6"/>
  <c r="O723" i="6"/>
  <c r="S723" i="6"/>
  <c r="P723" i="6"/>
  <c r="T723" i="6"/>
  <c r="M723" i="6"/>
  <c r="Q723" i="6"/>
  <c r="U723" i="6"/>
  <c r="N723" i="6"/>
  <c r="R723" i="6"/>
  <c r="B723" i="6"/>
  <c r="D723" i="6"/>
  <c r="C723" i="6" s="1"/>
  <c r="H732" i="6"/>
  <c r="Y724" i="6"/>
  <c r="V723" i="6"/>
  <c r="K724" i="6"/>
  <c r="E724" i="6"/>
  <c r="A724" i="6"/>
  <c r="J724" i="6"/>
  <c r="X724" i="6" l="1"/>
  <c r="F724" i="6"/>
  <c r="V724" i="6" s="1"/>
  <c r="L724" i="6"/>
  <c r="I724" i="6"/>
  <c r="W723" i="6"/>
  <c r="N724" i="6"/>
  <c r="R724" i="6"/>
  <c r="O724" i="6"/>
  <c r="S724" i="6"/>
  <c r="P724" i="6"/>
  <c r="T724" i="6"/>
  <c r="M724" i="6"/>
  <c r="Q724" i="6"/>
  <c r="U724" i="6"/>
  <c r="B724" i="6"/>
  <c r="D724" i="6"/>
  <c r="C724" i="6" s="1"/>
  <c r="H733" i="6"/>
  <c r="Y725" i="6"/>
  <c r="J725" i="6"/>
  <c r="E725" i="6"/>
  <c r="A725" i="6"/>
  <c r="K725" i="6"/>
  <c r="Z724" i="6" l="1"/>
  <c r="W724" i="6"/>
  <c r="X725" i="6"/>
  <c r="F725" i="6"/>
  <c r="Z725" i="6" s="1"/>
  <c r="L725" i="6"/>
  <c r="I725" i="6"/>
  <c r="M725" i="6"/>
  <c r="Q725" i="6"/>
  <c r="U725" i="6"/>
  <c r="N725" i="6"/>
  <c r="R725" i="6"/>
  <c r="O725" i="6"/>
  <c r="S725" i="6"/>
  <c r="P725" i="6"/>
  <c r="T725" i="6"/>
  <c r="B725" i="6"/>
  <c r="D725" i="6"/>
  <c r="C725" i="6" s="1"/>
  <c r="H734" i="6"/>
  <c r="Y726" i="6"/>
  <c r="V725" i="6"/>
  <c r="K726" i="6"/>
  <c r="J726" i="6"/>
  <c r="A726" i="6"/>
  <c r="E726" i="6"/>
  <c r="X726" i="6" l="1"/>
  <c r="F726" i="6"/>
  <c r="Z726" i="6" s="1"/>
  <c r="L726" i="6"/>
  <c r="I726" i="6"/>
  <c r="P726" i="6"/>
  <c r="T726" i="6"/>
  <c r="M726" i="6"/>
  <c r="Q726" i="6"/>
  <c r="U726" i="6"/>
  <c r="N726" i="6"/>
  <c r="R726" i="6"/>
  <c r="O726" i="6"/>
  <c r="S726" i="6"/>
  <c r="B726" i="6"/>
  <c r="D726" i="6"/>
  <c r="C726" i="6" s="1"/>
  <c r="H735" i="6"/>
  <c r="Y727" i="6"/>
  <c r="V726" i="6"/>
  <c r="J727" i="6"/>
  <c r="A727" i="6"/>
  <c r="E727" i="6"/>
  <c r="K727" i="6"/>
  <c r="W726" i="6" l="1"/>
  <c r="X727" i="6"/>
  <c r="F727" i="6"/>
  <c r="V727" i="6" s="1"/>
  <c r="L727" i="6"/>
  <c r="I727" i="6"/>
  <c r="O727" i="6"/>
  <c r="S727" i="6"/>
  <c r="P727" i="6"/>
  <c r="T727" i="6"/>
  <c r="M727" i="6"/>
  <c r="Q727" i="6"/>
  <c r="U727" i="6"/>
  <c r="N727" i="6"/>
  <c r="R727" i="6"/>
  <c r="B727" i="6"/>
  <c r="D727" i="6"/>
  <c r="C727" i="6" s="1"/>
  <c r="H736" i="6"/>
  <c r="Y728" i="6"/>
  <c r="K728" i="6"/>
  <c r="A728" i="6"/>
  <c r="E728" i="6"/>
  <c r="J728" i="6"/>
  <c r="Z727" i="6" l="1"/>
  <c r="W727" i="6"/>
  <c r="X728" i="6"/>
  <c r="F728" i="6"/>
  <c r="Z728" i="6" s="1"/>
  <c r="L728" i="6"/>
  <c r="I728" i="6"/>
  <c r="N728" i="6"/>
  <c r="R728" i="6"/>
  <c r="O728" i="6"/>
  <c r="S728" i="6"/>
  <c r="P728" i="6"/>
  <c r="T728" i="6"/>
  <c r="M728" i="6"/>
  <c r="Q728" i="6"/>
  <c r="U728" i="6"/>
  <c r="B728" i="6"/>
  <c r="D728" i="6"/>
  <c r="C728" i="6" s="1"/>
  <c r="H737" i="6"/>
  <c r="Y729" i="6"/>
  <c r="V728" i="6"/>
  <c r="J729" i="6"/>
  <c r="A729" i="6"/>
  <c r="E729" i="6"/>
  <c r="K729" i="6"/>
  <c r="X729" i="6" l="1"/>
  <c r="F729" i="6"/>
  <c r="Z729" i="6" s="1"/>
  <c r="I729" i="6"/>
  <c r="L729" i="6"/>
  <c r="M729" i="6"/>
  <c r="Q729" i="6"/>
  <c r="U729" i="6"/>
  <c r="N729" i="6"/>
  <c r="R729" i="6"/>
  <c r="O729" i="6"/>
  <c r="S729" i="6"/>
  <c r="P729" i="6"/>
  <c r="T729" i="6"/>
  <c r="B729" i="6"/>
  <c r="D729" i="6"/>
  <c r="C729" i="6" s="1"/>
  <c r="H738" i="6"/>
  <c r="Y730" i="6"/>
  <c r="V729" i="6"/>
  <c r="K730" i="6"/>
  <c r="A730" i="6"/>
  <c r="E730" i="6"/>
  <c r="J730" i="6"/>
  <c r="X730" i="6" l="1"/>
  <c r="F730" i="6"/>
  <c r="V730" i="6" s="1"/>
  <c r="L730" i="6"/>
  <c r="I730" i="6"/>
  <c r="W729" i="6"/>
  <c r="P730" i="6"/>
  <c r="T730" i="6"/>
  <c r="M730" i="6"/>
  <c r="Q730" i="6"/>
  <c r="U730" i="6"/>
  <c r="N730" i="6"/>
  <c r="R730" i="6"/>
  <c r="O730" i="6"/>
  <c r="S730" i="6"/>
  <c r="B730" i="6"/>
  <c r="D730" i="6"/>
  <c r="C730" i="6" s="1"/>
  <c r="H739" i="6"/>
  <c r="Y731" i="6"/>
  <c r="J731" i="6"/>
  <c r="A731" i="6"/>
  <c r="K731" i="6"/>
  <c r="E731" i="6"/>
  <c r="Z730" i="6" l="1"/>
  <c r="W730" i="6"/>
  <c r="X731" i="6"/>
  <c r="F731" i="6"/>
  <c r="Z731" i="6" s="1"/>
  <c r="L731" i="6"/>
  <c r="I731" i="6"/>
  <c r="O731" i="6"/>
  <c r="S731" i="6"/>
  <c r="P731" i="6"/>
  <c r="T731" i="6"/>
  <c r="M731" i="6"/>
  <c r="Q731" i="6"/>
  <c r="U731" i="6"/>
  <c r="N731" i="6"/>
  <c r="R731" i="6"/>
  <c r="B731" i="6"/>
  <c r="D731" i="6"/>
  <c r="C731" i="6" s="1"/>
  <c r="H740" i="6"/>
  <c r="Y732" i="6"/>
  <c r="V731" i="6"/>
  <c r="K732" i="6"/>
  <c r="E732" i="6"/>
  <c r="A732" i="6"/>
  <c r="J732" i="6"/>
  <c r="X732" i="6" l="1"/>
  <c r="F732" i="6"/>
  <c r="Z732" i="6" s="1"/>
  <c r="L732" i="6"/>
  <c r="I732" i="6"/>
  <c r="N732" i="6"/>
  <c r="R732" i="6"/>
  <c r="O732" i="6"/>
  <c r="S732" i="6"/>
  <c r="P732" i="6"/>
  <c r="T732" i="6"/>
  <c r="M732" i="6"/>
  <c r="Q732" i="6"/>
  <c r="U732" i="6"/>
  <c r="B732" i="6"/>
  <c r="D732" i="6"/>
  <c r="C732" i="6" s="1"/>
  <c r="H741" i="6"/>
  <c r="Y733" i="6"/>
  <c r="V732" i="6"/>
  <c r="J733" i="6"/>
  <c r="A733" i="6"/>
  <c r="E733" i="6"/>
  <c r="K733" i="6"/>
  <c r="W732" i="6" l="1"/>
  <c r="X733" i="6"/>
  <c r="F733" i="6"/>
  <c r="L733" i="6"/>
  <c r="I733" i="6"/>
  <c r="M733" i="6"/>
  <c r="Q733" i="6"/>
  <c r="U733" i="6"/>
  <c r="N733" i="6"/>
  <c r="R733" i="6"/>
  <c r="O733" i="6"/>
  <c r="S733" i="6"/>
  <c r="P733" i="6"/>
  <c r="T733" i="6"/>
  <c r="B733" i="6"/>
  <c r="D733" i="6"/>
  <c r="C733" i="6" s="1"/>
  <c r="H742" i="6"/>
  <c r="Y734" i="6"/>
  <c r="A734" i="6"/>
  <c r="J734" i="6"/>
  <c r="E734" i="6"/>
  <c r="K734" i="6"/>
  <c r="Z733" i="6" l="1"/>
  <c r="V733" i="6"/>
  <c r="X734" i="6"/>
  <c r="F734" i="6"/>
  <c r="Z734" i="6" s="1"/>
  <c r="L734" i="6"/>
  <c r="I734" i="6"/>
  <c r="W733" i="6"/>
  <c r="P734" i="6"/>
  <c r="T734" i="6"/>
  <c r="M734" i="6"/>
  <c r="Q734" i="6"/>
  <c r="U734" i="6"/>
  <c r="N734" i="6"/>
  <c r="R734" i="6"/>
  <c r="O734" i="6"/>
  <c r="S734" i="6"/>
  <c r="B734" i="6"/>
  <c r="D734" i="6"/>
  <c r="C734" i="6" s="1"/>
  <c r="H743" i="6"/>
  <c r="Y735" i="6"/>
  <c r="K735" i="6"/>
  <c r="J735" i="6"/>
  <c r="A735" i="6"/>
  <c r="E735" i="6"/>
  <c r="V734" i="6" l="1"/>
  <c r="X735" i="6"/>
  <c r="F735" i="6"/>
  <c r="Z735" i="6" s="1"/>
  <c r="L735" i="6"/>
  <c r="I735" i="6"/>
  <c r="O735" i="6"/>
  <c r="S735" i="6"/>
  <c r="P735" i="6"/>
  <c r="T735" i="6"/>
  <c r="M735" i="6"/>
  <c r="Q735" i="6"/>
  <c r="U735" i="6"/>
  <c r="N735" i="6"/>
  <c r="R735" i="6"/>
  <c r="B735" i="6"/>
  <c r="D735" i="6"/>
  <c r="C735" i="6" s="1"/>
  <c r="H744" i="6"/>
  <c r="Y736" i="6"/>
  <c r="V735" i="6"/>
  <c r="E736" i="6"/>
  <c r="A736" i="6"/>
  <c r="J736" i="6"/>
  <c r="K736" i="6"/>
  <c r="W735" i="6" l="1"/>
  <c r="X736" i="6"/>
  <c r="F736" i="6"/>
  <c r="V736" i="6" s="1"/>
  <c r="L736" i="6"/>
  <c r="I736" i="6"/>
  <c r="N736" i="6"/>
  <c r="R736" i="6"/>
  <c r="O736" i="6"/>
  <c r="S736" i="6"/>
  <c r="P736" i="6"/>
  <c r="T736" i="6"/>
  <c r="M736" i="6"/>
  <c r="Q736" i="6"/>
  <c r="U736" i="6"/>
  <c r="B736" i="6"/>
  <c r="D736" i="6"/>
  <c r="C736" i="6" s="1"/>
  <c r="H745" i="6"/>
  <c r="Y737" i="6"/>
  <c r="K737" i="6"/>
  <c r="J737" i="6"/>
  <c r="A737" i="6"/>
  <c r="E737" i="6"/>
  <c r="Z736" i="6" l="1"/>
  <c r="X737" i="6"/>
  <c r="F737" i="6"/>
  <c r="Z737" i="6" s="1"/>
  <c r="I737" i="6"/>
  <c r="L737" i="6"/>
  <c r="W736" i="6"/>
  <c r="M737" i="6"/>
  <c r="Q737" i="6"/>
  <c r="U737" i="6"/>
  <c r="N737" i="6"/>
  <c r="R737" i="6"/>
  <c r="O737" i="6"/>
  <c r="S737" i="6"/>
  <c r="P737" i="6"/>
  <c r="T737" i="6"/>
  <c r="B737" i="6"/>
  <c r="D737" i="6"/>
  <c r="C737" i="6" s="1"/>
  <c r="H746" i="6"/>
  <c r="Y738" i="6"/>
  <c r="J738" i="6"/>
  <c r="E738" i="6"/>
  <c r="A738" i="6"/>
  <c r="K738" i="6"/>
  <c r="V737" i="6" l="1"/>
  <c r="X738" i="6"/>
  <c r="F738" i="6"/>
  <c r="Z738" i="6" s="1"/>
  <c r="L738" i="6"/>
  <c r="I738" i="6"/>
  <c r="P738" i="6"/>
  <c r="T738" i="6"/>
  <c r="M738" i="6"/>
  <c r="Q738" i="6"/>
  <c r="U738" i="6"/>
  <c r="N738" i="6"/>
  <c r="R738" i="6"/>
  <c r="O738" i="6"/>
  <c r="S738" i="6"/>
  <c r="B738" i="6"/>
  <c r="D738" i="6"/>
  <c r="C738" i="6" s="1"/>
  <c r="H747" i="6"/>
  <c r="Y739" i="6"/>
  <c r="V738" i="6"/>
  <c r="K739" i="6"/>
  <c r="A739" i="6"/>
  <c r="J739" i="6"/>
  <c r="E739" i="6"/>
  <c r="W738" i="6" l="1"/>
  <c r="X739" i="6"/>
  <c r="F739" i="6"/>
  <c r="V739" i="6" s="1"/>
  <c r="L739" i="6"/>
  <c r="I739" i="6"/>
  <c r="O739" i="6"/>
  <c r="S739" i="6"/>
  <c r="P739" i="6"/>
  <c r="T739" i="6"/>
  <c r="M739" i="6"/>
  <c r="Q739" i="6"/>
  <c r="U739" i="6"/>
  <c r="N739" i="6"/>
  <c r="R739" i="6"/>
  <c r="B739" i="6"/>
  <c r="D739" i="6"/>
  <c r="C739" i="6" s="1"/>
  <c r="H748" i="6"/>
  <c r="Y740" i="6"/>
  <c r="A740" i="6"/>
  <c r="E740" i="6"/>
  <c r="J740" i="6"/>
  <c r="K740" i="6"/>
  <c r="Z739" i="6" l="1"/>
  <c r="W739" i="6"/>
  <c r="X740" i="6"/>
  <c r="F740" i="6"/>
  <c r="Z740" i="6" s="1"/>
  <c r="L740" i="6"/>
  <c r="I740" i="6"/>
  <c r="N740" i="6"/>
  <c r="R740" i="6"/>
  <c r="O740" i="6"/>
  <c r="S740" i="6"/>
  <c r="P740" i="6"/>
  <c r="T740" i="6"/>
  <c r="M740" i="6"/>
  <c r="Q740" i="6"/>
  <c r="U740" i="6"/>
  <c r="B740" i="6"/>
  <c r="D740" i="6"/>
  <c r="C740" i="6" s="1"/>
  <c r="H749" i="6"/>
  <c r="Y741" i="6"/>
  <c r="V740" i="6"/>
  <c r="J741" i="6"/>
  <c r="E741" i="6"/>
  <c r="A741" i="6"/>
  <c r="K741" i="6"/>
  <c r="X741" i="6" l="1"/>
  <c r="F741" i="6"/>
  <c r="Z741" i="6" s="1"/>
  <c r="L741" i="6"/>
  <c r="I741" i="6"/>
  <c r="M741" i="6"/>
  <c r="Q741" i="6"/>
  <c r="U741" i="6"/>
  <c r="N741" i="6"/>
  <c r="R741" i="6"/>
  <c r="O741" i="6"/>
  <c r="S741" i="6"/>
  <c r="P741" i="6"/>
  <c r="T741" i="6"/>
  <c r="B741" i="6"/>
  <c r="D741" i="6"/>
  <c r="C741" i="6" s="1"/>
  <c r="H750" i="6"/>
  <c r="Y742" i="6"/>
  <c r="V741" i="6"/>
  <c r="A742" i="6"/>
  <c r="K742" i="6"/>
  <c r="E742" i="6"/>
  <c r="J742" i="6"/>
  <c r="W741" i="6" l="1"/>
  <c r="X742" i="6"/>
  <c r="F742" i="6"/>
  <c r="L742" i="6"/>
  <c r="I742" i="6"/>
  <c r="P742" i="6"/>
  <c r="T742" i="6"/>
  <c r="M742" i="6"/>
  <c r="Q742" i="6"/>
  <c r="U742" i="6"/>
  <c r="N742" i="6"/>
  <c r="R742" i="6"/>
  <c r="O742" i="6"/>
  <c r="S742" i="6"/>
  <c r="B742" i="6"/>
  <c r="D742" i="6"/>
  <c r="C742" i="6" s="1"/>
  <c r="H751" i="6"/>
  <c r="Y743" i="6"/>
  <c r="E743" i="6"/>
  <c r="J743" i="6"/>
  <c r="K743" i="6"/>
  <c r="A743" i="6"/>
  <c r="Z742" i="6" l="1"/>
  <c r="V742" i="6"/>
  <c r="W742" i="6"/>
  <c r="X743" i="6"/>
  <c r="F743" i="6"/>
  <c r="Z743" i="6" s="1"/>
  <c r="L743" i="6"/>
  <c r="I743" i="6"/>
  <c r="O743" i="6"/>
  <c r="S743" i="6"/>
  <c r="P743" i="6"/>
  <c r="T743" i="6"/>
  <c r="M743" i="6"/>
  <c r="Q743" i="6"/>
  <c r="U743" i="6"/>
  <c r="N743" i="6"/>
  <c r="R743" i="6"/>
  <c r="B743" i="6"/>
  <c r="D743" i="6"/>
  <c r="C743" i="6" s="1"/>
  <c r="H752" i="6"/>
  <c r="Y744" i="6"/>
  <c r="V743" i="6"/>
  <c r="A744" i="6"/>
  <c r="J744" i="6"/>
  <c r="K744" i="6"/>
  <c r="E744" i="6"/>
  <c r="X744" i="6" l="1"/>
  <c r="F744" i="6"/>
  <c r="Z744" i="6" s="1"/>
  <c r="L744" i="6"/>
  <c r="I744" i="6"/>
  <c r="N744" i="6"/>
  <c r="R744" i="6"/>
  <c r="O744" i="6"/>
  <c r="S744" i="6"/>
  <c r="P744" i="6"/>
  <c r="T744" i="6"/>
  <c r="M744" i="6"/>
  <c r="Q744" i="6"/>
  <c r="U744" i="6"/>
  <c r="B744" i="6"/>
  <c r="D744" i="6"/>
  <c r="C744" i="6" s="1"/>
  <c r="H753" i="6"/>
  <c r="Y745" i="6"/>
  <c r="V744" i="6"/>
  <c r="J745" i="6"/>
  <c r="K745" i="6"/>
  <c r="E745" i="6"/>
  <c r="A745" i="6"/>
  <c r="W744" i="6" l="1"/>
  <c r="X745" i="6"/>
  <c r="F745" i="6"/>
  <c r="I745" i="6"/>
  <c r="L745" i="6"/>
  <c r="M745" i="6"/>
  <c r="Q745" i="6"/>
  <c r="U745" i="6"/>
  <c r="N745" i="6"/>
  <c r="R745" i="6"/>
  <c r="O745" i="6"/>
  <c r="S745" i="6"/>
  <c r="P745" i="6"/>
  <c r="T745" i="6"/>
  <c r="B745" i="6"/>
  <c r="D745" i="6"/>
  <c r="C745" i="6" s="1"/>
  <c r="H754" i="6"/>
  <c r="Y746" i="6"/>
  <c r="A746" i="6"/>
  <c r="J746" i="6"/>
  <c r="K746" i="6"/>
  <c r="E746" i="6"/>
  <c r="Z745" i="6" l="1"/>
  <c r="V745" i="6"/>
  <c r="X746" i="6"/>
  <c r="F746" i="6"/>
  <c r="Z746" i="6" s="1"/>
  <c r="L746" i="6"/>
  <c r="I746" i="6"/>
  <c r="W745" i="6"/>
  <c r="P746" i="6"/>
  <c r="T746" i="6"/>
  <c r="M746" i="6"/>
  <c r="Q746" i="6"/>
  <c r="U746" i="6"/>
  <c r="N746" i="6"/>
  <c r="R746" i="6"/>
  <c r="O746" i="6"/>
  <c r="S746" i="6"/>
  <c r="B746" i="6"/>
  <c r="D746" i="6"/>
  <c r="C746" i="6" s="1"/>
  <c r="H755" i="6"/>
  <c r="Y747" i="6"/>
  <c r="V746" i="6"/>
  <c r="E747" i="6"/>
  <c r="A747" i="6"/>
  <c r="K747" i="6"/>
  <c r="J747" i="6"/>
  <c r="X747" i="6" l="1"/>
  <c r="F747" i="6"/>
  <c r="Z747" i="6" s="1"/>
  <c r="L747" i="6"/>
  <c r="I747" i="6"/>
  <c r="O747" i="6"/>
  <c r="S747" i="6"/>
  <c r="P747" i="6"/>
  <c r="T747" i="6"/>
  <c r="M747" i="6"/>
  <c r="Q747" i="6"/>
  <c r="U747" i="6"/>
  <c r="N747" i="6"/>
  <c r="R747" i="6"/>
  <c r="B747" i="6"/>
  <c r="D747" i="6"/>
  <c r="C747" i="6" s="1"/>
  <c r="H756" i="6"/>
  <c r="Y748" i="6"/>
  <c r="V747" i="6"/>
  <c r="K748" i="6"/>
  <c r="E748" i="6"/>
  <c r="A748" i="6"/>
  <c r="J748" i="6"/>
  <c r="X748" i="6" l="1"/>
  <c r="F748" i="6"/>
  <c r="L748" i="6"/>
  <c r="I748" i="6"/>
  <c r="W747" i="6"/>
  <c r="N748" i="6"/>
  <c r="R748" i="6"/>
  <c r="O748" i="6"/>
  <c r="S748" i="6"/>
  <c r="P748" i="6"/>
  <c r="T748" i="6"/>
  <c r="M748" i="6"/>
  <c r="Q748" i="6"/>
  <c r="U748" i="6"/>
  <c r="B748" i="6"/>
  <c r="D748" i="6"/>
  <c r="C748" i="6" s="1"/>
  <c r="H757" i="6"/>
  <c r="Y749" i="6"/>
  <c r="A749" i="6"/>
  <c r="E749" i="6"/>
  <c r="J749" i="6"/>
  <c r="K749" i="6"/>
  <c r="Z748" i="6" l="1"/>
  <c r="V748" i="6"/>
  <c r="W748" i="6"/>
  <c r="X749" i="6"/>
  <c r="F749" i="6"/>
  <c r="Z749" i="6" s="1"/>
  <c r="L749" i="6"/>
  <c r="I749" i="6"/>
  <c r="M749" i="6"/>
  <c r="Q749" i="6"/>
  <c r="U749" i="6"/>
  <c r="N749" i="6"/>
  <c r="R749" i="6"/>
  <c r="O749" i="6"/>
  <c r="S749" i="6"/>
  <c r="P749" i="6"/>
  <c r="T749" i="6"/>
  <c r="B749" i="6"/>
  <c r="D749" i="6"/>
  <c r="C749" i="6" s="1"/>
  <c r="H758" i="6"/>
  <c r="Y750" i="6"/>
  <c r="J750" i="6"/>
  <c r="A750" i="6"/>
  <c r="E750" i="6"/>
  <c r="K750" i="6"/>
  <c r="V749" i="6" l="1"/>
  <c r="X750" i="6"/>
  <c r="F750" i="6"/>
  <c r="Z750" i="6" s="1"/>
  <c r="L750" i="6"/>
  <c r="I750" i="6"/>
  <c r="P750" i="6"/>
  <c r="T750" i="6"/>
  <c r="M750" i="6"/>
  <c r="Q750" i="6"/>
  <c r="U750" i="6"/>
  <c r="N750" i="6"/>
  <c r="R750" i="6"/>
  <c r="O750" i="6"/>
  <c r="S750" i="6"/>
  <c r="B750" i="6"/>
  <c r="D750" i="6"/>
  <c r="C750" i="6" s="1"/>
  <c r="H759" i="6"/>
  <c r="Y751" i="6"/>
  <c r="V750" i="6"/>
  <c r="K751" i="6"/>
  <c r="E751" i="6"/>
  <c r="A751" i="6"/>
  <c r="J751" i="6"/>
  <c r="W750" i="6" l="1"/>
  <c r="X751" i="6"/>
  <c r="F751" i="6"/>
  <c r="V751" i="6" s="1"/>
  <c r="L751" i="6"/>
  <c r="I751" i="6"/>
  <c r="O751" i="6"/>
  <c r="S751" i="6"/>
  <c r="P751" i="6"/>
  <c r="T751" i="6"/>
  <c r="M751" i="6"/>
  <c r="Q751" i="6"/>
  <c r="U751" i="6"/>
  <c r="N751" i="6"/>
  <c r="R751" i="6"/>
  <c r="B751" i="6"/>
  <c r="D751" i="6"/>
  <c r="C751" i="6" s="1"/>
  <c r="H760" i="6"/>
  <c r="Y752" i="6"/>
  <c r="J752" i="6"/>
  <c r="E752" i="6"/>
  <c r="A752" i="6"/>
  <c r="K752" i="6"/>
  <c r="Z751" i="6" l="1"/>
  <c r="X752" i="6"/>
  <c r="F752" i="6"/>
  <c r="Z752" i="6" s="1"/>
  <c r="L752" i="6"/>
  <c r="I752" i="6"/>
  <c r="W751" i="6"/>
  <c r="N752" i="6"/>
  <c r="R752" i="6"/>
  <c r="O752" i="6"/>
  <c r="S752" i="6"/>
  <c r="P752" i="6"/>
  <c r="T752" i="6"/>
  <c r="M752" i="6"/>
  <c r="Q752" i="6"/>
  <c r="U752" i="6"/>
  <c r="B752" i="6"/>
  <c r="D752" i="6"/>
  <c r="C752" i="6" s="1"/>
  <c r="H761" i="6"/>
  <c r="Y753" i="6"/>
  <c r="K753" i="6"/>
  <c r="E753" i="6"/>
  <c r="A753" i="6"/>
  <c r="J753" i="6"/>
  <c r="V752" i="6" l="1"/>
  <c r="X753" i="6"/>
  <c r="F753" i="6"/>
  <c r="Z753" i="6" s="1"/>
  <c r="L753" i="6"/>
  <c r="I753" i="6"/>
  <c r="M753" i="6"/>
  <c r="Q753" i="6"/>
  <c r="U753" i="6"/>
  <c r="N753" i="6"/>
  <c r="R753" i="6"/>
  <c r="O753" i="6"/>
  <c r="S753" i="6"/>
  <c r="P753" i="6"/>
  <c r="T753" i="6"/>
  <c r="B753" i="6"/>
  <c r="D753" i="6"/>
  <c r="C753" i="6" s="1"/>
  <c r="H762" i="6"/>
  <c r="Y754" i="6"/>
  <c r="V753" i="6"/>
  <c r="J754" i="6"/>
  <c r="A754" i="6"/>
  <c r="K754" i="6"/>
  <c r="E754" i="6"/>
  <c r="X754" i="6" l="1"/>
  <c r="F754" i="6"/>
  <c r="V754" i="6" s="1"/>
  <c r="L754" i="6"/>
  <c r="I754" i="6"/>
  <c r="W753" i="6"/>
  <c r="P754" i="6"/>
  <c r="T754" i="6"/>
  <c r="M754" i="6"/>
  <c r="Q754" i="6"/>
  <c r="U754" i="6"/>
  <c r="N754" i="6"/>
  <c r="R754" i="6"/>
  <c r="O754" i="6"/>
  <c r="S754" i="6"/>
  <c r="B754" i="6"/>
  <c r="D754" i="6"/>
  <c r="C754" i="6" s="1"/>
  <c r="H763" i="6"/>
  <c r="Y755" i="6"/>
  <c r="K755" i="6"/>
  <c r="E755" i="6"/>
  <c r="A755" i="6"/>
  <c r="J755" i="6"/>
  <c r="Z754" i="6" l="1"/>
  <c r="W754" i="6"/>
  <c r="X755" i="6"/>
  <c r="F755" i="6"/>
  <c r="Z755" i="6" s="1"/>
  <c r="L755" i="6"/>
  <c r="I755" i="6"/>
  <c r="O755" i="6"/>
  <c r="S755" i="6"/>
  <c r="P755" i="6"/>
  <c r="T755" i="6"/>
  <c r="M755" i="6"/>
  <c r="Q755" i="6"/>
  <c r="U755" i="6"/>
  <c r="N755" i="6"/>
  <c r="R755" i="6"/>
  <c r="B755" i="6"/>
  <c r="D755" i="6"/>
  <c r="C755" i="6" s="1"/>
  <c r="H764" i="6"/>
  <c r="Y756" i="6"/>
  <c r="V755" i="6"/>
  <c r="J756" i="6"/>
  <c r="A756" i="6"/>
  <c r="K756" i="6"/>
  <c r="E756" i="6"/>
  <c r="X756" i="6" l="1"/>
  <c r="F756" i="6"/>
  <c r="Z756" i="6" s="1"/>
  <c r="L756" i="6"/>
  <c r="I756" i="6"/>
  <c r="N756" i="6"/>
  <c r="R756" i="6"/>
  <c r="O756" i="6"/>
  <c r="S756" i="6"/>
  <c r="P756" i="6"/>
  <c r="T756" i="6"/>
  <c r="M756" i="6"/>
  <c r="Q756" i="6"/>
  <c r="U756" i="6"/>
  <c r="B756" i="6"/>
  <c r="D756" i="6"/>
  <c r="C756" i="6" s="1"/>
  <c r="H765" i="6"/>
  <c r="Y757" i="6"/>
  <c r="V756" i="6"/>
  <c r="K757" i="6"/>
  <c r="E757" i="6"/>
  <c r="A757" i="6"/>
  <c r="J757" i="6"/>
  <c r="W756" i="6" l="1"/>
  <c r="X757" i="6"/>
  <c r="F757" i="6"/>
  <c r="V757" i="6" s="1"/>
  <c r="L757" i="6"/>
  <c r="I757" i="6"/>
  <c r="M757" i="6"/>
  <c r="Q757" i="6"/>
  <c r="U757" i="6"/>
  <c r="N757" i="6"/>
  <c r="R757" i="6"/>
  <c r="O757" i="6"/>
  <c r="S757" i="6"/>
  <c r="P757" i="6"/>
  <c r="T757" i="6"/>
  <c r="B757" i="6"/>
  <c r="D757" i="6"/>
  <c r="C757" i="6" s="1"/>
  <c r="H766" i="6"/>
  <c r="Y758" i="6"/>
  <c r="J758" i="6"/>
  <c r="A758" i="6"/>
  <c r="K758" i="6"/>
  <c r="E758" i="6"/>
  <c r="Z757" i="6" l="1"/>
  <c r="X758" i="6"/>
  <c r="F758" i="6"/>
  <c r="Z758" i="6" s="1"/>
  <c r="L758" i="6"/>
  <c r="I758" i="6"/>
  <c r="W757" i="6"/>
  <c r="P758" i="6"/>
  <c r="T758" i="6"/>
  <c r="M758" i="6"/>
  <c r="Q758" i="6"/>
  <c r="U758" i="6"/>
  <c r="N758" i="6"/>
  <c r="R758" i="6"/>
  <c r="O758" i="6"/>
  <c r="S758" i="6"/>
  <c r="B758" i="6"/>
  <c r="D758" i="6"/>
  <c r="C758" i="6" s="1"/>
  <c r="H767" i="6"/>
  <c r="Y759" i="6"/>
  <c r="K759" i="6"/>
  <c r="E759" i="6"/>
  <c r="A759" i="6"/>
  <c r="J759" i="6"/>
  <c r="V758" i="6" l="1"/>
  <c r="X759" i="6"/>
  <c r="F759" i="6"/>
  <c r="Z759" i="6" s="1"/>
  <c r="L759" i="6"/>
  <c r="I759" i="6"/>
  <c r="O759" i="6"/>
  <c r="S759" i="6"/>
  <c r="P759" i="6"/>
  <c r="T759" i="6"/>
  <c r="M759" i="6"/>
  <c r="Q759" i="6"/>
  <c r="U759" i="6"/>
  <c r="N759" i="6"/>
  <c r="R759" i="6"/>
  <c r="B759" i="6"/>
  <c r="D759" i="6"/>
  <c r="C759" i="6" s="1"/>
  <c r="H768" i="6"/>
  <c r="Y760" i="6"/>
  <c r="V759" i="6"/>
  <c r="J760" i="6"/>
  <c r="A760" i="6"/>
  <c r="K760" i="6"/>
  <c r="E760" i="6"/>
  <c r="W759" i="6" l="1"/>
  <c r="X760" i="6"/>
  <c r="F760" i="6"/>
  <c r="L760" i="6"/>
  <c r="I760" i="6"/>
  <c r="N760" i="6"/>
  <c r="R760" i="6"/>
  <c r="O760" i="6"/>
  <c r="S760" i="6"/>
  <c r="P760" i="6"/>
  <c r="T760" i="6"/>
  <c r="M760" i="6"/>
  <c r="Q760" i="6"/>
  <c r="U760" i="6"/>
  <c r="B760" i="6"/>
  <c r="D760" i="6"/>
  <c r="C760" i="6" s="1"/>
  <c r="H769" i="6"/>
  <c r="Y761" i="6"/>
  <c r="A761" i="6"/>
  <c r="J761" i="6"/>
  <c r="K761" i="6"/>
  <c r="E761" i="6"/>
  <c r="Z760" i="6" l="1"/>
  <c r="V760" i="6"/>
  <c r="X761" i="6"/>
  <c r="F761" i="6"/>
  <c r="Z761" i="6" s="1"/>
  <c r="L761" i="6"/>
  <c r="I761" i="6"/>
  <c r="W760" i="6"/>
  <c r="M761" i="6"/>
  <c r="Q761" i="6"/>
  <c r="U761" i="6"/>
  <c r="N761" i="6"/>
  <c r="R761" i="6"/>
  <c r="O761" i="6"/>
  <c r="S761" i="6"/>
  <c r="P761" i="6"/>
  <c r="T761" i="6"/>
  <c r="B761" i="6"/>
  <c r="D761" i="6"/>
  <c r="C761" i="6" s="1"/>
  <c r="H770" i="6"/>
  <c r="Y762" i="6"/>
  <c r="V761" i="6"/>
  <c r="K762" i="6"/>
  <c r="J762" i="6"/>
  <c r="A762" i="6"/>
  <c r="E762" i="6"/>
  <c r="X762" i="6" l="1"/>
  <c r="F762" i="6"/>
  <c r="Z762" i="6" s="1"/>
  <c r="L762" i="6"/>
  <c r="I762" i="6"/>
  <c r="P762" i="6"/>
  <c r="T762" i="6"/>
  <c r="M762" i="6"/>
  <c r="Q762" i="6"/>
  <c r="U762" i="6"/>
  <c r="N762" i="6"/>
  <c r="R762" i="6"/>
  <c r="O762" i="6"/>
  <c r="S762" i="6"/>
  <c r="B762" i="6"/>
  <c r="D762" i="6"/>
  <c r="C762" i="6" s="1"/>
  <c r="H771" i="6"/>
  <c r="Y763" i="6"/>
  <c r="V762" i="6"/>
  <c r="E763" i="6"/>
  <c r="A763" i="6"/>
  <c r="K763" i="6"/>
  <c r="J763" i="6"/>
  <c r="X763" i="6" l="1"/>
  <c r="F763" i="6"/>
  <c r="L763" i="6"/>
  <c r="I763" i="6"/>
  <c r="W762" i="6"/>
  <c r="O763" i="6"/>
  <c r="S763" i="6"/>
  <c r="P763" i="6"/>
  <c r="T763" i="6"/>
  <c r="M763" i="6"/>
  <c r="Q763" i="6"/>
  <c r="U763" i="6"/>
  <c r="N763" i="6"/>
  <c r="R763" i="6"/>
  <c r="B763" i="6"/>
  <c r="D763" i="6"/>
  <c r="C763" i="6" s="1"/>
  <c r="H772" i="6"/>
  <c r="Y764" i="6"/>
  <c r="J764" i="6"/>
  <c r="K764" i="6"/>
  <c r="E764" i="6"/>
  <c r="A764" i="6"/>
  <c r="Z763" i="6" l="1"/>
  <c r="V763" i="6"/>
  <c r="W763" i="6"/>
  <c r="X764" i="6"/>
  <c r="F764" i="6"/>
  <c r="Z764" i="6" s="1"/>
  <c r="L764" i="6"/>
  <c r="I764" i="6"/>
  <c r="N764" i="6"/>
  <c r="R764" i="6"/>
  <c r="O764" i="6"/>
  <c r="S764" i="6"/>
  <c r="P764" i="6"/>
  <c r="T764" i="6"/>
  <c r="M764" i="6"/>
  <c r="Q764" i="6"/>
  <c r="U764" i="6"/>
  <c r="B764" i="6"/>
  <c r="D764" i="6"/>
  <c r="C764" i="6" s="1"/>
  <c r="H773" i="6"/>
  <c r="Y765" i="6"/>
  <c r="V764" i="6"/>
  <c r="K765" i="6"/>
  <c r="A765" i="6"/>
  <c r="E765" i="6"/>
  <c r="J765" i="6"/>
  <c r="X765" i="6" l="1"/>
  <c r="F765" i="6"/>
  <c r="Z765" i="6" s="1"/>
  <c r="L765" i="6"/>
  <c r="I765" i="6"/>
  <c r="M765" i="6"/>
  <c r="Q765" i="6"/>
  <c r="U765" i="6"/>
  <c r="N765" i="6"/>
  <c r="R765" i="6"/>
  <c r="O765" i="6"/>
  <c r="S765" i="6"/>
  <c r="P765" i="6"/>
  <c r="T765" i="6"/>
  <c r="B765" i="6"/>
  <c r="D765" i="6"/>
  <c r="C765" i="6" s="1"/>
  <c r="H774" i="6"/>
  <c r="Y766" i="6"/>
  <c r="V765" i="6"/>
  <c r="J766" i="6"/>
  <c r="A766" i="6"/>
  <c r="E766" i="6"/>
  <c r="K766" i="6"/>
  <c r="W765" i="6" l="1"/>
  <c r="X766" i="6"/>
  <c r="F766" i="6"/>
  <c r="V766" i="6" s="1"/>
  <c r="L766" i="6"/>
  <c r="I766" i="6"/>
  <c r="P766" i="6"/>
  <c r="T766" i="6"/>
  <c r="M766" i="6"/>
  <c r="Q766" i="6"/>
  <c r="U766" i="6"/>
  <c r="N766" i="6"/>
  <c r="R766" i="6"/>
  <c r="O766" i="6"/>
  <c r="S766" i="6"/>
  <c r="B766" i="6"/>
  <c r="D766" i="6"/>
  <c r="C766" i="6" s="1"/>
  <c r="H775" i="6"/>
  <c r="Y767" i="6"/>
  <c r="K767" i="6"/>
  <c r="E767" i="6"/>
  <c r="A767" i="6"/>
  <c r="J767" i="6"/>
  <c r="Z766" i="6" l="1"/>
  <c r="X767" i="6"/>
  <c r="F767" i="6"/>
  <c r="Z767" i="6" s="1"/>
  <c r="L767" i="6"/>
  <c r="I767" i="6"/>
  <c r="W766" i="6"/>
  <c r="O767" i="6"/>
  <c r="S767" i="6"/>
  <c r="P767" i="6"/>
  <c r="T767" i="6"/>
  <c r="M767" i="6"/>
  <c r="Q767" i="6"/>
  <c r="U767" i="6"/>
  <c r="N767" i="6"/>
  <c r="R767" i="6"/>
  <c r="B767" i="6"/>
  <c r="D767" i="6"/>
  <c r="C767" i="6" s="1"/>
  <c r="H776" i="6"/>
  <c r="Y768" i="6"/>
  <c r="J768" i="6"/>
  <c r="A768" i="6"/>
  <c r="E768" i="6"/>
  <c r="K768" i="6"/>
  <c r="V767" i="6" l="1"/>
  <c r="X768" i="6"/>
  <c r="F768" i="6"/>
  <c r="Z768" i="6" s="1"/>
  <c r="L768" i="6"/>
  <c r="I768" i="6"/>
  <c r="N768" i="6"/>
  <c r="R768" i="6"/>
  <c r="O768" i="6"/>
  <c r="S768" i="6"/>
  <c r="P768" i="6"/>
  <c r="T768" i="6"/>
  <c r="M768" i="6"/>
  <c r="Q768" i="6"/>
  <c r="U768" i="6"/>
  <c r="B768" i="6"/>
  <c r="D768" i="6"/>
  <c r="C768" i="6" s="1"/>
  <c r="H777" i="6"/>
  <c r="Y769" i="6"/>
  <c r="V768" i="6"/>
  <c r="K769" i="6"/>
  <c r="A769" i="6"/>
  <c r="J769" i="6"/>
  <c r="E769" i="6"/>
  <c r="X769" i="6" l="1"/>
  <c r="F769" i="6"/>
  <c r="V769" i="6" s="1"/>
  <c r="L769" i="6"/>
  <c r="I769" i="6"/>
  <c r="W768" i="6"/>
  <c r="M769" i="6"/>
  <c r="Q769" i="6"/>
  <c r="U769" i="6"/>
  <c r="N769" i="6"/>
  <c r="R769" i="6"/>
  <c r="O769" i="6"/>
  <c r="S769" i="6"/>
  <c r="P769" i="6"/>
  <c r="T769" i="6"/>
  <c r="B769" i="6"/>
  <c r="D769" i="6"/>
  <c r="C769" i="6" s="1"/>
  <c r="H778" i="6"/>
  <c r="Y770" i="6"/>
  <c r="E770" i="6"/>
  <c r="A770" i="6"/>
  <c r="J770" i="6"/>
  <c r="K770" i="6"/>
  <c r="Z769" i="6" l="1"/>
  <c r="W769" i="6"/>
  <c r="X770" i="6"/>
  <c r="F770" i="6"/>
  <c r="Z770" i="6" s="1"/>
  <c r="L770" i="6"/>
  <c r="I770" i="6"/>
  <c r="P770" i="6"/>
  <c r="T770" i="6"/>
  <c r="M770" i="6"/>
  <c r="Q770" i="6"/>
  <c r="U770" i="6"/>
  <c r="N770" i="6"/>
  <c r="R770" i="6"/>
  <c r="O770" i="6"/>
  <c r="S770" i="6"/>
  <c r="B770" i="6"/>
  <c r="D770" i="6"/>
  <c r="C770" i="6" s="1"/>
  <c r="H779" i="6"/>
  <c r="Y771" i="6"/>
  <c r="V770" i="6"/>
  <c r="K771" i="6"/>
  <c r="J771" i="6"/>
  <c r="A771" i="6"/>
  <c r="E771" i="6"/>
  <c r="X771" i="6" l="1"/>
  <c r="F771" i="6"/>
  <c r="Z771" i="6" s="1"/>
  <c r="L771" i="6"/>
  <c r="I771" i="6"/>
  <c r="O771" i="6"/>
  <c r="S771" i="6"/>
  <c r="P771" i="6"/>
  <c r="T771" i="6"/>
  <c r="M771" i="6"/>
  <c r="Q771" i="6"/>
  <c r="U771" i="6"/>
  <c r="N771" i="6"/>
  <c r="R771" i="6"/>
  <c r="B771" i="6"/>
  <c r="D771" i="6"/>
  <c r="C771" i="6" s="1"/>
  <c r="H780" i="6"/>
  <c r="Y772" i="6"/>
  <c r="V771" i="6"/>
  <c r="J772" i="6"/>
  <c r="K772" i="6"/>
  <c r="A772" i="6"/>
  <c r="E772" i="6"/>
  <c r="W771" i="6" l="1"/>
  <c r="X772" i="6"/>
  <c r="F772" i="6"/>
  <c r="L772" i="6"/>
  <c r="I772" i="6"/>
  <c r="N772" i="6"/>
  <c r="R772" i="6"/>
  <c r="O772" i="6"/>
  <c r="S772" i="6"/>
  <c r="P772" i="6"/>
  <c r="T772" i="6"/>
  <c r="M772" i="6"/>
  <c r="Q772" i="6"/>
  <c r="U772" i="6"/>
  <c r="B772" i="6"/>
  <c r="D772" i="6"/>
  <c r="C772" i="6" s="1"/>
  <c r="H781" i="6"/>
  <c r="Y773" i="6"/>
  <c r="E773" i="6"/>
  <c r="K773" i="6"/>
  <c r="J773" i="6"/>
  <c r="A773" i="6"/>
  <c r="Z772" i="6" l="1"/>
  <c r="V772" i="6"/>
  <c r="W772" i="6"/>
  <c r="X773" i="6"/>
  <c r="F773" i="6"/>
  <c r="Z773" i="6" s="1"/>
  <c r="L773" i="6"/>
  <c r="I773" i="6"/>
  <c r="M773" i="6"/>
  <c r="Q773" i="6"/>
  <c r="U773" i="6"/>
  <c r="N773" i="6"/>
  <c r="R773" i="6"/>
  <c r="O773" i="6"/>
  <c r="S773" i="6"/>
  <c r="P773" i="6"/>
  <c r="T773" i="6"/>
  <c r="B773" i="6"/>
  <c r="D773" i="6"/>
  <c r="C773" i="6" s="1"/>
  <c r="H782" i="6"/>
  <c r="Y774" i="6"/>
  <c r="V773" i="6"/>
  <c r="K774" i="6"/>
  <c r="A774" i="6"/>
  <c r="E774" i="6"/>
  <c r="J774" i="6"/>
  <c r="X774" i="6" l="1"/>
  <c r="F774" i="6"/>
  <c r="Z774" i="6" s="1"/>
  <c r="L774" i="6"/>
  <c r="I774" i="6"/>
  <c r="P774" i="6"/>
  <c r="T774" i="6"/>
  <c r="M774" i="6"/>
  <c r="Q774" i="6"/>
  <c r="U774" i="6"/>
  <c r="N774" i="6"/>
  <c r="R774" i="6"/>
  <c r="O774" i="6"/>
  <c r="S774" i="6"/>
  <c r="B774" i="6"/>
  <c r="D774" i="6"/>
  <c r="C774" i="6" s="1"/>
  <c r="H783" i="6"/>
  <c r="Y775" i="6"/>
  <c r="V774" i="6"/>
  <c r="A775" i="6"/>
  <c r="J775" i="6"/>
  <c r="E775" i="6"/>
  <c r="K775" i="6"/>
  <c r="W774" i="6" l="1"/>
  <c r="X775" i="6"/>
  <c r="F775" i="6"/>
  <c r="L775" i="6"/>
  <c r="I775" i="6"/>
  <c r="O775" i="6"/>
  <c r="S775" i="6"/>
  <c r="P775" i="6"/>
  <c r="T775" i="6"/>
  <c r="M775" i="6"/>
  <c r="Q775" i="6"/>
  <c r="U775" i="6"/>
  <c r="N775" i="6"/>
  <c r="R775" i="6"/>
  <c r="B775" i="6"/>
  <c r="D775" i="6"/>
  <c r="C775" i="6" s="1"/>
  <c r="H784" i="6"/>
  <c r="Y776" i="6"/>
  <c r="K776" i="6"/>
  <c r="J776" i="6"/>
  <c r="A776" i="6"/>
  <c r="E776" i="6"/>
  <c r="Z775" i="6" l="1"/>
  <c r="V775" i="6"/>
  <c r="W775" i="6"/>
  <c r="X776" i="6"/>
  <c r="F776" i="6"/>
  <c r="Z776" i="6" s="1"/>
  <c r="L776" i="6"/>
  <c r="I776" i="6"/>
  <c r="N776" i="6"/>
  <c r="R776" i="6"/>
  <c r="O776" i="6"/>
  <c r="S776" i="6"/>
  <c r="P776" i="6"/>
  <c r="T776" i="6"/>
  <c r="M776" i="6"/>
  <c r="Q776" i="6"/>
  <c r="U776" i="6"/>
  <c r="B776" i="6"/>
  <c r="D776" i="6"/>
  <c r="C776" i="6" s="1"/>
  <c r="H785" i="6"/>
  <c r="Y777" i="6"/>
  <c r="V776" i="6"/>
  <c r="E777" i="6"/>
  <c r="K777" i="6"/>
  <c r="A777" i="6"/>
  <c r="J777" i="6"/>
  <c r="X777" i="6" l="1"/>
  <c r="F777" i="6"/>
  <c r="Z777" i="6" s="1"/>
  <c r="I777" i="6"/>
  <c r="L777" i="6"/>
  <c r="M777" i="6"/>
  <c r="Q777" i="6"/>
  <c r="U777" i="6"/>
  <c r="N777" i="6"/>
  <c r="R777" i="6"/>
  <c r="O777" i="6"/>
  <c r="S777" i="6"/>
  <c r="P777" i="6"/>
  <c r="T777" i="6"/>
  <c r="B777" i="6"/>
  <c r="D777" i="6"/>
  <c r="C777" i="6" s="1"/>
  <c r="H786" i="6"/>
  <c r="Y778" i="6"/>
  <c r="V777" i="6"/>
  <c r="J778" i="6"/>
  <c r="A778" i="6"/>
  <c r="K778" i="6"/>
  <c r="E778" i="6"/>
  <c r="W777" i="6" l="1"/>
  <c r="X778" i="6"/>
  <c r="F778" i="6"/>
  <c r="V778" i="6" s="1"/>
  <c r="L778" i="6"/>
  <c r="I778" i="6"/>
  <c r="P778" i="6"/>
  <c r="T778" i="6"/>
  <c r="M778" i="6"/>
  <c r="Q778" i="6"/>
  <c r="U778" i="6"/>
  <c r="N778" i="6"/>
  <c r="R778" i="6"/>
  <c r="O778" i="6"/>
  <c r="S778" i="6"/>
  <c r="B778" i="6"/>
  <c r="D778" i="6"/>
  <c r="C778" i="6" s="1"/>
  <c r="H787" i="6"/>
  <c r="Y779" i="6"/>
  <c r="K779" i="6"/>
  <c r="A779" i="6"/>
  <c r="E779" i="6"/>
  <c r="J779" i="6"/>
  <c r="Z778" i="6" l="1"/>
  <c r="X779" i="6"/>
  <c r="F779" i="6"/>
  <c r="Z779" i="6" s="1"/>
  <c r="L779" i="6"/>
  <c r="I779" i="6"/>
  <c r="W778" i="6"/>
  <c r="O779" i="6"/>
  <c r="S779" i="6"/>
  <c r="P779" i="6"/>
  <c r="T779" i="6"/>
  <c r="M779" i="6"/>
  <c r="Q779" i="6"/>
  <c r="U779" i="6"/>
  <c r="N779" i="6"/>
  <c r="R779" i="6"/>
  <c r="B779" i="6"/>
  <c r="D779" i="6"/>
  <c r="C779" i="6" s="1"/>
  <c r="H788" i="6"/>
  <c r="Y780" i="6"/>
  <c r="J780" i="6"/>
  <c r="A780" i="6"/>
  <c r="K780" i="6"/>
  <c r="E780" i="6"/>
  <c r="V779" i="6" l="1"/>
  <c r="X780" i="6"/>
  <c r="F780" i="6"/>
  <c r="Z780" i="6" s="1"/>
  <c r="L780" i="6"/>
  <c r="I780" i="6"/>
  <c r="N780" i="6"/>
  <c r="R780" i="6"/>
  <c r="O780" i="6"/>
  <c r="S780" i="6"/>
  <c r="P780" i="6"/>
  <c r="T780" i="6"/>
  <c r="M780" i="6"/>
  <c r="Q780" i="6"/>
  <c r="U780" i="6"/>
  <c r="B780" i="6"/>
  <c r="D780" i="6"/>
  <c r="C780" i="6" s="1"/>
  <c r="H789" i="6"/>
  <c r="Y781" i="6"/>
  <c r="V780" i="6"/>
  <c r="K781" i="6"/>
  <c r="E781" i="6"/>
  <c r="A781" i="6"/>
  <c r="J781" i="6"/>
  <c r="X781" i="6" l="1"/>
  <c r="F781" i="6"/>
  <c r="V781" i="6" s="1"/>
  <c r="L781" i="6"/>
  <c r="I781" i="6"/>
  <c r="W780" i="6"/>
  <c r="M781" i="6"/>
  <c r="Q781" i="6"/>
  <c r="U781" i="6"/>
  <c r="N781" i="6"/>
  <c r="R781" i="6"/>
  <c r="O781" i="6"/>
  <c r="S781" i="6"/>
  <c r="P781" i="6"/>
  <c r="T781" i="6"/>
  <c r="B781" i="6"/>
  <c r="D781" i="6"/>
  <c r="C781" i="6" s="1"/>
  <c r="H790" i="6"/>
  <c r="Y782" i="6"/>
  <c r="J782" i="6"/>
  <c r="E782" i="6"/>
  <c r="A782" i="6"/>
  <c r="K782" i="6"/>
  <c r="Z781" i="6" l="1"/>
  <c r="W781" i="6"/>
  <c r="X782" i="6"/>
  <c r="F782" i="6"/>
  <c r="Z782" i="6" s="1"/>
  <c r="L782" i="6"/>
  <c r="I782" i="6"/>
  <c r="P782" i="6"/>
  <c r="T782" i="6"/>
  <c r="M782" i="6"/>
  <c r="Q782" i="6"/>
  <c r="U782" i="6"/>
  <c r="N782" i="6"/>
  <c r="R782" i="6"/>
  <c r="O782" i="6"/>
  <c r="S782" i="6"/>
  <c r="B782" i="6"/>
  <c r="D782" i="6"/>
  <c r="C782" i="6" s="1"/>
  <c r="H791" i="6"/>
  <c r="Y783" i="6"/>
  <c r="V782" i="6"/>
  <c r="E783" i="6"/>
  <c r="K783" i="6"/>
  <c r="A783" i="6"/>
  <c r="J783" i="6"/>
  <c r="X783" i="6" l="1"/>
  <c r="F783" i="6"/>
  <c r="Z783" i="6" s="1"/>
  <c r="L783" i="6"/>
  <c r="I783" i="6"/>
  <c r="O783" i="6"/>
  <c r="S783" i="6"/>
  <c r="P783" i="6"/>
  <c r="T783" i="6"/>
  <c r="M783" i="6"/>
  <c r="Q783" i="6"/>
  <c r="U783" i="6"/>
  <c r="N783" i="6"/>
  <c r="R783" i="6"/>
  <c r="B783" i="6"/>
  <c r="D783" i="6"/>
  <c r="C783" i="6" s="1"/>
  <c r="H792" i="6"/>
  <c r="Y784" i="6"/>
  <c r="V783" i="6"/>
  <c r="J784" i="6"/>
  <c r="K784" i="6"/>
  <c r="A784" i="6"/>
  <c r="E784" i="6"/>
  <c r="W783" i="6" l="1"/>
  <c r="X784" i="6"/>
  <c r="F784" i="6"/>
  <c r="L784" i="6"/>
  <c r="I784" i="6"/>
  <c r="N784" i="6"/>
  <c r="R784" i="6"/>
  <c r="O784" i="6"/>
  <c r="S784" i="6"/>
  <c r="P784" i="6"/>
  <c r="T784" i="6"/>
  <c r="M784" i="6"/>
  <c r="Q784" i="6"/>
  <c r="U784" i="6"/>
  <c r="B784" i="6"/>
  <c r="D784" i="6"/>
  <c r="C784" i="6" s="1"/>
  <c r="H793" i="6"/>
  <c r="Y785" i="6"/>
  <c r="E785" i="6"/>
  <c r="A785" i="6"/>
  <c r="J785" i="6"/>
  <c r="K785" i="6"/>
  <c r="Z784" i="6" l="1"/>
  <c r="V784" i="6"/>
  <c r="X785" i="6"/>
  <c r="F785" i="6"/>
  <c r="Z785" i="6" s="1"/>
  <c r="I785" i="6"/>
  <c r="L785" i="6"/>
  <c r="W784" i="6"/>
  <c r="M785" i="6"/>
  <c r="Q785" i="6"/>
  <c r="U785" i="6"/>
  <c r="N785" i="6"/>
  <c r="R785" i="6"/>
  <c r="O785" i="6"/>
  <c r="S785" i="6"/>
  <c r="P785" i="6"/>
  <c r="T785" i="6"/>
  <c r="B785" i="6"/>
  <c r="D785" i="6"/>
  <c r="C785" i="6" s="1"/>
  <c r="H794" i="6"/>
  <c r="Y786" i="6"/>
  <c r="V785" i="6"/>
  <c r="J786" i="6"/>
  <c r="K786" i="6"/>
  <c r="A786" i="6"/>
  <c r="E786" i="6"/>
  <c r="X786" i="6" l="1"/>
  <c r="F786" i="6"/>
  <c r="Z786" i="6" s="1"/>
  <c r="L786" i="6"/>
  <c r="I786" i="6"/>
  <c r="P786" i="6"/>
  <c r="T786" i="6"/>
  <c r="M786" i="6"/>
  <c r="Q786" i="6"/>
  <c r="U786" i="6"/>
  <c r="N786" i="6"/>
  <c r="R786" i="6"/>
  <c r="O786" i="6"/>
  <c r="S786" i="6"/>
  <c r="B786" i="6"/>
  <c r="D786" i="6"/>
  <c r="C786" i="6" s="1"/>
  <c r="H795" i="6"/>
  <c r="Y787" i="6"/>
  <c r="V786" i="6"/>
  <c r="E787" i="6"/>
  <c r="A787" i="6"/>
  <c r="J787" i="6"/>
  <c r="K787" i="6"/>
  <c r="X787" i="6" l="1"/>
  <c r="F787" i="6"/>
  <c r="L787" i="6"/>
  <c r="I787" i="6"/>
  <c r="W786" i="6"/>
  <c r="O787" i="6"/>
  <c r="S787" i="6"/>
  <c r="P787" i="6"/>
  <c r="T787" i="6"/>
  <c r="M787" i="6"/>
  <c r="Q787" i="6"/>
  <c r="U787" i="6"/>
  <c r="N787" i="6"/>
  <c r="R787" i="6"/>
  <c r="B787" i="6"/>
  <c r="D787" i="6"/>
  <c r="C787" i="6" s="1"/>
  <c r="H796" i="6"/>
  <c r="Y788" i="6"/>
  <c r="K788" i="6"/>
  <c r="J788" i="6"/>
  <c r="A788" i="6"/>
  <c r="E788" i="6"/>
  <c r="Z787" i="6" l="1"/>
  <c r="V787" i="6"/>
  <c r="W787" i="6"/>
  <c r="X788" i="6"/>
  <c r="F788" i="6"/>
  <c r="Z788" i="6" s="1"/>
  <c r="L788" i="6"/>
  <c r="I788" i="6"/>
  <c r="N788" i="6"/>
  <c r="R788" i="6"/>
  <c r="O788" i="6"/>
  <c r="S788" i="6"/>
  <c r="P788" i="6"/>
  <c r="T788" i="6"/>
  <c r="M788" i="6"/>
  <c r="Q788" i="6"/>
  <c r="U788" i="6"/>
  <c r="B788" i="6"/>
  <c r="D788" i="6"/>
  <c r="C788" i="6" s="1"/>
  <c r="H797" i="6"/>
  <c r="Y789" i="6"/>
  <c r="V788" i="6"/>
  <c r="J789" i="6"/>
  <c r="E789" i="6"/>
  <c r="A789" i="6"/>
  <c r="K789" i="6"/>
  <c r="X789" i="6" l="1"/>
  <c r="F789" i="6"/>
  <c r="Z789" i="6" s="1"/>
  <c r="L789" i="6"/>
  <c r="I789" i="6"/>
  <c r="M789" i="6"/>
  <c r="Q789" i="6"/>
  <c r="U789" i="6"/>
  <c r="N789" i="6"/>
  <c r="R789" i="6"/>
  <c r="O789" i="6"/>
  <c r="S789" i="6"/>
  <c r="P789" i="6"/>
  <c r="T789" i="6"/>
  <c r="B789" i="6"/>
  <c r="D789" i="6"/>
  <c r="C789" i="6" s="1"/>
  <c r="H798" i="6"/>
  <c r="Y790" i="6"/>
  <c r="V789" i="6"/>
  <c r="K790" i="6"/>
  <c r="A790" i="6"/>
  <c r="E790" i="6"/>
  <c r="J790" i="6"/>
  <c r="W789" i="6" l="1"/>
  <c r="X790" i="6"/>
  <c r="F790" i="6"/>
  <c r="V790" i="6" s="1"/>
  <c r="L790" i="6"/>
  <c r="I790" i="6"/>
  <c r="P790" i="6"/>
  <c r="T790" i="6"/>
  <c r="M790" i="6"/>
  <c r="Q790" i="6"/>
  <c r="U790" i="6"/>
  <c r="N790" i="6"/>
  <c r="R790" i="6"/>
  <c r="O790" i="6"/>
  <c r="S790" i="6"/>
  <c r="B790" i="6"/>
  <c r="D790" i="6"/>
  <c r="C790" i="6" s="1"/>
  <c r="H799" i="6"/>
  <c r="Y791" i="6"/>
  <c r="J791" i="6"/>
  <c r="E791" i="6"/>
  <c r="A791" i="6"/>
  <c r="K791" i="6"/>
  <c r="Z790" i="6" l="1"/>
  <c r="X791" i="6"/>
  <c r="F791" i="6"/>
  <c r="Z791" i="6" s="1"/>
  <c r="L791" i="6"/>
  <c r="I791" i="6"/>
  <c r="W790" i="6"/>
  <c r="O791" i="6"/>
  <c r="S791" i="6"/>
  <c r="P791" i="6"/>
  <c r="T791" i="6"/>
  <c r="M791" i="6"/>
  <c r="Q791" i="6"/>
  <c r="U791" i="6"/>
  <c r="N791" i="6"/>
  <c r="R791" i="6"/>
  <c r="B791" i="6"/>
  <c r="D791" i="6"/>
  <c r="C791" i="6" s="1"/>
  <c r="H800" i="6"/>
  <c r="Y792" i="6"/>
  <c r="K792" i="6"/>
  <c r="A792" i="6"/>
  <c r="J792" i="6"/>
  <c r="E792" i="6"/>
  <c r="V791" i="6" l="1"/>
  <c r="X792" i="6"/>
  <c r="F792" i="6"/>
  <c r="Z792" i="6" s="1"/>
  <c r="L792" i="6"/>
  <c r="I792" i="6"/>
  <c r="N792" i="6"/>
  <c r="R792" i="6"/>
  <c r="O792" i="6"/>
  <c r="S792" i="6"/>
  <c r="P792" i="6"/>
  <c r="T792" i="6"/>
  <c r="M792" i="6"/>
  <c r="Q792" i="6"/>
  <c r="U792" i="6"/>
  <c r="B792" i="6"/>
  <c r="D792" i="6"/>
  <c r="C792" i="6" s="1"/>
  <c r="H801" i="6"/>
  <c r="Y793" i="6"/>
  <c r="V792" i="6"/>
  <c r="J793" i="6"/>
  <c r="E793" i="6"/>
  <c r="A793" i="6"/>
  <c r="K793" i="6"/>
  <c r="X793" i="6" l="1"/>
  <c r="F793" i="6"/>
  <c r="V793" i="6" s="1"/>
  <c r="L793" i="6"/>
  <c r="I793" i="6"/>
  <c r="W792" i="6"/>
  <c r="M793" i="6"/>
  <c r="Q793" i="6"/>
  <c r="U793" i="6"/>
  <c r="N793" i="6"/>
  <c r="R793" i="6"/>
  <c r="O793" i="6"/>
  <c r="S793" i="6"/>
  <c r="P793" i="6"/>
  <c r="T793" i="6"/>
  <c r="B793" i="6"/>
  <c r="D793" i="6"/>
  <c r="C793" i="6" s="1"/>
  <c r="H802" i="6"/>
  <c r="Y794" i="6"/>
  <c r="K794" i="6"/>
  <c r="A794" i="6"/>
  <c r="J794" i="6"/>
  <c r="E794" i="6"/>
  <c r="Z793" i="6" l="1"/>
  <c r="W793" i="6"/>
  <c r="X794" i="6"/>
  <c r="F794" i="6"/>
  <c r="Z794" i="6" s="1"/>
  <c r="L794" i="6"/>
  <c r="I794" i="6"/>
  <c r="P794" i="6"/>
  <c r="T794" i="6"/>
  <c r="M794" i="6"/>
  <c r="Q794" i="6"/>
  <c r="U794" i="6"/>
  <c r="N794" i="6"/>
  <c r="R794" i="6"/>
  <c r="O794" i="6"/>
  <c r="S794" i="6"/>
  <c r="B794" i="6"/>
  <c r="D794" i="6"/>
  <c r="C794" i="6" s="1"/>
  <c r="H803" i="6"/>
  <c r="Y795" i="6"/>
  <c r="V794" i="6"/>
  <c r="J795" i="6"/>
  <c r="A795" i="6"/>
  <c r="E795" i="6"/>
  <c r="K795" i="6"/>
  <c r="X795" i="6" l="1"/>
  <c r="F795" i="6"/>
  <c r="Z795" i="6" s="1"/>
  <c r="L795" i="6"/>
  <c r="I795" i="6"/>
  <c r="O795" i="6"/>
  <c r="S795" i="6"/>
  <c r="P795" i="6"/>
  <c r="T795" i="6"/>
  <c r="M795" i="6"/>
  <c r="Q795" i="6"/>
  <c r="U795" i="6"/>
  <c r="N795" i="6"/>
  <c r="R795" i="6"/>
  <c r="B795" i="6"/>
  <c r="D795" i="6"/>
  <c r="C795" i="6" s="1"/>
  <c r="H804" i="6"/>
  <c r="Y796" i="6"/>
  <c r="V795" i="6"/>
  <c r="A796" i="6"/>
  <c r="J796" i="6"/>
  <c r="K796" i="6"/>
  <c r="E796" i="6"/>
  <c r="W795" i="6" l="1"/>
  <c r="X796" i="6"/>
  <c r="F796" i="6"/>
  <c r="V796" i="6" s="1"/>
  <c r="L796" i="6"/>
  <c r="I796" i="6"/>
  <c r="N796" i="6"/>
  <c r="R796" i="6"/>
  <c r="O796" i="6"/>
  <c r="S796" i="6"/>
  <c r="P796" i="6"/>
  <c r="T796" i="6"/>
  <c r="M796" i="6"/>
  <c r="Q796" i="6"/>
  <c r="U796" i="6"/>
  <c r="B796" i="6"/>
  <c r="D796" i="6"/>
  <c r="C796" i="6" s="1"/>
  <c r="H805" i="6"/>
  <c r="Y797" i="6"/>
  <c r="K797" i="6"/>
  <c r="J797" i="6"/>
  <c r="E797" i="6"/>
  <c r="A797" i="6"/>
  <c r="Z796" i="6" l="1"/>
  <c r="X797" i="6"/>
  <c r="F797" i="6"/>
  <c r="Z797" i="6" s="1"/>
  <c r="L797" i="6"/>
  <c r="I797" i="6"/>
  <c r="W796" i="6"/>
  <c r="M797" i="6"/>
  <c r="Q797" i="6"/>
  <c r="U797" i="6"/>
  <c r="N797" i="6"/>
  <c r="R797" i="6"/>
  <c r="O797" i="6"/>
  <c r="S797" i="6"/>
  <c r="P797" i="6"/>
  <c r="T797" i="6"/>
  <c r="B797" i="6"/>
  <c r="D797" i="6"/>
  <c r="C797" i="6" s="1"/>
  <c r="H806" i="6"/>
  <c r="Y798" i="6"/>
  <c r="K798" i="6"/>
  <c r="A798" i="6"/>
  <c r="J798" i="6"/>
  <c r="E798" i="6"/>
  <c r="V797" i="6" l="1"/>
  <c r="X798" i="6"/>
  <c r="F798" i="6"/>
  <c r="Z798" i="6" s="1"/>
  <c r="L798" i="6"/>
  <c r="I798" i="6"/>
  <c r="P798" i="6"/>
  <c r="T798" i="6"/>
  <c r="M798" i="6"/>
  <c r="Q798" i="6"/>
  <c r="U798" i="6"/>
  <c r="N798" i="6"/>
  <c r="R798" i="6"/>
  <c r="O798" i="6"/>
  <c r="S798" i="6"/>
  <c r="B798" i="6"/>
  <c r="D798" i="6"/>
  <c r="C798" i="6" s="1"/>
  <c r="H807" i="6"/>
  <c r="Y799" i="6"/>
  <c r="V798" i="6"/>
  <c r="J799" i="6"/>
  <c r="K799" i="6"/>
  <c r="E799" i="6"/>
  <c r="A799" i="6"/>
  <c r="W798" i="6" l="1"/>
  <c r="X799" i="6"/>
  <c r="F799" i="6"/>
  <c r="V799" i="6" s="1"/>
  <c r="L799" i="6"/>
  <c r="I799" i="6"/>
  <c r="O799" i="6"/>
  <c r="S799" i="6"/>
  <c r="P799" i="6"/>
  <c r="T799" i="6"/>
  <c r="M799" i="6"/>
  <c r="Q799" i="6"/>
  <c r="U799" i="6"/>
  <c r="N799" i="6"/>
  <c r="R799" i="6"/>
  <c r="B799" i="6"/>
  <c r="D799" i="6"/>
  <c r="C799" i="6" s="1"/>
  <c r="H808" i="6"/>
  <c r="Y800" i="6"/>
  <c r="A800" i="6"/>
  <c r="K800" i="6"/>
  <c r="J800" i="6"/>
  <c r="E800" i="6"/>
  <c r="Z799" i="6" l="1"/>
  <c r="X800" i="6"/>
  <c r="F800" i="6"/>
  <c r="Z800" i="6" s="1"/>
  <c r="L800" i="6"/>
  <c r="I800" i="6"/>
  <c r="W799" i="6"/>
  <c r="N800" i="6"/>
  <c r="R800" i="6"/>
  <c r="O800" i="6"/>
  <c r="S800" i="6"/>
  <c r="P800" i="6"/>
  <c r="T800" i="6"/>
  <c r="M800" i="6"/>
  <c r="Q800" i="6"/>
  <c r="U800" i="6"/>
  <c r="B800" i="6"/>
  <c r="D800" i="6"/>
  <c r="C800" i="6" s="1"/>
  <c r="H809" i="6"/>
  <c r="Y801" i="6"/>
  <c r="E801" i="6"/>
  <c r="J801" i="6"/>
  <c r="K801" i="6"/>
  <c r="A801" i="6"/>
  <c r="V800" i="6" l="1"/>
  <c r="X801" i="6"/>
  <c r="F801" i="6"/>
  <c r="Z801" i="6" s="1"/>
  <c r="I801" i="6"/>
  <c r="L801" i="6"/>
  <c r="M801" i="6"/>
  <c r="Q801" i="6"/>
  <c r="U801" i="6"/>
  <c r="N801" i="6"/>
  <c r="R801" i="6"/>
  <c r="O801" i="6"/>
  <c r="S801" i="6"/>
  <c r="P801" i="6"/>
  <c r="T801" i="6"/>
  <c r="B801" i="6"/>
  <c r="D801" i="6"/>
  <c r="C801" i="6" s="1"/>
  <c r="H810" i="6"/>
  <c r="Y802" i="6"/>
  <c r="V801" i="6"/>
  <c r="J802" i="6"/>
  <c r="A802" i="6"/>
  <c r="K802" i="6"/>
  <c r="E802" i="6"/>
  <c r="X802" i="6" l="1"/>
  <c r="F802" i="6"/>
  <c r="V802" i="6" s="1"/>
  <c r="L802" i="6"/>
  <c r="I802" i="6"/>
  <c r="W801" i="6"/>
  <c r="P802" i="6"/>
  <c r="T802" i="6"/>
  <c r="M802" i="6"/>
  <c r="Q802" i="6"/>
  <c r="U802" i="6"/>
  <c r="N802" i="6"/>
  <c r="R802" i="6"/>
  <c r="O802" i="6"/>
  <c r="S802" i="6"/>
  <c r="B802" i="6"/>
  <c r="D802" i="6"/>
  <c r="C802" i="6" s="1"/>
  <c r="H811" i="6"/>
  <c r="Y803" i="6"/>
  <c r="K803" i="6"/>
  <c r="E803" i="6"/>
  <c r="A803" i="6"/>
  <c r="J803" i="6"/>
  <c r="Z802" i="6" l="1"/>
  <c r="W802" i="6"/>
  <c r="X803" i="6"/>
  <c r="F803" i="6"/>
  <c r="Z803" i="6" s="1"/>
  <c r="L803" i="6"/>
  <c r="I803" i="6"/>
  <c r="O803" i="6"/>
  <c r="S803" i="6"/>
  <c r="P803" i="6"/>
  <c r="T803" i="6"/>
  <c r="M803" i="6"/>
  <c r="Q803" i="6"/>
  <c r="U803" i="6"/>
  <c r="N803" i="6"/>
  <c r="R803" i="6"/>
  <c r="B803" i="6"/>
  <c r="D803" i="6"/>
  <c r="C803" i="6" s="1"/>
  <c r="H812" i="6"/>
  <c r="Y804" i="6"/>
  <c r="V803" i="6"/>
  <c r="J804" i="6"/>
  <c r="A804" i="6"/>
  <c r="K804" i="6"/>
  <c r="E804" i="6"/>
  <c r="X804" i="6" l="1"/>
  <c r="F804" i="6"/>
  <c r="Z804" i="6" s="1"/>
  <c r="L804" i="6"/>
  <c r="I804" i="6"/>
  <c r="N804" i="6"/>
  <c r="R804" i="6"/>
  <c r="O804" i="6"/>
  <c r="S804" i="6"/>
  <c r="P804" i="6"/>
  <c r="T804" i="6"/>
  <c r="M804" i="6"/>
  <c r="Q804" i="6"/>
  <c r="U804" i="6"/>
  <c r="B804" i="6"/>
  <c r="D804" i="6"/>
  <c r="C804" i="6" s="1"/>
  <c r="H813" i="6"/>
  <c r="Y805" i="6"/>
  <c r="V804" i="6"/>
  <c r="A805" i="6"/>
  <c r="J805" i="6"/>
  <c r="E805" i="6"/>
  <c r="K805" i="6"/>
  <c r="W804" i="6" l="1"/>
  <c r="X805" i="6"/>
  <c r="F805" i="6"/>
  <c r="L805" i="6"/>
  <c r="I805" i="6"/>
  <c r="M805" i="6"/>
  <c r="Q805" i="6"/>
  <c r="U805" i="6"/>
  <c r="N805" i="6"/>
  <c r="R805" i="6"/>
  <c r="O805" i="6"/>
  <c r="S805" i="6"/>
  <c r="P805" i="6"/>
  <c r="T805" i="6"/>
  <c r="B805" i="6"/>
  <c r="D805" i="6"/>
  <c r="C805" i="6" s="1"/>
  <c r="H814" i="6"/>
  <c r="Y806" i="6"/>
  <c r="A806" i="6"/>
  <c r="E806" i="6"/>
  <c r="J806" i="6"/>
  <c r="K806" i="6"/>
  <c r="Z805" i="6" l="1"/>
  <c r="V805" i="6"/>
  <c r="X806" i="6"/>
  <c r="F806" i="6"/>
  <c r="Z806" i="6" s="1"/>
  <c r="L806" i="6"/>
  <c r="I806" i="6"/>
  <c r="W805" i="6"/>
  <c r="P806" i="6"/>
  <c r="T806" i="6"/>
  <c r="M806" i="6"/>
  <c r="Q806" i="6"/>
  <c r="U806" i="6"/>
  <c r="N806" i="6"/>
  <c r="R806" i="6"/>
  <c r="O806" i="6"/>
  <c r="S806" i="6"/>
  <c r="B806" i="6"/>
  <c r="D806" i="6"/>
  <c r="C806" i="6" s="1"/>
  <c r="H815" i="6"/>
  <c r="Y807" i="6"/>
  <c r="K807" i="6"/>
  <c r="J807" i="6"/>
  <c r="E807" i="6"/>
  <c r="A807" i="6"/>
  <c r="V806" i="6" l="1"/>
  <c r="X807" i="6"/>
  <c r="F807" i="6"/>
  <c r="Z807" i="6" s="1"/>
  <c r="L807" i="6"/>
  <c r="I807" i="6"/>
  <c r="O807" i="6"/>
  <c r="S807" i="6"/>
  <c r="P807" i="6"/>
  <c r="T807" i="6"/>
  <c r="M807" i="6"/>
  <c r="Q807" i="6"/>
  <c r="U807" i="6"/>
  <c r="N807" i="6"/>
  <c r="R807" i="6"/>
  <c r="B807" i="6"/>
  <c r="D807" i="6"/>
  <c r="C807" i="6" s="1"/>
  <c r="H816" i="6"/>
  <c r="Y808" i="6"/>
  <c r="V807" i="6"/>
  <c r="E808" i="6"/>
  <c r="A808" i="6"/>
  <c r="K808" i="6"/>
  <c r="J808" i="6"/>
  <c r="X808" i="6" l="1"/>
  <c r="F808" i="6"/>
  <c r="V808" i="6" s="1"/>
  <c r="L808" i="6"/>
  <c r="I808" i="6"/>
  <c r="W807" i="6"/>
  <c r="N808" i="6"/>
  <c r="R808" i="6"/>
  <c r="O808" i="6"/>
  <c r="S808" i="6"/>
  <c r="P808" i="6"/>
  <c r="T808" i="6"/>
  <c r="M808" i="6"/>
  <c r="Q808" i="6"/>
  <c r="U808" i="6"/>
  <c r="B808" i="6"/>
  <c r="D808" i="6"/>
  <c r="C808" i="6" s="1"/>
  <c r="H817" i="6"/>
  <c r="Y809" i="6"/>
  <c r="K809" i="6"/>
  <c r="J809" i="6"/>
  <c r="A809" i="6"/>
  <c r="E809" i="6"/>
  <c r="Z808" i="6" l="1"/>
  <c r="X809" i="6"/>
  <c r="F809" i="6"/>
  <c r="Z809" i="6" s="1"/>
  <c r="L809" i="6"/>
  <c r="I809" i="6"/>
  <c r="W808" i="6"/>
  <c r="M809" i="6"/>
  <c r="Q809" i="6"/>
  <c r="U809" i="6"/>
  <c r="N809" i="6"/>
  <c r="R809" i="6"/>
  <c r="O809" i="6"/>
  <c r="S809" i="6"/>
  <c r="P809" i="6"/>
  <c r="T809" i="6"/>
  <c r="B809" i="6"/>
  <c r="D809" i="6"/>
  <c r="C809" i="6" s="1"/>
  <c r="H818" i="6"/>
  <c r="Y810" i="6"/>
  <c r="K810" i="6"/>
  <c r="A810" i="6"/>
  <c r="E810" i="6"/>
  <c r="J810" i="6"/>
  <c r="V809" i="6" l="1"/>
  <c r="X810" i="6"/>
  <c r="F810" i="6"/>
  <c r="Z810" i="6" s="1"/>
  <c r="L810" i="6"/>
  <c r="I810" i="6"/>
  <c r="P810" i="6"/>
  <c r="T810" i="6"/>
  <c r="M810" i="6"/>
  <c r="Q810" i="6"/>
  <c r="U810" i="6"/>
  <c r="N810" i="6"/>
  <c r="R810" i="6"/>
  <c r="O810" i="6"/>
  <c r="S810" i="6"/>
  <c r="B810" i="6"/>
  <c r="D810" i="6"/>
  <c r="C810" i="6" s="1"/>
  <c r="H819" i="6"/>
  <c r="Y811" i="6"/>
  <c r="V810" i="6"/>
  <c r="J811" i="6"/>
  <c r="K811" i="6"/>
  <c r="A811" i="6"/>
  <c r="E811" i="6"/>
  <c r="W810" i="6" l="1"/>
  <c r="X811" i="6"/>
  <c r="F811" i="6"/>
  <c r="V811" i="6" s="1"/>
  <c r="L811" i="6"/>
  <c r="I811" i="6"/>
  <c r="O811" i="6"/>
  <c r="S811" i="6"/>
  <c r="P811" i="6"/>
  <c r="T811" i="6"/>
  <c r="M811" i="6"/>
  <c r="Q811" i="6"/>
  <c r="U811" i="6"/>
  <c r="N811" i="6"/>
  <c r="R811" i="6"/>
  <c r="B811" i="6"/>
  <c r="D811" i="6"/>
  <c r="C811" i="6" s="1"/>
  <c r="H820" i="6"/>
  <c r="Y812" i="6"/>
  <c r="A812" i="6"/>
  <c r="J812" i="6"/>
  <c r="E812" i="6"/>
  <c r="K812" i="6"/>
  <c r="Z811" i="6" l="1"/>
  <c r="X812" i="6"/>
  <c r="F812" i="6"/>
  <c r="Z812" i="6" s="1"/>
  <c r="L812" i="6"/>
  <c r="I812" i="6"/>
  <c r="W811" i="6"/>
  <c r="N812" i="6"/>
  <c r="R812" i="6"/>
  <c r="O812" i="6"/>
  <c r="S812" i="6"/>
  <c r="P812" i="6"/>
  <c r="T812" i="6"/>
  <c r="M812" i="6"/>
  <c r="Q812" i="6"/>
  <c r="U812" i="6"/>
  <c r="B812" i="6"/>
  <c r="D812" i="6"/>
  <c r="C812" i="6" s="1"/>
  <c r="H821" i="6"/>
  <c r="Y813" i="6"/>
  <c r="J813" i="6"/>
  <c r="K813" i="6"/>
  <c r="E813" i="6"/>
  <c r="A813" i="6"/>
  <c r="V812" i="6" l="1"/>
  <c r="X813" i="6"/>
  <c r="F813" i="6"/>
  <c r="Z813" i="6" s="1"/>
  <c r="L813" i="6"/>
  <c r="I813" i="6"/>
  <c r="M813" i="6"/>
  <c r="Q813" i="6"/>
  <c r="U813" i="6"/>
  <c r="N813" i="6"/>
  <c r="R813" i="6"/>
  <c r="O813" i="6"/>
  <c r="S813" i="6"/>
  <c r="P813" i="6"/>
  <c r="T813" i="6"/>
  <c r="B813" i="6"/>
  <c r="D813" i="6"/>
  <c r="C813" i="6" s="1"/>
  <c r="H822" i="6"/>
  <c r="Y814" i="6"/>
  <c r="V813" i="6"/>
  <c r="A814" i="6"/>
  <c r="J814" i="6"/>
  <c r="E814" i="6"/>
  <c r="K814" i="6"/>
  <c r="X814" i="6" l="1"/>
  <c r="F814" i="6"/>
  <c r="V814" i="6" s="1"/>
  <c r="L814" i="6"/>
  <c r="I814" i="6"/>
  <c r="W813" i="6"/>
  <c r="P814" i="6"/>
  <c r="T814" i="6"/>
  <c r="M814" i="6"/>
  <c r="Q814" i="6"/>
  <c r="U814" i="6"/>
  <c r="N814" i="6"/>
  <c r="R814" i="6"/>
  <c r="O814" i="6"/>
  <c r="S814" i="6"/>
  <c r="B814" i="6"/>
  <c r="D814" i="6"/>
  <c r="C814" i="6" s="1"/>
  <c r="H823" i="6"/>
  <c r="Y815" i="6"/>
  <c r="K815" i="6"/>
  <c r="J815" i="6"/>
  <c r="E815" i="6"/>
  <c r="A815" i="6"/>
  <c r="Z814" i="6" l="1"/>
  <c r="W814" i="6"/>
  <c r="X815" i="6"/>
  <c r="F815" i="6"/>
  <c r="Z815" i="6" s="1"/>
  <c r="L815" i="6"/>
  <c r="I815" i="6"/>
  <c r="O815" i="6"/>
  <c r="S815" i="6"/>
  <c r="P815" i="6"/>
  <c r="T815" i="6"/>
  <c r="M815" i="6"/>
  <c r="Q815" i="6"/>
  <c r="U815" i="6"/>
  <c r="N815" i="6"/>
  <c r="R815" i="6"/>
  <c r="B815" i="6"/>
  <c r="D815" i="6"/>
  <c r="C815" i="6" s="1"/>
  <c r="H824" i="6"/>
  <c r="Y816" i="6"/>
  <c r="V815" i="6"/>
  <c r="A816" i="6"/>
  <c r="K816" i="6"/>
  <c r="J816" i="6"/>
  <c r="E816" i="6"/>
  <c r="X816" i="6" l="1"/>
  <c r="F816" i="6"/>
  <c r="Z816" i="6" s="1"/>
  <c r="L816" i="6"/>
  <c r="I816" i="6"/>
  <c r="N816" i="6"/>
  <c r="R816" i="6"/>
  <c r="O816" i="6"/>
  <c r="S816" i="6"/>
  <c r="P816" i="6"/>
  <c r="T816" i="6"/>
  <c r="M816" i="6"/>
  <c r="Q816" i="6"/>
  <c r="U816" i="6"/>
  <c r="B816" i="6"/>
  <c r="D816" i="6"/>
  <c r="C816" i="6" s="1"/>
  <c r="H825" i="6"/>
  <c r="Y817" i="6"/>
  <c r="V816" i="6"/>
  <c r="J817" i="6"/>
  <c r="K817" i="6"/>
  <c r="A817" i="6"/>
  <c r="E817" i="6"/>
  <c r="W816" i="6" l="1"/>
  <c r="X817" i="6"/>
  <c r="F817" i="6"/>
  <c r="V817" i="6" s="1"/>
  <c r="I817" i="6"/>
  <c r="L817" i="6"/>
  <c r="M817" i="6"/>
  <c r="Q817" i="6"/>
  <c r="U817" i="6"/>
  <c r="N817" i="6"/>
  <c r="R817" i="6"/>
  <c r="O817" i="6"/>
  <c r="S817" i="6"/>
  <c r="P817" i="6"/>
  <c r="T817" i="6"/>
  <c r="B817" i="6"/>
  <c r="D817" i="6"/>
  <c r="C817" i="6" s="1"/>
  <c r="H826" i="6"/>
  <c r="Y818" i="6"/>
  <c r="A818" i="6"/>
  <c r="E818" i="6"/>
  <c r="K818" i="6"/>
  <c r="J818" i="6"/>
  <c r="Z817" i="6" l="1"/>
  <c r="X818" i="6"/>
  <c r="F818" i="6"/>
  <c r="Z818" i="6" s="1"/>
  <c r="L818" i="6"/>
  <c r="I818" i="6"/>
  <c r="W817" i="6"/>
  <c r="P818" i="6"/>
  <c r="T818" i="6"/>
  <c r="M818" i="6"/>
  <c r="Q818" i="6"/>
  <c r="U818" i="6"/>
  <c r="N818" i="6"/>
  <c r="R818" i="6"/>
  <c r="O818" i="6"/>
  <c r="S818" i="6"/>
  <c r="B818" i="6"/>
  <c r="D818" i="6"/>
  <c r="C818" i="6" s="1"/>
  <c r="H827" i="6"/>
  <c r="Y819" i="6"/>
  <c r="K819" i="6"/>
  <c r="E819" i="6"/>
  <c r="A819" i="6"/>
  <c r="J819" i="6"/>
  <c r="V818" i="6" l="1"/>
  <c r="X819" i="6"/>
  <c r="F819" i="6"/>
  <c r="Z819" i="6" s="1"/>
  <c r="L819" i="6"/>
  <c r="I819" i="6"/>
  <c r="O819" i="6"/>
  <c r="S819" i="6"/>
  <c r="P819" i="6"/>
  <c r="T819" i="6"/>
  <c r="M819" i="6"/>
  <c r="Q819" i="6"/>
  <c r="U819" i="6"/>
  <c r="N819" i="6"/>
  <c r="R819" i="6"/>
  <c r="B819" i="6"/>
  <c r="D819" i="6"/>
  <c r="C819" i="6" s="1"/>
  <c r="H828" i="6"/>
  <c r="Y820" i="6"/>
  <c r="V819" i="6"/>
  <c r="J820" i="6"/>
  <c r="K820" i="6"/>
  <c r="A820" i="6"/>
  <c r="E820" i="6"/>
  <c r="X820" i="6" l="1"/>
  <c r="F820" i="6"/>
  <c r="V820" i="6" s="1"/>
  <c r="L820" i="6"/>
  <c r="I820" i="6"/>
  <c r="W819" i="6"/>
  <c r="N820" i="6"/>
  <c r="R820" i="6"/>
  <c r="O820" i="6"/>
  <c r="S820" i="6"/>
  <c r="P820" i="6"/>
  <c r="T820" i="6"/>
  <c r="M820" i="6"/>
  <c r="Q820" i="6"/>
  <c r="U820" i="6"/>
  <c r="B820" i="6"/>
  <c r="D820" i="6"/>
  <c r="C820" i="6" s="1"/>
  <c r="H829" i="6"/>
  <c r="Y821" i="6"/>
  <c r="K821" i="6"/>
  <c r="E821" i="6"/>
  <c r="A821" i="6"/>
  <c r="J821" i="6"/>
  <c r="Z820" i="6" l="1"/>
  <c r="W820" i="6"/>
  <c r="X821" i="6"/>
  <c r="F821" i="6"/>
  <c r="Z821" i="6" s="1"/>
  <c r="L821" i="6"/>
  <c r="I821" i="6"/>
  <c r="M821" i="6"/>
  <c r="Q821" i="6"/>
  <c r="U821" i="6"/>
  <c r="N821" i="6"/>
  <c r="R821" i="6"/>
  <c r="O821" i="6"/>
  <c r="S821" i="6"/>
  <c r="P821" i="6"/>
  <c r="T821" i="6"/>
  <c r="B821" i="6"/>
  <c r="D821" i="6"/>
  <c r="C821" i="6" s="1"/>
  <c r="H830" i="6"/>
  <c r="Y822" i="6"/>
  <c r="V821" i="6"/>
  <c r="J822" i="6"/>
  <c r="A822" i="6"/>
  <c r="E822" i="6"/>
  <c r="K822" i="6"/>
  <c r="X822" i="6" l="1"/>
  <c r="F822" i="6"/>
  <c r="Z822" i="6" s="1"/>
  <c r="L822" i="6"/>
  <c r="I822" i="6"/>
  <c r="P822" i="6"/>
  <c r="T822" i="6"/>
  <c r="M822" i="6"/>
  <c r="Q822" i="6"/>
  <c r="U822" i="6"/>
  <c r="N822" i="6"/>
  <c r="R822" i="6"/>
  <c r="O822" i="6"/>
  <c r="S822" i="6"/>
  <c r="B822" i="6"/>
  <c r="D822" i="6"/>
  <c r="C822" i="6" s="1"/>
  <c r="H831" i="6"/>
  <c r="Y823" i="6"/>
  <c r="V822" i="6"/>
  <c r="K823" i="6"/>
  <c r="E823" i="6"/>
  <c r="A823" i="6"/>
  <c r="J823" i="6"/>
  <c r="W822" i="6" l="1"/>
  <c r="X823" i="6"/>
  <c r="F823" i="6"/>
  <c r="V823" i="6" s="1"/>
  <c r="L823" i="6"/>
  <c r="I823" i="6"/>
  <c r="O823" i="6"/>
  <c r="S823" i="6"/>
  <c r="P823" i="6"/>
  <c r="T823" i="6"/>
  <c r="M823" i="6"/>
  <c r="Q823" i="6"/>
  <c r="U823" i="6"/>
  <c r="N823" i="6"/>
  <c r="R823" i="6"/>
  <c r="B823" i="6"/>
  <c r="D823" i="6"/>
  <c r="C823" i="6" s="1"/>
  <c r="H832" i="6"/>
  <c r="Y824" i="6"/>
  <c r="J824" i="6"/>
  <c r="A824" i="6"/>
  <c r="K824" i="6"/>
  <c r="E824" i="6"/>
  <c r="Z823" i="6" l="1"/>
  <c r="X824" i="6"/>
  <c r="F824" i="6"/>
  <c r="Z824" i="6" s="1"/>
  <c r="L824" i="6"/>
  <c r="I824" i="6"/>
  <c r="W823" i="6"/>
  <c r="N824" i="6"/>
  <c r="R824" i="6"/>
  <c r="O824" i="6"/>
  <c r="S824" i="6"/>
  <c r="P824" i="6"/>
  <c r="T824" i="6"/>
  <c r="M824" i="6"/>
  <c r="Q824" i="6"/>
  <c r="U824" i="6"/>
  <c r="B824" i="6"/>
  <c r="D824" i="6"/>
  <c r="C824" i="6" s="1"/>
  <c r="H833" i="6"/>
  <c r="Y825" i="6"/>
  <c r="A825" i="6"/>
  <c r="J825" i="6"/>
  <c r="E825" i="6"/>
  <c r="K825" i="6"/>
  <c r="V824" i="6" l="1"/>
  <c r="X825" i="6"/>
  <c r="F825" i="6"/>
  <c r="Z825" i="6" s="1"/>
  <c r="L825" i="6"/>
  <c r="I825" i="6"/>
  <c r="M825" i="6"/>
  <c r="Q825" i="6"/>
  <c r="U825" i="6"/>
  <c r="N825" i="6"/>
  <c r="R825" i="6"/>
  <c r="O825" i="6"/>
  <c r="S825" i="6"/>
  <c r="P825" i="6"/>
  <c r="T825" i="6"/>
  <c r="B825" i="6"/>
  <c r="D825" i="6"/>
  <c r="C825" i="6" s="1"/>
  <c r="H834" i="6"/>
  <c r="Y826" i="6"/>
  <c r="V825" i="6"/>
  <c r="A826" i="6"/>
  <c r="E826" i="6"/>
  <c r="J826" i="6"/>
  <c r="K826" i="6"/>
  <c r="X826" i="6" l="1"/>
  <c r="F826" i="6"/>
  <c r="V826" i="6" s="1"/>
  <c r="L826" i="6"/>
  <c r="I826" i="6"/>
  <c r="W825" i="6"/>
  <c r="P826" i="6"/>
  <c r="T826" i="6"/>
  <c r="M826" i="6"/>
  <c r="Q826" i="6"/>
  <c r="U826" i="6"/>
  <c r="N826" i="6"/>
  <c r="R826" i="6"/>
  <c r="O826" i="6"/>
  <c r="S826" i="6"/>
  <c r="B826" i="6"/>
  <c r="D826" i="6"/>
  <c r="C826" i="6" s="1"/>
  <c r="H835" i="6"/>
  <c r="Y827" i="6"/>
  <c r="J827" i="6"/>
  <c r="K827" i="6"/>
  <c r="A827" i="6"/>
  <c r="E827" i="6"/>
  <c r="Z826" i="6" l="1"/>
  <c r="W826" i="6"/>
  <c r="X827" i="6"/>
  <c r="F827" i="6"/>
  <c r="Z827" i="6" s="1"/>
  <c r="L827" i="6"/>
  <c r="I827" i="6"/>
  <c r="O827" i="6"/>
  <c r="S827" i="6"/>
  <c r="P827" i="6"/>
  <c r="T827" i="6"/>
  <c r="M827" i="6"/>
  <c r="Q827" i="6"/>
  <c r="U827" i="6"/>
  <c r="N827" i="6"/>
  <c r="R827" i="6"/>
  <c r="B827" i="6"/>
  <c r="D827" i="6"/>
  <c r="C827" i="6" s="1"/>
  <c r="H836" i="6"/>
  <c r="Y828" i="6"/>
  <c r="V827" i="6"/>
  <c r="E828" i="6"/>
  <c r="A828" i="6"/>
  <c r="K828" i="6"/>
  <c r="J828" i="6"/>
  <c r="X828" i="6" l="1"/>
  <c r="F828" i="6"/>
  <c r="Z828" i="6" s="1"/>
  <c r="L828" i="6"/>
  <c r="I828" i="6"/>
  <c r="N828" i="6"/>
  <c r="R828" i="6"/>
  <c r="O828" i="6"/>
  <c r="S828" i="6"/>
  <c r="P828" i="6"/>
  <c r="T828" i="6"/>
  <c r="M828" i="6"/>
  <c r="Q828" i="6"/>
  <c r="U828" i="6"/>
  <c r="B828" i="6"/>
  <c r="D828" i="6"/>
  <c r="C828" i="6" s="1"/>
  <c r="H837" i="6"/>
  <c r="Y829" i="6"/>
  <c r="V828" i="6"/>
  <c r="A829" i="6"/>
  <c r="K829" i="6"/>
  <c r="E829" i="6"/>
  <c r="J829" i="6"/>
  <c r="W828" i="6" l="1"/>
  <c r="X829" i="6"/>
  <c r="F829" i="6"/>
  <c r="L829" i="6"/>
  <c r="I829" i="6"/>
  <c r="M829" i="6"/>
  <c r="Q829" i="6"/>
  <c r="U829" i="6"/>
  <c r="N829" i="6"/>
  <c r="R829" i="6"/>
  <c r="O829" i="6"/>
  <c r="S829" i="6"/>
  <c r="P829" i="6"/>
  <c r="T829" i="6"/>
  <c r="B829" i="6"/>
  <c r="D829" i="6"/>
  <c r="C829" i="6" s="1"/>
  <c r="H838" i="6"/>
  <c r="Y830" i="6"/>
  <c r="J830" i="6"/>
  <c r="K830" i="6"/>
  <c r="A830" i="6"/>
  <c r="E830" i="6"/>
  <c r="Z829" i="6" l="1"/>
  <c r="V829" i="6"/>
  <c r="X830" i="6"/>
  <c r="F830" i="6"/>
  <c r="Z830" i="6" s="1"/>
  <c r="L830" i="6"/>
  <c r="I830" i="6"/>
  <c r="W829" i="6"/>
  <c r="P830" i="6"/>
  <c r="T830" i="6"/>
  <c r="M830" i="6"/>
  <c r="Q830" i="6"/>
  <c r="U830" i="6"/>
  <c r="N830" i="6"/>
  <c r="R830" i="6"/>
  <c r="O830" i="6"/>
  <c r="S830" i="6"/>
  <c r="B830" i="6"/>
  <c r="D830" i="6"/>
  <c r="C830" i="6" s="1"/>
  <c r="H839" i="6"/>
  <c r="Y831" i="6"/>
  <c r="A831" i="6"/>
  <c r="J831" i="6"/>
  <c r="K831" i="6"/>
  <c r="E831" i="6"/>
  <c r="V830" i="6" l="1"/>
  <c r="X831" i="6"/>
  <c r="F831" i="6"/>
  <c r="Z831" i="6" s="1"/>
  <c r="L831" i="6"/>
  <c r="I831" i="6"/>
  <c r="O831" i="6"/>
  <c r="S831" i="6"/>
  <c r="P831" i="6"/>
  <c r="T831" i="6"/>
  <c r="M831" i="6"/>
  <c r="Q831" i="6"/>
  <c r="U831" i="6"/>
  <c r="N831" i="6"/>
  <c r="R831" i="6"/>
  <c r="B831" i="6"/>
  <c r="D831" i="6"/>
  <c r="C831" i="6" s="1"/>
  <c r="H840" i="6"/>
  <c r="Y832" i="6"/>
  <c r="V831" i="6"/>
  <c r="E832" i="6"/>
  <c r="K832" i="6"/>
  <c r="J832" i="6"/>
  <c r="A832" i="6"/>
  <c r="W831" i="6" l="1"/>
  <c r="X832" i="6"/>
  <c r="F832" i="6"/>
  <c r="V832" i="6" s="1"/>
  <c r="L832" i="6"/>
  <c r="I832" i="6"/>
  <c r="N832" i="6"/>
  <c r="R832" i="6"/>
  <c r="O832" i="6"/>
  <c r="S832" i="6"/>
  <c r="P832" i="6"/>
  <c r="T832" i="6"/>
  <c r="M832" i="6"/>
  <c r="Q832" i="6"/>
  <c r="U832" i="6"/>
  <c r="B832" i="6"/>
  <c r="D832" i="6"/>
  <c r="C832" i="6" s="1"/>
  <c r="H841" i="6"/>
  <c r="Y833" i="6"/>
  <c r="K833" i="6"/>
  <c r="A833" i="6"/>
  <c r="J833" i="6"/>
  <c r="E833" i="6"/>
  <c r="Z832" i="6" l="1"/>
  <c r="X833" i="6"/>
  <c r="F833" i="6"/>
  <c r="Z833" i="6" s="1"/>
  <c r="I833" i="6"/>
  <c r="L833" i="6"/>
  <c r="W832" i="6"/>
  <c r="M833" i="6"/>
  <c r="Q833" i="6"/>
  <c r="U833" i="6"/>
  <c r="N833" i="6"/>
  <c r="R833" i="6"/>
  <c r="O833" i="6"/>
  <c r="S833" i="6"/>
  <c r="P833" i="6"/>
  <c r="T833" i="6"/>
  <c r="B833" i="6"/>
  <c r="D833" i="6"/>
  <c r="C833" i="6" s="1"/>
  <c r="H842" i="6"/>
  <c r="Y834" i="6"/>
  <c r="J834" i="6"/>
  <c r="E834" i="6"/>
  <c r="A834" i="6"/>
  <c r="K834" i="6"/>
  <c r="V833" i="6" l="1"/>
  <c r="X834" i="6"/>
  <c r="F834" i="6"/>
  <c r="Z834" i="6" s="1"/>
  <c r="L834" i="6"/>
  <c r="I834" i="6"/>
  <c r="P834" i="6"/>
  <c r="T834" i="6"/>
  <c r="M834" i="6"/>
  <c r="Q834" i="6"/>
  <c r="U834" i="6"/>
  <c r="N834" i="6"/>
  <c r="R834" i="6"/>
  <c r="O834" i="6"/>
  <c r="S834" i="6"/>
  <c r="B834" i="6"/>
  <c r="D834" i="6"/>
  <c r="C834" i="6" s="1"/>
  <c r="H843" i="6"/>
  <c r="Y835" i="6"/>
  <c r="V834" i="6"/>
  <c r="K835" i="6"/>
  <c r="E835" i="6"/>
  <c r="A835" i="6"/>
  <c r="J835" i="6"/>
  <c r="X835" i="6" l="1"/>
  <c r="F835" i="6"/>
  <c r="V835" i="6" s="1"/>
  <c r="L835" i="6"/>
  <c r="I835" i="6"/>
  <c r="W834" i="6"/>
  <c r="O835" i="6"/>
  <c r="S835" i="6"/>
  <c r="P835" i="6"/>
  <c r="T835" i="6"/>
  <c r="M835" i="6"/>
  <c r="Q835" i="6"/>
  <c r="U835" i="6"/>
  <c r="N835" i="6"/>
  <c r="R835" i="6"/>
  <c r="B835" i="6"/>
  <c r="D835" i="6"/>
  <c r="C835" i="6" s="1"/>
  <c r="H844" i="6"/>
  <c r="Y836" i="6"/>
  <c r="J836" i="6"/>
  <c r="E836" i="6"/>
  <c r="A836" i="6"/>
  <c r="K836" i="6"/>
  <c r="Z835" i="6" l="1"/>
  <c r="W835" i="6"/>
  <c r="X836" i="6"/>
  <c r="F836" i="6"/>
  <c r="Z836" i="6" s="1"/>
  <c r="L836" i="6"/>
  <c r="I836" i="6"/>
  <c r="N836" i="6"/>
  <c r="R836" i="6"/>
  <c r="O836" i="6"/>
  <c r="S836" i="6"/>
  <c r="P836" i="6"/>
  <c r="T836" i="6"/>
  <c r="M836" i="6"/>
  <c r="Q836" i="6"/>
  <c r="U836" i="6"/>
  <c r="B836" i="6"/>
  <c r="D836" i="6"/>
  <c r="C836" i="6" s="1"/>
  <c r="H845" i="6"/>
  <c r="Y837" i="6"/>
  <c r="V836" i="6"/>
  <c r="K837" i="6"/>
  <c r="A837" i="6"/>
  <c r="J837" i="6"/>
  <c r="E837" i="6"/>
  <c r="X837" i="6" l="1"/>
  <c r="F837" i="6"/>
  <c r="Z837" i="6" s="1"/>
  <c r="L837" i="6"/>
  <c r="I837" i="6"/>
  <c r="M837" i="6"/>
  <c r="Q837" i="6"/>
  <c r="U837" i="6"/>
  <c r="N837" i="6"/>
  <c r="R837" i="6"/>
  <c r="O837" i="6"/>
  <c r="S837" i="6"/>
  <c r="P837" i="6"/>
  <c r="T837" i="6"/>
  <c r="B837" i="6"/>
  <c r="D837" i="6"/>
  <c r="C837" i="6" s="1"/>
  <c r="H846" i="6"/>
  <c r="Y838" i="6"/>
  <c r="V837" i="6"/>
  <c r="J838" i="6"/>
  <c r="E838" i="6"/>
  <c r="A838" i="6"/>
  <c r="K838" i="6"/>
  <c r="W837" i="6" l="1"/>
  <c r="X838" i="6"/>
  <c r="F838" i="6"/>
  <c r="V838" i="6" s="1"/>
  <c r="L838" i="6"/>
  <c r="I838" i="6"/>
  <c r="P838" i="6"/>
  <c r="T838" i="6"/>
  <c r="M838" i="6"/>
  <c r="Q838" i="6"/>
  <c r="U838" i="6"/>
  <c r="N838" i="6"/>
  <c r="R838" i="6"/>
  <c r="O838" i="6"/>
  <c r="S838" i="6"/>
  <c r="B838" i="6"/>
  <c r="D838" i="6"/>
  <c r="C838" i="6" s="1"/>
  <c r="H847" i="6"/>
  <c r="Y839" i="6"/>
  <c r="K839" i="6"/>
  <c r="A839" i="6"/>
  <c r="J839" i="6"/>
  <c r="E839" i="6"/>
  <c r="Z838" i="6" l="1"/>
  <c r="X839" i="6"/>
  <c r="F839" i="6"/>
  <c r="Z839" i="6" s="1"/>
  <c r="L839" i="6"/>
  <c r="I839" i="6"/>
  <c r="W838" i="6"/>
  <c r="O839" i="6"/>
  <c r="S839" i="6"/>
  <c r="P839" i="6"/>
  <c r="T839" i="6"/>
  <c r="M839" i="6"/>
  <c r="Q839" i="6"/>
  <c r="U839" i="6"/>
  <c r="N839" i="6"/>
  <c r="R839" i="6"/>
  <c r="B839" i="6"/>
  <c r="D839" i="6"/>
  <c r="C839" i="6" s="1"/>
  <c r="H848" i="6"/>
  <c r="Y840" i="6"/>
  <c r="J840" i="6"/>
  <c r="E840" i="6"/>
  <c r="A840" i="6"/>
  <c r="K840" i="6"/>
  <c r="V839" i="6" l="1"/>
  <c r="X840" i="6"/>
  <c r="F840" i="6"/>
  <c r="Z840" i="6" s="1"/>
  <c r="L840" i="6"/>
  <c r="I840" i="6"/>
  <c r="N840" i="6"/>
  <c r="R840" i="6"/>
  <c r="O840" i="6"/>
  <c r="S840" i="6"/>
  <c r="P840" i="6"/>
  <c r="T840" i="6"/>
  <c r="M840" i="6"/>
  <c r="Q840" i="6"/>
  <c r="U840" i="6"/>
  <c r="B840" i="6"/>
  <c r="D840" i="6"/>
  <c r="C840" i="6" s="1"/>
  <c r="H849" i="6"/>
  <c r="Y841" i="6"/>
  <c r="V840" i="6"/>
  <c r="K841" i="6"/>
  <c r="A841" i="6"/>
  <c r="J841" i="6"/>
  <c r="E841" i="6"/>
  <c r="X841" i="6" l="1"/>
  <c r="F841" i="6"/>
  <c r="V841" i="6" s="1"/>
  <c r="I841" i="6"/>
  <c r="L841" i="6"/>
  <c r="W840" i="6"/>
  <c r="M841" i="6"/>
  <c r="Q841" i="6"/>
  <c r="U841" i="6"/>
  <c r="N841" i="6"/>
  <c r="R841" i="6"/>
  <c r="O841" i="6"/>
  <c r="S841" i="6"/>
  <c r="P841" i="6"/>
  <c r="T841" i="6"/>
  <c r="B841" i="6"/>
  <c r="D841" i="6"/>
  <c r="C841" i="6" s="1"/>
  <c r="H850" i="6"/>
  <c r="Y842" i="6"/>
  <c r="E842" i="6"/>
  <c r="A842" i="6"/>
  <c r="J842" i="6"/>
  <c r="K842" i="6"/>
  <c r="Z841" i="6" l="1"/>
  <c r="W841" i="6"/>
  <c r="X842" i="6"/>
  <c r="F842" i="6"/>
  <c r="Z842" i="6" s="1"/>
  <c r="L842" i="6"/>
  <c r="I842" i="6"/>
  <c r="P842" i="6"/>
  <c r="T842" i="6"/>
  <c r="M842" i="6"/>
  <c r="Q842" i="6"/>
  <c r="U842" i="6"/>
  <c r="N842" i="6"/>
  <c r="R842" i="6"/>
  <c r="O842" i="6"/>
  <c r="S842" i="6"/>
  <c r="B842" i="6"/>
  <c r="D842" i="6"/>
  <c r="C842" i="6" s="1"/>
  <c r="H851" i="6"/>
  <c r="Y843" i="6"/>
  <c r="J843" i="6"/>
  <c r="K843" i="6"/>
  <c r="A843" i="6"/>
  <c r="E843" i="6"/>
  <c r="V842" i="6" l="1"/>
  <c r="X843" i="6"/>
  <c r="F843" i="6"/>
  <c r="Z843" i="6" s="1"/>
  <c r="L843" i="6"/>
  <c r="I843" i="6"/>
  <c r="O843" i="6"/>
  <c r="P843" i="6"/>
  <c r="T843" i="6"/>
  <c r="M843" i="6"/>
  <c r="Q843" i="6"/>
  <c r="U843" i="6"/>
  <c r="N843" i="6"/>
  <c r="R843" i="6"/>
  <c r="S843" i="6"/>
  <c r="B843" i="6"/>
  <c r="D843" i="6"/>
  <c r="C843" i="6" s="1"/>
  <c r="H852" i="6"/>
  <c r="Y844" i="6"/>
  <c r="V843" i="6"/>
  <c r="A844" i="6"/>
  <c r="J844" i="6"/>
  <c r="E844" i="6"/>
  <c r="K844" i="6"/>
  <c r="W843" i="6" l="1"/>
  <c r="X844" i="6"/>
  <c r="F844" i="6"/>
  <c r="V844" i="6" s="1"/>
  <c r="L844" i="6"/>
  <c r="I844" i="6"/>
  <c r="O844" i="6"/>
  <c r="S844" i="6"/>
  <c r="P844" i="6"/>
  <c r="T844" i="6"/>
  <c r="M844" i="6"/>
  <c r="Q844" i="6"/>
  <c r="U844" i="6"/>
  <c r="N844" i="6"/>
  <c r="R844" i="6"/>
  <c r="B844" i="6"/>
  <c r="D844" i="6"/>
  <c r="C844" i="6" s="1"/>
  <c r="H853" i="6"/>
  <c r="Y845" i="6"/>
  <c r="A845" i="6"/>
  <c r="E845" i="6"/>
  <c r="K845" i="6"/>
  <c r="J845" i="6"/>
  <c r="Z844" i="6" l="1"/>
  <c r="X845" i="6"/>
  <c r="F845" i="6"/>
  <c r="Z845" i="6" s="1"/>
  <c r="L845" i="6"/>
  <c r="I845" i="6"/>
  <c r="W844" i="6"/>
  <c r="N845" i="6"/>
  <c r="R845" i="6"/>
  <c r="O845" i="6"/>
  <c r="S845" i="6"/>
  <c r="P845" i="6"/>
  <c r="T845" i="6"/>
  <c r="Q845" i="6"/>
  <c r="U845" i="6"/>
  <c r="M845" i="6"/>
  <c r="B845" i="6"/>
  <c r="D845" i="6"/>
  <c r="C845" i="6" s="1"/>
  <c r="H854" i="6"/>
  <c r="Y846" i="6"/>
  <c r="A846" i="6"/>
  <c r="K846" i="6"/>
  <c r="J846" i="6"/>
  <c r="E846" i="6"/>
  <c r="V845" i="6" l="1"/>
  <c r="X846" i="6"/>
  <c r="F846" i="6"/>
  <c r="Z846" i="6" s="1"/>
  <c r="L846" i="6"/>
  <c r="I846" i="6"/>
  <c r="M846" i="6"/>
  <c r="Q846" i="6"/>
  <c r="U846" i="6"/>
  <c r="N846" i="6"/>
  <c r="R846" i="6"/>
  <c r="O846" i="6"/>
  <c r="S846" i="6"/>
  <c r="P846" i="6"/>
  <c r="T846" i="6"/>
  <c r="B846" i="6"/>
  <c r="D846" i="6"/>
  <c r="C846" i="6" s="1"/>
  <c r="H855" i="6"/>
  <c r="Y847" i="6"/>
  <c r="V846" i="6"/>
  <c r="A847" i="6"/>
  <c r="E847" i="6"/>
  <c r="J847" i="6"/>
  <c r="K847" i="6"/>
  <c r="X847" i="6" l="1"/>
  <c r="F847" i="6"/>
  <c r="V847" i="6" s="1"/>
  <c r="L847" i="6"/>
  <c r="I847" i="6"/>
  <c r="W846" i="6"/>
  <c r="P847" i="6"/>
  <c r="T847" i="6"/>
  <c r="M847" i="6"/>
  <c r="Q847" i="6"/>
  <c r="U847" i="6"/>
  <c r="N847" i="6"/>
  <c r="R847" i="6"/>
  <c r="O847" i="6"/>
  <c r="S847" i="6"/>
  <c r="B847" i="6"/>
  <c r="D847" i="6"/>
  <c r="C847" i="6" s="1"/>
  <c r="H856" i="6"/>
  <c r="Y848" i="6"/>
  <c r="J848" i="6"/>
  <c r="E848" i="6"/>
  <c r="A848" i="6"/>
  <c r="K848" i="6"/>
  <c r="Z847" i="6" l="1"/>
  <c r="W847" i="6"/>
  <c r="X848" i="6"/>
  <c r="F848" i="6"/>
  <c r="Z848" i="6" s="1"/>
  <c r="L848" i="6"/>
  <c r="I848" i="6"/>
  <c r="O848" i="6"/>
  <c r="S848" i="6"/>
  <c r="P848" i="6"/>
  <c r="T848" i="6"/>
  <c r="M848" i="6"/>
  <c r="Q848" i="6"/>
  <c r="U848" i="6"/>
  <c r="N848" i="6"/>
  <c r="R848" i="6"/>
  <c r="B848" i="6"/>
  <c r="D848" i="6"/>
  <c r="C848" i="6" s="1"/>
  <c r="H857" i="6"/>
  <c r="Y849" i="6"/>
  <c r="V848" i="6"/>
  <c r="A849" i="6"/>
  <c r="E849" i="6"/>
  <c r="K849" i="6"/>
  <c r="J849" i="6"/>
  <c r="X849" i="6" l="1"/>
  <c r="F849" i="6"/>
  <c r="Z849" i="6" s="1"/>
  <c r="I849" i="6"/>
  <c r="L849" i="6"/>
  <c r="N849" i="6"/>
  <c r="R849" i="6"/>
  <c r="O849" i="6"/>
  <c r="S849" i="6"/>
  <c r="P849" i="6"/>
  <c r="T849" i="6"/>
  <c r="M849" i="6"/>
  <c r="Q849" i="6"/>
  <c r="U849" i="6"/>
  <c r="B849" i="6"/>
  <c r="D849" i="6"/>
  <c r="C849" i="6" s="1"/>
  <c r="H858" i="6"/>
  <c r="Y850" i="6"/>
  <c r="V849" i="6"/>
  <c r="K850" i="6"/>
  <c r="A850" i="6"/>
  <c r="E850" i="6"/>
  <c r="J850" i="6"/>
  <c r="W849" i="6" l="1"/>
  <c r="X850" i="6"/>
  <c r="F850" i="6"/>
  <c r="V850" i="6" s="1"/>
  <c r="L850" i="6"/>
  <c r="I850" i="6"/>
  <c r="M850" i="6"/>
  <c r="Q850" i="6"/>
  <c r="U850" i="6"/>
  <c r="N850" i="6"/>
  <c r="R850" i="6"/>
  <c r="O850" i="6"/>
  <c r="S850" i="6"/>
  <c r="T850" i="6"/>
  <c r="P850" i="6"/>
  <c r="B850" i="6"/>
  <c r="D850" i="6"/>
  <c r="C850" i="6" s="1"/>
  <c r="H859" i="6"/>
  <c r="Y851" i="6"/>
  <c r="J851" i="6"/>
  <c r="E851" i="6"/>
  <c r="A851" i="6"/>
  <c r="K851" i="6"/>
  <c r="Z850" i="6" l="1"/>
  <c r="W850" i="6"/>
  <c r="X851" i="6"/>
  <c r="F851" i="6"/>
  <c r="Z851" i="6" s="1"/>
  <c r="L851" i="6"/>
  <c r="I851" i="6"/>
  <c r="P851" i="6"/>
  <c r="T851" i="6"/>
  <c r="M851" i="6"/>
  <c r="Q851" i="6"/>
  <c r="U851" i="6"/>
  <c r="N851" i="6"/>
  <c r="R851" i="6"/>
  <c r="O851" i="6"/>
  <c r="S851" i="6"/>
  <c r="B851" i="6"/>
  <c r="D851" i="6"/>
  <c r="C851" i="6" s="1"/>
  <c r="H860" i="6"/>
  <c r="Y852" i="6"/>
  <c r="V851" i="6"/>
  <c r="K852" i="6"/>
  <c r="A852" i="6"/>
  <c r="E852" i="6"/>
  <c r="J852" i="6"/>
  <c r="X852" i="6" l="1"/>
  <c r="F852" i="6"/>
  <c r="Z852" i="6" s="1"/>
  <c r="L852" i="6"/>
  <c r="I852" i="6"/>
  <c r="O852" i="6"/>
  <c r="S852" i="6"/>
  <c r="P852" i="6"/>
  <c r="T852" i="6"/>
  <c r="M852" i="6"/>
  <c r="Q852" i="6"/>
  <c r="U852" i="6"/>
  <c r="R852" i="6"/>
  <c r="N852" i="6"/>
  <c r="B852" i="6"/>
  <c r="D852" i="6"/>
  <c r="C852" i="6" s="1"/>
  <c r="H861" i="6"/>
  <c r="Y853" i="6"/>
  <c r="V852" i="6"/>
  <c r="E853" i="6"/>
  <c r="J853" i="6"/>
  <c r="A853" i="6"/>
  <c r="K853" i="6"/>
  <c r="W852" i="6" l="1"/>
  <c r="X853" i="6"/>
  <c r="F853" i="6"/>
  <c r="V853" i="6" s="1"/>
  <c r="L853" i="6"/>
  <c r="I853" i="6"/>
  <c r="N853" i="6"/>
  <c r="R853" i="6"/>
  <c r="O853" i="6"/>
  <c r="S853" i="6"/>
  <c r="P853" i="6"/>
  <c r="T853" i="6"/>
  <c r="M853" i="6"/>
  <c r="Q853" i="6"/>
  <c r="U853" i="6"/>
  <c r="B853" i="6"/>
  <c r="D853" i="6"/>
  <c r="C853" i="6" s="1"/>
  <c r="H862" i="6"/>
  <c r="Y854" i="6"/>
  <c r="A854" i="6"/>
  <c r="K854" i="6"/>
  <c r="J854" i="6"/>
  <c r="E854" i="6"/>
  <c r="Z853" i="6" l="1"/>
  <c r="X854" i="6"/>
  <c r="F854" i="6"/>
  <c r="Z854" i="6" s="1"/>
  <c r="L854" i="6"/>
  <c r="I854" i="6"/>
  <c r="W853" i="6"/>
  <c r="M854" i="6"/>
  <c r="Q854" i="6"/>
  <c r="U854" i="6"/>
  <c r="N854" i="6"/>
  <c r="R854" i="6"/>
  <c r="O854" i="6"/>
  <c r="S854" i="6"/>
  <c r="P854" i="6"/>
  <c r="T854" i="6"/>
  <c r="B854" i="6"/>
  <c r="D854" i="6"/>
  <c r="C854" i="6" s="1"/>
  <c r="H863" i="6"/>
  <c r="Y855" i="6"/>
  <c r="E855" i="6"/>
  <c r="J855" i="6"/>
  <c r="K855" i="6"/>
  <c r="A855" i="6"/>
  <c r="V854" i="6" l="1"/>
  <c r="X855" i="6"/>
  <c r="F855" i="6"/>
  <c r="Z855" i="6" s="1"/>
  <c r="L855" i="6"/>
  <c r="I855" i="6"/>
  <c r="P855" i="6"/>
  <c r="T855" i="6"/>
  <c r="M855" i="6"/>
  <c r="Q855" i="6"/>
  <c r="U855" i="6"/>
  <c r="N855" i="6"/>
  <c r="R855" i="6"/>
  <c r="O855" i="6"/>
  <c r="S855" i="6"/>
  <c r="B855" i="6"/>
  <c r="D855" i="6"/>
  <c r="C855" i="6" s="1"/>
  <c r="H864" i="6"/>
  <c r="Y856" i="6"/>
  <c r="V855" i="6"/>
  <c r="J856" i="6"/>
  <c r="E856" i="6"/>
  <c r="A856" i="6"/>
  <c r="K856" i="6"/>
  <c r="X856" i="6" l="1"/>
  <c r="F856" i="6"/>
  <c r="V856" i="6" s="1"/>
  <c r="L856" i="6"/>
  <c r="I856" i="6"/>
  <c r="W855" i="6"/>
  <c r="O856" i="6"/>
  <c r="S856" i="6"/>
  <c r="P856" i="6"/>
  <c r="T856" i="6"/>
  <c r="M856" i="6"/>
  <c r="Q856" i="6"/>
  <c r="U856" i="6"/>
  <c r="N856" i="6"/>
  <c r="R856" i="6"/>
  <c r="B856" i="6"/>
  <c r="D856" i="6"/>
  <c r="C856" i="6" s="1"/>
  <c r="H865" i="6"/>
  <c r="Y857" i="6"/>
  <c r="K857" i="6"/>
  <c r="E857" i="6"/>
  <c r="A857" i="6"/>
  <c r="J857" i="6"/>
  <c r="Z856" i="6" l="1"/>
  <c r="W856" i="6"/>
  <c r="X857" i="6"/>
  <c r="F857" i="6"/>
  <c r="Z857" i="6" s="1"/>
  <c r="L857" i="6"/>
  <c r="I857" i="6"/>
  <c r="N857" i="6"/>
  <c r="R857" i="6"/>
  <c r="O857" i="6"/>
  <c r="S857" i="6"/>
  <c r="P857" i="6"/>
  <c r="T857" i="6"/>
  <c r="U857" i="6"/>
  <c r="M857" i="6"/>
  <c r="Q857" i="6"/>
  <c r="B857" i="6"/>
  <c r="D857" i="6"/>
  <c r="C857" i="6" s="1"/>
  <c r="H866" i="6"/>
  <c r="Y858" i="6"/>
  <c r="V857" i="6"/>
  <c r="J858" i="6"/>
  <c r="A858" i="6"/>
  <c r="K858" i="6"/>
  <c r="E858" i="6"/>
  <c r="X858" i="6" l="1"/>
  <c r="F858" i="6"/>
  <c r="Z858" i="6" s="1"/>
  <c r="L858" i="6"/>
  <c r="I858" i="6"/>
  <c r="M858" i="6"/>
  <c r="Q858" i="6"/>
  <c r="U858" i="6"/>
  <c r="N858" i="6"/>
  <c r="R858" i="6"/>
  <c r="T858" i="6"/>
  <c r="O858" i="6"/>
  <c r="P858" i="6"/>
  <c r="S858" i="6"/>
  <c r="B858" i="6"/>
  <c r="D858" i="6"/>
  <c r="C858" i="6" s="1"/>
  <c r="H867" i="6"/>
  <c r="Y859" i="6"/>
  <c r="V858" i="6"/>
  <c r="K859" i="6"/>
  <c r="E859" i="6"/>
  <c r="A859" i="6"/>
  <c r="J859" i="6"/>
  <c r="W858" i="6" l="1"/>
  <c r="X859" i="6"/>
  <c r="F859" i="6"/>
  <c r="V859" i="6" s="1"/>
  <c r="L859" i="6"/>
  <c r="I859" i="6"/>
  <c r="P859" i="6"/>
  <c r="T859" i="6"/>
  <c r="M859" i="6"/>
  <c r="Q859" i="6"/>
  <c r="U859" i="6"/>
  <c r="S859" i="6"/>
  <c r="N859" i="6"/>
  <c r="O859" i="6"/>
  <c r="R859" i="6"/>
  <c r="B859" i="6"/>
  <c r="D859" i="6"/>
  <c r="C859" i="6" s="1"/>
  <c r="H868" i="6"/>
  <c r="Y860" i="6"/>
  <c r="A860" i="6"/>
  <c r="K860" i="6"/>
  <c r="J860" i="6"/>
  <c r="E860" i="6"/>
  <c r="Z859" i="6" l="1"/>
  <c r="X860" i="6"/>
  <c r="F860" i="6"/>
  <c r="Z860" i="6" s="1"/>
  <c r="L860" i="6"/>
  <c r="I860" i="6"/>
  <c r="W859" i="6"/>
  <c r="O860" i="6"/>
  <c r="S860" i="6"/>
  <c r="P860" i="6"/>
  <c r="T860" i="6"/>
  <c r="R860" i="6"/>
  <c r="M860" i="6"/>
  <c r="U860" i="6"/>
  <c r="N860" i="6"/>
  <c r="Q860" i="6"/>
  <c r="B860" i="6"/>
  <c r="D860" i="6"/>
  <c r="C860" i="6" s="1"/>
  <c r="H869" i="6"/>
  <c r="Y861" i="6"/>
  <c r="K861" i="6"/>
  <c r="E861" i="6"/>
  <c r="J861" i="6"/>
  <c r="A861" i="6"/>
  <c r="V860" i="6" l="1"/>
  <c r="X861" i="6"/>
  <c r="F861" i="6"/>
  <c r="Z861" i="6" s="1"/>
  <c r="L861" i="6"/>
  <c r="I861" i="6"/>
  <c r="N861" i="6"/>
  <c r="O861" i="6"/>
  <c r="Q861" i="6"/>
  <c r="U861" i="6"/>
  <c r="R861" i="6"/>
  <c r="M861" i="6"/>
  <c r="S861" i="6"/>
  <c r="P861" i="6"/>
  <c r="T861" i="6"/>
  <c r="B861" i="6"/>
  <c r="D861" i="6"/>
  <c r="C861" i="6" s="1"/>
  <c r="H870" i="6"/>
  <c r="Y862" i="6"/>
  <c r="V861" i="6"/>
  <c r="A862" i="6"/>
  <c r="E862" i="6"/>
  <c r="J862" i="6"/>
  <c r="K862" i="6"/>
  <c r="X862" i="6" l="1"/>
  <c r="F862" i="6"/>
  <c r="V862" i="6" s="1"/>
  <c r="L862" i="6"/>
  <c r="I862" i="6"/>
  <c r="W861" i="6"/>
  <c r="P862" i="6"/>
  <c r="T862" i="6"/>
  <c r="M862" i="6"/>
  <c r="Q862" i="6"/>
  <c r="U862" i="6"/>
  <c r="N862" i="6"/>
  <c r="R862" i="6"/>
  <c r="O862" i="6"/>
  <c r="S862" i="6"/>
  <c r="B862" i="6"/>
  <c r="D862" i="6"/>
  <c r="C862" i="6" s="1"/>
  <c r="H871" i="6"/>
  <c r="Y863" i="6"/>
  <c r="K863" i="6"/>
  <c r="J863" i="6"/>
  <c r="E863" i="6"/>
  <c r="A863" i="6"/>
  <c r="Z862" i="6" l="1"/>
  <c r="W862" i="6"/>
  <c r="X863" i="6"/>
  <c r="F863" i="6"/>
  <c r="Z863" i="6" s="1"/>
  <c r="L863" i="6"/>
  <c r="I863" i="6"/>
  <c r="O863" i="6"/>
  <c r="S863" i="6"/>
  <c r="P863" i="6"/>
  <c r="T863" i="6"/>
  <c r="M863" i="6"/>
  <c r="Q863" i="6"/>
  <c r="U863" i="6"/>
  <c r="N863" i="6"/>
  <c r="R863" i="6"/>
  <c r="B863" i="6"/>
  <c r="D863" i="6"/>
  <c r="C863" i="6" s="1"/>
  <c r="H872" i="6"/>
  <c r="Y864" i="6"/>
  <c r="V863" i="6"/>
  <c r="A864" i="6"/>
  <c r="K864" i="6"/>
  <c r="E864" i="6"/>
  <c r="J864" i="6"/>
  <c r="X864" i="6" l="1"/>
  <c r="F864" i="6"/>
  <c r="Z864" i="6" s="1"/>
  <c r="L864" i="6"/>
  <c r="I864" i="6"/>
  <c r="N864" i="6"/>
  <c r="R864" i="6"/>
  <c r="O864" i="6"/>
  <c r="S864" i="6"/>
  <c r="P864" i="6"/>
  <c r="T864" i="6"/>
  <c r="M864" i="6"/>
  <c r="Q864" i="6"/>
  <c r="U864" i="6"/>
  <c r="B864" i="6"/>
  <c r="D864" i="6"/>
  <c r="C864" i="6" s="1"/>
  <c r="H873" i="6"/>
  <c r="Y865" i="6"/>
  <c r="V864" i="6"/>
  <c r="J865" i="6"/>
  <c r="K865" i="6"/>
  <c r="E865" i="6"/>
  <c r="A865" i="6"/>
  <c r="X865" i="6" l="1"/>
  <c r="F865" i="6"/>
  <c r="V865" i="6" s="1"/>
  <c r="L865" i="6"/>
  <c r="I865" i="6"/>
  <c r="W864" i="6"/>
  <c r="M865" i="6"/>
  <c r="Q865" i="6"/>
  <c r="U865" i="6"/>
  <c r="N865" i="6"/>
  <c r="R865" i="6"/>
  <c r="O865" i="6"/>
  <c r="S865" i="6"/>
  <c r="P865" i="6"/>
  <c r="T865" i="6"/>
  <c r="B865" i="6"/>
  <c r="D865" i="6"/>
  <c r="C865" i="6" s="1"/>
  <c r="H874" i="6"/>
  <c r="Y866" i="6"/>
  <c r="A866" i="6"/>
  <c r="J866" i="6"/>
  <c r="K866" i="6"/>
  <c r="E866" i="6"/>
  <c r="Z865" i="6" l="1"/>
  <c r="W865" i="6"/>
  <c r="X866" i="6"/>
  <c r="F866" i="6"/>
  <c r="Z866" i="6" s="1"/>
  <c r="L866" i="6"/>
  <c r="I866" i="6"/>
  <c r="P866" i="6"/>
  <c r="T866" i="6"/>
  <c r="M866" i="6"/>
  <c r="Q866" i="6"/>
  <c r="U866" i="6"/>
  <c r="N866" i="6"/>
  <c r="R866" i="6"/>
  <c r="O866" i="6"/>
  <c r="S866" i="6"/>
  <c r="B866" i="6"/>
  <c r="D866" i="6"/>
  <c r="C866" i="6" s="1"/>
  <c r="H875" i="6"/>
  <c r="Y867" i="6"/>
  <c r="V866" i="6"/>
  <c r="E867" i="6"/>
  <c r="K867" i="6"/>
  <c r="J867" i="6"/>
  <c r="A867" i="6"/>
  <c r="X867" i="6" l="1"/>
  <c r="F867" i="6"/>
  <c r="Z867" i="6" s="1"/>
  <c r="L867" i="6"/>
  <c r="I867" i="6"/>
  <c r="O867" i="6"/>
  <c r="S867" i="6"/>
  <c r="P867" i="6"/>
  <c r="T867" i="6"/>
  <c r="M867" i="6"/>
  <c r="Q867" i="6"/>
  <c r="U867" i="6"/>
  <c r="N867" i="6"/>
  <c r="R867" i="6"/>
  <c r="B867" i="6"/>
  <c r="D867" i="6"/>
  <c r="C867" i="6" s="1"/>
  <c r="H876" i="6"/>
  <c r="Y868" i="6"/>
  <c r="V867" i="6"/>
  <c r="A868" i="6"/>
  <c r="K868" i="6"/>
  <c r="E868" i="6"/>
  <c r="J868" i="6"/>
  <c r="W867" i="6" l="1"/>
  <c r="X868" i="6"/>
  <c r="F868" i="6"/>
  <c r="V868" i="6" s="1"/>
  <c r="L868" i="6"/>
  <c r="I868" i="6"/>
  <c r="N868" i="6"/>
  <c r="R868" i="6"/>
  <c r="O868" i="6"/>
  <c r="S868" i="6"/>
  <c r="P868" i="6"/>
  <c r="T868" i="6"/>
  <c r="M868" i="6"/>
  <c r="Q868" i="6"/>
  <c r="U868" i="6"/>
  <c r="B868" i="6"/>
  <c r="D868" i="6"/>
  <c r="C868" i="6" s="1"/>
  <c r="H877" i="6"/>
  <c r="Y869" i="6"/>
  <c r="E869" i="6"/>
  <c r="A869" i="6"/>
  <c r="J869" i="6"/>
  <c r="K869" i="6"/>
  <c r="Z868" i="6" l="1"/>
  <c r="X869" i="6"/>
  <c r="F869" i="6"/>
  <c r="Z869" i="6" s="1"/>
  <c r="L869" i="6"/>
  <c r="I869" i="6"/>
  <c r="W868" i="6"/>
  <c r="M869" i="6"/>
  <c r="Q869" i="6"/>
  <c r="U869" i="6"/>
  <c r="N869" i="6"/>
  <c r="R869" i="6"/>
  <c r="O869" i="6"/>
  <c r="S869" i="6"/>
  <c r="P869" i="6"/>
  <c r="T869" i="6"/>
  <c r="B869" i="6"/>
  <c r="D869" i="6"/>
  <c r="C869" i="6" s="1"/>
  <c r="H878" i="6"/>
  <c r="Y870" i="6"/>
  <c r="J870" i="6"/>
  <c r="K870" i="6"/>
  <c r="A870" i="6"/>
  <c r="E870" i="6"/>
  <c r="V869" i="6" l="1"/>
  <c r="X870" i="6"/>
  <c r="F870" i="6"/>
  <c r="Z870" i="6" s="1"/>
  <c r="L870" i="6"/>
  <c r="I870" i="6"/>
  <c r="P870" i="6"/>
  <c r="T870" i="6"/>
  <c r="M870" i="6"/>
  <c r="Q870" i="6"/>
  <c r="U870" i="6"/>
  <c r="N870" i="6"/>
  <c r="R870" i="6"/>
  <c r="O870" i="6"/>
  <c r="S870" i="6"/>
  <c r="B870" i="6"/>
  <c r="D870" i="6"/>
  <c r="C870" i="6" s="1"/>
  <c r="H879" i="6"/>
  <c r="Y871" i="6"/>
  <c r="V870" i="6"/>
  <c r="A871" i="6"/>
  <c r="E871" i="6"/>
  <c r="K871" i="6"/>
  <c r="J871" i="6"/>
  <c r="X871" i="6" l="1"/>
  <c r="F871" i="6"/>
  <c r="V871" i="6" s="1"/>
  <c r="L871" i="6"/>
  <c r="I871" i="6"/>
  <c r="W870" i="6"/>
  <c r="O871" i="6"/>
  <c r="S871" i="6"/>
  <c r="P871" i="6"/>
  <c r="T871" i="6"/>
  <c r="M871" i="6"/>
  <c r="Q871" i="6"/>
  <c r="U871" i="6"/>
  <c r="N871" i="6"/>
  <c r="R871" i="6"/>
  <c r="B871" i="6"/>
  <c r="D871" i="6"/>
  <c r="C871" i="6" s="1"/>
  <c r="H880" i="6"/>
  <c r="Y872" i="6"/>
  <c r="J872" i="6"/>
  <c r="K872" i="6"/>
  <c r="E872" i="6"/>
  <c r="A872" i="6"/>
  <c r="Z871" i="6" l="1"/>
  <c r="W871" i="6"/>
  <c r="X872" i="6"/>
  <c r="F872" i="6"/>
  <c r="Z872" i="6" s="1"/>
  <c r="L872" i="6"/>
  <c r="I872" i="6"/>
  <c r="N872" i="6"/>
  <c r="R872" i="6"/>
  <c r="O872" i="6"/>
  <c r="S872" i="6"/>
  <c r="P872" i="6"/>
  <c r="T872" i="6"/>
  <c r="M872" i="6"/>
  <c r="Q872" i="6"/>
  <c r="U872" i="6"/>
  <c r="B872" i="6"/>
  <c r="D872" i="6"/>
  <c r="C872" i="6" s="1"/>
  <c r="H881" i="6"/>
  <c r="Y873" i="6"/>
  <c r="V872" i="6"/>
  <c r="E873" i="6"/>
  <c r="A873" i="6"/>
  <c r="J873" i="6"/>
  <c r="K873" i="6"/>
  <c r="X873" i="6" l="1"/>
  <c r="F873" i="6"/>
  <c r="Z873" i="6" s="1"/>
  <c r="I873" i="6"/>
  <c r="L873" i="6"/>
  <c r="M873" i="6"/>
  <c r="Q873" i="6"/>
  <c r="U873" i="6"/>
  <c r="N873" i="6"/>
  <c r="R873" i="6"/>
  <c r="O873" i="6"/>
  <c r="S873" i="6"/>
  <c r="P873" i="6"/>
  <c r="T873" i="6"/>
  <c r="B873" i="6"/>
  <c r="D873" i="6"/>
  <c r="C873" i="6" s="1"/>
  <c r="H882" i="6"/>
  <c r="Y874" i="6"/>
  <c r="V873" i="6"/>
  <c r="K874" i="6"/>
  <c r="J874" i="6"/>
  <c r="A874" i="6"/>
  <c r="E874" i="6"/>
  <c r="W873" i="6" l="1"/>
  <c r="X874" i="6"/>
  <c r="F874" i="6"/>
  <c r="V874" i="6" s="1"/>
  <c r="L874" i="6"/>
  <c r="I874" i="6"/>
  <c r="P874" i="6"/>
  <c r="T874" i="6"/>
  <c r="M874" i="6"/>
  <c r="Q874" i="6"/>
  <c r="U874" i="6"/>
  <c r="N874" i="6"/>
  <c r="R874" i="6"/>
  <c r="O874" i="6"/>
  <c r="S874" i="6"/>
  <c r="B874" i="6"/>
  <c r="D874" i="6"/>
  <c r="C874" i="6" s="1"/>
  <c r="H883" i="6"/>
  <c r="Y875" i="6"/>
  <c r="E875" i="6"/>
  <c r="J875" i="6"/>
  <c r="A875" i="6"/>
  <c r="K875" i="6"/>
  <c r="Z874" i="6" l="1"/>
  <c r="X875" i="6"/>
  <c r="F875" i="6"/>
  <c r="Z875" i="6" s="1"/>
  <c r="L875" i="6"/>
  <c r="I875" i="6"/>
  <c r="W874" i="6"/>
  <c r="O875" i="6"/>
  <c r="S875" i="6"/>
  <c r="P875" i="6"/>
  <c r="T875" i="6"/>
  <c r="M875" i="6"/>
  <c r="Q875" i="6"/>
  <c r="U875" i="6"/>
  <c r="N875" i="6"/>
  <c r="R875" i="6"/>
  <c r="B875" i="6"/>
  <c r="D875" i="6"/>
  <c r="C875" i="6" s="1"/>
  <c r="H884" i="6"/>
  <c r="Y876" i="6"/>
  <c r="K876" i="6"/>
  <c r="J876" i="6"/>
  <c r="A876" i="6"/>
  <c r="E876" i="6"/>
  <c r="V875" i="6" l="1"/>
  <c r="X876" i="6"/>
  <c r="F876" i="6"/>
  <c r="Z876" i="6" s="1"/>
  <c r="L876" i="6"/>
  <c r="I876" i="6"/>
  <c r="N876" i="6"/>
  <c r="R876" i="6"/>
  <c r="O876" i="6"/>
  <c r="S876" i="6"/>
  <c r="P876" i="6"/>
  <c r="T876" i="6"/>
  <c r="M876" i="6"/>
  <c r="Q876" i="6"/>
  <c r="U876" i="6"/>
  <c r="B876" i="6"/>
  <c r="D876" i="6"/>
  <c r="C876" i="6" s="1"/>
  <c r="H885" i="6"/>
  <c r="Y877" i="6"/>
  <c r="V876" i="6"/>
  <c r="A877" i="6"/>
  <c r="K877" i="6"/>
  <c r="E877" i="6"/>
  <c r="J877" i="6"/>
  <c r="X877" i="6" l="1"/>
  <c r="F877" i="6"/>
  <c r="V877" i="6" s="1"/>
  <c r="L877" i="6"/>
  <c r="I877" i="6"/>
  <c r="W876" i="6"/>
  <c r="M877" i="6"/>
  <c r="Q877" i="6"/>
  <c r="U877" i="6"/>
  <c r="N877" i="6"/>
  <c r="R877" i="6"/>
  <c r="O877" i="6"/>
  <c r="S877" i="6"/>
  <c r="P877" i="6"/>
  <c r="T877" i="6"/>
  <c r="B877" i="6"/>
  <c r="D877" i="6"/>
  <c r="C877" i="6" s="1"/>
  <c r="H886" i="6"/>
  <c r="Y878" i="6"/>
  <c r="J878" i="6"/>
  <c r="K878" i="6"/>
  <c r="E878" i="6"/>
  <c r="A878" i="6"/>
  <c r="Z877" i="6" l="1"/>
  <c r="W877" i="6"/>
  <c r="X878" i="6"/>
  <c r="F878" i="6"/>
  <c r="Z878" i="6" s="1"/>
  <c r="L878" i="6"/>
  <c r="I878" i="6"/>
  <c r="P878" i="6"/>
  <c r="T878" i="6"/>
  <c r="M878" i="6"/>
  <c r="Q878" i="6"/>
  <c r="U878" i="6"/>
  <c r="N878" i="6"/>
  <c r="R878" i="6"/>
  <c r="O878" i="6"/>
  <c r="S878" i="6"/>
  <c r="B878" i="6"/>
  <c r="D878" i="6"/>
  <c r="C878" i="6" s="1"/>
  <c r="H887" i="6"/>
  <c r="Y879" i="6"/>
  <c r="V878" i="6"/>
  <c r="A879" i="6"/>
  <c r="J879" i="6"/>
  <c r="K879" i="6"/>
  <c r="E879" i="6"/>
  <c r="X879" i="6" l="1"/>
  <c r="F879" i="6"/>
  <c r="Z879" i="6" s="1"/>
  <c r="L879" i="6"/>
  <c r="I879" i="6"/>
  <c r="O879" i="6"/>
  <c r="S879" i="6"/>
  <c r="P879" i="6"/>
  <c r="T879" i="6"/>
  <c r="M879" i="6"/>
  <c r="Q879" i="6"/>
  <c r="U879" i="6"/>
  <c r="N879" i="6"/>
  <c r="R879" i="6"/>
  <c r="B879" i="6"/>
  <c r="D879" i="6"/>
  <c r="C879" i="6" s="1"/>
  <c r="H888" i="6"/>
  <c r="Y880" i="6"/>
  <c r="V879" i="6"/>
  <c r="E880" i="6"/>
  <c r="K880" i="6"/>
  <c r="J880" i="6"/>
  <c r="A880" i="6"/>
  <c r="W879" i="6" l="1"/>
  <c r="X880" i="6"/>
  <c r="F880" i="6"/>
  <c r="V880" i="6" s="1"/>
  <c r="L880" i="6"/>
  <c r="I880" i="6"/>
  <c r="N880" i="6"/>
  <c r="R880" i="6"/>
  <c r="O880" i="6"/>
  <c r="S880" i="6"/>
  <c r="P880" i="6"/>
  <c r="T880" i="6"/>
  <c r="M880" i="6"/>
  <c r="Q880" i="6"/>
  <c r="U880" i="6"/>
  <c r="B880" i="6"/>
  <c r="D880" i="6"/>
  <c r="C880" i="6" s="1"/>
  <c r="H889" i="6"/>
  <c r="Y881" i="6"/>
  <c r="A881" i="6"/>
  <c r="K881" i="6"/>
  <c r="E881" i="6"/>
  <c r="J881" i="6"/>
  <c r="Z880" i="6" l="1"/>
  <c r="X881" i="6"/>
  <c r="F881" i="6"/>
  <c r="Z881" i="6" s="1"/>
  <c r="L881" i="6"/>
  <c r="I881" i="6"/>
  <c r="W880" i="6"/>
  <c r="M881" i="6"/>
  <c r="Q881" i="6"/>
  <c r="U881" i="6"/>
  <c r="N881" i="6"/>
  <c r="R881" i="6"/>
  <c r="O881" i="6"/>
  <c r="S881" i="6"/>
  <c r="P881" i="6"/>
  <c r="T881" i="6"/>
  <c r="B881" i="6"/>
  <c r="D881" i="6"/>
  <c r="C881" i="6" s="1"/>
  <c r="H890" i="6"/>
  <c r="Y882" i="6"/>
  <c r="J882" i="6"/>
  <c r="K882" i="6"/>
  <c r="A882" i="6"/>
  <c r="E882" i="6"/>
  <c r="V881" i="6" l="1"/>
  <c r="X882" i="6"/>
  <c r="F882" i="6"/>
  <c r="Z882" i="6" s="1"/>
  <c r="L882" i="6"/>
  <c r="I882" i="6"/>
  <c r="P882" i="6"/>
  <c r="T882" i="6"/>
  <c r="M882" i="6"/>
  <c r="Q882" i="6"/>
  <c r="U882" i="6"/>
  <c r="N882" i="6"/>
  <c r="R882" i="6"/>
  <c r="O882" i="6"/>
  <c r="S882" i="6"/>
  <c r="B882" i="6"/>
  <c r="D882" i="6"/>
  <c r="C882" i="6" s="1"/>
  <c r="H891" i="6"/>
  <c r="Y883" i="6"/>
  <c r="V882" i="6"/>
  <c r="J883" i="6"/>
  <c r="A883" i="6"/>
  <c r="E883" i="6"/>
  <c r="K883" i="6"/>
  <c r="X883" i="6" l="1"/>
  <c r="F883" i="6"/>
  <c r="V883" i="6" s="1"/>
  <c r="L883" i="6"/>
  <c r="I883" i="6"/>
  <c r="W882" i="6"/>
  <c r="O883" i="6"/>
  <c r="S883" i="6"/>
  <c r="P883" i="6"/>
  <c r="T883" i="6"/>
  <c r="M883" i="6"/>
  <c r="Q883" i="6"/>
  <c r="U883" i="6"/>
  <c r="N883" i="6"/>
  <c r="R883" i="6"/>
  <c r="B883" i="6"/>
  <c r="D883" i="6"/>
  <c r="C883" i="6" s="1"/>
  <c r="H892" i="6"/>
  <c r="Y884" i="6"/>
  <c r="K884" i="6"/>
  <c r="J884" i="6"/>
  <c r="A884" i="6"/>
  <c r="E884" i="6"/>
  <c r="Z883" i="6" l="1"/>
  <c r="W883" i="6"/>
  <c r="X884" i="6"/>
  <c r="F884" i="6"/>
  <c r="Z884" i="6" s="1"/>
  <c r="L884" i="6"/>
  <c r="I884" i="6"/>
  <c r="N884" i="6"/>
  <c r="R884" i="6"/>
  <c r="O884" i="6"/>
  <c r="S884" i="6"/>
  <c r="P884" i="6"/>
  <c r="T884" i="6"/>
  <c r="M884" i="6"/>
  <c r="Q884" i="6"/>
  <c r="U884" i="6"/>
  <c r="B884" i="6"/>
  <c r="D884" i="6"/>
  <c r="C884" i="6" s="1"/>
  <c r="H893" i="6"/>
  <c r="Y885" i="6"/>
  <c r="V884" i="6"/>
  <c r="E885" i="6"/>
  <c r="J885" i="6"/>
  <c r="A885" i="6"/>
  <c r="K885" i="6"/>
  <c r="X885" i="6" l="1"/>
  <c r="F885" i="6"/>
  <c r="Z885" i="6" s="1"/>
  <c r="L885" i="6"/>
  <c r="I885" i="6"/>
  <c r="M885" i="6"/>
  <c r="Q885" i="6"/>
  <c r="U885" i="6"/>
  <c r="N885" i="6"/>
  <c r="R885" i="6"/>
  <c r="O885" i="6"/>
  <c r="S885" i="6"/>
  <c r="P885" i="6"/>
  <c r="T885" i="6"/>
  <c r="B885" i="6"/>
  <c r="D885" i="6"/>
  <c r="C885" i="6" s="1"/>
  <c r="H894" i="6"/>
  <c r="Y886" i="6"/>
  <c r="V885" i="6"/>
  <c r="K886" i="6"/>
  <c r="J886" i="6"/>
  <c r="A886" i="6"/>
  <c r="E886" i="6"/>
  <c r="W885" i="6" l="1"/>
  <c r="X886" i="6"/>
  <c r="F886" i="6"/>
  <c r="L886" i="6"/>
  <c r="I886" i="6"/>
  <c r="P886" i="6"/>
  <c r="T886" i="6"/>
  <c r="M886" i="6"/>
  <c r="Q886" i="6"/>
  <c r="U886" i="6"/>
  <c r="N886" i="6"/>
  <c r="R886" i="6"/>
  <c r="O886" i="6"/>
  <c r="S886" i="6"/>
  <c r="B886" i="6"/>
  <c r="D886" i="6"/>
  <c r="C886" i="6" s="1"/>
  <c r="H895" i="6"/>
  <c r="Y887" i="6"/>
  <c r="E887" i="6"/>
  <c r="A887" i="6"/>
  <c r="K887" i="6"/>
  <c r="J887" i="6"/>
  <c r="Z886" i="6" l="1"/>
  <c r="V886" i="6"/>
  <c r="X887" i="6"/>
  <c r="F887" i="6"/>
  <c r="Z887" i="6" s="1"/>
  <c r="L887" i="6"/>
  <c r="I887" i="6"/>
  <c r="W886" i="6"/>
  <c r="O887" i="6"/>
  <c r="S887" i="6"/>
  <c r="P887" i="6"/>
  <c r="T887" i="6"/>
  <c r="M887" i="6"/>
  <c r="Q887" i="6"/>
  <c r="U887" i="6"/>
  <c r="N887" i="6"/>
  <c r="R887" i="6"/>
  <c r="B887" i="6"/>
  <c r="D887" i="6"/>
  <c r="C887" i="6" s="1"/>
  <c r="H896" i="6"/>
  <c r="Y888" i="6"/>
  <c r="V887" i="6"/>
  <c r="J888" i="6"/>
  <c r="K888" i="6"/>
  <c r="E888" i="6"/>
  <c r="A888" i="6"/>
  <c r="X888" i="6" l="1"/>
  <c r="F888" i="6"/>
  <c r="Z888" i="6" s="1"/>
  <c r="L888" i="6"/>
  <c r="I888" i="6"/>
  <c r="N888" i="6"/>
  <c r="R888" i="6"/>
  <c r="O888" i="6"/>
  <c r="S888" i="6"/>
  <c r="P888" i="6"/>
  <c r="T888" i="6"/>
  <c r="M888" i="6"/>
  <c r="Q888" i="6"/>
  <c r="U888" i="6"/>
  <c r="B888" i="6"/>
  <c r="D888" i="6"/>
  <c r="C888" i="6" s="1"/>
  <c r="H897" i="6"/>
  <c r="Y889" i="6"/>
  <c r="V888" i="6"/>
  <c r="A889" i="6"/>
  <c r="E889" i="6"/>
  <c r="K889" i="6"/>
  <c r="J889" i="6"/>
  <c r="X889" i="6" l="1"/>
  <c r="F889" i="6"/>
  <c r="V889" i="6" s="1"/>
  <c r="L889" i="6"/>
  <c r="I889" i="6"/>
  <c r="W888" i="6"/>
  <c r="M889" i="6"/>
  <c r="Q889" i="6"/>
  <c r="U889" i="6"/>
  <c r="N889" i="6"/>
  <c r="R889" i="6"/>
  <c r="O889" i="6"/>
  <c r="S889" i="6"/>
  <c r="P889" i="6"/>
  <c r="T889" i="6"/>
  <c r="B889" i="6"/>
  <c r="D889" i="6"/>
  <c r="C889" i="6" s="1"/>
  <c r="H898" i="6"/>
  <c r="Y890" i="6"/>
  <c r="K890" i="6"/>
  <c r="J890" i="6"/>
  <c r="A890" i="6"/>
  <c r="E890" i="6"/>
  <c r="Z889" i="6" l="1"/>
  <c r="W889" i="6"/>
  <c r="X890" i="6"/>
  <c r="F890" i="6"/>
  <c r="Z890" i="6" s="1"/>
  <c r="L890" i="6"/>
  <c r="I890" i="6"/>
  <c r="P890" i="6"/>
  <c r="T890" i="6"/>
  <c r="M890" i="6"/>
  <c r="Q890" i="6"/>
  <c r="U890" i="6"/>
  <c r="N890" i="6"/>
  <c r="R890" i="6"/>
  <c r="O890" i="6"/>
  <c r="S890" i="6"/>
  <c r="B890" i="6"/>
  <c r="D890" i="6"/>
  <c r="C890" i="6" s="1"/>
  <c r="H899" i="6"/>
  <c r="Y891" i="6"/>
  <c r="V890" i="6"/>
  <c r="A891" i="6"/>
  <c r="K891" i="6"/>
  <c r="E891" i="6"/>
  <c r="J891" i="6"/>
  <c r="X891" i="6" l="1"/>
  <c r="F891" i="6"/>
  <c r="Z891" i="6" s="1"/>
  <c r="L891" i="6"/>
  <c r="I891" i="6"/>
  <c r="O891" i="6"/>
  <c r="S891" i="6"/>
  <c r="P891" i="6"/>
  <c r="T891" i="6"/>
  <c r="M891" i="6"/>
  <c r="Q891" i="6"/>
  <c r="U891" i="6"/>
  <c r="N891" i="6"/>
  <c r="R891" i="6"/>
  <c r="B891" i="6"/>
  <c r="D891" i="6"/>
  <c r="C891" i="6" s="1"/>
  <c r="H900" i="6"/>
  <c r="Y892" i="6"/>
  <c r="V891" i="6"/>
  <c r="J892" i="6"/>
  <c r="K892" i="6"/>
  <c r="A892" i="6"/>
  <c r="E892" i="6"/>
  <c r="W891" i="6" l="1"/>
  <c r="X892" i="6"/>
  <c r="F892" i="6"/>
  <c r="V892" i="6" s="1"/>
  <c r="L892" i="6"/>
  <c r="I892" i="6"/>
  <c r="N892" i="6"/>
  <c r="R892" i="6"/>
  <c r="O892" i="6"/>
  <c r="S892" i="6"/>
  <c r="P892" i="6"/>
  <c r="T892" i="6"/>
  <c r="M892" i="6"/>
  <c r="Q892" i="6"/>
  <c r="U892" i="6"/>
  <c r="B892" i="6"/>
  <c r="D892" i="6"/>
  <c r="C892" i="6" s="1"/>
  <c r="H901" i="6"/>
  <c r="Y893" i="6"/>
  <c r="E893" i="6"/>
  <c r="K893" i="6"/>
  <c r="A893" i="6"/>
  <c r="J893" i="6"/>
  <c r="Z892" i="6" l="1"/>
  <c r="X893" i="6"/>
  <c r="F893" i="6"/>
  <c r="Z893" i="6" s="1"/>
  <c r="L893" i="6"/>
  <c r="I893" i="6"/>
  <c r="W892" i="6"/>
  <c r="M893" i="6"/>
  <c r="Q893" i="6"/>
  <c r="U893" i="6"/>
  <c r="N893" i="6"/>
  <c r="R893" i="6"/>
  <c r="O893" i="6"/>
  <c r="S893" i="6"/>
  <c r="P893" i="6"/>
  <c r="T893" i="6"/>
  <c r="B893" i="6"/>
  <c r="D893" i="6"/>
  <c r="C893" i="6" s="1"/>
  <c r="H902" i="6"/>
  <c r="Y894" i="6"/>
  <c r="J894" i="6"/>
  <c r="K894" i="6"/>
  <c r="A894" i="6"/>
  <c r="E894" i="6"/>
  <c r="V893" i="6" l="1"/>
  <c r="X894" i="6"/>
  <c r="F894" i="6"/>
  <c r="Z894" i="6" s="1"/>
  <c r="L894" i="6"/>
  <c r="I894" i="6"/>
  <c r="P894" i="6"/>
  <c r="T894" i="6"/>
  <c r="M894" i="6"/>
  <c r="Q894" i="6"/>
  <c r="U894" i="6"/>
  <c r="N894" i="6"/>
  <c r="R894" i="6"/>
  <c r="O894" i="6"/>
  <c r="S894" i="6"/>
  <c r="B894" i="6"/>
  <c r="D894" i="6"/>
  <c r="C894" i="6" s="1"/>
  <c r="H903" i="6"/>
  <c r="Y895" i="6"/>
  <c r="V894" i="6"/>
  <c r="E895" i="6"/>
  <c r="A895" i="6"/>
  <c r="K895" i="6"/>
  <c r="J895" i="6"/>
  <c r="X895" i="6" l="1"/>
  <c r="F895" i="6"/>
  <c r="V895" i="6" s="1"/>
  <c r="L895" i="6"/>
  <c r="I895" i="6"/>
  <c r="W894" i="6"/>
  <c r="O895" i="6"/>
  <c r="S895" i="6"/>
  <c r="P895" i="6"/>
  <c r="T895" i="6"/>
  <c r="M895" i="6"/>
  <c r="Q895" i="6"/>
  <c r="U895" i="6"/>
  <c r="N895" i="6"/>
  <c r="R895" i="6"/>
  <c r="B895" i="6"/>
  <c r="D895" i="6"/>
  <c r="C895" i="6" s="1"/>
  <c r="H904" i="6"/>
  <c r="Y896" i="6"/>
  <c r="J896" i="6"/>
  <c r="K896" i="6"/>
  <c r="A896" i="6"/>
  <c r="E896" i="6"/>
  <c r="Z895" i="6" l="1"/>
  <c r="W895" i="6"/>
  <c r="X896" i="6"/>
  <c r="F896" i="6"/>
  <c r="Z896" i="6" s="1"/>
  <c r="L896" i="6"/>
  <c r="I896" i="6"/>
  <c r="N896" i="6"/>
  <c r="R896" i="6"/>
  <c r="O896" i="6"/>
  <c r="S896" i="6"/>
  <c r="P896" i="6"/>
  <c r="T896" i="6"/>
  <c r="M896" i="6"/>
  <c r="Q896" i="6"/>
  <c r="U896" i="6"/>
  <c r="B896" i="6"/>
  <c r="D896" i="6"/>
  <c r="C896" i="6" s="1"/>
  <c r="H905" i="6"/>
  <c r="Y897" i="6"/>
  <c r="V896" i="6"/>
  <c r="E897" i="6"/>
  <c r="K897" i="6"/>
  <c r="A897" i="6"/>
  <c r="J897" i="6"/>
  <c r="X897" i="6" l="1"/>
  <c r="F897" i="6"/>
  <c r="Z897" i="6" s="1"/>
  <c r="L897" i="6"/>
  <c r="I897" i="6"/>
  <c r="M897" i="6"/>
  <c r="Q897" i="6"/>
  <c r="U897" i="6"/>
  <c r="N897" i="6"/>
  <c r="R897" i="6"/>
  <c r="O897" i="6"/>
  <c r="S897" i="6"/>
  <c r="P897" i="6"/>
  <c r="T897" i="6"/>
  <c r="B897" i="6"/>
  <c r="D897" i="6"/>
  <c r="C897" i="6" s="1"/>
  <c r="H906" i="6"/>
  <c r="Y898" i="6"/>
  <c r="V897" i="6"/>
  <c r="J898" i="6"/>
  <c r="K898" i="6"/>
  <c r="E898" i="6"/>
  <c r="A898" i="6"/>
  <c r="W897" i="6" l="1"/>
  <c r="X898" i="6"/>
  <c r="F898" i="6"/>
  <c r="V898" i="6" s="1"/>
  <c r="L898" i="6"/>
  <c r="I898" i="6"/>
  <c r="P898" i="6"/>
  <c r="T898" i="6"/>
  <c r="M898" i="6"/>
  <c r="Q898" i="6"/>
  <c r="U898" i="6"/>
  <c r="N898" i="6"/>
  <c r="R898" i="6"/>
  <c r="O898" i="6"/>
  <c r="S898" i="6"/>
  <c r="B898" i="6"/>
  <c r="D898" i="6"/>
  <c r="C898" i="6" s="1"/>
  <c r="H907" i="6"/>
  <c r="Y899" i="6"/>
  <c r="A899" i="6"/>
  <c r="E899" i="6"/>
  <c r="K899" i="6"/>
  <c r="J899" i="6"/>
  <c r="Z898" i="6" l="1"/>
  <c r="X899" i="6"/>
  <c r="F899" i="6"/>
  <c r="Z899" i="6" s="1"/>
  <c r="L899" i="6"/>
  <c r="I899" i="6"/>
  <c r="W898" i="6"/>
  <c r="O899" i="6"/>
  <c r="S899" i="6"/>
  <c r="P899" i="6"/>
  <c r="T899" i="6"/>
  <c r="M899" i="6"/>
  <c r="Q899" i="6"/>
  <c r="U899" i="6"/>
  <c r="N899" i="6"/>
  <c r="R899" i="6"/>
  <c r="B899" i="6"/>
  <c r="D899" i="6"/>
  <c r="C899" i="6" s="1"/>
  <c r="H908" i="6"/>
  <c r="Y900" i="6"/>
  <c r="J900" i="6"/>
  <c r="K900" i="6"/>
  <c r="A900" i="6"/>
  <c r="E900" i="6"/>
  <c r="V899" i="6" l="1"/>
  <c r="X900" i="6"/>
  <c r="F900" i="6"/>
  <c r="Z900" i="6" s="1"/>
  <c r="L900" i="6"/>
  <c r="I900" i="6"/>
  <c r="N900" i="6"/>
  <c r="R900" i="6"/>
  <c r="O900" i="6"/>
  <c r="S900" i="6"/>
  <c r="P900" i="6"/>
  <c r="T900" i="6"/>
  <c r="M900" i="6"/>
  <c r="Q900" i="6"/>
  <c r="U900" i="6"/>
  <c r="B900" i="6"/>
  <c r="D900" i="6"/>
  <c r="C900" i="6" s="1"/>
  <c r="H909" i="6"/>
  <c r="Y901" i="6"/>
  <c r="V900" i="6"/>
  <c r="A901" i="6"/>
  <c r="E901" i="6"/>
  <c r="J901" i="6"/>
  <c r="K901" i="6"/>
  <c r="X901" i="6" l="1"/>
  <c r="F901" i="6"/>
  <c r="L901" i="6"/>
  <c r="I901" i="6"/>
  <c r="W900" i="6"/>
  <c r="M901" i="6"/>
  <c r="Q901" i="6"/>
  <c r="U901" i="6"/>
  <c r="N901" i="6"/>
  <c r="R901" i="6"/>
  <c r="O901" i="6"/>
  <c r="S901" i="6"/>
  <c r="P901" i="6"/>
  <c r="T901" i="6"/>
  <c r="B901" i="6"/>
  <c r="D901" i="6"/>
  <c r="C901" i="6" s="1"/>
  <c r="H910" i="6"/>
  <c r="Y902" i="6"/>
  <c r="J902" i="6"/>
  <c r="K902" i="6"/>
  <c r="A902" i="6"/>
  <c r="E902" i="6"/>
  <c r="Z901" i="6" l="1"/>
  <c r="V901" i="6"/>
  <c r="W901" i="6"/>
  <c r="X902" i="6"/>
  <c r="F902" i="6"/>
  <c r="Z902" i="6" s="1"/>
  <c r="L902" i="6"/>
  <c r="I902" i="6"/>
  <c r="P902" i="6"/>
  <c r="T902" i="6"/>
  <c r="M902" i="6"/>
  <c r="Q902" i="6"/>
  <c r="U902" i="6"/>
  <c r="N902" i="6"/>
  <c r="R902" i="6"/>
  <c r="O902" i="6"/>
  <c r="S902" i="6"/>
  <c r="B902" i="6"/>
  <c r="D902" i="6"/>
  <c r="C902" i="6" s="1"/>
  <c r="H911" i="6"/>
  <c r="Y903" i="6"/>
  <c r="V902" i="6"/>
  <c r="J903" i="6"/>
  <c r="E903" i="6"/>
  <c r="A903" i="6"/>
  <c r="K903" i="6"/>
  <c r="X903" i="6" l="1"/>
  <c r="F903" i="6"/>
  <c r="Z903" i="6" s="1"/>
  <c r="L903" i="6"/>
  <c r="I903" i="6"/>
  <c r="O903" i="6"/>
  <c r="S903" i="6"/>
  <c r="P903" i="6"/>
  <c r="T903" i="6"/>
  <c r="M903" i="6"/>
  <c r="Q903" i="6"/>
  <c r="U903" i="6"/>
  <c r="N903" i="6"/>
  <c r="R903" i="6"/>
  <c r="B903" i="6"/>
  <c r="D903" i="6"/>
  <c r="C903" i="6" s="1"/>
  <c r="H912" i="6"/>
  <c r="Y904" i="6"/>
  <c r="V903" i="6"/>
  <c r="K904" i="6"/>
  <c r="A904" i="6"/>
  <c r="E904" i="6"/>
  <c r="J904" i="6"/>
  <c r="X904" i="6" l="1"/>
  <c r="F904" i="6"/>
  <c r="V904" i="6" s="1"/>
  <c r="L904" i="6"/>
  <c r="I904" i="6"/>
  <c r="W903" i="6"/>
  <c r="N904" i="6"/>
  <c r="R904" i="6"/>
  <c r="O904" i="6"/>
  <c r="S904" i="6"/>
  <c r="P904" i="6"/>
  <c r="T904" i="6"/>
  <c r="M904" i="6"/>
  <c r="Q904" i="6"/>
  <c r="U904" i="6"/>
  <c r="B904" i="6"/>
  <c r="D904" i="6"/>
  <c r="C904" i="6" s="1"/>
  <c r="H913" i="6"/>
  <c r="Y905" i="6"/>
  <c r="J905" i="6"/>
  <c r="E905" i="6"/>
  <c r="A905" i="6"/>
  <c r="K905" i="6"/>
  <c r="Z904" i="6" l="1"/>
  <c r="W904" i="6"/>
  <c r="X905" i="6"/>
  <c r="F905" i="6"/>
  <c r="Z905" i="6" s="1"/>
  <c r="I905" i="6"/>
  <c r="L905" i="6"/>
  <c r="M905" i="6"/>
  <c r="Q905" i="6"/>
  <c r="U905" i="6"/>
  <c r="N905" i="6"/>
  <c r="R905" i="6"/>
  <c r="O905" i="6"/>
  <c r="S905" i="6"/>
  <c r="P905" i="6"/>
  <c r="T905" i="6"/>
  <c r="B905" i="6"/>
  <c r="D905" i="6"/>
  <c r="C905" i="6" s="1"/>
  <c r="H914" i="6"/>
  <c r="Y906" i="6"/>
  <c r="V905" i="6"/>
  <c r="A906" i="6"/>
  <c r="E906" i="6"/>
  <c r="K906" i="6"/>
  <c r="J906" i="6"/>
  <c r="X906" i="6" l="1"/>
  <c r="F906" i="6"/>
  <c r="Z906" i="6" s="1"/>
  <c r="L906" i="6"/>
  <c r="I906" i="6"/>
  <c r="P906" i="6"/>
  <c r="T906" i="6"/>
  <c r="M906" i="6"/>
  <c r="Q906" i="6"/>
  <c r="U906" i="6"/>
  <c r="N906" i="6"/>
  <c r="R906" i="6"/>
  <c r="O906" i="6"/>
  <c r="S906" i="6"/>
  <c r="B906" i="6"/>
  <c r="D906" i="6"/>
  <c r="C906" i="6" s="1"/>
  <c r="H915" i="6"/>
  <c r="Y907" i="6"/>
  <c r="V906" i="6"/>
  <c r="J907" i="6"/>
  <c r="K907" i="6"/>
  <c r="A907" i="6"/>
  <c r="E907" i="6"/>
  <c r="W906" i="6" l="1"/>
  <c r="X907" i="6"/>
  <c r="F907" i="6"/>
  <c r="V907" i="6" s="1"/>
  <c r="L907" i="6"/>
  <c r="I907" i="6"/>
  <c r="O907" i="6"/>
  <c r="S907" i="6"/>
  <c r="P907" i="6"/>
  <c r="T907" i="6"/>
  <c r="M907" i="6"/>
  <c r="Q907" i="6"/>
  <c r="U907" i="6"/>
  <c r="N907" i="6"/>
  <c r="R907" i="6"/>
  <c r="B907" i="6"/>
  <c r="D907" i="6"/>
  <c r="C907" i="6" s="1"/>
  <c r="H916" i="6"/>
  <c r="Y908" i="6"/>
  <c r="A908" i="6"/>
  <c r="J908" i="6"/>
  <c r="E908" i="6"/>
  <c r="K908" i="6"/>
  <c r="Z907" i="6" l="1"/>
  <c r="X908" i="6"/>
  <c r="F908" i="6"/>
  <c r="Z908" i="6" s="1"/>
  <c r="L908" i="6"/>
  <c r="I908" i="6"/>
  <c r="W907" i="6"/>
  <c r="N908" i="6"/>
  <c r="R908" i="6"/>
  <c r="O908" i="6"/>
  <c r="S908" i="6"/>
  <c r="P908" i="6"/>
  <c r="T908" i="6"/>
  <c r="M908" i="6"/>
  <c r="Q908" i="6"/>
  <c r="U908" i="6"/>
  <c r="B908" i="6"/>
  <c r="D908" i="6"/>
  <c r="C908" i="6" s="1"/>
  <c r="H917" i="6"/>
  <c r="Y909" i="6"/>
  <c r="K909" i="6"/>
  <c r="J909" i="6"/>
  <c r="E909" i="6"/>
  <c r="A909" i="6"/>
  <c r="V908" i="6" l="1"/>
  <c r="X909" i="6"/>
  <c r="F909" i="6"/>
  <c r="Z909" i="6" s="1"/>
  <c r="L909" i="6"/>
  <c r="I909" i="6"/>
  <c r="M909" i="6"/>
  <c r="Q909" i="6"/>
  <c r="U909" i="6"/>
  <c r="N909" i="6"/>
  <c r="R909" i="6"/>
  <c r="O909" i="6"/>
  <c r="S909" i="6"/>
  <c r="P909" i="6"/>
  <c r="T909" i="6"/>
  <c r="B909" i="6"/>
  <c r="D909" i="6"/>
  <c r="C909" i="6" s="1"/>
  <c r="H918" i="6"/>
  <c r="Y910" i="6"/>
  <c r="V909" i="6"/>
  <c r="A910" i="6"/>
  <c r="K910" i="6"/>
  <c r="J910" i="6"/>
  <c r="E910" i="6"/>
  <c r="X910" i="6" l="1"/>
  <c r="F910" i="6"/>
  <c r="V910" i="6" s="1"/>
  <c r="L910" i="6"/>
  <c r="I910" i="6"/>
  <c r="W909" i="6"/>
  <c r="P910" i="6"/>
  <c r="T910" i="6"/>
  <c r="M910" i="6"/>
  <c r="Q910" i="6"/>
  <c r="U910" i="6"/>
  <c r="N910" i="6"/>
  <c r="R910" i="6"/>
  <c r="O910" i="6"/>
  <c r="S910" i="6"/>
  <c r="B910" i="6"/>
  <c r="D910" i="6"/>
  <c r="C910" i="6" s="1"/>
  <c r="H919" i="6"/>
  <c r="Y911" i="6"/>
  <c r="K911" i="6"/>
  <c r="J911" i="6"/>
  <c r="A911" i="6"/>
  <c r="E911" i="6"/>
  <c r="Z910" i="6" l="1"/>
  <c r="X911" i="6"/>
  <c r="F911" i="6"/>
  <c r="Z911" i="6" s="1"/>
  <c r="L911" i="6"/>
  <c r="I911" i="6"/>
  <c r="W910" i="6"/>
  <c r="O911" i="6"/>
  <c r="S911" i="6"/>
  <c r="P911" i="6"/>
  <c r="T911" i="6"/>
  <c r="M911" i="6"/>
  <c r="Q911" i="6"/>
  <c r="U911" i="6"/>
  <c r="N911" i="6"/>
  <c r="R911" i="6"/>
  <c r="B911" i="6"/>
  <c r="D911" i="6"/>
  <c r="C911" i="6" s="1"/>
  <c r="H920" i="6"/>
  <c r="Y912" i="6"/>
  <c r="A912" i="6"/>
  <c r="E912" i="6"/>
  <c r="J912" i="6"/>
  <c r="K912" i="6"/>
  <c r="V911" i="6" l="1"/>
  <c r="X912" i="6"/>
  <c r="F912" i="6"/>
  <c r="Z912" i="6" s="1"/>
  <c r="L912" i="6"/>
  <c r="I912" i="6"/>
  <c r="N912" i="6"/>
  <c r="R912" i="6"/>
  <c r="O912" i="6"/>
  <c r="S912" i="6"/>
  <c r="P912" i="6"/>
  <c r="T912" i="6"/>
  <c r="M912" i="6"/>
  <c r="Q912" i="6"/>
  <c r="U912" i="6"/>
  <c r="B912" i="6"/>
  <c r="D912" i="6"/>
  <c r="C912" i="6" s="1"/>
  <c r="H921" i="6"/>
  <c r="Y913" i="6"/>
  <c r="V912" i="6"/>
  <c r="K913" i="6"/>
  <c r="J913" i="6"/>
  <c r="E913" i="6"/>
  <c r="A913" i="6"/>
  <c r="X913" i="6" l="1"/>
  <c r="F913" i="6"/>
  <c r="V913" i="6" s="1"/>
  <c r="L913" i="6"/>
  <c r="I913" i="6"/>
  <c r="W912" i="6"/>
  <c r="M913" i="6"/>
  <c r="Q913" i="6"/>
  <c r="U913" i="6"/>
  <c r="N913" i="6"/>
  <c r="R913" i="6"/>
  <c r="O913" i="6"/>
  <c r="S913" i="6"/>
  <c r="P913" i="6"/>
  <c r="T913" i="6"/>
  <c r="B913" i="6"/>
  <c r="D913" i="6"/>
  <c r="C913" i="6" s="1"/>
  <c r="H922" i="6"/>
  <c r="Y914" i="6"/>
  <c r="E914" i="6"/>
  <c r="K914" i="6"/>
  <c r="A914" i="6"/>
  <c r="J914" i="6"/>
  <c r="Z913" i="6" l="1"/>
  <c r="W913" i="6"/>
  <c r="X914" i="6"/>
  <c r="F914" i="6"/>
  <c r="Z914" i="6" s="1"/>
  <c r="L914" i="6"/>
  <c r="I914" i="6"/>
  <c r="P914" i="6"/>
  <c r="T914" i="6"/>
  <c r="M914" i="6"/>
  <c r="Q914" i="6"/>
  <c r="U914" i="6"/>
  <c r="N914" i="6"/>
  <c r="R914" i="6"/>
  <c r="O914" i="6"/>
  <c r="S914" i="6"/>
  <c r="B914" i="6"/>
  <c r="D914" i="6"/>
  <c r="C914" i="6" s="1"/>
  <c r="H923" i="6"/>
  <c r="Y915" i="6"/>
  <c r="V914" i="6"/>
  <c r="J915" i="6"/>
  <c r="K915" i="6"/>
  <c r="A915" i="6"/>
  <c r="E915" i="6"/>
  <c r="X915" i="6" l="1"/>
  <c r="F915" i="6"/>
  <c r="Z915" i="6" s="1"/>
  <c r="L915" i="6"/>
  <c r="I915" i="6"/>
  <c r="O915" i="6"/>
  <c r="S915" i="6"/>
  <c r="P915" i="6"/>
  <c r="T915" i="6"/>
  <c r="M915" i="6"/>
  <c r="Q915" i="6"/>
  <c r="U915" i="6"/>
  <c r="N915" i="6"/>
  <c r="R915" i="6"/>
  <c r="B915" i="6"/>
  <c r="D915" i="6"/>
  <c r="C915" i="6" s="1"/>
  <c r="H924" i="6"/>
  <c r="Y916" i="6"/>
  <c r="V915" i="6"/>
  <c r="A916" i="6"/>
  <c r="E916" i="6"/>
  <c r="K916" i="6"/>
  <c r="J916" i="6"/>
  <c r="W915" i="6" l="1"/>
  <c r="X916" i="6"/>
  <c r="F916" i="6"/>
  <c r="L916" i="6"/>
  <c r="I916" i="6"/>
  <c r="N916" i="6"/>
  <c r="R916" i="6"/>
  <c r="O916" i="6"/>
  <c r="S916" i="6"/>
  <c r="P916" i="6"/>
  <c r="T916" i="6"/>
  <c r="M916" i="6"/>
  <c r="Q916" i="6"/>
  <c r="U916" i="6"/>
  <c r="B916" i="6"/>
  <c r="D916" i="6"/>
  <c r="C916" i="6" s="1"/>
  <c r="H925" i="6"/>
  <c r="Y917" i="6"/>
  <c r="J917" i="6"/>
  <c r="K917" i="6"/>
  <c r="E917" i="6"/>
  <c r="A917" i="6"/>
  <c r="Z916" i="6" l="1"/>
  <c r="V916" i="6"/>
  <c r="X917" i="6"/>
  <c r="F917" i="6"/>
  <c r="Z917" i="6" s="1"/>
  <c r="L917" i="6"/>
  <c r="I917" i="6"/>
  <c r="W916" i="6"/>
  <c r="M917" i="6"/>
  <c r="Q917" i="6"/>
  <c r="U917" i="6"/>
  <c r="N917" i="6"/>
  <c r="R917" i="6"/>
  <c r="O917" i="6"/>
  <c r="S917" i="6"/>
  <c r="P917" i="6"/>
  <c r="T917" i="6"/>
  <c r="B917" i="6"/>
  <c r="D917" i="6"/>
  <c r="C917" i="6" s="1"/>
  <c r="H926" i="6"/>
  <c r="Y918" i="6"/>
  <c r="V917" i="6"/>
  <c r="E918" i="6"/>
  <c r="A918" i="6"/>
  <c r="J918" i="6"/>
  <c r="K918" i="6"/>
  <c r="X918" i="6" l="1"/>
  <c r="F918" i="6"/>
  <c r="Z918" i="6" s="1"/>
  <c r="L918" i="6"/>
  <c r="I918" i="6"/>
  <c r="P918" i="6"/>
  <c r="T918" i="6"/>
  <c r="M918" i="6"/>
  <c r="Q918" i="6"/>
  <c r="U918" i="6"/>
  <c r="N918" i="6"/>
  <c r="R918" i="6"/>
  <c r="O918" i="6"/>
  <c r="S918" i="6"/>
  <c r="B918" i="6"/>
  <c r="D918" i="6"/>
  <c r="C918" i="6" s="1"/>
  <c r="H927" i="6"/>
  <c r="Y919" i="6"/>
  <c r="V918" i="6"/>
  <c r="K919" i="6"/>
  <c r="J919" i="6"/>
  <c r="A919" i="6"/>
  <c r="E919" i="6"/>
  <c r="W918" i="6" l="1"/>
  <c r="X919" i="6"/>
  <c r="F919" i="6"/>
  <c r="V919" i="6" s="1"/>
  <c r="L919" i="6"/>
  <c r="I919" i="6"/>
  <c r="O919" i="6"/>
  <c r="S919" i="6"/>
  <c r="P919" i="6"/>
  <c r="T919" i="6"/>
  <c r="M919" i="6"/>
  <c r="Q919" i="6"/>
  <c r="U919" i="6"/>
  <c r="N919" i="6"/>
  <c r="R919" i="6"/>
  <c r="B919" i="6"/>
  <c r="D919" i="6"/>
  <c r="C919" i="6" s="1"/>
  <c r="H928" i="6"/>
  <c r="Y920" i="6"/>
  <c r="E920" i="6"/>
  <c r="J920" i="6"/>
  <c r="A920" i="6"/>
  <c r="K920" i="6"/>
  <c r="Z919" i="6" l="1"/>
  <c r="W919" i="6"/>
  <c r="X920" i="6"/>
  <c r="F920" i="6"/>
  <c r="Z920" i="6" s="1"/>
  <c r="L920" i="6"/>
  <c r="I920" i="6"/>
  <c r="N920" i="6"/>
  <c r="R920" i="6"/>
  <c r="O920" i="6"/>
  <c r="S920" i="6"/>
  <c r="P920" i="6"/>
  <c r="T920" i="6"/>
  <c r="M920" i="6"/>
  <c r="Q920" i="6"/>
  <c r="U920" i="6"/>
  <c r="B920" i="6"/>
  <c r="D920" i="6"/>
  <c r="C920" i="6" s="1"/>
  <c r="H929" i="6"/>
  <c r="Y921" i="6"/>
  <c r="V920" i="6"/>
  <c r="K921" i="6"/>
  <c r="J921" i="6"/>
  <c r="A921" i="6"/>
  <c r="E921" i="6"/>
  <c r="X921" i="6" l="1"/>
  <c r="F921" i="6"/>
  <c r="Z921" i="6" s="1"/>
  <c r="L921" i="6"/>
  <c r="I921" i="6"/>
  <c r="M921" i="6"/>
  <c r="Q921" i="6"/>
  <c r="U921" i="6"/>
  <c r="N921" i="6"/>
  <c r="R921" i="6"/>
  <c r="O921" i="6"/>
  <c r="S921" i="6"/>
  <c r="P921" i="6"/>
  <c r="T921" i="6"/>
  <c r="B921" i="6"/>
  <c r="D921" i="6"/>
  <c r="C921" i="6" s="1"/>
  <c r="H930" i="6"/>
  <c r="Y922" i="6"/>
  <c r="V921" i="6"/>
  <c r="A922" i="6"/>
  <c r="K922" i="6"/>
  <c r="E922" i="6"/>
  <c r="J922" i="6"/>
  <c r="W921" i="6" l="1"/>
  <c r="X922" i="6"/>
  <c r="F922" i="6"/>
  <c r="L922" i="6"/>
  <c r="I922" i="6"/>
  <c r="P922" i="6"/>
  <c r="T922" i="6"/>
  <c r="M922" i="6"/>
  <c r="Q922" i="6"/>
  <c r="U922" i="6"/>
  <c r="N922" i="6"/>
  <c r="R922" i="6"/>
  <c r="O922" i="6"/>
  <c r="S922" i="6"/>
  <c r="B922" i="6"/>
  <c r="D922" i="6"/>
  <c r="C922" i="6" s="1"/>
  <c r="H931" i="6"/>
  <c r="Y923" i="6"/>
  <c r="J923" i="6"/>
  <c r="K923" i="6"/>
  <c r="A923" i="6"/>
  <c r="E923" i="6"/>
  <c r="Z922" i="6" l="1"/>
  <c r="V922" i="6"/>
  <c r="W922" i="6"/>
  <c r="X923" i="6"/>
  <c r="F923" i="6"/>
  <c r="Z923" i="6" s="1"/>
  <c r="L923" i="6"/>
  <c r="I923" i="6"/>
  <c r="O923" i="6"/>
  <c r="S923" i="6"/>
  <c r="P923" i="6"/>
  <c r="T923" i="6"/>
  <c r="M923" i="6"/>
  <c r="Q923" i="6"/>
  <c r="U923" i="6"/>
  <c r="N923" i="6"/>
  <c r="R923" i="6"/>
  <c r="B923" i="6"/>
  <c r="D923" i="6"/>
  <c r="C923" i="6" s="1"/>
  <c r="H932" i="6"/>
  <c r="Y924" i="6"/>
  <c r="V923" i="6"/>
  <c r="A924" i="6"/>
  <c r="K924" i="6"/>
  <c r="J924" i="6"/>
  <c r="E924" i="6"/>
  <c r="X924" i="6" l="1"/>
  <c r="F924" i="6"/>
  <c r="Z924" i="6" s="1"/>
  <c r="L924" i="6"/>
  <c r="I924" i="6"/>
  <c r="N924" i="6"/>
  <c r="R924" i="6"/>
  <c r="O924" i="6"/>
  <c r="S924" i="6"/>
  <c r="P924" i="6"/>
  <c r="T924" i="6"/>
  <c r="M924" i="6"/>
  <c r="Q924" i="6"/>
  <c r="U924" i="6"/>
  <c r="B924" i="6"/>
  <c r="D924" i="6"/>
  <c r="C924" i="6" s="1"/>
  <c r="H933" i="6"/>
  <c r="Y925" i="6"/>
  <c r="V924" i="6"/>
  <c r="J925" i="6"/>
  <c r="K925" i="6"/>
  <c r="E925" i="6"/>
  <c r="A925" i="6"/>
  <c r="W924" i="6" l="1"/>
  <c r="X925" i="6"/>
  <c r="F925" i="6"/>
  <c r="V925" i="6" s="1"/>
  <c r="L925" i="6"/>
  <c r="I925" i="6"/>
  <c r="M925" i="6"/>
  <c r="Q925" i="6"/>
  <c r="U925" i="6"/>
  <c r="N925" i="6"/>
  <c r="R925" i="6"/>
  <c r="O925" i="6"/>
  <c r="S925" i="6"/>
  <c r="P925" i="6"/>
  <c r="T925" i="6"/>
  <c r="B925" i="6"/>
  <c r="D925" i="6"/>
  <c r="C925" i="6" s="1"/>
  <c r="H934" i="6"/>
  <c r="Y926" i="6"/>
  <c r="E926" i="6"/>
  <c r="A926" i="6"/>
  <c r="K926" i="6"/>
  <c r="J926" i="6"/>
  <c r="Z925" i="6" l="1"/>
  <c r="W925" i="6"/>
  <c r="X926" i="6"/>
  <c r="F926" i="6"/>
  <c r="Z926" i="6" s="1"/>
  <c r="L926" i="6"/>
  <c r="I926" i="6"/>
  <c r="P926" i="6"/>
  <c r="T926" i="6"/>
  <c r="M926" i="6"/>
  <c r="Q926" i="6"/>
  <c r="U926" i="6"/>
  <c r="N926" i="6"/>
  <c r="R926" i="6"/>
  <c r="O926" i="6"/>
  <c r="S926" i="6"/>
  <c r="B926" i="6"/>
  <c r="D926" i="6"/>
  <c r="C926" i="6" s="1"/>
  <c r="H935" i="6"/>
  <c r="Y927" i="6"/>
  <c r="V926" i="6"/>
  <c r="J927" i="6"/>
  <c r="K927" i="6"/>
  <c r="E927" i="6"/>
  <c r="A927" i="6"/>
  <c r="X927" i="6" l="1"/>
  <c r="F927" i="6"/>
  <c r="Z927" i="6" s="1"/>
  <c r="L927" i="6"/>
  <c r="I927" i="6"/>
  <c r="O927" i="6"/>
  <c r="S927" i="6"/>
  <c r="P927" i="6"/>
  <c r="T927" i="6"/>
  <c r="M927" i="6"/>
  <c r="Q927" i="6"/>
  <c r="U927" i="6"/>
  <c r="N927" i="6"/>
  <c r="R927" i="6"/>
  <c r="B927" i="6"/>
  <c r="D927" i="6"/>
  <c r="C927" i="6" s="1"/>
  <c r="H936" i="6"/>
  <c r="Y928" i="6"/>
  <c r="V927" i="6"/>
  <c r="K928" i="6"/>
  <c r="A928" i="6"/>
  <c r="E928" i="6"/>
  <c r="J928" i="6"/>
  <c r="W927" i="6" l="1"/>
  <c r="X928" i="6"/>
  <c r="F928" i="6"/>
  <c r="V928" i="6" s="1"/>
  <c r="L928" i="6"/>
  <c r="I928" i="6"/>
  <c r="N928" i="6"/>
  <c r="R928" i="6"/>
  <c r="O928" i="6"/>
  <c r="S928" i="6"/>
  <c r="P928" i="6"/>
  <c r="T928" i="6"/>
  <c r="M928" i="6"/>
  <c r="Q928" i="6"/>
  <c r="U928" i="6"/>
  <c r="B928" i="6"/>
  <c r="D928" i="6"/>
  <c r="C928" i="6" s="1"/>
  <c r="H937" i="6"/>
  <c r="Y929" i="6"/>
  <c r="J929" i="6"/>
  <c r="K929" i="6"/>
  <c r="E929" i="6"/>
  <c r="A929" i="6"/>
  <c r="Z928" i="6" l="1"/>
  <c r="X929" i="6"/>
  <c r="F929" i="6"/>
  <c r="Z929" i="6" s="1"/>
  <c r="L929" i="6"/>
  <c r="I929" i="6"/>
  <c r="W928" i="6"/>
  <c r="M929" i="6"/>
  <c r="Q929" i="6"/>
  <c r="U929" i="6"/>
  <c r="N929" i="6"/>
  <c r="R929" i="6"/>
  <c r="O929" i="6"/>
  <c r="S929" i="6"/>
  <c r="P929" i="6"/>
  <c r="T929" i="6"/>
  <c r="B929" i="6"/>
  <c r="D929" i="6"/>
  <c r="C929" i="6" s="1"/>
  <c r="H938" i="6"/>
  <c r="Y930" i="6"/>
  <c r="A930" i="6"/>
  <c r="J930" i="6"/>
  <c r="E930" i="6"/>
  <c r="K930" i="6"/>
  <c r="V929" i="6" l="1"/>
  <c r="X930" i="6"/>
  <c r="F930" i="6"/>
  <c r="Z930" i="6" s="1"/>
  <c r="L930" i="6"/>
  <c r="I930" i="6"/>
  <c r="P930" i="6"/>
  <c r="T930" i="6"/>
  <c r="M930" i="6"/>
  <c r="Q930" i="6"/>
  <c r="U930" i="6"/>
  <c r="N930" i="6"/>
  <c r="R930" i="6"/>
  <c r="O930" i="6"/>
  <c r="S930" i="6"/>
  <c r="B930" i="6"/>
  <c r="D930" i="6"/>
  <c r="C930" i="6" s="1"/>
  <c r="H939" i="6"/>
  <c r="Y931" i="6"/>
  <c r="V930" i="6"/>
  <c r="K931" i="6"/>
  <c r="J931" i="6"/>
  <c r="A931" i="6"/>
  <c r="E931" i="6"/>
  <c r="X931" i="6" l="1"/>
  <c r="F931" i="6"/>
  <c r="V931" i="6" s="1"/>
  <c r="L931" i="6"/>
  <c r="I931" i="6"/>
  <c r="W930" i="6"/>
  <c r="O931" i="6"/>
  <c r="S931" i="6"/>
  <c r="P931" i="6"/>
  <c r="T931" i="6"/>
  <c r="M931" i="6"/>
  <c r="Q931" i="6"/>
  <c r="U931" i="6"/>
  <c r="N931" i="6"/>
  <c r="R931" i="6"/>
  <c r="B931" i="6"/>
  <c r="D931" i="6"/>
  <c r="C931" i="6" s="1"/>
  <c r="H940" i="6"/>
  <c r="Y932" i="6"/>
  <c r="K932" i="6"/>
  <c r="A932" i="6"/>
  <c r="E932" i="6"/>
  <c r="J932" i="6"/>
  <c r="Z931" i="6" l="1"/>
  <c r="W931" i="6"/>
  <c r="X932" i="6"/>
  <c r="F932" i="6"/>
  <c r="Z932" i="6" s="1"/>
  <c r="L932" i="6"/>
  <c r="I932" i="6"/>
  <c r="N932" i="6"/>
  <c r="R932" i="6"/>
  <c r="O932" i="6"/>
  <c r="S932" i="6"/>
  <c r="P932" i="6"/>
  <c r="T932" i="6"/>
  <c r="M932" i="6"/>
  <c r="Q932" i="6"/>
  <c r="U932" i="6"/>
  <c r="B932" i="6"/>
  <c r="D932" i="6"/>
  <c r="C932" i="6" s="1"/>
  <c r="H941" i="6"/>
  <c r="Y933" i="6"/>
  <c r="V932" i="6"/>
  <c r="J933" i="6"/>
  <c r="E933" i="6"/>
  <c r="K933" i="6"/>
  <c r="A933" i="6"/>
  <c r="X933" i="6" l="1"/>
  <c r="F933" i="6"/>
  <c r="Z933" i="6" s="1"/>
  <c r="L933" i="6"/>
  <c r="I933" i="6"/>
  <c r="M933" i="6"/>
  <c r="Q933" i="6"/>
  <c r="U933" i="6"/>
  <c r="N933" i="6"/>
  <c r="R933" i="6"/>
  <c r="O933" i="6"/>
  <c r="S933" i="6"/>
  <c r="P933" i="6"/>
  <c r="T933" i="6"/>
  <c r="B933" i="6"/>
  <c r="D933" i="6"/>
  <c r="C933" i="6" s="1"/>
  <c r="H942" i="6"/>
  <c r="Y934" i="6"/>
  <c r="V933" i="6"/>
  <c r="K934" i="6"/>
  <c r="A934" i="6"/>
  <c r="J934" i="6"/>
  <c r="E934" i="6"/>
  <c r="W933" i="6" l="1"/>
  <c r="X934" i="6"/>
  <c r="F934" i="6"/>
  <c r="V934" i="6" s="1"/>
  <c r="L934" i="6"/>
  <c r="I934" i="6"/>
  <c r="P934" i="6"/>
  <c r="T934" i="6"/>
  <c r="M934" i="6"/>
  <c r="Q934" i="6"/>
  <c r="U934" i="6"/>
  <c r="N934" i="6"/>
  <c r="R934" i="6"/>
  <c r="O934" i="6"/>
  <c r="S934" i="6"/>
  <c r="B934" i="6"/>
  <c r="D934" i="6"/>
  <c r="C934" i="6" s="1"/>
  <c r="H943" i="6"/>
  <c r="Y935" i="6"/>
  <c r="A935" i="6"/>
  <c r="E935" i="6"/>
  <c r="J935" i="6"/>
  <c r="K935" i="6"/>
  <c r="Z934" i="6" l="1"/>
  <c r="X935" i="6"/>
  <c r="F935" i="6"/>
  <c r="Z935" i="6" s="1"/>
  <c r="L935" i="6"/>
  <c r="I935" i="6"/>
  <c r="W934" i="6"/>
  <c r="O935" i="6"/>
  <c r="S935" i="6"/>
  <c r="P935" i="6"/>
  <c r="T935" i="6"/>
  <c r="M935" i="6"/>
  <c r="Q935" i="6"/>
  <c r="U935" i="6"/>
  <c r="N935" i="6"/>
  <c r="R935" i="6"/>
  <c r="B935" i="6"/>
  <c r="D935" i="6"/>
  <c r="C935" i="6" s="1"/>
  <c r="H944" i="6"/>
  <c r="Y936" i="6"/>
  <c r="A936" i="6"/>
  <c r="J936" i="6"/>
  <c r="E936" i="6"/>
  <c r="K936" i="6"/>
  <c r="V935" i="6" l="1"/>
  <c r="X936" i="6"/>
  <c r="F936" i="6"/>
  <c r="Z936" i="6" s="1"/>
  <c r="L936" i="6"/>
  <c r="I936" i="6"/>
  <c r="N936" i="6"/>
  <c r="R936" i="6"/>
  <c r="O936" i="6"/>
  <c r="S936" i="6"/>
  <c r="P936" i="6"/>
  <c r="T936" i="6"/>
  <c r="M936" i="6"/>
  <c r="Q936" i="6"/>
  <c r="U936" i="6"/>
  <c r="B936" i="6"/>
  <c r="D936" i="6"/>
  <c r="C936" i="6" s="1"/>
  <c r="H945" i="6"/>
  <c r="Y937" i="6"/>
  <c r="V936" i="6"/>
  <c r="A937" i="6"/>
  <c r="K937" i="6"/>
  <c r="J937" i="6"/>
  <c r="E937" i="6"/>
  <c r="X937" i="6" l="1"/>
  <c r="F937" i="6"/>
  <c r="V937" i="6" s="1"/>
  <c r="L937" i="6"/>
  <c r="I937" i="6"/>
  <c r="W936" i="6"/>
  <c r="M937" i="6"/>
  <c r="Q937" i="6"/>
  <c r="U937" i="6"/>
  <c r="N937" i="6"/>
  <c r="R937" i="6"/>
  <c r="O937" i="6"/>
  <c r="S937" i="6"/>
  <c r="P937" i="6"/>
  <c r="T937" i="6"/>
  <c r="B937" i="6"/>
  <c r="D937" i="6"/>
  <c r="C937" i="6" s="1"/>
  <c r="H946" i="6"/>
  <c r="Y938" i="6"/>
  <c r="J938" i="6"/>
  <c r="K938" i="6"/>
  <c r="A938" i="6"/>
  <c r="E938" i="6"/>
  <c r="Z937" i="6" l="1"/>
  <c r="W937" i="6"/>
  <c r="X938" i="6"/>
  <c r="F938" i="6"/>
  <c r="Z938" i="6" s="1"/>
  <c r="L938" i="6"/>
  <c r="I938" i="6"/>
  <c r="P938" i="6"/>
  <c r="T938" i="6"/>
  <c r="M938" i="6"/>
  <c r="Q938" i="6"/>
  <c r="U938" i="6"/>
  <c r="N938" i="6"/>
  <c r="R938" i="6"/>
  <c r="O938" i="6"/>
  <c r="S938" i="6"/>
  <c r="B938" i="6"/>
  <c r="D938" i="6"/>
  <c r="C938" i="6" s="1"/>
  <c r="H947" i="6"/>
  <c r="Y939" i="6"/>
  <c r="V938" i="6"/>
  <c r="A939" i="6"/>
  <c r="K939" i="6"/>
  <c r="J939" i="6"/>
  <c r="E939" i="6"/>
  <c r="X939" i="6" l="1"/>
  <c r="F939" i="6"/>
  <c r="Z939" i="6" s="1"/>
  <c r="L939" i="6"/>
  <c r="I939" i="6"/>
  <c r="O939" i="6"/>
  <c r="S939" i="6"/>
  <c r="P939" i="6"/>
  <c r="T939" i="6"/>
  <c r="M939" i="6"/>
  <c r="Q939" i="6"/>
  <c r="U939" i="6"/>
  <c r="N939" i="6"/>
  <c r="R939" i="6"/>
  <c r="B939" i="6"/>
  <c r="D939" i="6"/>
  <c r="C939" i="6" s="1"/>
  <c r="H948" i="6"/>
  <c r="Y940" i="6"/>
  <c r="V939" i="6"/>
  <c r="K940" i="6"/>
  <c r="A940" i="6"/>
  <c r="E940" i="6"/>
  <c r="J940" i="6"/>
  <c r="W939" i="6" l="1"/>
  <c r="X940" i="6"/>
  <c r="F940" i="6"/>
  <c r="L940" i="6"/>
  <c r="I940" i="6"/>
  <c r="N940" i="6"/>
  <c r="R940" i="6"/>
  <c r="O940" i="6"/>
  <c r="S940" i="6"/>
  <c r="P940" i="6"/>
  <c r="T940" i="6"/>
  <c r="M940" i="6"/>
  <c r="Q940" i="6"/>
  <c r="U940" i="6"/>
  <c r="B940" i="6"/>
  <c r="D940" i="6"/>
  <c r="C940" i="6" s="1"/>
  <c r="H949" i="6"/>
  <c r="Y941" i="6"/>
  <c r="A941" i="6"/>
  <c r="J941" i="6"/>
  <c r="E941" i="6"/>
  <c r="K941" i="6"/>
  <c r="Z940" i="6" l="1"/>
  <c r="V940" i="6"/>
  <c r="X941" i="6"/>
  <c r="F941" i="6"/>
  <c r="Z941" i="6" s="1"/>
  <c r="L941" i="6"/>
  <c r="I941" i="6"/>
  <c r="W940" i="6"/>
  <c r="M941" i="6"/>
  <c r="Q941" i="6"/>
  <c r="U941" i="6"/>
  <c r="N941" i="6"/>
  <c r="R941" i="6"/>
  <c r="O941" i="6"/>
  <c r="S941" i="6"/>
  <c r="P941" i="6"/>
  <c r="T941" i="6"/>
  <c r="B941" i="6"/>
  <c r="D941" i="6"/>
  <c r="C941" i="6" s="1"/>
  <c r="H950" i="6"/>
  <c r="Y942" i="6"/>
  <c r="A942" i="6"/>
  <c r="E942" i="6"/>
  <c r="K942" i="6"/>
  <c r="J942" i="6"/>
  <c r="V941" i="6" l="1"/>
  <c r="X942" i="6"/>
  <c r="F942" i="6"/>
  <c r="Z942" i="6" s="1"/>
  <c r="L942" i="6"/>
  <c r="I942" i="6"/>
  <c r="P942" i="6"/>
  <c r="T942" i="6"/>
  <c r="M942" i="6"/>
  <c r="Q942" i="6"/>
  <c r="U942" i="6"/>
  <c r="N942" i="6"/>
  <c r="R942" i="6"/>
  <c r="O942" i="6"/>
  <c r="S942" i="6"/>
  <c r="B942" i="6"/>
  <c r="D942" i="6"/>
  <c r="C942" i="6" s="1"/>
  <c r="H951" i="6"/>
  <c r="Y943" i="6"/>
  <c r="V942" i="6"/>
  <c r="K943" i="6"/>
  <c r="E943" i="6"/>
  <c r="J943" i="6"/>
  <c r="A943" i="6"/>
  <c r="X943" i="6" l="1"/>
  <c r="F943" i="6"/>
  <c r="V943" i="6" s="1"/>
  <c r="L943" i="6"/>
  <c r="I943" i="6"/>
  <c r="W942" i="6"/>
  <c r="O943" i="6"/>
  <c r="S943" i="6"/>
  <c r="P943" i="6"/>
  <c r="T943" i="6"/>
  <c r="M943" i="6"/>
  <c r="Q943" i="6"/>
  <c r="U943" i="6"/>
  <c r="N943" i="6"/>
  <c r="R943" i="6"/>
  <c r="B943" i="6"/>
  <c r="D943" i="6"/>
  <c r="C943" i="6" s="1"/>
  <c r="H952" i="6"/>
  <c r="Y944" i="6"/>
  <c r="E944" i="6"/>
  <c r="A944" i="6"/>
  <c r="J944" i="6"/>
  <c r="K944" i="6"/>
  <c r="Z943" i="6" l="1"/>
  <c r="W943" i="6"/>
  <c r="X944" i="6"/>
  <c r="F944" i="6"/>
  <c r="Z944" i="6" s="1"/>
  <c r="L944" i="6"/>
  <c r="I944" i="6"/>
  <c r="N944" i="6"/>
  <c r="R944" i="6"/>
  <c r="O944" i="6"/>
  <c r="S944" i="6"/>
  <c r="P944" i="6"/>
  <c r="T944" i="6"/>
  <c r="M944" i="6"/>
  <c r="Q944" i="6"/>
  <c r="U944" i="6"/>
  <c r="B944" i="6"/>
  <c r="D944" i="6"/>
  <c r="C944" i="6" s="1"/>
  <c r="H953" i="6"/>
  <c r="Y945" i="6"/>
  <c r="V944" i="6"/>
  <c r="K945" i="6"/>
  <c r="J945" i="6"/>
  <c r="A945" i="6"/>
  <c r="E945" i="6"/>
  <c r="X945" i="6" l="1"/>
  <c r="F945" i="6"/>
  <c r="Z945" i="6" s="1"/>
  <c r="L945" i="6"/>
  <c r="I945" i="6"/>
  <c r="M945" i="6"/>
  <c r="Q945" i="6"/>
  <c r="U945" i="6"/>
  <c r="N945" i="6"/>
  <c r="R945" i="6"/>
  <c r="O945" i="6"/>
  <c r="S945" i="6"/>
  <c r="P945" i="6"/>
  <c r="T945" i="6"/>
  <c r="B945" i="6"/>
  <c r="D945" i="6"/>
  <c r="C945" i="6" s="1"/>
  <c r="H954" i="6"/>
  <c r="Y946" i="6"/>
  <c r="V945" i="6"/>
  <c r="E946" i="6"/>
  <c r="A946" i="6"/>
  <c r="J946" i="6"/>
  <c r="K946" i="6"/>
  <c r="W945" i="6" l="1"/>
  <c r="X946" i="6"/>
  <c r="F946" i="6"/>
  <c r="V946" i="6" s="1"/>
  <c r="L946" i="6"/>
  <c r="I946" i="6"/>
  <c r="P946" i="6"/>
  <c r="T946" i="6"/>
  <c r="M946" i="6"/>
  <c r="Q946" i="6"/>
  <c r="U946" i="6"/>
  <c r="N946" i="6"/>
  <c r="R946" i="6"/>
  <c r="O946" i="6"/>
  <c r="S946" i="6"/>
  <c r="B946" i="6"/>
  <c r="D946" i="6"/>
  <c r="C946" i="6" s="1"/>
  <c r="H955" i="6"/>
  <c r="Y947" i="6"/>
  <c r="A947" i="6"/>
  <c r="E947" i="6"/>
  <c r="K947" i="6"/>
  <c r="J947" i="6"/>
  <c r="Z946" i="6" l="1"/>
  <c r="X947" i="6"/>
  <c r="F947" i="6"/>
  <c r="Z947" i="6" s="1"/>
  <c r="L947" i="6"/>
  <c r="I947" i="6"/>
  <c r="W946" i="6"/>
  <c r="O947" i="6"/>
  <c r="S947" i="6"/>
  <c r="P947" i="6"/>
  <c r="T947" i="6"/>
  <c r="M947" i="6"/>
  <c r="Q947" i="6"/>
  <c r="U947" i="6"/>
  <c r="N947" i="6"/>
  <c r="R947" i="6"/>
  <c r="B947" i="6"/>
  <c r="D947" i="6"/>
  <c r="C947" i="6" s="1"/>
  <c r="H956" i="6"/>
  <c r="Y948" i="6"/>
  <c r="K948" i="6"/>
  <c r="J948" i="6"/>
  <c r="E948" i="6"/>
  <c r="A948" i="6"/>
  <c r="V947" i="6" l="1"/>
  <c r="X948" i="6"/>
  <c r="F948" i="6"/>
  <c r="Z948" i="6" s="1"/>
  <c r="L948" i="6"/>
  <c r="I948" i="6"/>
  <c r="N948" i="6"/>
  <c r="R948" i="6"/>
  <c r="O948" i="6"/>
  <c r="S948" i="6"/>
  <c r="P948" i="6"/>
  <c r="T948" i="6"/>
  <c r="M948" i="6"/>
  <c r="Q948" i="6"/>
  <c r="U948" i="6"/>
  <c r="B948" i="6"/>
  <c r="D948" i="6"/>
  <c r="C948" i="6" s="1"/>
  <c r="H957" i="6"/>
  <c r="Y949" i="6"/>
  <c r="V948" i="6"/>
  <c r="A949" i="6"/>
  <c r="E949" i="6"/>
  <c r="K949" i="6"/>
  <c r="J949" i="6"/>
  <c r="W948" i="6" l="1"/>
  <c r="X949" i="6"/>
  <c r="F949" i="6"/>
  <c r="V949" i="6" s="1"/>
  <c r="L949" i="6"/>
  <c r="I949" i="6"/>
  <c r="M949" i="6"/>
  <c r="Q949" i="6"/>
  <c r="U949" i="6"/>
  <c r="N949" i="6"/>
  <c r="R949" i="6"/>
  <c r="O949" i="6"/>
  <c r="S949" i="6"/>
  <c r="P949" i="6"/>
  <c r="T949" i="6"/>
  <c r="B949" i="6"/>
  <c r="D949" i="6"/>
  <c r="C949" i="6" s="1"/>
  <c r="H958" i="6"/>
  <c r="Y950" i="6"/>
  <c r="J950" i="6"/>
  <c r="K950" i="6"/>
  <c r="A950" i="6"/>
  <c r="E950" i="6"/>
  <c r="Z949" i="6" l="1"/>
  <c r="X950" i="6"/>
  <c r="F950" i="6"/>
  <c r="Z950" i="6" s="1"/>
  <c r="L950" i="6"/>
  <c r="I950" i="6"/>
  <c r="W949" i="6"/>
  <c r="P950" i="6"/>
  <c r="T950" i="6"/>
  <c r="M950" i="6"/>
  <c r="Q950" i="6"/>
  <c r="U950" i="6"/>
  <c r="N950" i="6"/>
  <c r="R950" i="6"/>
  <c r="O950" i="6"/>
  <c r="S950" i="6"/>
  <c r="B950" i="6"/>
  <c r="D950" i="6"/>
  <c r="C950" i="6" s="1"/>
  <c r="H959" i="6"/>
  <c r="Y951" i="6"/>
  <c r="E951" i="6"/>
  <c r="A951" i="6"/>
  <c r="K951" i="6"/>
  <c r="J951" i="6"/>
  <c r="V950" i="6" l="1"/>
  <c r="X951" i="6"/>
  <c r="F951" i="6"/>
  <c r="Z951" i="6" s="1"/>
  <c r="L951" i="6"/>
  <c r="I951" i="6"/>
  <c r="O951" i="6"/>
  <c r="S951" i="6"/>
  <c r="P951" i="6"/>
  <c r="T951" i="6"/>
  <c r="M951" i="6"/>
  <c r="Q951" i="6"/>
  <c r="U951" i="6"/>
  <c r="N951" i="6"/>
  <c r="R951" i="6"/>
  <c r="B951" i="6"/>
  <c r="D951" i="6"/>
  <c r="C951" i="6" s="1"/>
  <c r="H960" i="6"/>
  <c r="Y952" i="6"/>
  <c r="V951" i="6"/>
  <c r="J952" i="6"/>
  <c r="K952" i="6"/>
  <c r="A952" i="6"/>
  <c r="E952" i="6"/>
  <c r="X952" i="6" l="1"/>
  <c r="F952" i="6"/>
  <c r="V952" i="6" s="1"/>
  <c r="L952" i="6"/>
  <c r="I952" i="6"/>
  <c r="W951" i="6"/>
  <c r="N952" i="6"/>
  <c r="R952" i="6"/>
  <c r="O952" i="6"/>
  <c r="S952" i="6"/>
  <c r="P952" i="6"/>
  <c r="T952" i="6"/>
  <c r="M952" i="6"/>
  <c r="Q952" i="6"/>
  <c r="U952" i="6"/>
  <c r="B952" i="6"/>
  <c r="D952" i="6"/>
  <c r="C952" i="6" s="1"/>
  <c r="H961" i="6"/>
  <c r="Y953" i="6"/>
  <c r="E953" i="6"/>
  <c r="A953" i="6"/>
  <c r="K953" i="6"/>
  <c r="J953" i="6"/>
  <c r="Z952" i="6" l="1"/>
  <c r="W952" i="6"/>
  <c r="X953" i="6"/>
  <c r="F953" i="6"/>
  <c r="Z953" i="6" s="1"/>
  <c r="L953" i="6"/>
  <c r="I953" i="6"/>
  <c r="M953" i="6"/>
  <c r="Q953" i="6"/>
  <c r="U953" i="6"/>
  <c r="N953" i="6"/>
  <c r="R953" i="6"/>
  <c r="O953" i="6"/>
  <c r="S953" i="6"/>
  <c r="P953" i="6"/>
  <c r="T953" i="6"/>
  <c r="B953" i="6"/>
  <c r="D953" i="6"/>
  <c r="C953" i="6" s="1"/>
  <c r="H962" i="6"/>
  <c r="Y954" i="6"/>
  <c r="K954" i="6"/>
  <c r="A954" i="6"/>
  <c r="J954" i="6"/>
  <c r="E954" i="6"/>
  <c r="V953" i="6" l="1"/>
  <c r="X954" i="6"/>
  <c r="F954" i="6"/>
  <c r="Z954" i="6" s="1"/>
  <c r="L954" i="6"/>
  <c r="I954" i="6"/>
  <c r="P954" i="6"/>
  <c r="T954" i="6"/>
  <c r="M954" i="6"/>
  <c r="Q954" i="6"/>
  <c r="U954" i="6"/>
  <c r="N954" i="6"/>
  <c r="R954" i="6"/>
  <c r="O954" i="6"/>
  <c r="S954" i="6"/>
  <c r="B954" i="6"/>
  <c r="D954" i="6"/>
  <c r="C954" i="6" s="1"/>
  <c r="H963" i="6"/>
  <c r="Y955" i="6"/>
  <c r="V954" i="6"/>
  <c r="E955" i="6"/>
  <c r="A955" i="6"/>
  <c r="J955" i="6"/>
  <c r="K955" i="6"/>
  <c r="W954" i="6" l="1"/>
  <c r="X955" i="6"/>
  <c r="F955" i="6"/>
  <c r="V955" i="6" s="1"/>
  <c r="L955" i="6"/>
  <c r="I955" i="6"/>
  <c r="O955" i="6"/>
  <c r="S955" i="6"/>
  <c r="P955" i="6"/>
  <c r="T955" i="6"/>
  <c r="M955" i="6"/>
  <c r="Q955" i="6"/>
  <c r="U955" i="6"/>
  <c r="N955" i="6"/>
  <c r="R955" i="6"/>
  <c r="B955" i="6"/>
  <c r="D955" i="6"/>
  <c r="C955" i="6" s="1"/>
  <c r="H964" i="6"/>
  <c r="Y956" i="6"/>
  <c r="J956" i="6"/>
  <c r="K956" i="6"/>
  <c r="A956" i="6"/>
  <c r="E956" i="6"/>
  <c r="Z955" i="6" l="1"/>
  <c r="X956" i="6"/>
  <c r="F956" i="6"/>
  <c r="Z956" i="6" s="1"/>
  <c r="L956" i="6"/>
  <c r="I956" i="6"/>
  <c r="W955" i="6"/>
  <c r="N956" i="6"/>
  <c r="R956" i="6"/>
  <c r="O956" i="6"/>
  <c r="S956" i="6"/>
  <c r="P956" i="6"/>
  <c r="T956" i="6"/>
  <c r="M956" i="6"/>
  <c r="Q956" i="6"/>
  <c r="U956" i="6"/>
  <c r="B956" i="6"/>
  <c r="D956" i="6"/>
  <c r="C956" i="6" s="1"/>
  <c r="H965" i="6"/>
  <c r="Y957" i="6"/>
  <c r="A957" i="6"/>
  <c r="J957" i="6"/>
  <c r="E957" i="6"/>
  <c r="K957" i="6"/>
  <c r="V956" i="6" l="1"/>
  <c r="X957" i="6"/>
  <c r="F957" i="6"/>
  <c r="Z957" i="6" s="1"/>
  <c r="L957" i="6"/>
  <c r="I957" i="6"/>
  <c r="M957" i="6"/>
  <c r="Q957" i="6"/>
  <c r="U957" i="6"/>
  <c r="N957" i="6"/>
  <c r="R957" i="6"/>
  <c r="O957" i="6"/>
  <c r="S957" i="6"/>
  <c r="P957" i="6"/>
  <c r="T957" i="6"/>
  <c r="B957" i="6"/>
  <c r="D957" i="6"/>
  <c r="C957" i="6" s="1"/>
  <c r="H966" i="6"/>
  <c r="Y958" i="6"/>
  <c r="V957" i="6"/>
  <c r="K958" i="6"/>
  <c r="J958" i="6"/>
  <c r="E958" i="6"/>
  <c r="A958" i="6"/>
  <c r="X958" i="6" l="1"/>
  <c r="F958" i="6"/>
  <c r="V958" i="6" s="1"/>
  <c r="L958" i="6"/>
  <c r="I958" i="6"/>
  <c r="W957" i="6"/>
  <c r="P958" i="6"/>
  <c r="T958" i="6"/>
  <c r="M958" i="6"/>
  <c r="Q958" i="6"/>
  <c r="U958" i="6"/>
  <c r="N958" i="6"/>
  <c r="R958" i="6"/>
  <c r="O958" i="6"/>
  <c r="S958" i="6"/>
  <c r="B958" i="6"/>
  <c r="D958" i="6"/>
  <c r="C958" i="6" s="1"/>
  <c r="H967" i="6"/>
  <c r="Y959" i="6"/>
  <c r="K959" i="6"/>
  <c r="A959" i="6"/>
  <c r="J959" i="6"/>
  <c r="E959" i="6"/>
  <c r="Z958" i="6" l="1"/>
  <c r="W958" i="6"/>
  <c r="X959" i="6"/>
  <c r="F959" i="6"/>
  <c r="Z959" i="6" s="1"/>
  <c r="L959" i="6"/>
  <c r="I959" i="6"/>
  <c r="O959" i="6"/>
  <c r="S959" i="6"/>
  <c r="P959" i="6"/>
  <c r="T959" i="6"/>
  <c r="M959" i="6"/>
  <c r="Q959" i="6"/>
  <c r="U959" i="6"/>
  <c r="N959" i="6"/>
  <c r="R959" i="6"/>
  <c r="B959" i="6"/>
  <c r="D959" i="6"/>
  <c r="C959" i="6" s="1"/>
  <c r="H968" i="6"/>
  <c r="Y960" i="6"/>
  <c r="V959" i="6"/>
  <c r="A960" i="6"/>
  <c r="E960" i="6"/>
  <c r="J960" i="6"/>
  <c r="K960" i="6"/>
  <c r="X960" i="6" l="1"/>
  <c r="F960" i="6"/>
  <c r="Z960" i="6" s="1"/>
  <c r="L960" i="6"/>
  <c r="I960" i="6"/>
  <c r="N960" i="6"/>
  <c r="R960" i="6"/>
  <c r="O960" i="6"/>
  <c r="S960" i="6"/>
  <c r="P960" i="6"/>
  <c r="T960" i="6"/>
  <c r="M960" i="6"/>
  <c r="Q960" i="6"/>
  <c r="U960" i="6"/>
  <c r="B960" i="6"/>
  <c r="D960" i="6"/>
  <c r="C960" i="6" s="1"/>
  <c r="H969" i="6"/>
  <c r="Y961" i="6"/>
  <c r="V960" i="6"/>
  <c r="K961" i="6"/>
  <c r="J961" i="6"/>
  <c r="A961" i="6"/>
  <c r="E961" i="6"/>
  <c r="W960" i="6" l="1"/>
  <c r="X961" i="6"/>
  <c r="F961" i="6"/>
  <c r="V961" i="6" s="1"/>
  <c r="L961" i="6"/>
  <c r="I961" i="6"/>
  <c r="M961" i="6"/>
  <c r="Q961" i="6"/>
  <c r="U961" i="6"/>
  <c r="N961" i="6"/>
  <c r="R961" i="6"/>
  <c r="O961" i="6"/>
  <c r="S961" i="6"/>
  <c r="P961" i="6"/>
  <c r="T961" i="6"/>
  <c r="B961" i="6"/>
  <c r="D961" i="6"/>
  <c r="C961" i="6" s="1"/>
  <c r="H970" i="6"/>
  <c r="Y962" i="6"/>
  <c r="A962" i="6"/>
  <c r="K962" i="6"/>
  <c r="J962" i="6"/>
  <c r="E962" i="6"/>
  <c r="Z961" i="6" l="1"/>
  <c r="X962" i="6"/>
  <c r="F962" i="6"/>
  <c r="Z962" i="6" s="1"/>
  <c r="L962" i="6"/>
  <c r="I962" i="6"/>
  <c r="W961" i="6"/>
  <c r="P962" i="6"/>
  <c r="T962" i="6"/>
  <c r="M962" i="6"/>
  <c r="Q962" i="6"/>
  <c r="U962" i="6"/>
  <c r="N962" i="6"/>
  <c r="R962" i="6"/>
  <c r="O962" i="6"/>
  <c r="S962" i="6"/>
  <c r="B962" i="6"/>
  <c r="D962" i="6"/>
  <c r="C962" i="6" s="1"/>
  <c r="H971" i="6"/>
  <c r="Y963" i="6"/>
  <c r="E963" i="6"/>
  <c r="J963" i="6"/>
  <c r="K963" i="6"/>
  <c r="A963" i="6"/>
  <c r="V962" i="6" l="1"/>
  <c r="X963" i="6"/>
  <c r="F963" i="6"/>
  <c r="Z963" i="6" s="1"/>
  <c r="L963" i="6"/>
  <c r="I963" i="6"/>
  <c r="O963" i="6"/>
  <c r="S963" i="6"/>
  <c r="P963" i="6"/>
  <c r="T963" i="6"/>
  <c r="M963" i="6"/>
  <c r="Q963" i="6"/>
  <c r="U963" i="6"/>
  <c r="N963" i="6"/>
  <c r="R963" i="6"/>
  <c r="B963" i="6"/>
  <c r="D963" i="6"/>
  <c r="C963" i="6" s="1"/>
  <c r="H972" i="6"/>
  <c r="Y964" i="6"/>
  <c r="V963" i="6"/>
  <c r="J964" i="6"/>
  <c r="A964" i="6"/>
  <c r="E964" i="6"/>
  <c r="K964" i="6"/>
  <c r="X964" i="6" l="1"/>
  <c r="F964" i="6"/>
  <c r="V964" i="6" s="1"/>
  <c r="L964" i="6"/>
  <c r="I964" i="6"/>
  <c r="W963" i="6"/>
  <c r="N964" i="6"/>
  <c r="R964" i="6"/>
  <c r="O964" i="6"/>
  <c r="S964" i="6"/>
  <c r="P964" i="6"/>
  <c r="T964" i="6"/>
  <c r="M964" i="6"/>
  <c r="Q964" i="6"/>
  <c r="U964" i="6"/>
  <c r="B964" i="6"/>
  <c r="D964" i="6"/>
  <c r="C964" i="6" s="1"/>
  <c r="H973" i="6"/>
  <c r="Y965" i="6"/>
  <c r="K965" i="6"/>
  <c r="E965" i="6"/>
  <c r="A965" i="6"/>
  <c r="J965" i="6"/>
  <c r="Z964" i="6" l="1"/>
  <c r="W964" i="6"/>
  <c r="X965" i="6"/>
  <c r="F965" i="6"/>
  <c r="Z965" i="6" s="1"/>
  <c r="L965" i="6"/>
  <c r="I965" i="6"/>
  <c r="M965" i="6"/>
  <c r="Q965" i="6"/>
  <c r="U965" i="6"/>
  <c r="N965" i="6"/>
  <c r="R965" i="6"/>
  <c r="O965" i="6"/>
  <c r="S965" i="6"/>
  <c r="P965" i="6"/>
  <c r="T965" i="6"/>
  <c r="B965" i="6"/>
  <c r="D965" i="6"/>
  <c r="C965" i="6" s="1"/>
  <c r="H974" i="6"/>
  <c r="Y966" i="6"/>
  <c r="V965" i="6"/>
  <c r="J966" i="6"/>
  <c r="E966" i="6"/>
  <c r="A966" i="6"/>
  <c r="K966" i="6"/>
  <c r="X966" i="6" l="1"/>
  <c r="F966" i="6"/>
  <c r="Z966" i="6" s="1"/>
  <c r="L966" i="6"/>
  <c r="I966" i="6"/>
  <c r="P966" i="6"/>
  <c r="T966" i="6"/>
  <c r="M966" i="6"/>
  <c r="Q966" i="6"/>
  <c r="U966" i="6"/>
  <c r="N966" i="6"/>
  <c r="R966" i="6"/>
  <c r="O966" i="6"/>
  <c r="S966" i="6"/>
  <c r="B966" i="6"/>
  <c r="D966" i="6"/>
  <c r="C966" i="6" s="1"/>
  <c r="H975" i="6"/>
  <c r="Y967" i="6"/>
  <c r="V966" i="6"/>
  <c r="K967" i="6"/>
  <c r="A967" i="6"/>
  <c r="E967" i="6"/>
  <c r="J967" i="6"/>
  <c r="W966" i="6" l="1"/>
  <c r="X967" i="6"/>
  <c r="F967" i="6"/>
  <c r="V967" i="6" s="1"/>
  <c r="L967" i="6"/>
  <c r="I967" i="6"/>
  <c r="O967" i="6"/>
  <c r="S967" i="6"/>
  <c r="P967" i="6"/>
  <c r="T967" i="6"/>
  <c r="M967" i="6"/>
  <c r="Q967" i="6"/>
  <c r="U967" i="6"/>
  <c r="N967" i="6"/>
  <c r="R967" i="6"/>
  <c r="B967" i="6"/>
  <c r="D967" i="6"/>
  <c r="C967" i="6" s="1"/>
  <c r="H976" i="6"/>
  <c r="Y968" i="6"/>
  <c r="E968" i="6"/>
  <c r="J968" i="6"/>
  <c r="A968" i="6"/>
  <c r="K968" i="6"/>
  <c r="Z967" i="6" l="1"/>
  <c r="W967" i="6"/>
  <c r="X968" i="6"/>
  <c r="F968" i="6"/>
  <c r="Z968" i="6" s="1"/>
  <c r="L968" i="6"/>
  <c r="I968" i="6"/>
  <c r="N968" i="6"/>
  <c r="R968" i="6"/>
  <c r="O968" i="6"/>
  <c r="S968" i="6"/>
  <c r="P968" i="6"/>
  <c r="T968" i="6"/>
  <c r="M968" i="6"/>
  <c r="Q968" i="6"/>
  <c r="U968" i="6"/>
  <c r="B968" i="6"/>
  <c r="D968" i="6"/>
  <c r="C968" i="6" s="1"/>
  <c r="H977" i="6"/>
  <c r="Y969" i="6"/>
  <c r="V968" i="6"/>
  <c r="K969" i="6"/>
  <c r="J969" i="6"/>
  <c r="E969" i="6"/>
  <c r="A969" i="6"/>
  <c r="X969" i="6" l="1"/>
  <c r="F969" i="6"/>
  <c r="Z969" i="6" s="1"/>
  <c r="L969" i="6"/>
  <c r="I969" i="6"/>
  <c r="M969" i="6"/>
  <c r="Q969" i="6"/>
  <c r="U969" i="6"/>
  <c r="N969" i="6"/>
  <c r="R969" i="6"/>
  <c r="O969" i="6"/>
  <c r="S969" i="6"/>
  <c r="P969" i="6"/>
  <c r="T969" i="6"/>
  <c r="B969" i="6"/>
  <c r="D969" i="6"/>
  <c r="C969" i="6" s="1"/>
  <c r="H978" i="6"/>
  <c r="Y970" i="6"/>
  <c r="V969" i="6"/>
  <c r="A970" i="6"/>
  <c r="K970" i="6"/>
  <c r="E970" i="6"/>
  <c r="J970" i="6"/>
  <c r="W969" i="6" l="1"/>
  <c r="X970" i="6"/>
  <c r="F970" i="6"/>
  <c r="V970" i="6" s="1"/>
  <c r="L970" i="6"/>
  <c r="I970" i="6"/>
  <c r="P970" i="6"/>
  <c r="T970" i="6"/>
  <c r="M970" i="6"/>
  <c r="Q970" i="6"/>
  <c r="U970" i="6"/>
  <c r="N970" i="6"/>
  <c r="R970" i="6"/>
  <c r="O970" i="6"/>
  <c r="S970" i="6"/>
  <c r="B970" i="6"/>
  <c r="D970" i="6"/>
  <c r="C970" i="6" s="1"/>
  <c r="H979" i="6"/>
  <c r="Y971" i="6"/>
  <c r="J971" i="6"/>
  <c r="E971" i="6"/>
  <c r="K971" i="6"/>
  <c r="A971" i="6"/>
  <c r="Z970" i="6" l="1"/>
  <c r="W970" i="6"/>
  <c r="X971" i="6"/>
  <c r="F971" i="6"/>
  <c r="Z971" i="6" s="1"/>
  <c r="L971" i="6"/>
  <c r="I971" i="6"/>
  <c r="O971" i="6"/>
  <c r="S971" i="6"/>
  <c r="P971" i="6"/>
  <c r="T971" i="6"/>
  <c r="M971" i="6"/>
  <c r="Q971" i="6"/>
  <c r="U971" i="6"/>
  <c r="N971" i="6"/>
  <c r="R971" i="6"/>
  <c r="B971" i="6"/>
  <c r="D971" i="6"/>
  <c r="C971" i="6" s="1"/>
  <c r="H980" i="6"/>
  <c r="Y972" i="6"/>
  <c r="A972" i="6"/>
  <c r="E972" i="6"/>
  <c r="K972" i="6"/>
  <c r="J972" i="6"/>
  <c r="V971" i="6" l="1"/>
  <c r="X972" i="6"/>
  <c r="F972" i="6"/>
  <c r="Z972" i="6" s="1"/>
  <c r="L972" i="6"/>
  <c r="I972" i="6"/>
  <c r="N972" i="6"/>
  <c r="R972" i="6"/>
  <c r="O972" i="6"/>
  <c r="S972" i="6"/>
  <c r="P972" i="6"/>
  <c r="T972" i="6"/>
  <c r="M972" i="6"/>
  <c r="Q972" i="6"/>
  <c r="U972" i="6"/>
  <c r="B972" i="6"/>
  <c r="D972" i="6"/>
  <c r="C972" i="6" s="1"/>
  <c r="H981" i="6"/>
  <c r="Y973" i="6"/>
  <c r="V972" i="6"/>
  <c r="J973" i="6"/>
  <c r="K973" i="6"/>
  <c r="E973" i="6"/>
  <c r="A973" i="6"/>
  <c r="X973" i="6" l="1"/>
  <c r="F973" i="6"/>
  <c r="V973" i="6" s="1"/>
  <c r="L973" i="6"/>
  <c r="I973" i="6"/>
  <c r="W972" i="6"/>
  <c r="M973" i="6"/>
  <c r="Q973" i="6"/>
  <c r="U973" i="6"/>
  <c r="N973" i="6"/>
  <c r="R973" i="6"/>
  <c r="O973" i="6"/>
  <c r="S973" i="6"/>
  <c r="P973" i="6"/>
  <c r="T973" i="6"/>
  <c r="B973" i="6"/>
  <c r="D973" i="6"/>
  <c r="C973" i="6" s="1"/>
  <c r="H982" i="6"/>
  <c r="Y974" i="6"/>
  <c r="A974" i="6"/>
  <c r="K974" i="6"/>
  <c r="E974" i="6"/>
  <c r="J974" i="6"/>
  <c r="Z973" i="6" l="1"/>
  <c r="W973" i="6"/>
  <c r="X974" i="6"/>
  <c r="F974" i="6"/>
  <c r="Z974" i="6" s="1"/>
  <c r="L974" i="6"/>
  <c r="I974" i="6"/>
  <c r="P974" i="6"/>
  <c r="T974" i="6"/>
  <c r="M974" i="6"/>
  <c r="Q974" i="6"/>
  <c r="U974" i="6"/>
  <c r="N974" i="6"/>
  <c r="R974" i="6"/>
  <c r="O974" i="6"/>
  <c r="S974" i="6"/>
  <c r="B974" i="6"/>
  <c r="D974" i="6"/>
  <c r="C974" i="6" s="1"/>
  <c r="H983" i="6"/>
  <c r="Y975" i="6"/>
  <c r="V974" i="6"/>
  <c r="J975" i="6"/>
  <c r="K975" i="6"/>
  <c r="A975" i="6"/>
  <c r="E975" i="6"/>
  <c r="X975" i="6" l="1"/>
  <c r="F975" i="6"/>
  <c r="Z975" i="6" s="1"/>
  <c r="L975" i="6"/>
  <c r="I975" i="6"/>
  <c r="O975" i="6"/>
  <c r="S975" i="6"/>
  <c r="P975" i="6"/>
  <c r="T975" i="6"/>
  <c r="M975" i="6"/>
  <c r="Q975" i="6"/>
  <c r="U975" i="6"/>
  <c r="N975" i="6"/>
  <c r="R975" i="6"/>
  <c r="B975" i="6"/>
  <c r="D975" i="6"/>
  <c r="C975" i="6" s="1"/>
  <c r="H984" i="6"/>
  <c r="Y976" i="6"/>
  <c r="V975" i="6"/>
  <c r="K976" i="6"/>
  <c r="A976" i="6"/>
  <c r="J976" i="6"/>
  <c r="E976" i="6"/>
  <c r="W975" i="6" l="1"/>
  <c r="X976" i="6"/>
  <c r="F976" i="6"/>
  <c r="V976" i="6" s="1"/>
  <c r="L976" i="6"/>
  <c r="I976" i="6"/>
  <c r="N976" i="6"/>
  <c r="R976" i="6"/>
  <c r="O976" i="6"/>
  <c r="S976" i="6"/>
  <c r="P976" i="6"/>
  <c r="T976" i="6"/>
  <c r="M976" i="6"/>
  <c r="Q976" i="6"/>
  <c r="U976" i="6"/>
  <c r="B976" i="6"/>
  <c r="D976" i="6"/>
  <c r="C976" i="6" s="1"/>
  <c r="H985" i="6"/>
  <c r="Y977" i="6"/>
  <c r="E977" i="6"/>
  <c r="K977" i="6"/>
  <c r="J977" i="6"/>
  <c r="A977" i="6"/>
  <c r="Z976" i="6" l="1"/>
  <c r="X977" i="6"/>
  <c r="F977" i="6"/>
  <c r="Z977" i="6" s="1"/>
  <c r="L977" i="6"/>
  <c r="I977" i="6"/>
  <c r="W976" i="6"/>
  <c r="M977" i="6"/>
  <c r="Q977" i="6"/>
  <c r="U977" i="6"/>
  <c r="N977" i="6"/>
  <c r="R977" i="6"/>
  <c r="O977" i="6"/>
  <c r="S977" i="6"/>
  <c r="P977" i="6"/>
  <c r="T977" i="6"/>
  <c r="B977" i="6"/>
  <c r="D977" i="6"/>
  <c r="C977" i="6" s="1"/>
  <c r="H986" i="6"/>
  <c r="Y978" i="6"/>
  <c r="A978" i="6"/>
  <c r="K978" i="6"/>
  <c r="J978" i="6"/>
  <c r="E978" i="6"/>
  <c r="V977" i="6" l="1"/>
  <c r="X978" i="6"/>
  <c r="F978" i="6"/>
  <c r="Z978" i="6" s="1"/>
  <c r="L978" i="6"/>
  <c r="I978" i="6"/>
  <c r="P978" i="6"/>
  <c r="T978" i="6"/>
  <c r="M978" i="6"/>
  <c r="Q978" i="6"/>
  <c r="U978" i="6"/>
  <c r="N978" i="6"/>
  <c r="R978" i="6"/>
  <c r="O978" i="6"/>
  <c r="S978" i="6"/>
  <c r="B978" i="6"/>
  <c r="D978" i="6"/>
  <c r="C978" i="6" s="1"/>
  <c r="H987" i="6"/>
  <c r="Y979" i="6"/>
  <c r="V978" i="6"/>
  <c r="J979" i="6"/>
  <c r="E979" i="6"/>
  <c r="K979" i="6"/>
  <c r="A979" i="6"/>
  <c r="X979" i="6" l="1"/>
  <c r="F979" i="6"/>
  <c r="V979" i="6" s="1"/>
  <c r="L979" i="6"/>
  <c r="I979" i="6"/>
  <c r="W978" i="6"/>
  <c r="O979" i="6"/>
  <c r="S979" i="6"/>
  <c r="P979" i="6"/>
  <c r="T979" i="6"/>
  <c r="M979" i="6"/>
  <c r="Q979" i="6"/>
  <c r="U979" i="6"/>
  <c r="N979" i="6"/>
  <c r="R979" i="6"/>
  <c r="B979" i="6"/>
  <c r="D979" i="6"/>
  <c r="C979" i="6" s="1"/>
  <c r="H988" i="6"/>
  <c r="Y980" i="6"/>
  <c r="E980" i="6"/>
  <c r="A980" i="6"/>
  <c r="K980" i="6"/>
  <c r="J980" i="6"/>
  <c r="Z979" i="6" l="1"/>
  <c r="W979" i="6"/>
  <c r="X980" i="6"/>
  <c r="F980" i="6"/>
  <c r="Z980" i="6" s="1"/>
  <c r="L980" i="6"/>
  <c r="I980" i="6"/>
  <c r="N980" i="6"/>
  <c r="R980" i="6"/>
  <c r="O980" i="6"/>
  <c r="S980" i="6"/>
  <c r="P980" i="6"/>
  <c r="T980" i="6"/>
  <c r="M980" i="6"/>
  <c r="Q980" i="6"/>
  <c r="U980" i="6"/>
  <c r="B980" i="6"/>
  <c r="D980" i="6"/>
  <c r="C980" i="6" s="1"/>
  <c r="H989" i="6"/>
  <c r="Y981" i="6"/>
  <c r="V980" i="6"/>
  <c r="K981" i="6"/>
  <c r="J981" i="6"/>
  <c r="A981" i="6"/>
  <c r="E981" i="6"/>
  <c r="X981" i="6" l="1"/>
  <c r="F981" i="6"/>
  <c r="Z981" i="6" s="1"/>
  <c r="L981" i="6"/>
  <c r="I981" i="6"/>
  <c r="M981" i="6"/>
  <c r="Q981" i="6"/>
  <c r="U981" i="6"/>
  <c r="N981" i="6"/>
  <c r="R981" i="6"/>
  <c r="O981" i="6"/>
  <c r="S981" i="6"/>
  <c r="P981" i="6"/>
  <c r="T981" i="6"/>
  <c r="B981" i="6"/>
  <c r="D981" i="6"/>
  <c r="C981" i="6" s="1"/>
  <c r="H990" i="6"/>
  <c r="Y982" i="6"/>
  <c r="V981" i="6"/>
  <c r="A982" i="6"/>
  <c r="K982" i="6"/>
  <c r="E982" i="6"/>
  <c r="J982" i="6"/>
  <c r="W981" i="6" l="1"/>
  <c r="X982" i="6"/>
  <c r="F982" i="6"/>
  <c r="L982" i="6"/>
  <c r="I982" i="6"/>
  <c r="P982" i="6"/>
  <c r="T982" i="6"/>
  <c r="M982" i="6"/>
  <c r="Q982" i="6"/>
  <c r="U982" i="6"/>
  <c r="N982" i="6"/>
  <c r="R982" i="6"/>
  <c r="O982" i="6"/>
  <c r="S982" i="6"/>
  <c r="B982" i="6"/>
  <c r="D982" i="6"/>
  <c r="C982" i="6" s="1"/>
  <c r="H991" i="6"/>
  <c r="Y983" i="6"/>
  <c r="J983" i="6"/>
  <c r="K983" i="6"/>
  <c r="E983" i="6"/>
  <c r="A983" i="6"/>
  <c r="Z982" i="6" l="1"/>
  <c r="V982" i="6"/>
  <c r="W982" i="6"/>
  <c r="X983" i="6"/>
  <c r="F983" i="6"/>
  <c r="Z983" i="6" s="1"/>
  <c r="L983" i="6"/>
  <c r="I983" i="6"/>
  <c r="O983" i="6"/>
  <c r="S983" i="6"/>
  <c r="P983" i="6"/>
  <c r="T983" i="6"/>
  <c r="M983" i="6"/>
  <c r="Q983" i="6"/>
  <c r="U983" i="6"/>
  <c r="N983" i="6"/>
  <c r="R983" i="6"/>
  <c r="B983" i="6"/>
  <c r="D983" i="6"/>
  <c r="C983" i="6" s="1"/>
  <c r="H992" i="6"/>
  <c r="Y984" i="6"/>
  <c r="V983" i="6"/>
  <c r="E984" i="6"/>
  <c r="A984" i="6"/>
  <c r="J984" i="6"/>
  <c r="K984" i="6"/>
  <c r="X984" i="6" l="1"/>
  <c r="F984" i="6"/>
  <c r="Z984" i="6" s="1"/>
  <c r="L984" i="6"/>
  <c r="I984" i="6"/>
  <c r="N984" i="6"/>
  <c r="R984" i="6"/>
  <c r="O984" i="6"/>
  <c r="S984" i="6"/>
  <c r="P984" i="6"/>
  <c r="T984" i="6"/>
  <c r="M984" i="6"/>
  <c r="Q984" i="6"/>
  <c r="U984" i="6"/>
  <c r="B984" i="6"/>
  <c r="D984" i="6"/>
  <c r="C984" i="6" s="1"/>
  <c r="H993" i="6"/>
  <c r="Y985" i="6"/>
  <c r="V984" i="6"/>
  <c r="J985" i="6"/>
  <c r="K985" i="6"/>
  <c r="A985" i="6"/>
  <c r="E985" i="6"/>
  <c r="W984" i="6" l="1"/>
  <c r="X985" i="6"/>
  <c r="F985" i="6"/>
  <c r="V985" i="6" s="1"/>
  <c r="L985" i="6"/>
  <c r="I985" i="6"/>
  <c r="M985" i="6"/>
  <c r="Q985" i="6"/>
  <c r="U985" i="6"/>
  <c r="N985" i="6"/>
  <c r="R985" i="6"/>
  <c r="O985" i="6"/>
  <c r="S985" i="6"/>
  <c r="P985" i="6"/>
  <c r="T985" i="6"/>
  <c r="B985" i="6"/>
  <c r="D985" i="6"/>
  <c r="C985" i="6" s="1"/>
  <c r="H994" i="6"/>
  <c r="Y986" i="6"/>
  <c r="A986" i="6"/>
  <c r="J986" i="6"/>
  <c r="K986" i="6"/>
  <c r="E986" i="6"/>
  <c r="Z985" i="6" l="1"/>
  <c r="X986" i="6"/>
  <c r="F986" i="6"/>
  <c r="Z986" i="6" s="1"/>
  <c r="L986" i="6"/>
  <c r="I986" i="6"/>
  <c r="W985" i="6"/>
  <c r="P986" i="6"/>
  <c r="T986" i="6"/>
  <c r="M986" i="6"/>
  <c r="Q986" i="6"/>
  <c r="U986" i="6"/>
  <c r="N986" i="6"/>
  <c r="O986" i="6"/>
  <c r="S986" i="6"/>
  <c r="R986" i="6"/>
  <c r="B986" i="6"/>
  <c r="D986" i="6"/>
  <c r="C986" i="6" s="1"/>
  <c r="H995" i="6"/>
  <c r="Y987" i="6"/>
  <c r="A987" i="6"/>
  <c r="K987" i="6"/>
  <c r="J987" i="6"/>
  <c r="E987" i="6"/>
  <c r="V986" i="6" l="1"/>
  <c r="X987" i="6"/>
  <c r="F987" i="6"/>
  <c r="Z987" i="6" s="1"/>
  <c r="L987" i="6"/>
  <c r="I987" i="6"/>
  <c r="O987" i="6"/>
  <c r="S987" i="6"/>
  <c r="P987" i="6"/>
  <c r="T987" i="6"/>
  <c r="N987" i="6"/>
  <c r="R987" i="6"/>
  <c r="M987" i="6"/>
  <c r="Q987" i="6"/>
  <c r="U987" i="6"/>
  <c r="B987" i="6"/>
  <c r="D987" i="6"/>
  <c r="C987" i="6" s="1"/>
  <c r="H996" i="6"/>
  <c r="Y988" i="6"/>
  <c r="V987" i="6"/>
  <c r="E988" i="6"/>
  <c r="A988" i="6"/>
  <c r="J988" i="6"/>
  <c r="K988" i="6"/>
  <c r="X988" i="6" l="1"/>
  <c r="F988" i="6"/>
  <c r="V988" i="6" s="1"/>
  <c r="L988" i="6"/>
  <c r="I988" i="6"/>
  <c r="W987" i="6"/>
  <c r="N988" i="6"/>
  <c r="R988" i="6"/>
  <c r="O988" i="6"/>
  <c r="S988" i="6"/>
  <c r="M988" i="6"/>
  <c r="Q988" i="6"/>
  <c r="U988" i="6"/>
  <c r="P988" i="6"/>
  <c r="T988" i="6"/>
  <c r="B988" i="6"/>
  <c r="D988" i="6"/>
  <c r="C988" i="6" s="1"/>
  <c r="H997" i="6"/>
  <c r="Y989" i="6"/>
  <c r="K989" i="6"/>
  <c r="J989" i="6"/>
  <c r="A989" i="6"/>
  <c r="E989" i="6"/>
  <c r="Z988" i="6" l="1"/>
  <c r="W988" i="6"/>
  <c r="X989" i="6"/>
  <c r="F989" i="6"/>
  <c r="Z989" i="6" s="1"/>
  <c r="L989" i="6"/>
  <c r="I989" i="6"/>
  <c r="M989" i="6"/>
  <c r="Q989" i="6"/>
  <c r="U989" i="6"/>
  <c r="N989" i="6"/>
  <c r="R989" i="6"/>
  <c r="P989" i="6"/>
  <c r="T989" i="6"/>
  <c r="O989" i="6"/>
  <c r="S989" i="6"/>
  <c r="B989" i="6"/>
  <c r="D989" i="6"/>
  <c r="C989" i="6" s="1"/>
  <c r="H998" i="6"/>
  <c r="Y990" i="6"/>
  <c r="V989" i="6"/>
  <c r="A990" i="6"/>
  <c r="J990" i="6"/>
  <c r="E990" i="6"/>
  <c r="K990" i="6"/>
  <c r="X990" i="6" l="1"/>
  <c r="F990" i="6"/>
  <c r="Z990" i="6" s="1"/>
  <c r="L990" i="6"/>
  <c r="I990" i="6"/>
  <c r="P990" i="6"/>
  <c r="T990" i="6"/>
  <c r="M990" i="6"/>
  <c r="Q990" i="6"/>
  <c r="U990" i="6"/>
  <c r="O990" i="6"/>
  <c r="S990" i="6"/>
  <c r="N990" i="6"/>
  <c r="R990" i="6"/>
  <c r="B990" i="6"/>
  <c r="D990" i="6"/>
  <c r="C990" i="6" s="1"/>
  <c r="H999" i="6"/>
  <c r="Y991" i="6"/>
  <c r="V990" i="6"/>
  <c r="J991" i="6"/>
  <c r="K991" i="6"/>
  <c r="A991" i="6"/>
  <c r="E991" i="6"/>
  <c r="X991" i="6" l="1"/>
  <c r="F991" i="6"/>
  <c r="V991" i="6" s="1"/>
  <c r="L991" i="6"/>
  <c r="I991" i="6"/>
  <c r="W990" i="6"/>
  <c r="O991" i="6"/>
  <c r="S991" i="6"/>
  <c r="P991" i="6"/>
  <c r="T991" i="6"/>
  <c r="N991" i="6"/>
  <c r="R991" i="6"/>
  <c r="U991" i="6"/>
  <c r="M991" i="6"/>
  <c r="Q991" i="6"/>
  <c r="B991" i="6"/>
  <c r="D991" i="6"/>
  <c r="C991" i="6" s="1"/>
  <c r="H1000" i="6"/>
  <c r="Y992" i="6"/>
  <c r="E992" i="6"/>
  <c r="K992" i="6"/>
  <c r="A992" i="6"/>
  <c r="J992" i="6"/>
  <c r="Z991" i="6" l="1"/>
  <c r="W991" i="6"/>
  <c r="X992" i="6"/>
  <c r="F992" i="6"/>
  <c r="Z992" i="6" s="1"/>
  <c r="L992" i="6"/>
  <c r="I992" i="6"/>
  <c r="N992" i="6"/>
  <c r="R992" i="6"/>
  <c r="O992" i="6"/>
  <c r="S992" i="6"/>
  <c r="M992" i="6"/>
  <c r="Q992" i="6"/>
  <c r="U992" i="6"/>
  <c r="P992" i="6"/>
  <c r="T992" i="6"/>
  <c r="B992" i="6"/>
  <c r="D992" i="6"/>
  <c r="C992" i="6" s="1"/>
  <c r="H1001" i="6"/>
  <c r="Y993" i="6"/>
  <c r="V992" i="6"/>
  <c r="K993" i="6"/>
  <c r="J993" i="6"/>
  <c r="E993" i="6"/>
  <c r="A993" i="6"/>
  <c r="X993" i="6" l="1"/>
  <c r="F993" i="6"/>
  <c r="Z993" i="6" s="1"/>
  <c r="L993" i="6"/>
  <c r="I993" i="6"/>
  <c r="M993" i="6"/>
  <c r="Q993" i="6"/>
  <c r="U993" i="6"/>
  <c r="N993" i="6"/>
  <c r="R993" i="6"/>
  <c r="P993" i="6"/>
  <c r="T993" i="6"/>
  <c r="S993" i="6"/>
  <c r="O993" i="6"/>
  <c r="B993" i="6"/>
  <c r="D993" i="6"/>
  <c r="C993" i="6" s="1"/>
  <c r="H1002" i="6"/>
  <c r="Y994" i="6"/>
  <c r="V993" i="6"/>
  <c r="A994" i="6"/>
  <c r="J994" i="6"/>
  <c r="E994" i="6"/>
  <c r="K994" i="6"/>
  <c r="X994" i="6" l="1"/>
  <c r="F994" i="6"/>
  <c r="V994" i="6" s="1"/>
  <c r="L994" i="6"/>
  <c r="I994" i="6"/>
  <c r="W993" i="6"/>
  <c r="P994" i="6"/>
  <c r="T994" i="6"/>
  <c r="M994" i="6"/>
  <c r="Q994" i="6"/>
  <c r="U994" i="6"/>
  <c r="O994" i="6"/>
  <c r="S994" i="6"/>
  <c r="N994" i="6"/>
  <c r="R994" i="6"/>
  <c r="B994" i="6"/>
  <c r="D994" i="6"/>
  <c r="C994" i="6" s="1"/>
  <c r="H1003" i="6"/>
  <c r="Y995" i="6"/>
  <c r="K995" i="6"/>
  <c r="J995" i="6"/>
  <c r="E995" i="6"/>
  <c r="A995" i="6"/>
  <c r="Z994" i="6" l="1"/>
  <c r="W994" i="6"/>
  <c r="X995" i="6"/>
  <c r="F995" i="6"/>
  <c r="Z995" i="6" s="1"/>
  <c r="L995" i="6"/>
  <c r="I995" i="6"/>
  <c r="O995" i="6"/>
  <c r="S995" i="6"/>
  <c r="P995" i="6"/>
  <c r="T995" i="6"/>
  <c r="N995" i="6"/>
  <c r="R995" i="6"/>
  <c r="Q995" i="6"/>
  <c r="U995" i="6"/>
  <c r="M995" i="6"/>
  <c r="B995" i="6"/>
  <c r="D995" i="6"/>
  <c r="C995" i="6" s="1"/>
  <c r="H1004" i="6"/>
  <c r="Y996" i="6"/>
  <c r="V995" i="6"/>
  <c r="E996" i="6"/>
  <c r="K996" i="6"/>
  <c r="A996" i="6"/>
  <c r="J996" i="6"/>
  <c r="X996" i="6" l="1"/>
  <c r="F996" i="6"/>
  <c r="Z996" i="6" s="1"/>
  <c r="L996" i="6"/>
  <c r="I996" i="6"/>
  <c r="N996" i="6"/>
  <c r="R996" i="6"/>
  <c r="O996" i="6"/>
  <c r="S996" i="6"/>
  <c r="M996" i="6"/>
  <c r="Q996" i="6"/>
  <c r="U996" i="6"/>
  <c r="P996" i="6"/>
  <c r="T996" i="6"/>
  <c r="B996" i="6"/>
  <c r="D996" i="6"/>
  <c r="C996" i="6" s="1"/>
  <c r="H1005" i="6"/>
  <c r="Y997" i="6"/>
  <c r="V996" i="6"/>
  <c r="J997" i="6"/>
  <c r="K997" i="6"/>
  <c r="E997" i="6"/>
  <c r="A997" i="6"/>
  <c r="W996" i="6" l="1"/>
  <c r="X997" i="6"/>
  <c r="F997" i="6"/>
  <c r="V997" i="6" s="1"/>
  <c r="L997" i="6"/>
  <c r="I997" i="6"/>
  <c r="M997" i="6"/>
  <c r="Q997" i="6"/>
  <c r="U997" i="6"/>
  <c r="N997" i="6"/>
  <c r="R997" i="6"/>
  <c r="P997" i="6"/>
  <c r="T997" i="6"/>
  <c r="O997" i="6"/>
  <c r="S997" i="6"/>
  <c r="B997" i="6"/>
  <c r="D997" i="6"/>
  <c r="C997" i="6" s="1"/>
  <c r="H1006" i="6"/>
  <c r="Y998" i="6"/>
  <c r="A998" i="6"/>
  <c r="J998" i="6"/>
  <c r="E998" i="6"/>
  <c r="K998" i="6"/>
  <c r="Z997" i="6" l="1"/>
  <c r="W997" i="6"/>
  <c r="X998" i="6"/>
  <c r="F998" i="6"/>
  <c r="Z998" i="6" s="1"/>
  <c r="L998" i="6"/>
  <c r="I998" i="6"/>
  <c r="P998" i="6"/>
  <c r="T998" i="6"/>
  <c r="M998" i="6"/>
  <c r="Q998" i="6"/>
  <c r="U998" i="6"/>
  <c r="O998" i="6"/>
  <c r="S998" i="6"/>
  <c r="N998" i="6"/>
  <c r="R998" i="6"/>
  <c r="B998" i="6"/>
  <c r="D998" i="6"/>
  <c r="C998" i="6" s="1"/>
  <c r="H1007" i="6"/>
  <c r="Y999" i="6"/>
  <c r="V998" i="6"/>
  <c r="K999" i="6"/>
  <c r="E999" i="6"/>
  <c r="J999" i="6"/>
  <c r="A999" i="6"/>
  <c r="X999" i="6" l="1"/>
  <c r="F999" i="6"/>
  <c r="Z999" i="6" s="1"/>
  <c r="L999" i="6"/>
  <c r="I999" i="6"/>
  <c r="O999" i="6"/>
  <c r="S999" i="6"/>
  <c r="P999" i="6"/>
  <c r="T999" i="6"/>
  <c r="N999" i="6"/>
  <c r="R999" i="6"/>
  <c r="M999" i="6"/>
  <c r="Q999" i="6"/>
  <c r="U999" i="6"/>
  <c r="B999" i="6"/>
  <c r="D999" i="6"/>
  <c r="C999" i="6" s="1"/>
  <c r="H1008" i="6"/>
  <c r="Y1000" i="6"/>
  <c r="V999" i="6"/>
  <c r="A1000" i="6"/>
  <c r="E1000" i="6"/>
  <c r="J1000" i="6"/>
  <c r="K1000" i="6"/>
  <c r="W999" i="6" l="1"/>
  <c r="X1000" i="6"/>
  <c r="F1000" i="6"/>
  <c r="V1000" i="6" s="1"/>
  <c r="L1000" i="6"/>
  <c r="I1000" i="6"/>
  <c r="N1000" i="6"/>
  <c r="R1000" i="6"/>
  <c r="O1000" i="6"/>
  <c r="S1000" i="6"/>
  <c r="M1000" i="6"/>
  <c r="Q1000" i="6"/>
  <c r="U1000" i="6"/>
  <c r="T1000" i="6"/>
  <c r="P1000" i="6"/>
  <c r="B1000" i="6"/>
  <c r="D1000" i="6"/>
  <c r="C1000" i="6" s="1"/>
  <c r="H1009" i="6"/>
  <c r="Y1001" i="6"/>
  <c r="K1001" i="6"/>
  <c r="J1001" i="6"/>
  <c r="A1001" i="6"/>
  <c r="E1001" i="6"/>
  <c r="Z1000" i="6" l="1"/>
  <c r="X1001" i="6"/>
  <c r="F1001" i="6"/>
  <c r="Z1001" i="6" s="1"/>
  <c r="I1001" i="6"/>
  <c r="L1001" i="6"/>
  <c r="W1000" i="6"/>
  <c r="M1001" i="6"/>
  <c r="Q1001" i="6"/>
  <c r="U1001" i="6"/>
  <c r="N1001" i="6"/>
  <c r="R1001" i="6"/>
  <c r="P1001" i="6"/>
  <c r="T1001" i="6"/>
  <c r="O1001" i="6"/>
  <c r="S1001" i="6"/>
  <c r="B1001" i="6"/>
  <c r="D1001" i="6"/>
  <c r="C1001" i="6" s="1"/>
  <c r="H1010" i="6"/>
  <c r="Y1002" i="6"/>
  <c r="A1002" i="6"/>
  <c r="K1002" i="6"/>
  <c r="E1002" i="6"/>
  <c r="J1002" i="6"/>
  <c r="V1001" i="6" l="1"/>
  <c r="X1002" i="6"/>
  <c r="F1002" i="6"/>
  <c r="Z1002" i="6" s="1"/>
  <c r="L1002" i="6"/>
  <c r="I1002" i="6"/>
  <c r="P1002" i="6"/>
  <c r="T1002" i="6"/>
  <c r="M1002" i="6"/>
  <c r="Q1002" i="6"/>
  <c r="U1002" i="6"/>
  <c r="O1002" i="6"/>
  <c r="S1002" i="6"/>
  <c r="R1002" i="6"/>
  <c r="N1002" i="6"/>
  <c r="B1002" i="6"/>
  <c r="D1002" i="6"/>
  <c r="C1002" i="6" s="1"/>
  <c r="H1011" i="6"/>
  <c r="Y1003" i="6"/>
  <c r="V1002" i="6"/>
  <c r="J1003" i="6"/>
  <c r="K1003" i="6"/>
  <c r="E1003" i="6"/>
  <c r="A1003" i="6"/>
  <c r="X1003" i="6" l="1"/>
  <c r="F1003" i="6"/>
  <c r="L1003" i="6"/>
  <c r="I1003" i="6"/>
  <c r="W1002" i="6"/>
  <c r="O1003" i="6"/>
  <c r="S1003" i="6"/>
  <c r="P1003" i="6"/>
  <c r="T1003" i="6"/>
  <c r="N1003" i="6"/>
  <c r="R1003" i="6"/>
  <c r="M1003" i="6"/>
  <c r="Q1003" i="6"/>
  <c r="U1003" i="6"/>
  <c r="B1003" i="6"/>
  <c r="D1003" i="6"/>
  <c r="C1003" i="6" s="1"/>
  <c r="H1012" i="6"/>
  <c r="Y1004" i="6"/>
  <c r="A1004" i="6"/>
  <c r="E1004" i="6"/>
  <c r="K1004" i="6"/>
  <c r="J1004" i="6"/>
  <c r="Z1003" i="6" l="1"/>
  <c r="V1003" i="6"/>
  <c r="W1003" i="6"/>
  <c r="X1004" i="6"/>
  <c r="F1004" i="6"/>
  <c r="Z1004" i="6" s="1"/>
  <c r="L1004" i="6"/>
  <c r="I1004" i="6"/>
  <c r="N1004" i="6"/>
  <c r="O1004" i="6"/>
  <c r="S1004" i="6"/>
  <c r="M1004" i="6"/>
  <c r="Q1004" i="6"/>
  <c r="U1004" i="6"/>
  <c r="P1004" i="6"/>
  <c r="R1004" i="6"/>
  <c r="T1004" i="6"/>
  <c r="B1004" i="6"/>
  <c r="D1004" i="6"/>
  <c r="C1004" i="6" s="1"/>
  <c r="H1013" i="6"/>
  <c r="Y1005" i="6"/>
  <c r="V1004" i="6"/>
  <c r="K1005" i="6"/>
  <c r="J1005" i="6"/>
  <c r="A1005" i="6"/>
  <c r="E1005" i="6"/>
  <c r="X1005" i="6" l="1"/>
  <c r="F1005" i="6"/>
  <c r="Z1005" i="6" s="1"/>
  <c r="L1005" i="6"/>
  <c r="I1005" i="6"/>
  <c r="N1005" i="6"/>
  <c r="R1005" i="6"/>
  <c r="P1005" i="6"/>
  <c r="T1005" i="6"/>
  <c r="O1005" i="6"/>
  <c r="Q1005" i="6"/>
  <c r="S1005" i="6"/>
  <c r="M1005" i="6"/>
  <c r="U1005" i="6"/>
  <c r="B1005" i="6"/>
  <c r="D1005" i="6"/>
  <c r="C1005" i="6" s="1"/>
  <c r="H1014" i="6"/>
  <c r="Y1006" i="6"/>
  <c r="V1005" i="6"/>
  <c r="A1006" i="6"/>
  <c r="J1006" i="6"/>
  <c r="K1006" i="6"/>
  <c r="E1006" i="6"/>
  <c r="W1005" i="6" l="1"/>
  <c r="X1006" i="6"/>
  <c r="F1006" i="6"/>
  <c r="V1006" i="6" s="1"/>
  <c r="L1006" i="6"/>
  <c r="I1006" i="6"/>
  <c r="M1006" i="6"/>
  <c r="Q1006" i="6"/>
  <c r="U1006" i="6"/>
  <c r="O1006" i="6"/>
  <c r="N1006" i="6"/>
  <c r="T1006" i="6"/>
  <c r="P1006" i="6"/>
  <c r="R1006" i="6"/>
  <c r="S1006" i="6"/>
  <c r="B1006" i="6"/>
  <c r="D1006" i="6"/>
  <c r="C1006" i="6" s="1"/>
  <c r="H1015" i="6"/>
  <c r="Y1007" i="6"/>
  <c r="K1007" i="6"/>
  <c r="J1007" i="6"/>
  <c r="E1007" i="6"/>
  <c r="A1007" i="6"/>
  <c r="Z1006" i="6" l="1"/>
  <c r="X1007" i="6"/>
  <c r="F1007" i="6"/>
  <c r="Z1007" i="6" s="1"/>
  <c r="L1007" i="6"/>
  <c r="I1007" i="6"/>
  <c r="W1006" i="6"/>
  <c r="P1007" i="6"/>
  <c r="Q1007" i="6"/>
  <c r="U1007" i="6"/>
  <c r="M1007" i="6"/>
  <c r="R1007" i="6"/>
  <c r="N1007" i="6"/>
  <c r="S1007" i="6"/>
  <c r="O1007" i="6"/>
  <c r="T1007" i="6"/>
  <c r="B1007" i="6"/>
  <c r="D1007" i="6"/>
  <c r="C1007" i="6" s="1"/>
  <c r="H1016" i="6"/>
  <c r="Y1008" i="6"/>
  <c r="E1008" i="6"/>
  <c r="J1008" i="6"/>
  <c r="A1008" i="6"/>
  <c r="K1008" i="6"/>
  <c r="V1007" i="6" l="1"/>
  <c r="X1008" i="6"/>
  <c r="F1008" i="6"/>
  <c r="Z1008" i="6" s="1"/>
  <c r="L1008" i="6"/>
  <c r="I1008" i="6"/>
  <c r="P1008" i="6"/>
  <c r="T1008" i="6"/>
  <c r="M1008" i="6"/>
  <c r="Q1008" i="6"/>
  <c r="U1008" i="6"/>
  <c r="N1008" i="6"/>
  <c r="R1008" i="6"/>
  <c r="O1008" i="6"/>
  <c r="S1008" i="6"/>
  <c r="B1008" i="6"/>
  <c r="D1008" i="6"/>
  <c r="C1008" i="6" s="1"/>
  <c r="H1017" i="6"/>
  <c r="Y1009" i="6"/>
  <c r="V1008" i="6"/>
  <c r="A1009" i="6"/>
  <c r="K1009" i="6"/>
  <c r="J1009" i="6"/>
  <c r="E1009" i="6"/>
  <c r="X1009" i="6" l="1"/>
  <c r="F1009" i="6"/>
  <c r="V1009" i="6" s="1"/>
  <c r="I1009" i="6"/>
  <c r="L1009" i="6"/>
  <c r="W1008" i="6"/>
  <c r="O1009" i="6"/>
  <c r="S1009" i="6"/>
  <c r="P1009" i="6"/>
  <c r="T1009" i="6"/>
  <c r="M1009" i="6"/>
  <c r="Q1009" i="6"/>
  <c r="U1009" i="6"/>
  <c r="N1009" i="6"/>
  <c r="R1009" i="6"/>
  <c r="B1009" i="6"/>
  <c r="D1009" i="6"/>
  <c r="C1009" i="6" s="1"/>
  <c r="H1018" i="6"/>
  <c r="Y1010" i="6"/>
  <c r="K1010" i="6"/>
  <c r="E1010" i="6"/>
  <c r="J1010" i="6"/>
  <c r="A1010" i="6"/>
  <c r="Z1009" i="6" l="1"/>
  <c r="X1010" i="6"/>
  <c r="F1010" i="6"/>
  <c r="Z1010" i="6" s="1"/>
  <c r="L1010" i="6"/>
  <c r="I1010" i="6"/>
  <c r="W1009" i="6"/>
  <c r="N1010" i="6"/>
  <c r="R1010" i="6"/>
  <c r="O1010" i="6"/>
  <c r="S1010" i="6"/>
  <c r="P1010" i="6"/>
  <c r="T1010" i="6"/>
  <c r="M1010" i="6"/>
  <c r="Q1010" i="6"/>
  <c r="U1010" i="6"/>
  <c r="B1010" i="6"/>
  <c r="D1010" i="6"/>
  <c r="C1010" i="6" s="1"/>
  <c r="H1019" i="6"/>
  <c r="Y1011" i="6"/>
  <c r="J1011" i="6"/>
  <c r="E1011" i="6"/>
  <c r="A1011" i="6"/>
  <c r="K1011" i="6"/>
  <c r="V1010" i="6" l="1"/>
  <c r="X1011" i="6"/>
  <c r="F1011" i="6"/>
  <c r="Z1011" i="6" s="1"/>
  <c r="L1011" i="6"/>
  <c r="I1011" i="6"/>
  <c r="M1011" i="6"/>
  <c r="Q1011" i="6"/>
  <c r="U1011" i="6"/>
  <c r="N1011" i="6"/>
  <c r="R1011" i="6"/>
  <c r="O1011" i="6"/>
  <c r="S1011" i="6"/>
  <c r="P1011" i="6"/>
  <c r="T1011" i="6"/>
  <c r="B1011" i="6"/>
  <c r="D1011" i="6"/>
  <c r="C1011" i="6" s="1"/>
  <c r="H1020" i="6"/>
  <c r="Y1012" i="6"/>
  <c r="V1011" i="6"/>
  <c r="K1012" i="6"/>
  <c r="E1012" i="6"/>
  <c r="A1012" i="6"/>
  <c r="J1012" i="6"/>
  <c r="W1011" i="6" l="1"/>
  <c r="X1012" i="6"/>
  <c r="F1012" i="6"/>
  <c r="V1012" i="6" s="1"/>
  <c r="L1012" i="6"/>
  <c r="I1012" i="6"/>
  <c r="P1012" i="6"/>
  <c r="T1012" i="6"/>
  <c r="M1012" i="6"/>
  <c r="Q1012" i="6"/>
  <c r="U1012" i="6"/>
  <c r="N1012" i="6"/>
  <c r="R1012" i="6"/>
  <c r="O1012" i="6"/>
  <c r="S1012" i="6"/>
  <c r="B1012" i="6"/>
  <c r="D1012" i="6"/>
  <c r="C1012" i="6" s="1"/>
  <c r="H1021" i="6"/>
  <c r="Y1013" i="6"/>
  <c r="J1013" i="6"/>
  <c r="A1013" i="6"/>
  <c r="E1013" i="6"/>
  <c r="K1013" i="6"/>
  <c r="Z1012" i="6" l="1"/>
  <c r="X1013" i="6"/>
  <c r="F1013" i="6"/>
  <c r="Z1013" i="6" s="1"/>
  <c r="L1013" i="6"/>
  <c r="I1013" i="6"/>
  <c r="W1012" i="6"/>
  <c r="O1013" i="6"/>
  <c r="S1013" i="6"/>
  <c r="P1013" i="6"/>
  <c r="T1013" i="6"/>
  <c r="M1013" i="6"/>
  <c r="Q1013" i="6"/>
  <c r="U1013" i="6"/>
  <c r="N1013" i="6"/>
  <c r="R1013" i="6"/>
  <c r="B1013" i="6"/>
  <c r="D1013" i="6"/>
  <c r="C1013" i="6" s="1"/>
  <c r="H1022" i="6"/>
  <c r="Y1014" i="6"/>
  <c r="K1014" i="6"/>
  <c r="A1014" i="6"/>
  <c r="J1014" i="6"/>
  <c r="E1014" i="6"/>
  <c r="V1013" i="6" l="1"/>
  <c r="X1014" i="6"/>
  <c r="F1014" i="6"/>
  <c r="Z1014" i="6" s="1"/>
  <c r="L1014" i="6"/>
  <c r="I1014" i="6"/>
  <c r="N1014" i="6"/>
  <c r="R1014" i="6"/>
  <c r="O1014" i="6"/>
  <c r="S1014" i="6"/>
  <c r="P1014" i="6"/>
  <c r="T1014" i="6"/>
  <c r="M1014" i="6"/>
  <c r="Q1014" i="6"/>
  <c r="U1014" i="6"/>
  <c r="B1014" i="6"/>
  <c r="D1014" i="6"/>
  <c r="C1014" i="6" s="1"/>
  <c r="H1023" i="6"/>
  <c r="Y1015" i="6"/>
  <c r="V1014" i="6"/>
  <c r="J1015" i="6"/>
  <c r="E1015" i="6"/>
  <c r="A1015" i="6"/>
  <c r="K1015" i="6"/>
  <c r="X1015" i="6" l="1"/>
  <c r="F1015" i="6"/>
  <c r="V1015" i="6" s="1"/>
  <c r="L1015" i="6"/>
  <c r="I1015" i="6"/>
  <c r="W1014" i="6"/>
  <c r="M1015" i="6"/>
  <c r="Q1015" i="6"/>
  <c r="U1015" i="6"/>
  <c r="N1015" i="6"/>
  <c r="R1015" i="6"/>
  <c r="O1015" i="6"/>
  <c r="S1015" i="6"/>
  <c r="P1015" i="6"/>
  <c r="T1015" i="6"/>
  <c r="B1015" i="6"/>
  <c r="D1015" i="6"/>
  <c r="C1015" i="6" s="1"/>
  <c r="H1024" i="6"/>
  <c r="Y1016" i="6"/>
  <c r="K1016" i="6"/>
  <c r="J1016" i="6"/>
  <c r="A1016" i="6"/>
  <c r="E1016" i="6"/>
  <c r="Z1015" i="6" l="1"/>
  <c r="X1016" i="6"/>
  <c r="F1016" i="6"/>
  <c r="Z1016" i="6" s="1"/>
  <c r="L1016" i="6"/>
  <c r="I1016" i="6"/>
  <c r="W1015" i="6"/>
  <c r="P1016" i="6"/>
  <c r="T1016" i="6"/>
  <c r="M1016" i="6"/>
  <c r="Q1016" i="6"/>
  <c r="U1016" i="6"/>
  <c r="N1016" i="6"/>
  <c r="R1016" i="6"/>
  <c r="O1016" i="6"/>
  <c r="S1016" i="6"/>
  <c r="B1016" i="6"/>
  <c r="D1016" i="6"/>
  <c r="C1016" i="6" s="1"/>
  <c r="H1025" i="6"/>
  <c r="Y1017" i="6"/>
  <c r="A1017" i="6"/>
  <c r="E1017" i="6"/>
  <c r="J1017" i="6"/>
  <c r="K1017" i="6"/>
  <c r="V1016" i="6" l="1"/>
  <c r="X1017" i="6"/>
  <c r="F1017" i="6"/>
  <c r="Z1017" i="6" s="1"/>
  <c r="L1017" i="6"/>
  <c r="I1017" i="6"/>
  <c r="O1017" i="6"/>
  <c r="S1017" i="6"/>
  <c r="P1017" i="6"/>
  <c r="T1017" i="6"/>
  <c r="M1017" i="6"/>
  <c r="Q1017" i="6"/>
  <c r="U1017" i="6"/>
  <c r="N1017" i="6"/>
  <c r="R1017" i="6"/>
  <c r="B1017" i="6"/>
  <c r="D1017" i="6"/>
  <c r="C1017" i="6" s="1"/>
  <c r="H1026" i="6"/>
  <c r="Y1018" i="6"/>
  <c r="V1017" i="6"/>
  <c r="J1018" i="6"/>
  <c r="K1018" i="6"/>
  <c r="A1018" i="6"/>
  <c r="E1018" i="6"/>
  <c r="W1017" i="6" l="1"/>
  <c r="X1018" i="6"/>
  <c r="F1018" i="6"/>
  <c r="V1018" i="6" s="1"/>
  <c r="L1018" i="6"/>
  <c r="I1018" i="6"/>
  <c r="N1018" i="6"/>
  <c r="R1018" i="6"/>
  <c r="O1018" i="6"/>
  <c r="S1018" i="6"/>
  <c r="P1018" i="6"/>
  <c r="T1018" i="6"/>
  <c r="M1018" i="6"/>
  <c r="Q1018" i="6"/>
  <c r="U1018" i="6"/>
  <c r="B1018" i="6"/>
  <c r="D1018" i="6"/>
  <c r="C1018" i="6" s="1"/>
  <c r="H1027" i="6"/>
  <c r="Y1019" i="6"/>
  <c r="E1019" i="6"/>
  <c r="A1019" i="6"/>
  <c r="K1019" i="6"/>
  <c r="J1019" i="6"/>
  <c r="Z1018" i="6" l="1"/>
  <c r="X1019" i="6"/>
  <c r="F1019" i="6"/>
  <c r="Z1019" i="6" s="1"/>
  <c r="L1019" i="6"/>
  <c r="I1019" i="6"/>
  <c r="W1018" i="6"/>
  <c r="M1019" i="6"/>
  <c r="Q1019" i="6"/>
  <c r="U1019" i="6"/>
  <c r="N1019" i="6"/>
  <c r="R1019" i="6"/>
  <c r="O1019" i="6"/>
  <c r="S1019" i="6"/>
  <c r="P1019" i="6"/>
  <c r="T1019" i="6"/>
  <c r="B1019" i="6"/>
  <c r="D1019" i="6"/>
  <c r="C1019" i="6" s="1"/>
  <c r="H1028" i="6"/>
  <c r="Y1020" i="6"/>
  <c r="J1020" i="6"/>
  <c r="K1020" i="6"/>
  <c r="E1020" i="6"/>
  <c r="A1020" i="6"/>
  <c r="V1019" i="6" l="1"/>
  <c r="X1020" i="6"/>
  <c r="F1020" i="6"/>
  <c r="Z1020" i="6" s="1"/>
  <c r="L1020" i="6"/>
  <c r="I1020" i="6"/>
  <c r="P1020" i="6"/>
  <c r="T1020" i="6"/>
  <c r="M1020" i="6"/>
  <c r="Q1020" i="6"/>
  <c r="U1020" i="6"/>
  <c r="N1020" i="6"/>
  <c r="R1020" i="6"/>
  <c r="O1020" i="6"/>
  <c r="S1020" i="6"/>
  <c r="B1020" i="6"/>
  <c r="D1020" i="6"/>
  <c r="C1020" i="6" s="1"/>
  <c r="H1029" i="6"/>
  <c r="Y1021" i="6"/>
  <c r="V1020" i="6"/>
  <c r="A1021" i="6"/>
  <c r="E1021" i="6"/>
  <c r="K1021" i="6"/>
  <c r="J1021" i="6"/>
  <c r="W1020" i="6" l="1"/>
  <c r="X1021" i="6"/>
  <c r="F1021" i="6"/>
  <c r="V1021" i="6" s="1"/>
  <c r="L1021" i="6"/>
  <c r="I1021" i="6"/>
  <c r="O1021" i="6"/>
  <c r="S1021" i="6"/>
  <c r="P1021" i="6"/>
  <c r="T1021" i="6"/>
  <c r="M1021" i="6"/>
  <c r="Q1021" i="6"/>
  <c r="U1021" i="6"/>
  <c r="N1021" i="6"/>
  <c r="R1021" i="6"/>
  <c r="B1021" i="6"/>
  <c r="D1021" i="6"/>
  <c r="C1021" i="6" s="1"/>
  <c r="H1030" i="6"/>
  <c r="Y1022" i="6"/>
  <c r="J1022" i="6"/>
  <c r="K1022" i="6"/>
  <c r="A1022" i="6"/>
  <c r="E1022" i="6"/>
  <c r="Z1021" i="6" l="1"/>
  <c r="W1021" i="6"/>
  <c r="X1022" i="6"/>
  <c r="F1022" i="6"/>
  <c r="Z1022" i="6" s="1"/>
  <c r="L1022" i="6"/>
  <c r="I1022" i="6"/>
  <c r="N1022" i="6"/>
  <c r="R1022" i="6"/>
  <c r="O1022" i="6"/>
  <c r="S1022" i="6"/>
  <c r="P1022" i="6"/>
  <c r="T1022" i="6"/>
  <c r="M1022" i="6"/>
  <c r="Q1022" i="6"/>
  <c r="U1022" i="6"/>
  <c r="B1022" i="6"/>
  <c r="D1022" i="6"/>
  <c r="C1022" i="6" s="1"/>
  <c r="H1031" i="6"/>
  <c r="Y1023" i="6"/>
  <c r="V1022" i="6"/>
  <c r="E1023" i="6"/>
  <c r="A1023" i="6"/>
  <c r="K1023" i="6"/>
  <c r="J1023" i="6"/>
  <c r="X1023" i="6" l="1"/>
  <c r="F1023" i="6"/>
  <c r="Z1023" i="6" s="1"/>
  <c r="L1023" i="6"/>
  <c r="I1023" i="6"/>
  <c r="M1023" i="6"/>
  <c r="Q1023" i="6"/>
  <c r="U1023" i="6"/>
  <c r="N1023" i="6"/>
  <c r="R1023" i="6"/>
  <c r="O1023" i="6"/>
  <c r="S1023" i="6"/>
  <c r="P1023" i="6"/>
  <c r="T1023" i="6"/>
  <c r="B1023" i="6"/>
  <c r="D1023" i="6"/>
  <c r="C1023" i="6" s="1"/>
  <c r="H1032" i="6"/>
  <c r="Y1024" i="6"/>
  <c r="V1023" i="6"/>
  <c r="K1024" i="6"/>
  <c r="A1024" i="6"/>
  <c r="J1024" i="6"/>
  <c r="E1024" i="6"/>
  <c r="X1024" i="6" l="1"/>
  <c r="F1024" i="6"/>
  <c r="V1024" i="6" s="1"/>
  <c r="L1024" i="6"/>
  <c r="I1024" i="6"/>
  <c r="W1023" i="6"/>
  <c r="P1024" i="6"/>
  <c r="T1024" i="6"/>
  <c r="M1024" i="6"/>
  <c r="Q1024" i="6"/>
  <c r="U1024" i="6"/>
  <c r="N1024" i="6"/>
  <c r="R1024" i="6"/>
  <c r="O1024" i="6"/>
  <c r="S1024" i="6"/>
  <c r="B1024" i="6"/>
  <c r="D1024" i="6"/>
  <c r="C1024" i="6" s="1"/>
  <c r="H1033" i="6"/>
  <c r="Y1025" i="6"/>
  <c r="J1025" i="6"/>
  <c r="A1025" i="6"/>
  <c r="K1025" i="6"/>
  <c r="E1025" i="6"/>
  <c r="Z1024" i="6" l="1"/>
  <c r="W1024" i="6"/>
  <c r="X1025" i="6"/>
  <c r="F1025" i="6"/>
  <c r="Z1025" i="6" s="1"/>
  <c r="L1025" i="6"/>
  <c r="I1025" i="6"/>
  <c r="O1025" i="6"/>
  <c r="S1025" i="6"/>
  <c r="P1025" i="6"/>
  <c r="T1025" i="6"/>
  <c r="M1025" i="6"/>
  <c r="Q1025" i="6"/>
  <c r="U1025" i="6"/>
  <c r="N1025" i="6"/>
  <c r="R1025" i="6"/>
  <c r="B1025" i="6"/>
  <c r="D1025" i="6"/>
  <c r="C1025" i="6" s="1"/>
  <c r="H1034" i="6"/>
  <c r="Y1026" i="6"/>
  <c r="V1025" i="6"/>
  <c r="A1026" i="6"/>
  <c r="J1026" i="6"/>
  <c r="E1026" i="6"/>
  <c r="K1026" i="6"/>
  <c r="X1026" i="6" l="1"/>
  <c r="F1026" i="6"/>
  <c r="Z1026" i="6" s="1"/>
  <c r="L1026" i="6"/>
  <c r="I1026" i="6"/>
  <c r="N1026" i="6"/>
  <c r="R1026" i="6"/>
  <c r="O1026" i="6"/>
  <c r="S1026" i="6"/>
  <c r="P1026" i="6"/>
  <c r="T1026" i="6"/>
  <c r="M1026" i="6"/>
  <c r="Q1026" i="6"/>
  <c r="U1026" i="6"/>
  <c r="B1026" i="6"/>
  <c r="D1026" i="6"/>
  <c r="C1026" i="6" s="1"/>
  <c r="H1035" i="6"/>
  <c r="Y1027" i="6"/>
  <c r="V1026" i="6"/>
  <c r="K1027" i="6"/>
  <c r="J1027" i="6"/>
  <c r="A1027" i="6"/>
  <c r="E1027" i="6"/>
  <c r="W1026" i="6" l="1"/>
  <c r="X1027" i="6"/>
  <c r="F1027" i="6"/>
  <c r="V1027" i="6" s="1"/>
  <c r="L1027" i="6"/>
  <c r="I1027" i="6"/>
  <c r="M1027" i="6"/>
  <c r="Q1027" i="6"/>
  <c r="U1027" i="6"/>
  <c r="N1027" i="6"/>
  <c r="R1027" i="6"/>
  <c r="O1027" i="6"/>
  <c r="S1027" i="6"/>
  <c r="P1027" i="6"/>
  <c r="T1027" i="6"/>
  <c r="B1027" i="6"/>
  <c r="D1027" i="6"/>
  <c r="C1027" i="6" s="1"/>
  <c r="H1036" i="6"/>
  <c r="Y1028" i="6"/>
  <c r="A1028" i="6"/>
  <c r="E1028" i="6"/>
  <c r="J1028" i="6"/>
  <c r="K1028" i="6"/>
  <c r="Z1027" i="6" l="1"/>
  <c r="X1028" i="6"/>
  <c r="F1028" i="6"/>
  <c r="Z1028" i="6" s="1"/>
  <c r="L1028" i="6"/>
  <c r="I1028" i="6"/>
  <c r="W1027" i="6"/>
  <c r="P1028" i="6"/>
  <c r="T1028" i="6"/>
  <c r="M1028" i="6"/>
  <c r="Q1028" i="6"/>
  <c r="U1028" i="6"/>
  <c r="N1028" i="6"/>
  <c r="R1028" i="6"/>
  <c r="O1028" i="6"/>
  <c r="S1028" i="6"/>
  <c r="B1028" i="6"/>
  <c r="D1028" i="6"/>
  <c r="C1028" i="6" s="1"/>
  <c r="H1037" i="6"/>
  <c r="Y1029" i="6"/>
  <c r="K1029" i="6"/>
  <c r="A1029" i="6"/>
  <c r="E1029" i="6"/>
  <c r="J1029" i="6"/>
  <c r="V1028" i="6" l="1"/>
  <c r="X1029" i="6"/>
  <c r="F1029" i="6"/>
  <c r="Z1029" i="6" s="1"/>
  <c r="L1029" i="6"/>
  <c r="I1029" i="6"/>
  <c r="O1029" i="6"/>
  <c r="S1029" i="6"/>
  <c r="P1029" i="6"/>
  <c r="T1029" i="6"/>
  <c r="M1029" i="6"/>
  <c r="Q1029" i="6"/>
  <c r="U1029" i="6"/>
  <c r="N1029" i="6"/>
  <c r="R1029" i="6"/>
  <c r="B1029" i="6"/>
  <c r="D1029" i="6"/>
  <c r="C1029" i="6" s="1"/>
  <c r="H1038" i="6"/>
  <c r="Y1030" i="6"/>
  <c r="V1029" i="6"/>
  <c r="J1030" i="6"/>
  <c r="A1030" i="6"/>
  <c r="K1030" i="6"/>
  <c r="E1030" i="6"/>
  <c r="X1030" i="6" l="1"/>
  <c r="F1030" i="6"/>
  <c r="V1030" i="6" s="1"/>
  <c r="L1030" i="6"/>
  <c r="I1030" i="6"/>
  <c r="W1029" i="6"/>
  <c r="N1030" i="6"/>
  <c r="R1030" i="6"/>
  <c r="O1030" i="6"/>
  <c r="S1030" i="6"/>
  <c r="P1030" i="6"/>
  <c r="T1030" i="6"/>
  <c r="M1030" i="6"/>
  <c r="Q1030" i="6"/>
  <c r="U1030" i="6"/>
  <c r="B1030" i="6"/>
  <c r="D1030" i="6"/>
  <c r="C1030" i="6" s="1"/>
  <c r="H1039" i="6"/>
  <c r="Y1031" i="6"/>
  <c r="K1031" i="6"/>
  <c r="E1031" i="6"/>
  <c r="A1031" i="6"/>
  <c r="J1031" i="6"/>
  <c r="Z1030" i="6" l="1"/>
  <c r="X1031" i="6"/>
  <c r="F1031" i="6"/>
  <c r="Z1031" i="6" s="1"/>
  <c r="L1031" i="6"/>
  <c r="I1031" i="6"/>
  <c r="W1030" i="6"/>
  <c r="M1031" i="6"/>
  <c r="Q1031" i="6"/>
  <c r="U1031" i="6"/>
  <c r="N1031" i="6"/>
  <c r="R1031" i="6"/>
  <c r="O1031" i="6"/>
  <c r="S1031" i="6"/>
  <c r="P1031" i="6"/>
  <c r="T1031" i="6"/>
  <c r="B1031" i="6"/>
  <c r="D1031" i="6"/>
  <c r="C1031" i="6" s="1"/>
  <c r="H1040" i="6"/>
  <c r="Y1032" i="6"/>
  <c r="J1032" i="6"/>
  <c r="A1032" i="6"/>
  <c r="K1032" i="6"/>
  <c r="E1032" i="6"/>
  <c r="V1031" i="6" l="1"/>
  <c r="X1032" i="6"/>
  <c r="F1032" i="6"/>
  <c r="Z1032" i="6" s="1"/>
  <c r="L1032" i="6"/>
  <c r="I1032" i="6"/>
  <c r="P1032" i="6"/>
  <c r="T1032" i="6"/>
  <c r="M1032" i="6"/>
  <c r="Q1032" i="6"/>
  <c r="U1032" i="6"/>
  <c r="N1032" i="6"/>
  <c r="R1032" i="6"/>
  <c r="O1032" i="6"/>
  <c r="S1032" i="6"/>
  <c r="B1032" i="6"/>
  <c r="D1032" i="6"/>
  <c r="C1032" i="6" s="1"/>
  <c r="H1041" i="6"/>
  <c r="Y1033" i="6"/>
  <c r="V1032" i="6"/>
  <c r="K1033" i="6"/>
  <c r="E1033" i="6"/>
  <c r="A1033" i="6"/>
  <c r="J1033" i="6"/>
  <c r="X1033" i="6" l="1"/>
  <c r="F1033" i="6"/>
  <c r="V1033" i="6" s="1"/>
  <c r="I1033" i="6"/>
  <c r="L1033" i="6"/>
  <c r="W1032" i="6"/>
  <c r="O1033" i="6"/>
  <c r="S1033" i="6"/>
  <c r="P1033" i="6"/>
  <c r="T1033" i="6"/>
  <c r="M1033" i="6"/>
  <c r="Q1033" i="6"/>
  <c r="U1033" i="6"/>
  <c r="N1033" i="6"/>
  <c r="R1033" i="6"/>
  <c r="B1033" i="6"/>
  <c r="D1033" i="6"/>
  <c r="C1033" i="6" s="1"/>
  <c r="H1042" i="6"/>
  <c r="Y1034" i="6"/>
  <c r="J1034" i="6"/>
  <c r="A1034" i="6"/>
  <c r="E1034" i="6"/>
  <c r="K1034" i="6"/>
  <c r="Z1033" i="6" l="1"/>
  <c r="X1034" i="6"/>
  <c r="F1034" i="6"/>
  <c r="Z1034" i="6" s="1"/>
  <c r="L1034" i="6"/>
  <c r="I1034" i="6"/>
  <c r="W1033" i="6"/>
  <c r="N1034" i="6"/>
  <c r="R1034" i="6"/>
  <c r="O1034" i="6"/>
  <c r="S1034" i="6"/>
  <c r="P1034" i="6"/>
  <c r="T1034" i="6"/>
  <c r="M1034" i="6"/>
  <c r="Q1034" i="6"/>
  <c r="U1034" i="6"/>
  <c r="B1034" i="6"/>
  <c r="D1034" i="6"/>
  <c r="C1034" i="6" s="1"/>
  <c r="H1043" i="6"/>
  <c r="Y1035" i="6"/>
  <c r="A1035" i="6"/>
  <c r="J1035" i="6"/>
  <c r="E1035" i="6"/>
  <c r="K1035" i="6"/>
  <c r="V1034" i="6" l="1"/>
  <c r="X1035" i="6"/>
  <c r="F1035" i="6"/>
  <c r="Z1035" i="6" s="1"/>
  <c r="L1035" i="6"/>
  <c r="I1035" i="6"/>
  <c r="M1035" i="6"/>
  <c r="Q1035" i="6"/>
  <c r="U1035" i="6"/>
  <c r="N1035" i="6"/>
  <c r="R1035" i="6"/>
  <c r="O1035" i="6"/>
  <c r="S1035" i="6"/>
  <c r="P1035" i="6"/>
  <c r="T1035" i="6"/>
  <c r="B1035" i="6"/>
  <c r="D1035" i="6"/>
  <c r="C1035" i="6" s="1"/>
  <c r="H1044" i="6"/>
  <c r="Y1036" i="6"/>
  <c r="V1035" i="6"/>
  <c r="K1036" i="6"/>
  <c r="E1036" i="6"/>
  <c r="J1036" i="6"/>
  <c r="A1036" i="6"/>
  <c r="X1036" i="6" l="1"/>
  <c r="F1036" i="6"/>
  <c r="L1036" i="6"/>
  <c r="I1036" i="6"/>
  <c r="W1035" i="6"/>
  <c r="P1036" i="6"/>
  <c r="T1036" i="6"/>
  <c r="M1036" i="6"/>
  <c r="Q1036" i="6"/>
  <c r="U1036" i="6"/>
  <c r="N1036" i="6"/>
  <c r="R1036" i="6"/>
  <c r="O1036" i="6"/>
  <c r="S1036" i="6"/>
  <c r="B1036" i="6"/>
  <c r="D1036" i="6"/>
  <c r="C1036" i="6" s="1"/>
  <c r="H1045" i="6"/>
  <c r="Y1037" i="6"/>
  <c r="A1037" i="6"/>
  <c r="E1037" i="6"/>
  <c r="J1037" i="6"/>
  <c r="K1037" i="6"/>
  <c r="Z1036" i="6" l="1"/>
  <c r="V1036" i="6"/>
  <c r="W1036" i="6"/>
  <c r="X1037" i="6"/>
  <c r="F1037" i="6"/>
  <c r="Z1037" i="6" s="1"/>
  <c r="L1037" i="6"/>
  <c r="I1037" i="6"/>
  <c r="O1037" i="6"/>
  <c r="S1037" i="6"/>
  <c r="P1037" i="6"/>
  <c r="T1037" i="6"/>
  <c r="M1037" i="6"/>
  <c r="Q1037" i="6"/>
  <c r="U1037" i="6"/>
  <c r="N1037" i="6"/>
  <c r="R1037" i="6"/>
  <c r="B1037" i="6"/>
  <c r="D1037" i="6"/>
  <c r="C1037" i="6" s="1"/>
  <c r="H1046" i="6"/>
  <c r="Y1038" i="6"/>
  <c r="V1037" i="6"/>
  <c r="A1038" i="6"/>
  <c r="J1038" i="6"/>
  <c r="E1038" i="6"/>
  <c r="K1038" i="6"/>
  <c r="X1038" i="6" l="1"/>
  <c r="F1038" i="6"/>
  <c r="Z1038" i="6" s="1"/>
  <c r="L1038" i="6"/>
  <c r="I1038" i="6"/>
  <c r="N1038" i="6"/>
  <c r="R1038" i="6"/>
  <c r="O1038" i="6"/>
  <c r="S1038" i="6"/>
  <c r="P1038" i="6"/>
  <c r="T1038" i="6"/>
  <c r="M1038" i="6"/>
  <c r="Q1038" i="6"/>
  <c r="U1038" i="6"/>
  <c r="B1038" i="6"/>
  <c r="D1038" i="6"/>
  <c r="C1038" i="6" s="1"/>
  <c r="H1047" i="6"/>
  <c r="Y1039" i="6"/>
  <c r="V1038" i="6"/>
  <c r="A1039" i="6"/>
  <c r="E1039" i="6"/>
  <c r="K1039" i="6"/>
  <c r="J1039" i="6"/>
  <c r="W1038" i="6" l="1"/>
  <c r="X1039" i="6"/>
  <c r="F1039" i="6"/>
  <c r="V1039" i="6" s="1"/>
  <c r="L1039" i="6"/>
  <c r="I1039" i="6"/>
  <c r="M1039" i="6"/>
  <c r="Q1039" i="6"/>
  <c r="U1039" i="6"/>
  <c r="N1039" i="6"/>
  <c r="R1039" i="6"/>
  <c r="O1039" i="6"/>
  <c r="S1039" i="6"/>
  <c r="P1039" i="6"/>
  <c r="T1039" i="6"/>
  <c r="B1039" i="6"/>
  <c r="D1039" i="6"/>
  <c r="C1039" i="6" s="1"/>
  <c r="H1048" i="6"/>
  <c r="Y1040" i="6"/>
  <c r="J1040" i="6"/>
  <c r="E1040" i="6"/>
  <c r="A1040" i="6"/>
  <c r="K1040" i="6"/>
  <c r="Z1039" i="6" l="1"/>
  <c r="X1040" i="6"/>
  <c r="F1040" i="6"/>
  <c r="Z1040" i="6" s="1"/>
  <c r="L1040" i="6"/>
  <c r="I1040" i="6"/>
  <c r="W1039" i="6"/>
  <c r="P1040" i="6"/>
  <c r="T1040" i="6"/>
  <c r="M1040" i="6"/>
  <c r="Q1040" i="6"/>
  <c r="U1040" i="6"/>
  <c r="N1040" i="6"/>
  <c r="R1040" i="6"/>
  <c r="O1040" i="6"/>
  <c r="S1040" i="6"/>
  <c r="B1040" i="6"/>
  <c r="D1040" i="6"/>
  <c r="C1040" i="6" s="1"/>
  <c r="H1049" i="6"/>
  <c r="Y1041" i="6"/>
  <c r="A1041" i="6"/>
  <c r="J1041" i="6"/>
  <c r="K1041" i="6"/>
  <c r="E1041" i="6"/>
  <c r="V1040" i="6" l="1"/>
  <c r="X1041" i="6"/>
  <c r="F1041" i="6"/>
  <c r="Z1041" i="6" s="1"/>
  <c r="I1041" i="6"/>
  <c r="L1041" i="6"/>
  <c r="O1041" i="6"/>
  <c r="S1041" i="6"/>
  <c r="P1041" i="6"/>
  <c r="T1041" i="6"/>
  <c r="M1041" i="6"/>
  <c r="Q1041" i="6"/>
  <c r="U1041" i="6"/>
  <c r="N1041" i="6"/>
  <c r="R1041" i="6"/>
  <c r="B1041" i="6"/>
  <c r="D1041" i="6"/>
  <c r="C1041" i="6" s="1"/>
  <c r="H1050" i="6"/>
  <c r="Y1042" i="6"/>
  <c r="V1041" i="6"/>
  <c r="A1042" i="6"/>
  <c r="K1042" i="6"/>
  <c r="E1042" i="6"/>
  <c r="J1042" i="6"/>
  <c r="X1042" i="6" l="1"/>
  <c r="F1042" i="6"/>
  <c r="V1042" i="6" s="1"/>
  <c r="L1042" i="6"/>
  <c r="I1042" i="6"/>
  <c r="W1041" i="6"/>
  <c r="N1042" i="6"/>
  <c r="R1042" i="6"/>
  <c r="O1042" i="6"/>
  <c r="S1042" i="6"/>
  <c r="P1042" i="6"/>
  <c r="T1042" i="6"/>
  <c r="M1042" i="6"/>
  <c r="Q1042" i="6"/>
  <c r="U1042" i="6"/>
  <c r="B1042" i="6"/>
  <c r="D1042" i="6"/>
  <c r="C1042" i="6" s="1"/>
  <c r="H1051" i="6"/>
  <c r="Y1043" i="6"/>
  <c r="E1043" i="6"/>
  <c r="A1043" i="6"/>
  <c r="J1043" i="6"/>
  <c r="K1043" i="6"/>
  <c r="Z1042" i="6" l="1"/>
  <c r="W1042" i="6"/>
  <c r="X1043" i="6"/>
  <c r="F1043" i="6"/>
  <c r="Z1043" i="6" s="1"/>
  <c r="L1043" i="6"/>
  <c r="I1043" i="6"/>
  <c r="M1043" i="6"/>
  <c r="Q1043" i="6"/>
  <c r="U1043" i="6"/>
  <c r="N1043" i="6"/>
  <c r="R1043" i="6"/>
  <c r="O1043" i="6"/>
  <c r="S1043" i="6"/>
  <c r="P1043" i="6"/>
  <c r="T1043" i="6"/>
  <c r="B1043" i="6"/>
  <c r="D1043" i="6"/>
  <c r="C1043" i="6" s="1"/>
  <c r="H1052" i="6"/>
  <c r="Y1044" i="6"/>
  <c r="V1043" i="6"/>
  <c r="K1044" i="6"/>
  <c r="J1044" i="6"/>
  <c r="E1044" i="6"/>
  <c r="A1044" i="6"/>
  <c r="X1044" i="6" l="1"/>
  <c r="F1044" i="6"/>
  <c r="Z1044" i="6" s="1"/>
  <c r="L1044" i="6"/>
  <c r="I1044" i="6"/>
  <c r="P1044" i="6"/>
  <c r="T1044" i="6"/>
  <c r="M1044" i="6"/>
  <c r="Q1044" i="6"/>
  <c r="U1044" i="6"/>
  <c r="N1044" i="6"/>
  <c r="R1044" i="6"/>
  <c r="O1044" i="6"/>
  <c r="S1044" i="6"/>
  <c r="B1044" i="6"/>
  <c r="D1044" i="6"/>
  <c r="C1044" i="6" s="1"/>
  <c r="H1053" i="6"/>
  <c r="Y1045" i="6"/>
  <c r="V1044" i="6"/>
  <c r="E1045" i="6"/>
  <c r="A1045" i="6"/>
  <c r="J1045" i="6"/>
  <c r="K1045" i="6"/>
  <c r="W1044" i="6" l="1"/>
  <c r="X1045" i="6"/>
  <c r="F1045" i="6"/>
  <c r="V1045" i="6" s="1"/>
  <c r="L1045" i="6"/>
  <c r="I1045" i="6"/>
  <c r="O1045" i="6"/>
  <c r="S1045" i="6"/>
  <c r="P1045" i="6"/>
  <c r="T1045" i="6"/>
  <c r="M1045" i="6"/>
  <c r="Q1045" i="6"/>
  <c r="U1045" i="6"/>
  <c r="N1045" i="6"/>
  <c r="R1045" i="6"/>
  <c r="B1045" i="6"/>
  <c r="D1045" i="6"/>
  <c r="C1045" i="6" s="1"/>
  <c r="H1054" i="6"/>
  <c r="Y1046" i="6"/>
  <c r="A1046" i="6"/>
  <c r="J1046" i="6"/>
  <c r="K1046" i="6"/>
  <c r="E1046" i="6"/>
  <c r="Z1045" i="6" l="1"/>
  <c r="X1046" i="6"/>
  <c r="F1046" i="6"/>
  <c r="Z1046" i="6" s="1"/>
  <c r="L1046" i="6"/>
  <c r="I1046" i="6"/>
  <c r="W1045" i="6"/>
  <c r="N1046" i="6"/>
  <c r="R1046" i="6"/>
  <c r="O1046" i="6"/>
  <c r="S1046" i="6"/>
  <c r="P1046" i="6"/>
  <c r="T1046" i="6"/>
  <c r="M1046" i="6"/>
  <c r="Q1046" i="6"/>
  <c r="U1046" i="6"/>
  <c r="B1046" i="6"/>
  <c r="D1046" i="6"/>
  <c r="C1046" i="6" s="1"/>
  <c r="H1055" i="6"/>
  <c r="Y1047" i="6"/>
  <c r="K1047" i="6"/>
  <c r="J1047" i="6"/>
  <c r="A1047" i="6"/>
  <c r="E1047" i="6"/>
  <c r="V1046" i="6" l="1"/>
  <c r="X1047" i="6"/>
  <c r="F1047" i="6"/>
  <c r="Z1047" i="6" s="1"/>
  <c r="L1047" i="6"/>
  <c r="I1047" i="6"/>
  <c r="M1047" i="6"/>
  <c r="Q1047" i="6"/>
  <c r="U1047" i="6"/>
  <c r="N1047" i="6"/>
  <c r="R1047" i="6"/>
  <c r="O1047" i="6"/>
  <c r="S1047" i="6"/>
  <c r="P1047" i="6"/>
  <c r="T1047" i="6"/>
  <c r="B1047" i="6"/>
  <c r="D1047" i="6"/>
  <c r="C1047" i="6" s="1"/>
  <c r="H1056" i="6"/>
  <c r="Y1048" i="6"/>
  <c r="V1047" i="6"/>
  <c r="E1048" i="6"/>
  <c r="A1048" i="6"/>
  <c r="K1048" i="6"/>
  <c r="J1048" i="6"/>
  <c r="X1048" i="6" l="1"/>
  <c r="F1048" i="6"/>
  <c r="V1048" i="6" s="1"/>
  <c r="L1048" i="6"/>
  <c r="I1048" i="6"/>
  <c r="W1047" i="6"/>
  <c r="P1048" i="6"/>
  <c r="T1048" i="6"/>
  <c r="M1048" i="6"/>
  <c r="Q1048" i="6"/>
  <c r="U1048" i="6"/>
  <c r="N1048" i="6"/>
  <c r="R1048" i="6"/>
  <c r="O1048" i="6"/>
  <c r="S1048" i="6"/>
  <c r="B1048" i="6"/>
  <c r="D1048" i="6"/>
  <c r="C1048" i="6" s="1"/>
  <c r="H1057" i="6"/>
  <c r="Y1049" i="6"/>
  <c r="A1049" i="6"/>
  <c r="E1049" i="6"/>
  <c r="J1049" i="6"/>
  <c r="K1049" i="6"/>
  <c r="Z1048" i="6" l="1"/>
  <c r="W1048" i="6"/>
  <c r="X1049" i="6"/>
  <c r="F1049" i="6"/>
  <c r="Z1049" i="6" s="1"/>
  <c r="L1049" i="6"/>
  <c r="I1049" i="6"/>
  <c r="O1049" i="6"/>
  <c r="S1049" i="6"/>
  <c r="P1049" i="6"/>
  <c r="T1049" i="6"/>
  <c r="M1049" i="6"/>
  <c r="Q1049" i="6"/>
  <c r="U1049" i="6"/>
  <c r="N1049" i="6"/>
  <c r="R1049" i="6"/>
  <c r="B1049" i="6"/>
  <c r="D1049" i="6"/>
  <c r="C1049" i="6" s="1"/>
  <c r="H1058" i="6"/>
  <c r="Y1050" i="6"/>
  <c r="V1049" i="6"/>
  <c r="J1050" i="6"/>
  <c r="A1050" i="6"/>
  <c r="K1050" i="6"/>
  <c r="E1050" i="6"/>
  <c r="X1050" i="6" l="1"/>
  <c r="F1050" i="6"/>
  <c r="Z1050" i="6" s="1"/>
  <c r="L1050" i="6"/>
  <c r="I1050" i="6"/>
  <c r="N1050" i="6"/>
  <c r="R1050" i="6"/>
  <c r="O1050" i="6"/>
  <c r="S1050" i="6"/>
  <c r="P1050" i="6"/>
  <c r="T1050" i="6"/>
  <c r="M1050" i="6"/>
  <c r="Q1050" i="6"/>
  <c r="U1050" i="6"/>
  <c r="B1050" i="6"/>
  <c r="D1050" i="6"/>
  <c r="C1050" i="6" s="1"/>
  <c r="H1059" i="6"/>
  <c r="Y1051" i="6"/>
  <c r="V1050" i="6"/>
  <c r="K1051" i="6"/>
  <c r="A1051" i="6"/>
  <c r="E1051" i="6"/>
  <c r="J1051" i="6"/>
  <c r="X1051" i="6" l="1"/>
  <c r="F1051" i="6"/>
  <c r="V1051" i="6" s="1"/>
  <c r="L1051" i="6"/>
  <c r="I1051" i="6"/>
  <c r="W1050" i="6"/>
  <c r="M1051" i="6"/>
  <c r="Q1051" i="6"/>
  <c r="U1051" i="6"/>
  <c r="N1051" i="6"/>
  <c r="R1051" i="6"/>
  <c r="O1051" i="6"/>
  <c r="S1051" i="6"/>
  <c r="P1051" i="6"/>
  <c r="T1051" i="6"/>
  <c r="B1051" i="6"/>
  <c r="D1051" i="6"/>
  <c r="C1051" i="6" s="1"/>
  <c r="H1060" i="6"/>
  <c r="Y1052" i="6"/>
  <c r="J1052" i="6"/>
  <c r="E1052" i="6"/>
  <c r="A1052" i="6"/>
  <c r="K1052" i="6"/>
  <c r="Z1051" i="6" l="1"/>
  <c r="X1052" i="6"/>
  <c r="F1052" i="6"/>
  <c r="Z1052" i="6" s="1"/>
  <c r="L1052" i="6"/>
  <c r="I1052" i="6"/>
  <c r="W1051" i="6"/>
  <c r="P1052" i="6"/>
  <c r="T1052" i="6"/>
  <c r="M1052" i="6"/>
  <c r="Q1052" i="6"/>
  <c r="U1052" i="6"/>
  <c r="N1052" i="6"/>
  <c r="R1052" i="6"/>
  <c r="O1052" i="6"/>
  <c r="S1052" i="6"/>
  <c r="B1052" i="6"/>
  <c r="D1052" i="6"/>
  <c r="C1052" i="6" s="1"/>
  <c r="H1061" i="6"/>
  <c r="Y1053" i="6"/>
  <c r="K1053" i="6"/>
  <c r="E1053" i="6"/>
  <c r="A1053" i="6"/>
  <c r="J1053" i="6"/>
  <c r="V1052" i="6" l="1"/>
  <c r="X1053" i="6"/>
  <c r="F1053" i="6"/>
  <c r="Z1053" i="6" s="1"/>
  <c r="L1053" i="6"/>
  <c r="I1053" i="6"/>
  <c r="O1053" i="6"/>
  <c r="S1053" i="6"/>
  <c r="P1053" i="6"/>
  <c r="T1053" i="6"/>
  <c r="M1053" i="6"/>
  <c r="Q1053" i="6"/>
  <c r="U1053" i="6"/>
  <c r="N1053" i="6"/>
  <c r="R1053" i="6"/>
  <c r="B1053" i="6"/>
  <c r="D1053" i="6"/>
  <c r="C1053" i="6" s="1"/>
  <c r="H1062" i="6"/>
  <c r="Y1054" i="6"/>
  <c r="V1053" i="6"/>
  <c r="E1054" i="6"/>
  <c r="A1054" i="6"/>
  <c r="J1054" i="6"/>
  <c r="K1054" i="6"/>
  <c r="X1054" i="6" l="1"/>
  <c r="F1054" i="6"/>
  <c r="V1054" i="6" s="1"/>
  <c r="L1054" i="6"/>
  <c r="I1054" i="6"/>
  <c r="W1053" i="6"/>
  <c r="N1054" i="6"/>
  <c r="R1054" i="6"/>
  <c r="O1054" i="6"/>
  <c r="S1054" i="6"/>
  <c r="P1054" i="6"/>
  <c r="T1054" i="6"/>
  <c r="M1054" i="6"/>
  <c r="Q1054" i="6"/>
  <c r="U1054" i="6"/>
  <c r="B1054" i="6"/>
  <c r="D1054" i="6"/>
  <c r="C1054" i="6" s="1"/>
  <c r="H1063" i="6"/>
  <c r="Y1055" i="6"/>
  <c r="A1055" i="6"/>
  <c r="E1055" i="6"/>
  <c r="K1055" i="6"/>
  <c r="J1055" i="6"/>
  <c r="Z1054" i="6" l="1"/>
  <c r="W1054" i="6"/>
  <c r="X1055" i="6"/>
  <c r="F1055" i="6"/>
  <c r="Z1055" i="6" s="1"/>
  <c r="L1055" i="6"/>
  <c r="I1055" i="6"/>
  <c r="M1055" i="6"/>
  <c r="Q1055" i="6"/>
  <c r="U1055" i="6"/>
  <c r="N1055" i="6"/>
  <c r="R1055" i="6"/>
  <c r="O1055" i="6"/>
  <c r="S1055" i="6"/>
  <c r="P1055" i="6"/>
  <c r="T1055" i="6"/>
  <c r="B1055" i="6"/>
  <c r="D1055" i="6"/>
  <c r="C1055" i="6" s="1"/>
  <c r="H1064" i="6"/>
  <c r="Y1056" i="6"/>
  <c r="V1055" i="6"/>
  <c r="K1056" i="6"/>
  <c r="A1056" i="6"/>
  <c r="J1056" i="6"/>
  <c r="E1056" i="6"/>
  <c r="X1056" i="6" l="1"/>
  <c r="F1056" i="6"/>
  <c r="Z1056" i="6" s="1"/>
  <c r="L1056" i="6"/>
  <c r="I1056" i="6"/>
  <c r="P1056" i="6"/>
  <c r="T1056" i="6"/>
  <c r="M1056" i="6"/>
  <c r="Q1056" i="6"/>
  <c r="U1056" i="6"/>
  <c r="N1056" i="6"/>
  <c r="R1056" i="6"/>
  <c r="O1056" i="6"/>
  <c r="S1056" i="6"/>
  <c r="B1056" i="6"/>
  <c r="D1056" i="6"/>
  <c r="C1056" i="6" s="1"/>
  <c r="H1065" i="6"/>
  <c r="Y1057" i="6"/>
  <c r="V1056" i="6"/>
  <c r="A1057" i="6"/>
  <c r="E1057" i="6"/>
  <c r="J1057" i="6"/>
  <c r="K1057" i="6"/>
  <c r="W1056" i="6" l="1"/>
  <c r="X1057" i="6"/>
  <c r="F1057" i="6"/>
  <c r="V1057" i="6" s="1"/>
  <c r="L1057" i="6"/>
  <c r="I1057" i="6"/>
  <c r="O1057" i="6"/>
  <c r="S1057" i="6"/>
  <c r="P1057" i="6"/>
  <c r="T1057" i="6"/>
  <c r="M1057" i="6"/>
  <c r="Q1057" i="6"/>
  <c r="U1057" i="6"/>
  <c r="N1057" i="6"/>
  <c r="R1057" i="6"/>
  <c r="B1057" i="6"/>
  <c r="D1057" i="6"/>
  <c r="C1057" i="6" s="1"/>
  <c r="H1066" i="6"/>
  <c r="Y1058" i="6"/>
  <c r="A1058" i="6"/>
  <c r="J1058" i="6"/>
  <c r="K1058" i="6"/>
  <c r="E1058" i="6"/>
  <c r="Z1057" i="6" l="1"/>
  <c r="X1058" i="6"/>
  <c r="F1058" i="6"/>
  <c r="Z1058" i="6" s="1"/>
  <c r="L1058" i="6"/>
  <c r="I1058" i="6"/>
  <c r="W1057" i="6"/>
  <c r="N1058" i="6"/>
  <c r="R1058" i="6"/>
  <c r="O1058" i="6"/>
  <c r="S1058" i="6"/>
  <c r="P1058" i="6"/>
  <c r="T1058" i="6"/>
  <c r="M1058" i="6"/>
  <c r="Q1058" i="6"/>
  <c r="U1058" i="6"/>
  <c r="B1058" i="6"/>
  <c r="D1058" i="6"/>
  <c r="C1058" i="6" s="1"/>
  <c r="H1067" i="6"/>
  <c r="Y1059" i="6"/>
  <c r="K1059" i="6"/>
  <c r="J1059" i="6"/>
  <c r="E1059" i="6"/>
  <c r="A1059" i="6"/>
  <c r="V1058" i="6" l="1"/>
  <c r="X1059" i="6"/>
  <c r="F1059" i="6"/>
  <c r="Z1059" i="6" s="1"/>
  <c r="L1059" i="6"/>
  <c r="I1059" i="6"/>
  <c r="M1059" i="6"/>
  <c r="Q1059" i="6"/>
  <c r="U1059" i="6"/>
  <c r="N1059" i="6"/>
  <c r="R1059" i="6"/>
  <c r="O1059" i="6"/>
  <c r="S1059" i="6"/>
  <c r="P1059" i="6"/>
  <c r="T1059" i="6"/>
  <c r="B1059" i="6"/>
  <c r="D1059" i="6"/>
  <c r="C1059" i="6" s="1"/>
  <c r="H1068" i="6"/>
  <c r="Y1060" i="6"/>
  <c r="V1059" i="6"/>
  <c r="E1060" i="6"/>
  <c r="A1060" i="6"/>
  <c r="J1060" i="6"/>
  <c r="K1060" i="6"/>
  <c r="W1059" i="6" l="1"/>
  <c r="X1060" i="6"/>
  <c r="F1060" i="6"/>
  <c r="L1060" i="6"/>
  <c r="I1060" i="6"/>
  <c r="P1060" i="6"/>
  <c r="T1060" i="6"/>
  <c r="M1060" i="6"/>
  <c r="Q1060" i="6"/>
  <c r="U1060" i="6"/>
  <c r="N1060" i="6"/>
  <c r="R1060" i="6"/>
  <c r="O1060" i="6"/>
  <c r="S1060" i="6"/>
  <c r="B1060" i="6"/>
  <c r="D1060" i="6"/>
  <c r="C1060" i="6" s="1"/>
  <c r="H1069" i="6"/>
  <c r="Y1061" i="6"/>
  <c r="K1061" i="6"/>
  <c r="J1061" i="6"/>
  <c r="E1061" i="6"/>
  <c r="A1061" i="6"/>
  <c r="Z1060" i="6" l="1"/>
  <c r="V1060" i="6"/>
  <c r="X1061" i="6"/>
  <c r="F1061" i="6"/>
  <c r="Z1061" i="6" s="1"/>
  <c r="L1061" i="6"/>
  <c r="I1061" i="6"/>
  <c r="W1060" i="6"/>
  <c r="O1061" i="6"/>
  <c r="S1061" i="6"/>
  <c r="P1061" i="6"/>
  <c r="T1061" i="6"/>
  <c r="M1061" i="6"/>
  <c r="Q1061" i="6"/>
  <c r="U1061" i="6"/>
  <c r="N1061" i="6"/>
  <c r="R1061" i="6"/>
  <c r="B1061" i="6"/>
  <c r="D1061" i="6"/>
  <c r="C1061" i="6" s="1"/>
  <c r="H1070" i="6"/>
  <c r="Y1062" i="6"/>
  <c r="J1062" i="6"/>
  <c r="E1062" i="6"/>
  <c r="A1062" i="6"/>
  <c r="K1062" i="6"/>
  <c r="V1061" i="6" l="1"/>
  <c r="X1062" i="6"/>
  <c r="F1062" i="6"/>
  <c r="Z1062" i="6" s="1"/>
  <c r="L1062" i="6"/>
  <c r="I1062" i="6"/>
  <c r="N1062" i="6"/>
  <c r="R1062" i="6"/>
  <c r="O1062" i="6"/>
  <c r="S1062" i="6"/>
  <c r="P1062" i="6"/>
  <c r="T1062" i="6"/>
  <c r="M1062" i="6"/>
  <c r="Q1062" i="6"/>
  <c r="U1062" i="6"/>
  <c r="B1062" i="6"/>
  <c r="D1062" i="6"/>
  <c r="C1062" i="6" s="1"/>
  <c r="H1071" i="6"/>
  <c r="Y1063" i="6"/>
  <c r="V1062" i="6"/>
  <c r="K1063" i="6"/>
  <c r="A1063" i="6"/>
  <c r="E1063" i="6"/>
  <c r="J1063" i="6"/>
  <c r="X1063" i="6" l="1"/>
  <c r="F1063" i="6"/>
  <c r="V1063" i="6" s="1"/>
  <c r="L1063" i="6"/>
  <c r="I1063" i="6"/>
  <c r="W1062" i="6"/>
  <c r="M1063" i="6"/>
  <c r="Q1063" i="6"/>
  <c r="U1063" i="6"/>
  <c r="N1063" i="6"/>
  <c r="R1063" i="6"/>
  <c r="O1063" i="6"/>
  <c r="S1063" i="6"/>
  <c r="P1063" i="6"/>
  <c r="T1063" i="6"/>
  <c r="B1063" i="6"/>
  <c r="D1063" i="6"/>
  <c r="C1063" i="6" s="1"/>
  <c r="H1072" i="6"/>
  <c r="Y1064" i="6"/>
  <c r="J1064" i="6"/>
  <c r="E1064" i="6"/>
  <c r="A1064" i="6"/>
  <c r="K1064" i="6"/>
  <c r="Z1063" i="6" l="1"/>
  <c r="X1064" i="6"/>
  <c r="F1064" i="6"/>
  <c r="Z1064" i="6" s="1"/>
  <c r="L1064" i="6"/>
  <c r="I1064" i="6"/>
  <c r="W1063" i="6"/>
  <c r="P1064" i="6"/>
  <c r="T1064" i="6"/>
  <c r="M1064" i="6"/>
  <c r="Q1064" i="6"/>
  <c r="U1064" i="6"/>
  <c r="N1064" i="6"/>
  <c r="R1064" i="6"/>
  <c r="O1064" i="6"/>
  <c r="S1064" i="6"/>
  <c r="B1064" i="6"/>
  <c r="D1064" i="6"/>
  <c r="C1064" i="6" s="1"/>
  <c r="H1073" i="6"/>
  <c r="Y1065" i="6"/>
  <c r="J1065" i="6"/>
  <c r="A1065" i="6"/>
  <c r="K1065" i="6"/>
  <c r="E1065" i="6"/>
  <c r="V1064" i="6" l="1"/>
  <c r="X1065" i="6"/>
  <c r="F1065" i="6"/>
  <c r="Z1065" i="6" s="1"/>
  <c r="I1065" i="6"/>
  <c r="L1065" i="6"/>
  <c r="O1065" i="6"/>
  <c r="S1065" i="6"/>
  <c r="P1065" i="6"/>
  <c r="T1065" i="6"/>
  <c r="M1065" i="6"/>
  <c r="Q1065" i="6"/>
  <c r="U1065" i="6"/>
  <c r="N1065" i="6"/>
  <c r="R1065" i="6"/>
  <c r="B1065" i="6"/>
  <c r="D1065" i="6"/>
  <c r="C1065" i="6" s="1"/>
  <c r="H1074" i="6"/>
  <c r="Y1066" i="6"/>
  <c r="V1065" i="6"/>
  <c r="K1066" i="6"/>
  <c r="J1066" i="6"/>
  <c r="E1066" i="6"/>
  <c r="A1066" i="6"/>
  <c r="W1065" i="6" l="1"/>
  <c r="X1066" i="6"/>
  <c r="F1066" i="6"/>
  <c r="V1066" i="6" s="1"/>
  <c r="L1066" i="6"/>
  <c r="I1066" i="6"/>
  <c r="N1066" i="6"/>
  <c r="R1066" i="6"/>
  <c r="O1066" i="6"/>
  <c r="S1066" i="6"/>
  <c r="P1066" i="6"/>
  <c r="T1066" i="6"/>
  <c r="M1066" i="6"/>
  <c r="Q1066" i="6"/>
  <c r="U1066" i="6"/>
  <c r="B1066" i="6"/>
  <c r="D1066" i="6"/>
  <c r="C1066" i="6" s="1"/>
  <c r="H1075" i="6"/>
  <c r="Y1067" i="6"/>
  <c r="E1067" i="6"/>
  <c r="A1067" i="6"/>
  <c r="K1067" i="6"/>
  <c r="J1067" i="6"/>
  <c r="Z1066" i="6" l="1"/>
  <c r="X1067" i="6"/>
  <c r="F1067" i="6"/>
  <c r="Z1067" i="6" s="1"/>
  <c r="L1067" i="6"/>
  <c r="I1067" i="6"/>
  <c r="W1066" i="6"/>
  <c r="M1067" i="6"/>
  <c r="Q1067" i="6"/>
  <c r="U1067" i="6"/>
  <c r="N1067" i="6"/>
  <c r="R1067" i="6"/>
  <c r="O1067" i="6"/>
  <c r="S1067" i="6"/>
  <c r="P1067" i="6"/>
  <c r="T1067" i="6"/>
  <c r="B1067" i="6"/>
  <c r="D1067" i="6"/>
  <c r="C1067" i="6" s="1"/>
  <c r="H1076" i="6"/>
  <c r="Y1068" i="6"/>
  <c r="J1068" i="6"/>
  <c r="K1068" i="6"/>
  <c r="E1068" i="6"/>
  <c r="A1068" i="6"/>
  <c r="V1067" i="6" l="1"/>
  <c r="X1068" i="6"/>
  <c r="F1068" i="6"/>
  <c r="Z1068" i="6" s="1"/>
  <c r="L1068" i="6"/>
  <c r="I1068" i="6"/>
  <c r="P1068" i="6"/>
  <c r="T1068" i="6"/>
  <c r="M1068" i="6"/>
  <c r="Q1068" i="6"/>
  <c r="U1068" i="6"/>
  <c r="N1068" i="6"/>
  <c r="R1068" i="6"/>
  <c r="O1068" i="6"/>
  <c r="S1068" i="6"/>
  <c r="B1068" i="6"/>
  <c r="D1068" i="6"/>
  <c r="C1068" i="6" s="1"/>
  <c r="H1077" i="6"/>
  <c r="Y1069" i="6"/>
  <c r="V1068" i="6"/>
  <c r="A1069" i="6"/>
  <c r="J1069" i="6"/>
  <c r="K1069" i="6"/>
  <c r="E1069" i="6"/>
  <c r="X1069" i="6" l="1"/>
  <c r="F1069" i="6"/>
  <c r="V1069" i="6" s="1"/>
  <c r="L1069" i="6"/>
  <c r="I1069" i="6"/>
  <c r="W1068" i="6"/>
  <c r="O1069" i="6"/>
  <c r="S1069" i="6"/>
  <c r="P1069" i="6"/>
  <c r="T1069" i="6"/>
  <c r="M1069" i="6"/>
  <c r="Q1069" i="6"/>
  <c r="U1069" i="6"/>
  <c r="N1069" i="6"/>
  <c r="R1069" i="6"/>
  <c r="B1069" i="6"/>
  <c r="D1069" i="6"/>
  <c r="C1069" i="6" s="1"/>
  <c r="H1078" i="6"/>
  <c r="Y1070" i="6"/>
  <c r="K1070" i="6"/>
  <c r="J1070" i="6"/>
  <c r="A1070" i="6"/>
  <c r="E1070" i="6"/>
  <c r="Z1069" i="6" l="1"/>
  <c r="W1069" i="6"/>
  <c r="X1070" i="6"/>
  <c r="F1070" i="6"/>
  <c r="Z1070" i="6" s="1"/>
  <c r="L1070" i="6"/>
  <c r="I1070" i="6"/>
  <c r="N1070" i="6"/>
  <c r="R1070" i="6"/>
  <c r="O1070" i="6"/>
  <c r="S1070" i="6"/>
  <c r="P1070" i="6"/>
  <c r="T1070" i="6"/>
  <c r="M1070" i="6"/>
  <c r="Q1070" i="6"/>
  <c r="U1070" i="6"/>
  <c r="B1070" i="6"/>
  <c r="D1070" i="6"/>
  <c r="C1070" i="6" s="1"/>
  <c r="H1079" i="6"/>
  <c r="Y1071" i="6"/>
  <c r="V1070" i="6"/>
  <c r="A1071" i="6"/>
  <c r="E1071" i="6"/>
  <c r="J1071" i="6"/>
  <c r="K1071" i="6"/>
  <c r="X1071" i="6" l="1"/>
  <c r="F1071" i="6"/>
  <c r="Z1071" i="6" s="1"/>
  <c r="L1071" i="6"/>
  <c r="I1071" i="6"/>
  <c r="M1071" i="6"/>
  <c r="Q1071" i="6"/>
  <c r="U1071" i="6"/>
  <c r="N1071" i="6"/>
  <c r="R1071" i="6"/>
  <c r="O1071" i="6"/>
  <c r="S1071" i="6"/>
  <c r="P1071" i="6"/>
  <c r="T1071" i="6"/>
  <c r="B1071" i="6"/>
  <c r="D1071" i="6"/>
  <c r="C1071" i="6" s="1"/>
  <c r="H1080" i="6"/>
  <c r="Y1072" i="6"/>
  <c r="V1071" i="6"/>
  <c r="K1072" i="6"/>
  <c r="J1072" i="6"/>
  <c r="E1072" i="6"/>
  <c r="A1072" i="6"/>
  <c r="W1071" i="6" l="1"/>
  <c r="X1072" i="6"/>
  <c r="F1072" i="6"/>
  <c r="L1072" i="6"/>
  <c r="I1072" i="6"/>
  <c r="P1072" i="6"/>
  <c r="T1072" i="6"/>
  <c r="M1072" i="6"/>
  <c r="Q1072" i="6"/>
  <c r="U1072" i="6"/>
  <c r="N1072" i="6"/>
  <c r="R1072" i="6"/>
  <c r="O1072" i="6"/>
  <c r="S1072" i="6"/>
  <c r="B1072" i="6"/>
  <c r="D1072" i="6"/>
  <c r="C1072" i="6" s="1"/>
  <c r="H1081" i="6"/>
  <c r="Y1073" i="6"/>
  <c r="A1073" i="6"/>
  <c r="J1073" i="6"/>
  <c r="E1073" i="6"/>
  <c r="K1073" i="6"/>
  <c r="Z1072" i="6" l="1"/>
  <c r="V1072" i="6"/>
  <c r="X1073" i="6"/>
  <c r="F1073" i="6"/>
  <c r="Z1073" i="6" s="1"/>
  <c r="L1073" i="6"/>
  <c r="I1073" i="6"/>
  <c r="W1072" i="6"/>
  <c r="O1073" i="6"/>
  <c r="S1073" i="6"/>
  <c r="P1073" i="6"/>
  <c r="T1073" i="6"/>
  <c r="M1073" i="6"/>
  <c r="Q1073" i="6"/>
  <c r="U1073" i="6"/>
  <c r="N1073" i="6"/>
  <c r="R1073" i="6"/>
  <c r="B1073" i="6"/>
  <c r="D1073" i="6"/>
  <c r="C1073" i="6" s="1"/>
  <c r="H1082" i="6"/>
  <c r="Y1074" i="6"/>
  <c r="K1074" i="6"/>
  <c r="J1074" i="6"/>
  <c r="A1074" i="6"/>
  <c r="E1074" i="6"/>
  <c r="V1073" i="6" l="1"/>
  <c r="X1074" i="6"/>
  <c r="F1074" i="6"/>
  <c r="Z1074" i="6" s="1"/>
  <c r="L1074" i="6"/>
  <c r="I1074" i="6"/>
  <c r="N1074" i="6"/>
  <c r="R1074" i="6"/>
  <c r="O1074" i="6"/>
  <c r="S1074" i="6"/>
  <c r="P1074" i="6"/>
  <c r="T1074" i="6"/>
  <c r="M1074" i="6"/>
  <c r="Q1074" i="6"/>
  <c r="U1074" i="6"/>
  <c r="B1074" i="6"/>
  <c r="D1074" i="6"/>
  <c r="C1074" i="6" s="1"/>
  <c r="H1083" i="6"/>
  <c r="Y1075" i="6"/>
  <c r="V1074" i="6"/>
  <c r="E1075" i="6"/>
  <c r="A1075" i="6"/>
  <c r="K1075" i="6"/>
  <c r="J1075" i="6"/>
  <c r="W1074" i="6" l="1"/>
  <c r="X1075" i="6"/>
  <c r="F1075" i="6"/>
  <c r="V1075" i="6" s="1"/>
  <c r="L1075" i="6"/>
  <c r="I1075" i="6"/>
  <c r="M1075" i="6"/>
  <c r="Q1075" i="6"/>
  <c r="U1075" i="6"/>
  <c r="N1075" i="6"/>
  <c r="R1075" i="6"/>
  <c r="O1075" i="6"/>
  <c r="S1075" i="6"/>
  <c r="P1075" i="6"/>
  <c r="T1075" i="6"/>
  <c r="B1075" i="6"/>
  <c r="D1075" i="6"/>
  <c r="C1075" i="6" s="1"/>
  <c r="H1084" i="6"/>
  <c r="Y1076" i="6"/>
  <c r="A1076" i="6"/>
  <c r="E1076" i="6"/>
  <c r="J1076" i="6"/>
  <c r="K1076" i="6"/>
  <c r="Z1075" i="6" l="1"/>
  <c r="X1076" i="6"/>
  <c r="F1076" i="6"/>
  <c r="Z1076" i="6" s="1"/>
  <c r="L1076" i="6"/>
  <c r="I1076" i="6"/>
  <c r="W1075" i="6"/>
  <c r="P1076" i="6"/>
  <c r="T1076" i="6"/>
  <c r="M1076" i="6"/>
  <c r="Q1076" i="6"/>
  <c r="U1076" i="6"/>
  <c r="N1076" i="6"/>
  <c r="R1076" i="6"/>
  <c r="O1076" i="6"/>
  <c r="S1076" i="6"/>
  <c r="B1076" i="6"/>
  <c r="D1076" i="6"/>
  <c r="C1076" i="6" s="1"/>
  <c r="H1085" i="6"/>
  <c r="Y1077" i="6"/>
  <c r="J1077" i="6"/>
  <c r="K1077" i="6"/>
  <c r="A1077" i="6"/>
  <c r="E1077" i="6"/>
  <c r="V1076" i="6" l="1"/>
  <c r="X1077" i="6"/>
  <c r="F1077" i="6"/>
  <c r="Z1077" i="6" s="1"/>
  <c r="L1077" i="6"/>
  <c r="I1077" i="6"/>
  <c r="O1077" i="6"/>
  <c r="S1077" i="6"/>
  <c r="P1077" i="6"/>
  <c r="T1077" i="6"/>
  <c r="M1077" i="6"/>
  <c r="Q1077" i="6"/>
  <c r="U1077" i="6"/>
  <c r="N1077" i="6"/>
  <c r="R1077" i="6"/>
  <c r="B1077" i="6"/>
  <c r="D1077" i="6"/>
  <c r="C1077" i="6" s="1"/>
  <c r="H1086" i="6"/>
  <c r="Y1078" i="6"/>
  <c r="V1077" i="6"/>
  <c r="K1078" i="6"/>
  <c r="A1078" i="6"/>
  <c r="E1078" i="6"/>
  <c r="J1078" i="6"/>
  <c r="X1078" i="6" l="1"/>
  <c r="F1078" i="6"/>
  <c r="V1078" i="6" s="1"/>
  <c r="L1078" i="6"/>
  <c r="I1078" i="6"/>
  <c r="W1077" i="6"/>
  <c r="N1078" i="6"/>
  <c r="R1078" i="6"/>
  <c r="O1078" i="6"/>
  <c r="S1078" i="6"/>
  <c r="P1078" i="6"/>
  <c r="T1078" i="6"/>
  <c r="M1078" i="6"/>
  <c r="Q1078" i="6"/>
  <c r="U1078" i="6"/>
  <c r="B1078" i="6"/>
  <c r="D1078" i="6"/>
  <c r="C1078" i="6" s="1"/>
  <c r="H1087" i="6"/>
  <c r="Y1079" i="6"/>
  <c r="J1079" i="6"/>
  <c r="K1079" i="6"/>
  <c r="E1079" i="6"/>
  <c r="A1079" i="6"/>
  <c r="Z1078" i="6" l="1"/>
  <c r="W1078" i="6"/>
  <c r="X1079" i="6"/>
  <c r="F1079" i="6"/>
  <c r="Z1079" i="6" s="1"/>
  <c r="L1079" i="6"/>
  <c r="I1079" i="6"/>
  <c r="M1079" i="6"/>
  <c r="Q1079" i="6"/>
  <c r="U1079" i="6"/>
  <c r="N1079" i="6"/>
  <c r="R1079" i="6"/>
  <c r="O1079" i="6"/>
  <c r="S1079" i="6"/>
  <c r="P1079" i="6"/>
  <c r="T1079" i="6"/>
  <c r="B1079" i="6"/>
  <c r="D1079" i="6"/>
  <c r="C1079" i="6" s="1"/>
  <c r="H1088" i="6"/>
  <c r="Y1080" i="6"/>
  <c r="V1079" i="6"/>
  <c r="E1080" i="6"/>
  <c r="A1080" i="6"/>
  <c r="J1080" i="6"/>
  <c r="K1080" i="6"/>
  <c r="X1080" i="6" l="1"/>
  <c r="F1080" i="6"/>
  <c r="Z1080" i="6" s="1"/>
  <c r="L1080" i="6"/>
  <c r="I1080" i="6"/>
  <c r="P1080" i="6"/>
  <c r="T1080" i="6"/>
  <c r="M1080" i="6"/>
  <c r="Q1080" i="6"/>
  <c r="U1080" i="6"/>
  <c r="N1080" i="6"/>
  <c r="R1080" i="6"/>
  <c r="O1080" i="6"/>
  <c r="S1080" i="6"/>
  <c r="B1080" i="6"/>
  <c r="D1080" i="6"/>
  <c r="C1080" i="6" s="1"/>
  <c r="H1089" i="6"/>
  <c r="Y1081" i="6"/>
  <c r="V1080" i="6"/>
  <c r="E1081" i="6"/>
  <c r="A1081" i="6"/>
  <c r="K1081" i="6"/>
  <c r="J1081" i="6"/>
  <c r="W1080" i="6" l="1"/>
  <c r="X1081" i="6"/>
  <c r="F1081" i="6"/>
  <c r="V1081" i="6" s="1"/>
  <c r="L1081" i="6"/>
  <c r="I1081" i="6"/>
  <c r="O1081" i="6"/>
  <c r="S1081" i="6"/>
  <c r="P1081" i="6"/>
  <c r="T1081" i="6"/>
  <c r="M1081" i="6"/>
  <c r="Q1081" i="6"/>
  <c r="U1081" i="6"/>
  <c r="N1081" i="6"/>
  <c r="R1081" i="6"/>
  <c r="B1081" i="6"/>
  <c r="D1081" i="6"/>
  <c r="C1081" i="6" s="1"/>
  <c r="H1090" i="6"/>
  <c r="Y1082" i="6"/>
  <c r="J1082" i="6"/>
  <c r="K1082" i="6"/>
  <c r="E1082" i="6"/>
  <c r="A1082" i="6"/>
  <c r="Z1081" i="6" l="1"/>
  <c r="W1081" i="6"/>
  <c r="X1082" i="6"/>
  <c r="F1082" i="6"/>
  <c r="Z1082" i="6" s="1"/>
  <c r="L1082" i="6"/>
  <c r="I1082" i="6"/>
  <c r="N1082" i="6"/>
  <c r="R1082" i="6"/>
  <c r="O1082" i="6"/>
  <c r="S1082" i="6"/>
  <c r="P1082" i="6"/>
  <c r="T1082" i="6"/>
  <c r="M1082" i="6"/>
  <c r="Q1082" i="6"/>
  <c r="U1082" i="6"/>
  <c r="B1082" i="6"/>
  <c r="D1082" i="6"/>
  <c r="C1082" i="6" s="1"/>
  <c r="H1091" i="6"/>
  <c r="Y1083" i="6"/>
  <c r="V1082" i="6"/>
  <c r="A1083" i="6"/>
  <c r="K1083" i="6"/>
  <c r="J1083" i="6"/>
  <c r="E1083" i="6"/>
  <c r="X1083" i="6" l="1"/>
  <c r="F1083" i="6"/>
  <c r="Z1083" i="6" s="1"/>
  <c r="L1083" i="6"/>
  <c r="I1083" i="6"/>
  <c r="M1083" i="6"/>
  <c r="Q1083" i="6"/>
  <c r="U1083" i="6"/>
  <c r="N1083" i="6"/>
  <c r="R1083" i="6"/>
  <c r="O1083" i="6"/>
  <c r="S1083" i="6"/>
  <c r="P1083" i="6"/>
  <c r="T1083" i="6"/>
  <c r="B1083" i="6"/>
  <c r="D1083" i="6"/>
  <c r="C1083" i="6" s="1"/>
  <c r="H1092" i="6"/>
  <c r="Y1084" i="6"/>
  <c r="V1083" i="6"/>
  <c r="K1084" i="6"/>
  <c r="E1084" i="6"/>
  <c r="A1084" i="6"/>
  <c r="J1084" i="6"/>
  <c r="W1083" i="6" l="1"/>
  <c r="X1084" i="6"/>
  <c r="F1084" i="6"/>
  <c r="V1084" i="6" s="1"/>
  <c r="L1084" i="6"/>
  <c r="I1084" i="6"/>
  <c r="P1084" i="6"/>
  <c r="T1084" i="6"/>
  <c r="M1084" i="6"/>
  <c r="Q1084" i="6"/>
  <c r="U1084" i="6"/>
  <c r="N1084" i="6"/>
  <c r="R1084" i="6"/>
  <c r="O1084" i="6"/>
  <c r="S1084" i="6"/>
  <c r="B1084" i="6"/>
  <c r="D1084" i="6"/>
  <c r="C1084" i="6" s="1"/>
  <c r="H1093" i="6"/>
  <c r="Y1085" i="6"/>
  <c r="A1085" i="6"/>
  <c r="J1085" i="6"/>
  <c r="E1085" i="6"/>
  <c r="K1085" i="6"/>
  <c r="Z1084" i="6" l="1"/>
  <c r="X1085" i="6"/>
  <c r="F1085" i="6"/>
  <c r="Z1085" i="6" s="1"/>
  <c r="L1085" i="6"/>
  <c r="I1085" i="6"/>
  <c r="W1084" i="6"/>
  <c r="O1085" i="6"/>
  <c r="S1085" i="6"/>
  <c r="P1085" i="6"/>
  <c r="T1085" i="6"/>
  <c r="M1085" i="6"/>
  <c r="Q1085" i="6"/>
  <c r="U1085" i="6"/>
  <c r="N1085" i="6"/>
  <c r="R1085" i="6"/>
  <c r="B1085" i="6"/>
  <c r="D1085" i="6"/>
  <c r="C1085" i="6" s="1"/>
  <c r="H1094" i="6"/>
  <c r="Y1086" i="6"/>
  <c r="K1086" i="6"/>
  <c r="J1086" i="6"/>
  <c r="E1086" i="6"/>
  <c r="A1086" i="6"/>
  <c r="V1085" i="6" l="1"/>
  <c r="X1086" i="6"/>
  <c r="F1086" i="6"/>
  <c r="Z1086" i="6" s="1"/>
  <c r="L1086" i="6"/>
  <c r="I1086" i="6"/>
  <c r="N1086" i="6"/>
  <c r="R1086" i="6"/>
  <c r="O1086" i="6"/>
  <c r="S1086" i="6"/>
  <c r="P1086" i="6"/>
  <c r="T1086" i="6"/>
  <c r="M1086" i="6"/>
  <c r="Q1086" i="6"/>
  <c r="U1086" i="6"/>
  <c r="B1086" i="6"/>
  <c r="D1086" i="6"/>
  <c r="C1086" i="6" s="1"/>
  <c r="H1095" i="6"/>
  <c r="Y1087" i="6"/>
  <c r="V1086" i="6"/>
  <c r="E1087" i="6"/>
  <c r="A1087" i="6"/>
  <c r="K1087" i="6"/>
  <c r="J1087" i="6"/>
  <c r="W1086" i="6" l="1"/>
  <c r="X1087" i="6"/>
  <c r="F1087" i="6"/>
  <c r="V1087" i="6" s="1"/>
  <c r="L1087" i="6"/>
  <c r="I1087" i="6"/>
  <c r="M1087" i="6"/>
  <c r="Q1087" i="6"/>
  <c r="U1087" i="6"/>
  <c r="N1087" i="6"/>
  <c r="R1087" i="6"/>
  <c r="O1087" i="6"/>
  <c r="S1087" i="6"/>
  <c r="P1087" i="6"/>
  <c r="T1087" i="6"/>
  <c r="B1087" i="6"/>
  <c r="D1087" i="6"/>
  <c r="C1087" i="6" s="1"/>
  <c r="H1096" i="6"/>
  <c r="Y1088" i="6"/>
  <c r="K1088" i="6"/>
  <c r="A1088" i="6"/>
  <c r="J1088" i="6"/>
  <c r="E1088" i="6"/>
  <c r="Z1087" i="6" l="1"/>
  <c r="X1088" i="6"/>
  <c r="F1088" i="6"/>
  <c r="Z1088" i="6" s="1"/>
  <c r="L1088" i="6"/>
  <c r="I1088" i="6"/>
  <c r="W1087" i="6"/>
  <c r="P1088" i="6"/>
  <c r="T1088" i="6"/>
  <c r="M1088" i="6"/>
  <c r="Q1088" i="6"/>
  <c r="U1088" i="6"/>
  <c r="N1088" i="6"/>
  <c r="R1088" i="6"/>
  <c r="O1088" i="6"/>
  <c r="S1088" i="6"/>
  <c r="B1088" i="6"/>
  <c r="D1088" i="6"/>
  <c r="C1088" i="6" s="1"/>
  <c r="H1097" i="6"/>
  <c r="Y1089" i="6"/>
  <c r="A1089" i="6"/>
  <c r="J1089" i="6"/>
  <c r="E1089" i="6"/>
  <c r="K1089" i="6"/>
  <c r="V1088" i="6" l="1"/>
  <c r="X1089" i="6"/>
  <c r="F1089" i="6"/>
  <c r="Z1089" i="6" s="1"/>
  <c r="L1089" i="6"/>
  <c r="I1089" i="6"/>
  <c r="O1089" i="6"/>
  <c r="S1089" i="6"/>
  <c r="P1089" i="6"/>
  <c r="T1089" i="6"/>
  <c r="M1089" i="6"/>
  <c r="Q1089" i="6"/>
  <c r="U1089" i="6"/>
  <c r="N1089" i="6"/>
  <c r="R1089" i="6"/>
  <c r="B1089" i="6"/>
  <c r="D1089" i="6"/>
  <c r="C1089" i="6" s="1"/>
  <c r="H1098" i="6"/>
  <c r="Y1090" i="6"/>
  <c r="V1089" i="6"/>
  <c r="E1090" i="6"/>
  <c r="K1090" i="6"/>
  <c r="J1090" i="6"/>
  <c r="A1090" i="6"/>
  <c r="X1090" i="6" l="1"/>
  <c r="F1090" i="6"/>
  <c r="V1090" i="6" s="1"/>
  <c r="L1090" i="6"/>
  <c r="I1090" i="6"/>
  <c r="W1089" i="6"/>
  <c r="N1090" i="6"/>
  <c r="R1090" i="6"/>
  <c r="O1090" i="6"/>
  <c r="S1090" i="6"/>
  <c r="P1090" i="6"/>
  <c r="T1090" i="6"/>
  <c r="M1090" i="6"/>
  <c r="Q1090" i="6"/>
  <c r="U1090" i="6"/>
  <c r="B1090" i="6"/>
  <c r="D1090" i="6"/>
  <c r="C1090" i="6" s="1"/>
  <c r="H1099" i="6"/>
  <c r="Y1091" i="6"/>
  <c r="A1091" i="6"/>
  <c r="K1091" i="6"/>
  <c r="E1091" i="6"/>
  <c r="J1091" i="6"/>
  <c r="Z1090" i="6" l="1"/>
  <c r="W1090" i="6"/>
  <c r="X1091" i="6"/>
  <c r="F1091" i="6"/>
  <c r="Z1091" i="6" s="1"/>
  <c r="L1091" i="6"/>
  <c r="I1091" i="6"/>
  <c r="M1091" i="6"/>
  <c r="Q1091" i="6"/>
  <c r="U1091" i="6"/>
  <c r="N1091" i="6"/>
  <c r="R1091" i="6"/>
  <c r="O1091" i="6"/>
  <c r="S1091" i="6"/>
  <c r="P1091" i="6"/>
  <c r="T1091" i="6"/>
  <c r="B1091" i="6"/>
  <c r="D1091" i="6"/>
  <c r="C1091" i="6" s="1"/>
  <c r="H1100" i="6"/>
  <c r="Y1092" i="6"/>
  <c r="V1091" i="6"/>
  <c r="J1092" i="6"/>
  <c r="K1092" i="6"/>
  <c r="E1092" i="6"/>
  <c r="A1092" i="6"/>
  <c r="X1092" i="6" l="1"/>
  <c r="F1092" i="6"/>
  <c r="Z1092" i="6" s="1"/>
  <c r="L1092" i="6"/>
  <c r="I1092" i="6"/>
  <c r="P1092" i="6"/>
  <c r="T1092" i="6"/>
  <c r="M1092" i="6"/>
  <c r="Q1092" i="6"/>
  <c r="U1092" i="6"/>
  <c r="N1092" i="6"/>
  <c r="R1092" i="6"/>
  <c r="O1092" i="6"/>
  <c r="S1092" i="6"/>
  <c r="B1092" i="6"/>
  <c r="D1092" i="6"/>
  <c r="C1092" i="6" s="1"/>
  <c r="H1101" i="6"/>
  <c r="Y1093" i="6"/>
  <c r="V1092" i="6"/>
  <c r="A1093" i="6"/>
  <c r="K1093" i="6"/>
  <c r="J1093" i="6"/>
  <c r="E1093" i="6"/>
  <c r="W1092" i="6" l="1"/>
  <c r="X1093" i="6"/>
  <c r="F1093" i="6"/>
  <c r="V1093" i="6" s="1"/>
  <c r="L1093" i="6"/>
  <c r="I1093" i="6"/>
  <c r="O1093" i="6"/>
  <c r="S1093" i="6"/>
  <c r="P1093" i="6"/>
  <c r="T1093" i="6"/>
  <c r="M1093" i="6"/>
  <c r="Q1093" i="6"/>
  <c r="U1093" i="6"/>
  <c r="N1093" i="6"/>
  <c r="R1093" i="6"/>
  <c r="B1093" i="6"/>
  <c r="D1093" i="6"/>
  <c r="C1093" i="6" s="1"/>
  <c r="H1102" i="6"/>
  <c r="Y1094" i="6"/>
  <c r="E1094" i="6"/>
  <c r="A1094" i="6"/>
  <c r="J1094" i="6"/>
  <c r="K1094" i="6"/>
  <c r="Z1093" i="6" l="1"/>
  <c r="X1094" i="6"/>
  <c r="F1094" i="6"/>
  <c r="Z1094" i="6" s="1"/>
  <c r="L1094" i="6"/>
  <c r="I1094" i="6"/>
  <c r="W1093" i="6"/>
  <c r="N1094" i="6"/>
  <c r="R1094" i="6"/>
  <c r="O1094" i="6"/>
  <c r="S1094" i="6"/>
  <c r="P1094" i="6"/>
  <c r="T1094" i="6"/>
  <c r="M1094" i="6"/>
  <c r="Q1094" i="6"/>
  <c r="U1094" i="6"/>
  <c r="B1094" i="6"/>
  <c r="D1094" i="6"/>
  <c r="C1094" i="6" s="1"/>
  <c r="H1103" i="6"/>
  <c r="Y1095" i="6"/>
  <c r="A1095" i="6"/>
  <c r="E1095" i="6"/>
  <c r="K1095" i="6"/>
  <c r="J1095" i="6"/>
  <c r="V1094" i="6" l="1"/>
  <c r="X1095" i="6"/>
  <c r="F1095" i="6"/>
  <c r="Z1095" i="6" s="1"/>
  <c r="L1095" i="6"/>
  <c r="I1095" i="6"/>
  <c r="M1095" i="6"/>
  <c r="Q1095" i="6"/>
  <c r="U1095" i="6"/>
  <c r="N1095" i="6"/>
  <c r="R1095" i="6"/>
  <c r="O1095" i="6"/>
  <c r="S1095" i="6"/>
  <c r="P1095" i="6"/>
  <c r="T1095" i="6"/>
  <c r="B1095" i="6"/>
  <c r="D1095" i="6"/>
  <c r="C1095" i="6" s="1"/>
  <c r="H1104" i="6"/>
  <c r="Y1096" i="6"/>
  <c r="V1095" i="6"/>
  <c r="K1096" i="6"/>
  <c r="J1096" i="6"/>
  <c r="A1096" i="6"/>
  <c r="E1096" i="6"/>
  <c r="W1095" i="6" l="1"/>
  <c r="X1096" i="6"/>
  <c r="F1096" i="6"/>
  <c r="V1096" i="6" s="1"/>
  <c r="L1096" i="6"/>
  <c r="I1096" i="6"/>
  <c r="P1096" i="6"/>
  <c r="T1096" i="6"/>
  <c r="M1096" i="6"/>
  <c r="Q1096" i="6"/>
  <c r="U1096" i="6"/>
  <c r="N1096" i="6"/>
  <c r="R1096" i="6"/>
  <c r="O1096" i="6"/>
  <c r="S1096" i="6"/>
  <c r="B1096" i="6"/>
  <c r="D1096" i="6"/>
  <c r="C1096" i="6" s="1"/>
  <c r="H1105" i="6"/>
  <c r="Y1097" i="6"/>
  <c r="E1097" i="6"/>
  <c r="A1097" i="6"/>
  <c r="J1097" i="6"/>
  <c r="K1097" i="6"/>
  <c r="Z1096" i="6" l="1"/>
  <c r="X1097" i="6"/>
  <c r="F1097" i="6"/>
  <c r="Z1097" i="6" s="1"/>
  <c r="I1097" i="6"/>
  <c r="L1097" i="6"/>
  <c r="W1096" i="6"/>
  <c r="O1097" i="6"/>
  <c r="S1097" i="6"/>
  <c r="P1097" i="6"/>
  <c r="T1097" i="6"/>
  <c r="M1097" i="6"/>
  <c r="Q1097" i="6"/>
  <c r="U1097" i="6"/>
  <c r="N1097" i="6"/>
  <c r="R1097" i="6"/>
  <c r="B1097" i="6"/>
  <c r="D1097" i="6"/>
  <c r="C1097" i="6" s="1"/>
  <c r="H1106" i="6"/>
  <c r="Y1098" i="6"/>
  <c r="A1098" i="6"/>
  <c r="E1098" i="6"/>
  <c r="K1098" i="6"/>
  <c r="J1098" i="6"/>
  <c r="V1097" i="6" l="1"/>
  <c r="X1098" i="6"/>
  <c r="F1098" i="6"/>
  <c r="Z1098" i="6" s="1"/>
  <c r="L1098" i="6"/>
  <c r="I1098" i="6"/>
  <c r="N1098" i="6"/>
  <c r="R1098" i="6"/>
  <c r="O1098" i="6"/>
  <c r="S1098" i="6"/>
  <c r="P1098" i="6"/>
  <c r="T1098" i="6"/>
  <c r="M1098" i="6"/>
  <c r="Q1098" i="6"/>
  <c r="U1098" i="6"/>
  <c r="B1098" i="6"/>
  <c r="D1098" i="6"/>
  <c r="C1098" i="6" s="1"/>
  <c r="H1107" i="6"/>
  <c r="Y1099" i="6"/>
  <c r="V1098" i="6"/>
  <c r="J1099" i="6"/>
  <c r="K1099" i="6"/>
  <c r="E1099" i="6"/>
  <c r="A1099" i="6"/>
  <c r="X1099" i="6" l="1"/>
  <c r="F1099" i="6"/>
  <c r="V1099" i="6" s="1"/>
  <c r="L1099" i="6"/>
  <c r="I1099" i="6"/>
  <c r="W1098" i="6"/>
  <c r="M1099" i="6"/>
  <c r="Q1099" i="6"/>
  <c r="U1099" i="6"/>
  <c r="N1099" i="6"/>
  <c r="R1099" i="6"/>
  <c r="O1099" i="6"/>
  <c r="S1099" i="6"/>
  <c r="P1099" i="6"/>
  <c r="T1099" i="6"/>
  <c r="B1099" i="6"/>
  <c r="D1099" i="6"/>
  <c r="C1099" i="6" s="1"/>
  <c r="H1108" i="6"/>
  <c r="Y1100" i="6"/>
  <c r="A1100" i="6"/>
  <c r="K1100" i="6"/>
  <c r="E1100" i="6"/>
  <c r="J1100" i="6"/>
  <c r="Z1099" i="6" l="1"/>
  <c r="W1099" i="6"/>
  <c r="X1100" i="6"/>
  <c r="F1100" i="6"/>
  <c r="Z1100" i="6" s="1"/>
  <c r="L1100" i="6"/>
  <c r="I1100" i="6"/>
  <c r="P1100" i="6"/>
  <c r="T1100" i="6"/>
  <c r="M1100" i="6"/>
  <c r="Q1100" i="6"/>
  <c r="U1100" i="6"/>
  <c r="N1100" i="6"/>
  <c r="R1100" i="6"/>
  <c r="O1100" i="6"/>
  <c r="S1100" i="6"/>
  <c r="B1100" i="6"/>
  <c r="D1100" i="6"/>
  <c r="C1100" i="6" s="1"/>
  <c r="H1109" i="6"/>
  <c r="Y1101" i="6"/>
  <c r="V1100" i="6"/>
  <c r="J1101" i="6"/>
  <c r="K1101" i="6"/>
  <c r="A1101" i="6"/>
  <c r="E1101" i="6"/>
  <c r="X1101" i="6" l="1"/>
  <c r="F1101" i="6"/>
  <c r="Z1101" i="6" s="1"/>
  <c r="L1101" i="6"/>
  <c r="I1101" i="6"/>
  <c r="O1101" i="6"/>
  <c r="S1101" i="6"/>
  <c r="P1101" i="6"/>
  <c r="T1101" i="6"/>
  <c r="M1101" i="6"/>
  <c r="Q1101" i="6"/>
  <c r="U1101" i="6"/>
  <c r="N1101" i="6"/>
  <c r="R1101" i="6"/>
  <c r="B1101" i="6"/>
  <c r="D1101" i="6"/>
  <c r="C1101" i="6" s="1"/>
  <c r="H1110" i="6"/>
  <c r="Y1102" i="6"/>
  <c r="V1101" i="6"/>
  <c r="E1102" i="6"/>
  <c r="J1102" i="6"/>
  <c r="A1102" i="6"/>
  <c r="K1102" i="6"/>
  <c r="W1101" i="6" l="1"/>
  <c r="X1102" i="6"/>
  <c r="F1102" i="6"/>
  <c r="L1102" i="6"/>
  <c r="I1102" i="6"/>
  <c r="G1101" i="6"/>
  <c r="N1102" i="6"/>
  <c r="R1102" i="6"/>
  <c r="O1102" i="6"/>
  <c r="S1102" i="6"/>
  <c r="P1102" i="6"/>
  <c r="T1102" i="6"/>
  <c r="M1102" i="6"/>
  <c r="Q1102" i="6"/>
  <c r="U1102" i="6"/>
  <c r="B1102" i="6"/>
  <c r="D1102" i="6"/>
  <c r="C1102" i="6" s="1"/>
  <c r="H1111" i="6"/>
  <c r="Y1103" i="6"/>
  <c r="A1103" i="6"/>
  <c r="K1103" i="6"/>
  <c r="J1103" i="6"/>
  <c r="E1103" i="6"/>
  <c r="Z1102" i="6" l="1"/>
  <c r="V1102" i="6"/>
  <c r="W1102" i="6"/>
  <c r="X1103" i="6"/>
  <c r="F1103" i="6"/>
  <c r="Z1103" i="6" s="1"/>
  <c r="L1103" i="6"/>
  <c r="I1103" i="6"/>
  <c r="G1102" i="6"/>
  <c r="M1103" i="6"/>
  <c r="Q1103" i="6"/>
  <c r="U1103" i="6"/>
  <c r="N1103" i="6"/>
  <c r="R1103" i="6"/>
  <c r="O1103" i="6"/>
  <c r="S1103" i="6"/>
  <c r="P1103" i="6"/>
  <c r="T1103" i="6"/>
  <c r="B1103" i="6"/>
  <c r="D1103" i="6"/>
  <c r="C1103" i="6" s="1"/>
  <c r="H1112" i="6"/>
  <c r="Y1104" i="6"/>
  <c r="V1103" i="6"/>
  <c r="A1104" i="6"/>
  <c r="E1104" i="6"/>
  <c r="J1104" i="6"/>
  <c r="K1104" i="6"/>
  <c r="X1104" i="6" l="1"/>
  <c r="F1104" i="6"/>
  <c r="Z1104" i="6" s="1"/>
  <c r="L1104" i="6"/>
  <c r="I1104" i="6"/>
  <c r="G1103" i="6"/>
  <c r="P1104" i="6"/>
  <c r="T1104" i="6"/>
  <c r="M1104" i="6"/>
  <c r="Q1104" i="6"/>
  <c r="U1104" i="6"/>
  <c r="N1104" i="6"/>
  <c r="R1104" i="6"/>
  <c r="O1104" i="6"/>
  <c r="S1104" i="6"/>
  <c r="B1104" i="6"/>
  <c r="D1104" i="6"/>
  <c r="C1104" i="6" s="1"/>
  <c r="H1113" i="6"/>
  <c r="Y1105" i="6"/>
  <c r="V1104" i="6"/>
  <c r="K1105" i="6"/>
  <c r="E1105" i="6"/>
  <c r="A1105" i="6"/>
  <c r="J1105" i="6"/>
  <c r="W1104" i="6" l="1"/>
  <c r="X1105" i="6"/>
  <c r="F1105" i="6"/>
  <c r="L1105" i="6"/>
  <c r="I1105" i="6"/>
  <c r="G1104" i="6"/>
  <c r="O1105" i="6"/>
  <c r="S1105" i="6"/>
  <c r="P1105" i="6"/>
  <c r="T1105" i="6"/>
  <c r="M1105" i="6"/>
  <c r="Q1105" i="6"/>
  <c r="U1105" i="6"/>
  <c r="N1105" i="6"/>
  <c r="R1105" i="6"/>
  <c r="B1105" i="6"/>
  <c r="D1105" i="6"/>
  <c r="C1105" i="6" s="1"/>
  <c r="H1114" i="6"/>
  <c r="Y1106" i="6"/>
  <c r="J1106" i="6"/>
  <c r="E1106" i="6"/>
  <c r="A1106" i="6"/>
  <c r="K1106" i="6"/>
  <c r="Z1105" i="6" l="1"/>
  <c r="V1105" i="6"/>
  <c r="W1105" i="6"/>
  <c r="X1106" i="6"/>
  <c r="F1106" i="6"/>
  <c r="Z1106" i="6" s="1"/>
  <c r="L1106" i="6"/>
  <c r="I1106" i="6"/>
  <c r="G1105" i="6"/>
  <c r="N1106" i="6"/>
  <c r="R1106" i="6"/>
  <c r="O1106" i="6"/>
  <c r="S1106" i="6"/>
  <c r="P1106" i="6"/>
  <c r="T1106" i="6"/>
  <c r="M1106" i="6"/>
  <c r="Q1106" i="6"/>
  <c r="U1106" i="6"/>
  <c r="B1106" i="6"/>
  <c r="D1106" i="6"/>
  <c r="C1106" i="6" s="1"/>
  <c r="H1115" i="6"/>
  <c r="Y1107" i="6"/>
  <c r="A1107" i="6"/>
  <c r="E1107" i="6"/>
  <c r="K1107" i="6"/>
  <c r="J1107" i="6"/>
  <c r="V1106" i="6" l="1"/>
  <c r="G1106" i="6"/>
  <c r="X1107" i="6"/>
  <c r="F1107" i="6"/>
  <c r="Z1107" i="6" s="1"/>
  <c r="L1107" i="6"/>
  <c r="I1107" i="6"/>
  <c r="M1107" i="6"/>
  <c r="Q1107" i="6"/>
  <c r="U1107" i="6"/>
  <c r="N1107" i="6"/>
  <c r="R1107" i="6"/>
  <c r="O1107" i="6"/>
  <c r="S1107" i="6"/>
  <c r="P1107" i="6"/>
  <c r="T1107" i="6"/>
  <c r="B1107" i="6"/>
  <c r="D1107" i="6"/>
  <c r="C1107" i="6" s="1"/>
  <c r="H1116" i="6"/>
  <c r="Y1108" i="6"/>
  <c r="V1107" i="6"/>
  <c r="J1108" i="6"/>
  <c r="K1108" i="6"/>
  <c r="A1108" i="6"/>
  <c r="E1108" i="6"/>
  <c r="W1107" i="6" l="1"/>
  <c r="X1108" i="6"/>
  <c r="F1108" i="6"/>
  <c r="V1108" i="6" s="1"/>
  <c r="L1108" i="6"/>
  <c r="I1108" i="6"/>
  <c r="G1107" i="6"/>
  <c r="P1108" i="6"/>
  <c r="T1108" i="6"/>
  <c r="M1108" i="6"/>
  <c r="Q1108" i="6"/>
  <c r="U1108" i="6"/>
  <c r="N1108" i="6"/>
  <c r="R1108" i="6"/>
  <c r="O1108" i="6"/>
  <c r="S1108" i="6"/>
  <c r="B1108" i="6"/>
  <c r="D1108" i="6"/>
  <c r="C1108" i="6" s="1"/>
  <c r="H1117" i="6"/>
  <c r="Y1109" i="6"/>
  <c r="E1109" i="6"/>
  <c r="K1109" i="6"/>
  <c r="A1109" i="6"/>
  <c r="J1109" i="6"/>
  <c r="Z1108" i="6" l="1"/>
  <c r="W1108" i="6"/>
  <c r="X1109" i="6"/>
  <c r="F1109" i="6"/>
  <c r="Z1109" i="6" s="1"/>
  <c r="L1109" i="6"/>
  <c r="I1109" i="6"/>
  <c r="G1108" i="6"/>
  <c r="O1109" i="6"/>
  <c r="S1109" i="6"/>
  <c r="P1109" i="6"/>
  <c r="T1109" i="6"/>
  <c r="M1109" i="6"/>
  <c r="Q1109" i="6"/>
  <c r="U1109" i="6"/>
  <c r="N1109" i="6"/>
  <c r="R1109" i="6"/>
  <c r="B1109" i="6"/>
  <c r="D1109" i="6"/>
  <c r="C1109" i="6" s="1"/>
  <c r="H1118" i="6"/>
  <c r="Y1110" i="6"/>
  <c r="K1110" i="6"/>
  <c r="A1110" i="6"/>
  <c r="J1110" i="6"/>
  <c r="E1110" i="6"/>
  <c r="V1109" i="6" l="1"/>
  <c r="G1109" i="6"/>
  <c r="X1110" i="6"/>
  <c r="F1110" i="6"/>
  <c r="Z1110" i="6" s="1"/>
  <c r="L1110" i="6"/>
  <c r="I1110" i="6"/>
  <c r="N1110" i="6"/>
  <c r="R1110" i="6"/>
  <c r="O1110" i="6"/>
  <c r="S1110" i="6"/>
  <c r="P1110" i="6"/>
  <c r="T1110" i="6"/>
  <c r="M1110" i="6"/>
  <c r="Q1110" i="6"/>
  <c r="U1110" i="6"/>
  <c r="B1110" i="6"/>
  <c r="D1110" i="6"/>
  <c r="C1110" i="6" s="1"/>
  <c r="H1119" i="6"/>
  <c r="Y1111" i="6"/>
  <c r="V1110" i="6"/>
  <c r="J1111" i="6"/>
  <c r="E1111" i="6"/>
  <c r="A1111" i="6"/>
  <c r="K1111" i="6"/>
  <c r="X1111" i="6" l="1"/>
  <c r="F1111" i="6"/>
  <c r="W1111" i="6" s="1"/>
  <c r="L1111" i="6"/>
  <c r="I1111" i="6"/>
  <c r="W1110" i="6"/>
  <c r="G1110" i="6"/>
  <c r="M1111" i="6"/>
  <c r="Q1111" i="6"/>
  <c r="U1111" i="6"/>
  <c r="N1111" i="6"/>
  <c r="R1111" i="6"/>
  <c r="O1111" i="6"/>
  <c r="S1111" i="6"/>
  <c r="P1111" i="6"/>
  <c r="T1111" i="6"/>
  <c r="B1111" i="6"/>
  <c r="D1111" i="6"/>
  <c r="C1111" i="6" s="1"/>
  <c r="H1120" i="6"/>
  <c r="Y1112" i="6"/>
  <c r="K1112" i="6"/>
  <c r="E1112" i="6"/>
  <c r="J1112" i="6"/>
  <c r="A1112" i="6"/>
  <c r="V1111" i="6" l="1"/>
  <c r="X1112" i="6"/>
  <c r="F1112" i="6"/>
  <c r="Z1112" i="6" s="1"/>
  <c r="L1112" i="6"/>
  <c r="I1112" i="6"/>
  <c r="Z1111" i="6"/>
  <c r="G1111" i="6"/>
  <c r="P1112" i="6"/>
  <c r="T1112" i="6"/>
  <c r="M1112" i="6"/>
  <c r="Q1112" i="6"/>
  <c r="U1112" i="6"/>
  <c r="N1112" i="6"/>
  <c r="R1112" i="6"/>
  <c r="O1112" i="6"/>
  <c r="S1112" i="6"/>
  <c r="B1112" i="6"/>
  <c r="D1112" i="6"/>
  <c r="C1112" i="6" s="1"/>
  <c r="H1121" i="6"/>
  <c r="Y1113" i="6"/>
  <c r="J1113" i="6"/>
  <c r="A1113" i="6"/>
  <c r="E1113" i="6"/>
  <c r="K1113" i="6"/>
  <c r="V1112" i="6" l="1"/>
  <c r="G1112" i="6"/>
  <c r="X1113" i="6"/>
  <c r="F1113" i="6"/>
  <c r="Z1113" i="6" s="1"/>
  <c r="L1113" i="6"/>
  <c r="I1113" i="6"/>
  <c r="O1113" i="6"/>
  <c r="S1113" i="6"/>
  <c r="P1113" i="6"/>
  <c r="T1113" i="6"/>
  <c r="M1113" i="6"/>
  <c r="Q1113" i="6"/>
  <c r="U1113" i="6"/>
  <c r="N1113" i="6"/>
  <c r="R1113" i="6"/>
  <c r="B1113" i="6"/>
  <c r="D1113" i="6"/>
  <c r="C1113" i="6" s="1"/>
  <c r="H1122" i="6"/>
  <c r="Y1114" i="6"/>
  <c r="V1113" i="6"/>
  <c r="K1114" i="6"/>
  <c r="A1114" i="6"/>
  <c r="E1114" i="6"/>
  <c r="J1114" i="6"/>
  <c r="G1113" i="6" l="1"/>
  <c r="X1114" i="6"/>
  <c r="F1114" i="6"/>
  <c r="L1114" i="6"/>
  <c r="I1114" i="6"/>
  <c r="W1113" i="6"/>
  <c r="N1114" i="6"/>
  <c r="R1114" i="6"/>
  <c r="O1114" i="6"/>
  <c r="S1114" i="6"/>
  <c r="P1114" i="6"/>
  <c r="T1114" i="6"/>
  <c r="M1114" i="6"/>
  <c r="Q1114" i="6"/>
  <c r="U1114" i="6"/>
  <c r="B1114" i="6"/>
  <c r="D1114" i="6"/>
  <c r="C1114" i="6" s="1"/>
  <c r="H1123" i="6"/>
  <c r="Y1115" i="6"/>
  <c r="E1115" i="6"/>
  <c r="A1115" i="6"/>
  <c r="K1115" i="6"/>
  <c r="J1115" i="6"/>
  <c r="Z1114" i="6" l="1"/>
  <c r="V1114" i="6"/>
  <c r="G1114" i="6"/>
  <c r="X1115" i="6"/>
  <c r="F1115" i="6"/>
  <c r="Z1115" i="6" s="1"/>
  <c r="L1115" i="6"/>
  <c r="I1115" i="6"/>
  <c r="W1114" i="6"/>
  <c r="M1115" i="6"/>
  <c r="Q1115" i="6"/>
  <c r="U1115" i="6"/>
  <c r="N1115" i="6"/>
  <c r="R1115" i="6"/>
  <c r="O1115" i="6"/>
  <c r="S1115" i="6"/>
  <c r="P1115" i="6"/>
  <c r="T1115" i="6"/>
  <c r="B1115" i="6"/>
  <c r="D1115" i="6"/>
  <c r="C1115" i="6" s="1"/>
  <c r="H1124" i="6"/>
  <c r="Y1116" i="6"/>
  <c r="J1116" i="6"/>
  <c r="E1116" i="6"/>
  <c r="K1116" i="6"/>
  <c r="A1116" i="6"/>
  <c r="V1115" i="6" l="1"/>
  <c r="G1115" i="6"/>
  <c r="X1116" i="6"/>
  <c r="F1116" i="6"/>
  <c r="Z1116" i="6" s="1"/>
  <c r="L1116" i="6"/>
  <c r="I1116" i="6"/>
  <c r="P1116" i="6"/>
  <c r="T1116" i="6"/>
  <c r="M1116" i="6"/>
  <c r="Q1116" i="6"/>
  <c r="U1116" i="6"/>
  <c r="N1116" i="6"/>
  <c r="R1116" i="6"/>
  <c r="O1116" i="6"/>
  <c r="S1116" i="6"/>
  <c r="B1116" i="6"/>
  <c r="D1116" i="6"/>
  <c r="C1116" i="6" s="1"/>
  <c r="H1125" i="6"/>
  <c r="Y1117" i="6"/>
  <c r="V1116" i="6"/>
  <c r="E1117" i="6"/>
  <c r="A1117" i="6"/>
  <c r="K1117" i="6"/>
  <c r="J1117" i="6"/>
  <c r="W1116" i="6" l="1"/>
  <c r="X1117" i="6"/>
  <c r="F1117" i="6"/>
  <c r="L1117" i="6"/>
  <c r="I1117" i="6"/>
  <c r="G1116" i="6"/>
  <c r="O1117" i="6"/>
  <c r="S1117" i="6"/>
  <c r="P1117" i="6"/>
  <c r="T1117" i="6"/>
  <c r="M1117" i="6"/>
  <c r="Q1117" i="6"/>
  <c r="U1117" i="6"/>
  <c r="N1117" i="6"/>
  <c r="R1117" i="6"/>
  <c r="B1117" i="6"/>
  <c r="D1117" i="6"/>
  <c r="C1117" i="6" s="1"/>
  <c r="H1126" i="6"/>
  <c r="Y1118" i="6"/>
  <c r="J1118" i="6"/>
  <c r="K1118" i="6"/>
  <c r="A1118" i="6"/>
  <c r="E1118" i="6"/>
  <c r="Z1117" i="6" l="1"/>
  <c r="V1117" i="6"/>
  <c r="W1117" i="6"/>
  <c r="G1117" i="6"/>
  <c r="X1118" i="6"/>
  <c r="F1118" i="6"/>
  <c r="Z1118" i="6" s="1"/>
  <c r="L1118" i="6"/>
  <c r="I1118" i="6"/>
  <c r="N1118" i="6"/>
  <c r="R1118" i="6"/>
  <c r="O1118" i="6"/>
  <c r="S1118" i="6"/>
  <c r="P1118" i="6"/>
  <c r="T1118" i="6"/>
  <c r="M1118" i="6"/>
  <c r="Q1118" i="6"/>
  <c r="U1118" i="6"/>
  <c r="B1118" i="6"/>
  <c r="D1118" i="6"/>
  <c r="C1118" i="6" s="1"/>
  <c r="H1127" i="6"/>
  <c r="Y1119" i="6"/>
  <c r="E1119" i="6"/>
  <c r="A1119" i="6"/>
  <c r="K1119" i="6"/>
  <c r="J1119" i="6"/>
  <c r="V1118" i="6" l="1"/>
  <c r="G1118" i="6"/>
  <c r="X1119" i="6"/>
  <c r="F1119" i="6"/>
  <c r="Z1119" i="6" s="1"/>
  <c r="L1119" i="6"/>
  <c r="I1119" i="6"/>
  <c r="M1119" i="6"/>
  <c r="Q1119" i="6"/>
  <c r="U1119" i="6"/>
  <c r="N1119" i="6"/>
  <c r="R1119" i="6"/>
  <c r="O1119" i="6"/>
  <c r="S1119" i="6"/>
  <c r="P1119" i="6"/>
  <c r="T1119" i="6"/>
  <c r="B1119" i="6"/>
  <c r="D1119" i="6"/>
  <c r="C1119" i="6" s="1"/>
  <c r="H1128" i="6"/>
  <c r="Y1120" i="6"/>
  <c r="V1119" i="6"/>
  <c r="J1120" i="6"/>
  <c r="K1120" i="6"/>
  <c r="A1120" i="6"/>
  <c r="E1120" i="6"/>
  <c r="G1119" i="6" l="1"/>
  <c r="W1119" i="6"/>
  <c r="X1120" i="6"/>
  <c r="F1120" i="6"/>
  <c r="L1120" i="6"/>
  <c r="I1120" i="6"/>
  <c r="P1120" i="6"/>
  <c r="T1120" i="6"/>
  <c r="M1120" i="6"/>
  <c r="Q1120" i="6"/>
  <c r="U1120" i="6"/>
  <c r="N1120" i="6"/>
  <c r="R1120" i="6"/>
  <c r="O1120" i="6"/>
  <c r="S1120" i="6"/>
  <c r="B1120" i="6"/>
  <c r="D1120" i="6"/>
  <c r="C1120" i="6" s="1"/>
  <c r="H1129" i="6"/>
  <c r="Y1121" i="6"/>
  <c r="A1121" i="6"/>
  <c r="K1121" i="6"/>
  <c r="E1121" i="6"/>
  <c r="J1121" i="6"/>
  <c r="Z1120" i="6" l="1"/>
  <c r="V1120" i="6"/>
  <c r="G1120" i="6"/>
  <c r="X1121" i="6"/>
  <c r="F1121" i="6"/>
  <c r="Z1121" i="6" s="1"/>
  <c r="L1121" i="6"/>
  <c r="I1121" i="6"/>
  <c r="W1120" i="6"/>
  <c r="O1121" i="6"/>
  <c r="S1121" i="6"/>
  <c r="P1121" i="6"/>
  <c r="T1121" i="6"/>
  <c r="M1121" i="6"/>
  <c r="Q1121" i="6"/>
  <c r="U1121" i="6"/>
  <c r="N1121" i="6"/>
  <c r="R1121" i="6"/>
  <c r="B1121" i="6"/>
  <c r="D1121" i="6"/>
  <c r="C1121" i="6" s="1"/>
  <c r="H1130" i="6"/>
  <c r="Y1122" i="6"/>
  <c r="A1122" i="6"/>
  <c r="E1122" i="6"/>
  <c r="J1122" i="6"/>
  <c r="K1122" i="6"/>
  <c r="V1121" i="6" l="1"/>
  <c r="G1121" i="6"/>
  <c r="X1122" i="6"/>
  <c r="F1122" i="6"/>
  <c r="Z1122" i="6" s="1"/>
  <c r="L1122" i="6"/>
  <c r="I1122" i="6"/>
  <c r="N1122" i="6"/>
  <c r="R1122" i="6"/>
  <c r="O1122" i="6"/>
  <c r="S1122" i="6"/>
  <c r="P1122" i="6"/>
  <c r="T1122" i="6"/>
  <c r="M1122" i="6"/>
  <c r="Q1122" i="6"/>
  <c r="U1122" i="6"/>
  <c r="B1122" i="6"/>
  <c r="D1122" i="6"/>
  <c r="C1122" i="6" s="1"/>
  <c r="H1131" i="6"/>
  <c r="Y1123" i="6"/>
  <c r="V1122" i="6"/>
  <c r="E1123" i="6"/>
  <c r="A1123" i="6"/>
  <c r="K1123" i="6"/>
  <c r="J1123" i="6"/>
  <c r="G1122" i="6" l="1"/>
  <c r="X1123" i="6"/>
  <c r="F1123" i="6"/>
  <c r="L1123" i="6"/>
  <c r="I1123" i="6"/>
  <c r="W1122" i="6"/>
  <c r="M1123" i="6"/>
  <c r="Q1123" i="6"/>
  <c r="U1123" i="6"/>
  <c r="N1123" i="6"/>
  <c r="R1123" i="6"/>
  <c r="O1123" i="6"/>
  <c r="S1123" i="6"/>
  <c r="P1123" i="6"/>
  <c r="T1123" i="6"/>
  <c r="B1123" i="6"/>
  <c r="D1123" i="6"/>
  <c r="C1123" i="6" s="1"/>
  <c r="H1132" i="6"/>
  <c r="Y1124" i="6"/>
  <c r="J1124" i="6"/>
  <c r="K1124" i="6"/>
  <c r="E1124" i="6"/>
  <c r="A1124" i="6"/>
  <c r="Z1123" i="6" l="1"/>
  <c r="V1123" i="6"/>
  <c r="W1123" i="6"/>
  <c r="X1124" i="6"/>
  <c r="F1124" i="6"/>
  <c r="Z1124" i="6" s="1"/>
  <c r="L1124" i="6"/>
  <c r="I1124" i="6"/>
  <c r="G1123" i="6"/>
  <c r="P1124" i="6"/>
  <c r="T1124" i="6"/>
  <c r="M1124" i="6"/>
  <c r="Q1124" i="6"/>
  <c r="U1124" i="6"/>
  <c r="N1124" i="6"/>
  <c r="R1124" i="6"/>
  <c r="O1124" i="6"/>
  <c r="S1124" i="6"/>
  <c r="B1124" i="6"/>
  <c r="D1124" i="6"/>
  <c r="C1124" i="6" s="1"/>
  <c r="H1133" i="6"/>
  <c r="Y1125" i="6"/>
  <c r="A1125" i="6"/>
  <c r="K1125" i="6"/>
  <c r="E1125" i="6"/>
  <c r="J1125" i="6"/>
  <c r="V1124" i="6" l="1"/>
  <c r="G1124" i="6"/>
  <c r="X1125" i="6"/>
  <c r="F1125" i="6"/>
  <c r="Z1125" i="6" s="1"/>
  <c r="L1125" i="6"/>
  <c r="I1125" i="6"/>
  <c r="O1125" i="6"/>
  <c r="S1125" i="6"/>
  <c r="P1125" i="6"/>
  <c r="T1125" i="6"/>
  <c r="M1125" i="6"/>
  <c r="Q1125" i="6"/>
  <c r="U1125" i="6"/>
  <c r="N1125" i="6"/>
  <c r="R1125" i="6"/>
  <c r="B1125" i="6"/>
  <c r="D1125" i="6"/>
  <c r="C1125" i="6" s="1"/>
  <c r="H1134" i="6"/>
  <c r="Y1126" i="6"/>
  <c r="V1125" i="6"/>
  <c r="J1126" i="6"/>
  <c r="K1126" i="6"/>
  <c r="A1126" i="6"/>
  <c r="E1126" i="6"/>
  <c r="W1125" i="6" l="1"/>
  <c r="G1125" i="6"/>
  <c r="X1126" i="6"/>
  <c r="F1126" i="6"/>
  <c r="V1126" i="6" s="1"/>
  <c r="L1126" i="6"/>
  <c r="I1126" i="6"/>
  <c r="N1126" i="6"/>
  <c r="R1126" i="6"/>
  <c r="O1126" i="6"/>
  <c r="S1126" i="6"/>
  <c r="P1126" i="6"/>
  <c r="T1126" i="6"/>
  <c r="M1126" i="6"/>
  <c r="Q1126" i="6"/>
  <c r="U1126" i="6"/>
  <c r="B1126" i="6"/>
  <c r="D1126" i="6"/>
  <c r="C1126" i="6" s="1"/>
  <c r="H1135" i="6"/>
  <c r="Y1127" i="6"/>
  <c r="E1127" i="6"/>
  <c r="A1127" i="6"/>
  <c r="J1127" i="6"/>
  <c r="K1127" i="6"/>
  <c r="X1127" i="6" l="1"/>
  <c r="F1127" i="6"/>
  <c r="Z1127" i="6" s="1"/>
  <c r="L1127" i="6"/>
  <c r="I1127" i="6"/>
  <c r="Z1126" i="6"/>
  <c r="G1126" i="6"/>
  <c r="W1126" i="6"/>
  <c r="M1127" i="6"/>
  <c r="Q1127" i="6"/>
  <c r="U1127" i="6"/>
  <c r="N1127" i="6"/>
  <c r="R1127" i="6"/>
  <c r="O1127" i="6"/>
  <c r="S1127" i="6"/>
  <c r="P1127" i="6"/>
  <c r="T1127" i="6"/>
  <c r="B1127" i="6"/>
  <c r="D1127" i="6"/>
  <c r="C1127" i="6" s="1"/>
  <c r="H1136" i="6"/>
  <c r="Y1128" i="6"/>
  <c r="A1128" i="6"/>
  <c r="E1128" i="6"/>
  <c r="K1128" i="6"/>
  <c r="J1128" i="6"/>
  <c r="V1127" i="6" l="1"/>
  <c r="X1128" i="6"/>
  <c r="F1128" i="6"/>
  <c r="Z1128" i="6" s="1"/>
  <c r="L1128" i="6"/>
  <c r="I1128" i="6"/>
  <c r="G1127" i="6"/>
  <c r="P1128" i="6"/>
  <c r="T1128" i="6"/>
  <c r="M1128" i="6"/>
  <c r="Q1128" i="6"/>
  <c r="U1128" i="6"/>
  <c r="N1128" i="6"/>
  <c r="R1128" i="6"/>
  <c r="O1128" i="6"/>
  <c r="S1128" i="6"/>
  <c r="B1128" i="6"/>
  <c r="D1128" i="6"/>
  <c r="C1128" i="6" s="1"/>
  <c r="H1137" i="6"/>
  <c r="Y1129" i="6"/>
  <c r="V1128" i="6"/>
  <c r="K1129" i="6"/>
  <c r="J1129" i="6"/>
  <c r="A1129" i="6"/>
  <c r="E1129" i="6"/>
  <c r="W1128" i="6" l="1"/>
  <c r="G1128" i="6"/>
  <c r="X1129" i="6"/>
  <c r="F1129" i="6"/>
  <c r="I1129" i="6"/>
  <c r="L1129" i="6"/>
  <c r="O1129" i="6"/>
  <c r="S1129" i="6"/>
  <c r="P1129" i="6"/>
  <c r="T1129" i="6"/>
  <c r="M1129" i="6"/>
  <c r="Q1129" i="6"/>
  <c r="U1129" i="6"/>
  <c r="N1129" i="6"/>
  <c r="R1129" i="6"/>
  <c r="B1129" i="6"/>
  <c r="D1129" i="6"/>
  <c r="C1129" i="6" s="1"/>
  <c r="H1138" i="6"/>
  <c r="Y1130" i="6"/>
  <c r="J1130" i="6"/>
  <c r="K1130" i="6"/>
  <c r="A1130" i="6"/>
  <c r="E1130" i="6"/>
  <c r="Z1129" i="6" l="1"/>
  <c r="V1129" i="6"/>
  <c r="G1129" i="6"/>
  <c r="W1129" i="6"/>
  <c r="X1130" i="6"/>
  <c r="F1130" i="6"/>
  <c r="Z1130" i="6" s="1"/>
  <c r="L1130" i="6"/>
  <c r="I1130" i="6"/>
  <c r="N1130" i="6"/>
  <c r="R1130" i="6"/>
  <c r="O1130" i="6"/>
  <c r="S1130" i="6"/>
  <c r="P1130" i="6"/>
  <c r="T1130" i="6"/>
  <c r="M1130" i="6"/>
  <c r="Q1130" i="6"/>
  <c r="U1130" i="6"/>
  <c r="B1130" i="6"/>
  <c r="D1130" i="6"/>
  <c r="C1130" i="6" s="1"/>
  <c r="H1139" i="6"/>
  <c r="Y1131" i="6"/>
  <c r="V1130" i="6"/>
  <c r="E1131" i="6"/>
  <c r="K1131" i="6"/>
  <c r="J1131" i="6"/>
  <c r="A1131" i="6"/>
  <c r="G1130" i="6" l="1"/>
  <c r="X1131" i="6"/>
  <c r="F1131" i="6"/>
  <c r="Z1131" i="6" s="1"/>
  <c r="L1131" i="6"/>
  <c r="I1131" i="6"/>
  <c r="M1131" i="6"/>
  <c r="Q1131" i="6"/>
  <c r="U1131" i="6"/>
  <c r="N1131" i="6"/>
  <c r="R1131" i="6"/>
  <c r="O1131" i="6"/>
  <c r="S1131" i="6"/>
  <c r="P1131" i="6"/>
  <c r="T1131" i="6"/>
  <c r="B1131" i="6"/>
  <c r="D1131" i="6"/>
  <c r="C1131" i="6" s="1"/>
  <c r="H1140" i="6"/>
  <c r="Y1132" i="6"/>
  <c r="V1131" i="6"/>
  <c r="K1132" i="6"/>
  <c r="A1132" i="6"/>
  <c r="E1132" i="6"/>
  <c r="J1132" i="6"/>
  <c r="X1132" i="6" l="1"/>
  <c r="F1132" i="6"/>
  <c r="W1132" i="6" s="1"/>
  <c r="L1132" i="6"/>
  <c r="I1132" i="6"/>
  <c r="W1131" i="6"/>
  <c r="G1131" i="6"/>
  <c r="P1132" i="6"/>
  <c r="T1132" i="6"/>
  <c r="M1132" i="6"/>
  <c r="Q1132" i="6"/>
  <c r="U1132" i="6"/>
  <c r="N1132" i="6"/>
  <c r="R1132" i="6"/>
  <c r="O1132" i="6"/>
  <c r="S1132" i="6"/>
  <c r="B1132" i="6"/>
  <c r="D1132" i="6"/>
  <c r="C1132" i="6" s="1"/>
  <c r="H1141" i="6"/>
  <c r="Y1133" i="6"/>
  <c r="J1133" i="6"/>
  <c r="A1133" i="6"/>
  <c r="E1133" i="6"/>
  <c r="K1133" i="6"/>
  <c r="V1132" i="6" l="1"/>
  <c r="Z1132" i="6"/>
  <c r="G1132" i="6"/>
  <c r="X1133" i="6"/>
  <c r="F1133" i="6"/>
  <c r="L1133" i="6"/>
  <c r="I1133" i="6"/>
  <c r="O1133" i="6"/>
  <c r="S1133" i="6"/>
  <c r="P1133" i="6"/>
  <c r="T1133" i="6"/>
  <c r="M1133" i="6"/>
  <c r="Q1133" i="6"/>
  <c r="U1133" i="6"/>
  <c r="N1133" i="6"/>
  <c r="R1133" i="6"/>
  <c r="B1133" i="6"/>
  <c r="D1133" i="6"/>
  <c r="C1133" i="6" s="1"/>
  <c r="H1142" i="6"/>
  <c r="Y1134" i="6"/>
  <c r="V1133" i="6"/>
  <c r="K1134" i="6"/>
  <c r="E1134" i="6"/>
  <c r="A1134" i="6"/>
  <c r="J1134" i="6"/>
  <c r="X1134" i="6" l="1"/>
  <c r="F1134" i="6"/>
  <c r="Z1134" i="6" s="1"/>
  <c r="L1134" i="6"/>
  <c r="I1134" i="6"/>
  <c r="Z1133" i="6"/>
  <c r="G1133" i="6"/>
  <c r="N1134" i="6"/>
  <c r="R1134" i="6"/>
  <c r="O1134" i="6"/>
  <c r="S1134" i="6"/>
  <c r="P1134" i="6"/>
  <c r="T1134" i="6"/>
  <c r="M1134" i="6"/>
  <c r="Q1134" i="6"/>
  <c r="U1134" i="6"/>
  <c r="B1134" i="6"/>
  <c r="D1134" i="6"/>
  <c r="C1134" i="6" s="1"/>
  <c r="H1143" i="6"/>
  <c r="Y1135" i="6"/>
  <c r="V1134" i="6"/>
  <c r="J1135" i="6"/>
  <c r="E1135" i="6"/>
  <c r="A1135" i="6"/>
  <c r="K1135" i="6"/>
  <c r="X1135" i="6" l="1"/>
  <c r="F1135" i="6"/>
  <c r="V1135" i="6" s="1"/>
  <c r="L1135" i="6"/>
  <c r="I1135" i="6"/>
  <c r="G1134" i="6"/>
  <c r="W1134" i="6"/>
  <c r="M1135" i="6"/>
  <c r="Q1135" i="6"/>
  <c r="U1135" i="6"/>
  <c r="N1135" i="6"/>
  <c r="R1135" i="6"/>
  <c r="O1135" i="6"/>
  <c r="S1135" i="6"/>
  <c r="P1135" i="6"/>
  <c r="T1135" i="6"/>
  <c r="B1135" i="6"/>
  <c r="D1135" i="6"/>
  <c r="C1135" i="6" s="1"/>
  <c r="H1144" i="6"/>
  <c r="Y1136" i="6"/>
  <c r="K1136" i="6"/>
  <c r="A1136" i="6"/>
  <c r="E1136" i="6"/>
  <c r="J1136" i="6"/>
  <c r="Z1135" i="6" l="1"/>
  <c r="G1135" i="6"/>
  <c r="W1135" i="6"/>
  <c r="X1136" i="6"/>
  <c r="F1136" i="6"/>
  <c r="Z1136" i="6" s="1"/>
  <c r="L1136" i="6"/>
  <c r="I1136" i="6"/>
  <c r="P1136" i="6"/>
  <c r="T1136" i="6"/>
  <c r="M1136" i="6"/>
  <c r="Q1136" i="6"/>
  <c r="U1136" i="6"/>
  <c r="N1136" i="6"/>
  <c r="R1136" i="6"/>
  <c r="O1136" i="6"/>
  <c r="S1136" i="6"/>
  <c r="B1136" i="6"/>
  <c r="D1136" i="6"/>
  <c r="C1136" i="6" s="1"/>
  <c r="H1145" i="6"/>
  <c r="Y1137" i="6"/>
  <c r="V1136" i="6"/>
  <c r="J1137" i="6"/>
  <c r="E1137" i="6"/>
  <c r="A1137" i="6"/>
  <c r="K1137" i="6"/>
  <c r="G1136" i="6" l="1"/>
  <c r="X1137" i="6"/>
  <c r="F1137" i="6"/>
  <c r="Z1137" i="6" s="1"/>
  <c r="L1137" i="6"/>
  <c r="I1137" i="6"/>
  <c r="O1137" i="6"/>
  <c r="S1137" i="6"/>
  <c r="P1137" i="6"/>
  <c r="T1137" i="6"/>
  <c r="M1137" i="6"/>
  <c r="Q1137" i="6"/>
  <c r="U1137" i="6"/>
  <c r="N1137" i="6"/>
  <c r="R1137" i="6"/>
  <c r="B1137" i="6"/>
  <c r="D1137" i="6"/>
  <c r="C1137" i="6" s="1"/>
  <c r="H1146" i="6"/>
  <c r="Y1138" i="6"/>
  <c r="V1137" i="6"/>
  <c r="K1138" i="6"/>
  <c r="E1138" i="6"/>
  <c r="A1138" i="6"/>
  <c r="J1138" i="6"/>
  <c r="W1137" i="6" l="1"/>
  <c r="G1137" i="6"/>
  <c r="X1138" i="6"/>
  <c r="F1138" i="6"/>
  <c r="L1138" i="6"/>
  <c r="I1138" i="6"/>
  <c r="N1138" i="6"/>
  <c r="R1138" i="6"/>
  <c r="O1138" i="6"/>
  <c r="S1138" i="6"/>
  <c r="P1138" i="6"/>
  <c r="T1138" i="6"/>
  <c r="M1138" i="6"/>
  <c r="Q1138" i="6"/>
  <c r="U1138" i="6"/>
  <c r="B1138" i="6"/>
  <c r="D1138" i="6"/>
  <c r="C1138" i="6" s="1"/>
  <c r="H1147" i="6"/>
  <c r="Y1139" i="6"/>
  <c r="J1139" i="6"/>
  <c r="A1139" i="6"/>
  <c r="K1139" i="6"/>
  <c r="E1139" i="6"/>
  <c r="Z1138" i="6" l="1"/>
  <c r="V1138" i="6"/>
  <c r="G1138" i="6"/>
  <c r="W1138" i="6"/>
  <c r="X1139" i="6"/>
  <c r="F1139" i="6"/>
  <c r="Z1139" i="6" s="1"/>
  <c r="L1139" i="6"/>
  <c r="I1139" i="6"/>
  <c r="M1139" i="6"/>
  <c r="Q1139" i="6"/>
  <c r="U1139" i="6"/>
  <c r="N1139" i="6"/>
  <c r="R1139" i="6"/>
  <c r="O1139" i="6"/>
  <c r="S1139" i="6"/>
  <c r="P1139" i="6"/>
  <c r="T1139" i="6"/>
  <c r="B1139" i="6"/>
  <c r="D1139" i="6"/>
  <c r="C1139" i="6" s="1"/>
  <c r="H1148" i="6"/>
  <c r="Y1140" i="6"/>
  <c r="V1139" i="6"/>
  <c r="E1140" i="6"/>
  <c r="K1140" i="6"/>
  <c r="A1140" i="6"/>
  <c r="J1140" i="6"/>
  <c r="G1139" i="6" l="1"/>
  <c r="X1140" i="6"/>
  <c r="F1140" i="6"/>
  <c r="Z1140" i="6" s="1"/>
  <c r="L1140" i="6"/>
  <c r="I1140" i="6"/>
  <c r="P1140" i="6"/>
  <c r="T1140" i="6"/>
  <c r="M1140" i="6"/>
  <c r="Q1140" i="6"/>
  <c r="U1140" i="6"/>
  <c r="N1140" i="6"/>
  <c r="R1140" i="6"/>
  <c r="O1140" i="6"/>
  <c r="S1140" i="6"/>
  <c r="B1140" i="6"/>
  <c r="D1140" i="6"/>
  <c r="C1140" i="6" s="1"/>
  <c r="H1149" i="6"/>
  <c r="Y1141" i="6"/>
  <c r="V1140" i="6"/>
  <c r="J1141" i="6"/>
  <c r="K1141" i="6"/>
  <c r="A1141" i="6"/>
  <c r="E1141" i="6"/>
  <c r="G1140" i="6" l="1"/>
  <c r="W1140" i="6"/>
  <c r="X1141" i="6"/>
  <c r="F1141" i="6"/>
  <c r="L1141" i="6"/>
  <c r="I1141" i="6"/>
  <c r="O1141" i="6"/>
  <c r="S1141" i="6"/>
  <c r="P1141" i="6"/>
  <c r="T1141" i="6"/>
  <c r="M1141" i="6"/>
  <c r="Q1141" i="6"/>
  <c r="U1141" i="6"/>
  <c r="N1141" i="6"/>
  <c r="R1141" i="6"/>
  <c r="B1141" i="6"/>
  <c r="D1141" i="6"/>
  <c r="C1141" i="6" s="1"/>
  <c r="H1150" i="6"/>
  <c r="Y1142" i="6"/>
  <c r="A1142" i="6"/>
  <c r="J1142" i="6"/>
  <c r="E1142" i="6"/>
  <c r="K1142" i="6"/>
  <c r="Z1141" i="6" l="1"/>
  <c r="V1141" i="6"/>
  <c r="G1141" i="6"/>
  <c r="W1141" i="6"/>
  <c r="X1142" i="6"/>
  <c r="F1142" i="6"/>
  <c r="Z1142" i="6" s="1"/>
  <c r="L1142" i="6"/>
  <c r="I1142" i="6"/>
  <c r="N1142" i="6"/>
  <c r="R1142" i="6"/>
  <c r="O1142" i="6"/>
  <c r="S1142" i="6"/>
  <c r="P1142" i="6"/>
  <c r="T1142" i="6"/>
  <c r="M1142" i="6"/>
  <c r="Q1142" i="6"/>
  <c r="U1142" i="6"/>
  <c r="B1142" i="6"/>
  <c r="D1142" i="6"/>
  <c r="C1142" i="6" s="1"/>
  <c r="H1151" i="6"/>
  <c r="Y1143" i="6"/>
  <c r="V1142" i="6"/>
  <c r="K1143" i="6"/>
  <c r="J1143" i="6"/>
  <c r="A1143" i="6"/>
  <c r="E1143" i="6"/>
  <c r="G1142" i="6" l="1"/>
  <c r="X1143" i="6"/>
  <c r="F1143" i="6"/>
  <c r="Z1143" i="6" s="1"/>
  <c r="L1143" i="6"/>
  <c r="I1143" i="6"/>
  <c r="M1143" i="6"/>
  <c r="Q1143" i="6"/>
  <c r="U1143" i="6"/>
  <c r="N1143" i="6"/>
  <c r="R1143" i="6"/>
  <c r="O1143" i="6"/>
  <c r="S1143" i="6"/>
  <c r="P1143" i="6"/>
  <c r="T1143" i="6"/>
  <c r="B1143" i="6"/>
  <c r="D1143" i="6"/>
  <c r="C1143" i="6" s="1"/>
  <c r="H1152" i="6"/>
  <c r="Y1144" i="6"/>
  <c r="V1143" i="6"/>
  <c r="E1144" i="6"/>
  <c r="J1144" i="6"/>
  <c r="A1144" i="6"/>
  <c r="K1144" i="6"/>
  <c r="G1143" i="6" l="1"/>
  <c r="W1143" i="6"/>
  <c r="X1144" i="6"/>
  <c r="F1144" i="6"/>
  <c r="L1144" i="6"/>
  <c r="I1144" i="6"/>
  <c r="P1144" i="6"/>
  <c r="T1144" i="6"/>
  <c r="M1144" i="6"/>
  <c r="Q1144" i="6"/>
  <c r="U1144" i="6"/>
  <c r="N1144" i="6"/>
  <c r="R1144" i="6"/>
  <c r="O1144" i="6"/>
  <c r="S1144" i="6"/>
  <c r="B1144" i="6"/>
  <c r="D1144" i="6"/>
  <c r="C1144" i="6" s="1"/>
  <c r="H1153" i="6"/>
  <c r="Y1145" i="6"/>
  <c r="K1145" i="6"/>
  <c r="J1145" i="6"/>
  <c r="A1145" i="6"/>
  <c r="E1145" i="6"/>
  <c r="Z1144" i="6" l="1"/>
  <c r="V1144" i="6"/>
  <c r="G1144" i="6"/>
  <c r="W1144" i="6"/>
  <c r="X1145" i="6"/>
  <c r="F1145" i="6"/>
  <c r="Z1145" i="6" s="1"/>
  <c r="L1145" i="6"/>
  <c r="I1145" i="6"/>
  <c r="O1145" i="6"/>
  <c r="S1145" i="6"/>
  <c r="P1145" i="6"/>
  <c r="T1145" i="6"/>
  <c r="M1145" i="6"/>
  <c r="Q1145" i="6"/>
  <c r="U1145" i="6"/>
  <c r="N1145" i="6"/>
  <c r="R1145" i="6"/>
  <c r="B1145" i="6"/>
  <c r="D1145" i="6"/>
  <c r="C1145" i="6" s="1"/>
  <c r="H1154" i="6"/>
  <c r="Y1146" i="6"/>
  <c r="V1145" i="6"/>
  <c r="E1146" i="6"/>
  <c r="J1146" i="6"/>
  <c r="A1146" i="6"/>
  <c r="K1146" i="6"/>
  <c r="G1145" i="6" l="1"/>
  <c r="X1146" i="6"/>
  <c r="F1146" i="6"/>
  <c r="Z1146" i="6" s="1"/>
  <c r="L1146" i="6"/>
  <c r="I1146" i="6"/>
  <c r="N1146" i="6"/>
  <c r="R1146" i="6"/>
  <c r="O1146" i="6"/>
  <c r="S1146" i="6"/>
  <c r="P1146" i="6"/>
  <c r="T1146" i="6"/>
  <c r="M1146" i="6"/>
  <c r="Q1146" i="6"/>
  <c r="U1146" i="6"/>
  <c r="B1146" i="6"/>
  <c r="D1146" i="6"/>
  <c r="C1146" i="6" s="1"/>
  <c r="H1155" i="6"/>
  <c r="Y1147" i="6"/>
  <c r="V1146" i="6"/>
  <c r="K1147" i="6"/>
  <c r="J1147" i="6"/>
  <c r="A1147" i="6"/>
  <c r="E1147" i="6"/>
  <c r="G1146" i="6" l="1"/>
  <c r="W1146" i="6"/>
  <c r="X1147" i="6"/>
  <c r="F1147" i="6"/>
  <c r="V1147" i="6" s="1"/>
  <c r="L1147" i="6"/>
  <c r="I1147" i="6"/>
  <c r="M1147" i="6"/>
  <c r="Q1147" i="6"/>
  <c r="U1147" i="6"/>
  <c r="N1147" i="6"/>
  <c r="R1147" i="6"/>
  <c r="O1147" i="6"/>
  <c r="S1147" i="6"/>
  <c r="P1147" i="6"/>
  <c r="T1147" i="6"/>
  <c r="B1147" i="6"/>
  <c r="D1147" i="6"/>
  <c r="C1147" i="6" s="1"/>
  <c r="H1156" i="6"/>
  <c r="Y1148" i="6"/>
  <c r="A1148" i="6"/>
  <c r="K1148" i="6"/>
  <c r="E1148" i="6"/>
  <c r="J1148" i="6"/>
  <c r="Z1147" i="6" l="1"/>
  <c r="W1147" i="6"/>
  <c r="X1148" i="6"/>
  <c r="F1148" i="6"/>
  <c r="Z1148" i="6" s="1"/>
  <c r="L1148" i="6"/>
  <c r="I1148" i="6"/>
  <c r="G1147" i="6"/>
  <c r="P1148" i="6"/>
  <c r="T1148" i="6"/>
  <c r="M1148" i="6"/>
  <c r="Q1148" i="6"/>
  <c r="U1148" i="6"/>
  <c r="N1148" i="6"/>
  <c r="R1148" i="6"/>
  <c r="O1148" i="6"/>
  <c r="S1148" i="6"/>
  <c r="B1148" i="6"/>
  <c r="D1148" i="6"/>
  <c r="C1148" i="6" s="1"/>
  <c r="H1157" i="6"/>
  <c r="Y1149" i="6"/>
  <c r="A1149" i="6"/>
  <c r="E1149" i="6"/>
  <c r="K1149" i="6"/>
  <c r="J1149" i="6"/>
  <c r="V1148" i="6" l="1"/>
  <c r="G1148" i="6"/>
  <c r="X1149" i="6"/>
  <c r="F1149" i="6"/>
  <c r="Z1149" i="6" s="1"/>
  <c r="L1149" i="6"/>
  <c r="I1149" i="6"/>
  <c r="O1149" i="6"/>
  <c r="S1149" i="6"/>
  <c r="P1149" i="6"/>
  <c r="T1149" i="6"/>
  <c r="N1149" i="6"/>
  <c r="R1149" i="6"/>
  <c r="M1149" i="6"/>
  <c r="Q1149" i="6"/>
  <c r="U1149" i="6"/>
  <c r="B1149" i="6"/>
  <c r="D1149" i="6"/>
  <c r="C1149" i="6" s="1"/>
  <c r="H1158" i="6"/>
  <c r="Y1150" i="6"/>
  <c r="V1149" i="6"/>
  <c r="J1150" i="6"/>
  <c r="K1150" i="6"/>
  <c r="E1150" i="6"/>
  <c r="A1150" i="6"/>
  <c r="W1149" i="6" l="1"/>
  <c r="X1150" i="6"/>
  <c r="F1150" i="6"/>
  <c r="V1150" i="6" s="1"/>
  <c r="L1150" i="6"/>
  <c r="I1150" i="6"/>
  <c r="G1149" i="6"/>
  <c r="O1150" i="6"/>
  <c r="S1150" i="6"/>
  <c r="M1150" i="6"/>
  <c r="Q1150" i="6"/>
  <c r="U1150" i="6"/>
  <c r="P1150" i="6"/>
  <c r="R1150" i="6"/>
  <c r="T1150" i="6"/>
  <c r="N1150" i="6"/>
  <c r="B1150" i="6"/>
  <c r="D1150" i="6"/>
  <c r="C1150" i="6" s="1"/>
  <c r="H1159" i="6"/>
  <c r="Y1151" i="6"/>
  <c r="A1151" i="6"/>
  <c r="K1151" i="6"/>
  <c r="E1151" i="6"/>
  <c r="J1151" i="6"/>
  <c r="Z1150" i="6" l="1"/>
  <c r="W1150" i="6"/>
  <c r="G1150" i="6"/>
  <c r="X1151" i="6"/>
  <c r="F1151" i="6"/>
  <c r="Z1151" i="6" s="1"/>
  <c r="L1151" i="6"/>
  <c r="I1151" i="6"/>
  <c r="P1151" i="6"/>
  <c r="T1151" i="6"/>
  <c r="N1151" i="6"/>
  <c r="S1151" i="6"/>
  <c r="O1151" i="6"/>
  <c r="U1151" i="6"/>
  <c r="Q1151" i="6"/>
  <c r="M1151" i="6"/>
  <c r="R1151" i="6"/>
  <c r="B1151" i="6"/>
  <c r="D1151" i="6"/>
  <c r="C1151" i="6" s="1"/>
  <c r="H1160" i="6"/>
  <c r="Y1152" i="6"/>
  <c r="J1152" i="6"/>
  <c r="K1152" i="6"/>
  <c r="E1152" i="6"/>
  <c r="A1152" i="6"/>
  <c r="V1151" i="6" l="1"/>
  <c r="G1151" i="6"/>
  <c r="X1152" i="6"/>
  <c r="F1152" i="6"/>
  <c r="Z1152" i="6" s="1"/>
  <c r="L1152" i="6"/>
  <c r="I1152" i="6"/>
  <c r="O1152" i="6"/>
  <c r="S1152" i="6"/>
  <c r="P1152" i="6"/>
  <c r="U1152" i="6"/>
  <c r="Q1152" i="6"/>
  <c r="M1152" i="6"/>
  <c r="R1152" i="6"/>
  <c r="N1152" i="6"/>
  <c r="T1152" i="6"/>
  <c r="B1152" i="6"/>
  <c r="D1152" i="6"/>
  <c r="C1152" i="6" s="1"/>
  <c r="H1161" i="6"/>
  <c r="Y1153" i="6"/>
  <c r="V1152" i="6"/>
  <c r="A1153" i="6"/>
  <c r="K1153" i="6"/>
  <c r="E1153" i="6"/>
  <c r="J1153" i="6"/>
  <c r="W1152" i="6" l="1"/>
  <c r="G1152" i="6"/>
  <c r="X1153" i="6"/>
  <c r="F1153" i="6"/>
  <c r="V1153" i="6" s="1"/>
  <c r="L1153" i="6"/>
  <c r="I1153" i="6"/>
  <c r="P1153" i="6"/>
  <c r="T1153" i="6"/>
  <c r="M1153" i="6"/>
  <c r="Q1153" i="6"/>
  <c r="U1153" i="6"/>
  <c r="N1153" i="6"/>
  <c r="R1153" i="6"/>
  <c r="O1153" i="6"/>
  <c r="S1153" i="6"/>
  <c r="B1153" i="6"/>
  <c r="D1153" i="6"/>
  <c r="C1153" i="6" s="1"/>
  <c r="H1162" i="6"/>
  <c r="Y1154" i="6"/>
  <c r="K1154" i="6"/>
  <c r="A1154" i="6"/>
  <c r="J1154" i="6"/>
  <c r="E1154" i="6"/>
  <c r="Z1153" i="6" l="1"/>
  <c r="W1153" i="6"/>
  <c r="X1154" i="6"/>
  <c r="F1154" i="6"/>
  <c r="Z1154" i="6" s="1"/>
  <c r="L1154" i="6"/>
  <c r="I1154" i="6"/>
  <c r="G1153" i="6"/>
  <c r="O1154" i="6"/>
  <c r="S1154" i="6"/>
  <c r="P1154" i="6"/>
  <c r="T1154" i="6"/>
  <c r="M1154" i="6"/>
  <c r="Q1154" i="6"/>
  <c r="U1154" i="6"/>
  <c r="N1154" i="6"/>
  <c r="R1154" i="6"/>
  <c r="B1154" i="6"/>
  <c r="D1154" i="6"/>
  <c r="C1154" i="6" s="1"/>
  <c r="H1163" i="6"/>
  <c r="Y1155" i="6"/>
  <c r="A1155" i="6"/>
  <c r="J1155" i="6"/>
  <c r="E1155" i="6"/>
  <c r="K1155" i="6"/>
  <c r="V1154" i="6" l="1"/>
  <c r="G1154" i="6"/>
  <c r="X1155" i="6"/>
  <c r="F1155" i="6"/>
  <c r="Z1155" i="6" s="1"/>
  <c r="L1155" i="6"/>
  <c r="I1155" i="6"/>
  <c r="N1155" i="6"/>
  <c r="R1155" i="6"/>
  <c r="O1155" i="6"/>
  <c r="S1155" i="6"/>
  <c r="P1155" i="6"/>
  <c r="T1155" i="6"/>
  <c r="M1155" i="6"/>
  <c r="Q1155" i="6"/>
  <c r="U1155" i="6"/>
  <c r="B1155" i="6"/>
  <c r="D1155" i="6"/>
  <c r="C1155" i="6" s="1"/>
  <c r="H1164" i="6"/>
  <c r="Y1156" i="6"/>
  <c r="V1155" i="6"/>
  <c r="K1156" i="6"/>
  <c r="J1156" i="6"/>
  <c r="E1156" i="6"/>
  <c r="A1156" i="6"/>
  <c r="W1155" i="6" l="1"/>
  <c r="X1156" i="6"/>
  <c r="F1156" i="6"/>
  <c r="L1156" i="6"/>
  <c r="I1156" i="6"/>
  <c r="G1155" i="6"/>
  <c r="M1156" i="6"/>
  <c r="Q1156" i="6"/>
  <c r="U1156" i="6"/>
  <c r="N1156" i="6"/>
  <c r="R1156" i="6"/>
  <c r="O1156" i="6"/>
  <c r="S1156" i="6"/>
  <c r="P1156" i="6"/>
  <c r="T1156" i="6"/>
  <c r="B1156" i="6"/>
  <c r="D1156" i="6"/>
  <c r="C1156" i="6" s="1"/>
  <c r="H1165" i="6"/>
  <c r="Y1157" i="6"/>
  <c r="E1157" i="6"/>
  <c r="A1157" i="6"/>
  <c r="J1157" i="6"/>
  <c r="K1157" i="6"/>
  <c r="Z1156" i="6" l="1"/>
  <c r="V1156" i="6"/>
  <c r="G1156" i="6"/>
  <c r="X1157" i="6"/>
  <c r="F1157" i="6"/>
  <c r="Z1157" i="6" s="1"/>
  <c r="L1157" i="6"/>
  <c r="I1157" i="6"/>
  <c r="W1156" i="6"/>
  <c r="P1157" i="6"/>
  <c r="T1157" i="6"/>
  <c r="M1157" i="6"/>
  <c r="Q1157" i="6"/>
  <c r="U1157" i="6"/>
  <c r="N1157" i="6"/>
  <c r="R1157" i="6"/>
  <c r="O1157" i="6"/>
  <c r="S1157" i="6"/>
  <c r="B1157" i="6"/>
  <c r="D1157" i="6"/>
  <c r="C1157" i="6" s="1"/>
  <c r="H1166" i="6"/>
  <c r="Y1158" i="6"/>
  <c r="K1158" i="6"/>
  <c r="J1158" i="6"/>
  <c r="A1158" i="6"/>
  <c r="E1158" i="6"/>
  <c r="V1157" i="6" l="1"/>
  <c r="G1157" i="6"/>
  <c r="X1158" i="6"/>
  <c r="F1158" i="6"/>
  <c r="Z1158" i="6" s="1"/>
  <c r="L1158" i="6"/>
  <c r="I1158" i="6"/>
  <c r="O1158" i="6"/>
  <c r="S1158" i="6"/>
  <c r="P1158" i="6"/>
  <c r="T1158" i="6"/>
  <c r="M1158" i="6"/>
  <c r="Q1158" i="6"/>
  <c r="U1158" i="6"/>
  <c r="N1158" i="6"/>
  <c r="R1158" i="6"/>
  <c r="B1158" i="6"/>
  <c r="D1158" i="6"/>
  <c r="C1158" i="6" s="1"/>
  <c r="H1167" i="6"/>
  <c r="Y1159" i="6"/>
  <c r="V1158" i="6"/>
  <c r="K1159" i="6"/>
  <c r="A1159" i="6"/>
  <c r="J1159" i="6"/>
  <c r="E1159" i="6"/>
  <c r="G1158" i="6" l="1"/>
  <c r="W1158" i="6"/>
  <c r="X1159" i="6"/>
  <c r="F1159" i="6"/>
  <c r="L1159" i="6"/>
  <c r="I1159" i="6"/>
  <c r="N1159" i="6"/>
  <c r="R1159" i="6"/>
  <c r="O1159" i="6"/>
  <c r="S1159" i="6"/>
  <c r="P1159" i="6"/>
  <c r="T1159" i="6"/>
  <c r="M1159" i="6"/>
  <c r="Q1159" i="6"/>
  <c r="U1159" i="6"/>
  <c r="B1159" i="6"/>
  <c r="D1159" i="6"/>
  <c r="C1159" i="6" s="1"/>
  <c r="H1168" i="6"/>
  <c r="Y1160" i="6"/>
  <c r="J1160" i="6"/>
  <c r="E1160" i="6"/>
  <c r="A1160" i="6"/>
  <c r="K1160" i="6"/>
  <c r="Z1159" i="6" l="1"/>
  <c r="V1159" i="6"/>
  <c r="W1159" i="6"/>
  <c r="X1160" i="6"/>
  <c r="F1160" i="6"/>
  <c r="Z1160" i="6" s="1"/>
  <c r="L1160" i="6"/>
  <c r="I1160" i="6"/>
  <c r="G1159" i="6"/>
  <c r="M1160" i="6"/>
  <c r="Q1160" i="6"/>
  <c r="U1160" i="6"/>
  <c r="N1160" i="6"/>
  <c r="R1160" i="6"/>
  <c r="O1160" i="6"/>
  <c r="S1160" i="6"/>
  <c r="P1160" i="6"/>
  <c r="T1160" i="6"/>
  <c r="B1160" i="6"/>
  <c r="D1160" i="6"/>
  <c r="C1160" i="6" s="1"/>
  <c r="H1169" i="6"/>
  <c r="Y1161" i="6"/>
  <c r="K1161" i="6"/>
  <c r="E1161" i="6"/>
  <c r="A1161" i="6"/>
  <c r="J1161" i="6"/>
  <c r="V1160" i="6" l="1"/>
  <c r="X1161" i="6"/>
  <c r="F1161" i="6"/>
  <c r="Z1161" i="6" s="1"/>
  <c r="I1161" i="6"/>
  <c r="L1161" i="6"/>
  <c r="G1160" i="6"/>
  <c r="P1161" i="6"/>
  <c r="T1161" i="6"/>
  <c r="M1161" i="6"/>
  <c r="Q1161" i="6"/>
  <c r="U1161" i="6"/>
  <c r="N1161" i="6"/>
  <c r="R1161" i="6"/>
  <c r="O1161" i="6"/>
  <c r="S1161" i="6"/>
  <c r="B1161" i="6"/>
  <c r="D1161" i="6"/>
  <c r="C1161" i="6" s="1"/>
  <c r="H1170" i="6"/>
  <c r="Y1162" i="6"/>
  <c r="V1161" i="6"/>
  <c r="J1162" i="6"/>
  <c r="A1162" i="6"/>
  <c r="E1162" i="6"/>
  <c r="K1162" i="6"/>
  <c r="W1161" i="6" l="1"/>
  <c r="G1161" i="6"/>
  <c r="X1162" i="6"/>
  <c r="F1162" i="6"/>
  <c r="L1162" i="6"/>
  <c r="I1162" i="6"/>
  <c r="O1162" i="6"/>
  <c r="S1162" i="6"/>
  <c r="P1162" i="6"/>
  <c r="T1162" i="6"/>
  <c r="M1162" i="6"/>
  <c r="Q1162" i="6"/>
  <c r="U1162" i="6"/>
  <c r="N1162" i="6"/>
  <c r="R1162" i="6"/>
  <c r="B1162" i="6"/>
  <c r="D1162" i="6"/>
  <c r="C1162" i="6" s="1"/>
  <c r="H1171" i="6"/>
  <c r="Y1163" i="6"/>
  <c r="K1163" i="6"/>
  <c r="A1163" i="6"/>
  <c r="J1163" i="6"/>
  <c r="E1163" i="6"/>
  <c r="Z1162" i="6" l="1"/>
  <c r="V1162" i="6"/>
  <c r="W1162" i="6"/>
  <c r="G1162" i="6"/>
  <c r="X1163" i="6"/>
  <c r="F1163" i="6"/>
  <c r="Z1163" i="6" s="1"/>
  <c r="L1163" i="6"/>
  <c r="I1163" i="6"/>
  <c r="N1163" i="6"/>
  <c r="R1163" i="6"/>
  <c r="O1163" i="6"/>
  <c r="S1163" i="6"/>
  <c r="P1163" i="6"/>
  <c r="T1163" i="6"/>
  <c r="M1163" i="6"/>
  <c r="Q1163" i="6"/>
  <c r="U1163" i="6"/>
  <c r="B1163" i="6"/>
  <c r="D1163" i="6"/>
  <c r="C1163" i="6" s="1"/>
  <c r="H1172" i="6"/>
  <c r="Y1164" i="6"/>
  <c r="V1163" i="6"/>
  <c r="E1164" i="6"/>
  <c r="A1164" i="6"/>
  <c r="J1164" i="6"/>
  <c r="K1164" i="6"/>
  <c r="G1163" i="6" l="1"/>
  <c r="X1164" i="6"/>
  <c r="F1164" i="6"/>
  <c r="Z1164" i="6" s="1"/>
  <c r="L1164" i="6"/>
  <c r="I1164" i="6"/>
  <c r="M1164" i="6"/>
  <c r="Q1164" i="6"/>
  <c r="U1164" i="6"/>
  <c r="N1164" i="6"/>
  <c r="R1164" i="6"/>
  <c r="O1164" i="6"/>
  <c r="S1164" i="6"/>
  <c r="P1164" i="6"/>
  <c r="T1164" i="6"/>
  <c r="B1164" i="6"/>
  <c r="D1164" i="6"/>
  <c r="C1164" i="6" s="1"/>
  <c r="H1173" i="6"/>
  <c r="Y1165" i="6"/>
  <c r="V1164" i="6"/>
  <c r="K1165" i="6"/>
  <c r="J1165" i="6"/>
  <c r="A1165" i="6"/>
  <c r="E1165" i="6"/>
  <c r="G1164" i="6" l="1"/>
  <c r="W1164" i="6"/>
  <c r="X1165" i="6"/>
  <c r="F1165" i="6"/>
  <c r="V1165" i="6" s="1"/>
  <c r="L1165" i="6"/>
  <c r="I1165" i="6"/>
  <c r="P1165" i="6"/>
  <c r="T1165" i="6"/>
  <c r="M1165" i="6"/>
  <c r="Q1165" i="6"/>
  <c r="U1165" i="6"/>
  <c r="N1165" i="6"/>
  <c r="R1165" i="6"/>
  <c r="O1165" i="6"/>
  <c r="S1165" i="6"/>
  <c r="B1165" i="6"/>
  <c r="D1165" i="6"/>
  <c r="C1165" i="6" s="1"/>
  <c r="H1174" i="6"/>
  <c r="Y1166" i="6"/>
  <c r="E1166" i="6"/>
  <c r="J1166" i="6"/>
  <c r="A1166" i="6"/>
  <c r="K1166" i="6"/>
  <c r="Z1165" i="6" l="1"/>
  <c r="G1165" i="6"/>
  <c r="W1165" i="6"/>
  <c r="X1166" i="6"/>
  <c r="F1166" i="6"/>
  <c r="Z1166" i="6" s="1"/>
  <c r="L1166" i="6"/>
  <c r="I1166" i="6"/>
  <c r="O1166" i="6"/>
  <c r="S1166" i="6"/>
  <c r="P1166" i="6"/>
  <c r="T1166" i="6"/>
  <c r="M1166" i="6"/>
  <c r="Q1166" i="6"/>
  <c r="U1166" i="6"/>
  <c r="N1166" i="6"/>
  <c r="R1166" i="6"/>
  <c r="B1166" i="6"/>
  <c r="D1166" i="6"/>
  <c r="C1166" i="6" s="1"/>
  <c r="H1175" i="6"/>
  <c r="Y1167" i="6"/>
  <c r="V1166" i="6"/>
  <c r="K1167" i="6"/>
  <c r="J1167" i="6"/>
  <c r="A1167" i="6"/>
  <c r="E1167" i="6"/>
  <c r="G1166" i="6" l="1"/>
  <c r="X1167" i="6"/>
  <c r="F1167" i="6"/>
  <c r="Z1167" i="6" s="1"/>
  <c r="L1167" i="6"/>
  <c r="I1167" i="6"/>
  <c r="N1167" i="6"/>
  <c r="R1167" i="6"/>
  <c r="O1167" i="6"/>
  <c r="S1167" i="6"/>
  <c r="P1167" i="6"/>
  <c r="T1167" i="6"/>
  <c r="M1167" i="6"/>
  <c r="Q1167" i="6"/>
  <c r="U1167" i="6"/>
  <c r="B1167" i="6"/>
  <c r="D1167" i="6"/>
  <c r="C1167" i="6" s="1"/>
  <c r="H1176" i="6"/>
  <c r="Y1168" i="6"/>
  <c r="V1167" i="6"/>
  <c r="A1168" i="6"/>
  <c r="E1168" i="6"/>
  <c r="J1168" i="6"/>
  <c r="K1168" i="6"/>
  <c r="G1167" i="6" l="1"/>
  <c r="W1167" i="6"/>
  <c r="X1168" i="6"/>
  <c r="F1168" i="6"/>
  <c r="V1168" i="6" s="1"/>
  <c r="L1168" i="6"/>
  <c r="I1168" i="6"/>
  <c r="M1168" i="6"/>
  <c r="Q1168" i="6"/>
  <c r="U1168" i="6"/>
  <c r="N1168" i="6"/>
  <c r="R1168" i="6"/>
  <c r="O1168" i="6"/>
  <c r="S1168" i="6"/>
  <c r="P1168" i="6"/>
  <c r="T1168" i="6"/>
  <c r="B1168" i="6"/>
  <c r="D1168" i="6"/>
  <c r="C1168" i="6" s="1"/>
  <c r="H1177" i="6"/>
  <c r="Y1169" i="6"/>
  <c r="J1169" i="6"/>
  <c r="K1169" i="6"/>
  <c r="E1169" i="6"/>
  <c r="A1169" i="6"/>
  <c r="Z1168" i="6" l="1"/>
  <c r="G1168" i="6"/>
  <c r="X1169" i="6"/>
  <c r="F1169" i="6"/>
  <c r="Z1169" i="6" s="1"/>
  <c r="L1169" i="6"/>
  <c r="I1169" i="6"/>
  <c r="W1168" i="6"/>
  <c r="P1169" i="6"/>
  <c r="T1169" i="6"/>
  <c r="M1169" i="6"/>
  <c r="Q1169" i="6"/>
  <c r="U1169" i="6"/>
  <c r="N1169" i="6"/>
  <c r="R1169" i="6"/>
  <c r="O1169" i="6"/>
  <c r="S1169" i="6"/>
  <c r="B1169" i="6"/>
  <c r="D1169" i="6"/>
  <c r="C1169" i="6" s="1"/>
  <c r="H1178" i="6"/>
  <c r="Y1170" i="6"/>
  <c r="A1170" i="6"/>
  <c r="J1170" i="6"/>
  <c r="E1170" i="6"/>
  <c r="K1170" i="6"/>
  <c r="V1169" i="6" l="1"/>
  <c r="X1170" i="6"/>
  <c r="F1170" i="6"/>
  <c r="Z1170" i="6" s="1"/>
  <c r="L1170" i="6"/>
  <c r="I1170" i="6"/>
  <c r="G1169" i="6"/>
  <c r="O1170" i="6"/>
  <c r="S1170" i="6"/>
  <c r="P1170" i="6"/>
  <c r="T1170" i="6"/>
  <c r="M1170" i="6"/>
  <c r="Q1170" i="6"/>
  <c r="U1170" i="6"/>
  <c r="N1170" i="6"/>
  <c r="R1170" i="6"/>
  <c r="B1170" i="6"/>
  <c r="D1170" i="6"/>
  <c r="C1170" i="6" s="1"/>
  <c r="H1179" i="6"/>
  <c r="Y1171" i="6"/>
  <c r="V1170" i="6"/>
  <c r="J1171" i="6"/>
  <c r="K1171" i="6"/>
  <c r="E1171" i="6"/>
  <c r="A1171" i="6"/>
  <c r="W1170" i="6" l="1"/>
  <c r="X1171" i="6"/>
  <c r="F1171" i="6"/>
  <c r="L1171" i="6"/>
  <c r="I1171" i="6"/>
  <c r="G1170" i="6"/>
  <c r="N1171" i="6"/>
  <c r="R1171" i="6"/>
  <c r="O1171" i="6"/>
  <c r="S1171" i="6"/>
  <c r="P1171" i="6"/>
  <c r="T1171" i="6"/>
  <c r="M1171" i="6"/>
  <c r="Q1171" i="6"/>
  <c r="U1171" i="6"/>
  <c r="B1171" i="6"/>
  <c r="D1171" i="6"/>
  <c r="C1171" i="6" s="1"/>
  <c r="H1180" i="6"/>
  <c r="Y1172" i="6"/>
  <c r="A1172" i="6"/>
  <c r="J1172" i="6"/>
  <c r="E1172" i="6"/>
  <c r="K1172" i="6"/>
  <c r="Z1171" i="6" l="1"/>
  <c r="V1171" i="6"/>
  <c r="G1171" i="6"/>
  <c r="W1171" i="6"/>
  <c r="X1172" i="6"/>
  <c r="F1172" i="6"/>
  <c r="Z1172" i="6" s="1"/>
  <c r="L1172" i="6"/>
  <c r="I1172" i="6"/>
  <c r="M1172" i="6"/>
  <c r="Q1172" i="6"/>
  <c r="U1172" i="6"/>
  <c r="N1172" i="6"/>
  <c r="R1172" i="6"/>
  <c r="O1172" i="6"/>
  <c r="S1172" i="6"/>
  <c r="P1172" i="6"/>
  <c r="T1172" i="6"/>
  <c r="B1172" i="6"/>
  <c r="D1172" i="6"/>
  <c r="C1172" i="6" s="1"/>
  <c r="H1181" i="6"/>
  <c r="Y1173" i="6"/>
  <c r="V1172" i="6"/>
  <c r="K1173" i="6"/>
  <c r="J1173" i="6"/>
  <c r="E1173" i="6"/>
  <c r="A1173" i="6"/>
  <c r="G1172" i="6" l="1"/>
  <c r="X1173" i="6"/>
  <c r="F1173" i="6"/>
  <c r="Z1173" i="6" s="1"/>
  <c r="L1173" i="6"/>
  <c r="I1173" i="6"/>
  <c r="P1173" i="6"/>
  <c r="T1173" i="6"/>
  <c r="M1173" i="6"/>
  <c r="Q1173" i="6"/>
  <c r="U1173" i="6"/>
  <c r="N1173" i="6"/>
  <c r="R1173" i="6"/>
  <c r="O1173" i="6"/>
  <c r="S1173" i="6"/>
  <c r="B1173" i="6"/>
  <c r="D1173" i="6"/>
  <c r="C1173" i="6" s="1"/>
  <c r="H1182" i="6"/>
  <c r="Y1174" i="6"/>
  <c r="V1173" i="6"/>
  <c r="A1174" i="6"/>
  <c r="K1174" i="6"/>
  <c r="E1174" i="6"/>
  <c r="J1174" i="6"/>
  <c r="G1173" i="6" l="1"/>
  <c r="W1173" i="6"/>
  <c r="X1174" i="6"/>
  <c r="F1174" i="6"/>
  <c r="L1174" i="6"/>
  <c r="I1174" i="6"/>
  <c r="O1174" i="6"/>
  <c r="S1174" i="6"/>
  <c r="P1174" i="6"/>
  <c r="T1174" i="6"/>
  <c r="M1174" i="6"/>
  <c r="Q1174" i="6"/>
  <c r="U1174" i="6"/>
  <c r="N1174" i="6"/>
  <c r="R1174" i="6"/>
  <c r="B1174" i="6"/>
  <c r="D1174" i="6"/>
  <c r="C1174" i="6" s="1"/>
  <c r="H1183" i="6"/>
  <c r="Y1175" i="6"/>
  <c r="J1175" i="6"/>
  <c r="K1175" i="6"/>
  <c r="E1175" i="6"/>
  <c r="A1175" i="6"/>
  <c r="Z1174" i="6" l="1"/>
  <c r="V1174" i="6"/>
  <c r="G1174" i="6"/>
  <c r="X1175" i="6"/>
  <c r="F1175" i="6"/>
  <c r="Z1175" i="6" s="1"/>
  <c r="L1175" i="6"/>
  <c r="I1175" i="6"/>
  <c r="W1174" i="6"/>
  <c r="N1175" i="6"/>
  <c r="R1175" i="6"/>
  <c r="O1175" i="6"/>
  <c r="S1175" i="6"/>
  <c r="P1175" i="6"/>
  <c r="T1175" i="6"/>
  <c r="M1175" i="6"/>
  <c r="Q1175" i="6"/>
  <c r="U1175" i="6"/>
  <c r="B1175" i="6"/>
  <c r="D1175" i="6"/>
  <c r="C1175" i="6" s="1"/>
  <c r="H1184" i="6"/>
  <c r="Y1176" i="6"/>
  <c r="V1175" i="6"/>
  <c r="K1176" i="6"/>
  <c r="A1176" i="6"/>
  <c r="J1176" i="6"/>
  <c r="E1176" i="6"/>
  <c r="G1175" i="6" l="1"/>
  <c r="X1176" i="6"/>
  <c r="F1176" i="6"/>
  <c r="Z1176" i="6" s="1"/>
  <c r="L1176" i="6"/>
  <c r="I1176" i="6"/>
  <c r="M1176" i="6"/>
  <c r="Q1176" i="6"/>
  <c r="U1176" i="6"/>
  <c r="N1176" i="6"/>
  <c r="R1176" i="6"/>
  <c r="O1176" i="6"/>
  <c r="S1176" i="6"/>
  <c r="P1176" i="6"/>
  <c r="T1176" i="6"/>
  <c r="B1176" i="6"/>
  <c r="D1176" i="6"/>
  <c r="C1176" i="6" s="1"/>
  <c r="H1185" i="6"/>
  <c r="Y1177" i="6"/>
  <c r="V1176" i="6"/>
  <c r="E1177" i="6"/>
  <c r="A1177" i="6"/>
  <c r="K1177" i="6"/>
  <c r="J1177" i="6"/>
  <c r="G1176" i="6" l="1"/>
  <c r="X1177" i="6"/>
  <c r="F1177" i="6"/>
  <c r="L1177" i="6"/>
  <c r="I1177" i="6"/>
  <c r="W1176" i="6"/>
  <c r="P1177" i="6"/>
  <c r="T1177" i="6"/>
  <c r="M1177" i="6"/>
  <c r="Q1177" i="6"/>
  <c r="U1177" i="6"/>
  <c r="N1177" i="6"/>
  <c r="R1177" i="6"/>
  <c r="O1177" i="6"/>
  <c r="S1177" i="6"/>
  <c r="B1177" i="6"/>
  <c r="D1177" i="6"/>
  <c r="C1177" i="6" s="1"/>
  <c r="H1186" i="6"/>
  <c r="Y1178" i="6"/>
  <c r="K1178" i="6"/>
  <c r="J1178" i="6"/>
  <c r="E1178" i="6"/>
  <c r="A1178" i="6"/>
  <c r="Z1177" i="6" l="1"/>
  <c r="V1177" i="6"/>
  <c r="W1177" i="6"/>
  <c r="X1178" i="6"/>
  <c r="F1178" i="6"/>
  <c r="Z1178" i="6" s="1"/>
  <c r="L1178" i="6"/>
  <c r="I1178" i="6"/>
  <c r="G1177" i="6"/>
  <c r="O1178" i="6"/>
  <c r="S1178" i="6"/>
  <c r="P1178" i="6"/>
  <c r="T1178" i="6"/>
  <c r="M1178" i="6"/>
  <c r="Q1178" i="6"/>
  <c r="U1178" i="6"/>
  <c r="N1178" i="6"/>
  <c r="R1178" i="6"/>
  <c r="B1178" i="6"/>
  <c r="D1178" i="6"/>
  <c r="C1178" i="6" s="1"/>
  <c r="H1187" i="6"/>
  <c r="Y1179" i="6"/>
  <c r="V1178" i="6"/>
  <c r="J1179" i="6"/>
  <c r="A1179" i="6"/>
  <c r="E1179" i="6"/>
  <c r="K1179" i="6"/>
  <c r="G1178" i="6" l="1"/>
  <c r="X1179" i="6"/>
  <c r="F1179" i="6"/>
  <c r="Z1179" i="6" s="1"/>
  <c r="L1179" i="6"/>
  <c r="I1179" i="6"/>
  <c r="N1179" i="6"/>
  <c r="R1179" i="6"/>
  <c r="O1179" i="6"/>
  <c r="S1179" i="6"/>
  <c r="P1179" i="6"/>
  <c r="T1179" i="6"/>
  <c r="M1179" i="6"/>
  <c r="Q1179" i="6"/>
  <c r="U1179" i="6"/>
  <c r="B1179" i="6"/>
  <c r="D1179" i="6"/>
  <c r="C1179" i="6" s="1"/>
  <c r="H1188" i="6"/>
  <c r="Y1180" i="6"/>
  <c r="V1179" i="6"/>
  <c r="E1180" i="6"/>
  <c r="K1180" i="6"/>
  <c r="A1180" i="6"/>
  <c r="J1180" i="6"/>
  <c r="G1179" i="6" l="1"/>
  <c r="X1180" i="6"/>
  <c r="F1180" i="6"/>
  <c r="L1180" i="6"/>
  <c r="I1180" i="6"/>
  <c r="W1179" i="6"/>
  <c r="M1180" i="6"/>
  <c r="Q1180" i="6"/>
  <c r="U1180" i="6"/>
  <c r="N1180" i="6"/>
  <c r="R1180" i="6"/>
  <c r="O1180" i="6"/>
  <c r="S1180" i="6"/>
  <c r="P1180" i="6"/>
  <c r="T1180" i="6"/>
  <c r="B1180" i="6"/>
  <c r="D1180" i="6"/>
  <c r="C1180" i="6" s="1"/>
  <c r="H1189" i="6"/>
  <c r="Y1181" i="6"/>
  <c r="K1181" i="6"/>
  <c r="A1181" i="6"/>
  <c r="J1181" i="6"/>
  <c r="E1181" i="6"/>
  <c r="Z1180" i="6" l="1"/>
  <c r="V1180" i="6"/>
  <c r="W1180" i="6"/>
  <c r="G1180" i="6"/>
  <c r="X1181" i="6"/>
  <c r="F1181" i="6"/>
  <c r="Z1181" i="6" s="1"/>
  <c r="L1181" i="6"/>
  <c r="I1181" i="6"/>
  <c r="P1181" i="6"/>
  <c r="T1181" i="6"/>
  <c r="M1181" i="6"/>
  <c r="Q1181" i="6"/>
  <c r="U1181" i="6"/>
  <c r="N1181" i="6"/>
  <c r="R1181" i="6"/>
  <c r="O1181" i="6"/>
  <c r="S1181" i="6"/>
  <c r="B1181" i="6"/>
  <c r="D1181" i="6"/>
  <c r="C1181" i="6" s="1"/>
  <c r="H1190" i="6"/>
  <c r="Y1182" i="6"/>
  <c r="V1181" i="6"/>
  <c r="A1182" i="6"/>
  <c r="J1182" i="6"/>
  <c r="E1182" i="6"/>
  <c r="K1182" i="6"/>
  <c r="X1182" i="6" l="1"/>
  <c r="F1182" i="6"/>
  <c r="Z1182" i="6" s="1"/>
  <c r="L1182" i="6"/>
  <c r="I1182" i="6"/>
  <c r="G1181" i="6"/>
  <c r="O1182" i="6"/>
  <c r="S1182" i="6"/>
  <c r="P1182" i="6"/>
  <c r="T1182" i="6"/>
  <c r="M1182" i="6"/>
  <c r="Q1182" i="6"/>
  <c r="U1182" i="6"/>
  <c r="N1182" i="6"/>
  <c r="R1182" i="6"/>
  <c r="B1182" i="6"/>
  <c r="D1182" i="6"/>
  <c r="C1182" i="6" s="1"/>
  <c r="H1191" i="6"/>
  <c r="Y1183" i="6"/>
  <c r="V1182" i="6"/>
  <c r="K1183" i="6"/>
  <c r="J1183" i="6"/>
  <c r="E1183" i="6"/>
  <c r="A1183" i="6"/>
  <c r="W1182" i="6" l="1"/>
  <c r="G1182" i="6"/>
  <c r="X1183" i="6"/>
  <c r="F1183" i="6"/>
  <c r="L1183" i="6"/>
  <c r="I1183" i="6"/>
  <c r="N1183" i="6"/>
  <c r="R1183" i="6"/>
  <c r="O1183" i="6"/>
  <c r="S1183" i="6"/>
  <c r="P1183" i="6"/>
  <c r="T1183" i="6"/>
  <c r="M1183" i="6"/>
  <c r="Q1183" i="6"/>
  <c r="U1183" i="6"/>
  <c r="B1183" i="6"/>
  <c r="D1183" i="6"/>
  <c r="C1183" i="6" s="1"/>
  <c r="H1192" i="6"/>
  <c r="Y1184" i="6"/>
  <c r="J1184" i="6"/>
  <c r="K1184" i="6"/>
  <c r="A1184" i="6"/>
  <c r="E1184" i="6"/>
  <c r="Z1183" i="6" l="1"/>
  <c r="V1183" i="6"/>
  <c r="W1183" i="6"/>
  <c r="G1183" i="6"/>
  <c r="X1184" i="6"/>
  <c r="F1184" i="6"/>
  <c r="Z1184" i="6" s="1"/>
  <c r="L1184" i="6"/>
  <c r="I1184" i="6"/>
  <c r="M1184" i="6"/>
  <c r="Q1184" i="6"/>
  <c r="U1184" i="6"/>
  <c r="N1184" i="6"/>
  <c r="R1184" i="6"/>
  <c r="O1184" i="6"/>
  <c r="S1184" i="6"/>
  <c r="P1184" i="6"/>
  <c r="T1184" i="6"/>
  <c r="B1184" i="6"/>
  <c r="D1184" i="6"/>
  <c r="C1184" i="6" s="1"/>
  <c r="H1193" i="6"/>
  <c r="Y1185" i="6"/>
  <c r="V1184" i="6"/>
  <c r="J1185" i="6"/>
  <c r="E1185" i="6"/>
  <c r="A1185" i="6"/>
  <c r="K1185" i="6"/>
  <c r="G1184" i="6" l="1"/>
  <c r="X1185" i="6"/>
  <c r="F1185" i="6"/>
  <c r="Z1185" i="6" s="1"/>
  <c r="L1185" i="6"/>
  <c r="I1185" i="6"/>
  <c r="P1185" i="6"/>
  <c r="T1185" i="6"/>
  <c r="M1185" i="6"/>
  <c r="Q1185" i="6"/>
  <c r="U1185" i="6"/>
  <c r="N1185" i="6"/>
  <c r="R1185" i="6"/>
  <c r="O1185" i="6"/>
  <c r="S1185" i="6"/>
  <c r="B1185" i="6"/>
  <c r="D1185" i="6"/>
  <c r="C1185" i="6" s="1"/>
  <c r="H1194" i="6"/>
  <c r="Y1186" i="6"/>
  <c r="V1185" i="6"/>
  <c r="E1186" i="6"/>
  <c r="K1186" i="6"/>
  <c r="A1186" i="6"/>
  <c r="J1186" i="6"/>
  <c r="G1185" i="6" l="1"/>
  <c r="X1186" i="6"/>
  <c r="F1186" i="6"/>
  <c r="L1186" i="6"/>
  <c r="I1186" i="6"/>
  <c r="W1185" i="6"/>
  <c r="O1186" i="6"/>
  <c r="S1186" i="6"/>
  <c r="P1186" i="6"/>
  <c r="T1186" i="6"/>
  <c r="M1186" i="6"/>
  <c r="Q1186" i="6"/>
  <c r="U1186" i="6"/>
  <c r="N1186" i="6"/>
  <c r="R1186" i="6"/>
  <c r="B1186" i="6"/>
  <c r="D1186" i="6"/>
  <c r="C1186" i="6" s="1"/>
  <c r="H1195" i="6"/>
  <c r="Y1187" i="6"/>
  <c r="J1187" i="6"/>
  <c r="K1187" i="6"/>
  <c r="E1187" i="6"/>
  <c r="A1187" i="6"/>
  <c r="Z1186" i="6" l="1"/>
  <c r="V1186" i="6"/>
  <c r="W1186" i="6"/>
  <c r="G1186" i="6"/>
  <c r="X1187" i="6"/>
  <c r="F1187" i="6"/>
  <c r="Z1187" i="6" s="1"/>
  <c r="L1187" i="6"/>
  <c r="I1187" i="6"/>
  <c r="N1187" i="6"/>
  <c r="R1187" i="6"/>
  <c r="O1187" i="6"/>
  <c r="S1187" i="6"/>
  <c r="P1187" i="6"/>
  <c r="T1187" i="6"/>
  <c r="M1187" i="6"/>
  <c r="Q1187" i="6"/>
  <c r="U1187" i="6"/>
  <c r="B1187" i="6"/>
  <c r="D1187" i="6"/>
  <c r="C1187" i="6" s="1"/>
  <c r="H1196" i="6"/>
  <c r="Y1188" i="6"/>
  <c r="V1187" i="6"/>
  <c r="E1188" i="6"/>
  <c r="A1188" i="6"/>
  <c r="K1188" i="6"/>
  <c r="J1188" i="6"/>
  <c r="G1187" i="6" l="1"/>
  <c r="X1188" i="6"/>
  <c r="F1188" i="6"/>
  <c r="Z1188" i="6" s="1"/>
  <c r="L1188" i="6"/>
  <c r="I1188" i="6"/>
  <c r="M1188" i="6"/>
  <c r="Q1188" i="6"/>
  <c r="U1188" i="6"/>
  <c r="N1188" i="6"/>
  <c r="R1188" i="6"/>
  <c r="O1188" i="6"/>
  <c r="S1188" i="6"/>
  <c r="P1188" i="6"/>
  <c r="T1188" i="6"/>
  <c r="B1188" i="6"/>
  <c r="D1188" i="6"/>
  <c r="C1188" i="6" s="1"/>
  <c r="H1197" i="6"/>
  <c r="Y1189" i="6"/>
  <c r="V1188" i="6"/>
  <c r="K1189" i="6"/>
  <c r="A1189" i="6"/>
  <c r="J1189" i="6"/>
  <c r="E1189" i="6"/>
  <c r="W1188" i="6" l="1"/>
  <c r="G1188" i="6"/>
  <c r="X1189" i="6"/>
  <c r="F1189" i="6"/>
  <c r="L1189" i="6"/>
  <c r="I1189" i="6"/>
  <c r="P1189" i="6"/>
  <c r="T1189" i="6"/>
  <c r="M1189" i="6"/>
  <c r="Q1189" i="6"/>
  <c r="U1189" i="6"/>
  <c r="N1189" i="6"/>
  <c r="R1189" i="6"/>
  <c r="O1189" i="6"/>
  <c r="S1189" i="6"/>
  <c r="B1189" i="6"/>
  <c r="D1189" i="6"/>
  <c r="C1189" i="6" s="1"/>
  <c r="H1198" i="6"/>
  <c r="Y1190" i="6"/>
  <c r="J1190" i="6"/>
  <c r="E1190" i="6"/>
  <c r="A1190" i="6"/>
  <c r="K1190" i="6"/>
  <c r="Z1189" i="6" l="1"/>
  <c r="V1189" i="6"/>
  <c r="G1189" i="6"/>
  <c r="X1190" i="6"/>
  <c r="F1190" i="6"/>
  <c r="Z1190" i="6" s="1"/>
  <c r="L1190" i="6"/>
  <c r="I1190" i="6"/>
  <c r="W1189" i="6"/>
  <c r="O1190" i="6"/>
  <c r="S1190" i="6"/>
  <c r="P1190" i="6"/>
  <c r="T1190" i="6"/>
  <c r="M1190" i="6"/>
  <c r="Q1190" i="6"/>
  <c r="U1190" i="6"/>
  <c r="N1190" i="6"/>
  <c r="R1190" i="6"/>
  <c r="B1190" i="6"/>
  <c r="D1190" i="6"/>
  <c r="C1190" i="6" s="1"/>
  <c r="H1199" i="6"/>
  <c r="Y1191" i="6"/>
  <c r="K1191" i="6"/>
  <c r="E1191" i="6"/>
  <c r="A1191" i="6"/>
  <c r="J1191" i="6"/>
  <c r="V1190" i="6" l="1"/>
  <c r="G1190" i="6"/>
  <c r="X1191" i="6"/>
  <c r="F1191" i="6"/>
  <c r="Z1191" i="6" s="1"/>
  <c r="L1191" i="6"/>
  <c r="I1191" i="6"/>
  <c r="N1191" i="6"/>
  <c r="R1191" i="6"/>
  <c r="O1191" i="6"/>
  <c r="S1191" i="6"/>
  <c r="P1191" i="6"/>
  <c r="T1191" i="6"/>
  <c r="M1191" i="6"/>
  <c r="Q1191" i="6"/>
  <c r="U1191" i="6"/>
  <c r="B1191" i="6"/>
  <c r="D1191" i="6"/>
  <c r="C1191" i="6" s="1"/>
  <c r="H1200" i="6"/>
  <c r="Y1192" i="6"/>
  <c r="V1191" i="6"/>
  <c r="J1192" i="6"/>
  <c r="E1192" i="6"/>
  <c r="A1192" i="6"/>
  <c r="K1192" i="6"/>
  <c r="G1191" i="6" l="1"/>
  <c r="X1192" i="6"/>
  <c r="F1192" i="6"/>
  <c r="V1192" i="6" s="1"/>
  <c r="L1192" i="6"/>
  <c r="I1192" i="6"/>
  <c r="W1191" i="6"/>
  <c r="M1192" i="6"/>
  <c r="Q1192" i="6"/>
  <c r="U1192" i="6"/>
  <c r="N1192" i="6"/>
  <c r="R1192" i="6"/>
  <c r="O1192" i="6"/>
  <c r="S1192" i="6"/>
  <c r="P1192" i="6"/>
  <c r="T1192" i="6"/>
  <c r="B1192" i="6"/>
  <c r="D1192" i="6"/>
  <c r="C1192" i="6" s="1"/>
  <c r="H1201" i="6"/>
  <c r="Y1193" i="6"/>
  <c r="K1193" i="6"/>
  <c r="A1193" i="6"/>
  <c r="J1193" i="6"/>
  <c r="E1193" i="6"/>
  <c r="Z1192" i="6" l="1"/>
  <c r="W1192" i="6"/>
  <c r="X1193" i="6"/>
  <c r="F1193" i="6"/>
  <c r="Z1193" i="6" s="1"/>
  <c r="I1193" i="6"/>
  <c r="L1193" i="6"/>
  <c r="G1192" i="6"/>
  <c r="P1193" i="6"/>
  <c r="T1193" i="6"/>
  <c r="M1193" i="6"/>
  <c r="Q1193" i="6"/>
  <c r="U1193" i="6"/>
  <c r="N1193" i="6"/>
  <c r="R1193" i="6"/>
  <c r="O1193" i="6"/>
  <c r="S1193" i="6"/>
  <c r="B1193" i="6"/>
  <c r="D1193" i="6"/>
  <c r="C1193" i="6" s="1"/>
  <c r="H1202" i="6"/>
  <c r="Y1194" i="6"/>
  <c r="V1193" i="6"/>
  <c r="E1194" i="6"/>
  <c r="A1194" i="6"/>
  <c r="J1194" i="6"/>
  <c r="K1194" i="6"/>
  <c r="G1193" i="6" l="1"/>
  <c r="X1194" i="6"/>
  <c r="F1194" i="6"/>
  <c r="Z1194" i="6" s="1"/>
  <c r="L1194" i="6"/>
  <c r="I1194" i="6"/>
  <c r="O1194" i="6"/>
  <c r="S1194" i="6"/>
  <c r="P1194" i="6"/>
  <c r="T1194" i="6"/>
  <c r="M1194" i="6"/>
  <c r="Q1194" i="6"/>
  <c r="U1194" i="6"/>
  <c r="N1194" i="6"/>
  <c r="R1194" i="6"/>
  <c r="B1194" i="6"/>
  <c r="D1194" i="6"/>
  <c r="C1194" i="6" s="1"/>
  <c r="H1203" i="6"/>
  <c r="Y1195" i="6"/>
  <c r="V1194" i="6"/>
  <c r="K1195" i="6"/>
  <c r="J1195" i="6"/>
  <c r="A1195" i="6"/>
  <c r="E1195" i="6"/>
  <c r="G1194" i="6" l="1"/>
  <c r="W1194" i="6"/>
  <c r="X1195" i="6"/>
  <c r="F1195" i="6"/>
  <c r="V1195" i="6" s="1"/>
  <c r="L1195" i="6"/>
  <c r="I1195" i="6"/>
  <c r="N1195" i="6"/>
  <c r="R1195" i="6"/>
  <c r="O1195" i="6"/>
  <c r="S1195" i="6"/>
  <c r="P1195" i="6"/>
  <c r="T1195" i="6"/>
  <c r="M1195" i="6"/>
  <c r="Q1195" i="6"/>
  <c r="U1195" i="6"/>
  <c r="B1195" i="6"/>
  <c r="D1195" i="6"/>
  <c r="C1195" i="6" s="1"/>
  <c r="H1204" i="6"/>
  <c r="Y1196" i="6"/>
  <c r="A1196" i="6"/>
  <c r="E1196" i="6"/>
  <c r="K1196" i="6"/>
  <c r="J1196" i="6"/>
  <c r="X1196" i="6" l="1"/>
  <c r="F1196" i="6"/>
  <c r="Z1196" i="6" s="1"/>
  <c r="L1196" i="6"/>
  <c r="I1196" i="6"/>
  <c r="Z1195" i="6"/>
  <c r="G1195" i="6"/>
  <c r="W1195" i="6"/>
  <c r="M1196" i="6"/>
  <c r="Q1196" i="6"/>
  <c r="U1196" i="6"/>
  <c r="N1196" i="6"/>
  <c r="R1196" i="6"/>
  <c r="O1196" i="6"/>
  <c r="S1196" i="6"/>
  <c r="P1196" i="6"/>
  <c r="T1196" i="6"/>
  <c r="B1196" i="6"/>
  <c r="D1196" i="6"/>
  <c r="C1196" i="6" s="1"/>
  <c r="H1205" i="6"/>
  <c r="Y1197" i="6"/>
  <c r="K1197" i="6"/>
  <c r="J1197" i="6"/>
  <c r="A1197" i="6"/>
  <c r="E1197" i="6"/>
  <c r="V1196" i="6" l="1"/>
  <c r="X1197" i="6"/>
  <c r="F1197" i="6"/>
  <c r="Z1197" i="6" s="1"/>
  <c r="L1197" i="6"/>
  <c r="I1197" i="6"/>
  <c r="G1196" i="6"/>
  <c r="P1197" i="6"/>
  <c r="T1197" i="6"/>
  <c r="M1197" i="6"/>
  <c r="Q1197" i="6"/>
  <c r="U1197" i="6"/>
  <c r="N1197" i="6"/>
  <c r="R1197" i="6"/>
  <c r="O1197" i="6"/>
  <c r="S1197" i="6"/>
  <c r="B1197" i="6"/>
  <c r="D1197" i="6"/>
  <c r="C1197" i="6" s="1"/>
  <c r="H1206" i="6"/>
  <c r="Y1198" i="6"/>
  <c r="V1197" i="6"/>
  <c r="E1198" i="6"/>
  <c r="A1198" i="6"/>
  <c r="J1198" i="6"/>
  <c r="K1198" i="6"/>
  <c r="W1197" i="6" l="1"/>
  <c r="G1197" i="6"/>
  <c r="X1198" i="6"/>
  <c r="F1198" i="6"/>
  <c r="L1198" i="6"/>
  <c r="I1198" i="6"/>
  <c r="O1198" i="6"/>
  <c r="S1198" i="6"/>
  <c r="P1198" i="6"/>
  <c r="T1198" i="6"/>
  <c r="M1198" i="6"/>
  <c r="Q1198" i="6"/>
  <c r="U1198" i="6"/>
  <c r="N1198" i="6"/>
  <c r="R1198" i="6"/>
  <c r="B1198" i="6"/>
  <c r="D1198" i="6"/>
  <c r="C1198" i="6" s="1"/>
  <c r="H1207" i="6"/>
  <c r="Y1199" i="6"/>
  <c r="K1199" i="6"/>
  <c r="J1199" i="6"/>
  <c r="E1199" i="6"/>
  <c r="A1199" i="6"/>
  <c r="Z1198" i="6" l="1"/>
  <c r="V1198" i="6"/>
  <c r="G1198" i="6"/>
  <c r="X1199" i="6"/>
  <c r="F1199" i="6"/>
  <c r="Z1199" i="6" s="1"/>
  <c r="L1199" i="6"/>
  <c r="I1199" i="6"/>
  <c r="W1198" i="6"/>
  <c r="N1199" i="6"/>
  <c r="R1199" i="6"/>
  <c r="O1199" i="6"/>
  <c r="S1199" i="6"/>
  <c r="P1199" i="6"/>
  <c r="T1199" i="6"/>
  <c r="M1199" i="6"/>
  <c r="Q1199" i="6"/>
  <c r="U1199" i="6"/>
  <c r="B1199" i="6"/>
  <c r="D1199" i="6"/>
  <c r="C1199" i="6" s="1"/>
  <c r="H1208" i="6"/>
  <c r="Y1200" i="6"/>
  <c r="E1200" i="6"/>
  <c r="A1200" i="6"/>
  <c r="J1200" i="6"/>
  <c r="K1200" i="6"/>
  <c r="V1199" i="6" l="1"/>
  <c r="G1199" i="6"/>
  <c r="X1200" i="6"/>
  <c r="F1200" i="6"/>
  <c r="Z1200" i="6" s="1"/>
  <c r="L1200" i="6"/>
  <c r="I1200" i="6"/>
  <c r="M1200" i="6"/>
  <c r="Q1200" i="6"/>
  <c r="U1200" i="6"/>
  <c r="N1200" i="6"/>
  <c r="R1200" i="6"/>
  <c r="O1200" i="6"/>
  <c r="S1200" i="6"/>
  <c r="P1200" i="6"/>
  <c r="T1200" i="6"/>
  <c r="B1200" i="6"/>
  <c r="D1200" i="6"/>
  <c r="C1200" i="6" s="1"/>
  <c r="H1209" i="6"/>
  <c r="Y1201" i="6"/>
  <c r="V1200" i="6"/>
  <c r="K1201" i="6"/>
  <c r="J1201" i="6"/>
  <c r="A1201" i="6"/>
  <c r="E1201" i="6"/>
  <c r="G1200" i="6" l="1"/>
  <c r="W1200" i="6"/>
  <c r="X1201" i="6"/>
  <c r="F1201" i="6"/>
  <c r="L1201" i="6"/>
  <c r="I1201" i="6"/>
  <c r="P1201" i="6"/>
  <c r="T1201" i="6"/>
  <c r="M1201" i="6"/>
  <c r="Q1201" i="6"/>
  <c r="U1201" i="6"/>
  <c r="N1201" i="6"/>
  <c r="R1201" i="6"/>
  <c r="O1201" i="6"/>
  <c r="S1201" i="6"/>
  <c r="B1201" i="6"/>
  <c r="D1201" i="6"/>
  <c r="C1201" i="6" s="1"/>
  <c r="H1210" i="6"/>
  <c r="Y1202" i="6"/>
  <c r="E1202" i="6"/>
  <c r="A1202" i="6"/>
  <c r="J1202" i="6"/>
  <c r="K1202" i="6"/>
  <c r="Z1201" i="6" l="1"/>
  <c r="V1201" i="6"/>
  <c r="G1201" i="6"/>
  <c r="X1202" i="6"/>
  <c r="F1202" i="6"/>
  <c r="Z1202" i="6" s="1"/>
  <c r="L1202" i="6"/>
  <c r="I1202" i="6"/>
  <c r="W1201" i="6"/>
  <c r="O1202" i="6"/>
  <c r="S1202" i="6"/>
  <c r="P1202" i="6"/>
  <c r="T1202" i="6"/>
  <c r="M1202" i="6"/>
  <c r="Q1202" i="6"/>
  <c r="U1202" i="6"/>
  <c r="N1202" i="6"/>
  <c r="R1202" i="6"/>
  <c r="B1202" i="6"/>
  <c r="D1202" i="6"/>
  <c r="C1202" i="6" s="1"/>
  <c r="H1211" i="6"/>
  <c r="Y1203" i="6"/>
  <c r="V1202" i="6"/>
  <c r="K1203" i="6"/>
  <c r="J1203" i="6"/>
  <c r="A1203" i="6"/>
  <c r="E1203" i="6"/>
  <c r="G1202" i="6" l="1"/>
  <c r="X1203" i="6"/>
  <c r="F1203" i="6"/>
  <c r="Z1203" i="6" s="1"/>
  <c r="L1203" i="6"/>
  <c r="I1203" i="6"/>
  <c r="N1203" i="6"/>
  <c r="R1203" i="6"/>
  <c r="O1203" i="6"/>
  <c r="S1203" i="6"/>
  <c r="P1203" i="6"/>
  <c r="T1203" i="6"/>
  <c r="M1203" i="6"/>
  <c r="Q1203" i="6"/>
  <c r="U1203" i="6"/>
  <c r="B1203" i="6"/>
  <c r="D1203" i="6"/>
  <c r="C1203" i="6" s="1"/>
  <c r="H1212" i="6"/>
  <c r="Y1204" i="6"/>
  <c r="V1203" i="6"/>
  <c r="E1204" i="6"/>
  <c r="J1204" i="6"/>
  <c r="A1204" i="6"/>
  <c r="K1204" i="6"/>
  <c r="G1203" i="6" l="1"/>
  <c r="X1204" i="6"/>
  <c r="F1204" i="6"/>
  <c r="V1204" i="6" s="1"/>
  <c r="L1204" i="6"/>
  <c r="I1204" i="6"/>
  <c r="W1203" i="6"/>
  <c r="M1204" i="6"/>
  <c r="Q1204" i="6"/>
  <c r="U1204" i="6"/>
  <c r="N1204" i="6"/>
  <c r="R1204" i="6"/>
  <c r="O1204" i="6"/>
  <c r="S1204" i="6"/>
  <c r="P1204" i="6"/>
  <c r="T1204" i="6"/>
  <c r="B1204" i="6"/>
  <c r="D1204" i="6"/>
  <c r="C1204" i="6" s="1"/>
  <c r="H1213" i="6"/>
  <c r="Y1205" i="6"/>
  <c r="K1205" i="6"/>
  <c r="A1205" i="6"/>
  <c r="J1205" i="6"/>
  <c r="E1205" i="6"/>
  <c r="Z1204" i="6" l="1"/>
  <c r="G1204" i="6"/>
  <c r="W1204" i="6"/>
  <c r="X1205" i="6"/>
  <c r="F1205" i="6"/>
  <c r="Z1205" i="6" s="1"/>
  <c r="L1205" i="6"/>
  <c r="I1205" i="6"/>
  <c r="P1205" i="6"/>
  <c r="T1205" i="6"/>
  <c r="M1205" i="6"/>
  <c r="Q1205" i="6"/>
  <c r="U1205" i="6"/>
  <c r="N1205" i="6"/>
  <c r="R1205" i="6"/>
  <c r="O1205" i="6"/>
  <c r="S1205" i="6"/>
  <c r="B1205" i="6"/>
  <c r="D1205" i="6"/>
  <c r="C1205" i="6" s="1"/>
  <c r="H1214" i="6"/>
  <c r="Y1206" i="6"/>
  <c r="V1205" i="6"/>
  <c r="J1206" i="6"/>
  <c r="A1206" i="6"/>
  <c r="K1206" i="6"/>
  <c r="E1206" i="6"/>
  <c r="G1205" i="6" l="1"/>
  <c r="X1206" i="6"/>
  <c r="F1206" i="6"/>
  <c r="Z1206" i="6" s="1"/>
  <c r="L1206" i="6"/>
  <c r="I1206" i="6"/>
  <c r="O1206" i="6"/>
  <c r="S1206" i="6"/>
  <c r="P1206" i="6"/>
  <c r="T1206" i="6"/>
  <c r="M1206" i="6"/>
  <c r="Q1206" i="6"/>
  <c r="U1206" i="6"/>
  <c r="N1206" i="6"/>
  <c r="R1206" i="6"/>
  <c r="B1206" i="6"/>
  <c r="D1206" i="6"/>
  <c r="C1206" i="6" s="1"/>
  <c r="H1215" i="6"/>
  <c r="Y1207" i="6"/>
  <c r="V1206" i="6"/>
  <c r="K1207" i="6"/>
  <c r="E1207" i="6"/>
  <c r="A1207" i="6"/>
  <c r="J1207" i="6"/>
  <c r="G1206" i="6" l="1"/>
  <c r="X1207" i="6"/>
  <c r="F1207" i="6"/>
  <c r="L1207" i="6"/>
  <c r="I1207" i="6"/>
  <c r="W1206" i="6"/>
  <c r="N1207" i="6"/>
  <c r="R1207" i="6"/>
  <c r="O1207" i="6"/>
  <c r="S1207" i="6"/>
  <c r="P1207" i="6"/>
  <c r="T1207" i="6"/>
  <c r="M1207" i="6"/>
  <c r="Q1207" i="6"/>
  <c r="U1207" i="6"/>
  <c r="B1207" i="6"/>
  <c r="D1207" i="6"/>
  <c r="C1207" i="6" s="1"/>
  <c r="H1216" i="6"/>
  <c r="Y1208" i="6"/>
  <c r="J1208" i="6"/>
  <c r="A1208" i="6"/>
  <c r="E1208" i="6"/>
  <c r="K1208" i="6"/>
  <c r="Z1207" i="6" l="1"/>
  <c r="V1207" i="6"/>
  <c r="W1207" i="6"/>
  <c r="G1207" i="6"/>
  <c r="X1208" i="6"/>
  <c r="F1208" i="6"/>
  <c r="Z1208" i="6" s="1"/>
  <c r="L1208" i="6"/>
  <c r="I1208" i="6"/>
  <c r="M1208" i="6"/>
  <c r="Q1208" i="6"/>
  <c r="U1208" i="6"/>
  <c r="N1208" i="6"/>
  <c r="R1208" i="6"/>
  <c r="O1208" i="6"/>
  <c r="S1208" i="6"/>
  <c r="P1208" i="6"/>
  <c r="T1208" i="6"/>
  <c r="B1208" i="6"/>
  <c r="D1208" i="6"/>
  <c r="C1208" i="6" s="1"/>
  <c r="H1217" i="6"/>
  <c r="Y1209" i="6"/>
  <c r="V1208" i="6"/>
  <c r="K1209" i="6"/>
  <c r="E1209" i="6"/>
  <c r="A1209" i="6"/>
  <c r="J1209" i="6"/>
  <c r="G1208" i="6" l="1"/>
  <c r="X1209" i="6"/>
  <c r="F1209" i="6"/>
  <c r="Z1209" i="6" s="1"/>
  <c r="L1209" i="6"/>
  <c r="I1209" i="6"/>
  <c r="P1209" i="6"/>
  <c r="T1209" i="6"/>
  <c r="M1209" i="6"/>
  <c r="Q1209" i="6"/>
  <c r="U1209" i="6"/>
  <c r="N1209" i="6"/>
  <c r="R1209" i="6"/>
  <c r="O1209" i="6"/>
  <c r="S1209" i="6"/>
  <c r="B1209" i="6"/>
  <c r="D1209" i="6"/>
  <c r="C1209" i="6" s="1"/>
  <c r="H1218" i="6"/>
  <c r="Y1210" i="6"/>
  <c r="V1209" i="6"/>
  <c r="E1210" i="6"/>
  <c r="J1210" i="6"/>
  <c r="A1210" i="6"/>
  <c r="K1210" i="6"/>
  <c r="W1209" i="6" l="1"/>
  <c r="G1209" i="6"/>
  <c r="X1210" i="6"/>
  <c r="F1210" i="6"/>
  <c r="L1210" i="6"/>
  <c r="I1210" i="6"/>
  <c r="O1210" i="6"/>
  <c r="S1210" i="6"/>
  <c r="P1210" i="6"/>
  <c r="T1210" i="6"/>
  <c r="M1210" i="6"/>
  <c r="Q1210" i="6"/>
  <c r="U1210" i="6"/>
  <c r="N1210" i="6"/>
  <c r="R1210" i="6"/>
  <c r="B1210" i="6"/>
  <c r="D1210" i="6"/>
  <c r="C1210" i="6" s="1"/>
  <c r="H1219" i="6"/>
  <c r="Y1211" i="6"/>
  <c r="K1211" i="6"/>
  <c r="J1211" i="6"/>
  <c r="A1211" i="6"/>
  <c r="E1211" i="6"/>
  <c r="Z1210" i="6" l="1"/>
  <c r="V1210" i="6"/>
  <c r="G1210" i="6"/>
  <c r="X1211" i="6"/>
  <c r="F1211" i="6"/>
  <c r="Z1211" i="6" s="1"/>
  <c r="L1211" i="6"/>
  <c r="I1211" i="6"/>
  <c r="W1210" i="6"/>
  <c r="N1211" i="6"/>
  <c r="R1211" i="6"/>
  <c r="O1211" i="6"/>
  <c r="S1211" i="6"/>
  <c r="P1211" i="6"/>
  <c r="T1211" i="6"/>
  <c r="M1211" i="6"/>
  <c r="Q1211" i="6"/>
  <c r="U1211" i="6"/>
  <c r="B1211" i="6"/>
  <c r="D1211" i="6"/>
  <c r="C1211" i="6" s="1"/>
  <c r="H1220" i="6"/>
  <c r="Y1212" i="6"/>
  <c r="E1212" i="6"/>
  <c r="J1212" i="6"/>
  <c r="A1212" i="6"/>
  <c r="K1212" i="6"/>
  <c r="V1211" i="6" l="1"/>
  <c r="X1212" i="6"/>
  <c r="F1212" i="6"/>
  <c r="W1212" i="6" s="1"/>
  <c r="L1212" i="6"/>
  <c r="I1212" i="6"/>
  <c r="G1211" i="6"/>
  <c r="M1212" i="6"/>
  <c r="Q1212" i="6"/>
  <c r="U1212" i="6"/>
  <c r="N1212" i="6"/>
  <c r="R1212" i="6"/>
  <c r="O1212" i="6"/>
  <c r="S1212" i="6"/>
  <c r="P1212" i="6"/>
  <c r="T1212" i="6"/>
  <c r="B1212" i="6"/>
  <c r="D1212" i="6"/>
  <c r="C1212" i="6" s="1"/>
  <c r="H1221" i="6"/>
  <c r="Y1213" i="6"/>
  <c r="V1212" i="6"/>
  <c r="K1213" i="6"/>
  <c r="J1213" i="6"/>
  <c r="A1213" i="6"/>
  <c r="E1213" i="6"/>
  <c r="Z1212" i="6" l="1"/>
  <c r="G1212" i="6"/>
  <c r="X1213" i="6"/>
  <c r="F1213" i="6"/>
  <c r="W1213" i="6" s="1"/>
  <c r="L1213" i="6"/>
  <c r="I1213" i="6"/>
  <c r="P1213" i="6"/>
  <c r="T1213" i="6"/>
  <c r="M1213" i="6"/>
  <c r="Q1213" i="6"/>
  <c r="U1213" i="6"/>
  <c r="N1213" i="6"/>
  <c r="R1213" i="6"/>
  <c r="O1213" i="6"/>
  <c r="S1213" i="6"/>
  <c r="B1213" i="6"/>
  <c r="D1213" i="6"/>
  <c r="C1213" i="6" s="1"/>
  <c r="H1222" i="6"/>
  <c r="Y1214" i="6"/>
  <c r="E1214" i="6"/>
  <c r="A1214" i="6"/>
  <c r="J1214" i="6"/>
  <c r="K1214" i="6"/>
  <c r="V1213" i="6" l="1"/>
  <c r="Z1213" i="6"/>
  <c r="G1213" i="6"/>
  <c r="X1214" i="6"/>
  <c r="F1214" i="6"/>
  <c r="Z1214" i="6" s="1"/>
  <c r="L1214" i="6"/>
  <c r="I1214" i="6"/>
  <c r="O1214" i="6"/>
  <c r="S1214" i="6"/>
  <c r="P1214" i="6"/>
  <c r="T1214" i="6"/>
  <c r="M1214" i="6"/>
  <c r="Q1214" i="6"/>
  <c r="U1214" i="6"/>
  <c r="N1214" i="6"/>
  <c r="R1214" i="6"/>
  <c r="B1214" i="6"/>
  <c r="D1214" i="6"/>
  <c r="C1214" i="6" s="1"/>
  <c r="H1223" i="6"/>
  <c r="Y1215" i="6"/>
  <c r="V1214" i="6"/>
  <c r="A1215" i="6"/>
  <c r="K1215" i="6"/>
  <c r="J1215" i="6"/>
  <c r="E1215" i="6"/>
  <c r="G1214" i="6" l="1"/>
  <c r="X1215" i="6"/>
  <c r="F1215" i="6"/>
  <c r="Z1215" i="6" s="1"/>
  <c r="L1215" i="6"/>
  <c r="I1215" i="6"/>
  <c r="N1215" i="6"/>
  <c r="R1215" i="6"/>
  <c r="O1215" i="6"/>
  <c r="S1215" i="6"/>
  <c r="P1215" i="6"/>
  <c r="T1215" i="6"/>
  <c r="M1215" i="6"/>
  <c r="Q1215" i="6"/>
  <c r="U1215" i="6"/>
  <c r="B1215" i="6"/>
  <c r="D1215" i="6"/>
  <c r="C1215" i="6" s="1"/>
  <c r="H1224" i="6"/>
  <c r="Y1216" i="6"/>
  <c r="V1215" i="6"/>
  <c r="K1216" i="6"/>
  <c r="J1216" i="6"/>
  <c r="E1216" i="6"/>
  <c r="A1216" i="6"/>
  <c r="X1216" i="6" l="1"/>
  <c r="F1216" i="6"/>
  <c r="V1216" i="6" s="1"/>
  <c r="L1216" i="6"/>
  <c r="I1216" i="6"/>
  <c r="W1215" i="6"/>
  <c r="G1215" i="6"/>
  <c r="M1216" i="6"/>
  <c r="Q1216" i="6"/>
  <c r="U1216" i="6"/>
  <c r="N1216" i="6"/>
  <c r="R1216" i="6"/>
  <c r="O1216" i="6"/>
  <c r="S1216" i="6"/>
  <c r="P1216" i="6"/>
  <c r="T1216" i="6"/>
  <c r="B1216" i="6"/>
  <c r="D1216" i="6"/>
  <c r="C1216" i="6" s="1"/>
  <c r="H1225" i="6"/>
  <c r="Y1217" i="6"/>
  <c r="A1217" i="6"/>
  <c r="K1217" i="6"/>
  <c r="J1217" i="6"/>
  <c r="E1217" i="6"/>
  <c r="Z1216" i="6" l="1"/>
  <c r="W1216" i="6"/>
  <c r="X1217" i="6"/>
  <c r="F1217" i="6"/>
  <c r="Z1217" i="6" s="1"/>
  <c r="L1217" i="6"/>
  <c r="I1217" i="6"/>
  <c r="G1216" i="6"/>
  <c r="P1217" i="6"/>
  <c r="T1217" i="6"/>
  <c r="M1217" i="6"/>
  <c r="Q1217" i="6"/>
  <c r="U1217" i="6"/>
  <c r="N1217" i="6"/>
  <c r="R1217" i="6"/>
  <c r="O1217" i="6"/>
  <c r="S1217" i="6"/>
  <c r="B1217" i="6"/>
  <c r="D1217" i="6"/>
  <c r="C1217" i="6" s="1"/>
  <c r="H1226" i="6"/>
  <c r="Y1218" i="6"/>
  <c r="E1218" i="6"/>
  <c r="A1218" i="6"/>
  <c r="J1218" i="6"/>
  <c r="K1218" i="6"/>
  <c r="V1217" i="6" l="1"/>
  <c r="G1217" i="6"/>
  <c r="X1218" i="6"/>
  <c r="F1218" i="6"/>
  <c r="Z1218" i="6" s="1"/>
  <c r="L1218" i="6"/>
  <c r="I1218" i="6"/>
  <c r="O1218" i="6"/>
  <c r="S1218" i="6"/>
  <c r="P1218" i="6"/>
  <c r="T1218" i="6"/>
  <c r="M1218" i="6"/>
  <c r="Q1218" i="6"/>
  <c r="U1218" i="6"/>
  <c r="N1218" i="6"/>
  <c r="R1218" i="6"/>
  <c r="B1218" i="6"/>
  <c r="D1218" i="6"/>
  <c r="C1218" i="6" s="1"/>
  <c r="H1227" i="6"/>
  <c r="Y1219" i="6"/>
  <c r="V1218" i="6"/>
  <c r="A1219" i="6"/>
  <c r="E1219" i="6"/>
  <c r="K1219" i="6"/>
  <c r="J1219" i="6"/>
  <c r="G1218" i="6" l="1"/>
  <c r="X1219" i="6"/>
  <c r="F1219" i="6"/>
  <c r="L1219" i="6"/>
  <c r="I1219" i="6"/>
  <c r="W1218" i="6"/>
  <c r="N1219" i="6"/>
  <c r="R1219" i="6"/>
  <c r="O1219" i="6"/>
  <c r="S1219" i="6"/>
  <c r="P1219" i="6"/>
  <c r="T1219" i="6"/>
  <c r="M1219" i="6"/>
  <c r="Q1219" i="6"/>
  <c r="U1219" i="6"/>
  <c r="B1219" i="6"/>
  <c r="D1219" i="6"/>
  <c r="C1219" i="6" s="1"/>
  <c r="H1228" i="6"/>
  <c r="Y1220" i="6"/>
  <c r="E1220" i="6"/>
  <c r="K1220" i="6"/>
  <c r="A1220" i="6"/>
  <c r="J1220" i="6"/>
  <c r="Z1219" i="6" l="1"/>
  <c r="V1219" i="6"/>
  <c r="W1219" i="6"/>
  <c r="X1220" i="6"/>
  <c r="F1220" i="6"/>
  <c r="Z1220" i="6" s="1"/>
  <c r="L1220" i="6"/>
  <c r="I1220" i="6"/>
  <c r="G1219" i="6"/>
  <c r="M1220" i="6"/>
  <c r="Q1220" i="6"/>
  <c r="U1220" i="6"/>
  <c r="N1220" i="6"/>
  <c r="R1220" i="6"/>
  <c r="O1220" i="6"/>
  <c r="S1220" i="6"/>
  <c r="P1220" i="6"/>
  <c r="T1220" i="6"/>
  <c r="B1220" i="6"/>
  <c r="D1220" i="6"/>
  <c r="C1220" i="6" s="1"/>
  <c r="H1229" i="6"/>
  <c r="Y1221" i="6"/>
  <c r="A1221" i="6"/>
  <c r="K1221" i="6"/>
  <c r="E1221" i="6"/>
  <c r="J1221" i="6"/>
  <c r="V1220" i="6" l="1"/>
  <c r="G1220" i="6"/>
  <c r="X1221" i="6"/>
  <c r="F1221" i="6"/>
  <c r="Z1221" i="6" s="1"/>
  <c r="L1221" i="6"/>
  <c r="I1221" i="6"/>
  <c r="P1221" i="6"/>
  <c r="T1221" i="6"/>
  <c r="M1221" i="6"/>
  <c r="Q1221" i="6"/>
  <c r="U1221" i="6"/>
  <c r="N1221" i="6"/>
  <c r="R1221" i="6"/>
  <c r="O1221" i="6"/>
  <c r="S1221" i="6"/>
  <c r="B1221" i="6"/>
  <c r="D1221" i="6"/>
  <c r="C1221" i="6" s="1"/>
  <c r="H1230" i="6"/>
  <c r="Y1222" i="6"/>
  <c r="V1221" i="6"/>
  <c r="J1222" i="6"/>
  <c r="K1222" i="6"/>
  <c r="E1222" i="6"/>
  <c r="A1222" i="6"/>
  <c r="W1221" i="6" l="1"/>
  <c r="G1221" i="6"/>
  <c r="X1222" i="6"/>
  <c r="F1222" i="6"/>
  <c r="V1222" i="6" s="1"/>
  <c r="L1222" i="6"/>
  <c r="I1222" i="6"/>
  <c r="O1222" i="6"/>
  <c r="S1222" i="6"/>
  <c r="P1222" i="6"/>
  <c r="T1222" i="6"/>
  <c r="M1222" i="6"/>
  <c r="Q1222" i="6"/>
  <c r="U1222" i="6"/>
  <c r="N1222" i="6"/>
  <c r="R1222" i="6"/>
  <c r="B1222" i="6"/>
  <c r="D1222" i="6"/>
  <c r="C1222" i="6" s="1"/>
  <c r="H1231" i="6"/>
  <c r="Y1223" i="6"/>
  <c r="E1223" i="6"/>
  <c r="A1223" i="6"/>
  <c r="J1223" i="6"/>
  <c r="K1223" i="6"/>
  <c r="Z1222" i="6" l="1"/>
  <c r="G1222" i="6"/>
  <c r="W1222" i="6"/>
  <c r="X1223" i="6"/>
  <c r="F1223" i="6"/>
  <c r="Z1223" i="6" s="1"/>
  <c r="L1223" i="6"/>
  <c r="I1223" i="6"/>
  <c r="N1223" i="6"/>
  <c r="R1223" i="6"/>
  <c r="O1223" i="6"/>
  <c r="S1223" i="6"/>
  <c r="P1223" i="6"/>
  <c r="T1223" i="6"/>
  <c r="M1223" i="6"/>
  <c r="Q1223" i="6"/>
  <c r="U1223" i="6"/>
  <c r="B1223" i="6"/>
  <c r="D1223" i="6"/>
  <c r="C1223" i="6" s="1"/>
  <c r="H1232" i="6"/>
  <c r="Y1224" i="6"/>
  <c r="V1223" i="6"/>
  <c r="A1224" i="6"/>
  <c r="K1224" i="6"/>
  <c r="J1224" i="6"/>
  <c r="E1224" i="6"/>
  <c r="G1223" i="6" l="1"/>
  <c r="X1224" i="6"/>
  <c r="F1224" i="6"/>
  <c r="Z1224" i="6" s="1"/>
  <c r="L1224" i="6"/>
  <c r="I1224" i="6"/>
  <c r="M1224" i="6"/>
  <c r="Q1224" i="6"/>
  <c r="U1224" i="6"/>
  <c r="N1224" i="6"/>
  <c r="R1224" i="6"/>
  <c r="O1224" i="6"/>
  <c r="S1224" i="6"/>
  <c r="P1224" i="6"/>
  <c r="T1224" i="6"/>
  <c r="B1224" i="6"/>
  <c r="D1224" i="6"/>
  <c r="C1224" i="6" s="1"/>
  <c r="H1233" i="6"/>
  <c r="Y1225" i="6"/>
  <c r="V1224" i="6"/>
  <c r="J1225" i="6"/>
  <c r="K1225" i="6"/>
  <c r="E1225" i="6"/>
  <c r="A1225" i="6"/>
  <c r="W1224" i="6" l="1"/>
  <c r="X1225" i="6"/>
  <c r="F1225" i="6"/>
  <c r="I1225" i="6"/>
  <c r="L1225" i="6"/>
  <c r="G1224" i="6"/>
  <c r="P1225" i="6"/>
  <c r="T1225" i="6"/>
  <c r="M1225" i="6"/>
  <c r="Q1225" i="6"/>
  <c r="U1225" i="6"/>
  <c r="N1225" i="6"/>
  <c r="R1225" i="6"/>
  <c r="O1225" i="6"/>
  <c r="S1225" i="6"/>
  <c r="B1225" i="6"/>
  <c r="D1225" i="6"/>
  <c r="C1225" i="6" s="1"/>
  <c r="H1234" i="6"/>
  <c r="Y1226" i="6"/>
  <c r="A1226" i="6"/>
  <c r="J1226" i="6"/>
  <c r="E1226" i="6"/>
  <c r="K1226" i="6"/>
  <c r="Z1225" i="6" l="1"/>
  <c r="V1225" i="6"/>
  <c r="W1225" i="6"/>
  <c r="G1225" i="6"/>
  <c r="X1226" i="6"/>
  <c r="F1226" i="6"/>
  <c r="Z1226" i="6" s="1"/>
  <c r="L1226" i="6"/>
  <c r="I1226" i="6"/>
  <c r="O1226" i="6"/>
  <c r="S1226" i="6"/>
  <c r="P1226" i="6"/>
  <c r="T1226" i="6"/>
  <c r="M1226" i="6"/>
  <c r="Q1226" i="6"/>
  <c r="U1226" i="6"/>
  <c r="N1226" i="6"/>
  <c r="R1226" i="6"/>
  <c r="B1226" i="6"/>
  <c r="D1226" i="6"/>
  <c r="C1226" i="6" s="1"/>
  <c r="H1235" i="6"/>
  <c r="Y1227" i="6"/>
  <c r="V1226" i="6"/>
  <c r="K1227" i="6"/>
  <c r="J1227" i="6"/>
  <c r="E1227" i="6"/>
  <c r="A1227" i="6"/>
  <c r="G1226" i="6" l="1"/>
  <c r="X1227" i="6"/>
  <c r="F1227" i="6"/>
  <c r="Z1227" i="6" s="1"/>
  <c r="L1227" i="6"/>
  <c r="I1227" i="6"/>
  <c r="N1227" i="6"/>
  <c r="R1227" i="6"/>
  <c r="O1227" i="6"/>
  <c r="S1227" i="6"/>
  <c r="P1227" i="6"/>
  <c r="T1227" i="6"/>
  <c r="M1227" i="6"/>
  <c r="Q1227" i="6"/>
  <c r="U1227" i="6"/>
  <c r="B1227" i="6"/>
  <c r="D1227" i="6"/>
  <c r="C1227" i="6" s="1"/>
  <c r="H1236" i="6"/>
  <c r="Y1228" i="6"/>
  <c r="V1227" i="6"/>
  <c r="A1228" i="6"/>
  <c r="E1228" i="6"/>
  <c r="J1228" i="6"/>
  <c r="K1228" i="6"/>
  <c r="G1227" i="6" l="1"/>
  <c r="W1227" i="6"/>
  <c r="X1228" i="6"/>
  <c r="F1228" i="6"/>
  <c r="V1228" i="6" s="1"/>
  <c r="L1228" i="6"/>
  <c r="I1228" i="6"/>
  <c r="M1228" i="6"/>
  <c r="Q1228" i="6"/>
  <c r="U1228" i="6"/>
  <c r="N1228" i="6"/>
  <c r="R1228" i="6"/>
  <c r="O1228" i="6"/>
  <c r="S1228" i="6"/>
  <c r="P1228" i="6"/>
  <c r="T1228" i="6"/>
  <c r="B1228" i="6"/>
  <c r="D1228" i="6"/>
  <c r="C1228" i="6" s="1"/>
  <c r="H1237" i="6"/>
  <c r="Y1229" i="6"/>
  <c r="J1229" i="6"/>
  <c r="K1229" i="6"/>
  <c r="E1229" i="6"/>
  <c r="A1229" i="6"/>
  <c r="X1229" i="6" l="1"/>
  <c r="F1229" i="6"/>
  <c r="Z1229" i="6" s="1"/>
  <c r="L1229" i="6"/>
  <c r="I1229" i="6"/>
  <c r="Z1228" i="6"/>
  <c r="G1228" i="6"/>
  <c r="W1228" i="6"/>
  <c r="P1229" i="6"/>
  <c r="T1229" i="6"/>
  <c r="M1229" i="6"/>
  <c r="Q1229" i="6"/>
  <c r="U1229" i="6"/>
  <c r="N1229" i="6"/>
  <c r="R1229" i="6"/>
  <c r="O1229" i="6"/>
  <c r="S1229" i="6"/>
  <c r="B1229" i="6"/>
  <c r="D1229" i="6"/>
  <c r="C1229" i="6" s="1"/>
  <c r="H1238" i="6"/>
  <c r="Y1230" i="6"/>
  <c r="V1229" i="6"/>
  <c r="A1230" i="6"/>
  <c r="E1230" i="6"/>
  <c r="J1230" i="6"/>
  <c r="K1230" i="6"/>
  <c r="G1229" i="6" l="1"/>
  <c r="X1230" i="6"/>
  <c r="F1230" i="6"/>
  <c r="Z1230" i="6" s="1"/>
  <c r="L1230" i="6"/>
  <c r="I1230" i="6"/>
  <c r="O1230" i="6"/>
  <c r="S1230" i="6"/>
  <c r="P1230" i="6"/>
  <c r="T1230" i="6"/>
  <c r="M1230" i="6"/>
  <c r="Q1230" i="6"/>
  <c r="U1230" i="6"/>
  <c r="N1230" i="6"/>
  <c r="R1230" i="6"/>
  <c r="B1230" i="6"/>
  <c r="D1230" i="6"/>
  <c r="C1230" i="6" s="1"/>
  <c r="H1239" i="6"/>
  <c r="Y1231" i="6"/>
  <c r="V1230" i="6"/>
  <c r="E1231" i="6"/>
  <c r="A1231" i="6"/>
  <c r="K1231" i="6"/>
  <c r="J1231" i="6"/>
  <c r="G1230" i="6" l="1"/>
  <c r="W1230" i="6"/>
  <c r="X1231" i="6"/>
  <c r="F1231" i="6"/>
  <c r="V1231" i="6" s="1"/>
  <c r="L1231" i="6"/>
  <c r="I1231" i="6"/>
  <c r="N1231" i="6"/>
  <c r="R1231" i="6"/>
  <c r="O1231" i="6"/>
  <c r="S1231" i="6"/>
  <c r="P1231" i="6"/>
  <c r="T1231" i="6"/>
  <c r="M1231" i="6"/>
  <c r="Q1231" i="6"/>
  <c r="U1231" i="6"/>
  <c r="B1231" i="6"/>
  <c r="D1231" i="6"/>
  <c r="C1231" i="6" s="1"/>
  <c r="H1240" i="6"/>
  <c r="Y1232" i="6"/>
  <c r="J1232" i="6"/>
  <c r="K1232" i="6"/>
  <c r="A1232" i="6"/>
  <c r="E1232" i="6"/>
  <c r="Z1231" i="6" l="1"/>
  <c r="G1231" i="6"/>
  <c r="X1232" i="6"/>
  <c r="F1232" i="6"/>
  <c r="Z1232" i="6" s="1"/>
  <c r="L1232" i="6"/>
  <c r="I1232" i="6"/>
  <c r="W1231" i="6"/>
  <c r="M1232" i="6"/>
  <c r="Q1232" i="6"/>
  <c r="U1232" i="6"/>
  <c r="N1232" i="6"/>
  <c r="R1232" i="6"/>
  <c r="O1232" i="6"/>
  <c r="S1232" i="6"/>
  <c r="P1232" i="6"/>
  <c r="T1232" i="6"/>
  <c r="B1232" i="6"/>
  <c r="D1232" i="6"/>
  <c r="C1232" i="6" s="1"/>
  <c r="H1241" i="6"/>
  <c r="Y1233" i="6"/>
  <c r="V1232" i="6"/>
  <c r="E1233" i="6"/>
  <c r="A1233" i="6"/>
  <c r="K1233" i="6"/>
  <c r="J1233" i="6"/>
  <c r="X1233" i="6" l="1"/>
  <c r="F1233" i="6"/>
  <c r="Z1233" i="6" s="1"/>
  <c r="I1233" i="6"/>
  <c r="L1233" i="6"/>
  <c r="G1232" i="6"/>
  <c r="P1233" i="6"/>
  <c r="T1233" i="6"/>
  <c r="M1233" i="6"/>
  <c r="Q1233" i="6"/>
  <c r="U1233" i="6"/>
  <c r="N1233" i="6"/>
  <c r="R1233" i="6"/>
  <c r="O1233" i="6"/>
  <c r="S1233" i="6"/>
  <c r="B1233" i="6"/>
  <c r="D1233" i="6"/>
  <c r="C1233" i="6" s="1"/>
  <c r="H1242" i="6"/>
  <c r="Y1234" i="6"/>
  <c r="V1233" i="6"/>
  <c r="J1234" i="6"/>
  <c r="K1234" i="6"/>
  <c r="A1234" i="6"/>
  <c r="E1234" i="6"/>
  <c r="G1233" i="6" l="1"/>
  <c r="W1233" i="6"/>
  <c r="X1234" i="6"/>
  <c r="F1234" i="6"/>
  <c r="L1234" i="6"/>
  <c r="I1234" i="6"/>
  <c r="O1234" i="6"/>
  <c r="S1234" i="6"/>
  <c r="P1234" i="6"/>
  <c r="T1234" i="6"/>
  <c r="M1234" i="6"/>
  <c r="Q1234" i="6"/>
  <c r="U1234" i="6"/>
  <c r="N1234" i="6"/>
  <c r="R1234" i="6"/>
  <c r="B1234" i="6"/>
  <c r="D1234" i="6"/>
  <c r="C1234" i="6" s="1"/>
  <c r="H1243" i="6"/>
  <c r="Y1235" i="6"/>
  <c r="E1235" i="6"/>
  <c r="A1235" i="6"/>
  <c r="K1235" i="6"/>
  <c r="J1235" i="6"/>
  <c r="Z1234" i="6" l="1"/>
  <c r="V1234" i="6"/>
  <c r="W1234" i="6"/>
  <c r="X1235" i="6"/>
  <c r="F1235" i="6"/>
  <c r="Z1235" i="6" s="1"/>
  <c r="L1235" i="6"/>
  <c r="I1235" i="6"/>
  <c r="G1234" i="6"/>
  <c r="N1235" i="6"/>
  <c r="R1235" i="6"/>
  <c r="O1235" i="6"/>
  <c r="S1235" i="6"/>
  <c r="P1235" i="6"/>
  <c r="T1235" i="6"/>
  <c r="M1235" i="6"/>
  <c r="Q1235" i="6"/>
  <c r="U1235" i="6"/>
  <c r="B1235" i="6"/>
  <c r="D1235" i="6"/>
  <c r="C1235" i="6" s="1"/>
  <c r="H1244" i="6"/>
  <c r="Y1236" i="6"/>
  <c r="J1236" i="6"/>
  <c r="K1236" i="6"/>
  <c r="A1236" i="6"/>
  <c r="E1236" i="6"/>
  <c r="V1235" i="6" l="1"/>
  <c r="X1236" i="6"/>
  <c r="F1236" i="6"/>
  <c r="Z1236" i="6" s="1"/>
  <c r="L1236" i="6"/>
  <c r="I1236" i="6"/>
  <c r="G1235" i="6"/>
  <c r="M1236" i="6"/>
  <c r="Q1236" i="6"/>
  <c r="U1236" i="6"/>
  <c r="N1236" i="6"/>
  <c r="R1236" i="6"/>
  <c r="O1236" i="6"/>
  <c r="S1236" i="6"/>
  <c r="P1236" i="6"/>
  <c r="T1236" i="6"/>
  <c r="B1236" i="6"/>
  <c r="D1236" i="6"/>
  <c r="C1236" i="6" s="1"/>
  <c r="H1245" i="6"/>
  <c r="Y1237" i="6"/>
  <c r="V1236" i="6"/>
  <c r="E1237" i="6"/>
  <c r="K1237" i="6"/>
  <c r="A1237" i="6"/>
  <c r="J1237" i="6"/>
  <c r="W1236" i="6" l="1"/>
  <c r="X1237" i="6"/>
  <c r="F1237" i="6"/>
  <c r="V1237" i="6" s="1"/>
  <c r="L1237" i="6"/>
  <c r="I1237" i="6"/>
  <c r="G1236" i="6"/>
  <c r="P1237" i="6"/>
  <c r="T1237" i="6"/>
  <c r="M1237" i="6"/>
  <c r="Q1237" i="6"/>
  <c r="U1237" i="6"/>
  <c r="N1237" i="6"/>
  <c r="R1237" i="6"/>
  <c r="O1237" i="6"/>
  <c r="S1237" i="6"/>
  <c r="B1237" i="6"/>
  <c r="D1237" i="6"/>
  <c r="C1237" i="6" s="1"/>
  <c r="H1246" i="6"/>
  <c r="Y1238" i="6"/>
  <c r="A1238" i="6"/>
  <c r="E1238" i="6"/>
  <c r="J1238" i="6"/>
  <c r="K1238" i="6"/>
  <c r="Z1237" i="6" l="1"/>
  <c r="X1238" i="6"/>
  <c r="F1238" i="6"/>
  <c r="Z1238" i="6" s="1"/>
  <c r="L1238" i="6"/>
  <c r="I1238" i="6"/>
  <c r="G1237" i="6"/>
  <c r="W1237" i="6"/>
  <c r="O1238" i="6"/>
  <c r="S1238" i="6"/>
  <c r="P1238" i="6"/>
  <c r="T1238" i="6"/>
  <c r="M1238" i="6"/>
  <c r="Q1238" i="6"/>
  <c r="U1238" i="6"/>
  <c r="N1238" i="6"/>
  <c r="R1238" i="6"/>
  <c r="B1238" i="6"/>
  <c r="D1238" i="6"/>
  <c r="C1238" i="6" s="1"/>
  <c r="H1247" i="6"/>
  <c r="Y1239" i="6"/>
  <c r="V1238" i="6"/>
  <c r="K1239" i="6"/>
  <c r="J1239" i="6"/>
  <c r="A1239" i="6"/>
  <c r="E1239" i="6"/>
  <c r="G1238" i="6" l="1"/>
  <c r="X1239" i="6"/>
  <c r="F1239" i="6"/>
  <c r="Z1239" i="6" s="1"/>
  <c r="L1239" i="6"/>
  <c r="I1239" i="6"/>
  <c r="N1239" i="6"/>
  <c r="R1239" i="6"/>
  <c r="O1239" i="6"/>
  <c r="S1239" i="6"/>
  <c r="P1239" i="6"/>
  <c r="T1239" i="6"/>
  <c r="M1239" i="6"/>
  <c r="Q1239" i="6"/>
  <c r="U1239" i="6"/>
  <c r="B1239" i="6"/>
  <c r="D1239" i="6"/>
  <c r="C1239" i="6" s="1"/>
  <c r="H1248" i="6"/>
  <c r="Y1240" i="6"/>
  <c r="V1239" i="6"/>
  <c r="E1240" i="6"/>
  <c r="J1240" i="6"/>
  <c r="A1240" i="6"/>
  <c r="K1240" i="6"/>
  <c r="G1239" i="6" l="1"/>
  <c r="X1240" i="6"/>
  <c r="F1240" i="6"/>
  <c r="L1240" i="6"/>
  <c r="I1240" i="6"/>
  <c r="W1239" i="6"/>
  <c r="M1240" i="6"/>
  <c r="Q1240" i="6"/>
  <c r="U1240" i="6"/>
  <c r="N1240" i="6"/>
  <c r="R1240" i="6"/>
  <c r="O1240" i="6"/>
  <c r="S1240" i="6"/>
  <c r="P1240" i="6"/>
  <c r="T1240" i="6"/>
  <c r="B1240" i="6"/>
  <c r="D1240" i="6"/>
  <c r="C1240" i="6" s="1"/>
  <c r="H1249" i="6"/>
  <c r="Y1241" i="6"/>
  <c r="J1241" i="6"/>
  <c r="K1241" i="6"/>
  <c r="A1241" i="6"/>
  <c r="E1241" i="6"/>
  <c r="Z1240" i="6" l="1"/>
  <c r="V1240" i="6"/>
  <c r="W1240" i="6"/>
  <c r="G1240" i="6"/>
  <c r="X1241" i="6"/>
  <c r="F1241" i="6"/>
  <c r="Z1241" i="6" s="1"/>
  <c r="L1241" i="6"/>
  <c r="I1241" i="6"/>
  <c r="P1241" i="6"/>
  <c r="T1241" i="6"/>
  <c r="M1241" i="6"/>
  <c r="Q1241" i="6"/>
  <c r="U1241" i="6"/>
  <c r="N1241" i="6"/>
  <c r="R1241" i="6"/>
  <c r="O1241" i="6"/>
  <c r="S1241" i="6"/>
  <c r="B1241" i="6"/>
  <c r="D1241" i="6"/>
  <c r="C1241" i="6" s="1"/>
  <c r="H1250" i="6"/>
  <c r="Y1242" i="6"/>
  <c r="E1242" i="6"/>
  <c r="K1242" i="6"/>
  <c r="A1242" i="6"/>
  <c r="J1242" i="6"/>
  <c r="V1241" i="6" l="1"/>
  <c r="G1241" i="6"/>
  <c r="X1242" i="6"/>
  <c r="F1242" i="6"/>
  <c r="Z1242" i="6" s="1"/>
  <c r="L1242" i="6"/>
  <c r="I1242" i="6"/>
  <c r="O1242" i="6"/>
  <c r="S1242" i="6"/>
  <c r="P1242" i="6"/>
  <c r="T1242" i="6"/>
  <c r="M1242" i="6"/>
  <c r="Q1242" i="6"/>
  <c r="U1242" i="6"/>
  <c r="N1242" i="6"/>
  <c r="R1242" i="6"/>
  <c r="B1242" i="6"/>
  <c r="D1242" i="6"/>
  <c r="C1242" i="6" s="1"/>
  <c r="H1251" i="6"/>
  <c r="Y1243" i="6"/>
  <c r="V1242" i="6"/>
  <c r="A1243" i="6"/>
  <c r="K1243" i="6"/>
  <c r="J1243" i="6"/>
  <c r="E1243" i="6"/>
  <c r="G1242" i="6" l="1"/>
  <c r="W1242" i="6"/>
  <c r="X1243" i="6"/>
  <c r="F1243" i="6"/>
  <c r="L1243" i="6"/>
  <c r="I1243" i="6"/>
  <c r="N1243" i="6"/>
  <c r="R1243" i="6"/>
  <c r="O1243" i="6"/>
  <c r="S1243" i="6"/>
  <c r="P1243" i="6"/>
  <c r="T1243" i="6"/>
  <c r="M1243" i="6"/>
  <c r="Q1243" i="6"/>
  <c r="U1243" i="6"/>
  <c r="B1243" i="6"/>
  <c r="D1243" i="6"/>
  <c r="C1243" i="6" s="1"/>
  <c r="H1252" i="6"/>
  <c r="Y1244" i="6"/>
  <c r="A1244" i="6"/>
  <c r="J1244" i="6"/>
  <c r="E1244" i="6"/>
  <c r="K1244" i="6"/>
  <c r="Z1243" i="6" l="1"/>
  <c r="V1243" i="6"/>
  <c r="X1244" i="6"/>
  <c r="F1244" i="6"/>
  <c r="V1244" i="6" s="1"/>
  <c r="L1244" i="6"/>
  <c r="I1244" i="6"/>
  <c r="W1243" i="6"/>
  <c r="G1243" i="6"/>
  <c r="M1244" i="6"/>
  <c r="Q1244" i="6"/>
  <c r="U1244" i="6"/>
  <c r="N1244" i="6"/>
  <c r="R1244" i="6"/>
  <c r="O1244" i="6"/>
  <c r="S1244" i="6"/>
  <c r="P1244" i="6"/>
  <c r="T1244" i="6"/>
  <c r="B1244" i="6"/>
  <c r="D1244" i="6"/>
  <c r="C1244" i="6" s="1"/>
  <c r="H1253" i="6"/>
  <c r="Y1245" i="6"/>
  <c r="K1245" i="6"/>
  <c r="J1245" i="6"/>
  <c r="E1245" i="6"/>
  <c r="A1245" i="6"/>
  <c r="X1245" i="6" l="1"/>
  <c r="F1245" i="6"/>
  <c r="Z1245" i="6" s="1"/>
  <c r="L1245" i="6"/>
  <c r="I1245" i="6"/>
  <c r="Z1244" i="6"/>
  <c r="G1244" i="6"/>
  <c r="P1245" i="6"/>
  <c r="T1245" i="6"/>
  <c r="M1245" i="6"/>
  <c r="Q1245" i="6"/>
  <c r="U1245" i="6"/>
  <c r="N1245" i="6"/>
  <c r="R1245" i="6"/>
  <c r="O1245" i="6"/>
  <c r="S1245" i="6"/>
  <c r="B1245" i="6"/>
  <c r="D1245" i="6"/>
  <c r="C1245" i="6" s="1"/>
  <c r="H1254" i="6"/>
  <c r="Y1246" i="6"/>
  <c r="V1245" i="6"/>
  <c r="A1246" i="6"/>
  <c r="K1246" i="6"/>
  <c r="J1246" i="6"/>
  <c r="E1246" i="6"/>
  <c r="W1245" i="6" l="1"/>
  <c r="G1245" i="6"/>
  <c r="X1246" i="6"/>
  <c r="F1246" i="6"/>
  <c r="L1246" i="6"/>
  <c r="I1246" i="6"/>
  <c r="O1246" i="6"/>
  <c r="S1246" i="6"/>
  <c r="P1246" i="6"/>
  <c r="T1246" i="6"/>
  <c r="M1246" i="6"/>
  <c r="Q1246" i="6"/>
  <c r="U1246" i="6"/>
  <c r="N1246" i="6"/>
  <c r="R1246" i="6"/>
  <c r="B1246" i="6"/>
  <c r="D1246" i="6"/>
  <c r="C1246" i="6" s="1"/>
  <c r="H1255" i="6"/>
  <c r="Y1247" i="6"/>
  <c r="J1247" i="6"/>
  <c r="K1247" i="6"/>
  <c r="A1247" i="6"/>
  <c r="E1247" i="6"/>
  <c r="Z1246" i="6" l="1"/>
  <c r="V1246" i="6"/>
  <c r="G1246" i="6"/>
  <c r="X1247" i="6"/>
  <c r="F1247" i="6"/>
  <c r="Z1247" i="6" s="1"/>
  <c r="L1247" i="6"/>
  <c r="I1247" i="6"/>
  <c r="W1246" i="6"/>
  <c r="N1247" i="6"/>
  <c r="R1247" i="6"/>
  <c r="O1247" i="6"/>
  <c r="S1247" i="6"/>
  <c r="P1247" i="6"/>
  <c r="T1247" i="6"/>
  <c r="M1247" i="6"/>
  <c r="Q1247" i="6"/>
  <c r="U1247" i="6"/>
  <c r="B1247" i="6"/>
  <c r="D1247" i="6"/>
  <c r="C1247" i="6" s="1"/>
  <c r="H1256" i="6"/>
  <c r="Y1248" i="6"/>
  <c r="V1247" i="6"/>
  <c r="A1248" i="6"/>
  <c r="K1248" i="6"/>
  <c r="E1248" i="6"/>
  <c r="J1248" i="6"/>
  <c r="G1247" i="6" l="1"/>
  <c r="X1248" i="6"/>
  <c r="F1248" i="6"/>
  <c r="Z1248" i="6" s="1"/>
  <c r="L1248" i="6"/>
  <c r="I1248" i="6"/>
  <c r="M1248" i="6"/>
  <c r="Q1248" i="6"/>
  <c r="U1248" i="6"/>
  <c r="N1248" i="6"/>
  <c r="R1248" i="6"/>
  <c r="O1248" i="6"/>
  <c r="S1248" i="6"/>
  <c r="P1248" i="6"/>
  <c r="T1248" i="6"/>
  <c r="B1248" i="6"/>
  <c r="D1248" i="6"/>
  <c r="C1248" i="6" s="1"/>
  <c r="H1257" i="6"/>
  <c r="Y1249" i="6"/>
  <c r="V1248" i="6"/>
  <c r="A1249" i="6"/>
  <c r="E1249" i="6"/>
  <c r="J1249" i="6"/>
  <c r="K1249" i="6"/>
  <c r="G1248" i="6" l="1"/>
  <c r="X1249" i="6"/>
  <c r="F1249" i="6"/>
  <c r="L1249" i="6"/>
  <c r="I1249" i="6"/>
  <c r="W1248" i="6"/>
  <c r="P1249" i="6"/>
  <c r="T1249" i="6"/>
  <c r="M1249" i="6"/>
  <c r="Q1249" i="6"/>
  <c r="U1249" i="6"/>
  <c r="N1249" i="6"/>
  <c r="R1249" i="6"/>
  <c r="O1249" i="6"/>
  <c r="S1249" i="6"/>
  <c r="B1249" i="6"/>
  <c r="D1249" i="6"/>
  <c r="C1249" i="6" s="1"/>
  <c r="H1258" i="6"/>
  <c r="Y1250" i="6"/>
  <c r="K1250" i="6"/>
  <c r="J1250" i="6"/>
  <c r="E1250" i="6"/>
  <c r="A1250" i="6"/>
  <c r="Z1249" i="6" l="1"/>
  <c r="V1249" i="6"/>
  <c r="W1249" i="6"/>
  <c r="X1250" i="6"/>
  <c r="F1250" i="6"/>
  <c r="Z1250" i="6" s="1"/>
  <c r="L1250" i="6"/>
  <c r="I1250" i="6"/>
  <c r="G1249" i="6"/>
  <c r="O1250" i="6"/>
  <c r="S1250" i="6"/>
  <c r="P1250" i="6"/>
  <c r="T1250" i="6"/>
  <c r="M1250" i="6"/>
  <c r="Q1250" i="6"/>
  <c r="U1250" i="6"/>
  <c r="N1250" i="6"/>
  <c r="R1250" i="6"/>
  <c r="B1250" i="6"/>
  <c r="D1250" i="6"/>
  <c r="C1250" i="6" s="1"/>
  <c r="H1259" i="6"/>
  <c r="Y1251" i="6"/>
  <c r="V1250" i="6"/>
  <c r="A1251" i="6"/>
  <c r="J1251" i="6"/>
  <c r="E1251" i="6"/>
  <c r="K1251" i="6"/>
  <c r="G1250" i="6" l="1"/>
  <c r="X1251" i="6"/>
  <c r="F1251" i="6"/>
  <c r="Z1251" i="6" s="1"/>
  <c r="L1251" i="6"/>
  <c r="I1251" i="6"/>
  <c r="N1251" i="6"/>
  <c r="R1251" i="6"/>
  <c r="O1251" i="6"/>
  <c r="S1251" i="6"/>
  <c r="P1251" i="6"/>
  <c r="T1251" i="6"/>
  <c r="M1251" i="6"/>
  <c r="Q1251" i="6"/>
  <c r="U1251" i="6"/>
  <c r="B1251" i="6"/>
  <c r="D1251" i="6"/>
  <c r="C1251" i="6" s="1"/>
  <c r="H1260" i="6"/>
  <c r="Y1252" i="6"/>
  <c r="V1251" i="6"/>
  <c r="J1252" i="6"/>
  <c r="K1252" i="6"/>
  <c r="E1252" i="6"/>
  <c r="A1252" i="6"/>
  <c r="W1251" i="6" l="1"/>
  <c r="G1251" i="6"/>
  <c r="X1252" i="6"/>
  <c r="F1252" i="6"/>
  <c r="V1252" i="6" s="1"/>
  <c r="L1252" i="6"/>
  <c r="I1252" i="6"/>
  <c r="M1252" i="6"/>
  <c r="Q1252" i="6"/>
  <c r="U1252" i="6"/>
  <c r="N1252" i="6"/>
  <c r="R1252" i="6"/>
  <c r="O1252" i="6"/>
  <c r="S1252" i="6"/>
  <c r="P1252" i="6"/>
  <c r="T1252" i="6"/>
  <c r="B1252" i="6"/>
  <c r="D1252" i="6"/>
  <c r="C1252" i="6" s="1"/>
  <c r="H1261" i="6"/>
  <c r="Y1253" i="6"/>
  <c r="E1253" i="6"/>
  <c r="A1253" i="6"/>
  <c r="J1253" i="6"/>
  <c r="K1253" i="6"/>
  <c r="Z1252" i="6" l="1"/>
  <c r="G1252" i="6"/>
  <c r="X1253" i="6"/>
  <c r="F1253" i="6"/>
  <c r="Z1253" i="6" s="1"/>
  <c r="L1253" i="6"/>
  <c r="I1253" i="6"/>
  <c r="W1252" i="6"/>
  <c r="P1253" i="6"/>
  <c r="T1253" i="6"/>
  <c r="M1253" i="6"/>
  <c r="Q1253" i="6"/>
  <c r="U1253" i="6"/>
  <c r="N1253" i="6"/>
  <c r="R1253" i="6"/>
  <c r="O1253" i="6"/>
  <c r="S1253" i="6"/>
  <c r="B1253" i="6"/>
  <c r="D1253" i="6"/>
  <c r="C1253" i="6" s="1"/>
  <c r="H1262" i="6"/>
  <c r="Y1254" i="6"/>
  <c r="V1253" i="6"/>
  <c r="K1254" i="6"/>
  <c r="A1254" i="6"/>
  <c r="J1254" i="6"/>
  <c r="E1254" i="6"/>
  <c r="X1254" i="6" l="1"/>
  <c r="F1254" i="6"/>
  <c r="W1254" i="6" s="1"/>
  <c r="L1254" i="6"/>
  <c r="I1254" i="6"/>
  <c r="G1253" i="6"/>
  <c r="O1254" i="6"/>
  <c r="S1254" i="6"/>
  <c r="P1254" i="6"/>
  <c r="T1254" i="6"/>
  <c r="M1254" i="6"/>
  <c r="Q1254" i="6"/>
  <c r="U1254" i="6"/>
  <c r="N1254" i="6"/>
  <c r="R1254" i="6"/>
  <c r="B1254" i="6"/>
  <c r="D1254" i="6"/>
  <c r="C1254" i="6" s="1"/>
  <c r="H1263" i="6"/>
  <c r="Y1255" i="6"/>
  <c r="V1254" i="6"/>
  <c r="A1255" i="6"/>
  <c r="J1255" i="6"/>
  <c r="E1255" i="6"/>
  <c r="K1255" i="6"/>
  <c r="X1255" i="6" l="1"/>
  <c r="F1255" i="6"/>
  <c r="V1255" i="6" s="1"/>
  <c r="L1255" i="6"/>
  <c r="I1255" i="6"/>
  <c r="Z1254" i="6"/>
  <c r="G1254" i="6"/>
  <c r="N1255" i="6"/>
  <c r="R1255" i="6"/>
  <c r="O1255" i="6"/>
  <c r="S1255" i="6"/>
  <c r="P1255" i="6"/>
  <c r="T1255" i="6"/>
  <c r="M1255" i="6"/>
  <c r="Q1255" i="6"/>
  <c r="U1255" i="6"/>
  <c r="B1255" i="6"/>
  <c r="D1255" i="6"/>
  <c r="C1255" i="6" s="1"/>
  <c r="H1264" i="6"/>
  <c r="Y1256" i="6"/>
  <c r="K1256" i="6"/>
  <c r="J1256" i="6"/>
  <c r="A1256" i="6"/>
  <c r="E1256" i="6"/>
  <c r="Z1255" i="6" l="1"/>
  <c r="W1255" i="6"/>
  <c r="X1256" i="6"/>
  <c r="F1256" i="6"/>
  <c r="Z1256" i="6" s="1"/>
  <c r="L1256" i="6"/>
  <c r="I1256" i="6"/>
  <c r="G1255" i="6"/>
  <c r="M1256" i="6"/>
  <c r="Q1256" i="6"/>
  <c r="U1256" i="6"/>
  <c r="N1256" i="6"/>
  <c r="R1256" i="6"/>
  <c r="O1256" i="6"/>
  <c r="S1256" i="6"/>
  <c r="P1256" i="6"/>
  <c r="T1256" i="6"/>
  <c r="B1256" i="6"/>
  <c r="D1256" i="6"/>
  <c r="C1256" i="6" s="1"/>
  <c r="H1265" i="6"/>
  <c r="Y1257" i="6"/>
  <c r="E1257" i="6"/>
  <c r="K1257" i="6"/>
  <c r="A1257" i="6"/>
  <c r="J1257" i="6"/>
  <c r="V1256" i="6" l="1"/>
  <c r="G1256" i="6"/>
  <c r="X1257" i="6"/>
  <c r="F1257" i="6"/>
  <c r="Z1257" i="6" s="1"/>
  <c r="I1257" i="6"/>
  <c r="L1257" i="6"/>
  <c r="P1257" i="6"/>
  <c r="T1257" i="6"/>
  <c r="M1257" i="6"/>
  <c r="Q1257" i="6"/>
  <c r="U1257" i="6"/>
  <c r="N1257" i="6"/>
  <c r="R1257" i="6"/>
  <c r="O1257" i="6"/>
  <c r="S1257" i="6"/>
  <c r="B1257" i="6"/>
  <c r="D1257" i="6"/>
  <c r="C1257" i="6" s="1"/>
  <c r="H1266" i="6"/>
  <c r="Y1258" i="6"/>
  <c r="V1257" i="6"/>
  <c r="J1258" i="6"/>
  <c r="K1258" i="6"/>
  <c r="E1258" i="6"/>
  <c r="A1258" i="6"/>
  <c r="G1257" i="6" l="1"/>
  <c r="X1258" i="6"/>
  <c r="F1258" i="6"/>
  <c r="V1258" i="6" s="1"/>
  <c r="L1258" i="6"/>
  <c r="I1258" i="6"/>
  <c r="W1257" i="6"/>
  <c r="O1258" i="6"/>
  <c r="S1258" i="6"/>
  <c r="P1258" i="6"/>
  <c r="T1258" i="6"/>
  <c r="M1258" i="6"/>
  <c r="Q1258" i="6"/>
  <c r="U1258" i="6"/>
  <c r="N1258" i="6"/>
  <c r="R1258" i="6"/>
  <c r="B1258" i="6"/>
  <c r="D1258" i="6"/>
  <c r="C1258" i="6" s="1"/>
  <c r="H1267" i="6"/>
  <c r="Y1259" i="6"/>
  <c r="E1259" i="6"/>
  <c r="K1259" i="6"/>
  <c r="A1259" i="6"/>
  <c r="J1259" i="6"/>
  <c r="Z1258" i="6" l="1"/>
  <c r="G1258" i="6"/>
  <c r="X1259" i="6"/>
  <c r="F1259" i="6"/>
  <c r="Z1259" i="6" s="1"/>
  <c r="L1259" i="6"/>
  <c r="I1259" i="6"/>
  <c r="W1258" i="6"/>
  <c r="N1259" i="6"/>
  <c r="R1259" i="6"/>
  <c r="O1259" i="6"/>
  <c r="S1259" i="6"/>
  <c r="P1259" i="6"/>
  <c r="T1259" i="6"/>
  <c r="M1259" i="6"/>
  <c r="Q1259" i="6"/>
  <c r="U1259" i="6"/>
  <c r="B1259" i="6"/>
  <c r="D1259" i="6"/>
  <c r="C1259" i="6" s="1"/>
  <c r="H1268" i="6"/>
  <c r="Y1260" i="6"/>
  <c r="J1260" i="6"/>
  <c r="K1260" i="6"/>
  <c r="A1260" i="6"/>
  <c r="E1260" i="6"/>
  <c r="V1259" i="6" l="1"/>
  <c r="G1259" i="6"/>
  <c r="X1260" i="6"/>
  <c r="F1260" i="6"/>
  <c r="Z1260" i="6" s="1"/>
  <c r="L1260" i="6"/>
  <c r="I1260" i="6"/>
  <c r="M1260" i="6"/>
  <c r="Q1260" i="6"/>
  <c r="U1260" i="6"/>
  <c r="N1260" i="6"/>
  <c r="R1260" i="6"/>
  <c r="O1260" i="6"/>
  <c r="S1260" i="6"/>
  <c r="P1260" i="6"/>
  <c r="T1260" i="6"/>
  <c r="B1260" i="6"/>
  <c r="D1260" i="6"/>
  <c r="C1260" i="6" s="1"/>
  <c r="H1269" i="6"/>
  <c r="Y1261" i="6"/>
  <c r="V1260" i="6"/>
  <c r="E1261" i="6"/>
  <c r="A1261" i="6"/>
  <c r="J1261" i="6"/>
  <c r="K1261" i="6"/>
  <c r="G1260" i="6" l="1"/>
  <c r="X1261" i="6"/>
  <c r="F1261" i="6"/>
  <c r="L1261" i="6"/>
  <c r="I1261" i="6"/>
  <c r="W1260" i="6"/>
  <c r="P1261" i="6"/>
  <c r="T1261" i="6"/>
  <c r="M1261" i="6"/>
  <c r="Q1261" i="6"/>
  <c r="U1261" i="6"/>
  <c r="N1261" i="6"/>
  <c r="R1261" i="6"/>
  <c r="O1261" i="6"/>
  <c r="S1261" i="6"/>
  <c r="B1261" i="6"/>
  <c r="D1261" i="6"/>
  <c r="C1261" i="6" s="1"/>
  <c r="H1270" i="6"/>
  <c r="Y1262" i="6"/>
  <c r="K1262" i="6"/>
  <c r="E1262" i="6"/>
  <c r="J1262" i="6"/>
  <c r="A1262" i="6"/>
  <c r="Z1261" i="6" l="1"/>
  <c r="V1261" i="6"/>
  <c r="W1261" i="6"/>
  <c r="G1261" i="6"/>
  <c r="X1262" i="6"/>
  <c r="F1262" i="6"/>
  <c r="Z1262" i="6" s="1"/>
  <c r="L1262" i="6"/>
  <c r="I1262" i="6"/>
  <c r="O1262" i="6"/>
  <c r="S1262" i="6"/>
  <c r="P1262" i="6"/>
  <c r="T1262" i="6"/>
  <c r="M1262" i="6"/>
  <c r="Q1262" i="6"/>
  <c r="U1262" i="6"/>
  <c r="N1262" i="6"/>
  <c r="R1262" i="6"/>
  <c r="B1262" i="6"/>
  <c r="D1262" i="6"/>
  <c r="C1262" i="6" s="1"/>
  <c r="H1271" i="6"/>
  <c r="Y1263" i="6"/>
  <c r="V1262" i="6"/>
  <c r="E1263" i="6"/>
  <c r="A1263" i="6"/>
  <c r="J1263" i="6"/>
  <c r="K1263" i="6"/>
  <c r="G1262" i="6" l="1"/>
  <c r="X1263" i="6"/>
  <c r="F1263" i="6"/>
  <c r="Z1263" i="6" s="1"/>
  <c r="L1263" i="6"/>
  <c r="I1263" i="6"/>
  <c r="N1263" i="6"/>
  <c r="R1263" i="6"/>
  <c r="O1263" i="6"/>
  <c r="S1263" i="6"/>
  <c r="P1263" i="6"/>
  <c r="T1263" i="6"/>
  <c r="M1263" i="6"/>
  <c r="Q1263" i="6"/>
  <c r="U1263" i="6"/>
  <c r="B1263" i="6"/>
  <c r="D1263" i="6"/>
  <c r="C1263" i="6" s="1"/>
  <c r="H1272" i="6"/>
  <c r="Y1264" i="6"/>
  <c r="V1263" i="6"/>
  <c r="K1264" i="6"/>
  <c r="J1264" i="6"/>
  <c r="E1264" i="6"/>
  <c r="A1264" i="6"/>
  <c r="W1263" i="6" l="1"/>
  <c r="X1264" i="6"/>
  <c r="F1264" i="6"/>
  <c r="V1264" i="6" s="1"/>
  <c r="L1264" i="6"/>
  <c r="I1264" i="6"/>
  <c r="G1263" i="6"/>
  <c r="M1264" i="6"/>
  <c r="Q1264" i="6"/>
  <c r="U1264" i="6"/>
  <c r="N1264" i="6"/>
  <c r="R1264" i="6"/>
  <c r="O1264" i="6"/>
  <c r="S1264" i="6"/>
  <c r="P1264" i="6"/>
  <c r="T1264" i="6"/>
  <c r="B1264" i="6"/>
  <c r="D1264" i="6"/>
  <c r="C1264" i="6" s="1"/>
  <c r="H1273" i="6"/>
  <c r="Y1265" i="6"/>
  <c r="A1265" i="6"/>
  <c r="K1265" i="6"/>
  <c r="J1265" i="6"/>
  <c r="E1265" i="6"/>
  <c r="Z1264" i="6" l="1"/>
  <c r="G1264" i="6"/>
  <c r="W1264" i="6"/>
  <c r="X1265" i="6"/>
  <c r="F1265" i="6"/>
  <c r="Z1265" i="6" s="1"/>
  <c r="L1265" i="6"/>
  <c r="I1265" i="6"/>
  <c r="P1265" i="6"/>
  <c r="T1265" i="6"/>
  <c r="M1265" i="6"/>
  <c r="Q1265" i="6"/>
  <c r="U1265" i="6"/>
  <c r="N1265" i="6"/>
  <c r="R1265" i="6"/>
  <c r="O1265" i="6"/>
  <c r="S1265" i="6"/>
  <c r="B1265" i="6"/>
  <c r="D1265" i="6"/>
  <c r="C1265" i="6" s="1"/>
  <c r="H1274" i="6"/>
  <c r="Y1266" i="6"/>
  <c r="V1265" i="6"/>
  <c r="K1266" i="6"/>
  <c r="A1266" i="6"/>
  <c r="E1266" i="6"/>
  <c r="J1266" i="6"/>
  <c r="X1266" i="6" l="1"/>
  <c r="F1266" i="6"/>
  <c r="W1266" i="6" s="1"/>
  <c r="L1266" i="6"/>
  <c r="I1266" i="6"/>
  <c r="G1265" i="6"/>
  <c r="O1266" i="6"/>
  <c r="S1266" i="6"/>
  <c r="P1266" i="6"/>
  <c r="T1266" i="6"/>
  <c r="M1266" i="6"/>
  <c r="Q1266" i="6"/>
  <c r="U1266" i="6"/>
  <c r="N1266" i="6"/>
  <c r="R1266" i="6"/>
  <c r="B1266" i="6"/>
  <c r="D1266" i="6"/>
  <c r="C1266" i="6" s="1"/>
  <c r="H1275" i="6"/>
  <c r="Y1267" i="6"/>
  <c r="V1266" i="6"/>
  <c r="J1267" i="6"/>
  <c r="E1267" i="6"/>
  <c r="A1267" i="6"/>
  <c r="K1267" i="6"/>
  <c r="Z1266" i="6" l="1"/>
  <c r="G1266" i="6"/>
  <c r="X1267" i="6"/>
  <c r="F1267" i="6"/>
  <c r="W1267" i="6" s="1"/>
  <c r="L1267" i="6"/>
  <c r="I1267" i="6"/>
  <c r="N1267" i="6"/>
  <c r="R1267" i="6"/>
  <c r="O1267" i="6"/>
  <c r="S1267" i="6"/>
  <c r="P1267" i="6"/>
  <c r="T1267" i="6"/>
  <c r="M1267" i="6"/>
  <c r="Q1267" i="6"/>
  <c r="U1267" i="6"/>
  <c r="B1267" i="6"/>
  <c r="D1267" i="6"/>
  <c r="C1267" i="6" s="1"/>
  <c r="H1276" i="6"/>
  <c r="Y1268" i="6"/>
  <c r="A1268" i="6"/>
  <c r="J1268" i="6"/>
  <c r="K1268" i="6"/>
  <c r="E1268" i="6"/>
  <c r="V1267" i="6" l="1"/>
  <c r="Z1267" i="6"/>
  <c r="G1267" i="6"/>
  <c r="X1268" i="6"/>
  <c r="F1268" i="6"/>
  <c r="Z1268" i="6" s="1"/>
  <c r="L1268" i="6"/>
  <c r="I1268" i="6"/>
  <c r="M1268" i="6"/>
  <c r="Q1268" i="6"/>
  <c r="U1268" i="6"/>
  <c r="N1268" i="6"/>
  <c r="R1268" i="6"/>
  <c r="O1268" i="6"/>
  <c r="S1268" i="6"/>
  <c r="P1268" i="6"/>
  <c r="T1268" i="6"/>
  <c r="B1268" i="6"/>
  <c r="D1268" i="6"/>
  <c r="C1268" i="6" s="1"/>
  <c r="H1277" i="6"/>
  <c r="Y1269" i="6"/>
  <c r="V1268" i="6"/>
  <c r="J1269" i="6"/>
  <c r="E1269" i="6"/>
  <c r="A1269" i="6"/>
  <c r="K1269" i="6"/>
  <c r="G1268" i="6" l="1"/>
  <c r="X1269" i="6"/>
  <c r="F1269" i="6"/>
  <c r="Z1269" i="6" s="1"/>
  <c r="L1269" i="6"/>
  <c r="I1269" i="6"/>
  <c r="P1269" i="6"/>
  <c r="T1269" i="6"/>
  <c r="M1269" i="6"/>
  <c r="Q1269" i="6"/>
  <c r="U1269" i="6"/>
  <c r="N1269" i="6"/>
  <c r="R1269" i="6"/>
  <c r="O1269" i="6"/>
  <c r="S1269" i="6"/>
  <c r="B1269" i="6"/>
  <c r="D1269" i="6"/>
  <c r="C1269" i="6" s="1"/>
  <c r="H1278" i="6"/>
  <c r="Y1270" i="6"/>
  <c r="V1269" i="6"/>
  <c r="A1270" i="6"/>
  <c r="K1270" i="6"/>
  <c r="E1270" i="6"/>
  <c r="J1270" i="6"/>
  <c r="G1269" i="6" l="1"/>
  <c r="X1270" i="6"/>
  <c r="F1270" i="6"/>
  <c r="L1270" i="6"/>
  <c r="I1270" i="6"/>
  <c r="W1269" i="6"/>
  <c r="O1270" i="6"/>
  <c r="S1270" i="6"/>
  <c r="P1270" i="6"/>
  <c r="T1270" i="6"/>
  <c r="M1270" i="6"/>
  <c r="Q1270" i="6"/>
  <c r="U1270" i="6"/>
  <c r="N1270" i="6"/>
  <c r="R1270" i="6"/>
  <c r="B1270" i="6"/>
  <c r="D1270" i="6"/>
  <c r="C1270" i="6" s="1"/>
  <c r="H1279" i="6"/>
  <c r="Y1271" i="6"/>
  <c r="J1271" i="6"/>
  <c r="K1271" i="6"/>
  <c r="E1271" i="6"/>
  <c r="A1271" i="6"/>
  <c r="Z1270" i="6" l="1"/>
  <c r="V1270" i="6"/>
  <c r="W1270" i="6"/>
  <c r="G1270" i="6"/>
  <c r="X1271" i="6"/>
  <c r="F1271" i="6"/>
  <c r="Z1271" i="6" s="1"/>
  <c r="L1271" i="6"/>
  <c r="I1271" i="6"/>
  <c r="N1271" i="6"/>
  <c r="R1271" i="6"/>
  <c r="O1271" i="6"/>
  <c r="S1271" i="6"/>
  <c r="P1271" i="6"/>
  <c r="T1271" i="6"/>
  <c r="M1271" i="6"/>
  <c r="Q1271" i="6"/>
  <c r="U1271" i="6"/>
  <c r="B1271" i="6"/>
  <c r="D1271" i="6"/>
  <c r="C1271" i="6" s="1"/>
  <c r="H1280" i="6"/>
  <c r="Y1272" i="6"/>
  <c r="V1271" i="6"/>
  <c r="J1272" i="6"/>
  <c r="E1272" i="6"/>
  <c r="A1272" i="6"/>
  <c r="K1272" i="6"/>
  <c r="G1271" i="6" l="1"/>
  <c r="X1272" i="6"/>
  <c r="F1272" i="6"/>
  <c r="Z1272" i="6" s="1"/>
  <c r="L1272" i="6"/>
  <c r="I1272" i="6"/>
  <c r="M1272" i="6"/>
  <c r="Q1272" i="6"/>
  <c r="U1272" i="6"/>
  <c r="N1272" i="6"/>
  <c r="R1272" i="6"/>
  <c r="O1272" i="6"/>
  <c r="S1272" i="6"/>
  <c r="P1272" i="6"/>
  <c r="T1272" i="6"/>
  <c r="B1272" i="6"/>
  <c r="D1272" i="6"/>
  <c r="C1272" i="6" s="1"/>
  <c r="H1281" i="6"/>
  <c r="Y1273" i="6"/>
  <c r="V1272" i="6"/>
  <c r="K1273" i="6"/>
  <c r="A1273" i="6"/>
  <c r="E1273" i="6"/>
  <c r="J1273" i="6"/>
  <c r="G1272" i="6" l="1"/>
  <c r="W1272" i="6"/>
  <c r="X1273" i="6"/>
  <c r="F1273" i="6"/>
  <c r="L1273" i="6"/>
  <c r="I1273" i="6"/>
  <c r="P1273" i="6"/>
  <c r="T1273" i="6"/>
  <c r="M1273" i="6"/>
  <c r="Q1273" i="6"/>
  <c r="U1273" i="6"/>
  <c r="N1273" i="6"/>
  <c r="R1273" i="6"/>
  <c r="O1273" i="6"/>
  <c r="S1273" i="6"/>
  <c r="B1273" i="6"/>
  <c r="D1273" i="6"/>
  <c r="C1273" i="6" s="1"/>
  <c r="H1282" i="6"/>
  <c r="Y1274" i="6"/>
  <c r="J1274" i="6"/>
  <c r="K1274" i="6"/>
  <c r="A1274" i="6"/>
  <c r="E1274" i="6"/>
  <c r="Z1273" i="6" l="1"/>
  <c r="V1273" i="6"/>
  <c r="G1273" i="6"/>
  <c r="X1274" i="6"/>
  <c r="F1274" i="6"/>
  <c r="Z1274" i="6" s="1"/>
  <c r="L1274" i="6"/>
  <c r="I1274" i="6"/>
  <c r="W1273" i="6"/>
  <c r="O1274" i="6"/>
  <c r="S1274" i="6"/>
  <c r="P1274" i="6"/>
  <c r="T1274" i="6"/>
  <c r="M1274" i="6"/>
  <c r="Q1274" i="6"/>
  <c r="U1274" i="6"/>
  <c r="N1274" i="6"/>
  <c r="R1274" i="6"/>
  <c r="B1274" i="6"/>
  <c r="D1274" i="6"/>
  <c r="C1274" i="6" s="1"/>
  <c r="H1283" i="6"/>
  <c r="Y1275" i="6"/>
  <c r="E1275" i="6"/>
  <c r="K1275" i="6"/>
  <c r="A1275" i="6"/>
  <c r="J1275" i="6"/>
  <c r="V1274" i="6" l="1"/>
  <c r="G1274" i="6"/>
  <c r="X1275" i="6"/>
  <c r="F1275" i="6"/>
  <c r="Z1275" i="6" s="1"/>
  <c r="L1275" i="6"/>
  <c r="I1275" i="6"/>
  <c r="N1275" i="6"/>
  <c r="R1275" i="6"/>
  <c r="O1275" i="6"/>
  <c r="S1275" i="6"/>
  <c r="P1275" i="6"/>
  <c r="T1275" i="6"/>
  <c r="M1275" i="6"/>
  <c r="Q1275" i="6"/>
  <c r="U1275" i="6"/>
  <c r="B1275" i="6"/>
  <c r="D1275" i="6"/>
  <c r="C1275" i="6" s="1"/>
  <c r="H1284" i="6"/>
  <c r="Y1276" i="6"/>
  <c r="V1275" i="6"/>
  <c r="J1276" i="6"/>
  <c r="K1276" i="6"/>
  <c r="A1276" i="6"/>
  <c r="E1276" i="6"/>
  <c r="W1275" i="6" l="1"/>
  <c r="X1276" i="6"/>
  <c r="F1276" i="6"/>
  <c r="W1276" i="6" s="1"/>
  <c r="L1276" i="6"/>
  <c r="I1276" i="6"/>
  <c r="G1275" i="6"/>
  <c r="M1276" i="6"/>
  <c r="Q1276" i="6"/>
  <c r="U1276" i="6"/>
  <c r="N1276" i="6"/>
  <c r="R1276" i="6"/>
  <c r="O1276" i="6"/>
  <c r="S1276" i="6"/>
  <c r="P1276" i="6"/>
  <c r="T1276" i="6"/>
  <c r="B1276" i="6"/>
  <c r="D1276" i="6"/>
  <c r="C1276" i="6" s="1"/>
  <c r="H1285" i="6"/>
  <c r="Y1277" i="6"/>
  <c r="E1277" i="6"/>
  <c r="A1277" i="6"/>
  <c r="J1277" i="6"/>
  <c r="K1277" i="6"/>
  <c r="V1276" i="6" l="1"/>
  <c r="X1277" i="6"/>
  <c r="F1277" i="6"/>
  <c r="L1277" i="6"/>
  <c r="I1277" i="6"/>
  <c r="Z1276" i="6"/>
  <c r="G1276" i="6"/>
  <c r="P1277" i="6"/>
  <c r="T1277" i="6"/>
  <c r="M1277" i="6"/>
  <c r="Q1277" i="6"/>
  <c r="U1277" i="6"/>
  <c r="N1277" i="6"/>
  <c r="R1277" i="6"/>
  <c r="O1277" i="6"/>
  <c r="S1277" i="6"/>
  <c r="B1277" i="6"/>
  <c r="D1277" i="6"/>
  <c r="C1277" i="6" s="1"/>
  <c r="H1286" i="6"/>
  <c r="Y1278" i="6"/>
  <c r="V1277" i="6"/>
  <c r="J1278" i="6"/>
  <c r="A1278" i="6"/>
  <c r="K1278" i="6"/>
  <c r="E1278" i="6"/>
  <c r="Z1277" i="6" l="1"/>
  <c r="G1277" i="6"/>
  <c r="X1278" i="6"/>
  <c r="F1278" i="6"/>
  <c r="Z1278" i="6" s="1"/>
  <c r="L1278" i="6"/>
  <c r="I1278" i="6"/>
  <c r="O1278" i="6"/>
  <c r="S1278" i="6"/>
  <c r="P1278" i="6"/>
  <c r="T1278" i="6"/>
  <c r="M1278" i="6"/>
  <c r="Q1278" i="6"/>
  <c r="U1278" i="6"/>
  <c r="N1278" i="6"/>
  <c r="R1278" i="6"/>
  <c r="B1278" i="6"/>
  <c r="D1278" i="6"/>
  <c r="C1278" i="6" s="1"/>
  <c r="H1287" i="6"/>
  <c r="Y1279" i="6"/>
  <c r="V1278" i="6"/>
  <c r="K1279" i="6"/>
  <c r="E1279" i="6"/>
  <c r="A1279" i="6"/>
  <c r="J1279" i="6"/>
  <c r="G1278" i="6" l="1"/>
  <c r="W1278" i="6"/>
  <c r="X1279" i="6"/>
  <c r="F1279" i="6"/>
  <c r="L1279" i="6"/>
  <c r="I1279" i="6"/>
  <c r="N1279" i="6"/>
  <c r="R1279" i="6"/>
  <c r="O1279" i="6"/>
  <c r="S1279" i="6"/>
  <c r="P1279" i="6"/>
  <c r="T1279" i="6"/>
  <c r="M1279" i="6"/>
  <c r="Q1279" i="6"/>
  <c r="U1279" i="6"/>
  <c r="B1279" i="6"/>
  <c r="D1279" i="6"/>
  <c r="C1279" i="6" s="1"/>
  <c r="H1288" i="6"/>
  <c r="Y1280" i="6"/>
  <c r="J1280" i="6"/>
  <c r="E1280" i="6"/>
  <c r="A1280" i="6"/>
  <c r="K1280" i="6"/>
  <c r="Z1279" i="6" l="1"/>
  <c r="V1279" i="6"/>
  <c r="G1279" i="6"/>
  <c r="X1280" i="6"/>
  <c r="F1280" i="6"/>
  <c r="Z1280" i="6" s="1"/>
  <c r="L1280" i="6"/>
  <c r="I1280" i="6"/>
  <c r="W1279" i="6"/>
  <c r="M1280" i="6"/>
  <c r="Q1280" i="6"/>
  <c r="U1280" i="6"/>
  <c r="N1280" i="6"/>
  <c r="R1280" i="6"/>
  <c r="O1280" i="6"/>
  <c r="S1280" i="6"/>
  <c r="P1280" i="6"/>
  <c r="T1280" i="6"/>
  <c r="B1280" i="6"/>
  <c r="D1280" i="6"/>
  <c r="C1280" i="6" s="1"/>
  <c r="H1289" i="6"/>
  <c r="Y1281" i="6"/>
  <c r="K1281" i="6"/>
  <c r="E1281" i="6"/>
  <c r="A1281" i="6"/>
  <c r="J1281" i="6"/>
  <c r="V1280" i="6" l="1"/>
  <c r="G1280" i="6"/>
  <c r="X1281" i="6"/>
  <c r="F1281" i="6"/>
  <c r="Z1281" i="6" s="1"/>
  <c r="L1281" i="6"/>
  <c r="I1281" i="6"/>
  <c r="P1281" i="6"/>
  <c r="T1281" i="6"/>
  <c r="M1281" i="6"/>
  <c r="Q1281" i="6"/>
  <c r="U1281" i="6"/>
  <c r="N1281" i="6"/>
  <c r="R1281" i="6"/>
  <c r="O1281" i="6"/>
  <c r="S1281" i="6"/>
  <c r="B1281" i="6"/>
  <c r="D1281" i="6"/>
  <c r="C1281" i="6" s="1"/>
  <c r="H1290" i="6"/>
  <c r="Y1282" i="6"/>
  <c r="V1281" i="6"/>
  <c r="J1282" i="6"/>
  <c r="A1282" i="6"/>
  <c r="E1282" i="6"/>
  <c r="K1282" i="6"/>
  <c r="G1281" i="6" l="1"/>
  <c r="X1282" i="6"/>
  <c r="F1282" i="6"/>
  <c r="L1282" i="6"/>
  <c r="I1282" i="6"/>
  <c r="W1281" i="6"/>
  <c r="O1282" i="6"/>
  <c r="S1282" i="6"/>
  <c r="P1282" i="6"/>
  <c r="T1282" i="6"/>
  <c r="M1282" i="6"/>
  <c r="Q1282" i="6"/>
  <c r="U1282" i="6"/>
  <c r="N1282" i="6"/>
  <c r="R1282" i="6"/>
  <c r="B1282" i="6"/>
  <c r="D1282" i="6"/>
  <c r="C1282" i="6" s="1"/>
  <c r="H1291" i="6"/>
  <c r="Y1283" i="6"/>
  <c r="E1283" i="6"/>
  <c r="A1283" i="6"/>
  <c r="J1283" i="6"/>
  <c r="K1283" i="6"/>
  <c r="Z1282" i="6" l="1"/>
  <c r="V1282" i="6"/>
  <c r="W1282" i="6"/>
  <c r="G1282" i="6"/>
  <c r="X1283" i="6"/>
  <c r="F1283" i="6"/>
  <c r="Z1283" i="6" s="1"/>
  <c r="L1283" i="6"/>
  <c r="I1283" i="6"/>
  <c r="N1283" i="6"/>
  <c r="R1283" i="6"/>
  <c r="O1283" i="6"/>
  <c r="S1283" i="6"/>
  <c r="P1283" i="6"/>
  <c r="T1283" i="6"/>
  <c r="M1283" i="6"/>
  <c r="Q1283" i="6"/>
  <c r="U1283" i="6"/>
  <c r="B1283" i="6"/>
  <c r="D1283" i="6"/>
  <c r="C1283" i="6" s="1"/>
  <c r="H1292" i="6"/>
  <c r="Y1284" i="6"/>
  <c r="V1283" i="6"/>
  <c r="K1284" i="6"/>
  <c r="E1284" i="6"/>
  <c r="J1284" i="6"/>
  <c r="A1284" i="6"/>
  <c r="G1283" i="6" l="1"/>
  <c r="X1284" i="6"/>
  <c r="F1284" i="6"/>
  <c r="Z1284" i="6" s="1"/>
  <c r="L1284" i="6"/>
  <c r="I1284" i="6"/>
  <c r="M1284" i="6"/>
  <c r="Q1284" i="6"/>
  <c r="U1284" i="6"/>
  <c r="N1284" i="6"/>
  <c r="R1284" i="6"/>
  <c r="O1284" i="6"/>
  <c r="S1284" i="6"/>
  <c r="P1284" i="6"/>
  <c r="T1284" i="6"/>
  <c r="B1284" i="6"/>
  <c r="D1284" i="6"/>
  <c r="C1284" i="6" s="1"/>
  <c r="H1293" i="6"/>
  <c r="Y1285" i="6"/>
  <c r="V1284" i="6"/>
  <c r="E1285" i="6"/>
  <c r="A1285" i="6"/>
  <c r="J1285" i="6"/>
  <c r="K1285" i="6"/>
  <c r="W1284" i="6" l="1"/>
  <c r="X1285" i="6"/>
  <c r="F1285" i="6"/>
  <c r="W1285" i="6" s="1"/>
  <c r="L1285" i="6"/>
  <c r="I1285" i="6"/>
  <c r="G1284" i="6"/>
  <c r="P1285" i="6"/>
  <c r="T1285" i="6"/>
  <c r="M1285" i="6"/>
  <c r="Q1285" i="6"/>
  <c r="U1285" i="6"/>
  <c r="N1285" i="6"/>
  <c r="R1285" i="6"/>
  <c r="O1285" i="6"/>
  <c r="S1285" i="6"/>
  <c r="B1285" i="6"/>
  <c r="D1285" i="6"/>
  <c r="C1285" i="6" s="1"/>
  <c r="H1294" i="6"/>
  <c r="Y1286" i="6"/>
  <c r="K1286" i="6"/>
  <c r="J1286" i="6"/>
  <c r="A1286" i="6"/>
  <c r="E1286" i="6"/>
  <c r="V1285" i="6" l="1"/>
  <c r="Z1285" i="6"/>
  <c r="G1285" i="6"/>
  <c r="X1286" i="6"/>
  <c r="F1286" i="6"/>
  <c r="Z1286" i="6" s="1"/>
  <c r="L1286" i="6"/>
  <c r="I1286" i="6"/>
  <c r="O1286" i="6"/>
  <c r="S1286" i="6"/>
  <c r="P1286" i="6"/>
  <c r="T1286" i="6"/>
  <c r="M1286" i="6"/>
  <c r="Q1286" i="6"/>
  <c r="U1286" i="6"/>
  <c r="N1286" i="6"/>
  <c r="R1286" i="6"/>
  <c r="B1286" i="6"/>
  <c r="D1286" i="6"/>
  <c r="C1286" i="6" s="1"/>
  <c r="H1295" i="6"/>
  <c r="Y1287" i="6"/>
  <c r="V1286" i="6"/>
  <c r="A1287" i="6"/>
  <c r="K1287" i="6"/>
  <c r="J1287" i="6"/>
  <c r="E1287" i="6"/>
  <c r="G1286" i="6" l="1"/>
  <c r="X1287" i="6"/>
  <c r="F1287" i="6"/>
  <c r="Z1287" i="6" s="1"/>
  <c r="L1287" i="6"/>
  <c r="I1287" i="6"/>
  <c r="N1287" i="6"/>
  <c r="R1287" i="6"/>
  <c r="O1287" i="6"/>
  <c r="S1287" i="6"/>
  <c r="P1287" i="6"/>
  <c r="T1287" i="6"/>
  <c r="M1287" i="6"/>
  <c r="Q1287" i="6"/>
  <c r="U1287" i="6"/>
  <c r="B1287" i="6"/>
  <c r="D1287" i="6"/>
  <c r="C1287" i="6" s="1"/>
  <c r="H1296" i="6"/>
  <c r="Y1288" i="6"/>
  <c r="V1287" i="6"/>
  <c r="J1288" i="6"/>
  <c r="K1288" i="6"/>
  <c r="E1288" i="6"/>
  <c r="A1288" i="6"/>
  <c r="W1287" i="6" l="1"/>
  <c r="G1287" i="6"/>
  <c r="X1288" i="6"/>
  <c r="F1288" i="6"/>
  <c r="L1288" i="6"/>
  <c r="I1288" i="6"/>
  <c r="M1288" i="6"/>
  <c r="Q1288" i="6"/>
  <c r="U1288" i="6"/>
  <c r="N1288" i="6"/>
  <c r="R1288" i="6"/>
  <c r="O1288" i="6"/>
  <c r="S1288" i="6"/>
  <c r="P1288" i="6"/>
  <c r="T1288" i="6"/>
  <c r="B1288" i="6"/>
  <c r="D1288" i="6"/>
  <c r="C1288" i="6" s="1"/>
  <c r="H1297" i="6"/>
  <c r="Y1289" i="6"/>
  <c r="E1289" i="6"/>
  <c r="A1289" i="6"/>
  <c r="K1289" i="6"/>
  <c r="J1289" i="6"/>
  <c r="Z1288" i="6" l="1"/>
  <c r="V1288" i="6"/>
  <c r="G1288" i="6"/>
  <c r="X1289" i="6"/>
  <c r="F1289" i="6"/>
  <c r="Z1289" i="6" s="1"/>
  <c r="I1289" i="6"/>
  <c r="L1289" i="6"/>
  <c r="W1288" i="6"/>
  <c r="P1289" i="6"/>
  <c r="T1289" i="6"/>
  <c r="M1289" i="6"/>
  <c r="Q1289" i="6"/>
  <c r="U1289" i="6"/>
  <c r="N1289" i="6"/>
  <c r="R1289" i="6"/>
  <c r="O1289" i="6"/>
  <c r="S1289" i="6"/>
  <c r="B1289" i="6"/>
  <c r="D1289" i="6"/>
  <c r="C1289" i="6" s="1"/>
  <c r="H1298" i="6"/>
  <c r="Y1290" i="6"/>
  <c r="V1289" i="6"/>
  <c r="K1290" i="6"/>
  <c r="E1290" i="6"/>
  <c r="J1290" i="6"/>
  <c r="A1290" i="6"/>
  <c r="X1290" i="6" l="1"/>
  <c r="F1290" i="6"/>
  <c r="Z1290" i="6" s="1"/>
  <c r="L1290" i="6"/>
  <c r="I1290" i="6"/>
  <c r="G1289" i="6"/>
  <c r="O1290" i="6"/>
  <c r="S1290" i="6"/>
  <c r="P1290" i="6"/>
  <c r="T1290" i="6"/>
  <c r="M1290" i="6"/>
  <c r="Q1290" i="6"/>
  <c r="U1290" i="6"/>
  <c r="N1290" i="6"/>
  <c r="R1290" i="6"/>
  <c r="B1290" i="6"/>
  <c r="D1290" i="6"/>
  <c r="C1290" i="6" s="1"/>
  <c r="H1299" i="6"/>
  <c r="Y1291" i="6"/>
  <c r="V1290" i="6"/>
  <c r="E1291" i="6"/>
  <c r="A1291" i="6"/>
  <c r="J1291" i="6"/>
  <c r="K1291" i="6"/>
  <c r="G1290" i="6" l="1"/>
  <c r="X1291" i="6"/>
  <c r="F1291" i="6"/>
  <c r="L1291" i="6"/>
  <c r="I1291" i="6"/>
  <c r="W1290" i="6"/>
  <c r="N1291" i="6"/>
  <c r="R1291" i="6"/>
  <c r="O1291" i="6"/>
  <c r="S1291" i="6"/>
  <c r="P1291" i="6"/>
  <c r="T1291" i="6"/>
  <c r="M1291" i="6"/>
  <c r="Q1291" i="6"/>
  <c r="U1291" i="6"/>
  <c r="B1291" i="6"/>
  <c r="D1291" i="6"/>
  <c r="C1291" i="6" s="1"/>
  <c r="H1300" i="6"/>
  <c r="Y1292" i="6"/>
  <c r="A1292" i="6"/>
  <c r="K1292" i="6"/>
  <c r="J1292" i="6"/>
  <c r="E1292" i="6"/>
  <c r="Z1291" i="6" l="1"/>
  <c r="V1291" i="6"/>
  <c r="W1291" i="6"/>
  <c r="G1291" i="6"/>
  <c r="X1292" i="6"/>
  <c r="F1292" i="6"/>
  <c r="Z1292" i="6" s="1"/>
  <c r="L1292" i="6"/>
  <c r="I1292" i="6"/>
  <c r="M1292" i="6"/>
  <c r="Q1292" i="6"/>
  <c r="U1292" i="6"/>
  <c r="N1292" i="6"/>
  <c r="R1292" i="6"/>
  <c r="O1292" i="6"/>
  <c r="S1292" i="6"/>
  <c r="P1292" i="6"/>
  <c r="T1292" i="6"/>
  <c r="B1292" i="6"/>
  <c r="D1292" i="6"/>
  <c r="C1292" i="6" s="1"/>
  <c r="H1301" i="6"/>
  <c r="Y1293" i="6"/>
  <c r="V1292" i="6"/>
  <c r="J1293" i="6"/>
  <c r="K1293" i="6"/>
  <c r="E1293" i="6"/>
  <c r="A1293" i="6"/>
  <c r="G1292" i="6" l="1"/>
  <c r="X1293" i="6"/>
  <c r="F1293" i="6"/>
  <c r="Z1293" i="6" s="1"/>
  <c r="L1293" i="6"/>
  <c r="I1293" i="6"/>
  <c r="P1293" i="6"/>
  <c r="T1293" i="6"/>
  <c r="M1293" i="6"/>
  <c r="Q1293" i="6"/>
  <c r="U1293" i="6"/>
  <c r="N1293" i="6"/>
  <c r="R1293" i="6"/>
  <c r="O1293" i="6"/>
  <c r="S1293" i="6"/>
  <c r="B1293" i="6"/>
  <c r="D1293" i="6"/>
  <c r="C1293" i="6" s="1"/>
  <c r="H1302" i="6"/>
  <c r="Y1294" i="6"/>
  <c r="V1293" i="6"/>
  <c r="A1294" i="6"/>
  <c r="E1294" i="6"/>
  <c r="K1294" i="6"/>
  <c r="J1294" i="6"/>
  <c r="G1293" i="6" l="1"/>
  <c r="X1294" i="6"/>
  <c r="F1294" i="6"/>
  <c r="L1294" i="6"/>
  <c r="I1294" i="6"/>
  <c r="W1293" i="6"/>
  <c r="O1294" i="6"/>
  <c r="S1294" i="6"/>
  <c r="P1294" i="6"/>
  <c r="T1294" i="6"/>
  <c r="M1294" i="6"/>
  <c r="Q1294" i="6"/>
  <c r="U1294" i="6"/>
  <c r="N1294" i="6"/>
  <c r="R1294" i="6"/>
  <c r="B1294" i="6"/>
  <c r="D1294" i="6"/>
  <c r="C1294" i="6" s="1"/>
  <c r="H1303" i="6"/>
  <c r="Y1295" i="6"/>
  <c r="A1295" i="6"/>
  <c r="E1295" i="6"/>
  <c r="J1295" i="6"/>
  <c r="K1295" i="6"/>
  <c r="Z1294" i="6" l="1"/>
  <c r="V1294" i="6"/>
  <c r="G1294" i="6"/>
  <c r="W1294" i="6"/>
  <c r="X1295" i="6"/>
  <c r="F1295" i="6"/>
  <c r="Z1295" i="6" s="1"/>
  <c r="L1295" i="6"/>
  <c r="I1295" i="6"/>
  <c r="N1295" i="6"/>
  <c r="R1295" i="6"/>
  <c r="O1295" i="6"/>
  <c r="S1295" i="6"/>
  <c r="P1295" i="6"/>
  <c r="T1295" i="6"/>
  <c r="M1295" i="6"/>
  <c r="Q1295" i="6"/>
  <c r="U1295" i="6"/>
  <c r="B1295" i="6"/>
  <c r="D1295" i="6"/>
  <c r="C1295" i="6" s="1"/>
  <c r="H1304" i="6"/>
  <c r="Y1296" i="6"/>
  <c r="V1295" i="6"/>
  <c r="K1296" i="6"/>
  <c r="J1296" i="6"/>
  <c r="A1296" i="6"/>
  <c r="E1296" i="6"/>
  <c r="G1295" i="6" l="1"/>
  <c r="X1296" i="6"/>
  <c r="F1296" i="6"/>
  <c r="L1296" i="6"/>
  <c r="I1296" i="6"/>
  <c r="M1296" i="6"/>
  <c r="Q1296" i="6"/>
  <c r="U1296" i="6"/>
  <c r="N1296" i="6"/>
  <c r="R1296" i="6"/>
  <c r="O1296" i="6"/>
  <c r="S1296" i="6"/>
  <c r="P1296" i="6"/>
  <c r="T1296" i="6"/>
  <c r="B1296" i="6"/>
  <c r="D1296" i="6"/>
  <c r="C1296" i="6" s="1"/>
  <c r="H1305" i="6"/>
  <c r="Y1297" i="6"/>
  <c r="V1296" i="6"/>
  <c r="J1297" i="6"/>
  <c r="A1297" i="6"/>
  <c r="K1297" i="6"/>
  <c r="E1297" i="6"/>
  <c r="X1297" i="6" l="1"/>
  <c r="F1297" i="6"/>
  <c r="W1297" i="6" s="1"/>
  <c r="L1297" i="6"/>
  <c r="I1297" i="6"/>
  <c r="Z1296" i="6"/>
  <c r="G1296" i="6"/>
  <c r="W1296" i="6"/>
  <c r="P1297" i="6"/>
  <c r="T1297" i="6"/>
  <c r="M1297" i="6"/>
  <c r="Q1297" i="6"/>
  <c r="U1297" i="6"/>
  <c r="N1297" i="6"/>
  <c r="R1297" i="6"/>
  <c r="O1297" i="6"/>
  <c r="S1297" i="6"/>
  <c r="B1297" i="6"/>
  <c r="D1297" i="6"/>
  <c r="C1297" i="6" s="1"/>
  <c r="H1306" i="6"/>
  <c r="Y1298" i="6"/>
  <c r="K1298" i="6"/>
  <c r="J1298" i="6"/>
  <c r="A1298" i="6"/>
  <c r="E1298" i="6"/>
  <c r="V1297" i="6" l="1"/>
  <c r="X1298" i="6"/>
  <c r="F1298" i="6"/>
  <c r="V1298" i="6" s="1"/>
  <c r="L1298" i="6"/>
  <c r="I1298" i="6"/>
  <c r="Z1297" i="6"/>
  <c r="G1297" i="6"/>
  <c r="O1298" i="6"/>
  <c r="S1298" i="6"/>
  <c r="P1298" i="6"/>
  <c r="T1298" i="6"/>
  <c r="M1298" i="6"/>
  <c r="Q1298" i="6"/>
  <c r="U1298" i="6"/>
  <c r="N1298" i="6"/>
  <c r="R1298" i="6"/>
  <c r="B1298" i="6"/>
  <c r="D1298" i="6"/>
  <c r="C1298" i="6" s="1"/>
  <c r="H1307" i="6"/>
  <c r="Y1299" i="6"/>
  <c r="A1299" i="6"/>
  <c r="J1299" i="6"/>
  <c r="E1299" i="6"/>
  <c r="K1299" i="6"/>
  <c r="Z1298" i="6" l="1"/>
  <c r="G1298" i="6"/>
  <c r="X1299" i="6"/>
  <c r="F1299" i="6"/>
  <c r="W1299" i="6" s="1"/>
  <c r="L1299" i="6"/>
  <c r="I1299" i="6"/>
  <c r="N1299" i="6"/>
  <c r="R1299" i="6"/>
  <c r="O1299" i="6"/>
  <c r="S1299" i="6"/>
  <c r="P1299" i="6"/>
  <c r="T1299" i="6"/>
  <c r="M1299" i="6"/>
  <c r="Q1299" i="6"/>
  <c r="U1299" i="6"/>
  <c r="B1299" i="6"/>
  <c r="D1299" i="6"/>
  <c r="C1299" i="6" s="1"/>
  <c r="H1308" i="6"/>
  <c r="Y1300" i="6"/>
  <c r="V1299" i="6"/>
  <c r="K1300" i="6"/>
  <c r="J1300" i="6"/>
  <c r="E1300" i="6"/>
  <c r="A1300" i="6"/>
  <c r="X1300" i="6" l="1"/>
  <c r="F1300" i="6"/>
  <c r="V1300" i="6" s="1"/>
  <c r="L1300" i="6"/>
  <c r="I1300" i="6"/>
  <c r="Z1299" i="6"/>
  <c r="G1299" i="6"/>
  <c r="M1300" i="6"/>
  <c r="Q1300" i="6"/>
  <c r="U1300" i="6"/>
  <c r="N1300" i="6"/>
  <c r="R1300" i="6"/>
  <c r="O1300" i="6"/>
  <c r="S1300" i="6"/>
  <c r="P1300" i="6"/>
  <c r="T1300" i="6"/>
  <c r="B1300" i="6"/>
  <c r="D1300" i="6"/>
  <c r="C1300" i="6" s="1"/>
  <c r="H1309" i="6"/>
  <c r="Y1301" i="6"/>
  <c r="A1301" i="6"/>
  <c r="J1301" i="6"/>
  <c r="K1301" i="6"/>
  <c r="E1301" i="6"/>
  <c r="Z1300" i="6" l="1"/>
  <c r="W1300" i="6"/>
  <c r="X1301" i="6"/>
  <c r="F1301" i="6"/>
  <c r="Z1301" i="6" s="1"/>
  <c r="L1301" i="6"/>
  <c r="I1301" i="6"/>
  <c r="G1300" i="6"/>
  <c r="P1301" i="6"/>
  <c r="T1301" i="6"/>
  <c r="M1301" i="6"/>
  <c r="Q1301" i="6"/>
  <c r="U1301" i="6"/>
  <c r="N1301" i="6"/>
  <c r="R1301" i="6"/>
  <c r="O1301" i="6"/>
  <c r="S1301" i="6"/>
  <c r="B1301" i="6"/>
  <c r="D1301" i="6"/>
  <c r="C1301" i="6" s="1"/>
  <c r="H1310" i="6"/>
  <c r="Y1302" i="6"/>
  <c r="J1302" i="6"/>
  <c r="E1302" i="6"/>
  <c r="A1302" i="6"/>
  <c r="K1302" i="6"/>
  <c r="V1301" i="6" l="1"/>
  <c r="X1302" i="6"/>
  <c r="F1302" i="6"/>
  <c r="Z1302" i="6" s="1"/>
  <c r="L1302" i="6"/>
  <c r="I1302" i="6"/>
  <c r="G1301" i="6"/>
  <c r="O1302" i="6"/>
  <c r="S1302" i="6"/>
  <c r="P1302" i="6"/>
  <c r="T1302" i="6"/>
  <c r="M1302" i="6"/>
  <c r="Q1302" i="6"/>
  <c r="U1302" i="6"/>
  <c r="N1302" i="6"/>
  <c r="R1302" i="6"/>
  <c r="B1302" i="6"/>
  <c r="D1302" i="6"/>
  <c r="C1302" i="6" s="1"/>
  <c r="H1311" i="6"/>
  <c r="Y1303" i="6"/>
  <c r="V1302" i="6"/>
  <c r="K1303" i="6"/>
  <c r="E1303" i="6"/>
  <c r="A1303" i="6"/>
  <c r="J1303" i="6"/>
  <c r="X1303" i="6" l="1"/>
  <c r="F1303" i="6"/>
  <c r="V1303" i="6" s="1"/>
  <c r="L1303" i="6"/>
  <c r="I1303" i="6"/>
  <c r="G1302" i="6"/>
  <c r="W1302" i="6"/>
  <c r="N1303" i="6"/>
  <c r="R1303" i="6"/>
  <c r="O1303" i="6"/>
  <c r="S1303" i="6"/>
  <c r="P1303" i="6"/>
  <c r="T1303" i="6"/>
  <c r="M1303" i="6"/>
  <c r="Q1303" i="6"/>
  <c r="U1303" i="6"/>
  <c r="B1303" i="6"/>
  <c r="D1303" i="6"/>
  <c r="C1303" i="6" s="1"/>
  <c r="H1312" i="6"/>
  <c r="Y1304" i="6"/>
  <c r="J1304" i="6"/>
  <c r="E1304" i="6"/>
  <c r="A1304" i="6"/>
  <c r="K1304" i="6"/>
  <c r="Z1303" i="6" l="1"/>
  <c r="G1303" i="6"/>
  <c r="W1303" i="6"/>
  <c r="X1304" i="6"/>
  <c r="F1304" i="6"/>
  <c r="L1304" i="6"/>
  <c r="I1304" i="6"/>
  <c r="M1304" i="6"/>
  <c r="Q1304" i="6"/>
  <c r="U1304" i="6"/>
  <c r="N1304" i="6"/>
  <c r="R1304" i="6"/>
  <c r="O1304" i="6"/>
  <c r="S1304" i="6"/>
  <c r="P1304" i="6"/>
  <c r="T1304" i="6"/>
  <c r="B1304" i="6"/>
  <c r="D1304" i="6"/>
  <c r="C1304" i="6" s="1"/>
  <c r="H1313" i="6"/>
  <c r="Y1305" i="6"/>
  <c r="V1304" i="6"/>
  <c r="A1305" i="6"/>
  <c r="J1305" i="6"/>
  <c r="K1305" i="6"/>
  <c r="E1305" i="6"/>
  <c r="X1305" i="6" l="1"/>
  <c r="F1305" i="6"/>
  <c r="W1305" i="6" s="1"/>
  <c r="L1305" i="6"/>
  <c r="I1305" i="6"/>
  <c r="Z1304" i="6"/>
  <c r="G1304" i="6"/>
  <c r="P1305" i="6"/>
  <c r="T1305" i="6"/>
  <c r="M1305" i="6"/>
  <c r="Q1305" i="6"/>
  <c r="U1305" i="6"/>
  <c r="N1305" i="6"/>
  <c r="R1305" i="6"/>
  <c r="O1305" i="6"/>
  <c r="S1305" i="6"/>
  <c r="B1305" i="6"/>
  <c r="D1305" i="6"/>
  <c r="C1305" i="6" s="1"/>
  <c r="H1314" i="6"/>
  <c r="Y1306" i="6"/>
  <c r="V1305" i="6"/>
  <c r="A1306" i="6"/>
  <c r="K1306" i="6"/>
  <c r="E1306" i="6"/>
  <c r="J1306" i="6"/>
  <c r="X1306" i="6" l="1"/>
  <c r="F1306" i="6"/>
  <c r="V1306" i="6" s="1"/>
  <c r="L1306" i="6"/>
  <c r="I1306" i="6"/>
  <c r="Z1305" i="6"/>
  <c r="G1305" i="6"/>
  <c r="O1306" i="6"/>
  <c r="S1306" i="6"/>
  <c r="P1306" i="6"/>
  <c r="T1306" i="6"/>
  <c r="M1306" i="6"/>
  <c r="Q1306" i="6"/>
  <c r="U1306" i="6"/>
  <c r="N1306" i="6"/>
  <c r="R1306" i="6"/>
  <c r="B1306" i="6"/>
  <c r="D1306" i="6"/>
  <c r="C1306" i="6" s="1"/>
  <c r="H1315" i="6"/>
  <c r="Y1307" i="6"/>
  <c r="J1307" i="6"/>
  <c r="K1307" i="6"/>
  <c r="A1307" i="6"/>
  <c r="E1307" i="6"/>
  <c r="Z1306" i="6" l="1"/>
  <c r="G1306" i="6"/>
  <c r="W1306" i="6"/>
  <c r="X1307" i="6"/>
  <c r="F1307" i="6"/>
  <c r="Z1307" i="6" s="1"/>
  <c r="L1307" i="6"/>
  <c r="I1307" i="6"/>
  <c r="N1307" i="6"/>
  <c r="R1307" i="6"/>
  <c r="O1307" i="6"/>
  <c r="S1307" i="6"/>
  <c r="P1307" i="6"/>
  <c r="T1307" i="6"/>
  <c r="M1307" i="6"/>
  <c r="Q1307" i="6"/>
  <c r="U1307" i="6"/>
  <c r="B1307" i="6"/>
  <c r="D1307" i="6"/>
  <c r="C1307" i="6" s="1"/>
  <c r="H1316" i="6"/>
  <c r="Y1308" i="6"/>
  <c r="V1307" i="6"/>
  <c r="E1308" i="6"/>
  <c r="A1308" i="6"/>
  <c r="K1308" i="6"/>
  <c r="J1308" i="6"/>
  <c r="X1308" i="6" l="1"/>
  <c r="F1308" i="6"/>
  <c r="W1308" i="6" s="1"/>
  <c r="L1308" i="6"/>
  <c r="I1308" i="6"/>
  <c r="G1307" i="6"/>
  <c r="M1308" i="6"/>
  <c r="Q1308" i="6"/>
  <c r="U1308" i="6"/>
  <c r="N1308" i="6"/>
  <c r="R1308" i="6"/>
  <c r="O1308" i="6"/>
  <c r="S1308" i="6"/>
  <c r="P1308" i="6"/>
  <c r="T1308" i="6"/>
  <c r="B1308" i="6"/>
  <c r="D1308" i="6"/>
  <c r="C1308" i="6" s="1"/>
  <c r="H1317" i="6"/>
  <c r="Y1309" i="6"/>
  <c r="V1308" i="6"/>
  <c r="J1309" i="6"/>
  <c r="K1309" i="6"/>
  <c r="A1309" i="6"/>
  <c r="E1309" i="6"/>
  <c r="Z1308" i="6" l="1"/>
  <c r="G1308" i="6"/>
  <c r="X1309" i="6"/>
  <c r="F1309" i="6"/>
  <c r="Z1309" i="6" s="1"/>
  <c r="L1309" i="6"/>
  <c r="I1309" i="6"/>
  <c r="P1309" i="6"/>
  <c r="T1309" i="6"/>
  <c r="M1309" i="6"/>
  <c r="Q1309" i="6"/>
  <c r="U1309" i="6"/>
  <c r="N1309" i="6"/>
  <c r="R1309" i="6"/>
  <c r="O1309" i="6"/>
  <c r="S1309" i="6"/>
  <c r="B1309" i="6"/>
  <c r="D1309" i="6"/>
  <c r="C1309" i="6" s="1"/>
  <c r="H1318" i="6"/>
  <c r="Y1310" i="6"/>
  <c r="A1310" i="6"/>
  <c r="K1310" i="6"/>
  <c r="E1310" i="6"/>
  <c r="J1310" i="6"/>
  <c r="V1309" i="6" l="1"/>
  <c r="G1309" i="6"/>
  <c r="W1309" i="6"/>
  <c r="X1310" i="6"/>
  <c r="F1310" i="6"/>
  <c r="Z1310" i="6" s="1"/>
  <c r="L1310" i="6"/>
  <c r="I1310" i="6"/>
  <c r="O1310" i="6"/>
  <c r="S1310" i="6"/>
  <c r="P1310" i="6"/>
  <c r="T1310" i="6"/>
  <c r="M1310" i="6"/>
  <c r="Q1310" i="6"/>
  <c r="U1310" i="6"/>
  <c r="N1310" i="6"/>
  <c r="R1310" i="6"/>
  <c r="B1310" i="6"/>
  <c r="D1310" i="6"/>
  <c r="C1310" i="6" s="1"/>
  <c r="H1319" i="6"/>
  <c r="Y1311" i="6"/>
  <c r="V1310" i="6"/>
  <c r="J1311" i="6"/>
  <c r="K1311" i="6"/>
  <c r="E1311" i="6"/>
  <c r="A1311" i="6"/>
  <c r="G1310" i="6" l="1"/>
  <c r="X1311" i="6"/>
  <c r="F1311" i="6"/>
  <c r="Z1311" i="6" s="1"/>
  <c r="L1311" i="6"/>
  <c r="I1311" i="6"/>
  <c r="N1311" i="6"/>
  <c r="R1311" i="6"/>
  <c r="O1311" i="6"/>
  <c r="S1311" i="6"/>
  <c r="P1311" i="6"/>
  <c r="T1311" i="6"/>
  <c r="M1311" i="6"/>
  <c r="Q1311" i="6"/>
  <c r="U1311" i="6"/>
  <c r="B1311" i="6"/>
  <c r="D1311" i="6"/>
  <c r="C1311" i="6" s="1"/>
  <c r="H1320" i="6"/>
  <c r="Y1312" i="6"/>
  <c r="V1311" i="6"/>
  <c r="A1312" i="6"/>
  <c r="K1312" i="6"/>
  <c r="J1312" i="6"/>
  <c r="E1312" i="6"/>
  <c r="W1311" i="6" l="1"/>
  <c r="X1312" i="6"/>
  <c r="F1312" i="6"/>
  <c r="Z1312" i="6" s="1"/>
  <c r="L1312" i="6"/>
  <c r="I1312" i="6"/>
  <c r="G1311" i="6"/>
  <c r="M1312" i="6"/>
  <c r="Q1312" i="6"/>
  <c r="U1312" i="6"/>
  <c r="N1312" i="6"/>
  <c r="R1312" i="6"/>
  <c r="O1312" i="6"/>
  <c r="S1312" i="6"/>
  <c r="P1312" i="6"/>
  <c r="T1312" i="6"/>
  <c r="B1312" i="6"/>
  <c r="D1312" i="6"/>
  <c r="C1312" i="6" s="1"/>
  <c r="H1321" i="6"/>
  <c r="Y1313" i="6"/>
  <c r="V1312" i="6"/>
  <c r="A1313" i="6"/>
  <c r="E1313" i="6"/>
  <c r="J1313" i="6"/>
  <c r="K1313" i="6"/>
  <c r="W1312" i="6" l="1"/>
  <c r="X1313" i="6"/>
  <c r="F1313" i="6"/>
  <c r="Z1313" i="6" s="1"/>
  <c r="L1313" i="6"/>
  <c r="I1313" i="6"/>
  <c r="G1312" i="6"/>
  <c r="P1313" i="6"/>
  <c r="T1313" i="6"/>
  <c r="M1313" i="6"/>
  <c r="Q1313" i="6"/>
  <c r="U1313" i="6"/>
  <c r="N1313" i="6"/>
  <c r="R1313" i="6"/>
  <c r="O1313" i="6"/>
  <c r="S1313" i="6"/>
  <c r="B1313" i="6"/>
  <c r="D1313" i="6"/>
  <c r="C1313" i="6" s="1"/>
  <c r="H1322" i="6"/>
  <c r="Y1314" i="6"/>
  <c r="V1313" i="6"/>
  <c r="J1314" i="6"/>
  <c r="E1314" i="6"/>
  <c r="A1314" i="6"/>
  <c r="K1314" i="6"/>
  <c r="W1313" i="6" l="1"/>
  <c r="X1314" i="6"/>
  <c r="F1314" i="6"/>
  <c r="Z1314" i="6" s="1"/>
  <c r="L1314" i="6"/>
  <c r="I1314" i="6"/>
  <c r="G1313" i="6"/>
  <c r="O1314" i="6"/>
  <c r="S1314" i="6"/>
  <c r="P1314" i="6"/>
  <c r="T1314" i="6"/>
  <c r="M1314" i="6"/>
  <c r="Q1314" i="6"/>
  <c r="U1314" i="6"/>
  <c r="N1314" i="6"/>
  <c r="R1314" i="6"/>
  <c r="B1314" i="6"/>
  <c r="D1314" i="6"/>
  <c r="C1314" i="6" s="1"/>
  <c r="H1323" i="6"/>
  <c r="Y1315" i="6"/>
  <c r="V1314" i="6"/>
  <c r="K1315" i="6"/>
  <c r="A1315" i="6"/>
  <c r="E1315" i="6"/>
  <c r="J1315" i="6"/>
  <c r="W1314" i="6" l="1"/>
  <c r="X1315" i="6"/>
  <c r="F1315" i="6"/>
  <c r="Z1315" i="6" s="1"/>
  <c r="L1315" i="6"/>
  <c r="I1315" i="6"/>
  <c r="G1314" i="6"/>
  <c r="N1315" i="6"/>
  <c r="R1315" i="6"/>
  <c r="O1315" i="6"/>
  <c r="S1315" i="6"/>
  <c r="P1315" i="6"/>
  <c r="T1315" i="6"/>
  <c r="M1315" i="6"/>
  <c r="Q1315" i="6"/>
  <c r="U1315" i="6"/>
  <c r="B1315" i="6"/>
  <c r="D1315" i="6"/>
  <c r="C1315" i="6" s="1"/>
  <c r="H1324" i="6"/>
  <c r="Y1316" i="6"/>
  <c r="V1315" i="6"/>
  <c r="J1316" i="6"/>
  <c r="A1316" i="6"/>
  <c r="K1316" i="6"/>
  <c r="E1316" i="6"/>
  <c r="W1315" i="6" l="1"/>
  <c r="X1316" i="6"/>
  <c r="F1316" i="6"/>
  <c r="Z1316" i="6" s="1"/>
  <c r="L1316" i="6"/>
  <c r="I1316" i="6"/>
  <c r="G1315" i="6"/>
  <c r="M1316" i="6"/>
  <c r="Q1316" i="6"/>
  <c r="U1316" i="6"/>
  <c r="N1316" i="6"/>
  <c r="R1316" i="6"/>
  <c r="O1316" i="6"/>
  <c r="S1316" i="6"/>
  <c r="P1316" i="6"/>
  <c r="T1316" i="6"/>
  <c r="B1316" i="6"/>
  <c r="D1316" i="6"/>
  <c r="C1316" i="6" s="1"/>
  <c r="H1325" i="6"/>
  <c r="Y1317" i="6"/>
  <c r="V1316" i="6"/>
  <c r="A1317" i="6"/>
  <c r="E1317" i="6"/>
  <c r="K1317" i="6"/>
  <c r="J1317" i="6"/>
  <c r="X1317" i="6" l="1"/>
  <c r="F1317" i="6"/>
  <c r="Z1317" i="6" s="1"/>
  <c r="L1317" i="6"/>
  <c r="I1317" i="6"/>
  <c r="G1316" i="6"/>
  <c r="W1316" i="6"/>
  <c r="P1317" i="6"/>
  <c r="T1317" i="6"/>
  <c r="M1317" i="6"/>
  <c r="Q1317" i="6"/>
  <c r="U1317" i="6"/>
  <c r="N1317" i="6"/>
  <c r="R1317" i="6"/>
  <c r="O1317" i="6"/>
  <c r="S1317" i="6"/>
  <c r="B1317" i="6"/>
  <c r="D1317" i="6"/>
  <c r="C1317" i="6" s="1"/>
  <c r="H1326" i="6"/>
  <c r="Y1318" i="6"/>
  <c r="V1317" i="6"/>
  <c r="J1318" i="6"/>
  <c r="K1318" i="6"/>
  <c r="E1318" i="6"/>
  <c r="A1318" i="6"/>
  <c r="W1317" i="6" l="1"/>
  <c r="X1318" i="6"/>
  <c r="F1318" i="6"/>
  <c r="Z1318" i="6" s="1"/>
  <c r="L1318" i="6"/>
  <c r="I1318" i="6"/>
  <c r="G1317" i="6"/>
  <c r="O1318" i="6"/>
  <c r="S1318" i="6"/>
  <c r="P1318" i="6"/>
  <c r="T1318" i="6"/>
  <c r="M1318" i="6"/>
  <c r="Q1318" i="6"/>
  <c r="U1318" i="6"/>
  <c r="N1318" i="6"/>
  <c r="R1318" i="6"/>
  <c r="B1318" i="6"/>
  <c r="D1318" i="6"/>
  <c r="C1318" i="6" s="1"/>
  <c r="H1327" i="6"/>
  <c r="Y1319" i="6"/>
  <c r="V1318" i="6"/>
  <c r="J1319" i="6"/>
  <c r="A1319" i="6"/>
  <c r="K1319" i="6"/>
  <c r="E1319" i="6"/>
  <c r="W1318" i="6" l="1"/>
  <c r="G1318" i="6"/>
  <c r="X1319" i="6"/>
  <c r="F1319" i="6"/>
  <c r="Z1319" i="6" s="1"/>
  <c r="L1319" i="6"/>
  <c r="I1319" i="6"/>
  <c r="N1319" i="6"/>
  <c r="R1319" i="6"/>
  <c r="O1319" i="6"/>
  <c r="S1319" i="6"/>
  <c r="P1319" i="6"/>
  <c r="T1319" i="6"/>
  <c r="M1319" i="6"/>
  <c r="Q1319" i="6"/>
  <c r="U1319" i="6"/>
  <c r="B1319" i="6"/>
  <c r="D1319" i="6"/>
  <c r="C1319" i="6" s="1"/>
  <c r="H1328" i="6"/>
  <c r="Y1320" i="6"/>
  <c r="V1319" i="6"/>
  <c r="E1320" i="6"/>
  <c r="K1320" i="6"/>
  <c r="J1320" i="6"/>
  <c r="A1320" i="6"/>
  <c r="G1319" i="6" l="1"/>
  <c r="W1319" i="6"/>
  <c r="X1320" i="6"/>
  <c r="F1320" i="6"/>
  <c r="Z1320" i="6" s="1"/>
  <c r="L1320" i="6"/>
  <c r="I1320" i="6"/>
  <c r="M1320" i="6"/>
  <c r="Q1320" i="6"/>
  <c r="U1320" i="6"/>
  <c r="N1320" i="6"/>
  <c r="R1320" i="6"/>
  <c r="O1320" i="6"/>
  <c r="S1320" i="6"/>
  <c r="P1320" i="6"/>
  <c r="T1320" i="6"/>
  <c r="B1320" i="6"/>
  <c r="D1320" i="6"/>
  <c r="C1320" i="6" s="1"/>
  <c r="H1329" i="6"/>
  <c r="Y1321" i="6"/>
  <c r="V1320" i="6"/>
  <c r="K1321" i="6"/>
  <c r="A1321" i="6"/>
  <c r="J1321" i="6"/>
  <c r="E1321" i="6"/>
  <c r="G1320" i="6" l="1"/>
  <c r="W1320" i="6"/>
  <c r="X1321" i="6"/>
  <c r="F1321" i="6"/>
  <c r="Z1321" i="6" s="1"/>
  <c r="I1321" i="6"/>
  <c r="L1321" i="6"/>
  <c r="P1321" i="6"/>
  <c r="T1321" i="6"/>
  <c r="M1321" i="6"/>
  <c r="Q1321" i="6"/>
  <c r="U1321" i="6"/>
  <c r="N1321" i="6"/>
  <c r="R1321" i="6"/>
  <c r="O1321" i="6"/>
  <c r="S1321" i="6"/>
  <c r="B1321" i="6"/>
  <c r="D1321" i="6"/>
  <c r="C1321" i="6" s="1"/>
  <c r="H1330" i="6"/>
  <c r="Y1322" i="6"/>
  <c r="V1321" i="6"/>
  <c r="A1322" i="6"/>
  <c r="J1322" i="6"/>
  <c r="E1322" i="6"/>
  <c r="K1322" i="6"/>
  <c r="W1321" i="6" l="1"/>
  <c r="X1322" i="6"/>
  <c r="F1322" i="6"/>
  <c r="Z1322" i="6" s="1"/>
  <c r="L1322" i="6"/>
  <c r="I1322" i="6"/>
  <c r="G1321" i="6"/>
  <c r="O1322" i="6"/>
  <c r="S1322" i="6"/>
  <c r="P1322" i="6"/>
  <c r="T1322" i="6"/>
  <c r="M1322" i="6"/>
  <c r="Q1322" i="6"/>
  <c r="U1322" i="6"/>
  <c r="N1322" i="6"/>
  <c r="R1322" i="6"/>
  <c r="B1322" i="6"/>
  <c r="D1322" i="6"/>
  <c r="C1322" i="6" s="1"/>
  <c r="H1331" i="6"/>
  <c r="Y1323" i="6"/>
  <c r="V1322" i="6"/>
  <c r="K1323" i="6"/>
  <c r="J1323" i="6"/>
  <c r="A1323" i="6"/>
  <c r="E1323" i="6"/>
  <c r="G1322" i="6" l="1"/>
  <c r="W1322" i="6"/>
  <c r="X1323" i="6"/>
  <c r="F1323" i="6"/>
  <c r="Z1323" i="6" s="1"/>
  <c r="L1323" i="6"/>
  <c r="I1323" i="6"/>
  <c r="N1323" i="6"/>
  <c r="R1323" i="6"/>
  <c r="O1323" i="6"/>
  <c r="S1323" i="6"/>
  <c r="P1323" i="6"/>
  <c r="T1323" i="6"/>
  <c r="M1323" i="6"/>
  <c r="Q1323" i="6"/>
  <c r="U1323" i="6"/>
  <c r="B1323" i="6"/>
  <c r="D1323" i="6"/>
  <c r="C1323" i="6" s="1"/>
  <c r="H1332" i="6"/>
  <c r="Y1324" i="6"/>
  <c r="V1323" i="6"/>
  <c r="A1324" i="6"/>
  <c r="E1324" i="6"/>
  <c r="J1324" i="6"/>
  <c r="K1324" i="6"/>
  <c r="W1323" i="6" l="1"/>
  <c r="X1324" i="6"/>
  <c r="F1324" i="6"/>
  <c r="Z1324" i="6" s="1"/>
  <c r="L1324" i="6"/>
  <c r="I1324" i="6"/>
  <c r="G1323" i="6"/>
  <c r="M1324" i="6"/>
  <c r="Q1324" i="6"/>
  <c r="U1324" i="6"/>
  <c r="N1324" i="6"/>
  <c r="R1324" i="6"/>
  <c r="O1324" i="6"/>
  <c r="S1324" i="6"/>
  <c r="P1324" i="6"/>
  <c r="T1324" i="6"/>
  <c r="B1324" i="6"/>
  <c r="D1324" i="6"/>
  <c r="C1324" i="6" s="1"/>
  <c r="H1333" i="6"/>
  <c r="Y1325" i="6"/>
  <c r="V1324" i="6"/>
  <c r="A1325" i="6"/>
  <c r="J1325" i="6"/>
  <c r="K1325" i="6"/>
  <c r="E1325" i="6"/>
  <c r="W1324" i="6" l="1"/>
  <c r="G1324" i="6"/>
  <c r="X1325" i="6"/>
  <c r="F1325" i="6"/>
  <c r="Z1325" i="6" s="1"/>
  <c r="L1325" i="6"/>
  <c r="I1325" i="6"/>
  <c r="P1325" i="6"/>
  <c r="T1325" i="6"/>
  <c r="M1325" i="6"/>
  <c r="Q1325" i="6"/>
  <c r="U1325" i="6"/>
  <c r="N1325" i="6"/>
  <c r="R1325" i="6"/>
  <c r="O1325" i="6"/>
  <c r="S1325" i="6"/>
  <c r="B1325" i="6"/>
  <c r="D1325" i="6"/>
  <c r="C1325" i="6" s="1"/>
  <c r="H1334" i="6"/>
  <c r="Y1326" i="6"/>
  <c r="V1325" i="6"/>
  <c r="J1326" i="6"/>
  <c r="E1326" i="6"/>
  <c r="A1326" i="6"/>
  <c r="K1326" i="6"/>
  <c r="W1325" i="6" l="1"/>
  <c r="X1326" i="6"/>
  <c r="F1326" i="6"/>
  <c r="L1326" i="6"/>
  <c r="I1326" i="6"/>
  <c r="G1325" i="6"/>
  <c r="O1326" i="6"/>
  <c r="S1326" i="6"/>
  <c r="P1326" i="6"/>
  <c r="T1326" i="6"/>
  <c r="M1326" i="6"/>
  <c r="Q1326" i="6"/>
  <c r="U1326" i="6"/>
  <c r="N1326" i="6"/>
  <c r="R1326" i="6"/>
  <c r="B1326" i="6"/>
  <c r="D1326" i="6"/>
  <c r="C1326" i="6" s="1"/>
  <c r="H1335" i="6"/>
  <c r="Y1327" i="6"/>
  <c r="V1326" i="6"/>
  <c r="E1327" i="6"/>
  <c r="A1327" i="6"/>
  <c r="K1327" i="6"/>
  <c r="J1327" i="6"/>
  <c r="Z1326" i="6" l="1"/>
  <c r="G1326" i="6"/>
  <c r="X1327" i="6"/>
  <c r="F1327" i="6"/>
  <c r="W1327" i="6" s="1"/>
  <c r="L1327" i="6"/>
  <c r="I1327" i="6"/>
  <c r="W1326" i="6"/>
  <c r="N1327" i="6"/>
  <c r="R1327" i="6"/>
  <c r="O1327" i="6"/>
  <c r="S1327" i="6"/>
  <c r="P1327" i="6"/>
  <c r="T1327" i="6"/>
  <c r="M1327" i="6"/>
  <c r="Q1327" i="6"/>
  <c r="U1327" i="6"/>
  <c r="B1327" i="6"/>
  <c r="D1327" i="6"/>
  <c r="C1327" i="6" s="1"/>
  <c r="H1336" i="6"/>
  <c r="Y1328" i="6"/>
  <c r="V1327" i="6"/>
  <c r="J1328" i="6"/>
  <c r="K1328" i="6"/>
  <c r="A1328" i="6"/>
  <c r="E1328" i="6"/>
  <c r="Z1327" i="6" l="1"/>
  <c r="G1327" i="6"/>
  <c r="X1328" i="6"/>
  <c r="F1328" i="6"/>
  <c r="W1328" i="6" s="1"/>
  <c r="L1328" i="6"/>
  <c r="I1328" i="6"/>
  <c r="M1328" i="6"/>
  <c r="Q1328" i="6"/>
  <c r="U1328" i="6"/>
  <c r="N1328" i="6"/>
  <c r="R1328" i="6"/>
  <c r="O1328" i="6"/>
  <c r="S1328" i="6"/>
  <c r="P1328" i="6"/>
  <c r="T1328" i="6"/>
  <c r="B1328" i="6"/>
  <c r="D1328" i="6"/>
  <c r="C1328" i="6" s="1"/>
  <c r="H1337" i="6"/>
  <c r="Y1329" i="6"/>
  <c r="V1328" i="6"/>
  <c r="A1329" i="6"/>
  <c r="J1329" i="6"/>
  <c r="E1329" i="6"/>
  <c r="K1329" i="6"/>
  <c r="Z1328" i="6" l="1"/>
  <c r="G1328" i="6"/>
  <c r="X1329" i="6"/>
  <c r="F1329" i="6"/>
  <c r="W1329" i="6" s="1"/>
  <c r="L1329" i="6"/>
  <c r="I1329" i="6"/>
  <c r="P1329" i="6"/>
  <c r="T1329" i="6"/>
  <c r="M1329" i="6"/>
  <c r="Q1329" i="6"/>
  <c r="U1329" i="6"/>
  <c r="N1329" i="6"/>
  <c r="R1329" i="6"/>
  <c r="O1329" i="6"/>
  <c r="S1329" i="6"/>
  <c r="B1329" i="6"/>
  <c r="D1329" i="6"/>
  <c r="C1329" i="6" s="1"/>
  <c r="H1338" i="6"/>
  <c r="Y1330" i="6"/>
  <c r="V1329" i="6"/>
  <c r="K1330" i="6"/>
  <c r="E1330" i="6"/>
  <c r="J1330" i="6"/>
  <c r="A1330" i="6"/>
  <c r="Z1329" i="6" l="1"/>
  <c r="G1329" i="6"/>
  <c r="X1330" i="6"/>
  <c r="F1330" i="6"/>
  <c r="Z1330" i="6" s="1"/>
  <c r="L1330" i="6"/>
  <c r="I1330" i="6"/>
  <c r="O1330" i="6"/>
  <c r="S1330" i="6"/>
  <c r="P1330" i="6"/>
  <c r="T1330" i="6"/>
  <c r="M1330" i="6"/>
  <c r="Q1330" i="6"/>
  <c r="U1330" i="6"/>
  <c r="N1330" i="6"/>
  <c r="R1330" i="6"/>
  <c r="B1330" i="6"/>
  <c r="D1330" i="6"/>
  <c r="C1330" i="6" s="1"/>
  <c r="H1339" i="6"/>
  <c r="Y1331" i="6"/>
  <c r="V1330" i="6"/>
  <c r="E1331" i="6"/>
  <c r="A1331" i="6"/>
  <c r="J1331" i="6"/>
  <c r="K1331" i="6"/>
  <c r="G1330" i="6" l="1"/>
  <c r="W1330" i="6"/>
  <c r="X1331" i="6"/>
  <c r="F1331" i="6"/>
  <c r="Z1331" i="6" s="1"/>
  <c r="L1331" i="6"/>
  <c r="I1331" i="6"/>
  <c r="N1331" i="6"/>
  <c r="R1331" i="6"/>
  <c r="O1331" i="6"/>
  <c r="S1331" i="6"/>
  <c r="P1331" i="6"/>
  <c r="T1331" i="6"/>
  <c r="M1331" i="6"/>
  <c r="Q1331" i="6"/>
  <c r="U1331" i="6"/>
  <c r="B1331" i="6"/>
  <c r="D1331" i="6"/>
  <c r="C1331" i="6" s="1"/>
  <c r="H1340" i="6"/>
  <c r="Y1332" i="6"/>
  <c r="V1331" i="6"/>
  <c r="K1332" i="6"/>
  <c r="A1332" i="6"/>
  <c r="J1332" i="6"/>
  <c r="E1332" i="6"/>
  <c r="G1331" i="6" l="1"/>
  <c r="X1332" i="6"/>
  <c r="F1332" i="6"/>
  <c r="Z1332" i="6" s="1"/>
  <c r="L1332" i="6"/>
  <c r="I1332" i="6"/>
  <c r="W1331" i="6"/>
  <c r="M1332" i="6"/>
  <c r="Q1332" i="6"/>
  <c r="U1332" i="6"/>
  <c r="N1332" i="6"/>
  <c r="R1332" i="6"/>
  <c r="O1332" i="6"/>
  <c r="S1332" i="6"/>
  <c r="P1332" i="6"/>
  <c r="T1332" i="6"/>
  <c r="B1332" i="6"/>
  <c r="D1332" i="6"/>
  <c r="C1332" i="6" s="1"/>
  <c r="H1341" i="6"/>
  <c r="Y1333" i="6"/>
  <c r="V1332" i="6"/>
  <c r="J1333" i="6"/>
  <c r="E1333" i="6"/>
  <c r="A1333" i="6"/>
  <c r="K1333" i="6"/>
  <c r="W1332" i="6" l="1"/>
  <c r="X1333" i="6"/>
  <c r="F1333" i="6"/>
  <c r="Z1333" i="6" s="1"/>
  <c r="L1333" i="6"/>
  <c r="I1333" i="6"/>
  <c r="G1332" i="6"/>
  <c r="P1333" i="6"/>
  <c r="T1333" i="6"/>
  <c r="M1333" i="6"/>
  <c r="Q1333" i="6"/>
  <c r="U1333" i="6"/>
  <c r="N1333" i="6"/>
  <c r="R1333" i="6"/>
  <c r="O1333" i="6"/>
  <c r="S1333" i="6"/>
  <c r="B1333" i="6"/>
  <c r="D1333" i="6"/>
  <c r="C1333" i="6" s="1"/>
  <c r="H1342" i="6"/>
  <c r="Y1334" i="6"/>
  <c r="V1333" i="6"/>
  <c r="K1334" i="6"/>
  <c r="E1334" i="6"/>
  <c r="A1334" i="6"/>
  <c r="J1334" i="6"/>
  <c r="G1333" i="6" l="1"/>
  <c r="W1333" i="6"/>
  <c r="X1334" i="6"/>
  <c r="F1334" i="6"/>
  <c r="Z1334" i="6" s="1"/>
  <c r="L1334" i="6"/>
  <c r="I1334" i="6"/>
  <c r="O1334" i="6"/>
  <c r="S1334" i="6"/>
  <c r="P1334" i="6"/>
  <c r="T1334" i="6"/>
  <c r="M1334" i="6"/>
  <c r="Q1334" i="6"/>
  <c r="U1334" i="6"/>
  <c r="N1334" i="6"/>
  <c r="R1334" i="6"/>
  <c r="B1334" i="6"/>
  <c r="D1334" i="6"/>
  <c r="C1334" i="6" s="1"/>
  <c r="H1343" i="6"/>
  <c r="Y1335" i="6"/>
  <c r="V1334" i="6"/>
  <c r="A1335" i="6"/>
  <c r="K1335" i="6"/>
  <c r="J1335" i="6"/>
  <c r="E1335" i="6"/>
  <c r="G1334" i="6" l="1"/>
  <c r="X1335" i="6"/>
  <c r="F1335" i="6"/>
  <c r="Z1335" i="6" s="1"/>
  <c r="L1335" i="6"/>
  <c r="I1335" i="6"/>
  <c r="W1334" i="6"/>
  <c r="N1335" i="6"/>
  <c r="R1335" i="6"/>
  <c r="O1335" i="6"/>
  <c r="S1335" i="6"/>
  <c r="P1335" i="6"/>
  <c r="T1335" i="6"/>
  <c r="M1335" i="6"/>
  <c r="Q1335" i="6"/>
  <c r="U1335" i="6"/>
  <c r="B1335" i="6"/>
  <c r="D1335" i="6"/>
  <c r="C1335" i="6" s="1"/>
  <c r="H1344" i="6"/>
  <c r="Y1336" i="6"/>
  <c r="V1335" i="6"/>
  <c r="E1336" i="6"/>
  <c r="K1336" i="6"/>
  <c r="J1336" i="6"/>
  <c r="A1336" i="6"/>
  <c r="W1335" i="6" l="1"/>
  <c r="X1336" i="6"/>
  <c r="F1336" i="6"/>
  <c r="Z1336" i="6" s="1"/>
  <c r="L1336" i="6"/>
  <c r="I1336" i="6"/>
  <c r="G1335" i="6"/>
  <c r="M1336" i="6"/>
  <c r="Q1336" i="6"/>
  <c r="U1336" i="6"/>
  <c r="N1336" i="6"/>
  <c r="R1336" i="6"/>
  <c r="O1336" i="6"/>
  <c r="S1336" i="6"/>
  <c r="P1336" i="6"/>
  <c r="T1336" i="6"/>
  <c r="B1336" i="6"/>
  <c r="D1336" i="6"/>
  <c r="C1336" i="6" s="1"/>
  <c r="H1345" i="6"/>
  <c r="Y1337" i="6"/>
  <c r="V1336" i="6"/>
  <c r="A1337" i="6"/>
  <c r="K1337" i="6"/>
  <c r="E1337" i="6"/>
  <c r="J1337" i="6"/>
  <c r="G1336" i="6" l="1"/>
  <c r="W1336" i="6"/>
  <c r="X1337" i="6"/>
  <c r="F1337" i="6"/>
  <c r="Z1337" i="6" s="1"/>
  <c r="L1337" i="6"/>
  <c r="I1337" i="6"/>
  <c r="P1337" i="6"/>
  <c r="T1337" i="6"/>
  <c r="M1337" i="6"/>
  <c r="Q1337" i="6"/>
  <c r="U1337" i="6"/>
  <c r="N1337" i="6"/>
  <c r="R1337" i="6"/>
  <c r="O1337" i="6"/>
  <c r="S1337" i="6"/>
  <c r="B1337" i="6"/>
  <c r="D1337" i="6"/>
  <c r="C1337" i="6" s="1"/>
  <c r="H1346" i="6"/>
  <c r="Y1338" i="6"/>
  <c r="V1337" i="6"/>
  <c r="J1338" i="6"/>
  <c r="K1338" i="6"/>
  <c r="A1338" i="6"/>
  <c r="E1338" i="6"/>
  <c r="G1337" i="6" l="1"/>
  <c r="W1337" i="6"/>
  <c r="X1338" i="6"/>
  <c r="F1338" i="6"/>
  <c r="Z1338" i="6" s="1"/>
  <c r="L1338" i="6"/>
  <c r="I1338" i="6"/>
  <c r="O1338" i="6"/>
  <c r="S1338" i="6"/>
  <c r="P1338" i="6"/>
  <c r="T1338" i="6"/>
  <c r="M1338" i="6"/>
  <c r="Q1338" i="6"/>
  <c r="U1338" i="6"/>
  <c r="N1338" i="6"/>
  <c r="R1338" i="6"/>
  <c r="B1338" i="6"/>
  <c r="D1338" i="6"/>
  <c r="C1338" i="6" s="1"/>
  <c r="H1347" i="6"/>
  <c r="Y1339" i="6"/>
  <c r="V1338" i="6"/>
  <c r="E1339" i="6"/>
  <c r="A1339" i="6"/>
  <c r="J1339" i="6"/>
  <c r="K1339" i="6"/>
  <c r="W1338" i="6" l="1"/>
  <c r="X1339" i="6"/>
  <c r="F1339" i="6"/>
  <c r="Z1339" i="6" s="1"/>
  <c r="L1339" i="6"/>
  <c r="I1339" i="6"/>
  <c r="G1338" i="6"/>
  <c r="N1339" i="6"/>
  <c r="R1339" i="6"/>
  <c r="O1339" i="6"/>
  <c r="S1339" i="6"/>
  <c r="P1339" i="6"/>
  <c r="T1339" i="6"/>
  <c r="M1339" i="6"/>
  <c r="Q1339" i="6"/>
  <c r="U1339" i="6"/>
  <c r="B1339" i="6"/>
  <c r="D1339" i="6"/>
  <c r="C1339" i="6" s="1"/>
  <c r="H1348" i="6"/>
  <c r="Y1340" i="6"/>
  <c r="V1339" i="6"/>
  <c r="K1340" i="6"/>
  <c r="J1340" i="6"/>
  <c r="E1340" i="6"/>
  <c r="A1340" i="6"/>
  <c r="W1339" i="6" l="1"/>
  <c r="G1339" i="6"/>
  <c r="X1340" i="6"/>
  <c r="F1340" i="6"/>
  <c r="Z1340" i="6" s="1"/>
  <c r="L1340" i="6"/>
  <c r="I1340" i="6"/>
  <c r="M1340" i="6"/>
  <c r="Q1340" i="6"/>
  <c r="U1340" i="6"/>
  <c r="N1340" i="6"/>
  <c r="R1340" i="6"/>
  <c r="O1340" i="6"/>
  <c r="S1340" i="6"/>
  <c r="P1340" i="6"/>
  <c r="T1340" i="6"/>
  <c r="B1340" i="6"/>
  <c r="D1340" i="6"/>
  <c r="C1340" i="6" s="1"/>
  <c r="H1349" i="6"/>
  <c r="Y1341" i="6"/>
  <c r="V1340" i="6"/>
  <c r="A1341" i="6"/>
  <c r="E1341" i="6"/>
  <c r="J1341" i="6"/>
  <c r="K1341" i="6"/>
  <c r="G1340" i="6" l="1"/>
  <c r="X1341" i="6"/>
  <c r="F1341" i="6"/>
  <c r="Z1341" i="6" s="1"/>
  <c r="L1341" i="6"/>
  <c r="I1341" i="6"/>
  <c r="W1340" i="6"/>
  <c r="P1341" i="6"/>
  <c r="T1341" i="6"/>
  <c r="M1341" i="6"/>
  <c r="Q1341" i="6"/>
  <c r="U1341" i="6"/>
  <c r="N1341" i="6"/>
  <c r="R1341" i="6"/>
  <c r="O1341" i="6"/>
  <c r="S1341" i="6"/>
  <c r="B1341" i="6"/>
  <c r="D1341" i="6"/>
  <c r="C1341" i="6" s="1"/>
  <c r="H1350" i="6"/>
  <c r="Y1342" i="6"/>
  <c r="V1341" i="6"/>
  <c r="J1342" i="6"/>
  <c r="K1342" i="6"/>
  <c r="E1342" i="6"/>
  <c r="A1342" i="6"/>
  <c r="W1341" i="6" l="1"/>
  <c r="G1341" i="6"/>
  <c r="X1342" i="6"/>
  <c r="F1342" i="6"/>
  <c r="Z1342" i="6" s="1"/>
  <c r="L1342" i="6"/>
  <c r="I1342" i="6"/>
  <c r="O1342" i="6"/>
  <c r="S1342" i="6"/>
  <c r="P1342" i="6"/>
  <c r="T1342" i="6"/>
  <c r="M1342" i="6"/>
  <c r="Q1342" i="6"/>
  <c r="U1342" i="6"/>
  <c r="N1342" i="6"/>
  <c r="R1342" i="6"/>
  <c r="B1342" i="6"/>
  <c r="D1342" i="6"/>
  <c r="C1342" i="6" s="1"/>
  <c r="H1351" i="6"/>
  <c r="Y1343" i="6"/>
  <c r="V1342" i="6"/>
  <c r="A1343" i="6"/>
  <c r="K1343" i="6"/>
  <c r="E1343" i="6"/>
  <c r="J1343" i="6"/>
  <c r="G1342" i="6" l="1"/>
  <c r="X1343" i="6"/>
  <c r="F1343" i="6"/>
  <c r="Z1343" i="6" s="1"/>
  <c r="L1343" i="6"/>
  <c r="I1343" i="6"/>
  <c r="W1342" i="6"/>
  <c r="N1343" i="6"/>
  <c r="R1343" i="6"/>
  <c r="O1343" i="6"/>
  <c r="S1343" i="6"/>
  <c r="P1343" i="6"/>
  <c r="T1343" i="6"/>
  <c r="M1343" i="6"/>
  <c r="Q1343" i="6"/>
  <c r="U1343" i="6"/>
  <c r="B1343" i="6"/>
  <c r="D1343" i="6"/>
  <c r="C1343" i="6" s="1"/>
  <c r="H1352" i="6"/>
  <c r="Y1344" i="6"/>
  <c r="V1343" i="6"/>
  <c r="J1344" i="6"/>
  <c r="K1344" i="6"/>
  <c r="E1344" i="6"/>
  <c r="A1344" i="6"/>
  <c r="W1343" i="6" l="1"/>
  <c r="G1343" i="6"/>
  <c r="X1344" i="6"/>
  <c r="F1344" i="6"/>
  <c r="Z1344" i="6" s="1"/>
  <c r="L1344" i="6"/>
  <c r="I1344" i="6"/>
  <c r="M1344" i="6"/>
  <c r="Q1344" i="6"/>
  <c r="U1344" i="6"/>
  <c r="N1344" i="6"/>
  <c r="R1344" i="6"/>
  <c r="O1344" i="6"/>
  <c r="S1344" i="6"/>
  <c r="P1344" i="6"/>
  <c r="T1344" i="6"/>
  <c r="B1344" i="6"/>
  <c r="D1344" i="6"/>
  <c r="C1344" i="6" s="1"/>
  <c r="H1353" i="6"/>
  <c r="Y1345" i="6"/>
  <c r="V1344" i="6"/>
  <c r="A1345" i="6"/>
  <c r="K1345" i="6"/>
  <c r="E1345" i="6"/>
  <c r="J1345" i="6"/>
  <c r="G1344" i="6" l="1"/>
  <c r="X1345" i="6"/>
  <c r="F1345" i="6"/>
  <c r="Z1345" i="6" s="1"/>
  <c r="I1345" i="6"/>
  <c r="L1345" i="6"/>
  <c r="W1344" i="6"/>
  <c r="P1345" i="6"/>
  <c r="T1345" i="6"/>
  <c r="M1345" i="6"/>
  <c r="Q1345" i="6"/>
  <c r="U1345" i="6"/>
  <c r="N1345" i="6"/>
  <c r="R1345" i="6"/>
  <c r="O1345" i="6"/>
  <c r="S1345" i="6"/>
  <c r="B1345" i="6"/>
  <c r="D1345" i="6"/>
  <c r="C1345" i="6" s="1"/>
  <c r="H1354" i="6"/>
  <c r="Y1346" i="6"/>
  <c r="V1345" i="6"/>
  <c r="J1346" i="6"/>
  <c r="K1346" i="6"/>
  <c r="A1346" i="6"/>
  <c r="E1346" i="6"/>
  <c r="G1345" i="6" l="1"/>
  <c r="W1345" i="6"/>
  <c r="X1346" i="6"/>
  <c r="F1346" i="6"/>
  <c r="Z1346" i="6" s="1"/>
  <c r="L1346" i="6"/>
  <c r="I1346" i="6"/>
  <c r="O1346" i="6"/>
  <c r="S1346" i="6"/>
  <c r="P1346" i="6"/>
  <c r="T1346" i="6"/>
  <c r="M1346" i="6"/>
  <c r="Q1346" i="6"/>
  <c r="U1346" i="6"/>
  <c r="N1346" i="6"/>
  <c r="R1346" i="6"/>
  <c r="B1346" i="6"/>
  <c r="D1346" i="6"/>
  <c r="C1346" i="6" s="1"/>
  <c r="H1355" i="6"/>
  <c r="Y1347" i="6"/>
  <c r="V1346" i="6"/>
  <c r="A1347" i="6"/>
  <c r="J1347" i="6"/>
  <c r="E1347" i="6"/>
  <c r="K1347" i="6"/>
  <c r="W1346" i="6" l="1"/>
  <c r="X1347" i="6"/>
  <c r="F1347" i="6"/>
  <c r="L1347" i="6"/>
  <c r="I1347" i="6"/>
  <c r="G1346" i="6"/>
  <c r="N1347" i="6"/>
  <c r="R1347" i="6"/>
  <c r="O1347" i="6"/>
  <c r="S1347" i="6"/>
  <c r="P1347" i="6"/>
  <c r="T1347" i="6"/>
  <c r="M1347" i="6"/>
  <c r="Q1347" i="6"/>
  <c r="U1347" i="6"/>
  <c r="B1347" i="6"/>
  <c r="D1347" i="6"/>
  <c r="C1347" i="6" s="1"/>
  <c r="H1356" i="6"/>
  <c r="Y1348" i="6"/>
  <c r="V1347" i="6"/>
  <c r="K1348" i="6"/>
  <c r="J1348" i="6"/>
  <c r="A1348" i="6"/>
  <c r="E1348" i="6"/>
  <c r="Z1347" i="6" l="1"/>
  <c r="G1347" i="6"/>
  <c r="W1347" i="6"/>
  <c r="X1348" i="6"/>
  <c r="F1348" i="6"/>
  <c r="W1348" i="6" s="1"/>
  <c r="L1348" i="6"/>
  <c r="I1348" i="6"/>
  <c r="M1348" i="6"/>
  <c r="Q1348" i="6"/>
  <c r="U1348" i="6"/>
  <c r="N1348" i="6"/>
  <c r="R1348" i="6"/>
  <c r="O1348" i="6"/>
  <c r="S1348" i="6"/>
  <c r="P1348" i="6"/>
  <c r="T1348" i="6"/>
  <c r="B1348" i="6"/>
  <c r="D1348" i="6"/>
  <c r="C1348" i="6" s="1"/>
  <c r="H1357" i="6"/>
  <c r="Y1349" i="6"/>
  <c r="V1348" i="6"/>
  <c r="E1349" i="6"/>
  <c r="A1349" i="6"/>
  <c r="J1349" i="6"/>
  <c r="K1349" i="6"/>
  <c r="X1349" i="6" l="1"/>
  <c r="F1349" i="6"/>
  <c r="Z1349" i="6" s="1"/>
  <c r="L1349" i="6"/>
  <c r="I1349" i="6"/>
  <c r="Z1348" i="6"/>
  <c r="G1348" i="6"/>
  <c r="P1349" i="6"/>
  <c r="T1349" i="6"/>
  <c r="M1349" i="6"/>
  <c r="Q1349" i="6"/>
  <c r="U1349" i="6"/>
  <c r="N1349" i="6"/>
  <c r="R1349" i="6"/>
  <c r="O1349" i="6"/>
  <c r="S1349" i="6"/>
  <c r="B1349" i="6"/>
  <c r="D1349" i="6"/>
  <c r="C1349" i="6" s="1"/>
  <c r="H1358" i="6"/>
  <c r="Y1350" i="6"/>
  <c r="V1349" i="6"/>
  <c r="A1350" i="6"/>
  <c r="E1350" i="6"/>
  <c r="K1350" i="6"/>
  <c r="J1350" i="6"/>
  <c r="G1349" i="6" l="1"/>
  <c r="W1349" i="6"/>
  <c r="X1350" i="6"/>
  <c r="F1350" i="6"/>
  <c r="Z1350" i="6" s="1"/>
  <c r="L1350" i="6"/>
  <c r="I1350" i="6"/>
  <c r="O1350" i="6"/>
  <c r="S1350" i="6"/>
  <c r="P1350" i="6"/>
  <c r="T1350" i="6"/>
  <c r="M1350" i="6"/>
  <c r="Q1350" i="6"/>
  <c r="U1350" i="6"/>
  <c r="N1350" i="6"/>
  <c r="R1350" i="6"/>
  <c r="B1350" i="6"/>
  <c r="D1350" i="6"/>
  <c r="C1350" i="6" s="1"/>
  <c r="H1359" i="6"/>
  <c r="Y1351" i="6"/>
  <c r="V1350" i="6"/>
  <c r="E1351" i="6"/>
  <c r="J1351" i="6"/>
  <c r="A1351" i="6"/>
  <c r="K1351" i="6"/>
  <c r="G1350" i="6" l="1"/>
  <c r="X1351" i="6"/>
  <c r="F1351" i="6"/>
  <c r="Z1351" i="6" s="1"/>
  <c r="L1351" i="6"/>
  <c r="I1351" i="6"/>
  <c r="W1350" i="6"/>
  <c r="N1351" i="6"/>
  <c r="R1351" i="6"/>
  <c r="O1351" i="6"/>
  <c r="S1351" i="6"/>
  <c r="P1351" i="6"/>
  <c r="T1351" i="6"/>
  <c r="M1351" i="6"/>
  <c r="Q1351" i="6"/>
  <c r="U1351" i="6"/>
  <c r="B1351" i="6"/>
  <c r="D1351" i="6"/>
  <c r="C1351" i="6" s="1"/>
  <c r="H1360" i="6"/>
  <c r="Y1352" i="6"/>
  <c r="V1351" i="6"/>
  <c r="K1352" i="6"/>
  <c r="J1352" i="6"/>
  <c r="A1352" i="6"/>
  <c r="E1352" i="6"/>
  <c r="G1351" i="6" l="1"/>
  <c r="W1351" i="6"/>
  <c r="X1352" i="6"/>
  <c r="F1352" i="6"/>
  <c r="Z1352" i="6" s="1"/>
  <c r="L1352" i="6"/>
  <c r="I1352" i="6"/>
  <c r="M1352" i="6"/>
  <c r="Q1352" i="6"/>
  <c r="U1352" i="6"/>
  <c r="N1352" i="6"/>
  <c r="R1352" i="6"/>
  <c r="O1352" i="6"/>
  <c r="S1352" i="6"/>
  <c r="P1352" i="6"/>
  <c r="T1352" i="6"/>
  <c r="B1352" i="6"/>
  <c r="D1352" i="6"/>
  <c r="C1352" i="6" s="1"/>
  <c r="H1361" i="6"/>
  <c r="Y1353" i="6"/>
  <c r="V1352" i="6"/>
  <c r="E1353" i="6"/>
  <c r="A1353" i="6"/>
  <c r="K1353" i="6"/>
  <c r="J1353" i="6"/>
  <c r="W1352" i="6" l="1"/>
  <c r="X1353" i="6"/>
  <c r="F1353" i="6"/>
  <c r="Z1353" i="6" s="1"/>
  <c r="L1353" i="6"/>
  <c r="I1353" i="6"/>
  <c r="G1352" i="6"/>
  <c r="P1353" i="6"/>
  <c r="T1353" i="6"/>
  <c r="M1353" i="6"/>
  <c r="Q1353" i="6"/>
  <c r="U1353" i="6"/>
  <c r="N1353" i="6"/>
  <c r="R1353" i="6"/>
  <c r="O1353" i="6"/>
  <c r="S1353" i="6"/>
  <c r="B1353" i="6"/>
  <c r="D1353" i="6"/>
  <c r="C1353" i="6" s="1"/>
  <c r="H1362" i="6"/>
  <c r="Y1354" i="6"/>
  <c r="V1353" i="6"/>
  <c r="E1354" i="6"/>
  <c r="A1354" i="6"/>
  <c r="J1354" i="6"/>
  <c r="K1354" i="6"/>
  <c r="W1353" i="6" l="1"/>
  <c r="G1353" i="6"/>
  <c r="X1354" i="6"/>
  <c r="F1354" i="6"/>
  <c r="Z1354" i="6" s="1"/>
  <c r="L1354" i="6"/>
  <c r="I1354" i="6"/>
  <c r="O1354" i="6"/>
  <c r="S1354" i="6"/>
  <c r="P1354" i="6"/>
  <c r="T1354" i="6"/>
  <c r="M1354" i="6"/>
  <c r="Q1354" i="6"/>
  <c r="U1354" i="6"/>
  <c r="N1354" i="6"/>
  <c r="R1354" i="6"/>
  <c r="B1354" i="6"/>
  <c r="D1354" i="6"/>
  <c r="C1354" i="6" s="1"/>
  <c r="H1363" i="6"/>
  <c r="Y1355" i="6"/>
  <c r="V1354" i="6"/>
  <c r="K1355" i="6"/>
  <c r="J1355" i="6"/>
  <c r="A1355" i="6"/>
  <c r="E1355" i="6"/>
  <c r="G1354" i="6" l="1"/>
  <c r="W1354" i="6"/>
  <c r="X1355" i="6"/>
  <c r="F1355" i="6"/>
  <c r="Z1355" i="6" s="1"/>
  <c r="L1355" i="6"/>
  <c r="I1355" i="6"/>
  <c r="N1355" i="6"/>
  <c r="R1355" i="6"/>
  <c r="O1355" i="6"/>
  <c r="S1355" i="6"/>
  <c r="P1355" i="6"/>
  <c r="T1355" i="6"/>
  <c r="M1355" i="6"/>
  <c r="Q1355" i="6"/>
  <c r="U1355" i="6"/>
  <c r="B1355" i="6"/>
  <c r="D1355" i="6"/>
  <c r="C1355" i="6" s="1"/>
  <c r="H1364" i="6"/>
  <c r="Y1356" i="6"/>
  <c r="V1355" i="6"/>
  <c r="E1356" i="6"/>
  <c r="A1356" i="6"/>
  <c r="J1356" i="6"/>
  <c r="K1356" i="6"/>
  <c r="G1355" i="6" l="1"/>
  <c r="X1356" i="6"/>
  <c r="F1356" i="6"/>
  <c r="Z1356" i="6" s="1"/>
  <c r="L1356" i="6"/>
  <c r="I1356" i="6"/>
  <c r="W1355" i="6"/>
  <c r="M1356" i="6"/>
  <c r="Q1356" i="6"/>
  <c r="U1356" i="6"/>
  <c r="N1356" i="6"/>
  <c r="R1356" i="6"/>
  <c r="O1356" i="6"/>
  <c r="S1356" i="6"/>
  <c r="P1356" i="6"/>
  <c r="T1356" i="6"/>
  <c r="B1356" i="6"/>
  <c r="D1356" i="6"/>
  <c r="C1356" i="6" s="1"/>
  <c r="H1365" i="6"/>
  <c r="Y1357" i="6"/>
  <c r="V1356" i="6"/>
  <c r="K1357" i="6"/>
  <c r="J1357" i="6"/>
  <c r="A1357" i="6"/>
  <c r="E1357" i="6"/>
  <c r="W1356" i="6" l="1"/>
  <c r="G1356" i="6"/>
  <c r="X1357" i="6"/>
  <c r="F1357" i="6"/>
  <c r="Z1357" i="6" s="1"/>
  <c r="L1357" i="6"/>
  <c r="I1357" i="6"/>
  <c r="P1357" i="6"/>
  <c r="T1357" i="6"/>
  <c r="M1357" i="6"/>
  <c r="Q1357" i="6"/>
  <c r="U1357" i="6"/>
  <c r="N1357" i="6"/>
  <c r="R1357" i="6"/>
  <c r="O1357" i="6"/>
  <c r="S1357" i="6"/>
  <c r="B1357" i="6"/>
  <c r="D1357" i="6"/>
  <c r="C1357" i="6" s="1"/>
  <c r="H1366" i="6"/>
  <c r="Y1358" i="6"/>
  <c r="V1357" i="6"/>
  <c r="E1358" i="6"/>
  <c r="A1358" i="6"/>
  <c r="J1358" i="6"/>
  <c r="K1358" i="6"/>
  <c r="G1357" i="6" l="1"/>
  <c r="X1358" i="6"/>
  <c r="F1358" i="6"/>
  <c r="W1358" i="6" s="1"/>
  <c r="L1358" i="6"/>
  <c r="I1358" i="6"/>
  <c r="W1357" i="6"/>
  <c r="O1358" i="6"/>
  <c r="S1358" i="6"/>
  <c r="P1358" i="6"/>
  <c r="T1358" i="6"/>
  <c r="M1358" i="6"/>
  <c r="Q1358" i="6"/>
  <c r="U1358" i="6"/>
  <c r="N1358" i="6"/>
  <c r="R1358" i="6"/>
  <c r="B1358" i="6"/>
  <c r="D1358" i="6"/>
  <c r="C1358" i="6" s="1"/>
  <c r="H1367" i="6"/>
  <c r="Y1359" i="6"/>
  <c r="V1358" i="6"/>
  <c r="A1359" i="6"/>
  <c r="J1359" i="6"/>
  <c r="E1359" i="6"/>
  <c r="K1359" i="6"/>
  <c r="X1359" i="6" l="1"/>
  <c r="F1359" i="6"/>
  <c r="Z1359" i="6" s="1"/>
  <c r="L1359" i="6"/>
  <c r="I1359" i="6"/>
  <c r="Z1358" i="6"/>
  <c r="G1358" i="6"/>
  <c r="N1359" i="6"/>
  <c r="R1359" i="6"/>
  <c r="O1359" i="6"/>
  <c r="S1359" i="6"/>
  <c r="P1359" i="6"/>
  <c r="T1359" i="6"/>
  <c r="M1359" i="6"/>
  <c r="Q1359" i="6"/>
  <c r="U1359" i="6"/>
  <c r="B1359" i="6"/>
  <c r="D1359" i="6"/>
  <c r="C1359" i="6" s="1"/>
  <c r="H1368" i="6"/>
  <c r="Y1360" i="6"/>
  <c r="V1359" i="6"/>
  <c r="K1360" i="6"/>
  <c r="J1360" i="6"/>
  <c r="A1360" i="6"/>
  <c r="E1360" i="6"/>
  <c r="G1359" i="6" l="1"/>
  <c r="W1359" i="6"/>
  <c r="X1360" i="6"/>
  <c r="F1360" i="6"/>
  <c r="Z1360" i="6" s="1"/>
  <c r="L1360" i="6"/>
  <c r="I1360" i="6"/>
  <c r="M1360" i="6"/>
  <c r="Q1360" i="6"/>
  <c r="U1360" i="6"/>
  <c r="N1360" i="6"/>
  <c r="R1360" i="6"/>
  <c r="O1360" i="6"/>
  <c r="S1360" i="6"/>
  <c r="P1360" i="6"/>
  <c r="T1360" i="6"/>
  <c r="B1360" i="6"/>
  <c r="D1360" i="6"/>
  <c r="C1360" i="6" s="1"/>
  <c r="H1369" i="6"/>
  <c r="Y1361" i="6"/>
  <c r="V1360" i="6"/>
  <c r="E1361" i="6"/>
  <c r="J1361" i="6"/>
  <c r="A1361" i="6"/>
  <c r="K1361" i="6"/>
  <c r="G1360" i="6" l="1"/>
  <c r="W1360" i="6"/>
  <c r="X1361" i="6"/>
  <c r="F1361" i="6"/>
  <c r="Z1361" i="6" s="1"/>
  <c r="I1361" i="6"/>
  <c r="L1361" i="6"/>
  <c r="P1361" i="6"/>
  <c r="T1361" i="6"/>
  <c r="M1361" i="6"/>
  <c r="Q1361" i="6"/>
  <c r="U1361" i="6"/>
  <c r="N1361" i="6"/>
  <c r="R1361" i="6"/>
  <c r="O1361" i="6"/>
  <c r="S1361" i="6"/>
  <c r="B1361" i="6"/>
  <c r="D1361" i="6"/>
  <c r="C1361" i="6" s="1"/>
  <c r="H1370" i="6"/>
  <c r="Y1362" i="6"/>
  <c r="V1361" i="6"/>
  <c r="K1362" i="6"/>
  <c r="J1362" i="6"/>
  <c r="E1362" i="6"/>
  <c r="A1362" i="6"/>
  <c r="W1361" i="6" l="1"/>
  <c r="G1361" i="6"/>
  <c r="X1362" i="6"/>
  <c r="F1362" i="6"/>
  <c r="Z1362" i="6" s="1"/>
  <c r="L1362" i="6"/>
  <c r="I1362" i="6"/>
  <c r="O1362" i="6"/>
  <c r="S1362" i="6"/>
  <c r="P1362" i="6"/>
  <c r="T1362" i="6"/>
  <c r="M1362" i="6"/>
  <c r="Q1362" i="6"/>
  <c r="U1362" i="6"/>
  <c r="N1362" i="6"/>
  <c r="R1362" i="6"/>
  <c r="B1362" i="6"/>
  <c r="D1362" i="6"/>
  <c r="C1362" i="6" s="1"/>
  <c r="H1371" i="6"/>
  <c r="Y1363" i="6"/>
  <c r="V1362" i="6"/>
  <c r="A1363" i="6"/>
  <c r="E1363" i="6"/>
  <c r="J1363" i="6"/>
  <c r="K1363" i="6"/>
  <c r="G1362" i="6" l="1"/>
  <c r="X1363" i="6"/>
  <c r="F1363" i="6"/>
  <c r="Z1363" i="6" s="1"/>
  <c r="L1363" i="6"/>
  <c r="I1363" i="6"/>
  <c r="W1362" i="6"/>
  <c r="N1363" i="6"/>
  <c r="R1363" i="6"/>
  <c r="O1363" i="6"/>
  <c r="S1363" i="6"/>
  <c r="P1363" i="6"/>
  <c r="T1363" i="6"/>
  <c r="M1363" i="6"/>
  <c r="Q1363" i="6"/>
  <c r="U1363" i="6"/>
  <c r="B1363" i="6"/>
  <c r="D1363" i="6"/>
  <c r="C1363" i="6" s="1"/>
  <c r="H1372" i="6"/>
  <c r="Y1364" i="6"/>
  <c r="V1363" i="6"/>
  <c r="K1364" i="6"/>
  <c r="E1364" i="6"/>
  <c r="J1364" i="6"/>
  <c r="A1364" i="6"/>
  <c r="W1363" i="6" l="1"/>
  <c r="G1363" i="6"/>
  <c r="X1364" i="6"/>
  <c r="F1364" i="6"/>
  <c r="Z1364" i="6" s="1"/>
  <c r="L1364" i="6"/>
  <c r="I1364" i="6"/>
  <c r="M1364" i="6"/>
  <c r="Q1364" i="6"/>
  <c r="U1364" i="6"/>
  <c r="N1364" i="6"/>
  <c r="R1364" i="6"/>
  <c r="O1364" i="6"/>
  <c r="S1364" i="6"/>
  <c r="P1364" i="6"/>
  <c r="T1364" i="6"/>
  <c r="B1364" i="6"/>
  <c r="D1364" i="6"/>
  <c r="C1364" i="6" s="1"/>
  <c r="H1373" i="6"/>
  <c r="Y1365" i="6"/>
  <c r="V1364" i="6"/>
  <c r="J1365" i="6"/>
  <c r="A1365" i="6"/>
  <c r="K1365" i="6"/>
  <c r="E1365" i="6"/>
  <c r="G1364" i="6" l="1"/>
  <c r="X1365" i="6"/>
  <c r="F1365" i="6"/>
  <c r="Z1365" i="6" s="1"/>
  <c r="L1365" i="6"/>
  <c r="I1365" i="6"/>
  <c r="W1364" i="6"/>
  <c r="P1365" i="6"/>
  <c r="T1365" i="6"/>
  <c r="M1365" i="6"/>
  <c r="Q1365" i="6"/>
  <c r="U1365" i="6"/>
  <c r="N1365" i="6"/>
  <c r="R1365" i="6"/>
  <c r="O1365" i="6"/>
  <c r="S1365" i="6"/>
  <c r="B1365" i="6"/>
  <c r="D1365" i="6"/>
  <c r="C1365" i="6" s="1"/>
  <c r="H1374" i="6"/>
  <c r="Y1366" i="6"/>
  <c r="V1365" i="6"/>
  <c r="E1366" i="6"/>
  <c r="K1366" i="6"/>
  <c r="A1366" i="6"/>
  <c r="J1366" i="6"/>
  <c r="W1365" i="6" l="1"/>
  <c r="G1365" i="6"/>
  <c r="X1366" i="6"/>
  <c r="F1366" i="6"/>
  <c r="W1366" i="6" s="1"/>
  <c r="L1366" i="6"/>
  <c r="I1366" i="6"/>
  <c r="O1366" i="6"/>
  <c r="S1366" i="6"/>
  <c r="P1366" i="6"/>
  <c r="T1366" i="6"/>
  <c r="M1366" i="6"/>
  <c r="Q1366" i="6"/>
  <c r="U1366" i="6"/>
  <c r="N1366" i="6"/>
  <c r="R1366" i="6"/>
  <c r="B1366" i="6"/>
  <c r="D1366" i="6"/>
  <c r="C1366" i="6" s="1"/>
  <c r="H1375" i="6"/>
  <c r="Y1367" i="6"/>
  <c r="V1366" i="6"/>
  <c r="J1367" i="6"/>
  <c r="K1367" i="6"/>
  <c r="A1367" i="6"/>
  <c r="E1367" i="6"/>
  <c r="Z1366" i="6" l="1"/>
  <c r="G1366" i="6"/>
  <c r="X1367" i="6"/>
  <c r="F1367" i="6"/>
  <c r="Z1367" i="6" s="1"/>
  <c r="L1367" i="6"/>
  <c r="I1367" i="6"/>
  <c r="N1367" i="6"/>
  <c r="R1367" i="6"/>
  <c r="O1367" i="6"/>
  <c r="S1367" i="6"/>
  <c r="P1367" i="6"/>
  <c r="T1367" i="6"/>
  <c r="M1367" i="6"/>
  <c r="Q1367" i="6"/>
  <c r="U1367" i="6"/>
  <c r="B1367" i="6"/>
  <c r="D1367" i="6"/>
  <c r="C1367" i="6" s="1"/>
  <c r="H1376" i="6"/>
  <c r="Y1368" i="6"/>
  <c r="V1367" i="6"/>
  <c r="A1368" i="6"/>
  <c r="J1368" i="6"/>
  <c r="E1368" i="6"/>
  <c r="K1368" i="6"/>
  <c r="G1367" i="6" l="1"/>
  <c r="W1367" i="6"/>
  <c r="X1368" i="6"/>
  <c r="F1368" i="6"/>
  <c r="Z1368" i="6" s="1"/>
  <c r="L1368" i="6"/>
  <c r="I1368" i="6"/>
  <c r="M1368" i="6"/>
  <c r="Q1368" i="6"/>
  <c r="U1368" i="6"/>
  <c r="N1368" i="6"/>
  <c r="R1368" i="6"/>
  <c r="O1368" i="6"/>
  <c r="S1368" i="6"/>
  <c r="P1368" i="6"/>
  <c r="T1368" i="6"/>
  <c r="B1368" i="6"/>
  <c r="D1368" i="6"/>
  <c r="C1368" i="6" s="1"/>
  <c r="H1377" i="6"/>
  <c r="Y1369" i="6"/>
  <c r="V1368" i="6"/>
  <c r="K1369" i="6"/>
  <c r="J1369" i="6"/>
  <c r="E1369" i="6"/>
  <c r="A1369" i="6"/>
  <c r="G1368" i="6" l="1"/>
  <c r="X1369" i="6"/>
  <c r="F1369" i="6"/>
  <c r="Z1369" i="6" s="1"/>
  <c r="L1369" i="6"/>
  <c r="I1369" i="6"/>
  <c r="W1368" i="6"/>
  <c r="P1369" i="6"/>
  <c r="T1369" i="6"/>
  <c r="M1369" i="6"/>
  <c r="Q1369" i="6"/>
  <c r="U1369" i="6"/>
  <c r="N1369" i="6"/>
  <c r="R1369" i="6"/>
  <c r="O1369" i="6"/>
  <c r="S1369" i="6"/>
  <c r="B1369" i="6"/>
  <c r="D1369" i="6"/>
  <c r="C1369" i="6" s="1"/>
  <c r="H1378" i="6"/>
  <c r="Y1370" i="6"/>
  <c r="V1369" i="6"/>
  <c r="A1370" i="6"/>
  <c r="K1370" i="6"/>
  <c r="J1370" i="6"/>
  <c r="E1370" i="6"/>
  <c r="W1369" i="6" l="1"/>
  <c r="G1369" i="6"/>
  <c r="X1370" i="6"/>
  <c r="F1370" i="6"/>
  <c r="Z1370" i="6" s="1"/>
  <c r="L1370" i="6"/>
  <c r="I1370" i="6"/>
  <c r="O1370" i="6"/>
  <c r="S1370" i="6"/>
  <c r="P1370" i="6"/>
  <c r="T1370" i="6"/>
  <c r="M1370" i="6"/>
  <c r="Q1370" i="6"/>
  <c r="U1370" i="6"/>
  <c r="N1370" i="6"/>
  <c r="R1370" i="6"/>
  <c r="B1370" i="6"/>
  <c r="D1370" i="6"/>
  <c r="C1370" i="6" s="1"/>
  <c r="H1379" i="6"/>
  <c r="Y1371" i="6"/>
  <c r="V1370" i="6"/>
  <c r="E1371" i="6"/>
  <c r="J1371" i="6"/>
  <c r="K1371" i="6"/>
  <c r="A1371" i="6"/>
  <c r="G1370" i="6" l="1"/>
  <c r="X1371" i="6"/>
  <c r="F1371" i="6"/>
  <c r="Z1371" i="6" s="1"/>
  <c r="L1371" i="6"/>
  <c r="I1371" i="6"/>
  <c r="W1370" i="6"/>
  <c r="N1371" i="6"/>
  <c r="R1371" i="6"/>
  <c r="O1371" i="6"/>
  <c r="S1371" i="6"/>
  <c r="P1371" i="6"/>
  <c r="T1371" i="6"/>
  <c r="M1371" i="6"/>
  <c r="Q1371" i="6"/>
  <c r="U1371" i="6"/>
  <c r="B1371" i="6"/>
  <c r="D1371" i="6"/>
  <c r="C1371" i="6" s="1"/>
  <c r="H1380" i="6"/>
  <c r="Y1372" i="6"/>
  <c r="V1371" i="6"/>
  <c r="J1372" i="6"/>
  <c r="A1372" i="6"/>
  <c r="E1372" i="6"/>
  <c r="K1372" i="6"/>
  <c r="X1372" i="6" l="1"/>
  <c r="F1372" i="6"/>
  <c r="W1372" i="6" s="1"/>
  <c r="L1372" i="6"/>
  <c r="I1372" i="6"/>
  <c r="G1371" i="6"/>
  <c r="W1371" i="6"/>
  <c r="M1372" i="6"/>
  <c r="Q1372" i="6"/>
  <c r="U1372" i="6"/>
  <c r="N1372" i="6"/>
  <c r="R1372" i="6"/>
  <c r="O1372" i="6"/>
  <c r="S1372" i="6"/>
  <c r="P1372" i="6"/>
  <c r="T1372" i="6"/>
  <c r="B1372" i="6"/>
  <c r="D1372" i="6"/>
  <c r="C1372" i="6" s="1"/>
  <c r="H1381" i="6"/>
  <c r="Y1373" i="6"/>
  <c r="V1372" i="6"/>
  <c r="K1373" i="6"/>
  <c r="A1373" i="6"/>
  <c r="E1373" i="6"/>
  <c r="J1373" i="6"/>
  <c r="X1373" i="6" l="1"/>
  <c r="F1373" i="6"/>
  <c r="W1373" i="6" s="1"/>
  <c r="L1373" i="6"/>
  <c r="I1373" i="6"/>
  <c r="Z1372" i="6"/>
  <c r="G1372" i="6"/>
  <c r="P1373" i="6"/>
  <c r="T1373" i="6"/>
  <c r="M1373" i="6"/>
  <c r="Q1373" i="6"/>
  <c r="U1373" i="6"/>
  <c r="N1373" i="6"/>
  <c r="R1373" i="6"/>
  <c r="O1373" i="6"/>
  <c r="S1373" i="6"/>
  <c r="B1373" i="6"/>
  <c r="D1373" i="6"/>
  <c r="C1373" i="6" s="1"/>
  <c r="H1382" i="6"/>
  <c r="Y1374" i="6"/>
  <c r="V1373" i="6"/>
  <c r="J1374" i="6"/>
  <c r="A1374" i="6"/>
  <c r="E1374" i="6"/>
  <c r="K1374" i="6"/>
  <c r="X1374" i="6" l="1"/>
  <c r="F1374" i="6"/>
  <c r="Z1374" i="6" s="1"/>
  <c r="L1374" i="6"/>
  <c r="I1374" i="6"/>
  <c r="Z1373" i="6"/>
  <c r="G1373" i="6"/>
  <c r="O1374" i="6"/>
  <c r="S1374" i="6"/>
  <c r="P1374" i="6"/>
  <c r="T1374" i="6"/>
  <c r="M1374" i="6"/>
  <c r="Q1374" i="6"/>
  <c r="U1374" i="6"/>
  <c r="N1374" i="6"/>
  <c r="R1374" i="6"/>
  <c r="B1374" i="6"/>
  <c r="D1374" i="6"/>
  <c r="C1374" i="6" s="1"/>
  <c r="H1383" i="6"/>
  <c r="Y1375" i="6"/>
  <c r="V1374" i="6"/>
  <c r="K1375" i="6"/>
  <c r="A1375" i="6"/>
  <c r="J1375" i="6"/>
  <c r="E1375" i="6"/>
  <c r="W1374" i="6" l="1"/>
  <c r="G1374" i="6"/>
  <c r="X1375" i="6"/>
  <c r="F1375" i="6"/>
  <c r="Z1375" i="6" s="1"/>
  <c r="L1375" i="6"/>
  <c r="I1375" i="6"/>
  <c r="N1375" i="6"/>
  <c r="R1375" i="6"/>
  <c r="O1375" i="6"/>
  <c r="S1375" i="6"/>
  <c r="P1375" i="6"/>
  <c r="T1375" i="6"/>
  <c r="M1375" i="6"/>
  <c r="Q1375" i="6"/>
  <c r="U1375" i="6"/>
  <c r="B1375" i="6"/>
  <c r="D1375" i="6"/>
  <c r="C1375" i="6" s="1"/>
  <c r="H1384" i="6"/>
  <c r="Y1376" i="6"/>
  <c r="V1375" i="6"/>
  <c r="A1376" i="6"/>
  <c r="K1376" i="6"/>
  <c r="E1376" i="6"/>
  <c r="J1376" i="6"/>
  <c r="G1375" i="6" l="1"/>
  <c r="W1375" i="6"/>
  <c r="X1376" i="6"/>
  <c r="F1376" i="6"/>
  <c r="Z1376" i="6" s="1"/>
  <c r="L1376" i="6"/>
  <c r="I1376" i="6"/>
  <c r="M1376" i="6"/>
  <c r="Q1376" i="6"/>
  <c r="U1376" i="6"/>
  <c r="N1376" i="6"/>
  <c r="R1376" i="6"/>
  <c r="O1376" i="6"/>
  <c r="S1376" i="6"/>
  <c r="P1376" i="6"/>
  <c r="T1376" i="6"/>
  <c r="B1376" i="6"/>
  <c r="D1376" i="6"/>
  <c r="C1376" i="6" s="1"/>
  <c r="H1385" i="6"/>
  <c r="Y1377" i="6"/>
  <c r="V1376" i="6"/>
  <c r="J1377" i="6"/>
  <c r="E1377" i="6"/>
  <c r="K1377" i="6"/>
  <c r="A1377" i="6"/>
  <c r="G1376" i="6" l="1"/>
  <c r="W1376" i="6"/>
  <c r="X1377" i="6"/>
  <c r="F1377" i="6"/>
  <c r="Z1377" i="6" s="1"/>
  <c r="I1377" i="6"/>
  <c r="L1377" i="6"/>
  <c r="P1377" i="6"/>
  <c r="T1377" i="6"/>
  <c r="M1377" i="6"/>
  <c r="Q1377" i="6"/>
  <c r="U1377" i="6"/>
  <c r="N1377" i="6"/>
  <c r="R1377" i="6"/>
  <c r="O1377" i="6"/>
  <c r="S1377" i="6"/>
  <c r="B1377" i="6"/>
  <c r="D1377" i="6"/>
  <c r="C1377" i="6" s="1"/>
  <c r="H1386" i="6"/>
  <c r="Y1378" i="6"/>
  <c r="V1377" i="6"/>
  <c r="A1378" i="6"/>
  <c r="E1378" i="6"/>
  <c r="K1378" i="6"/>
  <c r="J1378" i="6"/>
  <c r="G1377" i="6" l="1"/>
  <c r="X1378" i="6"/>
  <c r="F1378" i="6"/>
  <c r="Z1378" i="6" s="1"/>
  <c r="L1378" i="6"/>
  <c r="I1378" i="6"/>
  <c r="W1377" i="6"/>
  <c r="O1378" i="6"/>
  <c r="S1378" i="6"/>
  <c r="P1378" i="6"/>
  <c r="T1378" i="6"/>
  <c r="M1378" i="6"/>
  <c r="Q1378" i="6"/>
  <c r="U1378" i="6"/>
  <c r="N1378" i="6"/>
  <c r="R1378" i="6"/>
  <c r="B1378" i="6"/>
  <c r="D1378" i="6"/>
  <c r="C1378" i="6" s="1"/>
  <c r="H1387" i="6"/>
  <c r="Y1379" i="6"/>
  <c r="V1378" i="6"/>
  <c r="K1379" i="6"/>
  <c r="J1379" i="6"/>
  <c r="A1379" i="6"/>
  <c r="E1379" i="6"/>
  <c r="W1378" i="6" l="1"/>
  <c r="G1378" i="6"/>
  <c r="X1379" i="6"/>
  <c r="F1379" i="6"/>
  <c r="Z1379" i="6" s="1"/>
  <c r="L1379" i="6"/>
  <c r="I1379" i="6"/>
  <c r="N1379" i="6"/>
  <c r="R1379" i="6"/>
  <c r="O1379" i="6"/>
  <c r="S1379" i="6"/>
  <c r="P1379" i="6"/>
  <c r="T1379" i="6"/>
  <c r="M1379" i="6"/>
  <c r="Q1379" i="6"/>
  <c r="U1379" i="6"/>
  <c r="B1379" i="6"/>
  <c r="D1379" i="6"/>
  <c r="C1379" i="6" s="1"/>
  <c r="H1388" i="6"/>
  <c r="Y1380" i="6"/>
  <c r="V1379" i="6"/>
  <c r="E1380" i="6"/>
  <c r="A1380" i="6"/>
  <c r="J1380" i="6"/>
  <c r="K1380" i="6"/>
  <c r="X1380" i="6" l="1"/>
  <c r="F1380" i="6"/>
  <c r="W1380" i="6" s="1"/>
  <c r="L1380" i="6"/>
  <c r="I1380" i="6"/>
  <c r="G1379" i="6"/>
  <c r="W1379" i="6"/>
  <c r="M1380" i="6"/>
  <c r="Q1380" i="6"/>
  <c r="U1380" i="6"/>
  <c r="N1380" i="6"/>
  <c r="R1380" i="6"/>
  <c r="O1380" i="6"/>
  <c r="S1380" i="6"/>
  <c r="P1380" i="6"/>
  <c r="T1380" i="6"/>
  <c r="B1380" i="6"/>
  <c r="D1380" i="6"/>
  <c r="C1380" i="6" s="1"/>
  <c r="H1389" i="6"/>
  <c r="Y1381" i="6"/>
  <c r="V1380" i="6"/>
  <c r="K1381" i="6"/>
  <c r="J1381" i="6"/>
  <c r="E1381" i="6"/>
  <c r="A1381" i="6"/>
  <c r="X1381" i="6" l="1"/>
  <c r="F1381" i="6"/>
  <c r="Z1381" i="6" s="1"/>
  <c r="L1381" i="6"/>
  <c r="I1381" i="6"/>
  <c r="Z1380" i="6"/>
  <c r="G1380" i="6"/>
  <c r="P1381" i="6"/>
  <c r="T1381" i="6"/>
  <c r="M1381" i="6"/>
  <c r="Q1381" i="6"/>
  <c r="U1381" i="6"/>
  <c r="N1381" i="6"/>
  <c r="R1381" i="6"/>
  <c r="O1381" i="6"/>
  <c r="S1381" i="6"/>
  <c r="B1381" i="6"/>
  <c r="D1381" i="6"/>
  <c r="C1381" i="6" s="1"/>
  <c r="H1390" i="6"/>
  <c r="Y1382" i="6"/>
  <c r="V1381" i="6"/>
  <c r="E1382" i="6"/>
  <c r="A1382" i="6"/>
  <c r="K1382" i="6"/>
  <c r="J1382" i="6"/>
  <c r="G1381" i="6" l="1"/>
  <c r="W1381" i="6"/>
  <c r="X1382" i="6"/>
  <c r="F1382" i="6"/>
  <c r="Z1382" i="6" s="1"/>
  <c r="L1382" i="6"/>
  <c r="I1382" i="6"/>
  <c r="O1382" i="6"/>
  <c r="S1382" i="6"/>
  <c r="P1382" i="6"/>
  <c r="T1382" i="6"/>
  <c r="M1382" i="6"/>
  <c r="Q1382" i="6"/>
  <c r="U1382" i="6"/>
  <c r="N1382" i="6"/>
  <c r="R1382" i="6"/>
  <c r="B1382" i="6"/>
  <c r="D1382" i="6"/>
  <c r="C1382" i="6" s="1"/>
  <c r="H1391" i="6"/>
  <c r="Y1383" i="6"/>
  <c r="V1382" i="6"/>
  <c r="E1383" i="6"/>
  <c r="J1383" i="6"/>
  <c r="K1383" i="6"/>
  <c r="A1383" i="6"/>
  <c r="G1382" i="6" l="1"/>
  <c r="X1383" i="6"/>
  <c r="F1383" i="6"/>
  <c r="Z1383" i="6" s="1"/>
  <c r="L1383" i="6"/>
  <c r="I1383" i="6"/>
  <c r="W1382" i="6"/>
  <c r="N1383" i="6"/>
  <c r="R1383" i="6"/>
  <c r="O1383" i="6"/>
  <c r="S1383" i="6"/>
  <c r="P1383" i="6"/>
  <c r="T1383" i="6"/>
  <c r="M1383" i="6"/>
  <c r="Q1383" i="6"/>
  <c r="U1383" i="6"/>
  <c r="B1383" i="6"/>
  <c r="D1383" i="6"/>
  <c r="C1383" i="6" s="1"/>
  <c r="H1392" i="6"/>
  <c r="Y1384" i="6"/>
  <c r="V1383" i="6"/>
  <c r="J1384" i="6"/>
  <c r="A1384" i="6"/>
  <c r="E1384" i="6"/>
  <c r="K1384" i="6"/>
  <c r="X1384" i="6" l="1"/>
  <c r="F1384" i="6"/>
  <c r="Z1384" i="6" s="1"/>
  <c r="L1384" i="6"/>
  <c r="I1384" i="6"/>
  <c r="G1383" i="6"/>
  <c r="W1383" i="6"/>
  <c r="M1384" i="6"/>
  <c r="Q1384" i="6"/>
  <c r="U1384" i="6"/>
  <c r="N1384" i="6"/>
  <c r="R1384" i="6"/>
  <c r="O1384" i="6"/>
  <c r="S1384" i="6"/>
  <c r="P1384" i="6"/>
  <c r="T1384" i="6"/>
  <c r="B1384" i="6"/>
  <c r="D1384" i="6"/>
  <c r="C1384" i="6" s="1"/>
  <c r="H1393" i="6"/>
  <c r="Y1385" i="6"/>
  <c r="V1384" i="6"/>
  <c r="A1385" i="6"/>
  <c r="E1385" i="6"/>
  <c r="K1385" i="6"/>
  <c r="J1385" i="6"/>
  <c r="W1384" i="6" l="1"/>
  <c r="X1385" i="6"/>
  <c r="F1385" i="6"/>
  <c r="Z1385" i="6" s="1"/>
  <c r="L1385" i="6"/>
  <c r="I1385" i="6"/>
  <c r="G1384" i="6"/>
  <c r="P1385" i="6"/>
  <c r="T1385" i="6"/>
  <c r="M1385" i="6"/>
  <c r="Q1385" i="6"/>
  <c r="U1385" i="6"/>
  <c r="N1385" i="6"/>
  <c r="R1385" i="6"/>
  <c r="O1385" i="6"/>
  <c r="S1385" i="6"/>
  <c r="B1385" i="6"/>
  <c r="D1385" i="6"/>
  <c r="C1385" i="6" s="1"/>
  <c r="H1394" i="6"/>
  <c r="Y1386" i="6"/>
  <c r="V1385" i="6"/>
  <c r="A1386" i="6"/>
  <c r="K1386" i="6"/>
  <c r="J1386" i="6"/>
  <c r="E1386" i="6"/>
  <c r="G1385" i="6" l="1"/>
  <c r="W1385" i="6"/>
  <c r="X1386" i="6"/>
  <c r="F1386" i="6"/>
  <c r="Z1386" i="6" s="1"/>
  <c r="L1386" i="6"/>
  <c r="I1386" i="6"/>
  <c r="O1386" i="6"/>
  <c r="S1386" i="6"/>
  <c r="P1386" i="6"/>
  <c r="T1386" i="6"/>
  <c r="M1386" i="6"/>
  <c r="Q1386" i="6"/>
  <c r="U1386" i="6"/>
  <c r="N1386" i="6"/>
  <c r="R1386" i="6"/>
  <c r="B1386" i="6"/>
  <c r="D1386" i="6"/>
  <c r="C1386" i="6" s="1"/>
  <c r="H1395" i="6"/>
  <c r="Y1387" i="6"/>
  <c r="V1386" i="6"/>
  <c r="K1387" i="6"/>
  <c r="J1387" i="6"/>
  <c r="E1387" i="6"/>
  <c r="A1387" i="6"/>
  <c r="G1386" i="6" l="1"/>
  <c r="X1387" i="6"/>
  <c r="F1387" i="6"/>
  <c r="Z1387" i="6" s="1"/>
  <c r="L1387" i="6"/>
  <c r="I1387" i="6"/>
  <c r="W1386" i="6"/>
  <c r="N1387" i="6"/>
  <c r="R1387" i="6"/>
  <c r="O1387" i="6"/>
  <c r="S1387" i="6"/>
  <c r="P1387" i="6"/>
  <c r="T1387" i="6"/>
  <c r="M1387" i="6"/>
  <c r="Q1387" i="6"/>
  <c r="U1387" i="6"/>
  <c r="B1387" i="6"/>
  <c r="D1387" i="6"/>
  <c r="C1387" i="6" s="1"/>
  <c r="H1396" i="6"/>
  <c r="Y1388" i="6"/>
  <c r="V1387" i="6"/>
  <c r="A1388" i="6"/>
  <c r="K1388" i="6"/>
  <c r="J1388" i="6"/>
  <c r="E1388" i="6"/>
  <c r="W1387" i="6" l="1"/>
  <c r="G1387" i="6"/>
  <c r="X1388" i="6"/>
  <c r="F1388" i="6"/>
  <c r="Z1388" i="6" s="1"/>
  <c r="L1388" i="6"/>
  <c r="I1388" i="6"/>
  <c r="M1388" i="6"/>
  <c r="Q1388" i="6"/>
  <c r="U1388" i="6"/>
  <c r="N1388" i="6"/>
  <c r="R1388" i="6"/>
  <c r="O1388" i="6"/>
  <c r="S1388" i="6"/>
  <c r="P1388" i="6"/>
  <c r="T1388" i="6"/>
  <c r="B1388" i="6"/>
  <c r="D1388" i="6"/>
  <c r="C1388" i="6" s="1"/>
  <c r="H1397" i="6"/>
  <c r="Y1389" i="6"/>
  <c r="V1388" i="6"/>
  <c r="J1389" i="6"/>
  <c r="K1389" i="6"/>
  <c r="E1389" i="6"/>
  <c r="A1389" i="6"/>
  <c r="G1388" i="6" l="1"/>
  <c r="W1388" i="6"/>
  <c r="X1389" i="6"/>
  <c r="F1389" i="6"/>
  <c r="Z1389" i="6" s="1"/>
  <c r="L1389" i="6"/>
  <c r="I1389" i="6"/>
  <c r="P1389" i="6"/>
  <c r="T1389" i="6"/>
  <c r="M1389" i="6"/>
  <c r="Q1389" i="6"/>
  <c r="U1389" i="6"/>
  <c r="N1389" i="6"/>
  <c r="R1389" i="6"/>
  <c r="O1389" i="6"/>
  <c r="S1389" i="6"/>
  <c r="B1389" i="6"/>
  <c r="D1389" i="6"/>
  <c r="C1389" i="6" s="1"/>
  <c r="H1398" i="6"/>
  <c r="Y1390" i="6"/>
  <c r="V1389" i="6"/>
  <c r="A1390" i="6"/>
  <c r="J1390" i="6"/>
  <c r="E1390" i="6"/>
  <c r="K1390" i="6"/>
  <c r="G1389" i="6" l="1"/>
  <c r="X1390" i="6"/>
  <c r="F1390" i="6"/>
  <c r="Z1390" i="6" s="1"/>
  <c r="L1390" i="6"/>
  <c r="I1390" i="6"/>
  <c r="W1389" i="6"/>
  <c r="O1390" i="6"/>
  <c r="S1390" i="6"/>
  <c r="P1390" i="6"/>
  <c r="T1390" i="6"/>
  <c r="M1390" i="6"/>
  <c r="Q1390" i="6"/>
  <c r="U1390" i="6"/>
  <c r="N1390" i="6"/>
  <c r="R1390" i="6"/>
  <c r="B1390" i="6"/>
  <c r="D1390" i="6"/>
  <c r="C1390" i="6" s="1"/>
  <c r="H1399" i="6"/>
  <c r="Y1391" i="6"/>
  <c r="V1390" i="6"/>
  <c r="J1391" i="6"/>
  <c r="K1391" i="6"/>
  <c r="E1391" i="6"/>
  <c r="A1391" i="6"/>
  <c r="W1390" i="6" l="1"/>
  <c r="G1390" i="6"/>
  <c r="X1391" i="6"/>
  <c r="F1391" i="6"/>
  <c r="Z1391" i="6" s="1"/>
  <c r="L1391" i="6"/>
  <c r="I1391" i="6"/>
  <c r="N1391" i="6"/>
  <c r="R1391" i="6"/>
  <c r="O1391" i="6"/>
  <c r="S1391" i="6"/>
  <c r="P1391" i="6"/>
  <c r="T1391" i="6"/>
  <c r="M1391" i="6"/>
  <c r="Q1391" i="6"/>
  <c r="U1391" i="6"/>
  <c r="B1391" i="6"/>
  <c r="D1391" i="6"/>
  <c r="C1391" i="6" s="1"/>
  <c r="H1400" i="6"/>
  <c r="Y1392" i="6"/>
  <c r="V1391" i="6"/>
  <c r="E1392" i="6"/>
  <c r="A1392" i="6"/>
  <c r="J1392" i="6"/>
  <c r="K1392" i="6"/>
  <c r="G1391" i="6" l="1"/>
  <c r="X1392" i="6"/>
  <c r="F1392" i="6"/>
  <c r="Z1392" i="6" s="1"/>
  <c r="L1392" i="6"/>
  <c r="I1392" i="6"/>
  <c r="W1391" i="6"/>
  <c r="M1392" i="6"/>
  <c r="Q1392" i="6"/>
  <c r="U1392" i="6"/>
  <c r="N1392" i="6"/>
  <c r="R1392" i="6"/>
  <c r="O1392" i="6"/>
  <c r="S1392" i="6"/>
  <c r="P1392" i="6"/>
  <c r="T1392" i="6"/>
  <c r="B1392" i="6"/>
  <c r="D1392" i="6"/>
  <c r="C1392" i="6" s="1"/>
  <c r="H1401" i="6"/>
  <c r="Y1393" i="6"/>
  <c r="V1392" i="6"/>
  <c r="J1393" i="6"/>
  <c r="K1393" i="6"/>
  <c r="A1393" i="6"/>
  <c r="E1393" i="6"/>
  <c r="W1392" i="6" l="1"/>
  <c r="G1392" i="6"/>
  <c r="X1393" i="6"/>
  <c r="F1393" i="6"/>
  <c r="Z1393" i="6" s="1"/>
  <c r="L1393" i="6"/>
  <c r="I1393" i="6"/>
  <c r="P1393" i="6"/>
  <c r="T1393" i="6"/>
  <c r="M1393" i="6"/>
  <c r="Q1393" i="6"/>
  <c r="U1393" i="6"/>
  <c r="N1393" i="6"/>
  <c r="R1393" i="6"/>
  <c r="O1393" i="6"/>
  <c r="S1393" i="6"/>
  <c r="B1393" i="6"/>
  <c r="D1393" i="6"/>
  <c r="C1393" i="6" s="1"/>
  <c r="H1402" i="6"/>
  <c r="Y1394" i="6"/>
  <c r="V1393" i="6"/>
  <c r="K1394" i="6"/>
  <c r="J1394" i="6"/>
  <c r="A1394" i="6"/>
  <c r="E1394" i="6"/>
  <c r="G1393" i="6" l="1"/>
  <c r="W1393" i="6"/>
  <c r="X1394" i="6"/>
  <c r="F1394" i="6"/>
  <c r="Z1394" i="6" s="1"/>
  <c r="L1394" i="6"/>
  <c r="I1394" i="6"/>
  <c r="O1394" i="6"/>
  <c r="S1394" i="6"/>
  <c r="P1394" i="6"/>
  <c r="T1394" i="6"/>
  <c r="M1394" i="6"/>
  <c r="Q1394" i="6"/>
  <c r="U1394" i="6"/>
  <c r="N1394" i="6"/>
  <c r="R1394" i="6"/>
  <c r="B1394" i="6"/>
  <c r="D1394" i="6"/>
  <c r="C1394" i="6" s="1"/>
  <c r="H1403" i="6"/>
  <c r="Y1395" i="6"/>
  <c r="V1394" i="6"/>
  <c r="J1395" i="6"/>
  <c r="K1395" i="6"/>
  <c r="A1395" i="6"/>
  <c r="E1395" i="6"/>
  <c r="W1394" i="6" l="1"/>
  <c r="G1394" i="6"/>
  <c r="X1395" i="6"/>
  <c r="F1395" i="6"/>
  <c r="Z1395" i="6" s="1"/>
  <c r="L1395" i="6"/>
  <c r="I1395" i="6"/>
  <c r="N1395" i="6"/>
  <c r="R1395" i="6"/>
  <c r="O1395" i="6"/>
  <c r="S1395" i="6"/>
  <c r="P1395" i="6"/>
  <c r="T1395" i="6"/>
  <c r="M1395" i="6"/>
  <c r="Q1395" i="6"/>
  <c r="U1395" i="6"/>
  <c r="B1395" i="6"/>
  <c r="D1395" i="6"/>
  <c r="C1395" i="6" s="1"/>
  <c r="H1404" i="6"/>
  <c r="Y1396" i="6"/>
  <c r="V1395" i="6"/>
  <c r="A1396" i="6"/>
  <c r="K1396" i="6"/>
  <c r="E1396" i="6"/>
  <c r="J1396" i="6"/>
  <c r="G1395" i="6" l="1"/>
  <c r="X1396" i="6"/>
  <c r="F1396" i="6"/>
  <c r="Z1396" i="6" s="1"/>
  <c r="L1396" i="6"/>
  <c r="I1396" i="6"/>
  <c r="W1395" i="6"/>
  <c r="M1396" i="6"/>
  <c r="Q1396" i="6"/>
  <c r="U1396" i="6"/>
  <c r="N1396" i="6"/>
  <c r="R1396" i="6"/>
  <c r="O1396" i="6"/>
  <c r="S1396" i="6"/>
  <c r="P1396" i="6"/>
  <c r="T1396" i="6"/>
  <c r="B1396" i="6"/>
  <c r="D1396" i="6"/>
  <c r="C1396" i="6" s="1"/>
  <c r="H1405" i="6"/>
  <c r="Y1397" i="6"/>
  <c r="V1396" i="6"/>
  <c r="A1397" i="6"/>
  <c r="E1397" i="6"/>
  <c r="J1397" i="6"/>
  <c r="K1397" i="6"/>
  <c r="W1396" i="6" l="1"/>
  <c r="G1396" i="6"/>
  <c r="X1397" i="6"/>
  <c r="F1397" i="6"/>
  <c r="Z1397" i="6" s="1"/>
  <c r="L1397" i="6"/>
  <c r="I1397" i="6"/>
  <c r="P1397" i="6"/>
  <c r="T1397" i="6"/>
  <c r="M1397" i="6"/>
  <c r="Q1397" i="6"/>
  <c r="U1397" i="6"/>
  <c r="N1397" i="6"/>
  <c r="R1397" i="6"/>
  <c r="O1397" i="6"/>
  <c r="S1397" i="6"/>
  <c r="B1397" i="6"/>
  <c r="D1397" i="6"/>
  <c r="C1397" i="6" s="1"/>
  <c r="H1406" i="6"/>
  <c r="Y1398" i="6"/>
  <c r="V1397" i="6"/>
  <c r="J1398" i="6"/>
  <c r="K1398" i="6"/>
  <c r="E1398" i="6"/>
  <c r="A1398" i="6"/>
  <c r="W1397" i="6" l="1"/>
  <c r="X1398" i="6"/>
  <c r="F1398" i="6"/>
  <c r="Z1398" i="6" s="1"/>
  <c r="L1398" i="6"/>
  <c r="I1398" i="6"/>
  <c r="G1397" i="6"/>
  <c r="O1398" i="6"/>
  <c r="S1398" i="6"/>
  <c r="P1398" i="6"/>
  <c r="T1398" i="6"/>
  <c r="M1398" i="6"/>
  <c r="Q1398" i="6"/>
  <c r="U1398" i="6"/>
  <c r="N1398" i="6"/>
  <c r="R1398" i="6"/>
  <c r="B1398" i="6"/>
  <c r="D1398" i="6"/>
  <c r="C1398" i="6" s="1"/>
  <c r="H1407" i="6"/>
  <c r="Y1399" i="6"/>
  <c r="V1398" i="6"/>
  <c r="E1399" i="6"/>
  <c r="A1399" i="6"/>
  <c r="J1399" i="6"/>
  <c r="K1399" i="6"/>
  <c r="W1398" i="6" l="1"/>
  <c r="G1398" i="6"/>
  <c r="X1399" i="6"/>
  <c r="F1399" i="6"/>
  <c r="Z1399" i="6" s="1"/>
  <c r="L1399" i="6"/>
  <c r="I1399" i="6"/>
  <c r="N1399" i="6"/>
  <c r="R1399" i="6"/>
  <c r="O1399" i="6"/>
  <c r="S1399" i="6"/>
  <c r="P1399" i="6"/>
  <c r="T1399" i="6"/>
  <c r="M1399" i="6"/>
  <c r="Q1399" i="6"/>
  <c r="U1399" i="6"/>
  <c r="B1399" i="6"/>
  <c r="D1399" i="6"/>
  <c r="C1399" i="6" s="1"/>
  <c r="H1408" i="6"/>
  <c r="Y1400" i="6"/>
  <c r="V1399" i="6"/>
  <c r="J1400" i="6"/>
  <c r="A1400" i="6"/>
  <c r="E1400" i="6"/>
  <c r="K1400" i="6"/>
  <c r="G1399" i="6" l="1"/>
  <c r="X1400" i="6"/>
  <c r="F1400" i="6"/>
  <c r="Z1400" i="6" s="1"/>
  <c r="L1400" i="6"/>
  <c r="I1400" i="6"/>
  <c r="W1399" i="6"/>
  <c r="M1400" i="6"/>
  <c r="Q1400" i="6"/>
  <c r="U1400" i="6"/>
  <c r="N1400" i="6"/>
  <c r="R1400" i="6"/>
  <c r="O1400" i="6"/>
  <c r="S1400" i="6"/>
  <c r="P1400" i="6"/>
  <c r="T1400" i="6"/>
  <c r="B1400" i="6"/>
  <c r="D1400" i="6"/>
  <c r="C1400" i="6" s="1"/>
  <c r="H1409" i="6"/>
  <c r="Y1401" i="6"/>
  <c r="V1400" i="6"/>
  <c r="E1401" i="6"/>
  <c r="A1401" i="6"/>
  <c r="K1401" i="6"/>
  <c r="J1401" i="6"/>
  <c r="W1400" i="6" l="1"/>
  <c r="G1400" i="6"/>
  <c r="X1401" i="6"/>
  <c r="F1401" i="6"/>
  <c r="Z1401" i="6" s="1"/>
  <c r="L1401" i="6"/>
  <c r="I1401" i="6"/>
  <c r="P1401" i="6"/>
  <c r="T1401" i="6"/>
  <c r="M1401" i="6"/>
  <c r="Q1401" i="6"/>
  <c r="U1401" i="6"/>
  <c r="N1401" i="6"/>
  <c r="R1401" i="6"/>
  <c r="O1401" i="6"/>
  <c r="S1401" i="6"/>
  <c r="B1401" i="6"/>
  <c r="D1401" i="6"/>
  <c r="C1401" i="6" s="1"/>
  <c r="H1410" i="6"/>
  <c r="Y1402" i="6"/>
  <c r="V1401" i="6"/>
  <c r="K1402" i="6"/>
  <c r="A1402" i="6"/>
  <c r="J1402" i="6"/>
  <c r="E1402" i="6"/>
  <c r="W1401" i="6" l="1"/>
  <c r="G1401" i="6"/>
  <c r="X1402" i="6"/>
  <c r="F1402" i="6"/>
  <c r="L1402" i="6"/>
  <c r="I1402" i="6"/>
  <c r="O1402" i="6"/>
  <c r="S1402" i="6"/>
  <c r="P1402" i="6"/>
  <c r="T1402" i="6"/>
  <c r="M1402" i="6"/>
  <c r="Q1402" i="6"/>
  <c r="U1402" i="6"/>
  <c r="N1402" i="6"/>
  <c r="R1402" i="6"/>
  <c r="B1402" i="6"/>
  <c r="D1402" i="6"/>
  <c r="C1402" i="6" s="1"/>
  <c r="H1411" i="6"/>
  <c r="Y1403" i="6"/>
  <c r="V1402" i="6"/>
  <c r="J1403" i="6"/>
  <c r="E1403" i="6"/>
  <c r="A1403" i="6"/>
  <c r="K1403" i="6"/>
  <c r="X1403" i="6" l="1"/>
  <c r="F1403" i="6"/>
  <c r="Z1403" i="6" s="1"/>
  <c r="L1403" i="6"/>
  <c r="I1403" i="6"/>
  <c r="Z1402" i="6"/>
  <c r="G1402" i="6"/>
  <c r="W1402" i="6"/>
  <c r="N1403" i="6"/>
  <c r="R1403" i="6"/>
  <c r="O1403" i="6"/>
  <c r="S1403" i="6"/>
  <c r="P1403" i="6"/>
  <c r="T1403" i="6"/>
  <c r="M1403" i="6"/>
  <c r="Q1403" i="6"/>
  <c r="U1403" i="6"/>
  <c r="B1403" i="6"/>
  <c r="D1403" i="6"/>
  <c r="C1403" i="6" s="1"/>
  <c r="H1412" i="6"/>
  <c r="Y1404" i="6"/>
  <c r="V1403" i="6"/>
  <c r="J1404" i="6"/>
  <c r="A1404" i="6"/>
  <c r="K1404" i="6"/>
  <c r="E1404" i="6"/>
  <c r="W1403" i="6" l="1"/>
  <c r="G1403" i="6"/>
  <c r="X1404" i="6"/>
  <c r="F1404" i="6"/>
  <c r="Z1404" i="6" s="1"/>
  <c r="L1404" i="6"/>
  <c r="I1404" i="6"/>
  <c r="M1404" i="6"/>
  <c r="Q1404" i="6"/>
  <c r="U1404" i="6"/>
  <c r="N1404" i="6"/>
  <c r="R1404" i="6"/>
  <c r="O1404" i="6"/>
  <c r="S1404" i="6"/>
  <c r="P1404" i="6"/>
  <c r="T1404" i="6"/>
  <c r="B1404" i="6"/>
  <c r="D1404" i="6"/>
  <c r="C1404" i="6" s="1"/>
  <c r="H1413" i="6"/>
  <c r="Y1405" i="6"/>
  <c r="V1404" i="6"/>
  <c r="A1405" i="6"/>
  <c r="E1405" i="6"/>
  <c r="K1405" i="6"/>
  <c r="J1405" i="6"/>
  <c r="W1404" i="6" l="1"/>
  <c r="X1405" i="6"/>
  <c r="F1405" i="6"/>
  <c r="W1405" i="6" s="1"/>
  <c r="L1405" i="6"/>
  <c r="I1405" i="6"/>
  <c r="G1404" i="6"/>
  <c r="P1405" i="6"/>
  <c r="T1405" i="6"/>
  <c r="M1405" i="6"/>
  <c r="Q1405" i="6"/>
  <c r="U1405" i="6"/>
  <c r="N1405" i="6"/>
  <c r="R1405" i="6"/>
  <c r="O1405" i="6"/>
  <c r="S1405" i="6"/>
  <c r="B1405" i="6"/>
  <c r="D1405" i="6"/>
  <c r="C1405" i="6" s="1"/>
  <c r="H1414" i="6"/>
  <c r="Y1406" i="6"/>
  <c r="V1405" i="6"/>
  <c r="J1406" i="6"/>
  <c r="K1406" i="6"/>
  <c r="A1406" i="6"/>
  <c r="E1406" i="6"/>
  <c r="Z1405" i="6" l="1"/>
  <c r="G1405" i="6"/>
  <c r="X1406" i="6"/>
  <c r="F1406" i="6"/>
  <c r="L1406" i="6"/>
  <c r="I1406" i="6"/>
  <c r="O1406" i="6"/>
  <c r="S1406" i="6"/>
  <c r="P1406" i="6"/>
  <c r="T1406" i="6"/>
  <c r="M1406" i="6"/>
  <c r="Q1406" i="6"/>
  <c r="U1406" i="6"/>
  <c r="N1406" i="6"/>
  <c r="R1406" i="6"/>
  <c r="B1406" i="6"/>
  <c r="D1406" i="6"/>
  <c r="C1406" i="6" s="1"/>
  <c r="H1415" i="6"/>
  <c r="Y1407" i="6"/>
  <c r="V1406" i="6"/>
  <c r="A1407" i="6"/>
  <c r="J1407" i="6"/>
  <c r="E1407" i="6"/>
  <c r="K1407" i="6"/>
  <c r="X1407" i="6" l="1"/>
  <c r="F1407" i="6"/>
  <c r="Z1407" i="6" s="1"/>
  <c r="L1407" i="6"/>
  <c r="I1407" i="6"/>
  <c r="Z1406" i="6"/>
  <c r="G1406" i="6"/>
  <c r="W1406" i="6"/>
  <c r="N1407" i="6"/>
  <c r="R1407" i="6"/>
  <c r="O1407" i="6"/>
  <c r="S1407" i="6"/>
  <c r="P1407" i="6"/>
  <c r="T1407" i="6"/>
  <c r="M1407" i="6"/>
  <c r="Q1407" i="6"/>
  <c r="U1407" i="6"/>
  <c r="B1407" i="6"/>
  <c r="D1407" i="6"/>
  <c r="C1407" i="6" s="1"/>
  <c r="H1416" i="6"/>
  <c r="Y1408" i="6"/>
  <c r="V1407" i="6"/>
  <c r="K1408" i="6"/>
  <c r="A1408" i="6"/>
  <c r="E1408" i="6"/>
  <c r="J1408" i="6"/>
  <c r="W1407" i="6" l="1"/>
  <c r="X1408" i="6"/>
  <c r="F1408" i="6"/>
  <c r="Z1408" i="6" s="1"/>
  <c r="L1408" i="6"/>
  <c r="I1408" i="6"/>
  <c r="G1407" i="6"/>
  <c r="M1408" i="6"/>
  <c r="Q1408" i="6"/>
  <c r="U1408" i="6"/>
  <c r="N1408" i="6"/>
  <c r="R1408" i="6"/>
  <c r="O1408" i="6"/>
  <c r="S1408" i="6"/>
  <c r="P1408" i="6"/>
  <c r="T1408" i="6"/>
  <c r="B1408" i="6"/>
  <c r="D1408" i="6"/>
  <c r="C1408" i="6" s="1"/>
  <c r="H1417" i="6"/>
  <c r="Y1409" i="6"/>
  <c r="V1408" i="6"/>
  <c r="J1409" i="6"/>
  <c r="A1409" i="6"/>
  <c r="E1409" i="6"/>
  <c r="K1409" i="6"/>
  <c r="W1408" i="6" l="1"/>
  <c r="G1408" i="6"/>
  <c r="X1409" i="6"/>
  <c r="F1409" i="6"/>
  <c r="Z1409" i="6" s="1"/>
  <c r="L1409" i="6"/>
  <c r="I1409" i="6"/>
  <c r="P1409" i="6"/>
  <c r="T1409" i="6"/>
  <c r="M1409" i="6"/>
  <c r="Q1409" i="6"/>
  <c r="U1409" i="6"/>
  <c r="N1409" i="6"/>
  <c r="R1409" i="6"/>
  <c r="O1409" i="6"/>
  <c r="S1409" i="6"/>
  <c r="B1409" i="6"/>
  <c r="D1409" i="6"/>
  <c r="C1409" i="6" s="1"/>
  <c r="H1418" i="6"/>
  <c r="Y1410" i="6"/>
  <c r="V1409" i="6"/>
  <c r="A1410" i="6"/>
  <c r="E1410" i="6"/>
  <c r="K1410" i="6"/>
  <c r="J1410" i="6"/>
  <c r="G1409" i="6" l="1"/>
  <c r="W1409" i="6"/>
  <c r="X1410" i="6"/>
  <c r="F1410" i="6"/>
  <c r="Z1410" i="6" s="1"/>
  <c r="L1410" i="6"/>
  <c r="I1410" i="6"/>
  <c r="O1410" i="6"/>
  <c r="S1410" i="6"/>
  <c r="P1410" i="6"/>
  <c r="T1410" i="6"/>
  <c r="M1410" i="6"/>
  <c r="Q1410" i="6"/>
  <c r="U1410" i="6"/>
  <c r="N1410" i="6"/>
  <c r="R1410" i="6"/>
  <c r="B1410" i="6"/>
  <c r="D1410" i="6"/>
  <c r="C1410" i="6" s="1"/>
  <c r="H1419" i="6"/>
  <c r="Y1411" i="6"/>
  <c r="V1410" i="6"/>
  <c r="J1411" i="6"/>
  <c r="K1411" i="6"/>
  <c r="A1411" i="6"/>
  <c r="E1411" i="6"/>
  <c r="G1410" i="6" l="1"/>
  <c r="X1411" i="6"/>
  <c r="F1411" i="6"/>
  <c r="Z1411" i="6" s="1"/>
  <c r="L1411" i="6"/>
  <c r="I1411" i="6"/>
  <c r="W1410" i="6"/>
  <c r="N1411" i="6"/>
  <c r="R1411" i="6"/>
  <c r="O1411" i="6"/>
  <c r="S1411" i="6"/>
  <c r="P1411" i="6"/>
  <c r="T1411" i="6"/>
  <c r="M1411" i="6"/>
  <c r="Q1411" i="6"/>
  <c r="U1411" i="6"/>
  <c r="B1411" i="6"/>
  <c r="D1411" i="6"/>
  <c r="C1411" i="6" s="1"/>
  <c r="H1420" i="6"/>
  <c r="Y1412" i="6"/>
  <c r="V1411" i="6"/>
  <c r="A1412" i="6"/>
  <c r="J1412" i="6"/>
  <c r="K1412" i="6"/>
  <c r="E1412" i="6"/>
  <c r="W1411" i="6" l="1"/>
  <c r="X1412" i="6"/>
  <c r="F1412" i="6"/>
  <c r="Z1412" i="6" s="1"/>
  <c r="L1412" i="6"/>
  <c r="I1412" i="6"/>
  <c r="G1411" i="6"/>
  <c r="M1412" i="6"/>
  <c r="Q1412" i="6"/>
  <c r="U1412" i="6"/>
  <c r="N1412" i="6"/>
  <c r="R1412" i="6"/>
  <c r="O1412" i="6"/>
  <c r="S1412" i="6"/>
  <c r="P1412" i="6"/>
  <c r="T1412" i="6"/>
  <c r="B1412" i="6"/>
  <c r="D1412" i="6"/>
  <c r="C1412" i="6" s="1"/>
  <c r="H1421" i="6"/>
  <c r="Y1413" i="6"/>
  <c r="V1412" i="6"/>
  <c r="A1413" i="6"/>
  <c r="K1413" i="6"/>
  <c r="J1413" i="6"/>
  <c r="E1413" i="6"/>
  <c r="G1412" i="6" l="1"/>
  <c r="W1412" i="6"/>
  <c r="X1413" i="6"/>
  <c r="F1413" i="6"/>
  <c r="Z1413" i="6" s="1"/>
  <c r="L1413" i="6"/>
  <c r="I1413" i="6"/>
  <c r="P1413" i="6"/>
  <c r="T1413" i="6"/>
  <c r="M1413" i="6"/>
  <c r="Q1413" i="6"/>
  <c r="U1413" i="6"/>
  <c r="N1413" i="6"/>
  <c r="R1413" i="6"/>
  <c r="O1413" i="6"/>
  <c r="S1413" i="6"/>
  <c r="B1413" i="6"/>
  <c r="D1413" i="6"/>
  <c r="C1413" i="6" s="1"/>
  <c r="H1422" i="6"/>
  <c r="Y1414" i="6"/>
  <c r="V1413" i="6"/>
  <c r="K1414" i="6"/>
  <c r="E1414" i="6"/>
  <c r="A1414" i="6"/>
  <c r="J1414" i="6"/>
  <c r="X1414" i="6" l="1"/>
  <c r="F1414" i="6"/>
  <c r="Z1414" i="6" s="1"/>
  <c r="L1414" i="6"/>
  <c r="I1414" i="6"/>
  <c r="W1413" i="6"/>
  <c r="G1413" i="6"/>
  <c r="O1414" i="6"/>
  <c r="S1414" i="6"/>
  <c r="P1414" i="6"/>
  <c r="T1414" i="6"/>
  <c r="M1414" i="6"/>
  <c r="Q1414" i="6"/>
  <c r="U1414" i="6"/>
  <c r="N1414" i="6"/>
  <c r="R1414" i="6"/>
  <c r="B1414" i="6"/>
  <c r="D1414" i="6"/>
  <c r="C1414" i="6" s="1"/>
  <c r="H1423" i="6"/>
  <c r="Y1415" i="6"/>
  <c r="V1414" i="6"/>
  <c r="J1415" i="6"/>
  <c r="E1415" i="6"/>
  <c r="A1415" i="6"/>
  <c r="K1415" i="6"/>
  <c r="W1414" i="6" l="1"/>
  <c r="G1414" i="6"/>
  <c r="X1415" i="6"/>
  <c r="F1415" i="6"/>
  <c r="Z1415" i="6" s="1"/>
  <c r="L1415" i="6"/>
  <c r="I1415" i="6"/>
  <c r="N1415" i="6"/>
  <c r="R1415" i="6"/>
  <c r="O1415" i="6"/>
  <c r="S1415" i="6"/>
  <c r="P1415" i="6"/>
  <c r="T1415" i="6"/>
  <c r="M1415" i="6"/>
  <c r="Q1415" i="6"/>
  <c r="U1415" i="6"/>
  <c r="B1415" i="6"/>
  <c r="D1415" i="6"/>
  <c r="C1415" i="6" s="1"/>
  <c r="H1424" i="6"/>
  <c r="Y1416" i="6"/>
  <c r="V1415" i="6"/>
  <c r="K1416" i="6"/>
  <c r="A1416" i="6"/>
  <c r="J1416" i="6"/>
  <c r="E1416" i="6"/>
  <c r="G1415" i="6" l="1"/>
  <c r="X1416" i="6"/>
  <c r="F1416" i="6"/>
  <c r="Z1416" i="6" s="1"/>
  <c r="L1416" i="6"/>
  <c r="I1416" i="6"/>
  <c r="W1415" i="6"/>
  <c r="M1416" i="6"/>
  <c r="Q1416" i="6"/>
  <c r="U1416" i="6"/>
  <c r="N1416" i="6"/>
  <c r="R1416" i="6"/>
  <c r="O1416" i="6"/>
  <c r="S1416" i="6"/>
  <c r="P1416" i="6"/>
  <c r="T1416" i="6"/>
  <c r="B1416" i="6"/>
  <c r="D1416" i="6"/>
  <c r="C1416" i="6" s="1"/>
  <c r="H1425" i="6"/>
  <c r="Y1417" i="6"/>
  <c r="V1416" i="6"/>
  <c r="J1417" i="6"/>
  <c r="E1417" i="6"/>
  <c r="A1417" i="6"/>
  <c r="K1417" i="6"/>
  <c r="W1416" i="6" l="1"/>
  <c r="G1416" i="6"/>
  <c r="X1417" i="6"/>
  <c r="F1417" i="6"/>
  <c r="Z1417" i="6" s="1"/>
  <c r="I1417" i="6"/>
  <c r="L1417" i="6"/>
  <c r="P1417" i="6"/>
  <c r="T1417" i="6"/>
  <c r="M1417" i="6"/>
  <c r="Q1417" i="6"/>
  <c r="U1417" i="6"/>
  <c r="N1417" i="6"/>
  <c r="R1417" i="6"/>
  <c r="O1417" i="6"/>
  <c r="S1417" i="6"/>
  <c r="B1417" i="6"/>
  <c r="D1417" i="6"/>
  <c r="C1417" i="6" s="1"/>
  <c r="H1426" i="6"/>
  <c r="Y1418" i="6"/>
  <c r="V1417" i="6"/>
  <c r="K1418" i="6"/>
  <c r="A1418" i="6"/>
  <c r="E1418" i="6"/>
  <c r="J1418" i="6"/>
  <c r="G1417" i="6" l="1"/>
  <c r="X1418" i="6"/>
  <c r="F1418" i="6"/>
  <c r="Z1418" i="6" s="1"/>
  <c r="L1418" i="6"/>
  <c r="I1418" i="6"/>
  <c r="W1417" i="6"/>
  <c r="O1418" i="6"/>
  <c r="S1418" i="6"/>
  <c r="P1418" i="6"/>
  <c r="T1418" i="6"/>
  <c r="M1418" i="6"/>
  <c r="Q1418" i="6"/>
  <c r="U1418" i="6"/>
  <c r="N1418" i="6"/>
  <c r="R1418" i="6"/>
  <c r="B1418" i="6"/>
  <c r="D1418" i="6"/>
  <c r="C1418" i="6" s="1"/>
  <c r="H1427" i="6"/>
  <c r="Y1419" i="6"/>
  <c r="V1418" i="6"/>
  <c r="E1419" i="6"/>
  <c r="A1419" i="6"/>
  <c r="J1419" i="6"/>
  <c r="K1419" i="6"/>
  <c r="G1418" i="6" l="1"/>
  <c r="X1419" i="6"/>
  <c r="F1419" i="6"/>
  <c r="Z1419" i="6" s="1"/>
  <c r="L1419" i="6"/>
  <c r="I1419" i="6"/>
  <c r="W1418" i="6"/>
  <c r="N1419" i="6"/>
  <c r="R1419" i="6"/>
  <c r="O1419" i="6"/>
  <c r="S1419" i="6"/>
  <c r="P1419" i="6"/>
  <c r="T1419" i="6"/>
  <c r="M1419" i="6"/>
  <c r="Q1419" i="6"/>
  <c r="U1419" i="6"/>
  <c r="B1419" i="6"/>
  <c r="D1419" i="6"/>
  <c r="C1419" i="6" s="1"/>
  <c r="H1428" i="6"/>
  <c r="Y1420" i="6"/>
  <c r="V1419" i="6"/>
  <c r="K1420" i="6"/>
  <c r="J1420" i="6"/>
  <c r="A1420" i="6"/>
  <c r="E1420" i="6"/>
  <c r="W1419" i="6" l="1"/>
  <c r="G1419" i="6"/>
  <c r="X1420" i="6"/>
  <c r="F1420" i="6"/>
  <c r="Z1420" i="6" s="1"/>
  <c r="L1420" i="6"/>
  <c r="I1420" i="6"/>
  <c r="M1420" i="6"/>
  <c r="Q1420" i="6"/>
  <c r="U1420" i="6"/>
  <c r="N1420" i="6"/>
  <c r="R1420" i="6"/>
  <c r="O1420" i="6"/>
  <c r="S1420" i="6"/>
  <c r="P1420" i="6"/>
  <c r="T1420" i="6"/>
  <c r="B1420" i="6"/>
  <c r="D1420" i="6"/>
  <c r="C1420" i="6" s="1"/>
  <c r="H1429" i="6"/>
  <c r="Y1421" i="6"/>
  <c r="V1420" i="6"/>
  <c r="E1421" i="6"/>
  <c r="A1421" i="6"/>
  <c r="J1421" i="6"/>
  <c r="K1421" i="6"/>
  <c r="G1420" i="6" l="1"/>
  <c r="X1421" i="6"/>
  <c r="F1421" i="6"/>
  <c r="Z1421" i="6" s="1"/>
  <c r="L1421" i="6"/>
  <c r="I1421" i="6"/>
  <c r="W1420" i="6"/>
  <c r="P1421" i="6"/>
  <c r="T1421" i="6"/>
  <c r="M1421" i="6"/>
  <c r="Q1421" i="6"/>
  <c r="U1421" i="6"/>
  <c r="N1421" i="6"/>
  <c r="R1421" i="6"/>
  <c r="O1421" i="6"/>
  <c r="S1421" i="6"/>
  <c r="B1421" i="6"/>
  <c r="D1421" i="6"/>
  <c r="C1421" i="6" s="1"/>
  <c r="H1430" i="6"/>
  <c r="Y1422" i="6"/>
  <c r="Y1423" i="6" s="1"/>
  <c r="V1421" i="6"/>
  <c r="K1422" i="6"/>
  <c r="J1422" i="6"/>
  <c r="A1422" i="6"/>
  <c r="E1422" i="6"/>
  <c r="W1421" i="6" l="1"/>
  <c r="G1421" i="6"/>
  <c r="X1422" i="6"/>
  <c r="F1422" i="6"/>
  <c r="L1422" i="6"/>
  <c r="I1422" i="6"/>
  <c r="O1422" i="6"/>
  <c r="S1422" i="6"/>
  <c r="P1422" i="6"/>
  <c r="T1422" i="6"/>
  <c r="M1422" i="6"/>
  <c r="Q1422" i="6"/>
  <c r="U1422" i="6"/>
  <c r="N1422" i="6"/>
  <c r="R1422" i="6"/>
  <c r="B1422" i="6"/>
  <c r="D1422" i="6"/>
  <c r="C1422" i="6" s="1"/>
  <c r="H1431" i="6"/>
  <c r="V1422" i="6"/>
  <c r="E1423" i="6"/>
  <c r="K1423" i="6"/>
  <c r="A1423" i="6"/>
  <c r="J1423" i="6"/>
  <c r="X1423" i="6" l="1"/>
  <c r="F1423" i="6"/>
  <c r="Z1423" i="6" s="1"/>
  <c r="L1423" i="6"/>
  <c r="I1423" i="6"/>
  <c r="Z1422" i="6"/>
  <c r="G1422" i="6"/>
  <c r="W1422" i="6"/>
  <c r="N1423" i="6"/>
  <c r="R1423" i="6"/>
  <c r="O1423" i="6"/>
  <c r="S1423" i="6"/>
  <c r="P1423" i="6"/>
  <c r="T1423" i="6"/>
  <c r="M1423" i="6"/>
  <c r="Q1423" i="6"/>
  <c r="U1423" i="6"/>
  <c r="B1423" i="6"/>
  <c r="D1423" i="6"/>
  <c r="C1423" i="6" s="1"/>
  <c r="H1432" i="6"/>
  <c r="Y1424" i="6"/>
  <c r="V1423" i="6"/>
  <c r="E1424" i="6"/>
  <c r="A1424" i="6"/>
  <c r="J1424" i="6"/>
  <c r="K1424" i="6"/>
  <c r="W1423" i="6" l="1"/>
  <c r="X1424" i="6"/>
  <c r="F1424" i="6"/>
  <c r="W1424" i="6" s="1"/>
  <c r="L1424" i="6"/>
  <c r="I1424" i="6"/>
  <c r="G1423" i="6"/>
  <c r="M1424" i="6"/>
  <c r="Q1424" i="6"/>
  <c r="U1424" i="6"/>
  <c r="N1424" i="6"/>
  <c r="R1424" i="6"/>
  <c r="O1424" i="6"/>
  <c r="S1424" i="6"/>
  <c r="P1424" i="6"/>
  <c r="T1424" i="6"/>
  <c r="B1424" i="6"/>
  <c r="D1424" i="6"/>
  <c r="C1424" i="6" s="1"/>
  <c r="H1433" i="6"/>
  <c r="Y1425" i="6"/>
  <c r="V1424" i="6"/>
  <c r="J1425" i="6"/>
  <c r="A1425" i="6"/>
  <c r="K1425" i="6"/>
  <c r="E1425" i="6"/>
  <c r="X1425" i="6" l="1"/>
  <c r="F1425" i="6"/>
  <c r="Z1425" i="6" s="1"/>
  <c r="I1425" i="6"/>
  <c r="L1425" i="6"/>
  <c r="Z1424" i="6"/>
  <c r="G1424" i="6"/>
  <c r="P1425" i="6"/>
  <c r="T1425" i="6"/>
  <c r="M1425" i="6"/>
  <c r="Q1425" i="6"/>
  <c r="U1425" i="6"/>
  <c r="N1425" i="6"/>
  <c r="R1425" i="6"/>
  <c r="O1425" i="6"/>
  <c r="S1425" i="6"/>
  <c r="B1425" i="6"/>
  <c r="D1425" i="6"/>
  <c r="C1425" i="6" s="1"/>
  <c r="H1434" i="6"/>
  <c r="Y1426" i="6"/>
  <c r="V1425" i="6"/>
  <c r="K1426" i="6"/>
  <c r="A1426" i="6"/>
  <c r="E1426" i="6"/>
  <c r="J1426" i="6"/>
  <c r="W1425" i="6" l="1"/>
  <c r="G1425" i="6"/>
  <c r="X1426" i="6"/>
  <c r="F1426" i="6"/>
  <c r="L1426" i="6"/>
  <c r="I1426" i="6"/>
  <c r="O1426" i="6"/>
  <c r="S1426" i="6"/>
  <c r="P1426" i="6"/>
  <c r="T1426" i="6"/>
  <c r="M1426" i="6"/>
  <c r="Q1426" i="6"/>
  <c r="U1426" i="6"/>
  <c r="N1426" i="6"/>
  <c r="R1426" i="6"/>
  <c r="B1426" i="6"/>
  <c r="D1426" i="6"/>
  <c r="C1426" i="6" s="1"/>
  <c r="H1435" i="6"/>
  <c r="Y1427" i="6"/>
  <c r="V1426" i="6"/>
  <c r="A1427" i="6"/>
  <c r="K1427" i="6"/>
  <c r="J1427" i="6"/>
  <c r="E1427" i="6"/>
  <c r="X1427" i="6" l="1"/>
  <c r="F1427" i="6"/>
  <c r="W1427" i="6" s="1"/>
  <c r="L1427" i="6"/>
  <c r="I1427" i="6"/>
  <c r="Z1426" i="6"/>
  <c r="G1426" i="6"/>
  <c r="W1426" i="6"/>
  <c r="N1427" i="6"/>
  <c r="R1427" i="6"/>
  <c r="O1427" i="6"/>
  <c r="S1427" i="6"/>
  <c r="P1427" i="6"/>
  <c r="T1427" i="6"/>
  <c r="M1427" i="6"/>
  <c r="Q1427" i="6"/>
  <c r="U1427" i="6"/>
  <c r="B1427" i="6"/>
  <c r="D1427" i="6"/>
  <c r="C1427" i="6" s="1"/>
  <c r="H1436" i="6"/>
  <c r="Y1428" i="6"/>
  <c r="V1427" i="6"/>
  <c r="J1428" i="6"/>
  <c r="K1428" i="6"/>
  <c r="E1428" i="6"/>
  <c r="A1428" i="6"/>
  <c r="Z1427" i="6" l="1"/>
  <c r="G1427" i="6"/>
  <c r="X1428" i="6"/>
  <c r="F1428" i="6"/>
  <c r="Z1428" i="6" s="1"/>
  <c r="L1428" i="6"/>
  <c r="I1428" i="6"/>
  <c r="M1428" i="6"/>
  <c r="Q1428" i="6"/>
  <c r="U1428" i="6"/>
  <c r="N1428" i="6"/>
  <c r="R1428" i="6"/>
  <c r="O1428" i="6"/>
  <c r="S1428" i="6"/>
  <c r="P1428" i="6"/>
  <c r="T1428" i="6"/>
  <c r="B1428" i="6"/>
  <c r="D1428" i="6"/>
  <c r="C1428" i="6" s="1"/>
  <c r="H1437" i="6"/>
  <c r="Y1429" i="6"/>
  <c r="V1428" i="6"/>
  <c r="E1429" i="6"/>
  <c r="K1429" i="6"/>
  <c r="A1429" i="6"/>
  <c r="J1429" i="6"/>
  <c r="G1428" i="6" l="1"/>
  <c r="W1428" i="6"/>
  <c r="X1429" i="6"/>
  <c r="F1429" i="6"/>
  <c r="Z1429" i="6" s="1"/>
  <c r="L1429" i="6"/>
  <c r="I1429" i="6"/>
  <c r="P1429" i="6"/>
  <c r="T1429" i="6"/>
  <c r="M1429" i="6"/>
  <c r="Q1429" i="6"/>
  <c r="U1429" i="6"/>
  <c r="N1429" i="6"/>
  <c r="R1429" i="6"/>
  <c r="O1429" i="6"/>
  <c r="S1429" i="6"/>
  <c r="B1429" i="6"/>
  <c r="D1429" i="6"/>
  <c r="C1429" i="6" s="1"/>
  <c r="H1438" i="6"/>
  <c r="Y1430" i="6"/>
  <c r="V1429" i="6"/>
  <c r="J1430" i="6"/>
  <c r="K1430" i="6"/>
  <c r="A1430" i="6"/>
  <c r="E1430" i="6"/>
  <c r="G1429" i="6" l="1"/>
  <c r="X1430" i="6"/>
  <c r="F1430" i="6"/>
  <c r="Z1430" i="6" s="1"/>
  <c r="L1430" i="6"/>
  <c r="I1430" i="6"/>
  <c r="W1429" i="6"/>
  <c r="O1430" i="6"/>
  <c r="S1430" i="6"/>
  <c r="P1430" i="6"/>
  <c r="T1430" i="6"/>
  <c r="M1430" i="6"/>
  <c r="Q1430" i="6"/>
  <c r="U1430" i="6"/>
  <c r="N1430" i="6"/>
  <c r="R1430" i="6"/>
  <c r="B1430" i="6"/>
  <c r="D1430" i="6"/>
  <c r="C1430" i="6" s="1"/>
  <c r="H1439" i="6"/>
  <c r="Y1431" i="6"/>
  <c r="V1430" i="6"/>
  <c r="A1431" i="6"/>
  <c r="J1431" i="6"/>
  <c r="E1431" i="6"/>
  <c r="K1431" i="6"/>
  <c r="W1430" i="6" l="1"/>
  <c r="G1430" i="6"/>
  <c r="X1431" i="6"/>
  <c r="F1431" i="6"/>
  <c r="L1431" i="6"/>
  <c r="I1431" i="6"/>
  <c r="N1431" i="6"/>
  <c r="R1431" i="6"/>
  <c r="O1431" i="6"/>
  <c r="S1431" i="6"/>
  <c r="P1431" i="6"/>
  <c r="T1431" i="6"/>
  <c r="M1431" i="6"/>
  <c r="Q1431" i="6"/>
  <c r="U1431" i="6"/>
  <c r="B1431" i="6"/>
  <c r="D1431" i="6"/>
  <c r="C1431" i="6" s="1"/>
  <c r="H1440" i="6"/>
  <c r="Y1432" i="6"/>
  <c r="V1431" i="6"/>
  <c r="K1432" i="6"/>
  <c r="J1432" i="6"/>
  <c r="E1432" i="6"/>
  <c r="A1432" i="6"/>
  <c r="X1432" i="6" l="1"/>
  <c r="F1432" i="6"/>
  <c r="W1432" i="6" s="1"/>
  <c r="L1432" i="6"/>
  <c r="I1432" i="6"/>
  <c r="Z1431" i="6"/>
  <c r="G1431" i="6"/>
  <c r="W1431" i="6"/>
  <c r="M1432" i="6"/>
  <c r="Q1432" i="6"/>
  <c r="U1432" i="6"/>
  <c r="N1432" i="6"/>
  <c r="R1432" i="6"/>
  <c r="O1432" i="6"/>
  <c r="S1432" i="6"/>
  <c r="P1432" i="6"/>
  <c r="T1432" i="6"/>
  <c r="B1432" i="6"/>
  <c r="D1432" i="6"/>
  <c r="C1432" i="6" s="1"/>
  <c r="H1441" i="6"/>
  <c r="Y1433" i="6"/>
  <c r="V1432" i="6"/>
  <c r="A1433" i="6"/>
  <c r="K1433" i="6"/>
  <c r="E1433" i="6"/>
  <c r="J1433" i="6"/>
  <c r="X1433" i="6" l="1"/>
  <c r="F1433" i="6"/>
  <c r="W1433" i="6" s="1"/>
  <c r="L1433" i="6"/>
  <c r="I1433" i="6"/>
  <c r="Z1432" i="6"/>
  <c r="G1432" i="6"/>
  <c r="P1433" i="6"/>
  <c r="T1433" i="6"/>
  <c r="M1433" i="6"/>
  <c r="Q1433" i="6"/>
  <c r="U1433" i="6"/>
  <c r="N1433" i="6"/>
  <c r="R1433" i="6"/>
  <c r="O1433" i="6"/>
  <c r="S1433" i="6"/>
  <c r="B1433" i="6"/>
  <c r="D1433" i="6"/>
  <c r="C1433" i="6" s="1"/>
  <c r="H1442" i="6"/>
  <c r="Y1434" i="6"/>
  <c r="V1433" i="6"/>
  <c r="J1434" i="6"/>
  <c r="K1434" i="6"/>
  <c r="A1434" i="6"/>
  <c r="E1434" i="6"/>
  <c r="X1434" i="6" l="1"/>
  <c r="F1434" i="6"/>
  <c r="W1434" i="6" s="1"/>
  <c r="L1434" i="6"/>
  <c r="I1434" i="6"/>
  <c r="Z1433" i="6"/>
  <c r="G1433" i="6"/>
  <c r="O1434" i="6"/>
  <c r="S1434" i="6"/>
  <c r="P1434" i="6"/>
  <c r="T1434" i="6"/>
  <c r="M1434" i="6"/>
  <c r="Q1434" i="6"/>
  <c r="U1434" i="6"/>
  <c r="N1434" i="6"/>
  <c r="R1434" i="6"/>
  <c r="B1434" i="6"/>
  <c r="D1434" i="6"/>
  <c r="C1434" i="6" s="1"/>
  <c r="H1443" i="6"/>
  <c r="Y1435" i="6"/>
  <c r="V1434" i="6"/>
  <c r="A1435" i="6"/>
  <c r="K1435" i="6"/>
  <c r="J1435" i="6"/>
  <c r="E1435" i="6"/>
  <c r="Z1434" i="6" l="1"/>
  <c r="G1434" i="6"/>
  <c r="X1435" i="6"/>
  <c r="F1435" i="6"/>
  <c r="Z1435" i="6" s="1"/>
  <c r="L1435" i="6"/>
  <c r="I1435" i="6"/>
  <c r="N1435" i="6"/>
  <c r="R1435" i="6"/>
  <c r="O1435" i="6"/>
  <c r="S1435" i="6"/>
  <c r="P1435" i="6"/>
  <c r="T1435" i="6"/>
  <c r="M1435" i="6"/>
  <c r="Q1435" i="6"/>
  <c r="U1435" i="6"/>
  <c r="B1435" i="6"/>
  <c r="D1435" i="6"/>
  <c r="C1435" i="6" s="1"/>
  <c r="H1444" i="6"/>
  <c r="Y1436" i="6"/>
  <c r="V1435" i="6"/>
  <c r="E1436" i="6"/>
  <c r="J1436" i="6"/>
  <c r="K1436" i="6"/>
  <c r="A1436" i="6"/>
  <c r="G1435" i="6" l="1"/>
  <c r="W1435" i="6"/>
  <c r="X1436" i="6"/>
  <c r="F1436" i="6"/>
  <c r="Z1436" i="6" s="1"/>
  <c r="L1436" i="6"/>
  <c r="I1436" i="6"/>
  <c r="M1436" i="6"/>
  <c r="Q1436" i="6"/>
  <c r="U1436" i="6"/>
  <c r="N1436" i="6"/>
  <c r="R1436" i="6"/>
  <c r="O1436" i="6"/>
  <c r="S1436" i="6"/>
  <c r="P1436" i="6"/>
  <c r="T1436" i="6"/>
  <c r="B1436" i="6"/>
  <c r="D1436" i="6"/>
  <c r="C1436" i="6" s="1"/>
  <c r="H1445" i="6"/>
  <c r="Y1437" i="6"/>
  <c r="V1436" i="6"/>
  <c r="A1437" i="6"/>
  <c r="J1437" i="6"/>
  <c r="E1437" i="6"/>
  <c r="K1437" i="6"/>
  <c r="G1436" i="6" l="1"/>
  <c r="X1437" i="6"/>
  <c r="F1437" i="6"/>
  <c r="Z1437" i="6" s="1"/>
  <c r="L1437" i="6"/>
  <c r="I1437" i="6"/>
  <c r="W1436" i="6"/>
  <c r="P1437" i="6"/>
  <c r="T1437" i="6"/>
  <c r="M1437" i="6"/>
  <c r="Q1437" i="6"/>
  <c r="U1437" i="6"/>
  <c r="N1437" i="6"/>
  <c r="R1437" i="6"/>
  <c r="O1437" i="6"/>
  <c r="S1437" i="6"/>
  <c r="B1437" i="6"/>
  <c r="D1437" i="6"/>
  <c r="C1437" i="6" s="1"/>
  <c r="H1446" i="6"/>
  <c r="Y1438" i="6"/>
  <c r="Y1439" i="6" s="1"/>
  <c r="V1437" i="6"/>
  <c r="K1438" i="6"/>
  <c r="J1438" i="6"/>
  <c r="A1438" i="6"/>
  <c r="E1438" i="6"/>
  <c r="W1437" i="6" l="1"/>
  <c r="G1437" i="6"/>
  <c r="X1438" i="6"/>
  <c r="F1438" i="6"/>
  <c r="Z1438" i="6" s="1"/>
  <c r="L1438" i="6"/>
  <c r="I1438" i="6"/>
  <c r="O1438" i="6"/>
  <c r="S1438" i="6"/>
  <c r="P1438" i="6"/>
  <c r="T1438" i="6"/>
  <c r="M1438" i="6"/>
  <c r="Q1438" i="6"/>
  <c r="U1438" i="6"/>
  <c r="N1438" i="6"/>
  <c r="R1438" i="6"/>
  <c r="B1438" i="6"/>
  <c r="D1438" i="6"/>
  <c r="C1438" i="6" s="1"/>
  <c r="H1447" i="6"/>
  <c r="V1438" i="6"/>
  <c r="E1439" i="6"/>
  <c r="K1439" i="6"/>
  <c r="A1439" i="6"/>
  <c r="Y1440" i="6"/>
  <c r="J1439" i="6"/>
  <c r="G1438" i="6" l="1"/>
  <c r="X1439" i="6"/>
  <c r="F1439" i="6"/>
  <c r="Z1439" i="6" s="1"/>
  <c r="L1439" i="6"/>
  <c r="I1439" i="6"/>
  <c r="W1438" i="6"/>
  <c r="N1439" i="6"/>
  <c r="R1439" i="6"/>
  <c r="O1439" i="6"/>
  <c r="S1439" i="6"/>
  <c r="P1439" i="6"/>
  <c r="T1439" i="6"/>
  <c r="M1439" i="6"/>
  <c r="Q1439" i="6"/>
  <c r="U1439" i="6"/>
  <c r="B1439" i="6"/>
  <c r="D1439" i="6"/>
  <c r="C1439" i="6" s="1"/>
  <c r="H1448" i="6"/>
  <c r="V1439" i="6"/>
  <c r="J1440" i="6"/>
  <c r="K1440" i="6"/>
  <c r="A1440" i="6"/>
  <c r="Y1441" i="6"/>
  <c r="E1440" i="6"/>
  <c r="G1439" i="6" l="1"/>
  <c r="W1439" i="6"/>
  <c r="X1440" i="6"/>
  <c r="F1440" i="6"/>
  <c r="Z1440" i="6" s="1"/>
  <c r="L1440" i="6"/>
  <c r="I1440" i="6"/>
  <c r="M1440" i="6"/>
  <c r="Q1440" i="6"/>
  <c r="U1440" i="6"/>
  <c r="N1440" i="6"/>
  <c r="R1440" i="6"/>
  <c r="O1440" i="6"/>
  <c r="S1440" i="6"/>
  <c r="P1440" i="6"/>
  <c r="T1440" i="6"/>
  <c r="B1440" i="6"/>
  <c r="D1440" i="6"/>
  <c r="C1440" i="6" s="1"/>
  <c r="H1449" i="6"/>
  <c r="V1440" i="6"/>
  <c r="E1441" i="6"/>
  <c r="A1441" i="6"/>
  <c r="Y1442" i="6"/>
  <c r="K1441" i="6"/>
  <c r="J1441" i="6"/>
  <c r="W1440" i="6" l="1"/>
  <c r="G1440" i="6"/>
  <c r="X1441" i="6"/>
  <c r="F1441" i="6"/>
  <c r="Z1441" i="6" s="1"/>
  <c r="I1441" i="6"/>
  <c r="L1441" i="6"/>
  <c r="P1441" i="6"/>
  <c r="T1441" i="6"/>
  <c r="M1441" i="6"/>
  <c r="Q1441" i="6"/>
  <c r="U1441" i="6"/>
  <c r="N1441" i="6"/>
  <c r="R1441" i="6"/>
  <c r="O1441" i="6"/>
  <c r="S1441" i="6"/>
  <c r="B1441" i="6"/>
  <c r="D1441" i="6"/>
  <c r="C1441" i="6" s="1"/>
  <c r="H1450" i="6"/>
  <c r="V1441" i="6"/>
  <c r="K1442" i="6"/>
  <c r="J1442" i="6"/>
  <c r="E1442" i="6"/>
  <c r="A1442" i="6"/>
  <c r="Y1443" i="6"/>
  <c r="W1441" i="6" l="1"/>
  <c r="X1442" i="6"/>
  <c r="F1442" i="6"/>
  <c r="Z1442" i="6" s="1"/>
  <c r="L1442" i="6"/>
  <c r="I1442" i="6"/>
  <c r="G1441" i="6"/>
  <c r="P1442" i="6"/>
  <c r="T1442" i="6"/>
  <c r="M1442" i="6"/>
  <c r="Q1442" i="6"/>
  <c r="U1442" i="6"/>
  <c r="N1442" i="6"/>
  <c r="R1442" i="6"/>
  <c r="O1442" i="6"/>
  <c r="S1442" i="6"/>
  <c r="B1442" i="6"/>
  <c r="D1442" i="6"/>
  <c r="C1442" i="6" s="1"/>
  <c r="H1451" i="6"/>
  <c r="V1442" i="6"/>
  <c r="E1443" i="6"/>
  <c r="K1443" i="6"/>
  <c r="A1443" i="6"/>
  <c r="Y1444" i="6"/>
  <c r="J1443" i="6"/>
  <c r="G1442" i="6" l="1"/>
  <c r="W1442" i="6"/>
  <c r="X1443" i="6"/>
  <c r="F1443" i="6"/>
  <c r="Z1443" i="6" s="1"/>
  <c r="L1443" i="6"/>
  <c r="I1443" i="6"/>
  <c r="O1443" i="6"/>
  <c r="S1443" i="6"/>
  <c r="P1443" i="6"/>
  <c r="T1443" i="6"/>
  <c r="M1443" i="6"/>
  <c r="Q1443" i="6"/>
  <c r="U1443" i="6"/>
  <c r="B1443" i="6"/>
  <c r="N1443" i="6"/>
  <c r="R1443" i="6"/>
  <c r="D1443" i="6"/>
  <c r="C1443" i="6" s="1"/>
  <c r="H1452" i="6"/>
  <c r="V1443" i="6"/>
  <c r="A1444" i="6"/>
  <c r="Y1445" i="6"/>
  <c r="E1444" i="6"/>
  <c r="J1444" i="6"/>
  <c r="K1444" i="6"/>
  <c r="G1443" i="6" l="1"/>
  <c r="W1443" i="6"/>
  <c r="X1444" i="6"/>
  <c r="F1444" i="6"/>
  <c r="Z1444" i="6" s="1"/>
  <c r="L1444" i="6"/>
  <c r="I1444" i="6"/>
  <c r="N1444" i="6"/>
  <c r="R1444" i="6"/>
  <c r="O1444" i="6"/>
  <c r="S1444" i="6"/>
  <c r="P1444" i="6"/>
  <c r="T1444" i="6"/>
  <c r="M1444" i="6"/>
  <c r="Q1444" i="6"/>
  <c r="B1444" i="6"/>
  <c r="U1444" i="6"/>
  <c r="D1444" i="6"/>
  <c r="C1444" i="6" s="1"/>
  <c r="H1453" i="6"/>
  <c r="V1444" i="6"/>
  <c r="J1445" i="6"/>
  <c r="K1445" i="6"/>
  <c r="A1445" i="6"/>
  <c r="Y1446" i="6"/>
  <c r="E1445" i="6"/>
  <c r="G1444" i="6" l="1"/>
  <c r="X1445" i="6"/>
  <c r="F1445" i="6"/>
  <c r="Z1445" i="6" s="1"/>
  <c r="L1445" i="6"/>
  <c r="I1445" i="6"/>
  <c r="W1444" i="6"/>
  <c r="M1445" i="6"/>
  <c r="Q1445" i="6"/>
  <c r="U1445" i="6"/>
  <c r="N1445" i="6"/>
  <c r="R1445" i="6"/>
  <c r="O1445" i="6"/>
  <c r="S1445" i="6"/>
  <c r="T1445" i="6"/>
  <c r="P1445" i="6"/>
  <c r="B1445" i="6"/>
  <c r="D1445" i="6"/>
  <c r="C1445" i="6" s="1"/>
  <c r="H1454" i="6"/>
  <c r="V1445" i="6"/>
  <c r="A1446" i="6"/>
  <c r="Y1447" i="6"/>
  <c r="K1446" i="6"/>
  <c r="E1446" i="6"/>
  <c r="J1446" i="6"/>
  <c r="W1445" i="6" l="1"/>
  <c r="G1445" i="6"/>
  <c r="X1446" i="6"/>
  <c r="F1446" i="6"/>
  <c r="Z1446" i="6" s="1"/>
  <c r="L1446" i="6"/>
  <c r="I1446" i="6"/>
  <c r="P1446" i="6"/>
  <c r="T1446" i="6"/>
  <c r="M1446" i="6"/>
  <c r="Q1446" i="6"/>
  <c r="U1446" i="6"/>
  <c r="N1446" i="6"/>
  <c r="R1446" i="6"/>
  <c r="O1446" i="6"/>
  <c r="S1446" i="6"/>
  <c r="B1446" i="6"/>
  <c r="D1446" i="6"/>
  <c r="C1446" i="6" s="1"/>
  <c r="H1455" i="6"/>
  <c r="V1446" i="6"/>
  <c r="J1447" i="6"/>
  <c r="K1447" i="6"/>
  <c r="E1447" i="6"/>
  <c r="A1447" i="6"/>
  <c r="Y1448" i="6"/>
  <c r="G1446" i="6" l="1"/>
  <c r="X1447" i="6"/>
  <c r="F1447" i="6"/>
  <c r="Z1447" i="6" s="1"/>
  <c r="L1447" i="6"/>
  <c r="I1447" i="6"/>
  <c r="W1446" i="6"/>
  <c r="O1447" i="6"/>
  <c r="S1447" i="6"/>
  <c r="P1447" i="6"/>
  <c r="T1447" i="6"/>
  <c r="M1447" i="6"/>
  <c r="Q1447" i="6"/>
  <c r="U1447" i="6"/>
  <c r="R1447" i="6"/>
  <c r="B1447" i="6"/>
  <c r="N1447" i="6"/>
  <c r="D1447" i="6"/>
  <c r="C1447" i="6" s="1"/>
  <c r="H1456" i="6"/>
  <c r="V1447" i="6"/>
  <c r="A1448" i="6"/>
  <c r="Y1449" i="6"/>
  <c r="K1448" i="6"/>
  <c r="J1448" i="6"/>
  <c r="E1448" i="6"/>
  <c r="W1447" i="6" l="1"/>
  <c r="X1448" i="6"/>
  <c r="F1448" i="6"/>
  <c r="W1448" i="6" s="1"/>
  <c r="L1448" i="6"/>
  <c r="I1448" i="6"/>
  <c r="G1447" i="6"/>
  <c r="N1448" i="6"/>
  <c r="R1448" i="6"/>
  <c r="O1448" i="6"/>
  <c r="S1448" i="6"/>
  <c r="P1448" i="6"/>
  <c r="T1448" i="6"/>
  <c r="M1448" i="6"/>
  <c r="B1448" i="6"/>
  <c r="Q1448" i="6"/>
  <c r="U1448" i="6"/>
  <c r="D1448" i="6"/>
  <c r="C1448" i="6" s="1"/>
  <c r="H1457" i="6"/>
  <c r="V1448" i="6"/>
  <c r="J1449" i="6"/>
  <c r="K1449" i="6"/>
  <c r="A1449" i="6"/>
  <c r="Y1450" i="6"/>
  <c r="E1449" i="6"/>
  <c r="X1449" i="6" l="1"/>
  <c r="F1449" i="6"/>
  <c r="Z1449" i="6" s="1"/>
  <c r="L1449" i="6"/>
  <c r="I1449" i="6"/>
  <c r="Z1448" i="6"/>
  <c r="G1448" i="6"/>
  <c r="M1449" i="6"/>
  <c r="Q1449" i="6"/>
  <c r="U1449" i="6"/>
  <c r="N1449" i="6"/>
  <c r="R1449" i="6"/>
  <c r="O1449" i="6"/>
  <c r="S1449" i="6"/>
  <c r="P1449" i="6"/>
  <c r="T1449" i="6"/>
  <c r="B1449" i="6"/>
  <c r="D1449" i="6"/>
  <c r="C1449" i="6" s="1"/>
  <c r="H1458" i="6"/>
  <c r="V1449" i="6"/>
  <c r="E1450" i="6"/>
  <c r="K1450" i="6"/>
  <c r="A1450" i="6"/>
  <c r="Y1451" i="6"/>
  <c r="J1450" i="6"/>
  <c r="W1449" i="6" l="1"/>
  <c r="G1449" i="6"/>
  <c r="X1450" i="6"/>
  <c r="F1450" i="6"/>
  <c r="Z1450" i="6" s="1"/>
  <c r="L1450" i="6"/>
  <c r="I1450" i="6"/>
  <c r="P1450" i="6"/>
  <c r="T1450" i="6"/>
  <c r="M1450" i="6"/>
  <c r="Q1450" i="6"/>
  <c r="U1450" i="6"/>
  <c r="N1450" i="6"/>
  <c r="R1450" i="6"/>
  <c r="O1450" i="6"/>
  <c r="S1450" i="6"/>
  <c r="B1450" i="6"/>
  <c r="D1450" i="6"/>
  <c r="C1450" i="6" s="1"/>
  <c r="H1459" i="6"/>
  <c r="V1450" i="6"/>
  <c r="J1451" i="6"/>
  <c r="K1451" i="6"/>
  <c r="E1451" i="6"/>
  <c r="A1451" i="6"/>
  <c r="Y1452" i="6"/>
  <c r="G1450" i="6" l="1"/>
  <c r="W1450" i="6"/>
  <c r="X1451" i="6"/>
  <c r="F1451" i="6"/>
  <c r="Z1451" i="6" s="1"/>
  <c r="L1451" i="6"/>
  <c r="I1451" i="6"/>
  <c r="O1451" i="6"/>
  <c r="S1451" i="6"/>
  <c r="P1451" i="6"/>
  <c r="T1451" i="6"/>
  <c r="M1451" i="6"/>
  <c r="Q1451" i="6"/>
  <c r="U1451" i="6"/>
  <c r="N1451" i="6"/>
  <c r="B1451" i="6"/>
  <c r="R1451" i="6"/>
  <c r="D1451" i="6"/>
  <c r="C1451" i="6" s="1"/>
  <c r="H1460" i="6"/>
  <c r="V1451" i="6"/>
  <c r="J1452" i="6"/>
  <c r="A1452" i="6"/>
  <c r="Y1453" i="6"/>
  <c r="E1452" i="6"/>
  <c r="K1452" i="6"/>
  <c r="G1451" i="6" l="1"/>
  <c r="X1452" i="6"/>
  <c r="F1452" i="6"/>
  <c r="Z1452" i="6" s="1"/>
  <c r="L1452" i="6"/>
  <c r="I1452" i="6"/>
  <c r="W1451" i="6"/>
  <c r="N1452" i="6"/>
  <c r="R1452" i="6"/>
  <c r="O1452" i="6"/>
  <c r="S1452" i="6"/>
  <c r="P1452" i="6"/>
  <c r="T1452" i="6"/>
  <c r="U1452" i="6"/>
  <c r="B1452" i="6"/>
  <c r="M1452" i="6"/>
  <c r="Q1452" i="6"/>
  <c r="D1452" i="6"/>
  <c r="C1452" i="6" s="1"/>
  <c r="H1461" i="6"/>
  <c r="V1452" i="6"/>
  <c r="E1453" i="6"/>
  <c r="J1453" i="6"/>
  <c r="A1453" i="6"/>
  <c r="Y1454" i="6"/>
  <c r="K1453" i="6"/>
  <c r="W1452" i="6" l="1"/>
  <c r="G1452" i="6"/>
  <c r="X1453" i="6"/>
  <c r="F1453" i="6"/>
  <c r="Z1453" i="6" s="1"/>
  <c r="L1453" i="6"/>
  <c r="I1453" i="6"/>
  <c r="M1453" i="6"/>
  <c r="Q1453" i="6"/>
  <c r="O1453" i="6"/>
  <c r="S1453" i="6"/>
  <c r="T1453" i="6"/>
  <c r="N1453" i="6"/>
  <c r="U1453" i="6"/>
  <c r="P1453" i="6"/>
  <c r="R1453" i="6"/>
  <c r="B1453" i="6"/>
  <c r="D1453" i="6"/>
  <c r="C1453" i="6" s="1"/>
  <c r="H1462" i="6"/>
  <c r="V1453" i="6"/>
  <c r="J1454" i="6"/>
  <c r="A1454" i="6"/>
  <c r="Y1455" i="6"/>
  <c r="K1454" i="6"/>
  <c r="E1454" i="6"/>
  <c r="G1453" i="6" l="1"/>
  <c r="W1453" i="6"/>
  <c r="X1454" i="6"/>
  <c r="F1454" i="6"/>
  <c r="Z1454" i="6" s="1"/>
  <c r="L1454" i="6"/>
  <c r="I1454" i="6"/>
  <c r="O1454" i="6"/>
  <c r="S1454" i="6"/>
  <c r="P1454" i="6"/>
  <c r="T1454" i="6"/>
  <c r="M1454" i="6"/>
  <c r="Q1454" i="6"/>
  <c r="U1454" i="6"/>
  <c r="N1454" i="6"/>
  <c r="R1454" i="6"/>
  <c r="B1454" i="6"/>
  <c r="D1454" i="6"/>
  <c r="C1454" i="6" s="1"/>
  <c r="H1463" i="6"/>
  <c r="V1454" i="6"/>
  <c r="K1455" i="6"/>
  <c r="A1455" i="6"/>
  <c r="Y1456" i="6"/>
  <c r="E1455" i="6"/>
  <c r="J1455" i="6"/>
  <c r="W1454" i="6" l="1"/>
  <c r="X1455" i="6"/>
  <c r="F1455" i="6"/>
  <c r="Z1455" i="6" s="1"/>
  <c r="L1455" i="6"/>
  <c r="I1455" i="6"/>
  <c r="G1454" i="6"/>
  <c r="N1455" i="6"/>
  <c r="R1455" i="6"/>
  <c r="B1455" i="6"/>
  <c r="O1455" i="6"/>
  <c r="S1455" i="6"/>
  <c r="P1455" i="6"/>
  <c r="T1455" i="6"/>
  <c r="M1455" i="6"/>
  <c r="Q1455" i="6"/>
  <c r="U1455" i="6"/>
  <c r="D1455" i="6"/>
  <c r="C1455" i="6" s="1"/>
  <c r="H1464" i="6"/>
  <c r="V1455" i="6"/>
  <c r="J1456" i="6"/>
  <c r="A1456" i="6"/>
  <c r="Y1457" i="6"/>
  <c r="K1456" i="6"/>
  <c r="E1456" i="6"/>
  <c r="W1455" i="6" l="1"/>
  <c r="G1455" i="6"/>
  <c r="X1456" i="6"/>
  <c r="F1456" i="6"/>
  <c r="Z1456" i="6" s="1"/>
  <c r="L1456" i="6"/>
  <c r="I1456" i="6"/>
  <c r="M1456" i="6"/>
  <c r="Q1456" i="6"/>
  <c r="U1456" i="6"/>
  <c r="N1456" i="6"/>
  <c r="R1456" i="6"/>
  <c r="B1456" i="6"/>
  <c r="O1456" i="6"/>
  <c r="S1456" i="6"/>
  <c r="P1456" i="6"/>
  <c r="T1456" i="6"/>
  <c r="D1456" i="6"/>
  <c r="C1456" i="6" s="1"/>
  <c r="H1465" i="6"/>
  <c r="V1456" i="6"/>
  <c r="A1457" i="6"/>
  <c r="Y1458" i="6"/>
  <c r="E1457" i="6"/>
  <c r="K1457" i="6"/>
  <c r="J1457" i="6"/>
  <c r="G1456" i="6" l="1"/>
  <c r="X1457" i="6"/>
  <c r="F1457" i="6"/>
  <c r="Z1457" i="6" s="1"/>
  <c r="L1457" i="6"/>
  <c r="I1457" i="6"/>
  <c r="W1456" i="6"/>
  <c r="P1457" i="6"/>
  <c r="T1457" i="6"/>
  <c r="M1457" i="6"/>
  <c r="Q1457" i="6"/>
  <c r="U1457" i="6"/>
  <c r="N1457" i="6"/>
  <c r="R1457" i="6"/>
  <c r="O1457" i="6"/>
  <c r="S1457" i="6"/>
  <c r="B1457" i="6"/>
  <c r="D1457" i="6"/>
  <c r="C1457" i="6" s="1"/>
  <c r="H1466" i="6"/>
  <c r="V1457" i="6"/>
  <c r="J1458" i="6"/>
  <c r="K1458" i="6"/>
  <c r="E1458" i="6"/>
  <c r="A1458" i="6"/>
  <c r="Y1459" i="6"/>
  <c r="W1457" i="6" l="1"/>
  <c r="G1457" i="6"/>
  <c r="X1458" i="6"/>
  <c r="F1458" i="6"/>
  <c r="Z1458" i="6" s="1"/>
  <c r="L1458" i="6"/>
  <c r="I1458" i="6"/>
  <c r="O1458" i="6"/>
  <c r="S1458" i="6"/>
  <c r="P1458" i="6"/>
  <c r="T1458" i="6"/>
  <c r="M1458" i="6"/>
  <c r="Q1458" i="6"/>
  <c r="U1458" i="6"/>
  <c r="N1458" i="6"/>
  <c r="R1458" i="6"/>
  <c r="B1458" i="6"/>
  <c r="D1458" i="6"/>
  <c r="C1458" i="6" s="1"/>
  <c r="H1467" i="6"/>
  <c r="V1458" i="6"/>
  <c r="E1459" i="6"/>
  <c r="K1459" i="6"/>
  <c r="A1459" i="6"/>
  <c r="Y1460" i="6"/>
  <c r="J1459" i="6"/>
  <c r="G1458" i="6" l="1"/>
  <c r="X1459" i="6"/>
  <c r="F1459" i="6"/>
  <c r="Z1459" i="6" s="1"/>
  <c r="L1459" i="6"/>
  <c r="I1459" i="6"/>
  <c r="W1458" i="6"/>
  <c r="N1459" i="6"/>
  <c r="R1459" i="6"/>
  <c r="B1459" i="6"/>
  <c r="O1459" i="6"/>
  <c r="S1459" i="6"/>
  <c r="P1459" i="6"/>
  <c r="T1459" i="6"/>
  <c r="M1459" i="6"/>
  <c r="Q1459" i="6"/>
  <c r="U1459" i="6"/>
  <c r="D1459" i="6"/>
  <c r="C1459" i="6" s="1"/>
  <c r="H1468" i="6"/>
  <c r="V1459" i="6"/>
  <c r="Y1461" i="6"/>
  <c r="A1460" i="6"/>
  <c r="K1460" i="6"/>
  <c r="J1460" i="6"/>
  <c r="E1460" i="6"/>
  <c r="W1459" i="6" l="1"/>
  <c r="G1459" i="6"/>
  <c r="X1460" i="6"/>
  <c r="F1460" i="6"/>
  <c r="L1460" i="6"/>
  <c r="I1460" i="6"/>
  <c r="M1460" i="6"/>
  <c r="Q1460" i="6"/>
  <c r="U1460" i="6"/>
  <c r="N1460" i="6"/>
  <c r="R1460" i="6"/>
  <c r="B1460" i="6"/>
  <c r="O1460" i="6"/>
  <c r="S1460" i="6"/>
  <c r="P1460" i="6"/>
  <c r="T1460" i="6"/>
  <c r="D1460" i="6"/>
  <c r="C1460" i="6" s="1"/>
  <c r="H1469" i="6"/>
  <c r="V1460" i="6"/>
  <c r="K1461" i="6"/>
  <c r="E1461" i="6"/>
  <c r="J1461" i="6"/>
  <c r="A1461" i="6"/>
  <c r="Y1462" i="6"/>
  <c r="X1461" i="6" l="1"/>
  <c r="F1461" i="6"/>
  <c r="Z1461" i="6" s="1"/>
  <c r="L1461" i="6"/>
  <c r="I1461" i="6"/>
  <c r="Z1460" i="6"/>
  <c r="G1460" i="6"/>
  <c r="W1460" i="6"/>
  <c r="P1461" i="6"/>
  <c r="T1461" i="6"/>
  <c r="M1461" i="6"/>
  <c r="Q1461" i="6"/>
  <c r="U1461" i="6"/>
  <c r="N1461" i="6"/>
  <c r="R1461" i="6"/>
  <c r="O1461" i="6"/>
  <c r="S1461" i="6"/>
  <c r="B1461" i="6"/>
  <c r="D1461" i="6"/>
  <c r="C1461" i="6" s="1"/>
  <c r="H1470" i="6"/>
  <c r="V1461" i="6"/>
  <c r="E1462" i="6"/>
  <c r="A1462" i="6"/>
  <c r="Y1463" i="6"/>
  <c r="J1462" i="6"/>
  <c r="K1462" i="6"/>
  <c r="G1461" i="6" l="1"/>
  <c r="W1461" i="6"/>
  <c r="X1462" i="6"/>
  <c r="F1462" i="6"/>
  <c r="L1462" i="6"/>
  <c r="I1462" i="6"/>
  <c r="O1462" i="6"/>
  <c r="S1462" i="6"/>
  <c r="P1462" i="6"/>
  <c r="T1462" i="6"/>
  <c r="M1462" i="6"/>
  <c r="Q1462" i="6"/>
  <c r="U1462" i="6"/>
  <c r="N1462" i="6"/>
  <c r="R1462" i="6"/>
  <c r="B1462" i="6"/>
  <c r="D1462" i="6"/>
  <c r="C1462" i="6" s="1"/>
  <c r="H1471" i="6"/>
  <c r="V1462" i="6"/>
  <c r="J1463" i="6"/>
  <c r="K1463" i="6"/>
  <c r="A1463" i="6"/>
  <c r="Y1464" i="6"/>
  <c r="E1463" i="6"/>
  <c r="X1463" i="6" l="1"/>
  <c r="F1463" i="6"/>
  <c r="W1463" i="6" s="1"/>
  <c r="L1463" i="6"/>
  <c r="I1463" i="6"/>
  <c r="Z1462" i="6"/>
  <c r="G1462" i="6"/>
  <c r="W1462" i="6"/>
  <c r="N1463" i="6"/>
  <c r="R1463" i="6"/>
  <c r="B1463" i="6"/>
  <c r="O1463" i="6"/>
  <c r="S1463" i="6"/>
  <c r="P1463" i="6"/>
  <c r="T1463" i="6"/>
  <c r="M1463" i="6"/>
  <c r="Q1463" i="6"/>
  <c r="U1463" i="6"/>
  <c r="D1463" i="6"/>
  <c r="C1463" i="6" s="1"/>
  <c r="H1472" i="6"/>
  <c r="V1463" i="6"/>
  <c r="A1464" i="6"/>
  <c r="Y1465" i="6"/>
  <c r="E1464" i="6"/>
  <c r="J1464" i="6"/>
  <c r="K1464" i="6"/>
  <c r="X1464" i="6" l="1"/>
  <c r="F1464" i="6"/>
  <c r="Z1464" i="6" s="1"/>
  <c r="L1464" i="6"/>
  <c r="I1464" i="6"/>
  <c r="Z1463" i="6"/>
  <c r="G1463" i="6"/>
  <c r="M1464" i="6"/>
  <c r="Q1464" i="6"/>
  <c r="U1464" i="6"/>
  <c r="N1464" i="6"/>
  <c r="R1464" i="6"/>
  <c r="B1464" i="6"/>
  <c r="O1464" i="6"/>
  <c r="S1464" i="6"/>
  <c r="P1464" i="6"/>
  <c r="T1464" i="6"/>
  <c r="D1464" i="6"/>
  <c r="C1464" i="6" s="1"/>
  <c r="H1473" i="6"/>
  <c r="V1464" i="6"/>
  <c r="A1465" i="6"/>
  <c r="Y1466" i="6"/>
  <c r="K1465" i="6"/>
  <c r="E1465" i="6"/>
  <c r="J1465" i="6"/>
  <c r="W1464" i="6" l="1"/>
  <c r="G1464" i="6"/>
  <c r="X1465" i="6"/>
  <c r="F1465" i="6"/>
  <c r="Z1465" i="6" s="1"/>
  <c r="L1465" i="6"/>
  <c r="I1465" i="6"/>
  <c r="P1465" i="6"/>
  <c r="T1465" i="6"/>
  <c r="M1465" i="6"/>
  <c r="Q1465" i="6"/>
  <c r="U1465" i="6"/>
  <c r="N1465" i="6"/>
  <c r="R1465" i="6"/>
  <c r="O1465" i="6"/>
  <c r="S1465" i="6"/>
  <c r="B1465" i="6"/>
  <c r="D1465" i="6"/>
  <c r="C1465" i="6" s="1"/>
  <c r="H1474" i="6"/>
  <c r="V1465" i="6"/>
  <c r="J1466" i="6"/>
  <c r="K1466" i="6"/>
  <c r="A1466" i="6"/>
  <c r="Y1467" i="6"/>
  <c r="E1466" i="6"/>
  <c r="X1466" i="6" l="1"/>
  <c r="F1466" i="6"/>
  <c r="Z1466" i="6" s="1"/>
  <c r="L1466" i="6"/>
  <c r="I1466" i="6"/>
  <c r="W1465" i="6"/>
  <c r="G1465" i="6"/>
  <c r="O1466" i="6"/>
  <c r="S1466" i="6"/>
  <c r="P1466" i="6"/>
  <c r="T1466" i="6"/>
  <c r="M1466" i="6"/>
  <c r="Q1466" i="6"/>
  <c r="U1466" i="6"/>
  <c r="N1466" i="6"/>
  <c r="R1466" i="6"/>
  <c r="B1466" i="6"/>
  <c r="D1466" i="6"/>
  <c r="C1466" i="6" s="1"/>
  <c r="H1475" i="6"/>
  <c r="V1466" i="6"/>
  <c r="J1467" i="6"/>
  <c r="A1467" i="6"/>
  <c r="Y1468" i="6"/>
  <c r="E1467" i="6"/>
  <c r="K1467" i="6"/>
  <c r="G1466" i="6" l="1"/>
  <c r="W1466" i="6"/>
  <c r="X1467" i="6"/>
  <c r="F1467" i="6"/>
  <c r="Z1467" i="6" s="1"/>
  <c r="L1467" i="6"/>
  <c r="I1467" i="6"/>
  <c r="N1467" i="6"/>
  <c r="R1467" i="6"/>
  <c r="B1467" i="6"/>
  <c r="O1467" i="6"/>
  <c r="S1467" i="6"/>
  <c r="P1467" i="6"/>
  <c r="T1467" i="6"/>
  <c r="M1467" i="6"/>
  <c r="Q1467" i="6"/>
  <c r="U1467" i="6"/>
  <c r="D1467" i="6"/>
  <c r="C1467" i="6" s="1"/>
  <c r="H1476" i="6"/>
  <c r="V1467" i="6"/>
  <c r="K1468" i="6"/>
  <c r="J1468" i="6"/>
  <c r="E1468" i="6"/>
  <c r="A1468" i="6"/>
  <c r="Y1469" i="6"/>
  <c r="X1468" i="6" l="1"/>
  <c r="F1468" i="6"/>
  <c r="Z1468" i="6" s="1"/>
  <c r="L1468" i="6"/>
  <c r="I1468" i="6"/>
  <c r="W1467" i="6"/>
  <c r="G1467" i="6"/>
  <c r="M1468" i="6"/>
  <c r="Q1468" i="6"/>
  <c r="U1468" i="6"/>
  <c r="N1468" i="6"/>
  <c r="R1468" i="6"/>
  <c r="B1468" i="6"/>
  <c r="O1468" i="6"/>
  <c r="S1468" i="6"/>
  <c r="P1468" i="6"/>
  <c r="T1468" i="6"/>
  <c r="D1468" i="6"/>
  <c r="C1468" i="6" s="1"/>
  <c r="H1477" i="6"/>
  <c r="V1468" i="6"/>
  <c r="A1469" i="6"/>
  <c r="Y1470" i="6"/>
  <c r="J1469" i="6"/>
  <c r="E1469" i="6"/>
  <c r="K1469" i="6"/>
  <c r="G1468" i="6" l="1"/>
  <c r="W1468" i="6"/>
  <c r="X1469" i="6"/>
  <c r="F1469" i="6"/>
  <c r="Z1469" i="6" s="1"/>
  <c r="L1469" i="6"/>
  <c r="I1469" i="6"/>
  <c r="P1469" i="6"/>
  <c r="T1469" i="6"/>
  <c r="M1469" i="6"/>
  <c r="Q1469" i="6"/>
  <c r="U1469" i="6"/>
  <c r="N1469" i="6"/>
  <c r="R1469" i="6"/>
  <c r="O1469" i="6"/>
  <c r="S1469" i="6"/>
  <c r="B1469" i="6"/>
  <c r="D1469" i="6"/>
  <c r="C1469" i="6" s="1"/>
  <c r="H1478" i="6"/>
  <c r="V1469" i="6"/>
  <c r="K1470" i="6"/>
  <c r="J1470" i="6"/>
  <c r="E1470" i="6"/>
  <c r="A1470" i="6"/>
  <c r="Y1471" i="6"/>
  <c r="G1469" i="6" l="1"/>
  <c r="X1470" i="6"/>
  <c r="F1470" i="6"/>
  <c r="Z1470" i="6" s="1"/>
  <c r="L1470" i="6"/>
  <c r="I1470" i="6"/>
  <c r="W1469" i="6"/>
  <c r="O1470" i="6"/>
  <c r="S1470" i="6"/>
  <c r="P1470" i="6"/>
  <c r="T1470" i="6"/>
  <c r="M1470" i="6"/>
  <c r="Q1470" i="6"/>
  <c r="U1470" i="6"/>
  <c r="N1470" i="6"/>
  <c r="R1470" i="6"/>
  <c r="B1470" i="6"/>
  <c r="D1470" i="6"/>
  <c r="C1470" i="6" s="1"/>
  <c r="H1479" i="6"/>
  <c r="V1470" i="6"/>
  <c r="A1471" i="6"/>
  <c r="Y1472" i="6"/>
  <c r="J1471" i="6"/>
  <c r="K1471" i="6"/>
  <c r="E1471" i="6"/>
  <c r="W1470" i="6" l="1"/>
  <c r="X1471" i="6"/>
  <c r="F1471" i="6"/>
  <c r="Z1471" i="6" s="1"/>
  <c r="L1471" i="6"/>
  <c r="I1471" i="6"/>
  <c r="G1470" i="6"/>
  <c r="N1471" i="6"/>
  <c r="R1471" i="6"/>
  <c r="B1471" i="6"/>
  <c r="O1471" i="6"/>
  <c r="S1471" i="6"/>
  <c r="P1471" i="6"/>
  <c r="T1471" i="6"/>
  <c r="M1471" i="6"/>
  <c r="Q1471" i="6"/>
  <c r="U1471" i="6"/>
  <c r="D1471" i="6"/>
  <c r="C1471" i="6" s="1"/>
  <c r="H1480" i="6"/>
  <c r="V1471" i="6"/>
  <c r="E1472" i="6"/>
  <c r="K1472" i="6"/>
  <c r="J1472" i="6"/>
  <c r="A1472" i="6"/>
  <c r="Y1473" i="6"/>
  <c r="G1471" i="6" l="1"/>
  <c r="W1471" i="6"/>
  <c r="X1472" i="6"/>
  <c r="F1472" i="6"/>
  <c r="Z1472" i="6" s="1"/>
  <c r="L1472" i="6"/>
  <c r="I1472" i="6"/>
  <c r="M1472" i="6"/>
  <c r="Q1472" i="6"/>
  <c r="U1472" i="6"/>
  <c r="N1472" i="6"/>
  <c r="R1472" i="6"/>
  <c r="B1472" i="6"/>
  <c r="O1472" i="6"/>
  <c r="S1472" i="6"/>
  <c r="P1472" i="6"/>
  <c r="T1472" i="6"/>
  <c r="D1472" i="6"/>
  <c r="C1472" i="6" s="1"/>
  <c r="H1481" i="6"/>
  <c r="V1472" i="6"/>
  <c r="K1473" i="6"/>
  <c r="E1473" i="6"/>
  <c r="A1473" i="6"/>
  <c r="Y1474" i="6"/>
  <c r="J1473" i="6"/>
  <c r="G1472" i="6" l="1"/>
  <c r="X1473" i="6"/>
  <c r="F1473" i="6"/>
  <c r="Z1473" i="6" s="1"/>
  <c r="L1473" i="6"/>
  <c r="I1473" i="6"/>
  <c r="W1472" i="6"/>
  <c r="P1473" i="6"/>
  <c r="T1473" i="6"/>
  <c r="M1473" i="6"/>
  <c r="Q1473" i="6"/>
  <c r="U1473" i="6"/>
  <c r="N1473" i="6"/>
  <c r="R1473" i="6"/>
  <c r="O1473" i="6"/>
  <c r="S1473" i="6"/>
  <c r="B1473" i="6"/>
  <c r="D1473" i="6"/>
  <c r="C1473" i="6" s="1"/>
  <c r="H1482" i="6"/>
  <c r="V1473" i="6"/>
  <c r="A1474" i="6"/>
  <c r="Y1475" i="6"/>
  <c r="E1474" i="6"/>
  <c r="J1474" i="6"/>
  <c r="K1474" i="6"/>
  <c r="W1473" i="6" l="1"/>
  <c r="G1473" i="6"/>
  <c r="X1474" i="6"/>
  <c r="F1474" i="6"/>
  <c r="Z1474" i="6" s="1"/>
  <c r="L1474" i="6"/>
  <c r="I1474" i="6"/>
  <c r="O1474" i="6"/>
  <c r="S1474" i="6"/>
  <c r="P1474" i="6"/>
  <c r="T1474" i="6"/>
  <c r="M1474" i="6"/>
  <c r="Q1474" i="6"/>
  <c r="U1474" i="6"/>
  <c r="N1474" i="6"/>
  <c r="R1474" i="6"/>
  <c r="B1474" i="6"/>
  <c r="D1474" i="6"/>
  <c r="C1474" i="6" s="1"/>
  <c r="H1483" i="6"/>
  <c r="V1474" i="6"/>
  <c r="A1475" i="6"/>
  <c r="Y1476" i="6"/>
  <c r="J1475" i="6"/>
  <c r="K1475" i="6"/>
  <c r="E1475" i="6"/>
  <c r="G1474" i="6" l="1"/>
  <c r="X1475" i="6"/>
  <c r="F1475" i="6"/>
  <c r="Z1475" i="6" s="1"/>
  <c r="L1475" i="6"/>
  <c r="I1475" i="6"/>
  <c r="W1474" i="6"/>
  <c r="N1475" i="6"/>
  <c r="R1475" i="6"/>
  <c r="B1475" i="6"/>
  <c r="O1475" i="6"/>
  <c r="S1475" i="6"/>
  <c r="P1475" i="6"/>
  <c r="T1475" i="6"/>
  <c r="M1475" i="6"/>
  <c r="Q1475" i="6"/>
  <c r="U1475" i="6"/>
  <c r="D1475" i="6"/>
  <c r="C1475" i="6" s="1"/>
  <c r="H1484" i="6"/>
  <c r="V1475" i="6"/>
  <c r="J1476" i="6"/>
  <c r="E1476" i="6"/>
  <c r="A1476" i="6"/>
  <c r="Y1477" i="6"/>
  <c r="K1476" i="6"/>
  <c r="W1475" i="6" l="1"/>
  <c r="X1476" i="6"/>
  <c r="F1476" i="6"/>
  <c r="Z1476" i="6" s="1"/>
  <c r="L1476" i="6"/>
  <c r="I1476" i="6"/>
  <c r="G1475" i="6"/>
  <c r="M1476" i="6"/>
  <c r="Q1476" i="6"/>
  <c r="U1476" i="6"/>
  <c r="N1476" i="6"/>
  <c r="R1476" i="6"/>
  <c r="B1476" i="6"/>
  <c r="O1476" i="6"/>
  <c r="S1476" i="6"/>
  <c r="P1476" i="6"/>
  <c r="T1476" i="6"/>
  <c r="D1476" i="6"/>
  <c r="C1476" i="6" s="1"/>
  <c r="H1485" i="6"/>
  <c r="V1476" i="6"/>
  <c r="K1477" i="6"/>
  <c r="E1477" i="6"/>
  <c r="A1477" i="6"/>
  <c r="Y1478" i="6"/>
  <c r="J1477" i="6"/>
  <c r="W1476" i="6" l="1"/>
  <c r="G1476" i="6"/>
  <c r="X1477" i="6"/>
  <c r="F1477" i="6"/>
  <c r="Z1477" i="6" s="1"/>
  <c r="I1477" i="6"/>
  <c r="L1477" i="6"/>
  <c r="P1477" i="6"/>
  <c r="T1477" i="6"/>
  <c r="M1477" i="6"/>
  <c r="Q1477" i="6"/>
  <c r="U1477" i="6"/>
  <c r="N1477" i="6"/>
  <c r="R1477" i="6"/>
  <c r="O1477" i="6"/>
  <c r="S1477" i="6"/>
  <c r="B1477" i="6"/>
  <c r="D1477" i="6"/>
  <c r="C1477" i="6" s="1"/>
  <c r="H1486" i="6"/>
  <c r="V1477" i="6"/>
  <c r="J1478" i="6"/>
  <c r="E1478" i="6"/>
  <c r="A1478" i="6"/>
  <c r="Y1479" i="6"/>
  <c r="K1478" i="6"/>
  <c r="W1477" i="6" l="1"/>
  <c r="X1478" i="6"/>
  <c r="F1478" i="6"/>
  <c r="Z1478" i="6" s="1"/>
  <c r="L1478" i="6"/>
  <c r="I1478" i="6"/>
  <c r="G1477" i="6"/>
  <c r="O1478" i="6"/>
  <c r="S1478" i="6"/>
  <c r="P1478" i="6"/>
  <c r="T1478" i="6"/>
  <c r="M1478" i="6"/>
  <c r="Q1478" i="6"/>
  <c r="U1478" i="6"/>
  <c r="N1478" i="6"/>
  <c r="R1478" i="6"/>
  <c r="B1478" i="6"/>
  <c r="D1478" i="6"/>
  <c r="C1478" i="6" s="1"/>
  <c r="H1487" i="6"/>
  <c r="V1478" i="6"/>
  <c r="K1479" i="6"/>
  <c r="A1479" i="6"/>
  <c r="Y1480" i="6"/>
  <c r="E1479" i="6"/>
  <c r="J1479" i="6"/>
  <c r="W1478" i="6" l="1"/>
  <c r="G1478" i="6"/>
  <c r="X1479" i="6"/>
  <c r="F1479" i="6"/>
  <c r="Z1479" i="6" s="1"/>
  <c r="L1479" i="6"/>
  <c r="I1479" i="6"/>
  <c r="N1479" i="6"/>
  <c r="R1479" i="6"/>
  <c r="B1479" i="6"/>
  <c r="O1479" i="6"/>
  <c r="S1479" i="6"/>
  <c r="P1479" i="6"/>
  <c r="T1479" i="6"/>
  <c r="M1479" i="6"/>
  <c r="Q1479" i="6"/>
  <c r="U1479" i="6"/>
  <c r="D1479" i="6"/>
  <c r="C1479" i="6" s="1"/>
  <c r="H1488" i="6"/>
  <c r="V1479" i="6"/>
  <c r="J1480" i="6"/>
  <c r="E1480" i="6"/>
  <c r="A1480" i="6"/>
  <c r="Y1481" i="6"/>
  <c r="K1480" i="6"/>
  <c r="G1479" i="6" l="1"/>
  <c r="X1480" i="6"/>
  <c r="F1480" i="6"/>
  <c r="Z1480" i="6" s="1"/>
  <c r="L1480" i="6"/>
  <c r="I1480" i="6"/>
  <c r="W1479" i="6"/>
  <c r="M1480" i="6"/>
  <c r="Q1480" i="6"/>
  <c r="U1480" i="6"/>
  <c r="N1480" i="6"/>
  <c r="R1480" i="6"/>
  <c r="B1480" i="6"/>
  <c r="O1480" i="6"/>
  <c r="S1480" i="6"/>
  <c r="P1480" i="6"/>
  <c r="T1480" i="6"/>
  <c r="D1480" i="6"/>
  <c r="C1480" i="6" s="1"/>
  <c r="H1489" i="6"/>
  <c r="V1480" i="6"/>
  <c r="K1481" i="6"/>
  <c r="E1481" i="6"/>
  <c r="A1481" i="6"/>
  <c r="Y1482" i="6"/>
  <c r="J1481" i="6"/>
  <c r="W1480" i="6" l="1"/>
  <c r="X1481" i="6"/>
  <c r="F1481" i="6"/>
  <c r="Z1481" i="6" s="1"/>
  <c r="L1481" i="6"/>
  <c r="I1481" i="6"/>
  <c r="G1480" i="6"/>
  <c r="P1481" i="6"/>
  <c r="T1481" i="6"/>
  <c r="M1481" i="6"/>
  <c r="Q1481" i="6"/>
  <c r="U1481" i="6"/>
  <c r="N1481" i="6"/>
  <c r="R1481" i="6"/>
  <c r="O1481" i="6"/>
  <c r="S1481" i="6"/>
  <c r="B1481" i="6"/>
  <c r="D1481" i="6"/>
  <c r="C1481" i="6" s="1"/>
  <c r="H1490" i="6"/>
  <c r="V1481" i="6"/>
  <c r="J1482" i="6"/>
  <c r="A1482" i="6"/>
  <c r="Y1483" i="6"/>
  <c r="E1482" i="6"/>
  <c r="K1482" i="6"/>
  <c r="W1481" i="6" l="1"/>
  <c r="X1482" i="6"/>
  <c r="F1482" i="6"/>
  <c r="Z1482" i="6" s="1"/>
  <c r="L1482" i="6"/>
  <c r="I1482" i="6"/>
  <c r="G1481" i="6"/>
  <c r="O1482" i="6"/>
  <c r="S1482" i="6"/>
  <c r="P1482" i="6"/>
  <c r="T1482" i="6"/>
  <c r="M1482" i="6"/>
  <c r="Q1482" i="6"/>
  <c r="U1482" i="6"/>
  <c r="N1482" i="6"/>
  <c r="R1482" i="6"/>
  <c r="B1482" i="6"/>
  <c r="D1482" i="6"/>
  <c r="C1482" i="6" s="1"/>
  <c r="H1491" i="6"/>
  <c r="V1482" i="6"/>
  <c r="A1483" i="6"/>
  <c r="Y1484" i="6"/>
  <c r="E1483" i="6"/>
  <c r="K1483" i="6"/>
  <c r="J1483" i="6"/>
  <c r="W1482" i="6" l="1"/>
  <c r="X1483" i="6"/>
  <c r="F1483" i="6"/>
  <c r="L1483" i="6"/>
  <c r="I1483" i="6"/>
  <c r="G1482" i="6"/>
  <c r="N1483" i="6"/>
  <c r="R1483" i="6"/>
  <c r="B1483" i="6"/>
  <c r="O1483" i="6"/>
  <c r="S1483" i="6"/>
  <c r="P1483" i="6"/>
  <c r="T1483" i="6"/>
  <c r="M1483" i="6"/>
  <c r="Q1483" i="6"/>
  <c r="U1483" i="6"/>
  <c r="D1483" i="6"/>
  <c r="C1483" i="6" s="1"/>
  <c r="H1492" i="6"/>
  <c r="V1483" i="6"/>
  <c r="J1484" i="6"/>
  <c r="K1484" i="6"/>
  <c r="A1484" i="6"/>
  <c r="Y1485" i="6"/>
  <c r="E1484" i="6"/>
  <c r="Z1483" i="6" l="1"/>
  <c r="G1483" i="6"/>
  <c r="W1483" i="6"/>
  <c r="X1484" i="6"/>
  <c r="F1484" i="6"/>
  <c r="W1484" i="6" s="1"/>
  <c r="L1484" i="6"/>
  <c r="I1484" i="6"/>
  <c r="M1484" i="6"/>
  <c r="Q1484" i="6"/>
  <c r="U1484" i="6"/>
  <c r="N1484" i="6"/>
  <c r="R1484" i="6"/>
  <c r="B1484" i="6"/>
  <c r="O1484" i="6"/>
  <c r="S1484" i="6"/>
  <c r="P1484" i="6"/>
  <c r="T1484" i="6"/>
  <c r="D1484" i="6"/>
  <c r="C1484" i="6" s="1"/>
  <c r="H1493" i="6"/>
  <c r="V1484" i="6"/>
  <c r="E1485" i="6"/>
  <c r="A1485" i="6"/>
  <c r="Y1486" i="6"/>
  <c r="J1485" i="6"/>
  <c r="K1485" i="6"/>
  <c r="X1485" i="6" l="1"/>
  <c r="F1485" i="6"/>
  <c r="Z1485" i="6" s="1"/>
  <c r="L1485" i="6"/>
  <c r="I1485" i="6"/>
  <c r="Z1484" i="6"/>
  <c r="G1484" i="6"/>
  <c r="P1485" i="6"/>
  <c r="T1485" i="6"/>
  <c r="M1485" i="6"/>
  <c r="Q1485" i="6"/>
  <c r="U1485" i="6"/>
  <c r="N1485" i="6"/>
  <c r="R1485" i="6"/>
  <c r="O1485" i="6"/>
  <c r="S1485" i="6"/>
  <c r="B1485" i="6"/>
  <c r="D1485" i="6"/>
  <c r="C1485" i="6" s="1"/>
  <c r="H1494" i="6"/>
  <c r="V1485" i="6"/>
  <c r="A1486" i="6"/>
  <c r="Y1487" i="6"/>
  <c r="E1486" i="6"/>
  <c r="K1486" i="6"/>
  <c r="J1486" i="6"/>
  <c r="G1485" i="6" l="1"/>
  <c r="W1485" i="6"/>
  <c r="X1486" i="6"/>
  <c r="F1486" i="6"/>
  <c r="Z1486" i="6" s="1"/>
  <c r="L1486" i="6"/>
  <c r="I1486" i="6"/>
  <c r="O1486" i="6"/>
  <c r="S1486" i="6"/>
  <c r="P1486" i="6"/>
  <c r="T1486" i="6"/>
  <c r="M1486" i="6"/>
  <c r="Q1486" i="6"/>
  <c r="U1486" i="6"/>
  <c r="N1486" i="6"/>
  <c r="R1486" i="6"/>
  <c r="B1486" i="6"/>
  <c r="D1486" i="6"/>
  <c r="C1486" i="6" s="1"/>
  <c r="H1495" i="6"/>
  <c r="V1486" i="6"/>
  <c r="K1487" i="6"/>
  <c r="J1487" i="6"/>
  <c r="A1487" i="6"/>
  <c r="Y1488" i="6"/>
  <c r="E1487" i="6"/>
  <c r="G1486" i="6" l="1"/>
  <c r="W1486" i="6"/>
  <c r="X1487" i="6"/>
  <c r="F1487" i="6"/>
  <c r="Z1487" i="6" s="1"/>
  <c r="L1487" i="6"/>
  <c r="I1487" i="6"/>
  <c r="N1487" i="6"/>
  <c r="R1487" i="6"/>
  <c r="B1487" i="6"/>
  <c r="O1487" i="6"/>
  <c r="S1487" i="6"/>
  <c r="P1487" i="6"/>
  <c r="T1487" i="6"/>
  <c r="M1487" i="6"/>
  <c r="Q1487" i="6"/>
  <c r="U1487" i="6"/>
  <c r="D1487" i="6"/>
  <c r="C1487" i="6" s="1"/>
  <c r="H1496" i="6"/>
  <c r="V1487" i="6"/>
  <c r="E1488" i="6"/>
  <c r="A1488" i="6"/>
  <c r="Y1489" i="6"/>
  <c r="J1488" i="6"/>
  <c r="K1488" i="6"/>
  <c r="G1487" i="6" l="1"/>
  <c r="W1487" i="6"/>
  <c r="X1488" i="6"/>
  <c r="F1488" i="6"/>
  <c r="Z1488" i="6" s="1"/>
  <c r="L1488" i="6"/>
  <c r="I1488" i="6"/>
  <c r="M1488" i="6"/>
  <c r="Q1488" i="6"/>
  <c r="U1488" i="6"/>
  <c r="N1488" i="6"/>
  <c r="R1488" i="6"/>
  <c r="B1488" i="6"/>
  <c r="O1488" i="6"/>
  <c r="S1488" i="6"/>
  <c r="P1488" i="6"/>
  <c r="T1488" i="6"/>
  <c r="D1488" i="6"/>
  <c r="C1488" i="6" s="1"/>
  <c r="H1497" i="6"/>
  <c r="V1488" i="6"/>
  <c r="K1489" i="6"/>
  <c r="J1489" i="6"/>
  <c r="A1489" i="6"/>
  <c r="Y1490" i="6"/>
  <c r="E1489" i="6"/>
  <c r="G1488" i="6" l="1"/>
  <c r="X1489" i="6"/>
  <c r="F1489" i="6"/>
  <c r="Z1489" i="6" s="1"/>
  <c r="L1489" i="6"/>
  <c r="I1489" i="6"/>
  <c r="W1488" i="6"/>
  <c r="P1489" i="6"/>
  <c r="T1489" i="6"/>
  <c r="M1489" i="6"/>
  <c r="Q1489" i="6"/>
  <c r="U1489" i="6"/>
  <c r="N1489" i="6"/>
  <c r="R1489" i="6"/>
  <c r="O1489" i="6"/>
  <c r="S1489" i="6"/>
  <c r="B1489" i="6"/>
  <c r="D1489" i="6"/>
  <c r="C1489" i="6" s="1"/>
  <c r="H1498" i="6"/>
  <c r="V1489" i="6"/>
  <c r="A1490" i="6"/>
  <c r="Y1491" i="6"/>
  <c r="J1490" i="6"/>
  <c r="K1490" i="6"/>
  <c r="E1490" i="6"/>
  <c r="W1489" i="6" l="1"/>
  <c r="X1490" i="6"/>
  <c r="F1490" i="6"/>
  <c r="Z1490" i="6" s="1"/>
  <c r="L1490" i="6"/>
  <c r="I1490" i="6"/>
  <c r="G1489" i="6"/>
  <c r="O1490" i="6"/>
  <c r="S1490" i="6"/>
  <c r="P1490" i="6"/>
  <c r="T1490" i="6"/>
  <c r="M1490" i="6"/>
  <c r="Q1490" i="6"/>
  <c r="U1490" i="6"/>
  <c r="N1490" i="6"/>
  <c r="R1490" i="6"/>
  <c r="B1490" i="6"/>
  <c r="D1490" i="6"/>
  <c r="C1490" i="6" s="1"/>
  <c r="H1499" i="6"/>
  <c r="V1490" i="6"/>
  <c r="E1491" i="6"/>
  <c r="A1491" i="6"/>
  <c r="Y1492" i="6"/>
  <c r="K1491" i="6"/>
  <c r="J1491" i="6"/>
  <c r="G1490" i="6" l="1"/>
  <c r="W1490" i="6"/>
  <c r="X1491" i="6"/>
  <c r="F1491" i="6"/>
  <c r="Z1491" i="6" s="1"/>
  <c r="L1491" i="6"/>
  <c r="I1491" i="6"/>
  <c r="N1491" i="6"/>
  <c r="R1491" i="6"/>
  <c r="B1491" i="6"/>
  <c r="O1491" i="6"/>
  <c r="S1491" i="6"/>
  <c r="P1491" i="6"/>
  <c r="T1491" i="6"/>
  <c r="M1491" i="6"/>
  <c r="Q1491" i="6"/>
  <c r="U1491" i="6"/>
  <c r="D1491" i="6"/>
  <c r="C1491" i="6" s="1"/>
  <c r="H1500" i="6"/>
  <c r="V1491" i="6"/>
  <c r="E1492" i="6"/>
  <c r="A1492" i="6"/>
  <c r="Y1493" i="6"/>
  <c r="J1492" i="6"/>
  <c r="K1492" i="6"/>
  <c r="W1491" i="6" l="1"/>
  <c r="X1492" i="6"/>
  <c r="F1492" i="6"/>
  <c r="L1492" i="6"/>
  <c r="I1492" i="6"/>
  <c r="G1491" i="6"/>
  <c r="M1492" i="6"/>
  <c r="Q1492" i="6"/>
  <c r="U1492" i="6"/>
  <c r="N1492" i="6"/>
  <c r="R1492" i="6"/>
  <c r="B1492" i="6"/>
  <c r="O1492" i="6"/>
  <c r="S1492" i="6"/>
  <c r="P1492" i="6"/>
  <c r="T1492" i="6"/>
  <c r="D1492" i="6"/>
  <c r="C1492" i="6" s="1"/>
  <c r="H1501" i="6"/>
  <c r="V1492" i="6"/>
  <c r="K1493" i="6"/>
  <c r="J1493" i="6"/>
  <c r="A1493" i="6"/>
  <c r="Y1494" i="6"/>
  <c r="E1493" i="6"/>
  <c r="X1493" i="6" l="1"/>
  <c r="F1493" i="6"/>
  <c r="Z1493" i="6" s="1"/>
  <c r="I1493" i="6"/>
  <c r="L1493" i="6"/>
  <c r="Z1492" i="6"/>
  <c r="G1492" i="6"/>
  <c r="W1492" i="6"/>
  <c r="P1493" i="6"/>
  <c r="T1493" i="6"/>
  <c r="M1493" i="6"/>
  <c r="Q1493" i="6"/>
  <c r="U1493" i="6"/>
  <c r="N1493" i="6"/>
  <c r="R1493" i="6"/>
  <c r="O1493" i="6"/>
  <c r="S1493" i="6"/>
  <c r="B1493" i="6"/>
  <c r="D1493" i="6"/>
  <c r="C1493" i="6" s="1"/>
  <c r="H1502" i="6"/>
  <c r="V1493" i="6"/>
  <c r="E1494" i="6"/>
  <c r="A1494" i="6"/>
  <c r="Y1495" i="6"/>
  <c r="J1494" i="6"/>
  <c r="K1494" i="6"/>
  <c r="G1493" i="6" l="1"/>
  <c r="W1493" i="6"/>
  <c r="X1494" i="6"/>
  <c r="F1494" i="6"/>
  <c r="Z1494" i="6" s="1"/>
  <c r="L1494" i="6"/>
  <c r="I1494" i="6"/>
  <c r="O1494" i="6"/>
  <c r="S1494" i="6"/>
  <c r="P1494" i="6"/>
  <c r="T1494" i="6"/>
  <c r="M1494" i="6"/>
  <c r="Q1494" i="6"/>
  <c r="U1494" i="6"/>
  <c r="N1494" i="6"/>
  <c r="R1494" i="6"/>
  <c r="B1494" i="6"/>
  <c r="D1494" i="6"/>
  <c r="C1494" i="6" s="1"/>
  <c r="H1503" i="6"/>
  <c r="V1494" i="6"/>
  <c r="K1495" i="6"/>
  <c r="J1495" i="6"/>
  <c r="A1495" i="6"/>
  <c r="Y1496" i="6"/>
  <c r="E1495" i="6"/>
  <c r="G1494" i="6" l="1"/>
  <c r="X1495" i="6"/>
  <c r="F1495" i="6"/>
  <c r="Z1495" i="6" s="1"/>
  <c r="L1495" i="6"/>
  <c r="I1495" i="6"/>
  <c r="W1494" i="6"/>
  <c r="N1495" i="6"/>
  <c r="R1495" i="6"/>
  <c r="B1495" i="6"/>
  <c r="O1495" i="6"/>
  <c r="S1495" i="6"/>
  <c r="P1495" i="6"/>
  <c r="T1495" i="6"/>
  <c r="M1495" i="6"/>
  <c r="Q1495" i="6"/>
  <c r="U1495" i="6"/>
  <c r="D1495" i="6"/>
  <c r="C1495" i="6" s="1"/>
  <c r="H1504" i="6"/>
  <c r="V1495" i="6"/>
  <c r="A1496" i="6"/>
  <c r="Y1497" i="6"/>
  <c r="J1496" i="6"/>
  <c r="E1496" i="6"/>
  <c r="K1496" i="6"/>
  <c r="W1495" i="6" l="1"/>
  <c r="G1495" i="6"/>
  <c r="X1496" i="6"/>
  <c r="F1496" i="6"/>
  <c r="Z1496" i="6" s="1"/>
  <c r="L1496" i="6"/>
  <c r="I1496" i="6"/>
  <c r="M1496" i="6"/>
  <c r="Q1496" i="6"/>
  <c r="U1496" i="6"/>
  <c r="N1496" i="6"/>
  <c r="R1496" i="6"/>
  <c r="B1496" i="6"/>
  <c r="O1496" i="6"/>
  <c r="S1496" i="6"/>
  <c r="P1496" i="6"/>
  <c r="T1496" i="6"/>
  <c r="D1496" i="6"/>
  <c r="C1496" i="6" s="1"/>
  <c r="H1505" i="6"/>
  <c r="V1496" i="6"/>
  <c r="K1497" i="6"/>
  <c r="J1497" i="6"/>
  <c r="A1497" i="6"/>
  <c r="Y1498" i="6"/>
  <c r="E1497" i="6"/>
  <c r="G1496" i="6" l="1"/>
  <c r="X1497" i="6"/>
  <c r="F1497" i="6"/>
  <c r="Z1497" i="6" s="1"/>
  <c r="L1497" i="6"/>
  <c r="I1497" i="6"/>
  <c r="W1496" i="6"/>
  <c r="P1497" i="6"/>
  <c r="T1497" i="6"/>
  <c r="M1497" i="6"/>
  <c r="Q1497" i="6"/>
  <c r="U1497" i="6"/>
  <c r="N1497" i="6"/>
  <c r="R1497" i="6"/>
  <c r="O1497" i="6"/>
  <c r="S1497" i="6"/>
  <c r="B1497" i="6"/>
  <c r="D1497" i="6"/>
  <c r="C1497" i="6" s="1"/>
  <c r="H1506" i="6"/>
  <c r="V1497" i="6"/>
  <c r="E1498" i="6"/>
  <c r="A1498" i="6"/>
  <c r="Y1499" i="6"/>
  <c r="J1498" i="6"/>
  <c r="K1498" i="6"/>
  <c r="W1497" i="6" l="1"/>
  <c r="G1497" i="6"/>
  <c r="X1498" i="6"/>
  <c r="F1498" i="6"/>
  <c r="Z1498" i="6" s="1"/>
  <c r="L1498" i="6"/>
  <c r="I1498" i="6"/>
  <c r="O1498" i="6"/>
  <c r="S1498" i="6"/>
  <c r="P1498" i="6"/>
  <c r="T1498" i="6"/>
  <c r="M1498" i="6"/>
  <c r="Q1498" i="6"/>
  <c r="U1498" i="6"/>
  <c r="N1498" i="6"/>
  <c r="R1498" i="6"/>
  <c r="B1498" i="6"/>
  <c r="D1498" i="6"/>
  <c r="C1498" i="6" s="1"/>
  <c r="H1507" i="6"/>
  <c r="V1498" i="6"/>
  <c r="K1499" i="6"/>
  <c r="J1499" i="6"/>
  <c r="A1499" i="6"/>
  <c r="Y1500" i="6"/>
  <c r="E1499" i="6"/>
  <c r="X1499" i="6" l="1"/>
  <c r="F1499" i="6"/>
  <c r="Z1499" i="6" s="1"/>
  <c r="L1499" i="6"/>
  <c r="I1499" i="6"/>
  <c r="W1498" i="6"/>
  <c r="G1498" i="6"/>
  <c r="N1499" i="6"/>
  <c r="R1499" i="6"/>
  <c r="B1499" i="6"/>
  <c r="O1499" i="6"/>
  <c r="S1499" i="6"/>
  <c r="P1499" i="6"/>
  <c r="T1499" i="6"/>
  <c r="M1499" i="6"/>
  <c r="Q1499" i="6"/>
  <c r="U1499" i="6"/>
  <c r="D1499" i="6"/>
  <c r="C1499" i="6" s="1"/>
  <c r="H1508" i="6"/>
  <c r="V1499" i="6"/>
  <c r="A1500" i="6"/>
  <c r="Y1501" i="6"/>
  <c r="J1500" i="6"/>
  <c r="E1500" i="6"/>
  <c r="K1500" i="6"/>
  <c r="G1499" i="6" l="1"/>
  <c r="W1499" i="6"/>
  <c r="X1500" i="6"/>
  <c r="F1500" i="6"/>
  <c r="Z1500" i="6" s="1"/>
  <c r="L1500" i="6"/>
  <c r="I1500" i="6"/>
  <c r="M1500" i="6"/>
  <c r="Q1500" i="6"/>
  <c r="U1500" i="6"/>
  <c r="N1500" i="6"/>
  <c r="R1500" i="6"/>
  <c r="B1500" i="6"/>
  <c r="O1500" i="6"/>
  <c r="S1500" i="6"/>
  <c r="P1500" i="6"/>
  <c r="T1500" i="6"/>
  <c r="D1500" i="6"/>
  <c r="C1500" i="6" s="1"/>
  <c r="H1509" i="6"/>
  <c r="V1500" i="6"/>
  <c r="K1501" i="6"/>
  <c r="J1501" i="6"/>
  <c r="E1501" i="6"/>
  <c r="A1501" i="6"/>
  <c r="Y1502" i="6"/>
  <c r="G1500" i="6" l="1"/>
  <c r="X1501" i="6"/>
  <c r="F1501" i="6"/>
  <c r="Z1501" i="6" s="1"/>
  <c r="L1501" i="6"/>
  <c r="I1501" i="6"/>
  <c r="W1500" i="6"/>
  <c r="P1501" i="6"/>
  <c r="T1501" i="6"/>
  <c r="M1501" i="6"/>
  <c r="Q1501" i="6"/>
  <c r="U1501" i="6"/>
  <c r="N1501" i="6"/>
  <c r="R1501" i="6"/>
  <c r="O1501" i="6"/>
  <c r="S1501" i="6"/>
  <c r="B1501" i="6"/>
  <c r="D1501" i="6"/>
  <c r="C1501" i="6" s="1"/>
  <c r="H1510" i="6"/>
  <c r="V1501" i="6"/>
  <c r="A1502" i="6"/>
  <c r="Y1503" i="6"/>
  <c r="K1502" i="6"/>
  <c r="E1502" i="6"/>
  <c r="J1502" i="6"/>
  <c r="G1501" i="6" l="1"/>
  <c r="W1501" i="6"/>
  <c r="X1502" i="6"/>
  <c r="F1502" i="6"/>
  <c r="Z1502" i="6" s="1"/>
  <c r="L1502" i="6"/>
  <c r="I1502" i="6"/>
  <c r="O1502" i="6"/>
  <c r="S1502" i="6"/>
  <c r="P1502" i="6"/>
  <c r="T1502" i="6"/>
  <c r="M1502" i="6"/>
  <c r="Q1502" i="6"/>
  <c r="U1502" i="6"/>
  <c r="N1502" i="6"/>
  <c r="R1502" i="6"/>
  <c r="B1502" i="6"/>
  <c r="D1502" i="6"/>
  <c r="C1502" i="6" s="1"/>
  <c r="H1511" i="6"/>
  <c r="V1502" i="6"/>
  <c r="E1503" i="6"/>
  <c r="J1503" i="6"/>
  <c r="K1503" i="6"/>
  <c r="A1503" i="6"/>
  <c r="Y1504" i="6"/>
  <c r="G1502" i="6" l="1"/>
  <c r="X1503" i="6"/>
  <c r="F1503" i="6"/>
  <c r="Z1503" i="6" s="1"/>
  <c r="L1503" i="6"/>
  <c r="I1503" i="6"/>
  <c r="W1502" i="6"/>
  <c r="N1503" i="6"/>
  <c r="R1503" i="6"/>
  <c r="B1503" i="6"/>
  <c r="O1503" i="6"/>
  <c r="S1503" i="6"/>
  <c r="P1503" i="6"/>
  <c r="T1503" i="6"/>
  <c r="M1503" i="6"/>
  <c r="Q1503" i="6"/>
  <c r="U1503" i="6"/>
  <c r="D1503" i="6"/>
  <c r="C1503" i="6" s="1"/>
  <c r="H1512" i="6"/>
  <c r="V1503" i="6"/>
  <c r="A1504" i="6"/>
  <c r="Y1505" i="6"/>
  <c r="J1504" i="6"/>
  <c r="E1504" i="6"/>
  <c r="K1504" i="6"/>
  <c r="W1503" i="6" l="1"/>
  <c r="G1503" i="6"/>
  <c r="X1504" i="6"/>
  <c r="F1504" i="6"/>
  <c r="Z1504" i="6" s="1"/>
  <c r="L1504" i="6"/>
  <c r="I1504" i="6"/>
  <c r="M1504" i="6"/>
  <c r="Q1504" i="6"/>
  <c r="U1504" i="6"/>
  <c r="N1504" i="6"/>
  <c r="R1504" i="6"/>
  <c r="B1504" i="6"/>
  <c r="O1504" i="6"/>
  <c r="S1504" i="6"/>
  <c r="P1504" i="6"/>
  <c r="T1504" i="6"/>
  <c r="D1504" i="6"/>
  <c r="C1504" i="6" s="1"/>
  <c r="H1513" i="6"/>
  <c r="V1504" i="6"/>
  <c r="K1505" i="6"/>
  <c r="J1505" i="6"/>
  <c r="E1505" i="6"/>
  <c r="A1505" i="6"/>
  <c r="Y1506" i="6"/>
  <c r="X1505" i="6" l="1"/>
  <c r="F1505" i="6"/>
  <c r="Z1505" i="6" s="1"/>
  <c r="L1505" i="6"/>
  <c r="I1505" i="6"/>
  <c r="W1504" i="6"/>
  <c r="G1504" i="6"/>
  <c r="P1505" i="6"/>
  <c r="T1505" i="6"/>
  <c r="M1505" i="6"/>
  <c r="Q1505" i="6"/>
  <c r="U1505" i="6"/>
  <c r="N1505" i="6"/>
  <c r="R1505" i="6"/>
  <c r="O1505" i="6"/>
  <c r="S1505" i="6"/>
  <c r="B1505" i="6"/>
  <c r="D1505" i="6"/>
  <c r="C1505" i="6" s="1"/>
  <c r="H1514" i="6"/>
  <c r="V1505" i="6"/>
  <c r="E1506" i="6"/>
  <c r="A1506" i="6"/>
  <c r="J1506" i="6"/>
  <c r="Y1507" i="6"/>
  <c r="K1506" i="6"/>
  <c r="G1505" i="6" l="1"/>
  <c r="W1505" i="6"/>
  <c r="X1506" i="6"/>
  <c r="F1506" i="6"/>
  <c r="Z1506" i="6" s="1"/>
  <c r="L1506" i="6"/>
  <c r="I1506" i="6"/>
  <c r="O1506" i="6"/>
  <c r="S1506" i="6"/>
  <c r="P1506" i="6"/>
  <c r="T1506" i="6"/>
  <c r="M1506" i="6"/>
  <c r="Q1506" i="6"/>
  <c r="U1506" i="6"/>
  <c r="N1506" i="6"/>
  <c r="R1506" i="6"/>
  <c r="B1506" i="6"/>
  <c r="D1506" i="6"/>
  <c r="C1506" i="6" s="1"/>
  <c r="H1515" i="6"/>
  <c r="V1506" i="6"/>
  <c r="E1507" i="6"/>
  <c r="K1507" i="6"/>
  <c r="J1507" i="6"/>
  <c r="A1507" i="6"/>
  <c r="Y1508" i="6"/>
  <c r="X1507" i="6" l="1"/>
  <c r="F1507" i="6"/>
  <c r="Z1507" i="6" s="1"/>
  <c r="L1507" i="6"/>
  <c r="I1507" i="6"/>
  <c r="W1506" i="6"/>
  <c r="G1506" i="6"/>
  <c r="N1507" i="6"/>
  <c r="R1507" i="6"/>
  <c r="B1507" i="6"/>
  <c r="O1507" i="6"/>
  <c r="S1507" i="6"/>
  <c r="P1507" i="6"/>
  <c r="T1507" i="6"/>
  <c r="M1507" i="6"/>
  <c r="Q1507" i="6"/>
  <c r="U1507" i="6"/>
  <c r="D1507" i="6"/>
  <c r="C1507" i="6" s="1"/>
  <c r="H1516" i="6"/>
  <c r="V1507" i="6"/>
  <c r="A1508" i="6"/>
  <c r="Y1509" i="6"/>
  <c r="K1508" i="6"/>
  <c r="J1508" i="6"/>
  <c r="E1508" i="6"/>
  <c r="G1507" i="6" l="1"/>
  <c r="W1507" i="6"/>
  <c r="X1508" i="6"/>
  <c r="F1508" i="6"/>
  <c r="Z1508" i="6" s="1"/>
  <c r="L1508" i="6"/>
  <c r="I1508" i="6"/>
  <c r="M1508" i="6"/>
  <c r="Q1508" i="6"/>
  <c r="U1508" i="6"/>
  <c r="N1508" i="6"/>
  <c r="R1508" i="6"/>
  <c r="B1508" i="6"/>
  <c r="O1508" i="6"/>
  <c r="S1508" i="6"/>
  <c r="P1508" i="6"/>
  <c r="T1508" i="6"/>
  <c r="D1508" i="6"/>
  <c r="C1508" i="6" s="1"/>
  <c r="H1517" i="6"/>
  <c r="V1508" i="6"/>
  <c r="K1509" i="6"/>
  <c r="J1509" i="6"/>
  <c r="A1509" i="6"/>
  <c r="Y1510" i="6"/>
  <c r="E1509" i="6"/>
  <c r="G1508" i="6" l="1"/>
  <c r="X1509" i="6"/>
  <c r="F1509" i="6"/>
  <c r="Z1509" i="6" s="1"/>
  <c r="I1509" i="6"/>
  <c r="L1509" i="6"/>
  <c r="W1508" i="6"/>
  <c r="P1509" i="6"/>
  <c r="T1509" i="6"/>
  <c r="M1509" i="6"/>
  <c r="Q1509" i="6"/>
  <c r="U1509" i="6"/>
  <c r="N1509" i="6"/>
  <c r="R1509" i="6"/>
  <c r="O1509" i="6"/>
  <c r="S1509" i="6"/>
  <c r="B1509" i="6"/>
  <c r="D1509" i="6"/>
  <c r="C1509" i="6" s="1"/>
  <c r="H1518" i="6"/>
  <c r="V1509" i="6"/>
  <c r="E1510" i="6"/>
  <c r="J1510" i="6"/>
  <c r="A1510" i="6"/>
  <c r="Y1511" i="6"/>
  <c r="K1510" i="6"/>
  <c r="G1509" i="6" l="1"/>
  <c r="W1509" i="6"/>
  <c r="X1510" i="6"/>
  <c r="F1510" i="6"/>
  <c r="Z1510" i="6" s="1"/>
  <c r="L1510" i="6"/>
  <c r="I1510" i="6"/>
  <c r="O1510" i="6"/>
  <c r="S1510" i="6"/>
  <c r="P1510" i="6"/>
  <c r="T1510" i="6"/>
  <c r="M1510" i="6"/>
  <c r="Q1510" i="6"/>
  <c r="U1510" i="6"/>
  <c r="N1510" i="6"/>
  <c r="R1510" i="6"/>
  <c r="B1510" i="6"/>
  <c r="D1510" i="6"/>
  <c r="C1510" i="6" s="1"/>
  <c r="H1519" i="6"/>
  <c r="V1510" i="6"/>
  <c r="K1511" i="6"/>
  <c r="J1511" i="6"/>
  <c r="A1511" i="6"/>
  <c r="Y1512" i="6"/>
  <c r="E1511" i="6"/>
  <c r="W1510" i="6" l="1"/>
  <c r="X1511" i="6"/>
  <c r="F1511" i="6"/>
  <c r="Z1511" i="6" s="1"/>
  <c r="L1511" i="6"/>
  <c r="I1511" i="6"/>
  <c r="G1510" i="6"/>
  <c r="N1511" i="6"/>
  <c r="R1511" i="6"/>
  <c r="B1511" i="6"/>
  <c r="O1511" i="6"/>
  <c r="S1511" i="6"/>
  <c r="P1511" i="6"/>
  <c r="T1511" i="6"/>
  <c r="M1511" i="6"/>
  <c r="Q1511" i="6"/>
  <c r="U1511" i="6"/>
  <c r="D1511" i="6"/>
  <c r="C1511" i="6" s="1"/>
  <c r="H1520" i="6"/>
  <c r="V1511" i="6"/>
  <c r="A1512" i="6"/>
  <c r="Y1513" i="6"/>
  <c r="J1512" i="6"/>
  <c r="E1512" i="6"/>
  <c r="K1512" i="6"/>
  <c r="W1511" i="6" l="1"/>
  <c r="G1511" i="6"/>
  <c r="X1512" i="6"/>
  <c r="F1512" i="6"/>
  <c r="Z1512" i="6" s="1"/>
  <c r="L1512" i="6"/>
  <c r="I1512" i="6"/>
  <c r="M1512" i="6"/>
  <c r="Q1512" i="6"/>
  <c r="U1512" i="6"/>
  <c r="N1512" i="6"/>
  <c r="R1512" i="6"/>
  <c r="B1512" i="6"/>
  <c r="O1512" i="6"/>
  <c r="S1512" i="6"/>
  <c r="P1512" i="6"/>
  <c r="T1512" i="6"/>
  <c r="D1512" i="6"/>
  <c r="C1512" i="6" s="1"/>
  <c r="H1521" i="6"/>
  <c r="V1512" i="6"/>
  <c r="K1513" i="6"/>
  <c r="J1513" i="6"/>
  <c r="A1513" i="6"/>
  <c r="Y1514" i="6"/>
  <c r="E1513" i="6"/>
  <c r="G1512" i="6" l="1"/>
  <c r="X1513" i="6"/>
  <c r="F1513" i="6"/>
  <c r="Z1513" i="6" s="1"/>
  <c r="L1513" i="6"/>
  <c r="I1513" i="6"/>
  <c r="W1512" i="6"/>
  <c r="P1513" i="6"/>
  <c r="T1513" i="6"/>
  <c r="M1513" i="6"/>
  <c r="Q1513" i="6"/>
  <c r="U1513" i="6"/>
  <c r="N1513" i="6"/>
  <c r="R1513" i="6"/>
  <c r="O1513" i="6"/>
  <c r="S1513" i="6"/>
  <c r="B1513" i="6"/>
  <c r="D1513" i="6"/>
  <c r="C1513" i="6" s="1"/>
  <c r="H1522" i="6"/>
  <c r="V1513" i="6"/>
  <c r="A1514" i="6"/>
  <c r="Y1515" i="6"/>
  <c r="K1514" i="6"/>
  <c r="J1514" i="6"/>
  <c r="E1514" i="6"/>
  <c r="W1513" i="6" l="1"/>
  <c r="G1513" i="6"/>
  <c r="X1514" i="6"/>
  <c r="F1514" i="6"/>
  <c r="Z1514" i="6" s="1"/>
  <c r="L1514" i="6"/>
  <c r="I1514" i="6"/>
  <c r="O1514" i="6"/>
  <c r="S1514" i="6"/>
  <c r="P1514" i="6"/>
  <c r="T1514" i="6"/>
  <c r="M1514" i="6"/>
  <c r="Q1514" i="6"/>
  <c r="U1514" i="6"/>
  <c r="N1514" i="6"/>
  <c r="R1514" i="6"/>
  <c r="B1514" i="6"/>
  <c r="D1514" i="6"/>
  <c r="C1514" i="6" s="1"/>
  <c r="H1523" i="6"/>
  <c r="V1514" i="6"/>
  <c r="J1515" i="6"/>
  <c r="K1515" i="6"/>
  <c r="A1515" i="6"/>
  <c r="Y1516" i="6"/>
  <c r="E1515" i="6"/>
  <c r="G1514" i="6" l="1"/>
  <c r="X1515" i="6"/>
  <c r="F1515" i="6"/>
  <c r="Z1515" i="6" s="1"/>
  <c r="L1515" i="6"/>
  <c r="I1515" i="6"/>
  <c r="W1514" i="6"/>
  <c r="N1515" i="6"/>
  <c r="R1515" i="6"/>
  <c r="B1515" i="6"/>
  <c r="O1515" i="6"/>
  <c r="S1515" i="6"/>
  <c r="P1515" i="6"/>
  <c r="T1515" i="6"/>
  <c r="M1515" i="6"/>
  <c r="Q1515" i="6"/>
  <c r="U1515" i="6"/>
  <c r="D1515" i="6"/>
  <c r="C1515" i="6" s="1"/>
  <c r="H1524" i="6"/>
  <c r="V1515" i="6"/>
  <c r="E1516" i="6"/>
  <c r="A1516" i="6"/>
  <c r="Y1517" i="6"/>
  <c r="J1516" i="6"/>
  <c r="K1516" i="6"/>
  <c r="W1515" i="6" l="1"/>
  <c r="G1515" i="6"/>
  <c r="X1516" i="6"/>
  <c r="F1516" i="6"/>
  <c r="Z1516" i="6" s="1"/>
  <c r="L1516" i="6"/>
  <c r="I1516" i="6"/>
  <c r="M1516" i="6"/>
  <c r="Q1516" i="6"/>
  <c r="U1516" i="6"/>
  <c r="N1516" i="6"/>
  <c r="R1516" i="6"/>
  <c r="B1516" i="6"/>
  <c r="O1516" i="6"/>
  <c r="S1516" i="6"/>
  <c r="P1516" i="6"/>
  <c r="T1516" i="6"/>
  <c r="D1516" i="6"/>
  <c r="C1516" i="6" s="1"/>
  <c r="H1525" i="6"/>
  <c r="V1516" i="6"/>
  <c r="J1517" i="6"/>
  <c r="K1517" i="6"/>
  <c r="A1517" i="6"/>
  <c r="Y1518" i="6"/>
  <c r="E1517" i="6"/>
  <c r="G1516" i="6" l="1"/>
  <c r="X1517" i="6"/>
  <c r="F1517" i="6"/>
  <c r="Z1517" i="6" s="1"/>
  <c r="L1517" i="6"/>
  <c r="I1517" i="6"/>
  <c r="W1516" i="6"/>
  <c r="P1517" i="6"/>
  <c r="T1517" i="6"/>
  <c r="M1517" i="6"/>
  <c r="Q1517" i="6"/>
  <c r="U1517" i="6"/>
  <c r="N1517" i="6"/>
  <c r="R1517" i="6"/>
  <c r="O1517" i="6"/>
  <c r="S1517" i="6"/>
  <c r="B1517" i="6"/>
  <c r="D1517" i="6"/>
  <c r="C1517" i="6" s="1"/>
  <c r="H1526" i="6"/>
  <c r="V1517" i="6"/>
  <c r="E1518" i="6"/>
  <c r="A1518" i="6"/>
  <c r="Y1519" i="6"/>
  <c r="J1518" i="6"/>
  <c r="K1518" i="6"/>
  <c r="W1517" i="6" l="1"/>
  <c r="G1517" i="6"/>
  <c r="X1518" i="6"/>
  <c r="F1518" i="6"/>
  <c r="Z1518" i="6" s="1"/>
  <c r="L1518" i="6"/>
  <c r="I1518" i="6"/>
  <c r="O1518" i="6"/>
  <c r="S1518" i="6"/>
  <c r="P1518" i="6"/>
  <c r="T1518" i="6"/>
  <c r="M1518" i="6"/>
  <c r="Q1518" i="6"/>
  <c r="U1518" i="6"/>
  <c r="N1518" i="6"/>
  <c r="R1518" i="6"/>
  <c r="B1518" i="6"/>
  <c r="D1518" i="6"/>
  <c r="C1518" i="6" s="1"/>
  <c r="H1527" i="6"/>
  <c r="V1518" i="6"/>
  <c r="K1519" i="6"/>
  <c r="J1519" i="6"/>
  <c r="A1519" i="6"/>
  <c r="Y1520" i="6"/>
  <c r="E1519" i="6"/>
  <c r="G1518" i="6" l="1"/>
  <c r="X1519" i="6"/>
  <c r="F1519" i="6"/>
  <c r="Z1519" i="6" s="1"/>
  <c r="L1519" i="6"/>
  <c r="I1519" i="6"/>
  <c r="W1518" i="6"/>
  <c r="N1519" i="6"/>
  <c r="R1519" i="6"/>
  <c r="B1519" i="6"/>
  <c r="O1519" i="6"/>
  <c r="S1519" i="6"/>
  <c r="P1519" i="6"/>
  <c r="T1519" i="6"/>
  <c r="M1519" i="6"/>
  <c r="Q1519" i="6"/>
  <c r="U1519" i="6"/>
  <c r="D1519" i="6"/>
  <c r="C1519" i="6" s="1"/>
  <c r="H1528" i="6"/>
  <c r="V1519" i="6"/>
  <c r="A1520" i="6"/>
  <c r="Y1521" i="6"/>
  <c r="K1520" i="6"/>
  <c r="J1520" i="6"/>
  <c r="E1520" i="6"/>
  <c r="W1519" i="6" l="1"/>
  <c r="X1520" i="6"/>
  <c r="F1520" i="6"/>
  <c r="Z1520" i="6" s="1"/>
  <c r="L1520" i="6"/>
  <c r="I1520" i="6"/>
  <c r="G1519" i="6"/>
  <c r="M1520" i="6"/>
  <c r="Q1520" i="6"/>
  <c r="U1520" i="6"/>
  <c r="N1520" i="6"/>
  <c r="R1520" i="6"/>
  <c r="B1520" i="6"/>
  <c r="O1520" i="6"/>
  <c r="S1520" i="6"/>
  <c r="P1520" i="6"/>
  <c r="T1520" i="6"/>
  <c r="D1520" i="6"/>
  <c r="C1520" i="6" s="1"/>
  <c r="H1529" i="6"/>
  <c r="V1520" i="6"/>
  <c r="J1521" i="6"/>
  <c r="K1521" i="6"/>
  <c r="E1521" i="6"/>
  <c r="A1521" i="6"/>
  <c r="Y1522" i="6"/>
  <c r="W1520" i="6" l="1"/>
  <c r="X1521" i="6"/>
  <c r="F1521" i="6"/>
  <c r="Z1521" i="6" s="1"/>
  <c r="L1521" i="6"/>
  <c r="I1521" i="6"/>
  <c r="G1520" i="6"/>
  <c r="P1521" i="6"/>
  <c r="T1521" i="6"/>
  <c r="M1521" i="6"/>
  <c r="Q1521" i="6"/>
  <c r="U1521" i="6"/>
  <c r="N1521" i="6"/>
  <c r="R1521" i="6"/>
  <c r="O1521" i="6"/>
  <c r="S1521" i="6"/>
  <c r="B1521" i="6"/>
  <c r="D1521" i="6"/>
  <c r="C1521" i="6" s="1"/>
  <c r="H1530" i="6"/>
  <c r="V1521" i="6"/>
  <c r="E1522" i="6"/>
  <c r="K1522" i="6"/>
  <c r="A1522" i="6"/>
  <c r="Y1523" i="6"/>
  <c r="J1522" i="6"/>
  <c r="W1521" i="6" l="1"/>
  <c r="G1521" i="6"/>
  <c r="X1522" i="6"/>
  <c r="F1522" i="6"/>
  <c r="L1522" i="6"/>
  <c r="I1522" i="6"/>
  <c r="O1522" i="6"/>
  <c r="S1522" i="6"/>
  <c r="P1522" i="6"/>
  <c r="T1522" i="6"/>
  <c r="M1522" i="6"/>
  <c r="Q1522" i="6"/>
  <c r="U1522" i="6"/>
  <c r="N1522" i="6"/>
  <c r="R1522" i="6"/>
  <c r="B1522" i="6"/>
  <c r="D1522" i="6"/>
  <c r="C1522" i="6" s="1"/>
  <c r="H1531" i="6"/>
  <c r="V1522" i="6"/>
  <c r="J1523" i="6"/>
  <c r="A1523" i="6"/>
  <c r="Y1524" i="6"/>
  <c r="K1523" i="6"/>
  <c r="E1523" i="6"/>
  <c r="X1523" i="6" l="1"/>
  <c r="F1523" i="6"/>
  <c r="W1523" i="6" s="1"/>
  <c r="L1523" i="6"/>
  <c r="I1523" i="6"/>
  <c r="Z1522" i="6"/>
  <c r="G1522" i="6"/>
  <c r="W1522" i="6"/>
  <c r="N1523" i="6"/>
  <c r="R1523" i="6"/>
  <c r="B1523" i="6"/>
  <c r="O1523" i="6"/>
  <c r="S1523" i="6"/>
  <c r="P1523" i="6"/>
  <c r="T1523" i="6"/>
  <c r="M1523" i="6"/>
  <c r="Q1523" i="6"/>
  <c r="U1523" i="6"/>
  <c r="D1523" i="6"/>
  <c r="C1523" i="6" s="1"/>
  <c r="H1532" i="6"/>
  <c r="V1523" i="6"/>
  <c r="K1524" i="6"/>
  <c r="E1524" i="6"/>
  <c r="A1524" i="6"/>
  <c r="Y1525" i="6"/>
  <c r="J1524" i="6"/>
  <c r="X1524" i="6" l="1"/>
  <c r="F1524" i="6"/>
  <c r="W1524" i="6" s="1"/>
  <c r="L1524" i="6"/>
  <c r="I1524" i="6"/>
  <c r="Z1523" i="6"/>
  <c r="G1523" i="6"/>
  <c r="M1524" i="6"/>
  <c r="Q1524" i="6"/>
  <c r="U1524" i="6"/>
  <c r="N1524" i="6"/>
  <c r="R1524" i="6"/>
  <c r="B1524" i="6"/>
  <c r="O1524" i="6"/>
  <c r="S1524" i="6"/>
  <c r="P1524" i="6"/>
  <c r="T1524" i="6"/>
  <c r="D1524" i="6"/>
  <c r="C1524" i="6" s="1"/>
  <c r="H1533" i="6"/>
  <c r="V1524" i="6"/>
  <c r="J1525" i="6"/>
  <c r="A1525" i="6"/>
  <c r="Y1526" i="6"/>
  <c r="K1525" i="6"/>
  <c r="E1525" i="6"/>
  <c r="Z1524" i="6" l="1"/>
  <c r="G1524" i="6"/>
  <c r="X1525" i="6"/>
  <c r="F1525" i="6"/>
  <c r="Z1525" i="6" s="1"/>
  <c r="I1525" i="6"/>
  <c r="L1525" i="6"/>
  <c r="P1525" i="6"/>
  <c r="T1525" i="6"/>
  <c r="M1525" i="6"/>
  <c r="Q1525" i="6"/>
  <c r="U1525" i="6"/>
  <c r="N1525" i="6"/>
  <c r="R1525" i="6"/>
  <c r="O1525" i="6"/>
  <c r="S1525" i="6"/>
  <c r="B1525" i="6"/>
  <c r="D1525" i="6"/>
  <c r="C1525" i="6" s="1"/>
  <c r="H1534" i="6"/>
  <c r="V1525" i="6"/>
  <c r="Y1527" i="6"/>
  <c r="A1526" i="6"/>
  <c r="E1526" i="6"/>
  <c r="K1526" i="6"/>
  <c r="J1526" i="6"/>
  <c r="G1525" i="6" l="1"/>
  <c r="W1525" i="6"/>
  <c r="X1526" i="6"/>
  <c r="F1526" i="6"/>
  <c r="Z1526" i="6" s="1"/>
  <c r="L1526" i="6"/>
  <c r="I1526" i="6"/>
  <c r="O1526" i="6"/>
  <c r="S1526" i="6"/>
  <c r="P1526" i="6"/>
  <c r="T1526" i="6"/>
  <c r="M1526" i="6"/>
  <c r="Q1526" i="6"/>
  <c r="U1526" i="6"/>
  <c r="N1526" i="6"/>
  <c r="R1526" i="6"/>
  <c r="B1526" i="6"/>
  <c r="D1526" i="6"/>
  <c r="C1526" i="6" s="1"/>
  <c r="H1535" i="6"/>
  <c r="V1526" i="6"/>
  <c r="J1527" i="6"/>
  <c r="K1527" i="6"/>
  <c r="A1527" i="6"/>
  <c r="Y1528" i="6"/>
  <c r="E1527" i="6"/>
  <c r="X1527" i="6" l="1"/>
  <c r="F1527" i="6"/>
  <c r="Z1527" i="6" s="1"/>
  <c r="L1527" i="6"/>
  <c r="I1527" i="6"/>
  <c r="W1526" i="6"/>
  <c r="G1526" i="6"/>
  <c r="N1527" i="6"/>
  <c r="R1527" i="6"/>
  <c r="B1527" i="6"/>
  <c r="O1527" i="6"/>
  <c r="S1527" i="6"/>
  <c r="P1527" i="6"/>
  <c r="T1527" i="6"/>
  <c r="M1527" i="6"/>
  <c r="Q1527" i="6"/>
  <c r="U1527" i="6"/>
  <c r="D1527" i="6"/>
  <c r="C1527" i="6" s="1"/>
  <c r="H1536" i="6"/>
  <c r="V1527" i="6"/>
  <c r="E1528" i="6"/>
  <c r="Y1529" i="6"/>
  <c r="A1528" i="6"/>
  <c r="K1528" i="6"/>
  <c r="J1528" i="6"/>
  <c r="W1527" i="6" l="1"/>
  <c r="G1527" i="6"/>
  <c r="X1528" i="6"/>
  <c r="F1528" i="6"/>
  <c r="Z1528" i="6" s="1"/>
  <c r="L1528" i="6"/>
  <c r="I1528" i="6"/>
  <c r="M1528" i="6"/>
  <c r="Q1528" i="6"/>
  <c r="U1528" i="6"/>
  <c r="N1528" i="6"/>
  <c r="R1528" i="6"/>
  <c r="B1528" i="6"/>
  <c r="O1528" i="6"/>
  <c r="S1528" i="6"/>
  <c r="P1528" i="6"/>
  <c r="T1528" i="6"/>
  <c r="D1528" i="6"/>
  <c r="C1528" i="6" s="1"/>
  <c r="H1537" i="6"/>
  <c r="V1528" i="6"/>
  <c r="K1529" i="6"/>
  <c r="J1529" i="6"/>
  <c r="A1529" i="6"/>
  <c r="Y1530" i="6"/>
  <c r="E1529" i="6"/>
  <c r="G1528" i="6" l="1"/>
  <c r="W1528" i="6"/>
  <c r="X1529" i="6"/>
  <c r="F1529" i="6"/>
  <c r="Z1529" i="6" s="1"/>
  <c r="L1529" i="6"/>
  <c r="I1529" i="6"/>
  <c r="P1529" i="6"/>
  <c r="T1529" i="6"/>
  <c r="M1529" i="6"/>
  <c r="Q1529" i="6"/>
  <c r="U1529" i="6"/>
  <c r="N1529" i="6"/>
  <c r="R1529" i="6"/>
  <c r="O1529" i="6"/>
  <c r="S1529" i="6"/>
  <c r="B1529" i="6"/>
  <c r="D1529" i="6"/>
  <c r="C1529" i="6" s="1"/>
  <c r="H1538" i="6"/>
  <c r="V1529" i="6"/>
  <c r="A1530" i="6"/>
  <c r="Y1531" i="6"/>
  <c r="K1530" i="6"/>
  <c r="E1530" i="6"/>
  <c r="J1530" i="6"/>
  <c r="W1529" i="6" l="1"/>
  <c r="X1530" i="6"/>
  <c r="F1530" i="6"/>
  <c r="Z1530" i="6" s="1"/>
  <c r="L1530" i="6"/>
  <c r="I1530" i="6"/>
  <c r="G1529" i="6"/>
  <c r="O1530" i="6"/>
  <c r="S1530" i="6"/>
  <c r="P1530" i="6"/>
  <c r="T1530" i="6"/>
  <c r="M1530" i="6"/>
  <c r="Q1530" i="6"/>
  <c r="U1530" i="6"/>
  <c r="N1530" i="6"/>
  <c r="R1530" i="6"/>
  <c r="B1530" i="6"/>
  <c r="D1530" i="6"/>
  <c r="C1530" i="6" s="1"/>
  <c r="H1539" i="6"/>
  <c r="V1530" i="6"/>
  <c r="J1531" i="6"/>
  <c r="E1531" i="6"/>
  <c r="K1531" i="6"/>
  <c r="A1531" i="6"/>
  <c r="Y1532" i="6"/>
  <c r="W1530" i="6" l="1"/>
  <c r="G1530" i="6"/>
  <c r="X1531" i="6"/>
  <c r="F1531" i="6"/>
  <c r="Z1531" i="6" s="1"/>
  <c r="L1531" i="6"/>
  <c r="I1531" i="6"/>
  <c r="N1531" i="6"/>
  <c r="R1531" i="6"/>
  <c r="B1531" i="6"/>
  <c r="O1531" i="6"/>
  <c r="S1531" i="6"/>
  <c r="P1531" i="6"/>
  <c r="T1531" i="6"/>
  <c r="M1531" i="6"/>
  <c r="Q1531" i="6"/>
  <c r="U1531" i="6"/>
  <c r="D1531" i="6"/>
  <c r="C1531" i="6" s="1"/>
  <c r="H1540" i="6"/>
  <c r="V1531" i="6"/>
  <c r="A1532" i="6"/>
  <c r="Y1533" i="6"/>
  <c r="E1532" i="6"/>
  <c r="K1532" i="6"/>
  <c r="J1532" i="6"/>
  <c r="X1532" i="6" l="1"/>
  <c r="F1532" i="6"/>
  <c r="W1532" i="6" s="1"/>
  <c r="L1532" i="6"/>
  <c r="I1532" i="6"/>
  <c r="W1531" i="6"/>
  <c r="G1531" i="6"/>
  <c r="M1532" i="6"/>
  <c r="Q1532" i="6"/>
  <c r="U1532" i="6"/>
  <c r="N1532" i="6"/>
  <c r="R1532" i="6"/>
  <c r="B1532" i="6"/>
  <c r="O1532" i="6"/>
  <c r="S1532" i="6"/>
  <c r="P1532" i="6"/>
  <c r="T1532" i="6"/>
  <c r="D1532" i="6"/>
  <c r="C1532" i="6" s="1"/>
  <c r="H1541" i="6"/>
  <c r="V1532" i="6"/>
  <c r="J1533" i="6"/>
  <c r="K1533" i="6"/>
  <c r="E1533" i="6"/>
  <c r="A1533" i="6"/>
  <c r="Y1534" i="6"/>
  <c r="X1533" i="6" l="1"/>
  <c r="F1533" i="6"/>
  <c r="Z1533" i="6" s="1"/>
  <c r="L1533" i="6"/>
  <c r="I1533" i="6"/>
  <c r="Z1532" i="6"/>
  <c r="G1532" i="6"/>
  <c r="P1533" i="6"/>
  <c r="T1533" i="6"/>
  <c r="M1533" i="6"/>
  <c r="Q1533" i="6"/>
  <c r="U1533" i="6"/>
  <c r="N1533" i="6"/>
  <c r="R1533" i="6"/>
  <c r="O1533" i="6"/>
  <c r="S1533" i="6"/>
  <c r="B1533" i="6"/>
  <c r="D1533" i="6"/>
  <c r="C1533" i="6" s="1"/>
  <c r="H1542" i="6"/>
  <c r="V1533" i="6"/>
  <c r="E1534" i="6"/>
  <c r="K1534" i="6"/>
  <c r="Y1535" i="6"/>
  <c r="A1534" i="6"/>
  <c r="J1534" i="6"/>
  <c r="W1533" i="6" l="1"/>
  <c r="G1533" i="6"/>
  <c r="X1534" i="6"/>
  <c r="F1534" i="6"/>
  <c r="Z1534" i="6" s="1"/>
  <c r="L1534" i="6"/>
  <c r="I1534" i="6"/>
  <c r="O1534" i="6"/>
  <c r="S1534" i="6"/>
  <c r="P1534" i="6"/>
  <c r="T1534" i="6"/>
  <c r="M1534" i="6"/>
  <c r="Q1534" i="6"/>
  <c r="U1534" i="6"/>
  <c r="N1534" i="6"/>
  <c r="R1534" i="6"/>
  <c r="B1534" i="6"/>
  <c r="D1534" i="6"/>
  <c r="C1534" i="6" s="1"/>
  <c r="H1543" i="6"/>
  <c r="V1534" i="6"/>
  <c r="J1535" i="6"/>
  <c r="A1535" i="6"/>
  <c r="Y1536" i="6"/>
  <c r="K1535" i="6"/>
  <c r="E1535" i="6"/>
  <c r="X1535" i="6" l="1"/>
  <c r="F1535" i="6"/>
  <c r="Z1535" i="6" s="1"/>
  <c r="L1535" i="6"/>
  <c r="I1535" i="6"/>
  <c r="W1534" i="6"/>
  <c r="G1534" i="6"/>
  <c r="N1535" i="6"/>
  <c r="R1535" i="6"/>
  <c r="B1535" i="6"/>
  <c r="O1535" i="6"/>
  <c r="S1535" i="6"/>
  <c r="P1535" i="6"/>
  <c r="T1535" i="6"/>
  <c r="M1535" i="6"/>
  <c r="Q1535" i="6"/>
  <c r="U1535" i="6"/>
  <c r="D1535" i="6"/>
  <c r="C1535" i="6" s="1"/>
  <c r="H1544" i="6"/>
  <c r="V1535" i="6"/>
  <c r="K1536" i="6"/>
  <c r="E1536" i="6"/>
  <c r="A1536" i="6"/>
  <c r="Y1537" i="6"/>
  <c r="J1536" i="6"/>
  <c r="G1535" i="6" l="1"/>
  <c r="W1535" i="6"/>
  <c r="X1536" i="6"/>
  <c r="F1536" i="6"/>
  <c r="Z1536" i="6" s="1"/>
  <c r="L1536" i="6"/>
  <c r="I1536" i="6"/>
  <c r="M1536" i="6"/>
  <c r="Q1536" i="6"/>
  <c r="U1536" i="6"/>
  <c r="N1536" i="6"/>
  <c r="R1536" i="6"/>
  <c r="B1536" i="6"/>
  <c r="O1536" i="6"/>
  <c r="S1536" i="6"/>
  <c r="P1536" i="6"/>
  <c r="T1536" i="6"/>
  <c r="D1536" i="6"/>
  <c r="C1536" i="6" s="1"/>
  <c r="H1545" i="6"/>
  <c r="V1536" i="6"/>
  <c r="A1537" i="6"/>
  <c r="Y1538" i="6"/>
  <c r="K1537" i="6"/>
  <c r="J1537" i="6"/>
  <c r="E1537" i="6"/>
  <c r="W1536" i="6" l="1"/>
  <c r="X1537" i="6"/>
  <c r="F1537" i="6"/>
  <c r="L1537" i="6"/>
  <c r="I1537" i="6"/>
  <c r="G1536" i="6"/>
  <c r="P1537" i="6"/>
  <c r="T1537" i="6"/>
  <c r="M1537" i="6"/>
  <c r="Q1537" i="6"/>
  <c r="U1537" i="6"/>
  <c r="N1537" i="6"/>
  <c r="R1537" i="6"/>
  <c r="O1537" i="6"/>
  <c r="S1537" i="6"/>
  <c r="B1537" i="6"/>
  <c r="D1537" i="6"/>
  <c r="C1537" i="6" s="1"/>
  <c r="H1546" i="6"/>
  <c r="V1537" i="6"/>
  <c r="K1538" i="6"/>
  <c r="J1538" i="6"/>
  <c r="E1538" i="6"/>
  <c r="A1538" i="6"/>
  <c r="Y1539" i="6"/>
  <c r="Z1537" i="6" l="1"/>
  <c r="G1537" i="6"/>
  <c r="X1538" i="6"/>
  <c r="F1538" i="6"/>
  <c r="Z1538" i="6" s="1"/>
  <c r="L1538" i="6"/>
  <c r="I1538" i="6"/>
  <c r="W1537" i="6"/>
  <c r="O1538" i="6"/>
  <c r="S1538" i="6"/>
  <c r="P1538" i="6"/>
  <c r="T1538" i="6"/>
  <c r="M1538" i="6"/>
  <c r="Q1538" i="6"/>
  <c r="U1538" i="6"/>
  <c r="N1538" i="6"/>
  <c r="R1538" i="6"/>
  <c r="B1538" i="6"/>
  <c r="D1538" i="6"/>
  <c r="C1538" i="6" s="1"/>
  <c r="H1547" i="6"/>
  <c r="V1538" i="6"/>
  <c r="A1539" i="6"/>
  <c r="Y1540" i="6"/>
  <c r="K1539" i="6"/>
  <c r="J1539" i="6"/>
  <c r="E1539" i="6"/>
  <c r="X1539" i="6" l="1"/>
  <c r="F1539" i="6"/>
  <c r="Z1539" i="6" s="1"/>
  <c r="L1539" i="6"/>
  <c r="I1539" i="6"/>
  <c r="W1538" i="6"/>
  <c r="G1538" i="6"/>
  <c r="N1539" i="6"/>
  <c r="R1539" i="6"/>
  <c r="B1539" i="6"/>
  <c r="O1539" i="6"/>
  <c r="S1539" i="6"/>
  <c r="P1539" i="6"/>
  <c r="T1539" i="6"/>
  <c r="M1539" i="6"/>
  <c r="Q1539" i="6"/>
  <c r="U1539" i="6"/>
  <c r="D1539" i="6"/>
  <c r="C1539" i="6" s="1"/>
  <c r="H1548" i="6"/>
  <c r="V1539" i="6"/>
  <c r="K1540" i="6"/>
  <c r="E1540" i="6"/>
  <c r="A1540" i="6"/>
  <c r="Y1541" i="6"/>
  <c r="J1540" i="6"/>
  <c r="G1539" i="6" l="1"/>
  <c r="W1539" i="6"/>
  <c r="X1540" i="6"/>
  <c r="F1540" i="6"/>
  <c r="L1540" i="6"/>
  <c r="I1540" i="6"/>
  <c r="M1540" i="6"/>
  <c r="Q1540" i="6"/>
  <c r="U1540" i="6"/>
  <c r="N1540" i="6"/>
  <c r="R1540" i="6"/>
  <c r="B1540" i="6"/>
  <c r="O1540" i="6"/>
  <c r="S1540" i="6"/>
  <c r="P1540" i="6"/>
  <c r="T1540" i="6"/>
  <c r="D1540" i="6"/>
  <c r="C1540" i="6" s="1"/>
  <c r="H1549" i="6"/>
  <c r="V1540" i="6"/>
  <c r="J1541" i="6"/>
  <c r="A1541" i="6"/>
  <c r="Y1542" i="6"/>
  <c r="E1541" i="6"/>
  <c r="K1541" i="6"/>
  <c r="X1541" i="6" l="1"/>
  <c r="F1541" i="6"/>
  <c r="Z1541" i="6" s="1"/>
  <c r="I1541" i="6"/>
  <c r="L1541" i="6"/>
  <c r="Z1540" i="6"/>
  <c r="G1540" i="6"/>
  <c r="W1540" i="6"/>
  <c r="P1541" i="6"/>
  <c r="T1541" i="6"/>
  <c r="M1541" i="6"/>
  <c r="Q1541" i="6"/>
  <c r="U1541" i="6"/>
  <c r="N1541" i="6"/>
  <c r="R1541" i="6"/>
  <c r="O1541" i="6"/>
  <c r="S1541" i="6"/>
  <c r="B1541" i="6"/>
  <c r="D1541" i="6"/>
  <c r="C1541" i="6" s="1"/>
  <c r="V1541" i="6"/>
  <c r="E1542" i="6"/>
  <c r="A1542" i="6"/>
  <c r="Y1543" i="6"/>
  <c r="K1542" i="6"/>
  <c r="J1542" i="6"/>
  <c r="G1541" i="6" l="1"/>
  <c r="W1541" i="6"/>
  <c r="X1542" i="6"/>
  <c r="F1542" i="6"/>
  <c r="Z1542" i="6" s="1"/>
  <c r="L1542" i="6"/>
  <c r="I1542" i="6"/>
  <c r="O1542" i="6"/>
  <c r="S1542" i="6"/>
  <c r="P1542" i="6"/>
  <c r="T1542" i="6"/>
  <c r="M1542" i="6"/>
  <c r="Q1542" i="6"/>
  <c r="U1542" i="6"/>
  <c r="N1542" i="6"/>
  <c r="R1542" i="6"/>
  <c r="B1542" i="6"/>
  <c r="D1542" i="6"/>
  <c r="C1542" i="6" s="1"/>
  <c r="V1542" i="6"/>
  <c r="A1543" i="6"/>
  <c r="Y1544" i="6"/>
  <c r="E1543" i="6"/>
  <c r="J1543" i="6"/>
  <c r="K1543" i="6"/>
  <c r="X1543" i="6" l="1"/>
  <c r="F1543" i="6"/>
  <c r="Z1543" i="6" s="1"/>
  <c r="L1543" i="6"/>
  <c r="I1543" i="6"/>
  <c r="G1542" i="6"/>
  <c r="W1542" i="6"/>
  <c r="N1543" i="6"/>
  <c r="R1543" i="6"/>
  <c r="B1543" i="6"/>
  <c r="O1543" i="6"/>
  <c r="S1543" i="6"/>
  <c r="P1543" i="6"/>
  <c r="T1543" i="6"/>
  <c r="M1543" i="6"/>
  <c r="Q1543" i="6"/>
  <c r="U1543" i="6"/>
  <c r="D1543" i="6"/>
  <c r="C1543" i="6" s="1"/>
  <c r="V1543" i="6"/>
  <c r="J1544" i="6"/>
  <c r="A1544" i="6"/>
  <c r="Y1545" i="6"/>
  <c r="K1544" i="6"/>
  <c r="E1544" i="6"/>
  <c r="W1543" i="6" l="1"/>
  <c r="X1544" i="6"/>
  <c r="F1544" i="6"/>
  <c r="W1544" i="6" s="1"/>
  <c r="L1544" i="6"/>
  <c r="I1544" i="6"/>
  <c r="G1543" i="6"/>
  <c r="M1544" i="6"/>
  <c r="Q1544" i="6"/>
  <c r="U1544" i="6"/>
  <c r="N1544" i="6"/>
  <c r="R1544" i="6"/>
  <c r="B1544" i="6"/>
  <c r="O1544" i="6"/>
  <c r="S1544" i="6"/>
  <c r="P1544" i="6"/>
  <c r="T1544" i="6"/>
  <c r="D1544" i="6"/>
  <c r="C1544" i="6" s="1"/>
  <c r="V1544" i="6"/>
  <c r="K1545" i="6"/>
  <c r="E1545" i="6"/>
  <c r="A1545" i="6"/>
  <c r="Y1546" i="6"/>
  <c r="J1545" i="6"/>
  <c r="X1545" i="6" l="1"/>
  <c r="F1545" i="6"/>
  <c r="Z1545" i="6" s="1"/>
  <c r="L1545" i="6"/>
  <c r="I1545" i="6"/>
  <c r="Z1544" i="6"/>
  <c r="G1544" i="6"/>
  <c r="P1545" i="6"/>
  <c r="T1545" i="6"/>
  <c r="M1545" i="6"/>
  <c r="Q1545" i="6"/>
  <c r="U1545" i="6"/>
  <c r="N1545" i="6"/>
  <c r="R1545" i="6"/>
  <c r="O1545" i="6"/>
  <c r="S1545" i="6"/>
  <c r="B1545" i="6"/>
  <c r="D1545" i="6"/>
  <c r="C1545" i="6" s="1"/>
  <c r="V1545" i="6"/>
  <c r="A1546" i="6"/>
  <c r="Y1547" i="6"/>
  <c r="K1546" i="6"/>
  <c r="J1546" i="6"/>
  <c r="E1546" i="6"/>
  <c r="G1545" i="6" l="1"/>
  <c r="W1545" i="6"/>
  <c r="X1546" i="6"/>
  <c r="F1546" i="6"/>
  <c r="Z1546" i="6" s="1"/>
  <c r="L1546" i="6"/>
  <c r="I1546" i="6"/>
  <c r="O1546" i="6"/>
  <c r="S1546" i="6"/>
  <c r="P1546" i="6"/>
  <c r="T1546" i="6"/>
  <c r="M1546" i="6"/>
  <c r="Q1546" i="6"/>
  <c r="U1546" i="6"/>
  <c r="N1546" i="6"/>
  <c r="R1546" i="6"/>
  <c r="B1546" i="6"/>
  <c r="D1546" i="6"/>
  <c r="C1546" i="6" s="1"/>
  <c r="V1546" i="6"/>
  <c r="J1547" i="6"/>
  <c r="A1547" i="6"/>
  <c r="Y1548" i="6"/>
  <c r="E1547" i="6"/>
  <c r="K1547" i="6"/>
  <c r="G1546" i="6" l="1"/>
  <c r="W1546" i="6"/>
  <c r="X1547" i="6"/>
  <c r="F1547" i="6"/>
  <c r="Z1547" i="6" s="1"/>
  <c r="L1547" i="6"/>
  <c r="I1547" i="6"/>
  <c r="N1547" i="6"/>
  <c r="R1547" i="6"/>
  <c r="B1547" i="6"/>
  <c r="O1547" i="6"/>
  <c r="S1547" i="6"/>
  <c r="P1547" i="6"/>
  <c r="T1547" i="6"/>
  <c r="M1547" i="6"/>
  <c r="Q1547" i="6"/>
  <c r="U1547" i="6"/>
  <c r="D1547" i="6"/>
  <c r="C1547" i="6" s="1"/>
  <c r="V1547" i="6"/>
  <c r="E1548" i="6"/>
  <c r="A1548" i="6"/>
  <c r="Y1549" i="6"/>
  <c r="K1548" i="6"/>
  <c r="J1548" i="6"/>
  <c r="X1548" i="6" l="1"/>
  <c r="F1548" i="6"/>
  <c r="Z1548" i="6" s="1"/>
  <c r="L1548" i="6"/>
  <c r="I1548" i="6"/>
  <c r="G1547" i="6"/>
  <c r="W1547" i="6"/>
  <c r="M1548" i="6"/>
  <c r="Q1548" i="6"/>
  <c r="U1548" i="6"/>
  <c r="N1548" i="6"/>
  <c r="R1548" i="6"/>
  <c r="B1548" i="6"/>
  <c r="O1548" i="6"/>
  <c r="S1548" i="6"/>
  <c r="P1548" i="6"/>
  <c r="T1548" i="6"/>
  <c r="D1548" i="6"/>
  <c r="C1548" i="6" s="1"/>
  <c r="V1548" i="6"/>
  <c r="A1549" i="6"/>
  <c r="J1549" i="6"/>
  <c r="E1549" i="6"/>
  <c r="K1549" i="6"/>
  <c r="G1548" i="6" l="1"/>
  <c r="W1548" i="6"/>
  <c r="X1549" i="6"/>
  <c r="F1549" i="6"/>
  <c r="Z1549" i="6" s="1"/>
  <c r="L1549" i="6"/>
  <c r="I1549" i="6"/>
  <c r="P1549" i="6"/>
  <c r="T1549" i="6"/>
  <c r="M1549" i="6"/>
  <c r="Q1549" i="6"/>
  <c r="U1549" i="6"/>
  <c r="N1549" i="6"/>
  <c r="R1549" i="6"/>
  <c r="O1549" i="6"/>
  <c r="S1549" i="6"/>
  <c r="B1549" i="6"/>
  <c r="D1549" i="6"/>
  <c r="C1549" i="6" s="1"/>
  <c r="V1549" i="6"/>
  <c r="X108" i="6"/>
  <c r="X109" i="6" s="1"/>
  <c r="X110" i="6" s="1"/>
  <c r="X111" i="6" s="1"/>
  <c r="X112" i="6" s="1"/>
  <c r="X113" i="6" s="1"/>
  <c r="X114" i="6" s="1"/>
  <c r="X115" i="6" s="1"/>
  <c r="X116" i="6" s="1"/>
  <c r="X117" i="6" s="1"/>
  <c r="X118" i="6" s="1"/>
  <c r="X119" i="6" s="1"/>
  <c r="X120" i="6" s="1"/>
  <c r="X121" i="6" s="1"/>
  <c r="X122" i="6" s="1"/>
  <c r="X123" i="6" s="1"/>
  <c r="X124" i="6" s="1"/>
  <c r="X125" i="6" s="1"/>
  <c r="X126" i="6" s="1"/>
  <c r="X127" i="6" s="1"/>
  <c r="X128" i="6" s="1"/>
  <c r="X129" i="6" s="1"/>
  <c r="X130" i="6" s="1"/>
  <c r="X131" i="6" s="1"/>
  <c r="X132" i="6" s="1"/>
  <c r="X133" i="6" s="1"/>
  <c r="X134" i="6" s="1"/>
  <c r="W108" i="6"/>
  <c r="W109" i="6"/>
  <c r="W1549" i="6" l="1"/>
  <c r="G1549" i="6"/>
  <c r="G109" i="6"/>
  <c r="G110" i="6" s="1"/>
  <c r="G111" i="6" s="1"/>
  <c r="G112" i="6" s="1"/>
  <c r="G113" i="6" s="1"/>
  <c r="G114" i="6" s="1"/>
  <c r="G115" i="6" s="1"/>
  <c r="G116" i="6" s="1"/>
  <c r="G117" i="6" s="1"/>
  <c r="G118" i="6" s="1"/>
  <c r="V109" i="6"/>
  <c r="V110" i="6" l="1"/>
  <c r="V111" i="6" s="1"/>
  <c r="V112" i="6" s="1"/>
  <c r="V113" i="6" s="1"/>
  <c r="V114" i="6" s="1"/>
  <c r="V115" i="6" s="1"/>
  <c r="V116" i="6" s="1"/>
  <c r="V117" i="6" s="1"/>
  <c r="V118" i="6" s="1"/>
  <c r="W117" i="6"/>
  <c r="W114" i="6"/>
  <c r="W110" i="6"/>
  <c r="W115" i="6"/>
  <c r="W111" i="6"/>
  <c r="W113" i="6"/>
  <c r="W116" i="6"/>
  <c r="W112" i="6"/>
  <c r="V119" i="6"/>
  <c r="W119" i="6" s="1"/>
  <c r="G119" i="6"/>
  <c r="G120" i="6" s="1"/>
  <c r="G121" i="6" s="1"/>
  <c r="G122" i="6" s="1"/>
  <c r="G123" i="6" s="1"/>
  <c r="G124" i="6" s="1"/>
  <c r="G125" i="6" s="1"/>
  <c r="V120" i="6"/>
  <c r="V121" i="6" s="1"/>
  <c r="V122" i="6" s="1"/>
  <c r="V123" i="6" s="1"/>
  <c r="V124" i="6" s="1"/>
  <c r="V125" i="6" s="1"/>
  <c r="W118" i="6" l="1"/>
  <c r="W125" i="6"/>
  <c r="W121" i="6"/>
  <c r="W123" i="6"/>
  <c r="W120" i="6"/>
  <c r="V126" i="6"/>
  <c r="G126" i="6"/>
  <c r="G127" i="6" s="1"/>
  <c r="G128" i="6" s="1"/>
  <c r="G129" i="6" s="1"/>
  <c r="G130" i="6" s="1"/>
  <c r="W126" i="6"/>
  <c r="W122" i="6"/>
  <c r="W124" i="6"/>
  <c r="V127" i="6" l="1"/>
  <c r="G131" i="6"/>
  <c r="G132" i="6" s="1"/>
  <c r="G133" i="6" s="1"/>
  <c r="W127" i="6"/>
  <c r="V128" i="6" l="1"/>
  <c r="V135" i="6"/>
  <c r="V136" i="6" s="1"/>
  <c r="V134" i="6"/>
  <c r="G134" i="6"/>
  <c r="G135" i="6" s="1"/>
  <c r="G136" i="6" s="1"/>
  <c r="W128" i="6" l="1"/>
  <c r="V129" i="6"/>
  <c r="W129" i="6"/>
  <c r="W136" i="6"/>
  <c r="V137" i="6"/>
  <c r="W247" i="6" s="1"/>
  <c r="V138" i="6"/>
  <c r="V139" i="6" s="1"/>
  <c r="G137" i="6"/>
  <c r="G138" i="6" s="1"/>
  <c r="G139" i="6" s="1"/>
  <c r="G140" i="6" s="1"/>
  <c r="G141" i="6" s="1"/>
  <c r="G142" i="6" s="1"/>
  <c r="G143" i="6" s="1"/>
  <c r="G144" i="6" s="1"/>
  <c r="G145" i="6" s="1"/>
  <c r="G146" i="6" s="1"/>
  <c r="G147" i="6" s="1"/>
  <c r="G148" i="6" s="1"/>
  <c r="G149" i="6" s="1"/>
  <c r="G150" i="6" s="1"/>
  <c r="G151" i="6" s="1"/>
  <c r="G152" i="6" s="1"/>
  <c r="G153" i="6" s="1"/>
  <c r="G154" i="6" s="1"/>
  <c r="G155" i="6" s="1"/>
  <c r="G156" i="6" s="1"/>
  <c r="G157" i="6" s="1"/>
  <c r="G158" i="6" s="1"/>
  <c r="G159" i="6" s="1"/>
  <c r="G160" i="6" s="1"/>
  <c r="G161" i="6" s="1"/>
  <c r="G162" i="6" s="1"/>
  <c r="G163" i="6" s="1"/>
  <c r="G164" i="6" s="1"/>
  <c r="G165" i="6" s="1"/>
  <c r="G166" i="6" s="1"/>
  <c r="G167" i="6" s="1"/>
  <c r="G168" i="6" s="1"/>
  <c r="G169" i="6" s="1"/>
  <c r="G170" i="6" s="1"/>
  <c r="G171" i="6" s="1"/>
  <c r="G172" i="6" s="1"/>
  <c r="G173" i="6" s="1"/>
  <c r="G174" i="6" s="1"/>
  <c r="G175" i="6" s="1"/>
  <c r="G176" i="6" s="1"/>
  <c r="G177" i="6" s="1"/>
  <c r="G178" i="6" s="1"/>
  <c r="G179" i="6" s="1"/>
  <c r="G180" i="6" s="1"/>
  <c r="G181" i="6" s="1"/>
  <c r="G182" i="6" s="1"/>
  <c r="G183" i="6" s="1"/>
  <c r="G184" i="6" s="1"/>
  <c r="G185" i="6" s="1"/>
  <c r="G186" i="6" s="1"/>
  <c r="G187" i="6" s="1"/>
  <c r="G188" i="6" s="1"/>
  <c r="G189" i="6" s="1"/>
  <c r="G190" i="6" s="1"/>
  <c r="G191" i="6" s="1"/>
  <c r="G192" i="6" s="1"/>
  <c r="G193" i="6" s="1"/>
  <c r="G194" i="6" s="1"/>
  <c r="G195" i="6" s="1"/>
  <c r="G196" i="6" s="1"/>
  <c r="G197" i="6" s="1"/>
  <c r="G198" i="6" s="1"/>
  <c r="G199" i="6" s="1"/>
  <c r="G200" i="6" s="1"/>
  <c r="G201" i="6" s="1"/>
  <c r="G202" i="6" s="1"/>
  <c r="G203" i="6" s="1"/>
  <c r="G204" i="6" s="1"/>
  <c r="G205" i="6" s="1"/>
  <c r="G206" i="6" s="1"/>
  <c r="G207" i="6" s="1"/>
  <c r="G208" i="6" s="1"/>
  <c r="G209" i="6" s="1"/>
  <c r="G210" i="6" s="1"/>
  <c r="G211" i="6" s="1"/>
  <c r="G212" i="6" s="1"/>
  <c r="G213" i="6" s="1"/>
  <c r="G214" i="6" s="1"/>
  <c r="G215" i="6" s="1"/>
  <c r="G216" i="6" s="1"/>
  <c r="G217" i="6" s="1"/>
  <c r="G218" i="6" s="1"/>
  <c r="G219" i="6" s="1"/>
  <c r="G220" i="6" s="1"/>
  <c r="G221" i="6" s="1"/>
  <c r="G222" i="6" s="1"/>
  <c r="G223" i="6" s="1"/>
  <c r="G224" i="6" s="1"/>
  <c r="G225" i="6" s="1"/>
  <c r="G226" i="6" s="1"/>
  <c r="G227" i="6" s="1"/>
  <c r="G228" i="6" s="1"/>
  <c r="G229" i="6" s="1"/>
  <c r="G230" i="6" s="1"/>
  <c r="G231" i="6" s="1"/>
  <c r="G232" i="6" s="1"/>
  <c r="G233" i="6" s="1"/>
  <c r="G234" i="6" s="1"/>
  <c r="G235" i="6" s="1"/>
  <c r="G236" i="6" s="1"/>
  <c r="G237" i="6" s="1"/>
  <c r="G238" i="6" s="1"/>
  <c r="G239" i="6" s="1"/>
  <c r="G240" i="6" s="1"/>
  <c r="G241" i="6" s="1"/>
  <c r="G242" i="6" s="1"/>
  <c r="G243" i="6" s="1"/>
  <c r="G244" i="6" s="1"/>
  <c r="G245" i="6" s="1"/>
  <c r="G246" i="6" s="1"/>
  <c r="G247" i="6" s="1"/>
  <c r="G248" i="6" s="1"/>
  <c r="G249" i="6" s="1"/>
  <c r="G250" i="6" s="1"/>
  <c r="G251" i="6" s="1"/>
  <c r="G252" i="6" s="1"/>
  <c r="G253" i="6" s="1"/>
  <c r="G254" i="6" s="1"/>
  <c r="G255" i="6" s="1"/>
  <c r="G256" i="6" s="1"/>
  <c r="G257" i="6" s="1"/>
  <c r="G258" i="6" s="1"/>
  <c r="G259" i="6" s="1"/>
  <c r="G260" i="6" s="1"/>
  <c r="G261" i="6" s="1"/>
  <c r="G262" i="6" s="1"/>
  <c r="G263" i="6" s="1"/>
  <c r="G264" i="6" s="1"/>
  <c r="G265" i="6" s="1"/>
  <c r="G266" i="6" s="1"/>
  <c r="G267" i="6" s="1"/>
  <c r="G268" i="6" s="1"/>
  <c r="G269" i="6" s="1"/>
  <c r="G270" i="6" s="1"/>
  <c r="G271" i="6" s="1"/>
  <c r="G272" i="6" s="1"/>
  <c r="G273" i="6" s="1"/>
  <c r="G274" i="6" s="1"/>
  <c r="G275" i="6" s="1"/>
  <c r="G276" i="6" s="1"/>
  <c r="G277" i="6" s="1"/>
  <c r="G278" i="6" s="1"/>
  <c r="G279" i="6" s="1"/>
  <c r="G280" i="6" s="1"/>
  <c r="G281" i="6" s="1"/>
  <c r="G282" i="6" s="1"/>
  <c r="G283" i="6" s="1"/>
  <c r="G284" i="6" s="1"/>
  <c r="G285" i="6" s="1"/>
  <c r="G286" i="6" s="1"/>
  <c r="G287" i="6" s="1"/>
  <c r="G288" i="6" s="1"/>
  <c r="G289" i="6" s="1"/>
  <c r="G290" i="6" s="1"/>
  <c r="G291" i="6" s="1"/>
  <c r="G292" i="6" s="1"/>
  <c r="G293" i="6" s="1"/>
  <c r="G294" i="6" s="1"/>
  <c r="G295" i="6" s="1"/>
  <c r="G296" i="6" s="1"/>
  <c r="G297" i="6" s="1"/>
  <c r="G298" i="6" s="1"/>
  <c r="G299" i="6" s="1"/>
  <c r="G300" i="6" s="1"/>
  <c r="G301" i="6" s="1"/>
  <c r="G302" i="6" s="1"/>
  <c r="G303" i="6" s="1"/>
  <c r="G304" i="6" s="1"/>
  <c r="G305" i="6" s="1"/>
  <c r="G306" i="6" s="1"/>
  <c r="G307" i="6" s="1"/>
  <c r="G308" i="6" s="1"/>
  <c r="G309" i="6" s="1"/>
  <c r="G310" i="6" s="1"/>
  <c r="G311" i="6" s="1"/>
  <c r="G312" i="6" s="1"/>
  <c r="G313" i="6" s="1"/>
  <c r="G314" i="6" s="1"/>
  <c r="G315" i="6" s="1"/>
  <c r="G316" i="6" s="1"/>
  <c r="G317" i="6" s="1"/>
  <c r="G318" i="6" s="1"/>
  <c r="G319" i="6" s="1"/>
  <c r="G320" i="6" s="1"/>
  <c r="G321" i="6" s="1"/>
  <c r="G322" i="6" s="1"/>
  <c r="G323" i="6" s="1"/>
  <c r="G324" i="6" s="1"/>
  <c r="G325" i="6" s="1"/>
  <c r="G326" i="6" s="1"/>
  <c r="G327" i="6" s="1"/>
  <c r="G328" i="6" s="1"/>
  <c r="G329" i="6" s="1"/>
  <c r="G330" i="6" s="1"/>
  <c r="G331" i="6" s="1"/>
  <c r="G332" i="6" s="1"/>
  <c r="G333" i="6" s="1"/>
  <c r="G334" i="6" s="1"/>
  <c r="G335" i="6" s="1"/>
  <c r="G336" i="6" s="1"/>
  <c r="G337" i="6" s="1"/>
  <c r="G338" i="6" s="1"/>
  <c r="G339" i="6" s="1"/>
  <c r="G340" i="6" s="1"/>
  <c r="G341" i="6" s="1"/>
  <c r="G342" i="6" s="1"/>
  <c r="G343" i="6" s="1"/>
  <c r="G344" i="6" s="1"/>
  <c r="G345" i="6" s="1"/>
  <c r="G346" i="6" s="1"/>
  <c r="G347" i="6" s="1"/>
  <c r="G348" i="6" s="1"/>
  <c r="G349" i="6" s="1"/>
  <c r="G350" i="6" s="1"/>
  <c r="G351" i="6" s="1"/>
  <c r="G352" i="6" s="1"/>
  <c r="G353" i="6" s="1"/>
  <c r="G354" i="6" s="1"/>
  <c r="G355" i="6" s="1"/>
  <c r="G356" i="6" s="1"/>
  <c r="G357" i="6" s="1"/>
  <c r="G358" i="6" s="1"/>
  <c r="G359" i="6" s="1"/>
  <c r="G360" i="6" s="1"/>
  <c r="G361" i="6" s="1"/>
  <c r="G362" i="6" s="1"/>
  <c r="G363" i="6" s="1"/>
  <c r="G364" i="6" s="1"/>
  <c r="G365" i="6" s="1"/>
  <c r="G366" i="6" s="1"/>
  <c r="G367" i="6" s="1"/>
  <c r="G368" i="6" s="1"/>
  <c r="G369" i="6" s="1"/>
  <c r="G370" i="6" s="1"/>
  <c r="G371" i="6" s="1"/>
  <c r="G372" i="6" s="1"/>
  <c r="G373" i="6" s="1"/>
  <c r="G374" i="6" s="1"/>
  <c r="G375" i="6" s="1"/>
  <c r="G376" i="6" s="1"/>
  <c r="G377" i="6" s="1"/>
  <c r="G378" i="6" s="1"/>
  <c r="G379" i="6" s="1"/>
  <c r="G380" i="6" s="1"/>
  <c r="G381" i="6" s="1"/>
  <c r="G382" i="6" s="1"/>
  <c r="G383" i="6" s="1"/>
  <c r="G384" i="6" s="1"/>
  <c r="G385" i="6" s="1"/>
  <c r="G386" i="6" s="1"/>
  <c r="G387" i="6" s="1"/>
  <c r="G388" i="6" s="1"/>
  <c r="G389" i="6" s="1"/>
  <c r="G390" i="6" s="1"/>
  <c r="G391" i="6" s="1"/>
  <c r="G392" i="6" s="1"/>
  <c r="G393" i="6" s="1"/>
  <c r="G394" i="6" s="1"/>
  <c r="G395" i="6" s="1"/>
  <c r="G396" i="6" s="1"/>
  <c r="G397" i="6" s="1"/>
  <c r="G398" i="6" s="1"/>
  <c r="G399" i="6" s="1"/>
  <c r="G400" i="6" s="1"/>
  <c r="G401" i="6" s="1"/>
  <c r="G402" i="6" s="1"/>
  <c r="G403" i="6" s="1"/>
  <c r="G404" i="6" s="1"/>
  <c r="G405" i="6" s="1"/>
  <c r="G406" i="6" s="1"/>
  <c r="G407" i="6" s="1"/>
  <c r="G408" i="6" s="1"/>
  <c r="G409" i="6" s="1"/>
  <c r="G410" i="6" s="1"/>
  <c r="G411" i="6" s="1"/>
  <c r="G412" i="6" s="1"/>
  <c r="G413" i="6" s="1"/>
  <c r="G414" i="6" s="1"/>
  <c r="G415" i="6" s="1"/>
  <c r="G416" i="6" s="1"/>
  <c r="G417" i="6" s="1"/>
  <c r="G418" i="6" s="1"/>
  <c r="G419" i="6" s="1"/>
  <c r="G420" i="6" s="1"/>
  <c r="G421" i="6" s="1"/>
  <c r="G422" i="6" s="1"/>
  <c r="G423" i="6" s="1"/>
  <c r="G424" i="6" s="1"/>
  <c r="G425" i="6" s="1"/>
  <c r="G426" i="6" s="1"/>
  <c r="G427" i="6" s="1"/>
  <c r="G428" i="6" s="1"/>
  <c r="G429" i="6" s="1"/>
  <c r="G430" i="6" s="1"/>
  <c r="G431" i="6" s="1"/>
  <c r="G432" i="6" s="1"/>
  <c r="G433" i="6" s="1"/>
  <c r="G434" i="6" s="1"/>
  <c r="G435" i="6" s="1"/>
  <c r="G436" i="6" s="1"/>
  <c r="G437" i="6" s="1"/>
  <c r="G438" i="6" s="1"/>
  <c r="G439" i="6" s="1"/>
  <c r="G440" i="6" s="1"/>
  <c r="G441" i="6" s="1"/>
  <c r="G442" i="6" s="1"/>
  <c r="G443" i="6" s="1"/>
  <c r="G444" i="6" s="1"/>
  <c r="G445" i="6" s="1"/>
  <c r="G446" i="6" s="1"/>
  <c r="G447" i="6" s="1"/>
  <c r="G448" i="6" s="1"/>
  <c r="G449" i="6" s="1"/>
  <c r="G450" i="6" s="1"/>
  <c r="G451" i="6" s="1"/>
  <c r="G452" i="6" s="1"/>
  <c r="G453" i="6" s="1"/>
  <c r="G454" i="6" s="1"/>
  <c r="G455" i="6" s="1"/>
  <c r="G456" i="6" s="1"/>
  <c r="G457" i="6" s="1"/>
  <c r="G458" i="6" s="1"/>
  <c r="G459" i="6" s="1"/>
  <c r="G460" i="6" s="1"/>
  <c r="G461" i="6" s="1"/>
  <c r="G462" i="6" s="1"/>
  <c r="G463" i="6" s="1"/>
  <c r="G464" i="6" s="1"/>
  <c r="G465" i="6" s="1"/>
  <c r="G466" i="6" s="1"/>
  <c r="G467" i="6" s="1"/>
  <c r="G468" i="6" s="1"/>
  <c r="G469" i="6" s="1"/>
  <c r="G470" i="6" s="1"/>
  <c r="G471" i="6" s="1"/>
  <c r="G472" i="6" s="1"/>
  <c r="G473" i="6" s="1"/>
  <c r="G474" i="6" s="1"/>
  <c r="G475" i="6" s="1"/>
  <c r="G476" i="6" s="1"/>
  <c r="G477" i="6" s="1"/>
  <c r="G478" i="6" s="1"/>
  <c r="G479" i="6" s="1"/>
  <c r="G480" i="6" s="1"/>
  <c r="G481" i="6" s="1"/>
  <c r="G482" i="6" s="1"/>
  <c r="G483" i="6" s="1"/>
  <c r="G484" i="6" s="1"/>
  <c r="G485" i="6" s="1"/>
  <c r="G486" i="6" s="1"/>
  <c r="G487" i="6" s="1"/>
  <c r="G488" i="6" s="1"/>
  <c r="G489" i="6" s="1"/>
  <c r="G490" i="6" s="1"/>
  <c r="G491" i="6" s="1"/>
  <c r="G492" i="6" s="1"/>
  <c r="G493" i="6" s="1"/>
  <c r="G494" i="6" s="1"/>
  <c r="G495" i="6" s="1"/>
  <c r="G496" i="6" s="1"/>
  <c r="G497" i="6" s="1"/>
  <c r="G498" i="6" s="1"/>
  <c r="G499" i="6" s="1"/>
  <c r="G500" i="6" s="1"/>
  <c r="G501" i="6" s="1"/>
  <c r="G502" i="6" s="1"/>
  <c r="G503" i="6" s="1"/>
  <c r="G504" i="6" s="1"/>
  <c r="G505" i="6" s="1"/>
  <c r="G506" i="6" s="1"/>
  <c r="G507" i="6" s="1"/>
  <c r="G508" i="6" s="1"/>
  <c r="G509" i="6" s="1"/>
  <c r="G510" i="6" s="1"/>
  <c r="G511" i="6" s="1"/>
  <c r="G512" i="6" s="1"/>
  <c r="G513" i="6" s="1"/>
  <c r="G514" i="6" s="1"/>
  <c r="G515" i="6" s="1"/>
  <c r="G516" i="6" s="1"/>
  <c r="G517" i="6" s="1"/>
  <c r="G518" i="6" s="1"/>
  <c r="G519" i="6" s="1"/>
  <c r="G520" i="6" s="1"/>
  <c r="G521" i="6" s="1"/>
  <c r="G522" i="6" s="1"/>
  <c r="G523" i="6" s="1"/>
  <c r="G524" i="6" s="1"/>
  <c r="G525" i="6" s="1"/>
  <c r="G526" i="6" s="1"/>
  <c r="G527" i="6" s="1"/>
  <c r="G528" i="6" s="1"/>
  <c r="G529" i="6" s="1"/>
  <c r="G530" i="6" s="1"/>
  <c r="G531" i="6" s="1"/>
  <c r="G532" i="6" s="1"/>
  <c r="G533" i="6" s="1"/>
  <c r="G534" i="6" s="1"/>
  <c r="G535" i="6" s="1"/>
  <c r="G536" i="6" s="1"/>
  <c r="G537" i="6" s="1"/>
  <c r="G538" i="6" s="1"/>
  <c r="G539" i="6" s="1"/>
  <c r="G540" i="6" s="1"/>
  <c r="G541" i="6" s="1"/>
  <c r="G542" i="6" s="1"/>
  <c r="G543" i="6" s="1"/>
  <c r="G544" i="6" s="1"/>
  <c r="G545" i="6" s="1"/>
  <c r="G546" i="6" s="1"/>
  <c r="G547" i="6" s="1"/>
  <c r="G548" i="6" s="1"/>
  <c r="G549" i="6" s="1"/>
  <c r="G550" i="6" s="1"/>
  <c r="G551" i="6" s="1"/>
  <c r="G552" i="6" s="1"/>
  <c r="G553" i="6" s="1"/>
  <c r="G554" i="6" s="1"/>
  <c r="G555" i="6" s="1"/>
  <c r="G556" i="6" s="1"/>
  <c r="G557" i="6" s="1"/>
  <c r="G558" i="6" s="1"/>
  <c r="G559" i="6" s="1"/>
  <c r="G560" i="6" s="1"/>
  <c r="G561" i="6" s="1"/>
  <c r="G562" i="6" s="1"/>
  <c r="G563" i="6" s="1"/>
  <c r="G564" i="6" s="1"/>
  <c r="G565" i="6" s="1"/>
  <c r="G566" i="6" s="1"/>
  <c r="G567" i="6" s="1"/>
  <c r="G568" i="6" s="1"/>
  <c r="G569" i="6" s="1"/>
  <c r="G570" i="6" s="1"/>
  <c r="G571" i="6" s="1"/>
  <c r="G572" i="6" s="1"/>
  <c r="G573" i="6" s="1"/>
  <c r="G574" i="6" s="1"/>
  <c r="G575" i="6" s="1"/>
  <c r="G576" i="6" s="1"/>
  <c r="G577" i="6" s="1"/>
  <c r="G578" i="6" s="1"/>
  <c r="G579" i="6" s="1"/>
  <c r="G580" i="6" s="1"/>
  <c r="G581" i="6" s="1"/>
  <c r="G582" i="6" s="1"/>
  <c r="G583" i="6" s="1"/>
  <c r="G584" i="6" s="1"/>
  <c r="G585" i="6" s="1"/>
  <c r="G586" i="6" s="1"/>
  <c r="G587" i="6" s="1"/>
  <c r="G588" i="6" s="1"/>
  <c r="G589" i="6" s="1"/>
  <c r="G590" i="6" s="1"/>
  <c r="G591" i="6" s="1"/>
  <c r="G592" i="6" s="1"/>
  <c r="G593" i="6" s="1"/>
  <c r="G594" i="6" s="1"/>
  <c r="G595" i="6" s="1"/>
  <c r="G596" i="6" s="1"/>
  <c r="G597" i="6" s="1"/>
  <c r="G598" i="6" s="1"/>
  <c r="G599" i="6" s="1"/>
  <c r="G600" i="6" s="1"/>
  <c r="G601" i="6" s="1"/>
  <c r="G602" i="6" s="1"/>
  <c r="G603" i="6" s="1"/>
  <c r="G604" i="6" s="1"/>
  <c r="G605" i="6" s="1"/>
  <c r="G606" i="6" s="1"/>
  <c r="G607" i="6" s="1"/>
  <c r="G608" i="6" s="1"/>
  <c r="G609" i="6" s="1"/>
  <c r="G610" i="6" s="1"/>
  <c r="G611" i="6" s="1"/>
  <c r="G612" i="6" s="1"/>
  <c r="G613" i="6" s="1"/>
  <c r="G614" i="6" s="1"/>
  <c r="G615" i="6" s="1"/>
  <c r="G616" i="6" s="1"/>
  <c r="G617" i="6" s="1"/>
  <c r="G618" i="6" s="1"/>
  <c r="G619" i="6" s="1"/>
  <c r="G620" i="6" s="1"/>
  <c r="G621" i="6" s="1"/>
  <c r="G622" i="6" s="1"/>
  <c r="G623" i="6" s="1"/>
  <c r="G624" i="6" s="1"/>
  <c r="G625" i="6" s="1"/>
  <c r="G626" i="6" s="1"/>
  <c r="G627" i="6" s="1"/>
  <c r="G628" i="6" s="1"/>
  <c r="G629" i="6" s="1"/>
  <c r="G630" i="6" s="1"/>
  <c r="G631" i="6" s="1"/>
  <c r="G632" i="6" s="1"/>
  <c r="G633" i="6" s="1"/>
  <c r="G634" i="6" s="1"/>
  <c r="G635" i="6" s="1"/>
  <c r="G636" i="6" s="1"/>
  <c r="G637" i="6" s="1"/>
  <c r="G638" i="6" s="1"/>
  <c r="G639" i="6" s="1"/>
  <c r="G640" i="6" s="1"/>
  <c r="G641" i="6" s="1"/>
  <c r="G642" i="6" s="1"/>
  <c r="G643" i="6" s="1"/>
  <c r="G644" i="6" s="1"/>
  <c r="G645" i="6" s="1"/>
  <c r="G646" i="6" s="1"/>
  <c r="G647" i="6" s="1"/>
  <c r="G648" i="6" s="1"/>
  <c r="G649" i="6" s="1"/>
  <c r="G650" i="6" s="1"/>
  <c r="G651" i="6" s="1"/>
  <c r="G652" i="6" s="1"/>
  <c r="G653" i="6" s="1"/>
  <c r="G654" i="6" s="1"/>
  <c r="G655" i="6" s="1"/>
  <c r="G656" i="6" s="1"/>
  <c r="G657" i="6" s="1"/>
  <c r="G658" i="6" s="1"/>
  <c r="G659" i="6" s="1"/>
  <c r="G660" i="6" s="1"/>
  <c r="G661" i="6" s="1"/>
  <c r="G662" i="6" s="1"/>
  <c r="G663" i="6" s="1"/>
  <c r="G664" i="6" s="1"/>
  <c r="G665" i="6" s="1"/>
  <c r="G666" i="6" s="1"/>
  <c r="G667" i="6" s="1"/>
  <c r="G668" i="6" s="1"/>
  <c r="G669" i="6" s="1"/>
  <c r="G670" i="6" s="1"/>
  <c r="G671" i="6" s="1"/>
  <c r="G672" i="6" s="1"/>
  <c r="G673" i="6" s="1"/>
  <c r="G674" i="6" s="1"/>
  <c r="G675" i="6" s="1"/>
  <c r="G676" i="6" s="1"/>
  <c r="G677" i="6" s="1"/>
  <c r="G678" i="6" s="1"/>
  <c r="G679" i="6" s="1"/>
  <c r="G680" i="6" s="1"/>
  <c r="G681" i="6" s="1"/>
  <c r="G682" i="6" s="1"/>
  <c r="G683" i="6" s="1"/>
  <c r="G684" i="6" s="1"/>
  <c r="G685" i="6" s="1"/>
  <c r="G686" i="6" s="1"/>
  <c r="G687" i="6" s="1"/>
  <c r="G688" i="6" s="1"/>
  <c r="G689" i="6" s="1"/>
  <c r="G690" i="6" s="1"/>
  <c r="G691" i="6" s="1"/>
  <c r="G692" i="6" s="1"/>
  <c r="G693" i="6" s="1"/>
  <c r="G694" i="6" s="1"/>
  <c r="G695" i="6" s="1"/>
  <c r="G696" i="6" s="1"/>
  <c r="G697" i="6" s="1"/>
  <c r="G698" i="6" s="1"/>
  <c r="G699" i="6" s="1"/>
  <c r="G700" i="6" s="1"/>
  <c r="G701" i="6" s="1"/>
  <c r="G702" i="6" s="1"/>
  <c r="G703" i="6" s="1"/>
  <c r="G704" i="6" s="1"/>
  <c r="G705" i="6" s="1"/>
  <c r="G706" i="6" s="1"/>
  <c r="G707" i="6" s="1"/>
  <c r="G708" i="6" s="1"/>
  <c r="G709" i="6" s="1"/>
  <c r="G710" i="6" s="1"/>
  <c r="G711" i="6" s="1"/>
  <c r="G712" i="6" s="1"/>
  <c r="G713" i="6" s="1"/>
  <c r="G714" i="6" s="1"/>
  <c r="G715" i="6" s="1"/>
  <c r="G716" i="6" s="1"/>
  <c r="G717" i="6" s="1"/>
  <c r="G718" i="6" s="1"/>
  <c r="G719" i="6" s="1"/>
  <c r="G720" i="6" s="1"/>
  <c r="G721" i="6" s="1"/>
  <c r="G722" i="6" s="1"/>
  <c r="G723" i="6" s="1"/>
  <c r="G724" i="6" s="1"/>
  <c r="G725" i="6" s="1"/>
  <c r="G726" i="6" s="1"/>
  <c r="G727" i="6" s="1"/>
  <c r="G728" i="6" s="1"/>
  <c r="G729" i="6" s="1"/>
  <c r="G730" i="6" s="1"/>
  <c r="G731" i="6" s="1"/>
  <c r="G732" i="6" s="1"/>
  <c r="G733" i="6" s="1"/>
  <c r="G734" i="6" s="1"/>
  <c r="G735" i="6" s="1"/>
  <c r="G736" i="6" s="1"/>
  <c r="G737" i="6" s="1"/>
  <c r="G738" i="6" s="1"/>
  <c r="G739" i="6" s="1"/>
  <c r="G740" i="6" s="1"/>
  <c r="G741" i="6" s="1"/>
  <c r="G742" i="6" s="1"/>
  <c r="G743" i="6" s="1"/>
  <c r="G744" i="6" s="1"/>
  <c r="G745" i="6" s="1"/>
  <c r="G746" i="6" s="1"/>
  <c r="G747" i="6" s="1"/>
  <c r="G748" i="6" s="1"/>
  <c r="G749" i="6" s="1"/>
  <c r="G750" i="6" s="1"/>
  <c r="G751" i="6" s="1"/>
  <c r="G752" i="6" s="1"/>
  <c r="G753" i="6" s="1"/>
  <c r="G754" i="6" s="1"/>
  <c r="G755" i="6" s="1"/>
  <c r="G756" i="6" s="1"/>
  <c r="G757" i="6" s="1"/>
  <c r="G758" i="6" s="1"/>
  <c r="G759" i="6" s="1"/>
  <c r="G760" i="6" s="1"/>
  <c r="G761" i="6" s="1"/>
  <c r="G762" i="6" s="1"/>
  <c r="G763" i="6" s="1"/>
  <c r="G764" i="6" s="1"/>
  <c r="G765" i="6" s="1"/>
  <c r="G766" i="6" s="1"/>
  <c r="G767" i="6" s="1"/>
  <c r="G768" i="6" s="1"/>
  <c r="G769" i="6" s="1"/>
  <c r="G770" i="6" s="1"/>
  <c r="G771" i="6" s="1"/>
  <c r="G772" i="6" s="1"/>
  <c r="G773" i="6" s="1"/>
  <c r="G774" i="6" s="1"/>
  <c r="G775" i="6" s="1"/>
  <c r="G776" i="6" s="1"/>
  <c r="G777" i="6" s="1"/>
  <c r="G778" i="6" s="1"/>
  <c r="G779" i="6" s="1"/>
  <c r="G780" i="6" s="1"/>
  <c r="G781" i="6" s="1"/>
  <c r="G782" i="6" s="1"/>
  <c r="G783" i="6" s="1"/>
  <c r="G784" i="6" s="1"/>
  <c r="G785" i="6" s="1"/>
  <c r="G786" i="6" s="1"/>
  <c r="G787" i="6" s="1"/>
  <c r="G788" i="6" s="1"/>
  <c r="G789" i="6" s="1"/>
  <c r="G790" i="6" s="1"/>
  <c r="G791" i="6" s="1"/>
  <c r="G792" i="6" s="1"/>
  <c r="G793" i="6" s="1"/>
  <c r="G794" i="6" s="1"/>
  <c r="G795" i="6" s="1"/>
  <c r="G796" i="6" s="1"/>
  <c r="G797" i="6" s="1"/>
  <c r="G798" i="6" s="1"/>
  <c r="G799" i="6" s="1"/>
  <c r="G800" i="6" s="1"/>
  <c r="G801" i="6" s="1"/>
  <c r="G802" i="6" s="1"/>
  <c r="G803" i="6" s="1"/>
  <c r="G804" i="6" s="1"/>
  <c r="G805" i="6" s="1"/>
  <c r="G806" i="6" s="1"/>
  <c r="G807" i="6" s="1"/>
  <c r="G808" i="6" s="1"/>
  <c r="G809" i="6" s="1"/>
  <c r="G810" i="6" s="1"/>
  <c r="G811" i="6" s="1"/>
  <c r="G812" i="6" s="1"/>
  <c r="G813" i="6" s="1"/>
  <c r="G814" i="6" s="1"/>
  <c r="G815" i="6" s="1"/>
  <c r="G816" i="6" s="1"/>
  <c r="G817" i="6" s="1"/>
  <c r="G818" i="6" s="1"/>
  <c r="G819" i="6" s="1"/>
  <c r="G820" i="6" s="1"/>
  <c r="G821" i="6" s="1"/>
  <c r="G822" i="6" s="1"/>
  <c r="G823" i="6" s="1"/>
  <c r="G824" i="6" s="1"/>
  <c r="G825" i="6" s="1"/>
  <c r="G826" i="6" s="1"/>
  <c r="G827" i="6" s="1"/>
  <c r="G828" i="6" s="1"/>
  <c r="G829" i="6" s="1"/>
  <c r="G830" i="6" s="1"/>
  <c r="G831" i="6" s="1"/>
  <c r="G832" i="6" s="1"/>
  <c r="G833" i="6" s="1"/>
  <c r="G834" i="6" s="1"/>
  <c r="G835" i="6" s="1"/>
  <c r="G836" i="6" s="1"/>
  <c r="G837" i="6" s="1"/>
  <c r="G838" i="6" s="1"/>
  <c r="G839" i="6" s="1"/>
  <c r="G840" i="6" s="1"/>
  <c r="G841" i="6" s="1"/>
  <c r="G842" i="6" s="1"/>
  <c r="G843" i="6" s="1"/>
  <c r="G844" i="6" s="1"/>
  <c r="G845" i="6" s="1"/>
  <c r="G846" i="6" s="1"/>
  <c r="G847" i="6" s="1"/>
  <c r="G848" i="6" s="1"/>
  <c r="G849" i="6" s="1"/>
  <c r="G850" i="6" s="1"/>
  <c r="G851" i="6" s="1"/>
  <c r="G852" i="6" s="1"/>
  <c r="G853" i="6" s="1"/>
  <c r="G854" i="6" s="1"/>
  <c r="G855" i="6" s="1"/>
  <c r="G856" i="6" s="1"/>
  <c r="G857" i="6" s="1"/>
  <c r="G858" i="6" s="1"/>
  <c r="G859" i="6" s="1"/>
  <c r="G860" i="6" s="1"/>
  <c r="G861" i="6" s="1"/>
  <c r="G862" i="6" s="1"/>
  <c r="G863" i="6" s="1"/>
  <c r="G864" i="6" s="1"/>
  <c r="G865" i="6" s="1"/>
  <c r="G866" i="6" s="1"/>
  <c r="G867" i="6" s="1"/>
  <c r="G868" i="6" s="1"/>
  <c r="G869" i="6" s="1"/>
  <c r="G870" i="6" s="1"/>
  <c r="G871" i="6" s="1"/>
  <c r="G872" i="6" s="1"/>
  <c r="G873" i="6" s="1"/>
  <c r="G874" i="6" s="1"/>
  <c r="G875" i="6" s="1"/>
  <c r="G876" i="6" s="1"/>
  <c r="G877" i="6" s="1"/>
  <c r="G878" i="6" s="1"/>
  <c r="G879" i="6" s="1"/>
  <c r="G880" i="6" s="1"/>
  <c r="G881" i="6" s="1"/>
  <c r="G882" i="6" s="1"/>
  <c r="G883" i="6" s="1"/>
  <c r="G884" i="6" s="1"/>
  <c r="G885" i="6" s="1"/>
  <c r="G886" i="6" s="1"/>
  <c r="G887" i="6" s="1"/>
  <c r="G888" i="6" s="1"/>
  <c r="G889" i="6" s="1"/>
  <c r="G890" i="6" s="1"/>
  <c r="G891" i="6" s="1"/>
  <c r="G892" i="6" s="1"/>
  <c r="G893" i="6" s="1"/>
  <c r="G894" i="6" s="1"/>
  <c r="G895" i="6" s="1"/>
  <c r="G896" i="6" s="1"/>
  <c r="G897" i="6" s="1"/>
  <c r="G898" i="6" s="1"/>
  <c r="G899" i="6" s="1"/>
  <c r="G900" i="6" s="1"/>
  <c r="G901" i="6" s="1"/>
  <c r="G902" i="6" s="1"/>
  <c r="G903" i="6" s="1"/>
  <c r="G904" i="6" s="1"/>
  <c r="G905" i="6" s="1"/>
  <c r="G906" i="6" s="1"/>
  <c r="G907" i="6" s="1"/>
  <c r="G908" i="6" s="1"/>
  <c r="G909" i="6" s="1"/>
  <c r="G910" i="6" s="1"/>
  <c r="G911" i="6" s="1"/>
  <c r="G912" i="6" s="1"/>
  <c r="G913" i="6" s="1"/>
  <c r="G914" i="6" s="1"/>
  <c r="G915" i="6" s="1"/>
  <c r="G916" i="6" s="1"/>
  <c r="G917" i="6" s="1"/>
  <c r="G918" i="6" s="1"/>
  <c r="G919" i="6" s="1"/>
  <c r="G920" i="6" s="1"/>
  <c r="G921" i="6" s="1"/>
  <c r="G922" i="6" s="1"/>
  <c r="G923" i="6" s="1"/>
  <c r="G924" i="6" s="1"/>
  <c r="G925" i="6" s="1"/>
  <c r="G926" i="6" s="1"/>
  <c r="G927" i="6" s="1"/>
  <c r="G928" i="6" s="1"/>
  <c r="G929" i="6" s="1"/>
  <c r="G930" i="6" s="1"/>
  <c r="G931" i="6" s="1"/>
  <c r="G932" i="6" s="1"/>
  <c r="G933" i="6" s="1"/>
  <c r="G934" i="6" s="1"/>
  <c r="G935" i="6" s="1"/>
  <c r="G936" i="6" s="1"/>
  <c r="G937" i="6" s="1"/>
  <c r="G938" i="6" s="1"/>
  <c r="G939" i="6" s="1"/>
  <c r="G940" i="6" s="1"/>
  <c r="G941" i="6" s="1"/>
  <c r="G942" i="6" s="1"/>
  <c r="G943" i="6" s="1"/>
  <c r="G944" i="6" s="1"/>
  <c r="G945" i="6" s="1"/>
  <c r="G946" i="6" s="1"/>
  <c r="G947" i="6" s="1"/>
  <c r="G948" i="6" s="1"/>
  <c r="G949" i="6" s="1"/>
  <c r="G950" i="6" s="1"/>
  <c r="G951" i="6" s="1"/>
  <c r="G952" i="6" s="1"/>
  <c r="G953" i="6" s="1"/>
  <c r="G954" i="6" s="1"/>
  <c r="G955" i="6" s="1"/>
  <c r="G956" i="6" s="1"/>
  <c r="G957" i="6" s="1"/>
  <c r="G958" i="6" s="1"/>
  <c r="G959" i="6" s="1"/>
  <c r="G960" i="6" s="1"/>
  <c r="G961" i="6" s="1"/>
  <c r="G962" i="6" s="1"/>
  <c r="G963" i="6" s="1"/>
  <c r="G964" i="6" s="1"/>
  <c r="G965" i="6" s="1"/>
  <c r="G966" i="6" s="1"/>
  <c r="G967" i="6" s="1"/>
  <c r="G968" i="6" s="1"/>
  <c r="G969" i="6" s="1"/>
  <c r="G970" i="6" s="1"/>
  <c r="G971" i="6" s="1"/>
  <c r="G972" i="6" s="1"/>
  <c r="G973" i="6" s="1"/>
  <c r="G974" i="6" s="1"/>
  <c r="G975" i="6" s="1"/>
  <c r="G976" i="6" s="1"/>
  <c r="G977" i="6" s="1"/>
  <c r="G978" i="6" s="1"/>
  <c r="G979" i="6" s="1"/>
  <c r="G980" i="6" s="1"/>
  <c r="G981" i="6" s="1"/>
  <c r="G982" i="6" s="1"/>
  <c r="G983" i="6" s="1"/>
  <c r="G984" i="6" s="1"/>
  <c r="G985" i="6" s="1"/>
  <c r="G986" i="6" s="1"/>
  <c r="G987" i="6" s="1"/>
  <c r="G988" i="6" s="1"/>
  <c r="G989" i="6" s="1"/>
  <c r="G990" i="6" s="1"/>
  <c r="G991" i="6" s="1"/>
  <c r="G992" i="6" s="1"/>
  <c r="G993" i="6" s="1"/>
  <c r="G994" i="6" s="1"/>
  <c r="G995" i="6" s="1"/>
  <c r="G996" i="6" s="1"/>
  <c r="G997" i="6" s="1"/>
  <c r="G998" i="6" s="1"/>
  <c r="G999" i="6" s="1"/>
  <c r="G1000" i="6" s="1"/>
  <c r="G1001" i="6" s="1"/>
  <c r="G1002" i="6" s="1"/>
  <c r="G1003" i="6" s="1"/>
  <c r="G1004" i="6" s="1"/>
  <c r="G1005" i="6" s="1"/>
  <c r="G1006" i="6" s="1"/>
  <c r="G1007" i="6" s="1"/>
  <c r="G1008" i="6" s="1"/>
  <c r="G1009" i="6" s="1"/>
  <c r="G1010" i="6" s="1"/>
  <c r="G1011" i="6" s="1"/>
  <c r="G1012" i="6" s="1"/>
  <c r="G1013" i="6" s="1"/>
  <c r="G1014" i="6" s="1"/>
  <c r="G1015" i="6" s="1"/>
  <c r="G1016" i="6" s="1"/>
  <c r="G1017" i="6" s="1"/>
  <c r="G1018" i="6" s="1"/>
  <c r="G1019" i="6" s="1"/>
  <c r="G1020" i="6" s="1"/>
  <c r="G1021" i="6" s="1"/>
  <c r="G1022" i="6" s="1"/>
  <c r="G1023" i="6" s="1"/>
  <c r="G1024" i="6" s="1"/>
  <c r="G1025" i="6" s="1"/>
  <c r="G1026" i="6" s="1"/>
  <c r="G1027" i="6" s="1"/>
  <c r="G1028" i="6" s="1"/>
  <c r="G1029" i="6" s="1"/>
  <c r="G1030" i="6" s="1"/>
  <c r="G1031" i="6" s="1"/>
  <c r="G1032" i="6" s="1"/>
  <c r="G1033" i="6" s="1"/>
  <c r="G1034" i="6" s="1"/>
  <c r="G1035" i="6" s="1"/>
  <c r="G1036" i="6" s="1"/>
  <c r="G1037" i="6" s="1"/>
  <c r="G1038" i="6" s="1"/>
  <c r="G1039" i="6" s="1"/>
  <c r="G1040" i="6" s="1"/>
  <c r="G1041" i="6" s="1"/>
  <c r="G1042" i="6" s="1"/>
  <c r="G1043" i="6" s="1"/>
  <c r="G1044" i="6" s="1"/>
  <c r="G1045" i="6" s="1"/>
  <c r="G1046" i="6" s="1"/>
  <c r="G1047" i="6" s="1"/>
  <c r="G1048" i="6" s="1"/>
  <c r="G1049" i="6" s="1"/>
  <c r="G1050" i="6" s="1"/>
  <c r="G1051" i="6" s="1"/>
  <c r="G1052" i="6" s="1"/>
  <c r="G1053" i="6" s="1"/>
  <c r="G1054" i="6" s="1"/>
  <c r="G1055" i="6" s="1"/>
  <c r="G1056" i="6" s="1"/>
  <c r="G1057" i="6" s="1"/>
  <c r="G1058" i="6" s="1"/>
  <c r="G1059" i="6" s="1"/>
  <c r="G1060" i="6" s="1"/>
  <c r="G1061" i="6" s="1"/>
  <c r="G1062" i="6" s="1"/>
  <c r="G1063" i="6" s="1"/>
  <c r="G1064" i="6" s="1"/>
  <c r="G1065" i="6" s="1"/>
  <c r="G1066" i="6" s="1"/>
  <c r="G1067" i="6" s="1"/>
  <c r="G1068" i="6" s="1"/>
  <c r="G1069" i="6" s="1"/>
  <c r="G1070" i="6" s="1"/>
  <c r="G1071" i="6" s="1"/>
  <c r="G1072" i="6" s="1"/>
  <c r="G1073" i="6" s="1"/>
  <c r="G1074" i="6" s="1"/>
  <c r="G1075" i="6" s="1"/>
  <c r="G1076" i="6" s="1"/>
  <c r="G1077" i="6" s="1"/>
  <c r="G1078" i="6" s="1"/>
  <c r="G1079" i="6" s="1"/>
  <c r="G1080" i="6" s="1"/>
  <c r="G1081" i="6" s="1"/>
  <c r="G1082" i="6" s="1"/>
  <c r="G1083" i="6" s="1"/>
  <c r="G1084" i="6" s="1"/>
  <c r="G1085" i="6" s="1"/>
  <c r="G1086" i="6" s="1"/>
  <c r="G1087" i="6" s="1"/>
  <c r="G1088" i="6" s="1"/>
  <c r="G1089" i="6" s="1"/>
  <c r="G1090" i="6" s="1"/>
  <c r="G1091" i="6" s="1"/>
  <c r="G1092" i="6" s="1"/>
  <c r="G1093" i="6" s="1"/>
  <c r="G1094" i="6" s="1"/>
  <c r="G1095" i="6" s="1"/>
  <c r="G1096" i="6" s="1"/>
  <c r="G1097" i="6" s="1"/>
  <c r="G1098" i="6" s="1"/>
  <c r="G1099" i="6" s="1"/>
  <c r="G1100" i="6" s="1"/>
  <c r="W135" i="6"/>
  <c r="V130" i="6" l="1"/>
  <c r="V131" i="6" s="1"/>
  <c r="W216" i="6"/>
  <c r="W130" i="6"/>
  <c r="W235" i="6"/>
  <c r="W283" i="6"/>
  <c r="W219" i="6"/>
  <c r="W232" i="6"/>
  <c r="W229" i="6"/>
  <c r="W226" i="6"/>
  <c r="W207" i="6"/>
  <c r="W268" i="6"/>
  <c r="W265" i="6"/>
  <c r="W262" i="6"/>
  <c r="W280" i="6"/>
  <c r="W277" i="6"/>
  <c r="W274" i="6"/>
  <c r="W271" i="6"/>
  <c r="W151" i="6"/>
  <c r="W238" i="6"/>
  <c r="W256" i="6"/>
  <c r="W220" i="6"/>
  <c r="W214" i="6"/>
  <c r="W259" i="6"/>
  <c r="W142" i="6"/>
  <c r="W154" i="6"/>
  <c r="W217" i="6"/>
  <c r="W201" i="6"/>
  <c r="W195" i="6"/>
  <c r="W189" i="6"/>
  <c r="W237" i="6"/>
  <c r="W198" i="6"/>
  <c r="W157" i="6"/>
  <c r="W210" i="6"/>
  <c r="W204" i="6"/>
  <c r="W250" i="6"/>
  <c r="W213" i="6"/>
  <c r="W145" i="6"/>
  <c r="W148" i="6"/>
  <c r="W253" i="6"/>
  <c r="W244" i="6"/>
  <c r="W241" i="6"/>
  <c r="W186" i="6"/>
  <c r="W223" i="6"/>
  <c r="W192" i="6"/>
  <c r="W139" i="6"/>
  <c r="W138" i="6"/>
  <c r="W131" i="6" l="1"/>
  <c r="W494" i="6"/>
  <c r="W133" i="6"/>
  <c r="V132" i="6"/>
  <c r="W371" i="6" s="1"/>
  <c r="W515" i="6" l="1"/>
  <c r="W971" i="6"/>
  <c r="W602" i="6"/>
  <c r="W197" i="6"/>
  <c r="W1238" i="6"/>
  <c r="W185" i="6"/>
  <c r="W1049" i="6"/>
  <c r="W884" i="6"/>
  <c r="W725" i="6"/>
  <c r="W164" i="6"/>
  <c r="W452" i="6"/>
  <c r="W341" i="6"/>
  <c r="W773" i="6"/>
  <c r="W521" i="6"/>
  <c r="W140" i="6"/>
  <c r="W305" i="6"/>
  <c r="W509" i="6"/>
  <c r="W1079" i="6"/>
  <c r="W860" i="6"/>
  <c r="W230" i="6"/>
  <c r="W1280" i="6"/>
  <c r="W1292" i="6"/>
  <c r="W1121" i="6"/>
  <c r="W1256" i="6"/>
  <c r="W788" i="6"/>
  <c r="W1268" i="6"/>
  <c r="W437" i="6"/>
  <c r="W1043" i="6"/>
  <c r="W1289" i="6"/>
  <c r="W653" i="6"/>
  <c r="W743" i="6"/>
  <c r="W1196" i="6"/>
  <c r="W1205" i="6"/>
  <c r="W407" i="6"/>
  <c r="W1241" i="6"/>
  <c r="W335" i="6"/>
  <c r="W308" i="6"/>
  <c r="W410" i="6"/>
  <c r="W359" i="6"/>
  <c r="W902" i="6"/>
  <c r="W134" i="6"/>
  <c r="W935" i="6"/>
  <c r="W290" i="6"/>
  <c r="W674" i="6"/>
  <c r="W1103" i="6"/>
  <c r="W863" i="6"/>
  <c r="W1295" i="6"/>
  <c r="W635" i="6"/>
  <c r="W1064" i="6"/>
  <c r="W281" i="6"/>
  <c r="W536" i="6"/>
  <c r="W176" i="6"/>
  <c r="W398" i="6"/>
  <c r="W386" i="6"/>
  <c r="W269" i="6"/>
  <c r="W512" i="6"/>
  <c r="W158" i="6"/>
  <c r="W221" i="6"/>
  <c r="W854" i="6"/>
  <c r="W857" i="6"/>
  <c r="W1037" i="6"/>
  <c r="W1184" i="6"/>
  <c r="W647" i="6"/>
  <c r="W878" i="6"/>
  <c r="W575" i="6"/>
  <c r="W638" i="6"/>
  <c r="W1298" i="6"/>
  <c r="W617" i="6"/>
  <c r="W989" i="6"/>
  <c r="W1022" i="6"/>
  <c r="W956" i="6"/>
  <c r="W530" i="6"/>
  <c r="W479" i="6"/>
  <c r="W704" i="6"/>
  <c r="W254" i="6"/>
  <c r="W227" i="6"/>
  <c r="W413" i="6"/>
  <c r="W683" i="6"/>
  <c r="W869" i="6"/>
  <c r="W1109" i="6"/>
  <c r="W605" i="6"/>
  <c r="W143" i="6"/>
  <c r="W929" i="6"/>
  <c r="W779" i="6"/>
  <c r="W251" i="6"/>
  <c r="W542" i="6"/>
  <c r="W1025" i="6"/>
  <c r="W1259" i="6"/>
  <c r="W794" i="6"/>
  <c r="W449" i="6"/>
  <c r="W473" i="6"/>
  <c r="W1253" i="6"/>
  <c r="W1190" i="6"/>
  <c r="W545" i="6"/>
  <c r="W1106" i="6"/>
  <c r="W920" i="6"/>
  <c r="W1250" i="6"/>
  <c r="W503" i="6"/>
  <c r="W1286" i="6"/>
  <c r="W995" i="6"/>
  <c r="W374" i="6"/>
  <c r="W497" i="6"/>
  <c r="W719" i="6"/>
  <c r="W641" i="6"/>
  <c r="W1139" i="6"/>
  <c r="W1130" i="6"/>
  <c r="W242" i="6"/>
  <c r="W839" i="6"/>
  <c r="W665" i="6"/>
  <c r="W1082" i="6"/>
  <c r="W302" i="6"/>
  <c r="W182" i="6"/>
  <c r="W167" i="6"/>
  <c r="W611" i="6"/>
  <c r="W1247" i="6"/>
  <c r="W527" i="6"/>
  <c r="W482" i="6"/>
  <c r="W191" i="6"/>
  <c r="W554" i="6"/>
  <c r="W1193" i="6"/>
  <c r="W470" i="6"/>
  <c r="W1142" i="6"/>
  <c r="W293" i="6"/>
  <c r="W218" i="6"/>
  <c r="W263" i="6"/>
  <c r="W401" i="6"/>
  <c r="W1265" i="6"/>
  <c r="W332" i="6"/>
  <c r="W695" i="6"/>
  <c r="W809" i="6"/>
  <c r="W845" i="6"/>
  <c r="W1304" i="6"/>
  <c r="W965" i="6"/>
  <c r="W557" i="6"/>
  <c r="W992" i="6"/>
  <c r="W974" i="6"/>
  <c r="W1163" i="6"/>
  <c r="W977" i="6"/>
  <c r="W563" i="6"/>
  <c r="W815" i="6"/>
  <c r="W875" i="6"/>
  <c r="W644" i="6"/>
  <c r="W1100" i="6"/>
  <c r="W953" i="6"/>
  <c r="W734" i="6"/>
  <c r="W821" i="6"/>
  <c r="W353" i="6"/>
  <c r="W236" i="6"/>
  <c r="W233" i="6"/>
  <c r="W800" i="6"/>
  <c r="W431" i="6"/>
  <c r="W314" i="6"/>
  <c r="W812" i="6"/>
  <c r="W1073" i="6"/>
  <c r="W671" i="6"/>
  <c r="W1262" i="6"/>
  <c r="W689" i="6"/>
  <c r="W590" i="6"/>
  <c r="W323" i="6"/>
  <c r="W506" i="6"/>
  <c r="W1133" i="6"/>
  <c r="W1154" i="6"/>
  <c r="W1085" i="6"/>
  <c r="W782" i="6"/>
  <c r="W428" i="6"/>
  <c r="W785" i="6"/>
  <c r="W377" i="6"/>
  <c r="W836" i="6"/>
  <c r="W572" i="6"/>
  <c r="W212" i="6"/>
  <c r="W1217" i="6"/>
  <c r="W1118" i="6"/>
  <c r="W1127" i="6"/>
  <c r="W1061" i="6"/>
  <c r="W944" i="6"/>
  <c r="W722" i="6"/>
  <c r="W578" i="6"/>
  <c r="W1016" i="6"/>
  <c r="W132" i="6"/>
  <c r="W806" i="6"/>
  <c r="W362" i="6"/>
  <c r="W593" i="6"/>
  <c r="W1199" i="6"/>
  <c r="W329" i="6"/>
  <c r="W626" i="6"/>
  <c r="W440" i="6"/>
  <c r="W524" i="6"/>
  <c r="W1187" i="6"/>
  <c r="W1034" i="6"/>
  <c r="W215" i="6"/>
  <c r="W986" i="6"/>
  <c r="W1301" i="6"/>
  <c r="W284" i="6"/>
  <c r="W464" i="6"/>
  <c r="W731" i="6"/>
  <c r="W1181" i="6"/>
  <c r="W893" i="6"/>
  <c r="W416" i="6"/>
  <c r="W389" i="6"/>
  <c r="W257" i="6"/>
  <c r="W899" i="6"/>
  <c r="W467" i="6"/>
  <c r="W248" i="6"/>
  <c r="W1172" i="6"/>
  <c r="W149" i="6"/>
  <c r="W179" i="6"/>
  <c r="W1232" i="6"/>
  <c r="W1226" i="6"/>
  <c r="W968" i="6"/>
  <c r="W1166" i="6"/>
  <c r="W239" i="6"/>
  <c r="W548" i="6"/>
  <c r="W677" i="6"/>
  <c r="W746" i="6"/>
  <c r="W551" i="6"/>
  <c r="W392" i="6"/>
  <c r="W344" i="6"/>
  <c r="W161" i="6"/>
  <c r="W1040" i="6"/>
  <c r="W458" i="6"/>
  <c r="W698" i="6"/>
  <c r="W1214" i="6"/>
  <c r="W260" i="6"/>
  <c r="W1010" i="6"/>
  <c r="W287" i="6"/>
  <c r="W659" i="6"/>
  <c r="W1067" i="6"/>
  <c r="W347" i="6"/>
  <c r="W707" i="6"/>
  <c r="W422" i="6"/>
  <c r="W488" i="6"/>
  <c r="W755" i="6"/>
  <c r="W500" i="6"/>
  <c r="W842" i="6"/>
  <c r="W941" i="6"/>
  <c r="W776" i="6"/>
  <c r="W566" i="6"/>
  <c r="W950" i="6"/>
  <c r="W272" i="6"/>
  <c r="W296" i="6"/>
  <c r="W596" i="6"/>
  <c r="W1229" i="6"/>
  <c r="W1211" i="6"/>
  <c r="W980" i="6"/>
  <c r="W926" i="6"/>
  <c r="W872" i="6"/>
  <c r="W155" i="6"/>
  <c r="W767" i="6"/>
  <c r="W848" i="6"/>
  <c r="W1160" i="6"/>
  <c r="W1001" i="6"/>
  <c r="W1169" i="6"/>
  <c r="W1088" i="6"/>
  <c r="W1097" i="6"/>
  <c r="W752" i="6"/>
  <c r="W395" i="6"/>
  <c r="W1271" i="6"/>
  <c r="W713" i="6"/>
  <c r="W587" i="6"/>
  <c r="W224" i="6"/>
  <c r="W650" i="6"/>
  <c r="W1307" i="6"/>
  <c r="W485" i="6"/>
  <c r="W614" i="6"/>
  <c r="W983" i="6"/>
  <c r="W692" i="6"/>
  <c r="W623" i="6"/>
  <c r="W662" i="6"/>
  <c r="W383" i="6"/>
  <c r="W275" i="6"/>
  <c r="W320" i="6"/>
  <c r="W194" i="6"/>
  <c r="W170" i="6"/>
  <c r="W584" i="6"/>
  <c r="W905" i="6"/>
  <c r="W668" i="6"/>
  <c r="W1031" i="6"/>
  <c r="W569" i="6"/>
  <c r="W632" i="6"/>
  <c r="W890" i="6"/>
  <c r="W1052" i="6"/>
  <c r="W656" i="6"/>
  <c r="W539" i="6"/>
  <c r="W200" i="6"/>
  <c r="W911" i="6"/>
  <c r="W710" i="6"/>
  <c r="W923" i="6"/>
  <c r="W461" i="6"/>
  <c r="W173" i="6"/>
  <c r="W146" i="6"/>
  <c r="W758" i="6"/>
  <c r="W1112" i="6"/>
  <c r="W455" i="6"/>
  <c r="W818" i="6"/>
  <c r="W188" i="6"/>
  <c r="W1175" i="6"/>
  <c r="W1094" i="6"/>
  <c r="W1202" i="6"/>
  <c r="W797" i="6"/>
  <c r="W1178" i="6"/>
  <c r="W245" i="6"/>
  <c r="W833" i="6"/>
  <c r="W761" i="6"/>
  <c r="W716" i="6"/>
  <c r="W581" i="6"/>
  <c r="W476" i="6"/>
  <c r="W608" i="6"/>
  <c r="W1145" i="6"/>
  <c r="W764" i="6"/>
  <c r="W311" i="6"/>
  <c r="W701" i="6"/>
  <c r="W599" i="6"/>
  <c r="W824" i="6"/>
  <c r="W1115" i="6"/>
  <c r="W851" i="6"/>
  <c r="W365" i="6"/>
  <c r="W350" i="6"/>
  <c r="W932" i="6"/>
  <c r="W560" i="6"/>
  <c r="W998" i="6"/>
  <c r="W446" i="6"/>
  <c r="W1004" i="6"/>
  <c r="W896" i="6"/>
  <c r="W1076" i="6"/>
  <c r="W266" i="6"/>
  <c r="W152" i="6"/>
  <c r="W1055" i="6"/>
  <c r="W917" i="6"/>
  <c r="W404" i="6"/>
  <c r="W938" i="6"/>
  <c r="W629" i="6"/>
  <c r="W1310" i="6"/>
  <c r="W1028" i="6"/>
  <c r="W770" i="6"/>
  <c r="W740" i="6"/>
  <c r="W1019" i="6"/>
  <c r="W1235" i="6"/>
  <c r="W1007" i="6"/>
  <c r="W959" i="6"/>
  <c r="W1058" i="6"/>
  <c r="W278" i="6"/>
  <c r="W368" i="6"/>
  <c r="W803" i="6"/>
  <c r="W1244" i="6"/>
  <c r="W380" i="6"/>
  <c r="W728" i="6"/>
  <c r="W338" i="6"/>
  <c r="W356" i="6"/>
  <c r="W1151" i="6"/>
  <c r="W749" i="6"/>
  <c r="W1208" i="6"/>
  <c r="W299" i="6"/>
  <c r="W914" i="6"/>
  <c r="W908" i="6"/>
  <c r="W443" i="6"/>
  <c r="W137" i="6"/>
  <c r="W419" i="6"/>
  <c r="W1046" i="6"/>
  <c r="W830" i="6"/>
  <c r="W434" i="6"/>
  <c r="W326" i="6"/>
  <c r="W203" i="6"/>
  <c r="W620" i="6"/>
  <c r="W791" i="6"/>
  <c r="W425" i="6"/>
  <c r="W209" i="6"/>
  <c r="W881" i="6"/>
  <c r="W1220" i="6"/>
  <c r="W827" i="6"/>
  <c r="W737" i="6"/>
  <c r="W887" i="6"/>
  <c r="W1136" i="6"/>
  <c r="W1223" i="6"/>
  <c r="W962" i="6"/>
  <c r="W1283" i="6"/>
  <c r="W206" i="6"/>
  <c r="W1070" i="6"/>
  <c r="W518" i="6"/>
  <c r="W1274" i="6"/>
  <c r="W866" i="6"/>
  <c r="W1277" i="6"/>
  <c r="W686" i="6"/>
  <c r="W317" i="6"/>
  <c r="W1124" i="6"/>
  <c r="W533" i="6"/>
  <c r="W1157" i="6"/>
  <c r="W1148" i="6"/>
  <c r="W1013" i="6"/>
  <c r="W947" i="6"/>
  <c r="W680" i="6"/>
  <c r="W1091" i="6"/>
  <c r="W491" i="6"/>
</calcChain>
</file>

<file path=xl/sharedStrings.xml><?xml version="1.0" encoding="utf-8"?>
<sst xmlns="http://schemas.openxmlformats.org/spreadsheetml/2006/main" count="445" uniqueCount="203">
  <si>
    <t>Instruksjoner</t>
  </si>
  <si>
    <r>
      <t>"NB! Regnearket er låst for redigering bortsett fra cellene som skal fylles ut. 
Det er viktig at dere ikke endrer oppsettet av malen. Ikke flytt eller klipp ut celler, rader eller kolonner. 
Hvis dere trenger å kopiere informasjon fra en celle til annen, bruk ""kopier"" (ctrl+c) /</t>
    </r>
    <r>
      <rPr>
        <b/>
        <sz val="14"/>
        <color rgb="FFFF0000"/>
        <rFont val="Calibri"/>
        <family val="2"/>
      </rPr>
      <t>ikke ""klipp ut"" - ctrl+x</t>
    </r>
    <r>
      <rPr>
        <b/>
        <sz val="14"/>
        <color theme="1"/>
        <rFont val="Calibri"/>
        <family val="2"/>
        <scheme val="minor"/>
      </rPr>
      <t xml:space="preserve">/ og ""lim inn"" (ctrl+v)."                    
</t>
    </r>
    <r>
      <rPr>
        <b/>
        <sz val="14"/>
        <color rgb="FFFF0000"/>
        <rFont val="Calibri"/>
        <family val="2"/>
        <scheme val="minor"/>
      </rPr>
      <t xml:space="preserve">Last ned din lokale kopi av skjemaet for utfylling. </t>
    </r>
    <r>
      <rPr>
        <b/>
        <sz val="14"/>
        <color theme="1"/>
        <rFont val="Calibri"/>
        <family val="2"/>
        <scheme val="minor"/>
      </rPr>
      <t xml:space="preserve">                 
</t>
    </r>
  </si>
  <si>
    <t>Spesielt for kreditnota (lengst til høyre i malen):</t>
  </si>
  <si>
    <t>På en kreditnota skal Beløp registreres med minus som fortegn:</t>
  </si>
  <si>
    <t xml:space="preserve">Feltet "Utlignes mot faktura" fylles kun inn dersom salgsordren er en kreditnota som skal utlignes automatisk mot et bestemt </t>
  </si>
  <si>
    <t>fakturanummer. Feltet fylles kun ut én gang per faktura (samme logikk som på Deres referanse og bestillingsnr):</t>
  </si>
  <si>
    <t>Salgsordre</t>
  </si>
  <si>
    <t>Klikk her for instruksjoner</t>
  </si>
  <si>
    <t>Dato:</t>
  </si>
  <si>
    <t>Topptekst (max 90 tegn):</t>
  </si>
  <si>
    <t>Nummertype:</t>
  </si>
  <si>
    <t>FA</t>
  </si>
  <si>
    <t>Firma:</t>
  </si>
  <si>
    <t>Bunntekst (max 65 tegn):</t>
  </si>
  <si>
    <t>Periodiseringsnøkkel:</t>
  </si>
  <si>
    <t>Vår referanse:</t>
  </si>
  <si>
    <t>legg inn Unit4 brukernavn</t>
  </si>
  <si>
    <t>Selger:</t>
  </si>
  <si>
    <r>
      <rPr>
        <b/>
        <u/>
        <sz val="11"/>
        <color theme="1"/>
        <rFont val="Calibri"/>
        <family val="2"/>
        <scheme val="minor"/>
      </rPr>
      <t>For kreditnotaer:</t>
    </r>
    <r>
      <rPr>
        <b/>
        <sz val="11"/>
        <color theme="1"/>
        <rFont val="Calibri"/>
        <family val="2"/>
        <scheme val="minor"/>
      </rPr>
      <t xml:space="preserve"> Utlignes mot fakturanr:</t>
    </r>
  </si>
  <si>
    <t>Nr:</t>
  </si>
  <si>
    <t>Kundenr:</t>
  </si>
  <si>
    <t>Artikkel:</t>
  </si>
  <si>
    <t>Antall:</t>
  </si>
  <si>
    <t>Pris :</t>
  </si>
  <si>
    <t>Beløp</t>
  </si>
  <si>
    <t>Deres ref.</t>
  </si>
  <si>
    <t>Bestillingsnr.</t>
  </si>
  <si>
    <t>Tilleggstekst/beskrivelse (maks 50 tegn)</t>
  </si>
  <si>
    <t>Artikkelbeskrivelse (maks 100 tegn)</t>
  </si>
  <si>
    <t>Konto</t>
  </si>
  <si>
    <t>Koststed</t>
  </si>
  <si>
    <t>Prosjekt</t>
  </si>
  <si>
    <t>Dim3</t>
  </si>
  <si>
    <t>Finansiering</t>
  </si>
  <si>
    <t>AV kode</t>
  </si>
  <si>
    <t>Delprosjekt</t>
  </si>
  <si>
    <t>Ansattnr</t>
  </si>
  <si>
    <t>Byggnr/arb.pakke</t>
  </si>
  <si>
    <t xml:space="preserve"> </t>
  </si>
  <si>
    <t>type</t>
  </si>
  <si>
    <t>lg04_55</t>
  </si>
  <si>
    <t>Agresso Format 55</t>
  </si>
  <si>
    <t>filename</t>
  </si>
  <si>
    <t>Mappesti:</t>
  </si>
  <si>
    <t>I:\AgrUH01\Import\</t>
  </si>
  <si>
    <t>Filnavn:</t>
  </si>
  <si>
    <t>default</t>
  </si>
  <si>
    <t>account</t>
  </si>
  <si>
    <t>accountable</t>
  </si>
  <si>
    <t>address</t>
  </si>
  <si>
    <t>allocation_key</t>
  </si>
  <si>
    <t>amount</t>
  </si>
  <si>
    <t>amount_set</t>
  </si>
  <si>
    <t>apar_id</t>
  </si>
  <si>
    <t>apar_id_ref</t>
  </si>
  <si>
    <t>apar_name</t>
  </si>
  <si>
    <t>art_descr</t>
  </si>
  <si>
    <t>article</t>
  </si>
  <si>
    <t>att_1_id</t>
  </si>
  <si>
    <t>att_3_id</t>
  </si>
  <si>
    <t>att_4_id</t>
  </si>
  <si>
    <t>att_5_id</t>
  </si>
  <si>
    <t>att_6_id</t>
  </si>
  <si>
    <t>att_7_id</t>
  </si>
  <si>
    <t>bank_account</t>
  </si>
  <si>
    <t>batch_id</t>
  </si>
  <si>
    <t>client</t>
  </si>
  <si>
    <t>Teller</t>
  </si>
  <si>
    <t>client_ref</t>
  </si>
  <si>
    <t>confirm_date</t>
  </si>
  <si>
    <t>control</t>
  </si>
  <si>
    <t>cur_amount</t>
  </si>
  <si>
    <t>currency</t>
  </si>
  <si>
    <t>det_met_descr</t>
  </si>
  <si>
    <t>del_term_descr</t>
  </si>
  <si>
    <t>deliv_addr</t>
  </si>
  <si>
    <t>deliv_attention</t>
  </si>
  <si>
    <t>deliv_countr</t>
  </si>
  <si>
    <t>deliv_date</t>
  </si>
  <si>
    <t>deliv_method</t>
  </si>
  <si>
    <t>deliv_terms</t>
  </si>
  <si>
    <t>dim_1</t>
  </si>
  <si>
    <t>dim_2</t>
  </si>
  <si>
    <t>dim_3</t>
  </si>
  <si>
    <t>dim_4</t>
  </si>
  <si>
    <t>dim_5</t>
  </si>
  <si>
    <t>dim_6</t>
  </si>
  <si>
    <t>dim_7</t>
  </si>
  <si>
    <t>dim_value_1</t>
  </si>
  <si>
    <t>dim_value_2</t>
  </si>
  <si>
    <t>dim_value_3</t>
  </si>
  <si>
    <t>dim_value_4</t>
  </si>
  <si>
    <t>dim_value_5</t>
  </si>
  <si>
    <t>dim_value_6</t>
  </si>
  <si>
    <t>dim_value_7</t>
  </si>
  <si>
    <t>discount</t>
  </si>
  <si>
    <t>disc_percent</t>
  </si>
  <si>
    <t>ean</t>
  </si>
  <si>
    <t>exch_rate</t>
  </si>
  <si>
    <t>ext_ord_ref</t>
  </si>
  <si>
    <t>intrule_id</t>
  </si>
  <si>
    <t>line_no</t>
  </si>
  <si>
    <t>location</t>
  </si>
  <si>
    <t>long_info1</t>
  </si>
  <si>
    <t>long_info2</t>
  </si>
  <si>
    <t>lot</t>
  </si>
  <si>
    <t>main_apar_id</t>
  </si>
  <si>
    <t>mark_attention</t>
  </si>
  <si>
    <t>mark_ctry_cd</t>
  </si>
  <si>
    <t>markings</t>
  </si>
  <si>
    <t>obs_date</t>
  </si>
  <si>
    <t>order_date</t>
  </si>
  <si>
    <t>order_id</t>
  </si>
  <si>
    <t>order_type</t>
  </si>
  <si>
    <t>! Sjekk om voucher_type (nummertype) = order_type (ordretype) i UBW!</t>
  </si>
  <si>
    <t>pay_method</t>
  </si>
  <si>
    <t>pay_temp_id</t>
  </si>
  <si>
    <t>period</t>
  </si>
  <si>
    <t>place</t>
  </si>
  <si>
    <t>province</t>
  </si>
  <si>
    <t>rel_value</t>
  </si>
  <si>
    <t>responsible</t>
  </si>
  <si>
    <t>responsible2</t>
  </si>
  <si>
    <t>sequence_no</t>
  </si>
  <si>
    <t>sequence_ref</t>
  </si>
  <si>
    <t>serial_no</t>
  </si>
  <si>
    <t>short_info</t>
  </si>
  <si>
    <t>status</t>
  </si>
  <si>
    <t>N</t>
  </si>
  <si>
    <t>sup_article</t>
  </si>
  <si>
    <t>tax_code</t>
  </si>
  <si>
    <t>tax_system</t>
  </si>
  <si>
    <t>template_id</t>
  </si>
  <si>
    <t>terms_id</t>
  </si>
  <si>
    <t>text1</t>
  </si>
  <si>
    <t>text2</t>
  </si>
  <si>
    <t>text3</t>
  </si>
  <si>
    <t>text4</t>
  </si>
  <si>
    <t>trans_type</t>
  </si>
  <si>
    <t>unit_code</t>
  </si>
  <si>
    <t>unit_descr</t>
  </si>
  <si>
    <t>unit_price</t>
  </si>
  <si>
    <t>value_1</t>
  </si>
  <si>
    <t>voucher_ref</t>
  </si>
  <si>
    <t>voucher_type</t>
  </si>
  <si>
    <t>warehouse</t>
  </si>
  <si>
    <t>zip_code</t>
  </si>
  <si>
    <t>Antall</t>
  </si>
  <si>
    <t>Valutabeløp</t>
  </si>
  <si>
    <t>Kundenummer</t>
  </si>
  <si>
    <t>Artikkel</t>
  </si>
  <si>
    <t>Posisjon</t>
  </si>
  <si>
    <t>Ordreid</t>
  </si>
  <si>
    <t>Att.ansvarlig</t>
  </si>
  <si>
    <t>Bestiller</t>
  </si>
  <si>
    <t>Ekstern ref</t>
  </si>
  <si>
    <t>Selger</t>
  </si>
  <si>
    <t>Satsninger</t>
  </si>
  <si>
    <t>Formål</t>
  </si>
  <si>
    <t>Kappost:</t>
  </si>
  <si>
    <t>Dim5</t>
  </si>
  <si>
    <t>Dim6</t>
  </si>
  <si>
    <t>Dim7</t>
  </si>
  <si>
    <t>Text</t>
  </si>
  <si>
    <t>Artikkelbeskrivelse</t>
  </si>
  <si>
    <t>Utlignes mot:</t>
  </si>
  <si>
    <t>Pris fra UBW (1), Excel (0)</t>
  </si>
  <si>
    <t>columns</t>
  </si>
  <si>
    <t>Field Name</t>
  </si>
  <si>
    <t>Width</t>
  </si>
  <si>
    <t>Mandatory</t>
  </si>
  <si>
    <t>Right Justify</t>
  </si>
  <si>
    <t>Format</t>
  </si>
  <si>
    <t>Multiplier</t>
  </si>
  <si>
    <t>Y</t>
  </si>
  <si>
    <t>att_2_id</t>
  </si>
  <si>
    <t>yyyymmdd hh:mm:ss</t>
  </si>
  <si>
    <t/>
  </si>
  <si>
    <t>Agresso Batch Input Formatter  5.4.1</t>
  </si>
  <si>
    <t>Starting WriteFile</t>
  </si>
  <si>
    <t>Number of rows in worksheet = 106</t>
  </si>
  <si>
    <t>Reading Column (A)</t>
  </si>
  <si>
    <t>loading details for file type lg04_541</t>
  </si>
  <si>
    <t>File Definition Sheet has 97 rows and 6 columns</t>
  </si>
  <si>
    <t>checking column cur_amount</t>
  </si>
  <si>
    <t>checking column amount</t>
  </si>
  <si>
    <t>checking column apar_id</t>
  </si>
  <si>
    <t>checking column art_descr</t>
  </si>
  <si>
    <t>checking column article</t>
  </si>
  <si>
    <t>checking column deliv_addr</t>
  </si>
  <si>
    <t>checking column ext_ord_ref</t>
  </si>
  <si>
    <t>checking column line_no</t>
  </si>
  <si>
    <t>checking column main_apar_id</t>
  </si>
  <si>
    <t>checking column markings</t>
  </si>
  <si>
    <t>checking column order_date</t>
  </si>
  <si>
    <t>checking column responsible</t>
  </si>
  <si>
    <t>checking column responsible2</t>
  </si>
  <si>
    <t>checking column sequence_no</t>
  </si>
  <si>
    <t>checking column short_info</t>
  </si>
  <si>
    <t>checking column value_1</t>
  </si>
  <si>
    <t>Opening file c:\Program Files\Agresso 5.4\Data Import\LG04541SalesOrders.txt</t>
  </si>
  <si>
    <t>5 Lines written to file c:\Program Files\Agresso 5.4\Data Import\LG04541SalesOrders.txt (6.084375E-02s)</t>
  </si>
  <si>
    <t>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</si>
</sst>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2">
    <numFmt numFmtId="42" formatCode="_ &quot;kr&quot;\ * #,##0_ ;_ &quot;kr&quot;\ * \-#,##0_ ;_ &quot;kr&quot;\ * &quot;-&quot;_ ;_ @_ "/>
    <numFmt numFmtId="41" formatCode="_ * #,##0_ ;_ * \-#,##0_ ;_ * &quot;-&quot;_ ;_ @_ "/>
    <numFmt numFmtId="44" formatCode="_ &quot;kr&quot;\ * #,##0.00_ ;_ &quot;kr&quot;\ * \-#,##0.00_ ;_ &quot;kr&quot;\ * &quot;-&quot;??_ ;_ @_ "/>
    <numFmt numFmtId="43" formatCode="_ * #,##0.00_ ;_ * \-#,##0.00_ ;_ * &quot;-&quot;??_ ;_ @_ "/>
    <numFmt numFmtId="164" formatCode="_-* #,##0_-;\-* #,##0_-;_-* &quot;-&quot;_-;_-@_-"/>
    <numFmt numFmtId="165" formatCode="_-* #,##0.00_-;\-* #,##0.00_-;_-* &quot;-&quot;??_-;_-@_-"/>
    <numFmt numFmtId="166" formatCode="_-&quot;£&quot;* #,##0_-;\-&quot;£&quot;* #,##0_-;_-&quot;£&quot;* &quot;-&quot;_-;_-@_-"/>
    <numFmt numFmtId="167" formatCode="_-&quot;£&quot;* #,##0.00_-;\-&quot;£&quot;* #,##0.00_-;_-&quot;£&quot;* &quot;-&quot;??_-;_-@_-"/>
    <numFmt numFmtId="168" formatCode="&quot;$&quot;#,##0_);[Red]\(&quot;$&quot;#,##0\)"/>
    <numFmt numFmtId="169" formatCode="_(&quot;$&quot;* #,##0.00_);_(&quot;$&quot;* \(#,##0.00\);_(&quot;$&quot;* &quot;-&quot;??_);_(@_)"/>
    <numFmt numFmtId="170" formatCode="_(* #,##0.00_);_(* \(#,##0.00\);_(* &quot;-&quot;??_);_(@_)"/>
    <numFmt numFmtId="171" formatCode="000"/>
    <numFmt numFmtId="172" formatCode="#,##0.0_);\(#,##0.0\)"/>
    <numFmt numFmtId="173" formatCode="[$-414]mmm\.\ yy;@"/>
    <numFmt numFmtId="174" formatCode="_([$$-409]* #,##0.00_);_([$$-409]* \(#,##0.00\);_([$$-409]* &quot;-&quot;??_);_(@_)"/>
    <numFmt numFmtId="175" formatCode="_-* #,##0.00\ _F_-;\-* #,##0.00\ _F_-;_-* &quot;-&quot;??\ _F_-;_-@_-"/>
    <numFmt numFmtId="176" formatCode="_(* #,##0.0_);_(* \(#,##0.0\);_(* &quot;-&quot;?_);@_)"/>
    <numFmt numFmtId="177" formatCode="0.0%"/>
    <numFmt numFmtId="178" formatCode="_-&quot;$&quot;* #,##0.00_-;\-&quot;$&quot;* #,##0.00_-;_-&quot;$&quot;* &quot;-&quot;??_-;_-@_-"/>
    <numFmt numFmtId="179" formatCode="&quot;US$&quot;#,##0_);\(&quot;US$&quot;#,##0\)"/>
    <numFmt numFmtId="180" formatCode="&quot;US$&quot;#,##0_);[Red]\(&quot;US$&quot;#,##0\)"/>
    <numFmt numFmtId="181" formatCode="&quot;US$&quot;#,##0.00_);\(&quot;US$&quot;#,##0.00\)"/>
    <numFmt numFmtId="182" formatCode="&quot;US$&quot;#,##0.00_);[Red]\(&quot;US$&quot;#,##0.00\)"/>
    <numFmt numFmtId="183" formatCode="_(* #,##0.000_);_(* \(#,##0.000\);_(* &quot;-&quot;??_);_(@_)"/>
    <numFmt numFmtId="184" formatCode="0&quot;  &quot;"/>
    <numFmt numFmtId="185" formatCode="\$#,##0_);[Red]\(\$#,##0\)"/>
    <numFmt numFmtId="186" formatCode="_ * #,##0.00_)_£_ ;_ * \(#,##0.00\)_£_ ;_ * &quot;-&quot;??_)_£_ ;_ @_ "/>
    <numFmt numFmtId="187" formatCode="dd:hh:mm"/>
    <numFmt numFmtId="188" formatCode="ddd* dd/mm/yyyy"/>
    <numFmt numFmtId="189" formatCode="dddd* dd/mm/yyyy"/>
    <numFmt numFmtId="190" formatCode="#,##0;[Red]&quot;-&quot;#,##0"/>
    <numFmt numFmtId="191" formatCode="_-* #,##0.00\ _D_M_-;\-* #,##0.00\ _D_M_-;_-* &quot;-&quot;??\ _D_M_-;_-@_-"/>
    <numFmt numFmtId="192" formatCode="#,##0\ &quot;F&quot;;[Red]\-#,##0\ &quot;F&quot;"/>
    <numFmt numFmtId="193" formatCode=".\-"/>
    <numFmt numFmtId="194" formatCode="mmm\.yy"/>
    <numFmt numFmtId="195" formatCode="#,##0&quot; F&quot;_);\(#,##0&quot; F&quot;\)"/>
    <numFmt numFmtId="196" formatCode="\ ;\ ;"/>
    <numFmt numFmtId="197" formatCode="d&quot;.&quot;"/>
    <numFmt numFmtId="198" formatCode="_-* #,##0.00\ _C_Z_K_-;\-* #,##0.00\ _C_Z_K_-;_-* &quot;-&quot;??\ _C_Z_K_-;_-@_-"/>
    <numFmt numFmtId="199" formatCode="0000&quot;.&quot;00&quot;.&quot;00000"/>
    <numFmt numFmtId="200" formatCode="[&gt;=10000]#\'\'000\'0\ \ ;[&lt;=-10000]\-#\'\'000\'0\ \ ;#\'0\ \ ;"/>
    <numFmt numFmtId="201" formatCode="_-* #,##0\ _F_-;\-* #,##0\ _F_-;_-* &quot;-&quot;\ _F_-;_-@_-"/>
    <numFmt numFmtId="202" formatCode="#\'000\ \ \ ;\-#\'000\ \ \ ;\ \ \ ;@"/>
    <numFmt numFmtId="203" formatCode="_-* #,##0\ &quot;F&quot;_-;\-* #,##0\ &quot;F&quot;_-;_-* &quot;-&quot;\ &quot;F&quot;_-;_-@_-"/>
    <numFmt numFmtId="204" formatCode="_-* #,##0.00\ &quot;F&quot;_-;\-* #,##0.00\ &quot;F&quot;_-;_-* &quot;-&quot;??\ &quot;F&quot;_-;_-@_-"/>
    <numFmt numFmtId="205" formatCode="#,##0.0&quot; x&quot;;\-#,##0.0&quot; x&quot;;\-_ _x"/>
    <numFmt numFmtId="206" formatCode="0.00_)"/>
    <numFmt numFmtId="207" formatCode="#,##0.0;\(#,##0.0\);\-_)"/>
    <numFmt numFmtId="208" formatCode="0;[Red]0"/>
    <numFmt numFmtId="209" formatCode="0.0%;\-0.0%;\-_%"/>
    <numFmt numFmtId="210" formatCode="000000&quot; &quot;00000"/>
    <numFmt numFmtId="211" formatCode="[&lt;=9999]0000;General"/>
    <numFmt numFmtId="212" formatCode="[&lt;=9999]&quot;N-&quot;0000;General"/>
    <numFmt numFmtId="213" formatCode=";;;"/>
    <numFmt numFmtId="214" formatCode=";;"/>
    <numFmt numFmtId="215" formatCode="dd\-mmm\-yy_*"/>
    <numFmt numFmtId="216" formatCode="[&lt;=99999999]##_ ##_ ##_ ##;\(\+##\)_ ##_ ##_ ##_ ##"/>
    <numFmt numFmtId="217" formatCode="#,##0.0"/>
    <numFmt numFmtId="218" formatCode="[h]:mm"/>
    <numFmt numFmtId="219" formatCode="[hh]:mm"/>
    <numFmt numFmtId="220" formatCode="00"/>
    <numFmt numFmtId="221" formatCode="_-* #,##0.0_-;\ \(#,##0.0\)_-;_-* &quot;-&quot;??_-;_-@_-"/>
    <numFmt numFmtId="222" formatCode="#,##0,"/>
    <numFmt numFmtId="223" formatCode="[Blue]#,##0.00;[Red]\-#,##0.00;0.00"/>
    <numFmt numFmtId="224" formatCode="&quot;kr&quot;* #,##0,;&quot;kr&quot;* \-#,##0,"/>
    <numFmt numFmtId="225" formatCode="[Blue]&quot;kr&quot;* #,##0.00;[Red]&quot;kr&quot;* \-#,##0.00;0.00"/>
    <numFmt numFmtId="226" formatCode="&quot;ATS&quot;\ #,##0;[Red]\-&quot;ATS&quot;\ #,##0"/>
    <numFmt numFmtId="227" formatCode="#,##0.00&quot; DM&quot;_ ;[Red]\-#,##0.00&quot; DM&quot;\ "/>
    <numFmt numFmtId="228" formatCode="yyyy/mm/dd"/>
    <numFmt numFmtId="229" formatCode="&quot;L.&quot;\ #,##0.00;[Red]\-&quot;L.&quot;\ #,##0.00"/>
    <numFmt numFmtId="230" formatCode="_-&quot;L.&quot;\ * #,##0.00_-;\-&quot;L.&quot;\ * #,##0.00_-;_-&quot;L.&quot;\ * &quot;-&quot;??_-;_-@_-"/>
    <numFmt numFmtId="231" formatCode="#,##0.0000"/>
  </numFmts>
  <fonts count="140">
    <font>
      <sz val="11"/>
      <color theme="1"/>
      <name val="Calibri"/>
      <family val="2"/>
      <scheme val="minor"/>
    </font>
    <font>
      <sz val="11"/>
      <color theme="1"/>
      <name val="Calibri"/>
      <family val="2"/>
      <scheme val="minor"/>
    </font>
    <font>
      <b/>
      <sz val="11"/>
      <color rgb="FFFA7D00"/>
      <name val="Calibri"/>
      <family val="2"/>
      <scheme val="minor"/>
    </font>
    <font>
      <b/>
      <sz val="11"/>
      <color theme="1"/>
      <name val="Calibri"/>
      <family val="2"/>
      <scheme val="minor"/>
    </font>
    <font>
      <sz val="10"/>
      <name val="Arial"/>
      <family val="2"/>
    </font>
    <font>
      <sz val="10"/>
      <name val="Arial"/>
      <family val="2"/>
    </font>
    <font>
      <b/>
      <sz val="10"/>
      <name val="Arial"/>
      <family val="2"/>
    </font>
    <font>
      <sz val="10"/>
      <color indexed="10"/>
      <name val="Arial"/>
      <family val="2"/>
    </font>
    <font>
      <b/>
      <sz val="11"/>
      <color indexed="8"/>
      <name val="Calibri"/>
      <family val="2"/>
    </font>
    <font>
      <sz val="11"/>
      <color indexed="8"/>
      <name val="Calibri"/>
      <family val="2"/>
    </font>
    <font>
      <sz val="11"/>
      <color indexed="9"/>
      <name val="Calibri"/>
      <family val="2"/>
    </font>
    <font>
      <sz val="11"/>
      <color indexed="20"/>
      <name val="Calibri"/>
      <family val="2"/>
    </font>
    <font>
      <i/>
      <sz val="11"/>
      <color indexed="23"/>
      <name val="Calibri"/>
      <family val="2"/>
    </font>
    <font>
      <sz val="11"/>
      <color indexed="17"/>
      <name val="Calibri"/>
      <family val="2"/>
    </font>
    <font>
      <sz val="11"/>
      <color indexed="62"/>
      <name val="Calibri"/>
      <family val="2"/>
    </font>
    <font>
      <sz val="11"/>
      <color indexed="10"/>
      <name val="Calibri"/>
      <family val="2"/>
    </font>
    <font>
      <b/>
      <sz val="11"/>
      <color indexed="9"/>
      <name val="Calibri"/>
      <family val="2"/>
    </font>
    <font>
      <b/>
      <sz val="11"/>
      <color indexed="63"/>
      <name val="Calibri"/>
      <family val="2"/>
    </font>
    <font>
      <sz val="10"/>
      <name val="Helv"/>
      <family val="2"/>
    </font>
    <font>
      <sz val="10"/>
      <name val="Helv"/>
      <charset val="204"/>
    </font>
    <font>
      <sz val="9.75"/>
      <name val="Arial"/>
      <family val="2"/>
    </font>
    <font>
      <sz val="11"/>
      <color indexed="8"/>
      <name val="Calibri"/>
      <family val="2"/>
      <charset val="162"/>
    </font>
    <font>
      <sz val="11"/>
      <color indexed="9"/>
      <name val="Calibri"/>
      <family val="2"/>
      <charset val="162"/>
    </font>
    <font>
      <sz val="10"/>
      <name val="Geneva"/>
      <family val="2"/>
    </font>
    <font>
      <sz val="10"/>
      <color indexed="8"/>
      <name val="Arial"/>
      <family val="2"/>
    </font>
    <font>
      <sz val="10"/>
      <name val="FrutigerNext LT Regular"/>
      <family val="2"/>
    </font>
    <font>
      <sz val="12"/>
      <name val="DTMLetterRegular"/>
    </font>
    <font>
      <i/>
      <sz val="11"/>
      <color indexed="23"/>
      <name val="Calibri"/>
      <family val="2"/>
      <charset val="162"/>
    </font>
    <font>
      <b/>
      <sz val="18"/>
      <color indexed="56"/>
      <name val="Cambria"/>
      <family val="2"/>
      <charset val="162"/>
    </font>
    <font>
      <b/>
      <sz val="12"/>
      <name val="Arial"/>
      <family val="2"/>
    </font>
    <font>
      <sz val="8"/>
      <color indexed="8"/>
      <name val="Arial"/>
      <family val="2"/>
    </font>
    <font>
      <sz val="11"/>
      <color indexed="52"/>
      <name val="Calibri"/>
      <family val="2"/>
      <charset val="162"/>
    </font>
    <font>
      <b/>
      <sz val="15"/>
      <color indexed="56"/>
      <name val="Calibri"/>
      <family val="2"/>
      <charset val="162"/>
    </font>
    <font>
      <b/>
      <sz val="13"/>
      <color indexed="56"/>
      <name val="Calibri"/>
      <family val="2"/>
      <charset val="162"/>
    </font>
    <font>
      <b/>
      <sz val="11"/>
      <color indexed="56"/>
      <name val="Calibri"/>
      <family val="2"/>
      <charset val="162"/>
    </font>
    <font>
      <b/>
      <sz val="11"/>
      <color indexed="52"/>
      <name val="Calibri"/>
      <family val="2"/>
    </font>
    <font>
      <sz val="10"/>
      <name val="Courier"/>
      <family val="3"/>
    </font>
    <font>
      <sz val="12"/>
      <name val="Tms Rmn"/>
    </font>
    <font>
      <sz val="10"/>
      <name val="MS Sans Serif"/>
      <family val="2"/>
    </font>
    <font>
      <b/>
      <sz val="8"/>
      <color indexed="24"/>
      <name val="Arial"/>
      <family val="2"/>
    </font>
    <font>
      <sz val="9"/>
      <name val="Arial"/>
      <family val="2"/>
    </font>
    <font>
      <sz val="8"/>
      <name val="Arial"/>
      <family val="2"/>
      <charset val="238"/>
    </font>
    <font>
      <sz val="8"/>
      <name val="Arial"/>
      <family val="2"/>
    </font>
    <font>
      <b/>
      <sz val="9"/>
      <color indexed="24"/>
      <name val="Arial"/>
      <family val="2"/>
    </font>
    <font>
      <b/>
      <sz val="11"/>
      <color indexed="24"/>
      <name val="Arial"/>
      <family val="2"/>
    </font>
    <font>
      <b/>
      <sz val="11"/>
      <color indexed="63"/>
      <name val="Calibri"/>
      <family val="2"/>
      <charset val="162"/>
    </font>
    <font>
      <b/>
      <sz val="8"/>
      <name val="Arial"/>
      <family val="2"/>
    </font>
    <font>
      <sz val="11"/>
      <name val="??"/>
      <family val="3"/>
      <charset val="129"/>
    </font>
    <font>
      <sz val="10"/>
      <name val="Comic Sans MS"/>
      <family val="4"/>
    </font>
    <font>
      <sz val="10"/>
      <name val="Tms Rmn"/>
    </font>
    <font>
      <sz val="11"/>
      <color indexed="62"/>
      <name val="Calibri"/>
      <family val="2"/>
      <charset val="162"/>
    </font>
    <font>
      <b/>
      <sz val="16"/>
      <name val="Helvetica"/>
    </font>
    <font>
      <b/>
      <sz val="16"/>
      <name val="Helvetica"/>
      <family val="2"/>
    </font>
    <font>
      <sz val="10"/>
      <color indexed="17"/>
      <name val="Arial"/>
      <family val="2"/>
    </font>
    <font>
      <b/>
      <u/>
      <sz val="11"/>
      <color indexed="37"/>
      <name val="Arial"/>
      <family val="2"/>
    </font>
    <font>
      <b/>
      <sz val="12"/>
      <color indexed="9"/>
      <name val="Arial"/>
      <family val="2"/>
    </font>
    <font>
      <b/>
      <sz val="15"/>
      <color indexed="56"/>
      <name val="Calibri"/>
      <family val="2"/>
    </font>
    <font>
      <b/>
      <sz val="13"/>
      <color indexed="56"/>
      <name val="Calibri"/>
      <family val="2"/>
    </font>
    <font>
      <b/>
      <sz val="11"/>
      <color indexed="56"/>
      <name val="Calibri"/>
      <family val="2"/>
    </font>
    <font>
      <b/>
      <sz val="10"/>
      <color indexed="8"/>
      <name val="Arial"/>
      <family val="2"/>
    </font>
    <font>
      <b/>
      <sz val="11"/>
      <color indexed="52"/>
      <name val="Calibri"/>
      <family val="2"/>
      <charset val="162"/>
    </font>
    <font>
      <sz val="10"/>
      <color indexed="9"/>
      <name val="Arial"/>
      <family val="2"/>
    </font>
    <font>
      <sz val="10"/>
      <color indexed="12"/>
      <name val="Arial"/>
      <family val="2"/>
    </font>
    <font>
      <u/>
      <sz val="8.0500000000000007"/>
      <color indexed="12"/>
      <name val="Calibri"/>
      <family val="2"/>
    </font>
    <font>
      <u/>
      <sz val="10"/>
      <color indexed="12"/>
      <name val="Arial"/>
      <family val="2"/>
    </font>
    <font>
      <b/>
      <sz val="10"/>
      <color indexed="10"/>
      <name val="Arial"/>
      <family val="2"/>
    </font>
    <font>
      <sz val="8"/>
      <name val="Helv"/>
    </font>
    <font>
      <b/>
      <sz val="11"/>
      <color indexed="9"/>
      <name val="Calibri"/>
      <family val="2"/>
      <charset val="162"/>
    </font>
    <font>
      <sz val="11"/>
      <color indexed="17"/>
      <name val="Calibri"/>
      <family val="2"/>
      <charset val="162"/>
    </font>
    <font>
      <b/>
      <sz val="16"/>
      <name val="Arial"/>
      <family val="2"/>
    </font>
    <font>
      <sz val="11"/>
      <color indexed="52"/>
      <name val="Calibri"/>
      <family val="2"/>
    </font>
    <font>
      <sz val="10"/>
      <color indexed="8"/>
      <name val="Calibri"/>
      <family val="2"/>
    </font>
    <font>
      <sz val="11"/>
      <color indexed="20"/>
      <name val="Calibri"/>
      <family val="2"/>
      <charset val="162"/>
    </font>
    <font>
      <sz val="11"/>
      <name val="Arial"/>
      <family val="2"/>
      <charset val="238"/>
    </font>
    <font>
      <sz val="11"/>
      <name val="Arial"/>
      <family val="2"/>
    </font>
    <font>
      <sz val="12"/>
      <name val="Arial"/>
      <family val="2"/>
    </font>
    <font>
      <sz val="11"/>
      <color indexed="60"/>
      <name val="Calibri"/>
      <family val="2"/>
    </font>
    <font>
      <sz val="7"/>
      <name val="Small Fonts"/>
      <family val="2"/>
    </font>
    <font>
      <b/>
      <i/>
      <sz val="16"/>
      <name val="Helv"/>
    </font>
    <font>
      <sz val="10"/>
      <name val="Arial"/>
      <family val="2"/>
      <charset val="238"/>
    </font>
    <font>
      <sz val="10"/>
      <name val="Arial "/>
    </font>
    <font>
      <i/>
      <sz val="10"/>
      <name val="Helv"/>
    </font>
    <font>
      <sz val="7"/>
      <name val="Arial"/>
      <family val="2"/>
    </font>
    <font>
      <sz val="11"/>
      <color indexed="60"/>
      <name val="Calibri"/>
      <family val="2"/>
      <charset val="162"/>
    </font>
    <font>
      <sz val="10"/>
      <name val="Helvetica"/>
      <family val="2"/>
    </font>
    <font>
      <sz val="10"/>
      <color indexed="8"/>
      <name val="Helvetica"/>
      <family val="2"/>
    </font>
    <font>
      <b/>
      <sz val="10"/>
      <color indexed="39"/>
      <name val="Arial"/>
      <family val="2"/>
    </font>
    <font>
      <b/>
      <sz val="12"/>
      <color indexed="8"/>
      <name val="Arial"/>
      <family val="2"/>
    </font>
    <font>
      <sz val="10"/>
      <color indexed="39"/>
      <name val="Arial"/>
      <family val="2"/>
    </font>
    <font>
      <sz val="19"/>
      <color indexed="48"/>
      <name val="Arial"/>
      <family val="2"/>
    </font>
    <font>
      <b/>
      <sz val="10"/>
      <color indexed="8"/>
      <name val="Helvetica"/>
      <family val="2"/>
    </font>
    <font>
      <b/>
      <sz val="18"/>
      <color indexed="56"/>
      <name val="Cambria"/>
      <family val="2"/>
    </font>
    <font>
      <b/>
      <sz val="11"/>
      <color indexed="8"/>
      <name val="Calibri"/>
      <family val="2"/>
      <charset val="162"/>
    </font>
    <font>
      <sz val="8"/>
      <color indexed="12"/>
      <name val="Arial"/>
      <family val="2"/>
    </font>
    <font>
      <sz val="11"/>
      <color indexed="10"/>
      <name val="Calibri"/>
      <family val="2"/>
      <charset val="162"/>
    </font>
    <font>
      <sz val="11"/>
      <name val="Helvetica"/>
    </font>
    <font>
      <sz val="8"/>
      <color theme="1"/>
      <name val="Arial"/>
      <family val="2"/>
    </font>
    <font>
      <sz val="12"/>
      <color theme="1"/>
      <name val="Calibri"/>
      <family val="2"/>
      <charset val="238"/>
      <scheme val="minor"/>
    </font>
    <font>
      <b/>
      <i/>
      <sz val="12"/>
      <color theme="1"/>
      <name val="Calibri"/>
      <family val="2"/>
      <scheme val="minor"/>
    </font>
    <font>
      <b/>
      <sz val="10"/>
      <color theme="1"/>
      <name val="Calibri"/>
      <family val="2"/>
      <scheme val="minor"/>
    </font>
    <font>
      <sz val="9"/>
      <color theme="1"/>
      <name val="Calibri"/>
      <family val="2"/>
      <scheme val="minor"/>
    </font>
    <font>
      <b/>
      <sz val="10"/>
      <color theme="0"/>
      <name val="Calibri"/>
      <family val="2"/>
      <scheme val="minor"/>
    </font>
    <font>
      <u/>
      <sz val="10"/>
      <color theme="10"/>
      <name val="Arial"/>
      <family val="2"/>
    </font>
    <font>
      <sz val="10"/>
      <color theme="1"/>
      <name val="Arial"/>
      <family val="2"/>
    </font>
    <font>
      <sz val="11"/>
      <color theme="1"/>
      <name val="Calibri"/>
      <family val="2"/>
      <charset val="238"/>
      <scheme val="minor"/>
    </font>
    <font>
      <sz val="10"/>
      <color rgb="FFFF0000"/>
      <name val="Arial"/>
      <family val="2"/>
    </font>
    <font>
      <sz val="11"/>
      <color theme="1"/>
      <name val="Arial"/>
      <family val="2"/>
    </font>
    <font>
      <b/>
      <sz val="11"/>
      <color rgb="FF0070C0"/>
      <name val="Arial"/>
      <family val="2"/>
    </font>
    <font>
      <b/>
      <sz val="10"/>
      <color rgb="FF0070C0"/>
      <name val="Arial"/>
      <family val="2"/>
    </font>
    <font>
      <sz val="10"/>
      <color rgb="FF00B050"/>
      <name val="Arial"/>
      <family val="2"/>
    </font>
    <font>
      <sz val="11"/>
      <name val="Calibri"/>
      <family val="2"/>
      <scheme val="minor"/>
    </font>
    <font>
      <b/>
      <sz val="11"/>
      <name val="Calibri"/>
      <family val="2"/>
      <scheme val="minor"/>
    </font>
    <font>
      <sz val="24"/>
      <color theme="1"/>
      <name val="Calibri"/>
      <family val="2"/>
      <scheme val="minor"/>
    </font>
    <font>
      <b/>
      <sz val="11"/>
      <name val="Arial"/>
      <family val="2"/>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Arial"/>
      <family val="2"/>
    </font>
    <font>
      <sz val="12"/>
      <color indexed="8"/>
      <name val="Calibri"/>
      <family val="2"/>
      <charset val="238"/>
    </font>
    <font>
      <sz val="11"/>
      <name val="Calibri"/>
      <family val="2"/>
    </font>
    <font>
      <b/>
      <sz val="11"/>
      <color indexed="10"/>
      <name val="Calibri"/>
      <family val="2"/>
      <scheme val="minor"/>
    </font>
    <font>
      <sz val="11"/>
      <color indexed="10"/>
      <name val="Calibri"/>
      <family val="2"/>
      <scheme val="minor"/>
    </font>
    <font>
      <sz val="11"/>
      <color indexed="19"/>
      <name val="Calibri"/>
      <family val="2"/>
      <scheme val="minor"/>
    </font>
    <font>
      <b/>
      <sz val="15"/>
      <color indexed="62"/>
      <name val="Calibri"/>
      <family val="2"/>
      <scheme val="minor"/>
    </font>
    <font>
      <b/>
      <sz val="13"/>
      <color indexed="62"/>
      <name val="Calibri"/>
      <family val="2"/>
      <scheme val="minor"/>
    </font>
    <font>
      <b/>
      <sz val="11"/>
      <color indexed="62"/>
      <name val="Calibri"/>
      <family val="2"/>
      <scheme val="minor"/>
    </font>
    <font>
      <b/>
      <sz val="18"/>
      <color indexed="62"/>
      <name val="Cambria"/>
      <family val="2"/>
      <scheme val="major"/>
    </font>
    <font>
      <b/>
      <sz val="14"/>
      <color theme="1"/>
      <name val="Calibri"/>
      <family val="2"/>
      <scheme val="minor"/>
    </font>
    <font>
      <b/>
      <sz val="22"/>
      <color theme="1"/>
      <name val="Calibri"/>
      <family val="2"/>
      <scheme val="minor"/>
    </font>
    <font>
      <b/>
      <u/>
      <sz val="11"/>
      <color theme="1"/>
      <name val="Calibri"/>
      <family val="2"/>
      <scheme val="minor"/>
    </font>
    <font>
      <b/>
      <u/>
      <sz val="12"/>
      <color theme="10"/>
      <name val="Arial"/>
      <family val="2"/>
    </font>
    <font>
      <b/>
      <sz val="14"/>
      <color rgb="FFFF0000"/>
      <name val="Calibri"/>
      <family val="2"/>
    </font>
    <font>
      <sz val="8"/>
      <name val="Calibri"/>
      <family val="2"/>
      <scheme val="minor"/>
    </font>
    <font>
      <sz val="11"/>
      <color indexed="8"/>
      <name val="Calibri"/>
      <family val="2"/>
      <scheme val="minor"/>
    </font>
    <font>
      <b/>
      <sz val="14"/>
      <color rgb="FFFF0000"/>
      <name val="Calibri"/>
      <family val="2"/>
      <scheme val="minor"/>
    </font>
  </fonts>
  <fills count="79">
    <fill>
      <patternFill patternType="none"/>
    </fill>
    <fill>
      <patternFill patternType="gray125"/>
    </fill>
    <fill>
      <patternFill patternType="solid">
        <fgColor rgb="FFF2F2F2"/>
      </patternFill>
    </fill>
    <fill>
      <patternFill patternType="solid">
        <fgColor rgb="FFFFFFCC"/>
      </patternFill>
    </fill>
    <fill>
      <patternFill patternType="solid">
        <fgColor theme="4" tint="0.79998168889431442"/>
        <bgColor indexed="65"/>
      </patternFill>
    </fill>
    <fill>
      <patternFill patternType="solid">
        <fgColor theme="5" tint="0.79998168889431442"/>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6"/>
      </patternFill>
    </fill>
    <fill>
      <patternFill patternType="solid">
        <fgColor indexed="43"/>
      </patternFill>
    </fill>
    <fill>
      <patternFill patternType="solid">
        <fgColor indexed="53"/>
      </patternFill>
    </fill>
    <fill>
      <patternFill patternType="solid">
        <fgColor indexed="62"/>
      </patternFill>
    </fill>
    <fill>
      <patternFill patternType="solid">
        <fgColor indexed="10"/>
      </patternFill>
    </fill>
    <fill>
      <patternFill patternType="solid">
        <fgColor indexed="57"/>
      </patternFill>
    </fill>
    <fill>
      <patternFill patternType="solid">
        <fgColor indexed="44"/>
        <bgColor indexed="64"/>
      </patternFill>
    </fill>
    <fill>
      <patternFill patternType="solid">
        <fgColor indexed="41"/>
        <bgColor indexed="41"/>
      </patternFill>
    </fill>
    <fill>
      <patternFill patternType="solid">
        <fgColor indexed="9"/>
      </patternFill>
    </fill>
    <fill>
      <patternFill patternType="solid">
        <fgColor indexed="22"/>
      </patternFill>
    </fill>
    <fill>
      <patternFill patternType="solid">
        <fgColor indexed="55"/>
      </patternFill>
    </fill>
    <fill>
      <patternFill patternType="mediumGray">
        <fgColor indexed="22"/>
      </patternFill>
    </fill>
    <fill>
      <patternFill patternType="solid">
        <fgColor indexed="43"/>
        <bgColor indexed="64"/>
      </patternFill>
    </fill>
    <fill>
      <patternFill patternType="solid">
        <fgColor indexed="22"/>
        <bgColor indexed="64"/>
      </patternFill>
    </fill>
    <fill>
      <patternFill patternType="solid">
        <fgColor indexed="54"/>
        <bgColor indexed="64"/>
      </patternFill>
    </fill>
    <fill>
      <patternFill patternType="solid">
        <fgColor indexed="26"/>
        <bgColor indexed="64"/>
      </patternFill>
    </fill>
    <fill>
      <patternFill patternType="lightGray">
        <fgColor indexed="10"/>
      </patternFill>
    </fill>
    <fill>
      <patternFill patternType="gray125">
        <fgColor indexed="12"/>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40"/>
      </patternFill>
    </fill>
    <fill>
      <patternFill patternType="solid">
        <fgColor indexed="41"/>
        <bgColor indexed="64"/>
      </patternFill>
    </fill>
    <fill>
      <patternFill patternType="solid">
        <fgColor indexed="15"/>
      </patternFill>
    </fill>
    <fill>
      <patternFill patternType="solid">
        <fgColor indexed="42"/>
        <bgColor indexed="64"/>
      </patternFill>
    </fill>
    <fill>
      <patternFill patternType="solid">
        <fgColor theme="0" tint="-0.14999847407452621"/>
        <bgColor indexed="64"/>
      </patternFill>
    </fill>
    <fill>
      <patternFill patternType="solid">
        <fgColor theme="5" tint="-0.249977111117893"/>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6" tint="0.59996337778862885"/>
        <bgColor indexed="64"/>
      </patternFill>
    </fill>
    <fill>
      <patternFill patternType="solid">
        <fgColor theme="4" tint="0.59999389629810485"/>
        <bgColor indexed="64"/>
      </patternFill>
    </fill>
    <fill>
      <patternFill patternType="solid">
        <fgColor rgb="FF92D050"/>
        <bgColor indexed="64"/>
      </patternFill>
    </fill>
    <fill>
      <patternFill patternType="solid">
        <fgColor rgb="FFFFEB9C"/>
      </patternFill>
    </fill>
    <fill>
      <patternFill patternType="solid">
        <fgColor rgb="FFA5A5A5"/>
      </patternFill>
    </fill>
    <fill>
      <patternFill patternType="solid">
        <fgColor theme="5" tint="0.59999389629810485"/>
        <bgColor indexed="65"/>
      </patternFill>
    </fill>
    <fill>
      <patternFill patternType="solid">
        <fgColor theme="8"/>
      </patternFill>
    </fill>
    <fill>
      <patternFill patternType="solid">
        <fgColor theme="8" tint="0.79998168889431442"/>
        <bgColor indexed="65"/>
      </patternFill>
    </fill>
    <fill>
      <patternFill patternType="solid">
        <fgColor indexed="47"/>
        <bgColor indexed="64"/>
      </patternFill>
    </fill>
    <fill>
      <patternFill patternType="solid">
        <fgColor indexed="52"/>
        <bgColor indexed="64"/>
      </patternFill>
    </fill>
    <fill>
      <patternFill patternType="solid">
        <fgColor indexed="56"/>
      </patternFill>
    </fill>
    <fill>
      <patternFill patternType="solid">
        <fgColor indexed="5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BCCCA8"/>
        <bgColor indexed="64"/>
      </patternFill>
    </fill>
    <fill>
      <patternFill patternType="solid">
        <fgColor indexed="9"/>
        <bgColor indexed="64"/>
      </patternFill>
    </fill>
    <fill>
      <patternFill patternType="solid">
        <fgColor rgb="FF9EC5AB"/>
        <bgColor indexed="64"/>
      </patternFill>
    </fill>
  </fills>
  <borders count="66">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indexed="64"/>
      </left>
      <right/>
      <top/>
      <bottom style="hair">
        <color indexed="64"/>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double">
        <color indexed="64"/>
      </left>
      <right/>
      <top/>
      <bottom/>
      <diagonal/>
    </border>
    <border>
      <left/>
      <right/>
      <top/>
      <bottom style="medium">
        <color indexed="24"/>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style="medium">
        <color indexed="64"/>
      </top>
      <bottom style="thin">
        <color indexed="64"/>
      </bottom>
      <diagonal/>
    </border>
    <border>
      <left style="thin">
        <color indexed="64"/>
      </left>
      <right style="thin">
        <color indexed="64"/>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62"/>
      </top>
      <bottom style="double">
        <color indexed="62"/>
      </bottom>
      <diagonal/>
    </border>
    <border>
      <left/>
      <right/>
      <top/>
      <bottom style="medium">
        <color indexed="64"/>
      </bottom>
      <diagonal/>
    </border>
    <border>
      <left/>
      <right style="medium">
        <color indexed="64"/>
      </right>
      <top style="medium">
        <color indexed="64"/>
      </top>
      <bottom style="medium">
        <color indexed="64"/>
      </bottom>
      <diagonal/>
    </border>
    <border>
      <left style="dashed">
        <color theme="1" tint="0.499984740745262"/>
      </left>
      <right style="dashed">
        <color theme="1" tint="0.499984740745262"/>
      </right>
      <top/>
      <bottom style="medium">
        <color theme="5" tint="-0.499984740745262"/>
      </bottom>
      <diagonal/>
    </border>
    <border>
      <left/>
      <right/>
      <top/>
      <bottom style="medium">
        <color theme="5" tint="-0.249977111117893"/>
      </bottom>
      <diagonal/>
    </border>
    <border>
      <left/>
      <right/>
      <top style="hair">
        <color theme="1" tint="0.34998626667073579"/>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indexed="52"/>
      </bottom>
      <diagonal/>
    </border>
    <border>
      <left/>
      <right/>
      <top/>
      <bottom style="double">
        <color indexed="10"/>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style="dashed">
        <color theme="1" tint="0.499984740745262"/>
      </left>
      <right style="dashed">
        <color theme="1" tint="0.499984740745262"/>
      </right>
      <top/>
      <bottom style="medium">
        <color indexed="52"/>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medium">
        <color indexed="64"/>
      </right>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diagonal/>
    </border>
  </borders>
  <cellStyleXfs count="2714">
    <xf numFmtId="0" fontId="0" fillId="0" borderId="0"/>
    <xf numFmtId="0" fontId="4" fillId="0" borderId="0" applyBorder="0"/>
    <xf numFmtId="0" fontId="18" fillId="0" borderId="0"/>
    <xf numFmtId="173" fontId="18" fillId="0" borderId="0"/>
    <xf numFmtId="173" fontId="18" fillId="0" borderId="0"/>
    <xf numFmtId="173" fontId="19" fillId="0" borderId="0"/>
    <xf numFmtId="173" fontId="19" fillId="0" borderId="0"/>
    <xf numFmtId="173" fontId="18" fillId="0" borderId="0"/>
    <xf numFmtId="173" fontId="19" fillId="0" borderId="0"/>
    <xf numFmtId="0" fontId="19" fillId="0" borderId="0"/>
    <xf numFmtId="2" fontId="9" fillId="0" borderId="0"/>
    <xf numFmtId="173" fontId="9" fillId="0" borderId="0"/>
    <xf numFmtId="173" fontId="5" fillId="0" borderId="0"/>
    <xf numFmtId="0"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18" fillId="0" borderId="0"/>
    <xf numFmtId="173" fontId="5" fillId="0" borderId="0"/>
    <xf numFmtId="173" fontId="5" fillId="0" borderId="0"/>
    <xf numFmtId="173" fontId="5" fillId="0" borderId="0"/>
    <xf numFmtId="173" fontId="19" fillId="0" borderId="0"/>
    <xf numFmtId="173" fontId="18" fillId="0" borderId="0"/>
    <xf numFmtId="173" fontId="19" fillId="0" borderId="0"/>
    <xf numFmtId="173" fontId="18" fillId="0" borderId="0"/>
    <xf numFmtId="173" fontId="19" fillId="0" borderId="0"/>
    <xf numFmtId="173" fontId="5" fillId="0" borderId="0"/>
    <xf numFmtId="173" fontId="5" fillId="0" borderId="0"/>
    <xf numFmtId="173" fontId="5"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18" fillId="0" borderId="0"/>
    <xf numFmtId="173" fontId="18" fillId="0" borderId="0"/>
    <xf numFmtId="173" fontId="19" fillId="0" borderId="0"/>
    <xf numFmtId="173" fontId="19" fillId="0" borderId="0"/>
    <xf numFmtId="173" fontId="18" fillId="0" borderId="0"/>
    <xf numFmtId="173" fontId="1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5" fillId="0" borderId="0"/>
    <xf numFmtId="173" fontId="9" fillId="0" borderId="0"/>
    <xf numFmtId="173" fontId="5"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5" fillId="0" borderId="0"/>
    <xf numFmtId="173" fontId="5" fillId="0" borderId="0"/>
    <xf numFmtId="173" fontId="5" fillId="0" borderId="0"/>
    <xf numFmtId="173" fontId="5"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5" fillId="0" borderId="0"/>
    <xf numFmtId="173" fontId="5" fillId="0" borderId="0"/>
    <xf numFmtId="173" fontId="5" fillId="0" borderId="0"/>
    <xf numFmtId="173" fontId="5" fillId="0" borderId="0"/>
    <xf numFmtId="173" fontId="20" fillId="0" borderId="0"/>
    <xf numFmtId="173" fontId="20" fillId="0" borderId="0"/>
    <xf numFmtId="173" fontId="20" fillId="0" borderId="0"/>
    <xf numFmtId="173" fontId="20" fillId="0" borderId="0"/>
    <xf numFmtId="173" fontId="9" fillId="0" borderId="0"/>
    <xf numFmtId="173" fontId="9" fillId="0" borderId="0"/>
    <xf numFmtId="173" fontId="9" fillId="0" borderId="0"/>
    <xf numFmtId="173" fontId="20" fillId="0" borderId="0"/>
    <xf numFmtId="173" fontId="20" fillId="0" borderId="0"/>
    <xf numFmtId="173" fontId="20" fillId="0" borderId="0"/>
    <xf numFmtId="173" fontId="5" fillId="0" borderId="0"/>
    <xf numFmtId="173" fontId="5" fillId="0" borderId="0"/>
    <xf numFmtId="173" fontId="5" fillId="0" borderId="0"/>
    <xf numFmtId="173" fontId="5" fillId="0" borderId="0"/>
    <xf numFmtId="173" fontId="5"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0" fontId="9" fillId="6" borderId="0" applyNumberFormat="0" applyBorder="0" applyAlignment="0" applyProtection="0"/>
    <xf numFmtId="0" fontId="21" fillId="6" borderId="0" applyNumberFormat="0" applyBorder="0" applyAlignment="0" applyProtection="0"/>
    <xf numFmtId="0" fontId="9" fillId="7" borderId="0" applyNumberFormat="0" applyBorder="0" applyAlignment="0" applyProtection="0"/>
    <xf numFmtId="0" fontId="21" fillId="7" borderId="0" applyNumberFormat="0" applyBorder="0" applyAlignment="0" applyProtection="0"/>
    <xf numFmtId="0" fontId="9" fillId="8" borderId="0" applyNumberFormat="0" applyBorder="0" applyAlignment="0" applyProtection="0"/>
    <xf numFmtId="0" fontId="21" fillId="8" borderId="0" applyNumberFormat="0" applyBorder="0" applyAlignment="0" applyProtection="0"/>
    <xf numFmtId="0" fontId="9" fillId="9" borderId="0" applyNumberFormat="0" applyBorder="0" applyAlignment="0" applyProtection="0"/>
    <xf numFmtId="0" fontId="21" fillId="9" borderId="0" applyNumberFormat="0" applyBorder="0" applyAlignment="0" applyProtection="0"/>
    <xf numFmtId="0" fontId="9" fillId="10" borderId="0" applyNumberFormat="0" applyBorder="0" applyAlignment="0" applyProtection="0"/>
    <xf numFmtId="0" fontId="21" fillId="10" borderId="0" applyNumberFormat="0" applyBorder="0" applyAlignment="0" applyProtection="0"/>
    <xf numFmtId="0" fontId="9" fillId="11" borderId="0" applyNumberFormat="0" applyBorder="0" applyAlignment="0" applyProtection="0"/>
    <xf numFmtId="0" fontId="21" fillId="11" borderId="0" applyNumberFormat="0" applyBorder="0" applyAlignment="0" applyProtection="0"/>
    <xf numFmtId="0" fontId="9" fillId="12" borderId="0" applyNumberFormat="0" applyBorder="0" applyAlignment="0" applyProtection="0"/>
    <xf numFmtId="0" fontId="21" fillId="12" borderId="0" applyNumberFormat="0" applyBorder="0" applyAlignment="0" applyProtection="0"/>
    <xf numFmtId="0" fontId="9" fillId="13" borderId="0" applyNumberFormat="0" applyBorder="0" applyAlignment="0" applyProtection="0"/>
    <xf numFmtId="0" fontId="21" fillId="13" borderId="0" applyNumberFormat="0" applyBorder="0" applyAlignment="0" applyProtection="0"/>
    <xf numFmtId="0" fontId="9" fillId="14" borderId="0" applyNumberFormat="0" applyBorder="0" applyAlignment="0" applyProtection="0"/>
    <xf numFmtId="0" fontId="21" fillId="14" borderId="0" applyNumberFormat="0" applyBorder="0" applyAlignment="0" applyProtection="0"/>
    <xf numFmtId="0" fontId="9" fillId="9" borderId="0" applyNumberFormat="0" applyBorder="0" applyAlignment="0" applyProtection="0"/>
    <xf numFmtId="0" fontId="21" fillId="9" borderId="0" applyNumberFormat="0" applyBorder="0" applyAlignment="0" applyProtection="0"/>
    <xf numFmtId="0" fontId="9" fillId="12" borderId="0" applyNumberFormat="0" applyBorder="0" applyAlignment="0" applyProtection="0"/>
    <xf numFmtId="0" fontId="21" fillId="12" borderId="0" applyNumberFormat="0" applyBorder="0" applyAlignment="0" applyProtection="0"/>
    <xf numFmtId="0" fontId="9" fillId="15" borderId="0" applyNumberFormat="0" applyBorder="0" applyAlignment="0" applyProtection="0"/>
    <xf numFmtId="0" fontId="21" fillId="15" borderId="0" applyNumberFormat="0" applyBorder="0" applyAlignment="0" applyProtection="0"/>
    <xf numFmtId="0" fontId="22" fillId="16"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4" fillId="0" borderId="0">
      <alignment vertical="top"/>
    </xf>
    <xf numFmtId="0" fontId="23" fillId="0" borderId="0"/>
    <xf numFmtId="0" fontId="23" fillId="0" borderId="0"/>
    <xf numFmtId="0" fontId="23" fillId="0" borderId="0"/>
    <xf numFmtId="0" fontId="23" fillId="0" borderId="0"/>
    <xf numFmtId="0" fontId="25" fillId="0" borderId="0"/>
    <xf numFmtId="0" fontId="26" fillId="0" borderId="0"/>
    <xf numFmtId="0" fontId="5" fillId="0" borderId="0"/>
    <xf numFmtId="0" fontId="23" fillId="0" borderId="0"/>
    <xf numFmtId="174" fontId="9" fillId="6" borderId="0" applyNumberFormat="0" applyBorder="0" applyAlignment="0" applyProtection="0"/>
    <xf numFmtId="173" fontId="9" fillId="6" borderId="0" applyNumberFormat="0" applyBorder="0" applyAlignment="0" applyProtection="0"/>
    <xf numFmtId="173" fontId="9" fillId="6" borderId="0" applyNumberFormat="0" applyBorder="0" applyAlignment="0" applyProtection="0"/>
    <xf numFmtId="173" fontId="9" fillId="6" borderId="0" applyNumberFormat="0" applyBorder="0" applyAlignment="0" applyProtection="0"/>
    <xf numFmtId="173" fontId="9" fillId="6" borderId="0" applyNumberFormat="0" applyBorder="0" applyAlignment="0" applyProtection="0"/>
    <xf numFmtId="173" fontId="1" fillId="4" borderId="0" applyNumberFormat="0" applyBorder="0" applyAlignment="0" applyProtection="0"/>
    <xf numFmtId="173" fontId="1" fillId="4" borderId="0" applyNumberFormat="0" applyBorder="0" applyAlignment="0" applyProtection="0"/>
    <xf numFmtId="173" fontId="1" fillId="4" borderId="0" applyNumberFormat="0" applyBorder="0" applyAlignment="0" applyProtection="0"/>
    <xf numFmtId="173" fontId="9" fillId="6" borderId="0" applyNumberFormat="0" applyBorder="0" applyAlignment="0" applyProtection="0"/>
    <xf numFmtId="173" fontId="9" fillId="6" borderId="0" applyNumberFormat="0" applyBorder="0" applyAlignment="0" applyProtection="0"/>
    <xf numFmtId="174" fontId="1" fillId="5" borderId="0" applyNumberFormat="0" applyBorder="0" applyAlignment="0" applyProtection="0"/>
    <xf numFmtId="173" fontId="9" fillId="7" borderId="0" applyNumberFormat="0" applyBorder="0" applyAlignment="0" applyProtection="0"/>
    <xf numFmtId="173" fontId="9" fillId="7" borderId="0" applyNumberFormat="0" applyBorder="0" applyAlignment="0" applyProtection="0"/>
    <xf numFmtId="173" fontId="9" fillId="7" borderId="0" applyNumberFormat="0" applyBorder="0" applyAlignment="0" applyProtection="0"/>
    <xf numFmtId="174" fontId="1" fillId="5" borderId="0" applyNumberFormat="0" applyBorder="0" applyAlignment="0" applyProtection="0"/>
    <xf numFmtId="174" fontId="1" fillId="5" borderId="0" applyNumberFormat="0" applyBorder="0" applyAlignment="0" applyProtection="0"/>
    <xf numFmtId="174" fontId="9" fillId="7" borderId="0" applyNumberFormat="0" applyBorder="0" applyAlignment="0" applyProtection="0"/>
    <xf numFmtId="173" fontId="9" fillId="7" borderId="0" applyNumberFormat="0" applyBorder="0" applyAlignment="0" applyProtection="0"/>
    <xf numFmtId="173" fontId="9" fillId="7" borderId="0" applyNumberFormat="0" applyBorder="0" applyAlignment="0" applyProtection="0"/>
    <xf numFmtId="173" fontId="1" fillId="5" borderId="0" applyNumberFormat="0" applyBorder="0" applyAlignment="0" applyProtection="0"/>
    <xf numFmtId="173" fontId="1" fillId="5" borderId="0" applyNumberFormat="0" applyBorder="0" applyAlignment="0" applyProtection="0"/>
    <xf numFmtId="173" fontId="1" fillId="5" borderId="0" applyNumberFormat="0" applyBorder="0" applyAlignment="0" applyProtection="0"/>
    <xf numFmtId="174" fontId="9" fillId="8" borderId="0" applyNumberFormat="0" applyBorder="0" applyAlignment="0" applyProtection="0"/>
    <xf numFmtId="173" fontId="9" fillId="8" borderId="0" applyNumberFormat="0" applyBorder="0" applyAlignment="0" applyProtection="0"/>
    <xf numFmtId="173" fontId="9" fillId="8" borderId="0" applyNumberFormat="0" applyBorder="0" applyAlignment="0" applyProtection="0"/>
    <xf numFmtId="173" fontId="9" fillId="8" borderId="0" applyNumberFormat="0" applyBorder="0" applyAlignment="0" applyProtection="0"/>
    <xf numFmtId="173" fontId="9" fillId="8" borderId="0" applyNumberFormat="0" applyBorder="0" applyAlignment="0" applyProtection="0"/>
    <xf numFmtId="173" fontId="9" fillId="8" borderId="0" applyNumberFormat="0" applyBorder="0" applyAlignment="0" applyProtection="0"/>
    <xf numFmtId="174" fontId="9" fillId="9" borderId="0" applyNumberFormat="0" applyBorder="0" applyAlignment="0" applyProtection="0"/>
    <xf numFmtId="173" fontId="9" fillId="9" borderId="0" applyNumberFormat="0" applyBorder="0" applyAlignment="0" applyProtection="0"/>
    <xf numFmtId="173" fontId="9" fillId="9" borderId="0" applyNumberFormat="0" applyBorder="0" applyAlignment="0" applyProtection="0"/>
    <xf numFmtId="173" fontId="9" fillId="9" borderId="0" applyNumberFormat="0" applyBorder="0" applyAlignment="0" applyProtection="0"/>
    <xf numFmtId="173" fontId="9" fillId="9" borderId="0" applyNumberFormat="0" applyBorder="0" applyAlignment="0" applyProtection="0"/>
    <xf numFmtId="173" fontId="9" fillId="9" borderId="0" applyNumberFormat="0" applyBorder="0" applyAlignment="0" applyProtection="0"/>
    <xf numFmtId="173" fontId="9" fillId="9" borderId="0" applyNumberFormat="0" applyBorder="0" applyAlignment="0" applyProtection="0"/>
    <xf numFmtId="173" fontId="9" fillId="9" borderId="0" applyNumberFormat="0" applyBorder="0" applyAlignment="0" applyProtection="0"/>
    <xf numFmtId="174" fontId="9" fillId="10" borderId="0" applyNumberFormat="0" applyBorder="0" applyAlignment="0" applyProtection="0"/>
    <xf numFmtId="173" fontId="9" fillId="10" borderId="0" applyNumberFormat="0" applyBorder="0" applyAlignment="0" applyProtection="0"/>
    <xf numFmtId="173" fontId="9" fillId="10" borderId="0" applyNumberFormat="0" applyBorder="0" applyAlignment="0" applyProtection="0"/>
    <xf numFmtId="173" fontId="9" fillId="10" borderId="0" applyNumberFormat="0" applyBorder="0" applyAlignment="0" applyProtection="0"/>
    <xf numFmtId="173" fontId="9" fillId="10" borderId="0" applyNumberFormat="0" applyBorder="0" applyAlignment="0" applyProtection="0"/>
    <xf numFmtId="173" fontId="9" fillId="10" borderId="0" applyNumberFormat="0" applyBorder="0" applyAlignment="0" applyProtection="0"/>
    <xf numFmtId="174" fontId="9" fillId="11" borderId="0" applyNumberFormat="0" applyBorder="0" applyAlignment="0" applyProtection="0"/>
    <xf numFmtId="173" fontId="9" fillId="11" borderId="0" applyNumberFormat="0" applyBorder="0" applyAlignment="0" applyProtection="0"/>
    <xf numFmtId="173" fontId="9" fillId="11" borderId="0" applyNumberFormat="0" applyBorder="0" applyAlignment="0" applyProtection="0"/>
    <xf numFmtId="173" fontId="9" fillId="11" borderId="0" applyNumberFormat="0" applyBorder="0" applyAlignment="0" applyProtection="0"/>
    <xf numFmtId="173" fontId="9" fillId="11" borderId="0" applyNumberFormat="0" applyBorder="0" applyAlignment="0" applyProtection="0"/>
    <xf numFmtId="173" fontId="9" fillId="11"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174" fontId="9" fillId="12" borderId="0" applyNumberFormat="0" applyBorder="0" applyAlignment="0" applyProtection="0"/>
    <xf numFmtId="173" fontId="9" fillId="12" borderId="0" applyNumberFormat="0" applyBorder="0" applyAlignment="0" applyProtection="0"/>
    <xf numFmtId="173" fontId="9" fillId="12" borderId="0" applyNumberFormat="0" applyBorder="0" applyAlignment="0" applyProtection="0"/>
    <xf numFmtId="173" fontId="9" fillId="12" borderId="0" applyNumberFormat="0" applyBorder="0" applyAlignment="0" applyProtection="0"/>
    <xf numFmtId="173" fontId="9" fillId="12" borderId="0" applyNumberFormat="0" applyBorder="0" applyAlignment="0" applyProtection="0"/>
    <xf numFmtId="173" fontId="9" fillId="12" borderId="0" applyNumberFormat="0" applyBorder="0" applyAlignment="0" applyProtection="0"/>
    <xf numFmtId="174" fontId="9" fillId="13" borderId="0" applyNumberFormat="0" applyBorder="0" applyAlignment="0" applyProtection="0"/>
    <xf numFmtId="173" fontId="9" fillId="13" borderId="0" applyNumberFormat="0" applyBorder="0" applyAlignment="0" applyProtection="0"/>
    <xf numFmtId="173" fontId="9" fillId="13" borderId="0" applyNumberFormat="0" applyBorder="0" applyAlignment="0" applyProtection="0"/>
    <xf numFmtId="173" fontId="9" fillId="13" borderId="0" applyNumberFormat="0" applyBorder="0" applyAlignment="0" applyProtection="0"/>
    <xf numFmtId="173" fontId="9" fillId="13" borderId="0" applyNumberFormat="0" applyBorder="0" applyAlignment="0" applyProtection="0"/>
    <xf numFmtId="173" fontId="9" fillId="13" borderId="0" applyNumberFormat="0" applyBorder="0" applyAlignment="0" applyProtection="0"/>
    <xf numFmtId="174" fontId="9" fillId="14" borderId="0" applyNumberFormat="0" applyBorder="0" applyAlignment="0" applyProtection="0"/>
    <xf numFmtId="173" fontId="9" fillId="14" borderId="0" applyNumberFormat="0" applyBorder="0" applyAlignment="0" applyProtection="0"/>
    <xf numFmtId="173" fontId="9" fillId="14" borderId="0" applyNumberFormat="0" applyBorder="0" applyAlignment="0" applyProtection="0"/>
    <xf numFmtId="173" fontId="9" fillId="14" borderId="0" applyNumberFormat="0" applyBorder="0" applyAlignment="0" applyProtection="0"/>
    <xf numFmtId="173" fontId="9" fillId="14" borderId="0" applyNumberFormat="0" applyBorder="0" applyAlignment="0" applyProtection="0"/>
    <xf numFmtId="173" fontId="9" fillId="14" borderId="0" applyNumberFormat="0" applyBorder="0" applyAlignment="0" applyProtection="0"/>
    <xf numFmtId="173" fontId="9" fillId="14" borderId="0" applyNumberFormat="0" applyBorder="0" applyAlignment="0" applyProtection="0"/>
    <xf numFmtId="173" fontId="9" fillId="14" borderId="0" applyNumberFormat="0" applyBorder="0" applyAlignment="0" applyProtection="0"/>
    <xf numFmtId="174" fontId="9" fillId="9" borderId="0" applyNumberFormat="0" applyBorder="0" applyAlignment="0" applyProtection="0"/>
    <xf numFmtId="173" fontId="9" fillId="9" borderId="0" applyNumberFormat="0" applyBorder="0" applyAlignment="0" applyProtection="0"/>
    <xf numFmtId="173" fontId="9" fillId="9" borderId="0" applyNumberFormat="0" applyBorder="0" applyAlignment="0" applyProtection="0"/>
    <xf numFmtId="173" fontId="9" fillId="9" borderId="0" applyNumberFormat="0" applyBorder="0" applyAlignment="0" applyProtection="0"/>
    <xf numFmtId="173" fontId="9" fillId="9" borderId="0" applyNumberFormat="0" applyBorder="0" applyAlignment="0" applyProtection="0"/>
    <xf numFmtId="173" fontId="9" fillId="9" borderId="0" applyNumberFormat="0" applyBorder="0" applyAlignment="0" applyProtection="0"/>
    <xf numFmtId="174" fontId="9" fillId="12" borderId="0" applyNumberFormat="0" applyBorder="0" applyAlignment="0" applyProtection="0"/>
    <xf numFmtId="173" fontId="9" fillId="12" borderId="0" applyNumberFormat="0" applyBorder="0" applyAlignment="0" applyProtection="0"/>
    <xf numFmtId="173" fontId="9" fillId="12" borderId="0" applyNumberFormat="0" applyBorder="0" applyAlignment="0" applyProtection="0"/>
    <xf numFmtId="173" fontId="9" fillId="12" borderId="0" applyNumberFormat="0" applyBorder="0" applyAlignment="0" applyProtection="0"/>
    <xf numFmtId="173" fontId="9" fillId="12" borderId="0" applyNumberFormat="0" applyBorder="0" applyAlignment="0" applyProtection="0"/>
    <xf numFmtId="173" fontId="9" fillId="12" borderId="0" applyNumberFormat="0" applyBorder="0" applyAlignment="0" applyProtection="0"/>
    <xf numFmtId="174" fontId="9" fillId="15" borderId="0" applyNumberFormat="0" applyBorder="0" applyAlignment="0" applyProtection="0"/>
    <xf numFmtId="173" fontId="9" fillId="15" borderId="0" applyNumberFormat="0" applyBorder="0" applyAlignment="0" applyProtection="0"/>
    <xf numFmtId="173" fontId="9" fillId="15" borderId="0" applyNumberFormat="0" applyBorder="0" applyAlignment="0" applyProtection="0"/>
    <xf numFmtId="173" fontId="9" fillId="15" borderId="0" applyNumberFormat="0" applyBorder="0" applyAlignment="0" applyProtection="0"/>
    <xf numFmtId="173" fontId="9" fillId="15" borderId="0" applyNumberFormat="0" applyBorder="0" applyAlignment="0" applyProtection="0"/>
    <xf numFmtId="173" fontId="9" fillId="15" borderId="0" applyNumberFormat="0" applyBorder="0" applyAlignment="0" applyProtection="0"/>
    <xf numFmtId="173" fontId="9" fillId="15" borderId="0" applyNumberFormat="0" applyBorder="0" applyAlignment="0" applyProtection="0"/>
    <xf numFmtId="173" fontId="9" fillId="15" borderId="0" applyNumberFormat="0" applyBorder="0" applyAlignment="0" applyProtection="0"/>
    <xf numFmtId="173" fontId="9" fillId="15" borderId="0" applyNumberFormat="0" applyBorder="0" applyAlignment="0" applyProtection="0"/>
    <xf numFmtId="173" fontId="9" fillId="15" borderId="0" applyNumberFormat="0" applyBorder="0" applyAlignment="0" applyProtection="0"/>
    <xf numFmtId="173" fontId="9" fillId="15" borderId="0" applyNumberFormat="0" applyBorder="0" applyAlignment="0" applyProtection="0"/>
    <xf numFmtId="173" fontId="9" fillId="15" borderId="0" applyNumberFormat="0" applyBorder="0" applyAlignment="0" applyProtection="0"/>
    <xf numFmtId="173" fontId="9" fillId="15"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174" fontId="22" fillId="16" borderId="0" applyNumberFormat="0" applyBorder="0" applyAlignment="0" applyProtection="0"/>
    <xf numFmtId="173" fontId="22" fillId="16" borderId="0" applyNumberFormat="0" applyBorder="0" applyAlignment="0" applyProtection="0"/>
    <xf numFmtId="173" fontId="22" fillId="16" borderId="0" applyNumberFormat="0" applyBorder="0" applyAlignment="0" applyProtection="0"/>
    <xf numFmtId="173" fontId="10" fillId="16" borderId="0" applyNumberFormat="0" applyBorder="0" applyAlignment="0" applyProtection="0"/>
    <xf numFmtId="173" fontId="22" fillId="16" borderId="0" applyNumberFormat="0" applyBorder="0" applyAlignment="0" applyProtection="0"/>
    <xf numFmtId="173" fontId="10" fillId="16" borderId="0" applyNumberFormat="0" applyBorder="0" applyAlignment="0" applyProtection="0"/>
    <xf numFmtId="173" fontId="10" fillId="16" borderId="0" applyNumberFormat="0" applyBorder="0" applyAlignment="0" applyProtection="0"/>
    <xf numFmtId="173" fontId="22" fillId="16" borderId="0" applyNumberFormat="0" applyBorder="0" applyAlignment="0" applyProtection="0"/>
    <xf numFmtId="173" fontId="22" fillId="16" borderId="0" applyNumberFormat="0" applyBorder="0" applyAlignment="0" applyProtection="0"/>
    <xf numFmtId="173" fontId="10" fillId="16" borderId="0" applyNumberFormat="0" applyBorder="0" applyAlignment="0" applyProtection="0"/>
    <xf numFmtId="173" fontId="22" fillId="16" borderId="0" applyNumberFormat="0" applyBorder="0" applyAlignment="0" applyProtection="0"/>
    <xf numFmtId="173" fontId="10" fillId="16" borderId="0" applyNumberFormat="0" applyBorder="0" applyAlignment="0" applyProtection="0"/>
    <xf numFmtId="173" fontId="10" fillId="16" borderId="0" applyNumberFormat="0" applyBorder="0" applyAlignment="0" applyProtection="0"/>
    <xf numFmtId="173" fontId="22" fillId="16" borderId="0" applyNumberFormat="0" applyBorder="0" applyAlignment="0" applyProtection="0"/>
    <xf numFmtId="173" fontId="10" fillId="16" borderId="0" applyNumberFormat="0" applyBorder="0" applyAlignment="0" applyProtection="0"/>
    <xf numFmtId="173" fontId="22" fillId="16" borderId="0" applyNumberFormat="0" applyBorder="0" applyAlignment="0" applyProtection="0"/>
    <xf numFmtId="173" fontId="10" fillId="16" borderId="0" applyNumberFormat="0" applyBorder="0" applyAlignment="0" applyProtection="0"/>
    <xf numFmtId="173" fontId="22" fillId="16" borderId="0" applyNumberFormat="0" applyBorder="0" applyAlignment="0" applyProtection="0"/>
    <xf numFmtId="173" fontId="10" fillId="16" borderId="0" applyNumberFormat="0" applyBorder="0" applyAlignment="0" applyProtection="0"/>
    <xf numFmtId="174" fontId="10" fillId="16" borderId="0" applyNumberFormat="0" applyBorder="0" applyAlignment="0" applyProtection="0"/>
    <xf numFmtId="173" fontId="22" fillId="16" borderId="0" applyNumberFormat="0" applyBorder="0" applyAlignment="0" applyProtection="0"/>
    <xf numFmtId="173" fontId="22" fillId="16" borderId="0" applyNumberFormat="0" applyBorder="0" applyAlignment="0" applyProtection="0"/>
    <xf numFmtId="173" fontId="10" fillId="16" borderId="0" applyNumberFormat="0" applyBorder="0" applyAlignment="0" applyProtection="0"/>
    <xf numFmtId="173" fontId="22" fillId="16" borderId="0" applyNumberFormat="0" applyBorder="0" applyAlignment="0" applyProtection="0"/>
    <xf numFmtId="173" fontId="10" fillId="16" borderId="0" applyNumberFormat="0" applyBorder="0" applyAlignment="0" applyProtection="0"/>
    <xf numFmtId="173" fontId="10" fillId="16" borderId="0" applyNumberFormat="0" applyBorder="0" applyAlignment="0" applyProtection="0"/>
    <xf numFmtId="173" fontId="22" fillId="16" borderId="0" applyNumberFormat="0" applyBorder="0" applyAlignment="0" applyProtection="0"/>
    <xf numFmtId="173" fontId="10" fillId="16" borderId="0" applyNumberFormat="0" applyBorder="0" applyAlignment="0" applyProtection="0"/>
    <xf numFmtId="174" fontId="22" fillId="13" borderId="0" applyNumberFormat="0" applyBorder="0" applyAlignment="0" applyProtection="0"/>
    <xf numFmtId="173" fontId="22" fillId="13" borderId="0" applyNumberFormat="0" applyBorder="0" applyAlignment="0" applyProtection="0"/>
    <xf numFmtId="173" fontId="10" fillId="13" borderId="0" applyNumberFormat="0" applyBorder="0" applyAlignment="0" applyProtection="0"/>
    <xf numFmtId="173" fontId="22" fillId="13" borderId="0" applyNumberFormat="0" applyBorder="0" applyAlignment="0" applyProtection="0"/>
    <xf numFmtId="173" fontId="10" fillId="13" borderId="0" applyNumberFormat="0" applyBorder="0" applyAlignment="0" applyProtection="0"/>
    <xf numFmtId="174" fontId="10" fillId="13" borderId="0" applyNumberFormat="0" applyBorder="0" applyAlignment="0" applyProtection="0"/>
    <xf numFmtId="173" fontId="22" fillId="13" borderId="0" applyNumberFormat="0" applyBorder="0" applyAlignment="0" applyProtection="0"/>
    <xf numFmtId="173" fontId="22" fillId="13" borderId="0" applyNumberFormat="0" applyBorder="0" applyAlignment="0" applyProtection="0"/>
    <xf numFmtId="173" fontId="10" fillId="13" borderId="0" applyNumberFormat="0" applyBorder="0" applyAlignment="0" applyProtection="0"/>
    <xf numFmtId="173" fontId="22" fillId="13" borderId="0" applyNumberFormat="0" applyBorder="0" applyAlignment="0" applyProtection="0"/>
    <xf numFmtId="173" fontId="10" fillId="13" borderId="0" applyNumberFormat="0" applyBorder="0" applyAlignment="0" applyProtection="0"/>
    <xf numFmtId="173" fontId="10" fillId="13" borderId="0" applyNumberFormat="0" applyBorder="0" applyAlignment="0" applyProtection="0"/>
    <xf numFmtId="174" fontId="22" fillId="14" borderId="0" applyNumberFormat="0" applyBorder="0" applyAlignment="0" applyProtection="0"/>
    <xf numFmtId="173" fontId="22" fillId="14" borderId="0" applyNumberFormat="0" applyBorder="0" applyAlignment="0" applyProtection="0"/>
    <xf numFmtId="173" fontId="10" fillId="14" borderId="0" applyNumberFormat="0" applyBorder="0" applyAlignment="0" applyProtection="0"/>
    <xf numFmtId="173" fontId="22" fillId="14" borderId="0" applyNumberFormat="0" applyBorder="0" applyAlignment="0" applyProtection="0"/>
    <xf numFmtId="173" fontId="10" fillId="14" borderId="0" applyNumberFormat="0" applyBorder="0" applyAlignment="0" applyProtection="0"/>
    <xf numFmtId="174" fontId="10" fillId="14" borderId="0" applyNumberFormat="0" applyBorder="0" applyAlignment="0" applyProtection="0"/>
    <xf numFmtId="173" fontId="22" fillId="14" borderId="0" applyNumberFormat="0" applyBorder="0" applyAlignment="0" applyProtection="0"/>
    <xf numFmtId="173" fontId="22" fillId="14" borderId="0" applyNumberFormat="0" applyBorder="0" applyAlignment="0" applyProtection="0"/>
    <xf numFmtId="173" fontId="10" fillId="14" borderId="0" applyNumberFormat="0" applyBorder="0" applyAlignment="0" applyProtection="0"/>
    <xf numFmtId="173" fontId="22" fillId="14" borderId="0" applyNumberFormat="0" applyBorder="0" applyAlignment="0" applyProtection="0"/>
    <xf numFmtId="173" fontId="10" fillId="14" borderId="0" applyNumberFormat="0" applyBorder="0" applyAlignment="0" applyProtection="0"/>
    <xf numFmtId="173" fontId="10" fillId="14" borderId="0" applyNumberFormat="0" applyBorder="0" applyAlignment="0" applyProtection="0"/>
    <xf numFmtId="174" fontId="22" fillId="17" borderId="0" applyNumberFormat="0" applyBorder="0" applyAlignment="0" applyProtection="0"/>
    <xf numFmtId="173" fontId="22" fillId="17" borderId="0" applyNumberFormat="0" applyBorder="0" applyAlignment="0" applyProtection="0"/>
    <xf numFmtId="173" fontId="10" fillId="17" borderId="0" applyNumberFormat="0" applyBorder="0" applyAlignment="0" applyProtection="0"/>
    <xf numFmtId="173" fontId="22" fillId="17" borderId="0" applyNumberFormat="0" applyBorder="0" applyAlignment="0" applyProtection="0"/>
    <xf numFmtId="173" fontId="10" fillId="17" borderId="0" applyNumberFormat="0" applyBorder="0" applyAlignment="0" applyProtection="0"/>
    <xf numFmtId="174" fontId="10" fillId="17" borderId="0" applyNumberFormat="0" applyBorder="0" applyAlignment="0" applyProtection="0"/>
    <xf numFmtId="173" fontId="22" fillId="17" borderId="0" applyNumberFormat="0" applyBorder="0" applyAlignment="0" applyProtection="0"/>
    <xf numFmtId="173" fontId="22" fillId="17" borderId="0" applyNumberFormat="0" applyBorder="0" applyAlignment="0" applyProtection="0"/>
    <xf numFmtId="173" fontId="10" fillId="17" borderId="0" applyNumberFormat="0" applyBorder="0" applyAlignment="0" applyProtection="0"/>
    <xf numFmtId="173" fontId="22" fillId="17" borderId="0" applyNumberFormat="0" applyBorder="0" applyAlignment="0" applyProtection="0"/>
    <xf numFmtId="173" fontId="10" fillId="17" borderId="0" applyNumberFormat="0" applyBorder="0" applyAlignment="0" applyProtection="0"/>
    <xf numFmtId="173" fontId="10" fillId="17" borderId="0" applyNumberFormat="0" applyBorder="0" applyAlignment="0" applyProtection="0"/>
    <xf numFmtId="174" fontId="22" fillId="18" borderId="0" applyNumberFormat="0" applyBorder="0" applyAlignment="0" applyProtection="0"/>
    <xf numFmtId="173" fontId="22" fillId="18" borderId="0" applyNumberFormat="0" applyBorder="0" applyAlignment="0" applyProtection="0"/>
    <xf numFmtId="173" fontId="10" fillId="18" borderId="0" applyNumberFormat="0" applyBorder="0" applyAlignment="0" applyProtection="0"/>
    <xf numFmtId="173" fontId="22" fillId="18" borderId="0" applyNumberFormat="0" applyBorder="0" applyAlignment="0" applyProtection="0"/>
    <xf numFmtId="173" fontId="10" fillId="18" borderId="0" applyNumberFormat="0" applyBorder="0" applyAlignment="0" applyProtection="0"/>
    <xf numFmtId="174" fontId="10" fillId="18" borderId="0" applyNumberFormat="0" applyBorder="0" applyAlignment="0" applyProtection="0"/>
    <xf numFmtId="173" fontId="22" fillId="18" borderId="0" applyNumberFormat="0" applyBorder="0" applyAlignment="0" applyProtection="0"/>
    <xf numFmtId="173" fontId="22" fillId="18" borderId="0" applyNumberFormat="0" applyBorder="0" applyAlignment="0" applyProtection="0"/>
    <xf numFmtId="173" fontId="10" fillId="18" borderId="0" applyNumberFormat="0" applyBorder="0" applyAlignment="0" applyProtection="0"/>
    <xf numFmtId="173" fontId="22" fillId="18" borderId="0" applyNumberFormat="0" applyBorder="0" applyAlignment="0" applyProtection="0"/>
    <xf numFmtId="173" fontId="10" fillId="18" borderId="0" applyNumberFormat="0" applyBorder="0" applyAlignment="0" applyProtection="0"/>
    <xf numFmtId="173" fontId="10" fillId="18" borderId="0" applyNumberFormat="0" applyBorder="0" applyAlignment="0" applyProtection="0"/>
    <xf numFmtId="174" fontId="22" fillId="19" borderId="0" applyNumberFormat="0" applyBorder="0" applyAlignment="0" applyProtection="0"/>
    <xf numFmtId="173" fontId="22" fillId="19" borderId="0" applyNumberFormat="0" applyBorder="0" applyAlignment="0" applyProtection="0"/>
    <xf numFmtId="173" fontId="22" fillId="19" borderId="0" applyNumberFormat="0" applyBorder="0" applyAlignment="0" applyProtection="0"/>
    <xf numFmtId="173" fontId="10" fillId="19" borderId="0" applyNumberFormat="0" applyBorder="0" applyAlignment="0" applyProtection="0"/>
    <xf numFmtId="173" fontId="10" fillId="19" borderId="0" applyNumberFormat="0" applyBorder="0" applyAlignment="0" applyProtection="0"/>
    <xf numFmtId="173" fontId="22" fillId="19" borderId="0" applyNumberFormat="0" applyBorder="0" applyAlignment="0" applyProtection="0"/>
    <xf numFmtId="173" fontId="10" fillId="19" borderId="0" applyNumberFormat="0" applyBorder="0" applyAlignment="0" applyProtection="0"/>
    <xf numFmtId="174" fontId="10" fillId="19" borderId="0" applyNumberFormat="0" applyBorder="0" applyAlignment="0" applyProtection="0"/>
    <xf numFmtId="173" fontId="22" fillId="19" borderId="0" applyNumberFormat="0" applyBorder="0" applyAlignment="0" applyProtection="0"/>
    <xf numFmtId="173" fontId="22" fillId="19" borderId="0" applyNumberFormat="0" applyBorder="0" applyAlignment="0" applyProtection="0"/>
    <xf numFmtId="173" fontId="10" fillId="19" borderId="0" applyNumberFormat="0" applyBorder="0" applyAlignment="0" applyProtection="0"/>
    <xf numFmtId="173" fontId="22" fillId="19" borderId="0" applyNumberFormat="0" applyBorder="0" applyAlignment="0" applyProtection="0"/>
    <xf numFmtId="173" fontId="10" fillId="19" borderId="0" applyNumberFormat="0" applyBorder="0" applyAlignment="0" applyProtection="0"/>
    <xf numFmtId="173" fontId="10" fillId="19" borderId="0" applyNumberFormat="0" applyBorder="0" applyAlignment="0" applyProtection="0"/>
    <xf numFmtId="173" fontId="22" fillId="19" borderId="0" applyNumberFormat="0" applyBorder="0" applyAlignment="0" applyProtection="0"/>
    <xf numFmtId="173" fontId="10" fillId="19" borderId="0" applyNumberFormat="0" applyBorder="0" applyAlignment="0" applyProtection="0"/>
    <xf numFmtId="0" fontId="22" fillId="16" borderId="0" applyNumberFormat="0" applyBorder="0" applyAlignment="0" applyProtection="0"/>
    <xf numFmtId="0" fontId="10" fillId="16" borderId="0" applyNumberFormat="0" applyBorder="0" applyAlignment="0" applyProtection="0"/>
    <xf numFmtId="0" fontId="22" fillId="16" borderId="0" applyNumberFormat="0" applyBorder="0" applyAlignment="0" applyProtection="0"/>
    <xf numFmtId="0" fontId="10" fillId="16" borderId="0" applyNumberFormat="0" applyBorder="0" applyAlignment="0" applyProtection="0"/>
    <xf numFmtId="0" fontId="22" fillId="16" borderId="0" applyNumberFormat="0" applyBorder="0" applyAlignment="0" applyProtection="0"/>
    <xf numFmtId="0" fontId="10" fillId="16" borderId="0" applyNumberFormat="0" applyBorder="0" applyAlignment="0" applyProtection="0"/>
    <xf numFmtId="0" fontId="22" fillId="13" borderId="0" applyNumberFormat="0" applyBorder="0" applyAlignment="0" applyProtection="0"/>
    <xf numFmtId="0" fontId="10" fillId="13" borderId="0" applyNumberFormat="0" applyBorder="0" applyAlignment="0" applyProtection="0"/>
    <xf numFmtId="0" fontId="22" fillId="13" borderId="0" applyNumberFormat="0" applyBorder="0" applyAlignment="0" applyProtection="0"/>
    <xf numFmtId="0" fontId="10" fillId="13" borderId="0" applyNumberFormat="0" applyBorder="0" applyAlignment="0" applyProtection="0"/>
    <xf numFmtId="0" fontId="22" fillId="13" borderId="0" applyNumberFormat="0" applyBorder="0" applyAlignment="0" applyProtection="0"/>
    <xf numFmtId="0" fontId="10" fillId="13" borderId="0" applyNumberFormat="0" applyBorder="0" applyAlignment="0" applyProtection="0"/>
    <xf numFmtId="0" fontId="22" fillId="14" borderId="0" applyNumberFormat="0" applyBorder="0" applyAlignment="0" applyProtection="0"/>
    <xf numFmtId="0" fontId="10" fillId="14" borderId="0" applyNumberFormat="0" applyBorder="0" applyAlignment="0" applyProtection="0"/>
    <xf numFmtId="0" fontId="22" fillId="14" borderId="0" applyNumberFormat="0" applyBorder="0" applyAlignment="0" applyProtection="0"/>
    <xf numFmtId="0" fontId="10" fillId="14" borderId="0" applyNumberFormat="0" applyBorder="0" applyAlignment="0" applyProtection="0"/>
    <xf numFmtId="0" fontId="22" fillId="14" borderId="0" applyNumberFormat="0" applyBorder="0" applyAlignment="0" applyProtection="0"/>
    <xf numFmtId="0" fontId="10" fillId="14" borderId="0" applyNumberFormat="0" applyBorder="0" applyAlignment="0" applyProtection="0"/>
    <xf numFmtId="0" fontId="22" fillId="17" borderId="0" applyNumberFormat="0" applyBorder="0" applyAlignment="0" applyProtection="0"/>
    <xf numFmtId="0" fontId="10" fillId="17" borderId="0" applyNumberFormat="0" applyBorder="0" applyAlignment="0" applyProtection="0"/>
    <xf numFmtId="0" fontId="22" fillId="17" borderId="0" applyNumberFormat="0" applyBorder="0" applyAlignment="0" applyProtection="0"/>
    <xf numFmtId="0" fontId="10" fillId="17" borderId="0" applyNumberFormat="0" applyBorder="0" applyAlignment="0" applyProtection="0"/>
    <xf numFmtId="0" fontId="22" fillId="17" borderId="0" applyNumberFormat="0" applyBorder="0" applyAlignment="0" applyProtection="0"/>
    <xf numFmtId="0" fontId="10" fillId="17" borderId="0" applyNumberFormat="0" applyBorder="0" applyAlignment="0" applyProtection="0"/>
    <xf numFmtId="0" fontId="22" fillId="18" borderId="0" applyNumberFormat="0" applyBorder="0" applyAlignment="0" applyProtection="0"/>
    <xf numFmtId="0" fontId="10" fillId="18" borderId="0" applyNumberFormat="0" applyBorder="0" applyAlignment="0" applyProtection="0"/>
    <xf numFmtId="0" fontId="22" fillId="18" borderId="0" applyNumberFormat="0" applyBorder="0" applyAlignment="0" applyProtection="0"/>
    <xf numFmtId="0" fontId="10" fillId="18" borderId="0" applyNumberFormat="0" applyBorder="0" applyAlignment="0" applyProtection="0"/>
    <xf numFmtId="0" fontId="22" fillId="18" borderId="0" applyNumberFormat="0" applyBorder="0" applyAlignment="0" applyProtection="0"/>
    <xf numFmtId="0" fontId="10" fillId="18" borderId="0" applyNumberFormat="0" applyBorder="0" applyAlignment="0" applyProtection="0"/>
    <xf numFmtId="0" fontId="22" fillId="19" borderId="0" applyNumberFormat="0" applyBorder="0" applyAlignment="0" applyProtection="0"/>
    <xf numFmtId="0" fontId="10" fillId="19" borderId="0" applyNumberFormat="0" applyBorder="0" applyAlignment="0" applyProtection="0"/>
    <xf numFmtId="0" fontId="22" fillId="19" borderId="0" applyNumberFormat="0" applyBorder="0" applyAlignment="0" applyProtection="0"/>
    <xf numFmtId="0" fontId="10" fillId="19" borderId="0" applyNumberFormat="0" applyBorder="0" applyAlignment="0" applyProtection="0"/>
    <xf numFmtId="0" fontId="22" fillId="19" borderId="0" applyNumberFormat="0" applyBorder="0" applyAlignment="0" applyProtection="0"/>
    <xf numFmtId="0" fontId="10" fillId="19" borderId="0" applyNumberFormat="0" applyBorder="0" applyAlignment="0" applyProtection="0"/>
    <xf numFmtId="0" fontId="23" fillId="0" borderId="0"/>
    <xf numFmtId="0" fontId="5" fillId="0" borderId="0"/>
    <xf numFmtId="174" fontId="22" fillId="23" borderId="0" applyNumberFormat="0" applyBorder="0" applyAlignment="0" applyProtection="0"/>
    <xf numFmtId="173" fontId="22" fillId="23" borderId="0" applyNumberFormat="0" applyBorder="0" applyAlignment="0" applyProtection="0"/>
    <xf numFmtId="173" fontId="22" fillId="23" borderId="0" applyNumberFormat="0" applyBorder="0" applyAlignment="0" applyProtection="0"/>
    <xf numFmtId="173" fontId="10" fillId="23" borderId="0" applyNumberFormat="0" applyBorder="0" applyAlignment="0" applyProtection="0"/>
    <xf numFmtId="173" fontId="22" fillId="23" borderId="0" applyNumberFormat="0" applyBorder="0" applyAlignment="0" applyProtection="0"/>
    <xf numFmtId="173" fontId="10" fillId="23" borderId="0" applyNumberFormat="0" applyBorder="0" applyAlignment="0" applyProtection="0"/>
    <xf numFmtId="173" fontId="10" fillId="23" borderId="0" applyNumberFormat="0" applyBorder="0" applyAlignment="0" applyProtection="0"/>
    <xf numFmtId="173" fontId="22" fillId="23" borderId="0" applyNumberFormat="0" applyBorder="0" applyAlignment="0" applyProtection="0"/>
    <xf numFmtId="173" fontId="22" fillId="23" borderId="0" applyNumberFormat="0" applyBorder="0" applyAlignment="0" applyProtection="0"/>
    <xf numFmtId="173" fontId="10" fillId="23" borderId="0" applyNumberFormat="0" applyBorder="0" applyAlignment="0" applyProtection="0"/>
    <xf numFmtId="173" fontId="22" fillId="23" borderId="0" applyNumberFormat="0" applyBorder="0" applyAlignment="0" applyProtection="0"/>
    <xf numFmtId="173" fontId="10" fillId="23" borderId="0" applyNumberFormat="0" applyBorder="0" applyAlignment="0" applyProtection="0"/>
    <xf numFmtId="173" fontId="10" fillId="23" borderId="0" applyNumberFormat="0" applyBorder="0" applyAlignment="0" applyProtection="0"/>
    <xf numFmtId="173" fontId="22" fillId="23" borderId="0" applyNumberFormat="0" applyBorder="0" applyAlignment="0" applyProtection="0"/>
    <xf numFmtId="173" fontId="10" fillId="23" borderId="0" applyNumberFormat="0" applyBorder="0" applyAlignment="0" applyProtection="0"/>
    <xf numFmtId="173" fontId="22" fillId="23" borderId="0" applyNumberFormat="0" applyBorder="0" applyAlignment="0" applyProtection="0"/>
    <xf numFmtId="173" fontId="10" fillId="23" borderId="0" applyNumberFormat="0" applyBorder="0" applyAlignment="0" applyProtection="0"/>
    <xf numFmtId="173" fontId="22" fillId="23" borderId="0" applyNumberFormat="0" applyBorder="0" applyAlignment="0" applyProtection="0"/>
    <xf numFmtId="173" fontId="10" fillId="23" borderId="0" applyNumberFormat="0" applyBorder="0" applyAlignment="0" applyProtection="0"/>
    <xf numFmtId="174" fontId="10" fillId="23" borderId="0" applyNumberFormat="0" applyBorder="0" applyAlignment="0" applyProtection="0"/>
    <xf numFmtId="173" fontId="22" fillId="23" borderId="0" applyNumberFormat="0" applyBorder="0" applyAlignment="0" applyProtection="0"/>
    <xf numFmtId="173" fontId="22" fillId="23" borderId="0" applyNumberFormat="0" applyBorder="0" applyAlignment="0" applyProtection="0"/>
    <xf numFmtId="173" fontId="10" fillId="23" borderId="0" applyNumberFormat="0" applyBorder="0" applyAlignment="0" applyProtection="0"/>
    <xf numFmtId="173" fontId="22" fillId="23" borderId="0" applyNumberFormat="0" applyBorder="0" applyAlignment="0" applyProtection="0"/>
    <xf numFmtId="173" fontId="10" fillId="23" borderId="0" applyNumberFormat="0" applyBorder="0" applyAlignment="0" applyProtection="0"/>
    <xf numFmtId="173" fontId="10" fillId="23" borderId="0" applyNumberFormat="0" applyBorder="0" applyAlignment="0" applyProtection="0"/>
    <xf numFmtId="173" fontId="22" fillId="23" borderId="0" applyNumberFormat="0" applyBorder="0" applyAlignment="0" applyProtection="0"/>
    <xf numFmtId="173" fontId="10" fillId="23" borderId="0" applyNumberFormat="0" applyBorder="0" applyAlignment="0" applyProtection="0"/>
    <xf numFmtId="0" fontId="10" fillId="24" borderId="0" applyNumberFormat="0" applyBorder="0" applyAlignment="0" applyProtection="0"/>
    <xf numFmtId="174" fontId="22" fillId="24" borderId="0" applyNumberFormat="0" applyBorder="0" applyAlignment="0" applyProtection="0"/>
    <xf numFmtId="173" fontId="22" fillId="24" borderId="0" applyNumberFormat="0" applyBorder="0" applyAlignment="0" applyProtection="0"/>
    <xf numFmtId="173" fontId="10" fillId="24" borderId="0" applyNumberFormat="0" applyBorder="0" applyAlignment="0" applyProtection="0"/>
    <xf numFmtId="173" fontId="22" fillId="24" borderId="0" applyNumberFormat="0" applyBorder="0" applyAlignment="0" applyProtection="0"/>
    <xf numFmtId="173" fontId="10" fillId="24" borderId="0" applyNumberFormat="0" applyBorder="0" applyAlignment="0" applyProtection="0"/>
    <xf numFmtId="174" fontId="10" fillId="24" borderId="0" applyNumberFormat="0" applyBorder="0" applyAlignment="0" applyProtection="0"/>
    <xf numFmtId="173" fontId="22" fillId="24" borderId="0" applyNumberFormat="0" applyBorder="0" applyAlignment="0" applyProtection="0"/>
    <xf numFmtId="173" fontId="22" fillId="24" borderId="0" applyNumberFormat="0" applyBorder="0" applyAlignment="0" applyProtection="0"/>
    <xf numFmtId="173" fontId="10" fillId="24" borderId="0" applyNumberFormat="0" applyBorder="0" applyAlignment="0" applyProtection="0"/>
    <xf numFmtId="173" fontId="22" fillId="24" borderId="0" applyNumberFormat="0" applyBorder="0" applyAlignment="0" applyProtection="0"/>
    <xf numFmtId="173" fontId="10" fillId="24" borderId="0" applyNumberFormat="0" applyBorder="0" applyAlignment="0" applyProtection="0"/>
    <xf numFmtId="173" fontId="10" fillId="24" borderId="0" applyNumberFormat="0" applyBorder="0" applyAlignment="0" applyProtection="0"/>
    <xf numFmtId="174" fontId="22" fillId="25" borderId="0" applyNumberFormat="0" applyBorder="0" applyAlignment="0" applyProtection="0"/>
    <xf numFmtId="173" fontId="22" fillId="25" borderId="0" applyNumberFormat="0" applyBorder="0" applyAlignment="0" applyProtection="0"/>
    <xf numFmtId="173" fontId="10" fillId="25" borderId="0" applyNumberFormat="0" applyBorder="0" applyAlignment="0" applyProtection="0"/>
    <xf numFmtId="173" fontId="22" fillId="25" borderId="0" applyNumberFormat="0" applyBorder="0" applyAlignment="0" applyProtection="0"/>
    <xf numFmtId="173" fontId="10" fillId="25" borderId="0" applyNumberFormat="0" applyBorder="0" applyAlignment="0" applyProtection="0"/>
    <xf numFmtId="174" fontId="10" fillId="25" borderId="0" applyNumberFormat="0" applyBorder="0" applyAlignment="0" applyProtection="0"/>
    <xf numFmtId="173" fontId="22" fillId="25" borderId="0" applyNumberFormat="0" applyBorder="0" applyAlignment="0" applyProtection="0"/>
    <xf numFmtId="173" fontId="22" fillId="25" borderId="0" applyNumberFormat="0" applyBorder="0" applyAlignment="0" applyProtection="0"/>
    <xf numFmtId="173" fontId="10" fillId="25" borderId="0" applyNumberFormat="0" applyBorder="0" applyAlignment="0" applyProtection="0"/>
    <xf numFmtId="173" fontId="22" fillId="25" borderId="0" applyNumberFormat="0" applyBorder="0" applyAlignment="0" applyProtection="0"/>
    <xf numFmtId="173" fontId="10" fillId="25" borderId="0" applyNumberFormat="0" applyBorder="0" applyAlignment="0" applyProtection="0"/>
    <xf numFmtId="173" fontId="10" fillId="25" borderId="0" applyNumberFormat="0" applyBorder="0" applyAlignment="0" applyProtection="0"/>
    <xf numFmtId="174" fontId="22" fillId="17" borderId="0" applyNumberFormat="0" applyBorder="0" applyAlignment="0" applyProtection="0"/>
    <xf numFmtId="173" fontId="22" fillId="17" borderId="0" applyNumberFormat="0" applyBorder="0" applyAlignment="0" applyProtection="0"/>
    <xf numFmtId="173" fontId="10" fillId="17" borderId="0" applyNumberFormat="0" applyBorder="0" applyAlignment="0" applyProtection="0"/>
    <xf numFmtId="173" fontId="22" fillId="17" borderId="0" applyNumberFormat="0" applyBorder="0" applyAlignment="0" applyProtection="0"/>
    <xf numFmtId="173" fontId="10" fillId="17" borderId="0" applyNumberFormat="0" applyBorder="0" applyAlignment="0" applyProtection="0"/>
    <xf numFmtId="174" fontId="10" fillId="17" borderId="0" applyNumberFormat="0" applyBorder="0" applyAlignment="0" applyProtection="0"/>
    <xf numFmtId="173" fontId="22" fillId="17" borderId="0" applyNumberFormat="0" applyBorder="0" applyAlignment="0" applyProtection="0"/>
    <xf numFmtId="173" fontId="22" fillId="17" borderId="0" applyNumberFormat="0" applyBorder="0" applyAlignment="0" applyProtection="0"/>
    <xf numFmtId="173" fontId="10" fillId="17" borderId="0" applyNumberFormat="0" applyBorder="0" applyAlignment="0" applyProtection="0"/>
    <xf numFmtId="173" fontId="22" fillId="17" borderId="0" applyNumberFormat="0" applyBorder="0" applyAlignment="0" applyProtection="0"/>
    <xf numFmtId="173" fontId="10" fillId="17" borderId="0" applyNumberFormat="0" applyBorder="0" applyAlignment="0" applyProtection="0"/>
    <xf numFmtId="173" fontId="10" fillId="17" borderId="0" applyNumberFormat="0" applyBorder="0" applyAlignment="0" applyProtection="0"/>
    <xf numFmtId="174" fontId="22" fillId="18" borderId="0" applyNumberFormat="0" applyBorder="0" applyAlignment="0" applyProtection="0"/>
    <xf numFmtId="173" fontId="22" fillId="18" borderId="0" applyNumberFormat="0" applyBorder="0" applyAlignment="0" applyProtection="0"/>
    <xf numFmtId="173" fontId="10" fillId="18" borderId="0" applyNumberFormat="0" applyBorder="0" applyAlignment="0" applyProtection="0"/>
    <xf numFmtId="173" fontId="22" fillId="18" borderId="0" applyNumberFormat="0" applyBorder="0" applyAlignment="0" applyProtection="0"/>
    <xf numFmtId="173" fontId="10" fillId="18" borderId="0" applyNumberFormat="0" applyBorder="0" applyAlignment="0" applyProtection="0"/>
    <xf numFmtId="174" fontId="10" fillId="18" borderId="0" applyNumberFormat="0" applyBorder="0" applyAlignment="0" applyProtection="0"/>
    <xf numFmtId="173" fontId="22" fillId="18" borderId="0" applyNumberFormat="0" applyBorder="0" applyAlignment="0" applyProtection="0"/>
    <xf numFmtId="173" fontId="22" fillId="18" borderId="0" applyNumberFormat="0" applyBorder="0" applyAlignment="0" applyProtection="0"/>
    <xf numFmtId="173" fontId="10" fillId="18" borderId="0" applyNumberFormat="0" applyBorder="0" applyAlignment="0" applyProtection="0"/>
    <xf numFmtId="173" fontId="22" fillId="18" borderId="0" applyNumberFormat="0" applyBorder="0" applyAlignment="0" applyProtection="0"/>
    <xf numFmtId="173" fontId="10" fillId="18" borderId="0" applyNumberFormat="0" applyBorder="0" applyAlignment="0" applyProtection="0"/>
    <xf numFmtId="173" fontId="10" fillId="18" borderId="0" applyNumberFormat="0" applyBorder="0" applyAlignment="0" applyProtection="0"/>
    <xf numFmtId="174" fontId="22" fillId="22" borderId="0" applyNumberFormat="0" applyBorder="0" applyAlignment="0" applyProtection="0"/>
    <xf numFmtId="173" fontId="22" fillId="22" borderId="0" applyNumberFormat="0" applyBorder="0" applyAlignment="0" applyProtection="0"/>
    <xf numFmtId="173" fontId="10" fillId="22" borderId="0" applyNumberFormat="0" applyBorder="0" applyAlignment="0" applyProtection="0"/>
    <xf numFmtId="173" fontId="22" fillId="22" borderId="0" applyNumberFormat="0" applyBorder="0" applyAlignment="0" applyProtection="0"/>
    <xf numFmtId="173" fontId="10" fillId="22" borderId="0" applyNumberFormat="0" applyBorder="0" applyAlignment="0" applyProtection="0"/>
    <xf numFmtId="174" fontId="10" fillId="22" borderId="0" applyNumberFormat="0" applyBorder="0" applyAlignment="0" applyProtection="0"/>
    <xf numFmtId="173" fontId="22" fillId="22" borderId="0" applyNumberFormat="0" applyBorder="0" applyAlignment="0" applyProtection="0"/>
    <xf numFmtId="173" fontId="22" fillId="22" borderId="0" applyNumberFormat="0" applyBorder="0" applyAlignment="0" applyProtection="0"/>
    <xf numFmtId="173" fontId="10" fillId="22" borderId="0" applyNumberFormat="0" applyBorder="0" applyAlignment="0" applyProtection="0"/>
    <xf numFmtId="173" fontId="22" fillId="22" borderId="0" applyNumberFormat="0" applyBorder="0" applyAlignment="0" applyProtection="0"/>
    <xf numFmtId="173" fontId="10" fillId="22" borderId="0" applyNumberFormat="0" applyBorder="0" applyAlignment="0" applyProtection="0"/>
    <xf numFmtId="173" fontId="10" fillId="22" borderId="0" applyNumberFormat="0" applyBorder="0" applyAlignment="0" applyProtection="0"/>
    <xf numFmtId="0" fontId="27" fillId="0" borderId="0" applyNumberFormat="0" applyFill="0" applyBorder="0" applyAlignment="0" applyProtection="0"/>
    <xf numFmtId="175" fontId="23" fillId="26" borderId="3">
      <alignment horizontal="center" vertical="center"/>
    </xf>
    <xf numFmtId="175" fontId="23" fillId="26" borderId="3">
      <alignment horizontal="center" vertical="center"/>
    </xf>
    <xf numFmtId="173" fontId="5" fillId="0" borderId="0"/>
    <xf numFmtId="0" fontId="28" fillId="0" borderId="0" applyNumberFormat="0" applyFill="0" applyBorder="0" applyAlignment="0" applyProtection="0"/>
    <xf numFmtId="173" fontId="29" fillId="0" borderId="0" applyAlignment="0"/>
    <xf numFmtId="173" fontId="30" fillId="27" borderId="0">
      <alignment horizontal="center" vertical="top" wrapText="1"/>
    </xf>
    <xf numFmtId="174" fontId="11" fillId="7" borderId="0" applyNumberFormat="0" applyBorder="0" applyAlignment="0" applyProtection="0"/>
    <xf numFmtId="173" fontId="11" fillId="7" borderId="0" applyNumberFormat="0" applyBorder="0" applyAlignment="0" applyProtection="0"/>
    <xf numFmtId="173" fontId="11" fillId="7" borderId="0" applyNumberFormat="0" applyBorder="0" applyAlignment="0" applyProtection="0"/>
    <xf numFmtId="173" fontId="11" fillId="7" borderId="0" applyNumberFormat="0" applyBorder="0" applyAlignment="0" applyProtection="0"/>
    <xf numFmtId="173" fontId="11" fillId="7" borderId="0" applyNumberFormat="0" applyBorder="0" applyAlignment="0" applyProtection="0"/>
    <xf numFmtId="173" fontId="11" fillId="7" borderId="0" applyNumberFormat="0" applyBorder="0" applyAlignment="0" applyProtection="0"/>
    <xf numFmtId="173" fontId="11" fillId="7" borderId="0" applyNumberFormat="0" applyBorder="0" applyAlignment="0" applyProtection="0"/>
    <xf numFmtId="0" fontId="31" fillId="0" borderId="4" applyNumberFormat="0" applyFill="0" applyAlignment="0" applyProtection="0"/>
    <xf numFmtId="0" fontId="32" fillId="0" borderId="5" applyNumberFormat="0" applyFill="0" applyAlignment="0" applyProtection="0"/>
    <xf numFmtId="0" fontId="33" fillId="0" borderId="6" applyNumberFormat="0" applyFill="0" applyAlignment="0" applyProtection="0"/>
    <xf numFmtId="0" fontId="34" fillId="0" borderId="7" applyNumberFormat="0" applyFill="0" applyAlignment="0" applyProtection="0"/>
    <xf numFmtId="0" fontId="34" fillId="0" borderId="0" applyNumberFormat="0" applyFill="0" applyBorder="0" applyAlignment="0" applyProtection="0"/>
    <xf numFmtId="173" fontId="2" fillId="2" borderId="1" applyNumberFormat="0" applyAlignment="0" applyProtection="0"/>
    <xf numFmtId="0" fontId="35" fillId="29" borderId="8" applyNumberFormat="0" applyAlignment="0" applyProtection="0"/>
    <xf numFmtId="0" fontId="35" fillId="29" borderId="8" applyNumberFormat="0" applyAlignment="0" applyProtection="0"/>
    <xf numFmtId="0" fontId="35" fillId="29" borderId="8" applyNumberFormat="0" applyAlignment="0" applyProtection="0"/>
    <xf numFmtId="170" fontId="5" fillId="0" borderId="0" applyFont="0" applyFill="0" applyBorder="0" applyAlignment="0" applyProtection="0"/>
    <xf numFmtId="43" fontId="5" fillId="0" borderId="0" applyFont="0" applyFill="0" applyBorder="0" applyAlignment="0" applyProtection="0"/>
    <xf numFmtId="167" fontId="36" fillId="0" borderId="0"/>
    <xf numFmtId="0" fontId="37" fillId="0" borderId="0" applyNumberFormat="0" applyFill="0" applyBorder="0" applyAlignment="0" applyProtection="0"/>
    <xf numFmtId="0" fontId="38" fillId="0" borderId="9"/>
    <xf numFmtId="49" fontId="39" fillId="0" borderId="0" applyFont="0" applyFill="0" applyBorder="0" applyAlignment="0" applyProtection="0">
      <alignment horizontal="left"/>
    </xf>
    <xf numFmtId="176" fontId="40" fillId="0" borderId="0" applyAlignment="0" applyProtection="0"/>
    <xf numFmtId="177" fontId="41" fillId="0" borderId="0" applyFill="0" applyBorder="0" applyAlignment="0" applyProtection="0"/>
    <xf numFmtId="177" fontId="42" fillId="0" borderId="0" applyFill="0" applyBorder="0" applyAlignment="0" applyProtection="0"/>
    <xf numFmtId="49" fontId="41" fillId="0" borderId="0" applyNumberFormat="0" applyAlignment="0" applyProtection="0">
      <alignment horizontal="left"/>
    </xf>
    <xf numFmtId="49" fontId="42" fillId="0" borderId="0" applyNumberFormat="0" applyAlignment="0" applyProtection="0">
      <alignment horizontal="left"/>
    </xf>
    <xf numFmtId="49" fontId="43" fillId="0" borderId="10" applyNumberFormat="0" applyAlignment="0" applyProtection="0">
      <alignment horizontal="left" wrapText="1"/>
    </xf>
    <xf numFmtId="49" fontId="43" fillId="0" borderId="0" applyNumberFormat="0" applyAlignment="0" applyProtection="0">
      <alignment horizontal="left" wrapText="1"/>
    </xf>
    <xf numFmtId="49" fontId="44" fillId="0" borderId="0" applyAlignment="0" applyProtection="0">
      <alignment horizontal="left"/>
    </xf>
    <xf numFmtId="178" fontId="5" fillId="0" borderId="0" applyFill="0" applyBorder="0" applyAlignment="0"/>
    <xf numFmtId="179" fontId="5" fillId="0" borderId="0" applyFill="0" applyBorder="0" applyAlignment="0"/>
    <xf numFmtId="180" fontId="5" fillId="0" borderId="0" applyFill="0" applyBorder="0" applyAlignment="0"/>
    <xf numFmtId="181" fontId="5" fillId="0" borderId="0" applyFill="0" applyBorder="0" applyAlignment="0"/>
    <xf numFmtId="182" fontId="5" fillId="0" borderId="0" applyFill="0" applyBorder="0" applyAlignment="0"/>
    <xf numFmtId="178" fontId="5" fillId="0" borderId="0" applyFill="0" applyBorder="0" applyAlignment="0"/>
    <xf numFmtId="183" fontId="5" fillId="0" borderId="0" applyFill="0" applyBorder="0" applyAlignment="0"/>
    <xf numFmtId="179" fontId="5" fillId="0" borderId="0" applyFill="0" applyBorder="0" applyAlignment="0"/>
    <xf numFmtId="174" fontId="35" fillId="29" borderId="8" applyNumberFormat="0" applyAlignment="0" applyProtection="0"/>
    <xf numFmtId="173" fontId="35" fillId="29" borderId="8" applyNumberFormat="0" applyAlignment="0" applyProtection="0"/>
    <xf numFmtId="173" fontId="35" fillId="29" borderId="8" applyNumberFormat="0" applyAlignment="0" applyProtection="0"/>
    <xf numFmtId="173" fontId="35" fillId="29" borderId="8" applyNumberFormat="0" applyAlignment="0" applyProtection="0"/>
    <xf numFmtId="173" fontId="35" fillId="29" borderId="8" applyNumberFormat="0" applyAlignment="0" applyProtection="0"/>
    <xf numFmtId="173" fontId="35" fillId="29" borderId="8" applyNumberFormat="0" applyAlignment="0" applyProtection="0"/>
    <xf numFmtId="173" fontId="35" fillId="29" borderId="8" applyNumberFormat="0" applyAlignment="0" applyProtection="0"/>
    <xf numFmtId="173" fontId="35" fillId="29" borderId="8" applyNumberFormat="0" applyAlignment="0" applyProtection="0"/>
    <xf numFmtId="173" fontId="35" fillId="29" borderId="8" applyNumberFormat="0" applyAlignment="0" applyProtection="0"/>
    <xf numFmtId="173" fontId="35" fillId="29" borderId="8" applyNumberFormat="0" applyAlignment="0" applyProtection="0"/>
    <xf numFmtId="174" fontId="16" fillId="30" borderId="11" applyNumberFormat="0" applyAlignment="0" applyProtection="0"/>
    <xf numFmtId="173" fontId="16" fillId="30" borderId="11" applyNumberFormat="0" applyAlignment="0" applyProtection="0"/>
    <xf numFmtId="173" fontId="16" fillId="30" borderId="11" applyNumberFormat="0" applyAlignment="0" applyProtection="0"/>
    <xf numFmtId="173" fontId="16" fillId="30" borderId="11" applyNumberFormat="0" applyAlignment="0" applyProtection="0"/>
    <xf numFmtId="173" fontId="16" fillId="30" borderId="11" applyNumberFormat="0" applyAlignment="0" applyProtection="0"/>
    <xf numFmtId="173" fontId="16" fillId="30" borderId="11" applyNumberFormat="0" applyAlignment="0" applyProtection="0"/>
    <xf numFmtId="0" fontId="45" fillId="29" borderId="12" applyNumberFormat="0" applyAlignment="0" applyProtection="0"/>
    <xf numFmtId="173" fontId="46" fillId="31" borderId="13" applyFont="0" applyFill="0" applyBorder="0"/>
    <xf numFmtId="173" fontId="46" fillId="31" borderId="13" applyFont="0" applyFill="0" applyBorder="0"/>
    <xf numFmtId="173" fontId="41" fillId="0" borderId="14"/>
    <xf numFmtId="173" fontId="42" fillId="0" borderId="14"/>
    <xf numFmtId="41" fontId="5" fillId="0" borderId="0"/>
    <xf numFmtId="41" fontId="5" fillId="0" borderId="0"/>
    <xf numFmtId="178" fontId="5" fillId="0" borderId="0" applyFont="0" applyFill="0" applyBorder="0" applyAlignment="0" applyProtection="0"/>
    <xf numFmtId="165"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xf numFmtId="165"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96" fillId="0" borderId="0" applyFont="0" applyFill="0" applyBorder="0" applyAlignment="0" applyProtection="0"/>
    <xf numFmtId="43" fontId="97" fillId="0" borderId="0" applyFont="0" applyFill="0" applyBorder="0" applyAlignment="0" applyProtection="0"/>
    <xf numFmtId="43" fontId="5" fillId="0" borderId="0"/>
    <xf numFmtId="165" fontId="30" fillId="0" borderId="0" applyFont="0" applyFill="0" applyBorder="0" applyAlignment="0" applyProtection="0"/>
    <xf numFmtId="170" fontId="5" fillId="0" borderId="0" applyFont="0" applyFill="0" applyBorder="0" applyAlignment="0" applyProtection="0"/>
    <xf numFmtId="43" fontId="5" fillId="0" borderId="0" applyFont="0" applyFill="0" applyBorder="0" applyAlignment="0" applyProtection="0"/>
    <xf numFmtId="165" fontId="9" fillId="0" borderId="0" applyFont="0" applyFill="0" applyBorder="0" applyAlignment="0" applyProtection="0"/>
    <xf numFmtId="165" fontId="5"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84" fontId="5" fillId="0" borderId="0"/>
    <xf numFmtId="3" fontId="5" fillId="0" borderId="0" applyFont="0" applyFill="0" applyBorder="0" applyAlignment="0" applyProtection="0"/>
    <xf numFmtId="0" fontId="5" fillId="32" borderId="0" applyNumberFormat="0" applyFont="0" applyBorder="0" applyAlignment="0" applyProtection="0"/>
    <xf numFmtId="0" fontId="5" fillId="32" borderId="0" applyNumberFormat="0" applyFont="0" applyBorder="0" applyAlignment="0" applyProtection="0"/>
    <xf numFmtId="0" fontId="5" fillId="32" borderId="0" applyNumberFormat="0" applyFont="0" applyBorder="0" applyAlignment="0">
      <alignment horizontal="center"/>
    </xf>
    <xf numFmtId="0" fontId="5" fillId="32" borderId="0" applyNumberFormat="0" applyFont="0" applyBorder="0" applyAlignment="0">
      <alignment horizontal="center"/>
    </xf>
    <xf numFmtId="42" fontId="5" fillId="0" borderId="0"/>
    <xf numFmtId="42" fontId="5" fillId="0" borderId="0"/>
    <xf numFmtId="179" fontId="5" fillId="0" borderId="0" applyFont="0" applyFill="0" applyBorder="0" applyAlignment="0" applyProtection="0"/>
    <xf numFmtId="44" fontId="5" fillId="0" borderId="0"/>
    <xf numFmtId="169" fontId="5" fillId="0" borderId="0" applyFont="0" applyFill="0" applyBorder="0" applyAlignment="0" applyProtection="0"/>
    <xf numFmtId="44" fontId="5" fillId="0" borderId="0"/>
    <xf numFmtId="167" fontId="5" fillId="0" borderId="0" applyFont="0" applyFill="0" applyBorder="0" applyAlignment="0" applyProtection="0"/>
    <xf numFmtId="167" fontId="5" fillId="0" borderId="0" applyFont="0" applyFill="0" applyBorder="0" applyAlignment="0" applyProtection="0"/>
    <xf numFmtId="185" fontId="5" fillId="0" borderId="0" applyFont="0" applyFill="0" applyBorder="0" applyAlignment="0" applyProtection="0"/>
    <xf numFmtId="186" fontId="5" fillId="0" borderId="0"/>
    <xf numFmtId="187" fontId="5" fillId="0" borderId="0" applyFont="0" applyFill="0" applyBorder="0" applyAlignment="0" applyProtection="0"/>
    <xf numFmtId="188" fontId="5" fillId="0" borderId="0" applyFont="0" applyFill="0" applyBorder="0" applyAlignment="0" applyProtection="0"/>
    <xf numFmtId="189" fontId="5" fillId="0" borderId="0" applyFont="0" applyFill="0" applyBorder="0" applyAlignment="0" applyProtection="0"/>
    <xf numFmtId="15" fontId="5" fillId="0" borderId="0"/>
    <xf numFmtId="15" fontId="5" fillId="0" borderId="0"/>
    <xf numFmtId="168" fontId="47" fillId="0" borderId="0">
      <protection locked="0"/>
    </xf>
    <xf numFmtId="14" fontId="48" fillId="0" borderId="0" applyFill="0" applyBorder="0" applyAlignment="0"/>
    <xf numFmtId="14" fontId="5" fillId="0" borderId="0" applyFont="0" applyFill="0" applyBorder="0" applyAlignment="0" applyProtection="0"/>
    <xf numFmtId="17" fontId="98" fillId="46" borderId="25">
      <alignment horizontal="center" vertical="center"/>
    </xf>
    <xf numFmtId="190" fontId="38" fillId="0" borderId="0" applyFont="0" applyFill="0" applyBorder="0" applyAlignment="0" applyProtection="0"/>
    <xf numFmtId="191" fontId="5" fillId="0" borderId="0" applyFont="0" applyFill="0" applyBorder="0" applyAlignment="0" applyProtection="0"/>
    <xf numFmtId="192" fontId="5" fillId="0" borderId="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178" fontId="5" fillId="0" borderId="0" applyFill="0" applyBorder="0" applyAlignment="0"/>
    <xf numFmtId="179" fontId="5" fillId="0" borderId="0" applyFill="0" applyBorder="0" applyAlignment="0"/>
    <xf numFmtId="178" fontId="5" fillId="0" borderId="0" applyFill="0" applyBorder="0" applyAlignment="0"/>
    <xf numFmtId="183" fontId="5" fillId="0" borderId="0" applyFill="0" applyBorder="0" applyAlignment="0"/>
    <xf numFmtId="179" fontId="5" fillId="0" borderId="0" applyFill="0" applyBorder="0" applyAlignment="0"/>
    <xf numFmtId="193" fontId="5" fillId="0" borderId="0" applyFont="0" applyFill="0" applyBorder="0" applyAlignment="0" applyProtection="0"/>
    <xf numFmtId="193" fontId="5" fillId="0" borderId="0" applyFont="0" applyFill="0" applyBorder="0" applyAlignment="0" applyProtection="0"/>
    <xf numFmtId="174" fontId="27" fillId="0" borderId="0" applyNumberFormat="0" applyFill="0" applyBorder="0" applyAlignment="0" applyProtection="0"/>
    <xf numFmtId="173" fontId="27" fillId="0" borderId="0" applyNumberFormat="0" applyFill="0" applyBorder="0" applyAlignment="0" applyProtection="0"/>
    <xf numFmtId="173" fontId="12" fillId="0" borderId="0" applyNumberFormat="0" applyFill="0" applyBorder="0" applyAlignment="0" applyProtection="0"/>
    <xf numFmtId="173" fontId="27" fillId="0" borderId="0" applyNumberFormat="0" applyFill="0" applyBorder="0" applyAlignment="0" applyProtection="0"/>
    <xf numFmtId="173" fontId="12" fillId="0" borderId="0" applyNumberFormat="0" applyFill="0" applyBorder="0" applyAlignment="0" applyProtection="0"/>
    <xf numFmtId="174" fontId="12" fillId="0" borderId="0" applyNumberFormat="0" applyFill="0" applyBorder="0" applyAlignment="0" applyProtection="0"/>
    <xf numFmtId="173" fontId="27" fillId="0" borderId="0" applyNumberFormat="0" applyFill="0" applyBorder="0" applyAlignment="0" applyProtection="0"/>
    <xf numFmtId="173" fontId="27" fillId="0" borderId="0" applyNumberFormat="0" applyFill="0" applyBorder="0" applyAlignment="0" applyProtection="0"/>
    <xf numFmtId="173" fontId="12" fillId="0" borderId="0" applyNumberFormat="0" applyFill="0" applyBorder="0" applyAlignment="0" applyProtection="0"/>
    <xf numFmtId="173" fontId="27" fillId="0" borderId="0" applyNumberFormat="0" applyFill="0" applyBorder="0" applyAlignment="0" applyProtection="0"/>
    <xf numFmtId="173" fontId="12" fillId="0" borderId="0" applyNumberFormat="0" applyFill="0" applyBorder="0" applyAlignment="0" applyProtection="0"/>
    <xf numFmtId="173" fontId="12" fillId="0" borderId="0" applyNumberFormat="0" applyFill="0" applyBorder="0" applyAlignment="0" applyProtection="0"/>
    <xf numFmtId="194" fontId="23" fillId="0" borderId="0">
      <protection locked="0"/>
    </xf>
    <xf numFmtId="194" fontId="23" fillId="0" borderId="0">
      <protection locked="0"/>
    </xf>
    <xf numFmtId="172" fontId="49" fillId="0" borderId="0"/>
    <xf numFmtId="0" fontId="27" fillId="0" borderId="0" applyNumberFormat="0" applyFill="0" applyBorder="0" applyAlignment="0" applyProtection="0"/>
    <xf numFmtId="0" fontId="12" fillId="0" borderId="0" applyNumberFormat="0" applyFill="0" applyBorder="0" applyAlignment="0" applyProtection="0"/>
    <xf numFmtId="0" fontId="27" fillId="0" borderId="0" applyNumberFormat="0" applyFill="0" applyBorder="0" applyAlignment="0" applyProtection="0"/>
    <xf numFmtId="0" fontId="12" fillId="0" borderId="0" applyNumberFormat="0" applyFill="0" applyBorder="0" applyAlignment="0" applyProtection="0"/>
    <xf numFmtId="0" fontId="27" fillId="0" borderId="0" applyNumberFormat="0" applyFill="0" applyBorder="0" applyAlignment="0" applyProtection="0"/>
    <xf numFmtId="0" fontId="12" fillId="0" borderId="0" applyNumberFormat="0" applyFill="0" applyBorder="0" applyAlignment="0" applyProtection="0"/>
    <xf numFmtId="0" fontId="50" fillId="11" borderId="8" applyNumberFormat="0" applyAlignment="0" applyProtection="0"/>
    <xf numFmtId="0" fontId="51" fillId="0" borderId="0"/>
    <xf numFmtId="0" fontId="51" fillId="0" borderId="0"/>
    <xf numFmtId="0" fontId="52" fillId="0" borderId="0"/>
    <xf numFmtId="0" fontId="52" fillId="0" borderId="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174" fontId="13" fillId="8" borderId="0" applyNumberFormat="0" applyBorder="0" applyAlignment="0" applyProtection="0"/>
    <xf numFmtId="173" fontId="13" fillId="8" borderId="0" applyNumberFormat="0" applyBorder="0" applyAlignment="0" applyProtection="0"/>
    <xf numFmtId="173" fontId="13" fillId="8" borderId="0" applyNumberFormat="0" applyBorder="0" applyAlignment="0" applyProtection="0"/>
    <xf numFmtId="0" fontId="53" fillId="8" borderId="0" applyNumberFormat="0" applyBorder="0" applyAlignment="0" applyProtection="0"/>
    <xf numFmtId="173" fontId="13" fillId="8" borderId="0" applyNumberFormat="0" applyBorder="0" applyAlignment="0" applyProtection="0"/>
    <xf numFmtId="173" fontId="13" fillId="8" borderId="0" applyNumberFormat="0" applyBorder="0" applyAlignment="0" applyProtection="0"/>
    <xf numFmtId="173" fontId="13" fillId="8" borderId="0" applyNumberFormat="0" applyBorder="0" applyAlignment="0" applyProtection="0"/>
    <xf numFmtId="38" fontId="41" fillId="33" borderId="0" applyNumberFormat="0" applyBorder="0" applyAlignment="0" applyProtection="0"/>
    <xf numFmtId="38" fontId="42" fillId="33" borderId="0" applyNumberFormat="0" applyBorder="0" applyAlignment="0" applyProtection="0"/>
    <xf numFmtId="0" fontId="54" fillId="0" borderId="0" applyNumberFormat="0" applyFill="0" applyBorder="0" applyAlignment="0" applyProtection="0"/>
    <xf numFmtId="0" fontId="29" fillId="0" borderId="15" applyNumberFormat="0" applyAlignment="0" applyProtection="0">
      <alignment horizontal="left" vertical="center"/>
    </xf>
    <xf numFmtId="0" fontId="29" fillId="0" borderId="15" applyNumberFormat="0" applyAlignment="0" applyProtection="0">
      <alignment horizontal="left" vertical="center"/>
    </xf>
    <xf numFmtId="0" fontId="29" fillId="0" borderId="16">
      <alignment horizontal="left" vertical="center"/>
    </xf>
    <xf numFmtId="0" fontId="29" fillId="0" borderId="16">
      <alignment horizontal="left" vertical="center"/>
    </xf>
    <xf numFmtId="173" fontId="55" fillId="34" borderId="0" applyAlignment="0"/>
    <xf numFmtId="174" fontId="32" fillId="0" borderId="5" applyNumberFormat="0" applyFill="0" applyAlignment="0" applyProtection="0"/>
    <xf numFmtId="173" fontId="32" fillId="0" borderId="5" applyNumberFormat="0" applyFill="0" applyAlignment="0" applyProtection="0"/>
    <xf numFmtId="173" fontId="56" fillId="0" borderId="5" applyNumberFormat="0" applyFill="0" applyAlignment="0" applyProtection="0"/>
    <xf numFmtId="173" fontId="32" fillId="0" borderId="5" applyNumberFormat="0" applyFill="0" applyAlignment="0" applyProtection="0"/>
    <xf numFmtId="173" fontId="56" fillId="0" borderId="5" applyNumberFormat="0" applyFill="0" applyAlignment="0" applyProtection="0"/>
    <xf numFmtId="174" fontId="56" fillId="0" borderId="5" applyNumberFormat="0" applyFill="0" applyAlignment="0" applyProtection="0"/>
    <xf numFmtId="173" fontId="32" fillId="0" borderId="5" applyNumberFormat="0" applyFill="0" applyAlignment="0" applyProtection="0"/>
    <xf numFmtId="173" fontId="32" fillId="0" borderId="5" applyNumberFormat="0" applyFill="0" applyAlignment="0" applyProtection="0"/>
    <xf numFmtId="173" fontId="56" fillId="0" borderId="5" applyNumberFormat="0" applyFill="0" applyAlignment="0" applyProtection="0"/>
    <xf numFmtId="173" fontId="32" fillId="0" borderId="5" applyNumberFormat="0" applyFill="0" applyAlignment="0" applyProtection="0"/>
    <xf numFmtId="173" fontId="56" fillId="0" borderId="5" applyNumberFormat="0" applyFill="0" applyAlignment="0" applyProtection="0"/>
    <xf numFmtId="173" fontId="56" fillId="0" borderId="5" applyNumberFormat="0" applyFill="0" applyAlignment="0" applyProtection="0"/>
    <xf numFmtId="174" fontId="33" fillId="0" borderId="6" applyNumberFormat="0" applyFill="0" applyAlignment="0" applyProtection="0"/>
    <xf numFmtId="173" fontId="33" fillId="0" borderId="6" applyNumberFormat="0" applyFill="0" applyAlignment="0" applyProtection="0"/>
    <xf numFmtId="173" fontId="57" fillId="0" borderId="6" applyNumberFormat="0" applyFill="0" applyAlignment="0" applyProtection="0"/>
    <xf numFmtId="173" fontId="33" fillId="0" borderId="6" applyNumberFormat="0" applyFill="0" applyAlignment="0" applyProtection="0"/>
    <xf numFmtId="173" fontId="57" fillId="0" borderId="6" applyNumberFormat="0" applyFill="0" applyAlignment="0" applyProtection="0"/>
    <xf numFmtId="174" fontId="57" fillId="0" borderId="6" applyNumberFormat="0" applyFill="0" applyAlignment="0" applyProtection="0"/>
    <xf numFmtId="173" fontId="33" fillId="0" borderId="6" applyNumberFormat="0" applyFill="0" applyAlignment="0" applyProtection="0"/>
    <xf numFmtId="173" fontId="33" fillId="0" borderId="6" applyNumberFormat="0" applyFill="0" applyAlignment="0" applyProtection="0"/>
    <xf numFmtId="173" fontId="57" fillId="0" borderId="6" applyNumberFormat="0" applyFill="0" applyAlignment="0" applyProtection="0"/>
    <xf numFmtId="173" fontId="33" fillId="0" borderId="6" applyNumberFormat="0" applyFill="0" applyAlignment="0" applyProtection="0"/>
    <xf numFmtId="173" fontId="57" fillId="0" borderId="6" applyNumberFormat="0" applyFill="0" applyAlignment="0" applyProtection="0"/>
    <xf numFmtId="173" fontId="57" fillId="0" borderId="6" applyNumberFormat="0" applyFill="0" applyAlignment="0" applyProtection="0"/>
    <xf numFmtId="173" fontId="99" fillId="0" borderId="26">
      <alignment vertical="center"/>
    </xf>
    <xf numFmtId="173" fontId="99" fillId="0" borderId="26">
      <alignment vertical="center"/>
    </xf>
    <xf numFmtId="173" fontId="99" fillId="0" borderId="26">
      <alignment vertical="center"/>
    </xf>
    <xf numFmtId="174" fontId="34" fillId="0" borderId="7" applyNumberFormat="0" applyFill="0" applyAlignment="0" applyProtection="0"/>
    <xf numFmtId="173" fontId="34" fillId="0" borderId="7" applyNumberFormat="0" applyFill="0" applyAlignment="0" applyProtection="0"/>
    <xf numFmtId="173" fontId="58" fillId="0" borderId="7" applyNumberFormat="0" applyFill="0" applyAlignment="0" applyProtection="0"/>
    <xf numFmtId="173" fontId="34" fillId="0" borderId="7" applyNumberFormat="0" applyFill="0" applyAlignment="0" applyProtection="0"/>
    <xf numFmtId="173" fontId="58" fillId="0" borderId="7" applyNumberFormat="0" applyFill="0" applyAlignment="0" applyProtection="0"/>
    <xf numFmtId="174" fontId="58" fillId="0" borderId="7" applyNumberFormat="0" applyFill="0" applyAlignment="0" applyProtection="0"/>
    <xf numFmtId="173" fontId="34" fillId="0" borderId="7" applyNumberFormat="0" applyFill="0" applyAlignment="0" applyProtection="0"/>
    <xf numFmtId="173" fontId="34" fillId="0" borderId="7" applyNumberFormat="0" applyFill="0" applyAlignment="0" applyProtection="0"/>
    <xf numFmtId="173" fontId="58" fillId="0" borderId="7" applyNumberFormat="0" applyFill="0" applyAlignment="0" applyProtection="0"/>
    <xf numFmtId="173" fontId="34" fillId="0" borderId="7" applyNumberFormat="0" applyFill="0" applyAlignment="0" applyProtection="0"/>
    <xf numFmtId="173" fontId="58" fillId="0" borderId="7" applyNumberFormat="0" applyFill="0" applyAlignment="0" applyProtection="0"/>
    <xf numFmtId="173" fontId="58" fillId="0" borderId="7" applyNumberFormat="0" applyFill="0" applyAlignment="0" applyProtection="0"/>
    <xf numFmtId="173" fontId="100" fillId="0" borderId="27">
      <alignment vertical="center"/>
    </xf>
    <xf numFmtId="173" fontId="100" fillId="0" borderId="27">
      <alignment vertical="center"/>
    </xf>
    <xf numFmtId="173" fontId="100" fillId="0" borderId="27">
      <alignment vertical="center"/>
    </xf>
    <xf numFmtId="174" fontId="34" fillId="0" borderId="0" applyNumberFormat="0" applyFill="0" applyBorder="0" applyAlignment="0" applyProtection="0"/>
    <xf numFmtId="173" fontId="34" fillId="0" borderId="0" applyNumberFormat="0" applyFill="0" applyBorder="0" applyAlignment="0" applyProtection="0"/>
    <xf numFmtId="173" fontId="58" fillId="0" borderId="0" applyNumberFormat="0" applyFill="0" applyBorder="0" applyAlignment="0" applyProtection="0"/>
    <xf numFmtId="173" fontId="34" fillId="0" borderId="0" applyNumberFormat="0" applyFill="0" applyBorder="0" applyAlignment="0" applyProtection="0"/>
    <xf numFmtId="173" fontId="58" fillId="0" borderId="0" applyNumberFormat="0" applyFill="0" applyBorder="0" applyAlignment="0" applyProtection="0"/>
    <xf numFmtId="174" fontId="58" fillId="0" borderId="0" applyNumberFormat="0" applyFill="0" applyBorder="0" applyAlignment="0" applyProtection="0"/>
    <xf numFmtId="173" fontId="34" fillId="0" borderId="0" applyNumberFormat="0" applyFill="0" applyBorder="0" applyAlignment="0" applyProtection="0"/>
    <xf numFmtId="173" fontId="34" fillId="0" borderId="0" applyNumberFormat="0" applyFill="0" applyBorder="0" applyAlignment="0" applyProtection="0"/>
    <xf numFmtId="173" fontId="58" fillId="0" borderId="0" applyNumberFormat="0" applyFill="0" applyBorder="0" applyAlignment="0" applyProtection="0"/>
    <xf numFmtId="173" fontId="34" fillId="0" borderId="0" applyNumberFormat="0" applyFill="0" applyBorder="0" applyAlignment="0" applyProtection="0"/>
    <xf numFmtId="173" fontId="58" fillId="0" borderId="0" applyNumberFormat="0" applyFill="0" applyBorder="0" applyAlignment="0" applyProtection="0"/>
    <xf numFmtId="173" fontId="58" fillId="0" borderId="0" applyNumberFormat="0" applyFill="0" applyBorder="0" applyAlignment="0" applyProtection="0"/>
    <xf numFmtId="173" fontId="101" fillId="47" borderId="0"/>
    <xf numFmtId="173" fontId="101" fillId="47" borderId="0"/>
    <xf numFmtId="173" fontId="101" fillId="47" borderId="0"/>
    <xf numFmtId="195" fontId="5" fillId="0" borderId="0">
      <protection locked="0"/>
    </xf>
    <xf numFmtId="0" fontId="59" fillId="0" borderId="0"/>
    <xf numFmtId="195" fontId="5" fillId="0" borderId="0">
      <protection locked="0"/>
    </xf>
    <xf numFmtId="0" fontId="35" fillId="29" borderId="8" applyNumberFormat="0" applyAlignment="0" applyProtection="0"/>
    <xf numFmtId="0" fontId="60" fillId="29" borderId="8" applyNumberFormat="0" applyAlignment="0" applyProtection="0"/>
    <xf numFmtId="196" fontId="61" fillId="0" borderId="0" applyAlignment="0">
      <alignment horizontal="right"/>
      <protection hidden="1"/>
    </xf>
    <xf numFmtId="0" fontId="62" fillId="0" borderId="17" applyNumberFormat="0" applyFill="0" applyAlignment="0" applyProtection="0"/>
    <xf numFmtId="0" fontId="62" fillId="0" borderId="17" applyNumberFormat="0" applyFill="0" applyAlignment="0" applyProtection="0"/>
    <xf numFmtId="0" fontId="102" fillId="0" borderId="0" applyNumberFormat="0" applyFill="0" applyBorder="0" applyAlignment="0" applyProtection="0"/>
    <xf numFmtId="173" fontId="63" fillId="0" borderId="0" applyNumberFormat="0" applyFill="0" applyBorder="0" applyAlignment="0" applyProtection="0">
      <alignment vertical="top"/>
      <protection locked="0"/>
    </xf>
    <xf numFmtId="173" fontId="63" fillId="0" borderId="0" applyNumberFormat="0" applyFill="0" applyBorder="0" applyAlignment="0" applyProtection="0">
      <alignment vertical="top"/>
      <protection locked="0"/>
    </xf>
    <xf numFmtId="0" fontId="64" fillId="0" borderId="0" applyNumberFormat="0" applyFill="0" applyBorder="0" applyAlignment="0" applyProtection="0">
      <alignment vertical="top"/>
      <protection locked="0"/>
    </xf>
    <xf numFmtId="173" fontId="50" fillId="11" borderId="8" applyNumberFormat="0" applyAlignment="0" applyProtection="0"/>
    <xf numFmtId="0" fontId="50" fillId="11" borderId="8" applyNumberFormat="0" applyAlignment="0" applyProtection="0"/>
    <xf numFmtId="0" fontId="14" fillId="11" borderId="8" applyNumberFormat="0" applyAlignment="0" applyProtection="0"/>
    <xf numFmtId="173" fontId="14" fillId="11" borderId="8" applyNumberFormat="0" applyAlignment="0" applyProtection="0"/>
    <xf numFmtId="173" fontId="50" fillId="11" borderId="8" applyNumberFormat="0" applyAlignment="0" applyProtection="0"/>
    <xf numFmtId="173" fontId="14" fillId="11" borderId="8" applyNumberFormat="0" applyAlignment="0" applyProtection="0"/>
    <xf numFmtId="0" fontId="50" fillId="11" borderId="8" applyNumberFormat="0" applyAlignment="0" applyProtection="0"/>
    <xf numFmtId="0" fontId="14" fillId="11" borderId="8" applyNumberFormat="0" applyAlignment="0" applyProtection="0"/>
    <xf numFmtId="0" fontId="50" fillId="11" borderId="8" applyNumberFormat="0" applyAlignment="0" applyProtection="0"/>
    <xf numFmtId="0" fontId="14" fillId="11" borderId="8" applyNumberFormat="0" applyAlignment="0" applyProtection="0"/>
    <xf numFmtId="9" fontId="65" fillId="0" borderId="0" applyBorder="0" applyProtection="0"/>
    <xf numFmtId="10" fontId="41" fillId="35" borderId="18" applyNumberFormat="0" applyBorder="0" applyAlignment="0" applyProtection="0"/>
    <xf numFmtId="10" fontId="42" fillId="35" borderId="18" applyNumberFormat="0" applyBorder="0" applyAlignment="0" applyProtection="0"/>
    <xf numFmtId="10" fontId="42" fillId="35" borderId="18" applyNumberFormat="0" applyBorder="0" applyAlignment="0" applyProtection="0"/>
    <xf numFmtId="10" fontId="42" fillId="35" borderId="18" applyNumberFormat="0" applyBorder="0" applyAlignment="0" applyProtection="0"/>
    <xf numFmtId="174" fontId="50" fillId="11" borderId="8" applyNumberFormat="0" applyAlignment="0" applyProtection="0"/>
    <xf numFmtId="173" fontId="50" fillId="11" borderId="8" applyNumberFormat="0" applyAlignment="0" applyProtection="0"/>
    <xf numFmtId="173" fontId="50" fillId="11" borderId="8" applyNumberFormat="0" applyAlignment="0" applyProtection="0"/>
    <xf numFmtId="173" fontId="14" fillId="11" borderId="8" applyNumberFormat="0" applyAlignment="0" applyProtection="0"/>
    <xf numFmtId="173" fontId="14" fillId="11" borderId="8" applyNumberFormat="0" applyAlignment="0" applyProtection="0"/>
    <xf numFmtId="173" fontId="50" fillId="11" borderId="8" applyNumberFormat="0" applyAlignment="0" applyProtection="0"/>
    <xf numFmtId="173" fontId="14" fillId="11" borderId="8" applyNumberFormat="0" applyAlignment="0" applyProtection="0"/>
    <xf numFmtId="173" fontId="50" fillId="11" borderId="8" applyNumberFormat="0" applyAlignment="0" applyProtection="0"/>
    <xf numFmtId="173" fontId="14" fillId="11" borderId="8" applyNumberFormat="0" applyAlignment="0" applyProtection="0"/>
    <xf numFmtId="173" fontId="50" fillId="11" borderId="8" applyNumberFormat="0" applyAlignment="0" applyProtection="0"/>
    <xf numFmtId="173" fontId="14" fillId="11" borderId="8" applyNumberFormat="0" applyAlignment="0" applyProtection="0"/>
    <xf numFmtId="174" fontId="14" fillId="11" borderId="8" applyNumberFormat="0" applyAlignment="0" applyProtection="0"/>
    <xf numFmtId="173" fontId="50" fillId="11" borderId="8" applyNumberFormat="0" applyAlignment="0" applyProtection="0"/>
    <xf numFmtId="173" fontId="50" fillId="11" borderId="8" applyNumberFormat="0" applyAlignment="0" applyProtection="0"/>
    <xf numFmtId="173" fontId="14" fillId="11" borderId="8" applyNumberFormat="0" applyAlignment="0" applyProtection="0"/>
    <xf numFmtId="173" fontId="50" fillId="11" borderId="8" applyNumberFormat="0" applyAlignment="0" applyProtection="0"/>
    <xf numFmtId="173" fontId="14" fillId="11" borderId="8" applyNumberFormat="0" applyAlignment="0" applyProtection="0"/>
    <xf numFmtId="173" fontId="50" fillId="11" borderId="8" applyNumberFormat="0" applyAlignment="0" applyProtection="0"/>
    <xf numFmtId="173" fontId="14" fillId="11" borderId="8" applyNumberFormat="0" applyAlignment="0" applyProtection="0"/>
    <xf numFmtId="173" fontId="50" fillId="11" borderId="8" applyNumberFormat="0" applyAlignment="0" applyProtection="0"/>
    <xf numFmtId="173" fontId="14" fillId="11" borderId="8" applyNumberFormat="0" applyAlignment="0" applyProtection="0"/>
    <xf numFmtId="173" fontId="14" fillId="11" borderId="8" applyNumberFormat="0" applyAlignment="0" applyProtection="0"/>
    <xf numFmtId="0" fontId="66" fillId="36" borderId="14">
      <protection locked="0"/>
    </xf>
    <xf numFmtId="0" fontId="16" fillId="30" borderId="11" applyNumberFormat="0" applyAlignment="0" applyProtection="0"/>
    <xf numFmtId="0" fontId="67" fillId="30" borderId="11" applyNumberFormat="0" applyAlignment="0" applyProtection="0"/>
    <xf numFmtId="0" fontId="13" fillId="8" borderId="0" applyNumberFormat="0" applyBorder="0" applyAlignment="0" applyProtection="0"/>
    <xf numFmtId="0" fontId="68" fillId="8" borderId="0" applyNumberFormat="0" applyBorder="0" applyAlignment="0" applyProtection="0"/>
    <xf numFmtId="0" fontId="5" fillId="0" borderId="0" applyNumberFormat="0" applyFont="0" applyFill="0" applyBorder="0" applyProtection="0"/>
    <xf numFmtId="0" fontId="5" fillId="0" borderId="0" applyNumberFormat="0" applyFont="0" applyFill="0" applyBorder="0" applyProtection="0"/>
    <xf numFmtId="0" fontId="5" fillId="0" borderId="0" applyNumberFormat="0" applyFont="0" applyFill="0" applyBorder="0" applyProtection="0">
      <alignment vertical="top"/>
    </xf>
    <xf numFmtId="197" fontId="69" fillId="0" borderId="0" applyBorder="0" applyProtection="0">
      <alignment horizontal="right" vertical="top"/>
    </xf>
    <xf numFmtId="20" fontId="5" fillId="0" borderId="0" applyFont="0" applyFill="0" applyBorder="0" applyAlignment="0" applyProtection="0"/>
    <xf numFmtId="0" fontId="31" fillId="0" borderId="4" applyNumberFormat="0" applyFill="0" applyAlignment="0" applyProtection="0"/>
    <xf numFmtId="0" fontId="70" fillId="0" borderId="4" applyNumberFormat="0" applyFill="0" applyAlignment="0" applyProtection="0"/>
    <xf numFmtId="0" fontId="31" fillId="0" borderId="4" applyNumberFormat="0" applyFill="0" applyAlignment="0" applyProtection="0"/>
    <xf numFmtId="0" fontId="70" fillId="0" borderId="4" applyNumberFormat="0" applyFill="0" applyAlignment="0" applyProtection="0"/>
    <xf numFmtId="0" fontId="31" fillId="0" borderId="4" applyNumberFormat="0" applyFill="0" applyAlignment="0" applyProtection="0"/>
    <xf numFmtId="0" fontId="70" fillId="0" borderId="4" applyNumberFormat="0" applyFill="0" applyAlignment="0" applyProtection="0"/>
    <xf numFmtId="43" fontId="5" fillId="0" borderId="0" applyFont="0" applyFill="0" applyBorder="0" applyAlignment="0" applyProtection="0"/>
    <xf numFmtId="170" fontId="7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1" fillId="0" borderId="0" applyFont="0" applyFill="0" applyBorder="0" applyAlignment="0" applyProtection="0"/>
    <xf numFmtId="43" fontId="103" fillId="0" borderId="0" applyFont="0" applyFill="0" applyBorder="0" applyAlignment="0" applyProtection="0"/>
    <xf numFmtId="43" fontId="103" fillId="0" borderId="0" applyFont="0" applyFill="0" applyBorder="0" applyAlignment="0" applyProtection="0"/>
    <xf numFmtId="43" fontId="5"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98" fontId="97" fillId="0" borderId="0" applyFont="0" applyFill="0" applyBorder="0" applyAlignment="0" applyProtection="0"/>
    <xf numFmtId="165" fontId="97" fillId="0" borderId="0" applyFont="0" applyFill="0" applyBorder="0" applyAlignment="0" applyProtection="0"/>
    <xf numFmtId="165" fontId="1"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199" fontId="5" fillId="0" borderId="0" applyFont="0" applyFill="0" applyBorder="0" applyAlignment="0" applyProtection="0"/>
    <xf numFmtId="0" fontId="16" fillId="30" borderId="11" applyNumberFormat="0" applyAlignment="0" applyProtection="0"/>
    <xf numFmtId="0" fontId="16" fillId="30" borderId="11" applyNumberFormat="0" applyAlignment="0" applyProtection="0"/>
    <xf numFmtId="0" fontId="16" fillId="30" borderId="11" applyNumberFormat="0" applyAlignment="0" applyProtection="0"/>
    <xf numFmtId="0" fontId="11" fillId="7" borderId="0" applyNumberFormat="0" applyBorder="0" applyAlignment="0" applyProtection="0"/>
    <xf numFmtId="0" fontId="72" fillId="7" borderId="0" applyNumberFormat="0" applyBorder="0" applyAlignment="0" applyProtection="0"/>
    <xf numFmtId="178" fontId="5" fillId="0" borderId="0" applyFill="0" applyBorder="0" applyAlignment="0"/>
    <xf numFmtId="179" fontId="5" fillId="0" borderId="0" applyFill="0" applyBorder="0" applyAlignment="0"/>
    <xf numFmtId="178" fontId="5" fillId="0" borderId="0" applyFill="0" applyBorder="0" applyAlignment="0"/>
    <xf numFmtId="183" fontId="5" fillId="0" borderId="0" applyFill="0" applyBorder="0" applyAlignment="0"/>
    <xf numFmtId="179" fontId="5" fillId="0" borderId="0" applyFill="0" applyBorder="0" applyAlignment="0"/>
    <xf numFmtId="174" fontId="31" fillId="0" borderId="4" applyNumberFormat="0" applyFill="0" applyAlignment="0" applyProtection="0"/>
    <xf numFmtId="173" fontId="31" fillId="0" borderId="4" applyNumberFormat="0" applyFill="0" applyAlignment="0" applyProtection="0"/>
    <xf numFmtId="173" fontId="70" fillId="0" borderId="4" applyNumberFormat="0" applyFill="0" applyAlignment="0" applyProtection="0"/>
    <xf numFmtId="173" fontId="31" fillId="0" borderId="4" applyNumberFormat="0" applyFill="0" applyAlignment="0" applyProtection="0"/>
    <xf numFmtId="173" fontId="70" fillId="0" borderId="4" applyNumberFormat="0" applyFill="0" applyAlignment="0" applyProtection="0"/>
    <xf numFmtId="174" fontId="70" fillId="0" borderId="4" applyNumberFormat="0" applyFill="0" applyAlignment="0" applyProtection="0"/>
    <xf numFmtId="173" fontId="31" fillId="0" borderId="4" applyNumberFormat="0" applyFill="0" applyAlignment="0" applyProtection="0"/>
    <xf numFmtId="173" fontId="31" fillId="0" borderId="4" applyNumberFormat="0" applyFill="0" applyAlignment="0" applyProtection="0"/>
    <xf numFmtId="173" fontId="70" fillId="0" borderId="4" applyNumberFormat="0" applyFill="0" applyAlignment="0" applyProtection="0"/>
    <xf numFmtId="173" fontId="31" fillId="0" borderId="4" applyNumberFormat="0" applyFill="0" applyAlignment="0" applyProtection="0"/>
    <xf numFmtId="173" fontId="70" fillId="0" borderId="4" applyNumberFormat="0" applyFill="0" applyAlignment="0" applyProtection="0"/>
    <xf numFmtId="173" fontId="70" fillId="0" borderId="4" applyNumberFormat="0" applyFill="0" applyAlignment="0" applyProtection="0"/>
    <xf numFmtId="0" fontId="38" fillId="0" borderId="0"/>
    <xf numFmtId="173" fontId="9" fillId="20" borderId="19" applyNumberFormat="0" applyFont="0" applyAlignment="0" applyProtection="0"/>
    <xf numFmtId="0" fontId="73" fillId="20" borderId="19" applyNumberFormat="0" applyFont="0" applyAlignment="0" applyProtection="0"/>
    <xf numFmtId="0" fontId="74" fillId="20" borderId="19" applyNumberFormat="0" applyFont="0" applyAlignment="0" applyProtection="0"/>
    <xf numFmtId="0" fontId="5" fillId="3" borderId="2" applyNumberFormat="0" applyFont="0" applyAlignment="0" applyProtection="0"/>
    <xf numFmtId="0" fontId="5" fillId="20" borderId="19" applyNumberFormat="0" applyFont="0" applyAlignment="0" applyProtection="0"/>
    <xf numFmtId="0" fontId="5" fillId="20" borderId="19" applyNumberFormat="0" applyFont="0" applyAlignment="0" applyProtection="0"/>
    <xf numFmtId="190" fontId="38" fillId="0" borderId="0" applyFont="0" applyFill="0" applyBorder="0" applyAlignment="0" applyProtection="0"/>
    <xf numFmtId="164" fontId="5" fillId="0" borderId="0" applyFont="0" applyFill="0" applyBorder="0" applyAlignment="0" applyProtection="0"/>
    <xf numFmtId="165" fontId="5" fillId="0" borderId="0" applyFont="0" applyFill="0" applyBorder="0" applyAlignment="0" applyProtection="0"/>
    <xf numFmtId="200" fontId="75" fillId="0" borderId="0" applyFont="0" applyFill="0" applyBorder="0" applyProtection="0">
      <alignment horizontal="right"/>
    </xf>
    <xf numFmtId="201" fontId="5" fillId="0" borderId="0" applyFont="0" applyFill="0" applyBorder="0" applyAlignment="0" applyProtection="0"/>
    <xf numFmtId="175" fontId="5" fillId="0" borderId="0" applyFont="0" applyFill="0" applyBorder="0" applyAlignment="0" applyProtection="0"/>
    <xf numFmtId="202" fontId="5" fillId="0" borderId="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203" fontId="5" fillId="0" borderId="0" applyFont="0" applyFill="0" applyBorder="0" applyAlignment="0" applyProtection="0"/>
    <xf numFmtId="204" fontId="5" fillId="0" borderId="0" applyFont="0" applyFill="0" applyBorder="0" applyAlignment="0" applyProtection="0"/>
    <xf numFmtId="0" fontId="38" fillId="0" borderId="0" applyNumberFormat="0">
      <alignment horizontal="left"/>
    </xf>
    <xf numFmtId="205" fontId="41" fillId="0" borderId="0" applyFont="0" applyFill="0" applyBorder="0" applyAlignment="0" applyProtection="0"/>
    <xf numFmtId="205" fontId="42" fillId="0" borderId="0" applyFont="0" applyFill="0" applyBorder="0" applyAlignment="0" applyProtection="0"/>
    <xf numFmtId="174" fontId="76" fillId="21" borderId="0" applyNumberFormat="0" applyBorder="0" applyAlignment="0" applyProtection="0"/>
    <xf numFmtId="173" fontId="76" fillId="21" borderId="0" applyNumberFormat="0" applyBorder="0" applyAlignment="0" applyProtection="0"/>
    <xf numFmtId="173" fontId="76" fillId="21" borderId="0" applyNumberFormat="0" applyBorder="0" applyAlignment="0" applyProtection="0"/>
    <xf numFmtId="173" fontId="76" fillId="21" borderId="0" applyNumberFormat="0" applyBorder="0" applyAlignment="0" applyProtection="0"/>
    <xf numFmtId="173" fontId="76" fillId="21" borderId="0" applyNumberFormat="0" applyBorder="0" applyAlignment="0" applyProtection="0"/>
    <xf numFmtId="173" fontId="76" fillId="21" borderId="0" applyNumberFormat="0" applyBorder="0" applyAlignment="0" applyProtection="0"/>
    <xf numFmtId="37" fontId="77" fillId="0" borderId="0"/>
    <xf numFmtId="206" fontId="78" fillId="0" borderId="0"/>
    <xf numFmtId="0" fontId="5" fillId="0" borderId="0"/>
    <xf numFmtId="0" fontId="5" fillId="0" borderId="0"/>
    <xf numFmtId="173" fontId="5"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3" fontId="5" fillId="0" borderId="0"/>
    <xf numFmtId="0" fontId="1" fillId="0" borderId="0"/>
    <xf numFmtId="0" fontId="1" fillId="0" borderId="0"/>
    <xf numFmtId="0" fontId="1" fillId="0" borderId="0"/>
    <xf numFmtId="0" fontId="1" fillId="0" borderId="0"/>
    <xf numFmtId="0" fontId="1" fillId="0" borderId="0"/>
    <xf numFmtId="0" fontId="1" fillId="0" borderId="0"/>
    <xf numFmtId="173" fontId="1" fillId="0" borderId="0"/>
    <xf numFmtId="173" fontId="1" fillId="0" borderId="0"/>
    <xf numFmtId="173" fontId="1" fillId="0" borderId="0"/>
    <xf numFmtId="0" fontId="1" fillId="0" borderId="0"/>
    <xf numFmtId="0" fontId="1" fillId="0" borderId="0"/>
    <xf numFmtId="0" fontId="1" fillId="0" borderId="0"/>
    <xf numFmtId="173" fontId="1" fillId="0" borderId="0"/>
    <xf numFmtId="173" fontId="1" fillId="0" borderId="0"/>
    <xf numFmtId="173" fontId="1" fillId="0" borderId="0"/>
    <xf numFmtId="0" fontId="1" fillId="0" borderId="0"/>
    <xf numFmtId="0" fontId="1" fillId="0" borderId="0"/>
    <xf numFmtId="0" fontId="5"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5" fillId="0" borderId="0"/>
    <xf numFmtId="0" fontId="5" fillId="0" borderId="0"/>
    <xf numFmtId="0" fontId="103" fillId="0" borderId="0"/>
    <xf numFmtId="0" fontId="1" fillId="0" borderId="0"/>
    <xf numFmtId="0" fontId="1" fillId="0" borderId="0"/>
    <xf numFmtId="0" fontId="1" fillId="0" borderId="0"/>
    <xf numFmtId="0" fontId="1" fillId="0" borderId="0"/>
    <xf numFmtId="0" fontId="1" fillId="0" borderId="0"/>
    <xf numFmtId="0" fontId="5" fillId="0" borderId="0"/>
    <xf numFmtId="173" fontId="9" fillId="0" borderId="0"/>
    <xf numFmtId="0" fontId="1" fillId="0" borderId="0"/>
    <xf numFmtId="0" fontId="1" fillId="0" borderId="0"/>
    <xf numFmtId="0" fontId="1" fillId="0" borderId="0"/>
    <xf numFmtId="174" fontId="5" fillId="0" borderId="0"/>
    <xf numFmtId="0" fontId="5" fillId="0" borderId="0"/>
    <xf numFmtId="173" fontId="5" fillId="0" borderId="0"/>
    <xf numFmtId="173" fontId="9" fillId="0" borderId="0"/>
    <xf numFmtId="173" fontId="5" fillId="0" borderId="0"/>
    <xf numFmtId="173" fontId="1" fillId="0" borderId="0"/>
    <xf numFmtId="173" fontId="5" fillId="0" borderId="0"/>
    <xf numFmtId="173" fontId="5" fillId="0" borderId="0"/>
    <xf numFmtId="173" fontId="5" fillId="0" borderId="0"/>
    <xf numFmtId="173" fontId="5" fillId="0" borderId="0"/>
    <xf numFmtId="173" fontId="1" fillId="0" borderId="0"/>
    <xf numFmtId="173" fontId="1" fillId="0" borderId="0"/>
    <xf numFmtId="173" fontId="1" fillId="0" borderId="0"/>
    <xf numFmtId="173" fontId="1" fillId="0" borderId="0"/>
    <xf numFmtId="173" fontId="1" fillId="0" borderId="0"/>
    <xf numFmtId="173" fontId="5" fillId="0" borderId="0"/>
    <xf numFmtId="173" fontId="5" fillId="0" borderId="0"/>
    <xf numFmtId="173" fontId="5" fillId="0" borderId="0"/>
    <xf numFmtId="173" fontId="5"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9"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9" fillId="0" borderId="0"/>
    <xf numFmtId="173" fontId="5" fillId="0" borderId="0"/>
    <xf numFmtId="173" fontId="5" fillId="0" borderId="0"/>
    <xf numFmtId="173" fontId="5" fillId="0" borderId="0"/>
    <xf numFmtId="173" fontId="5" fillId="0" borderId="0"/>
    <xf numFmtId="173" fontId="5" fillId="0" borderId="0"/>
    <xf numFmtId="173" fontId="1" fillId="0" borderId="0"/>
    <xf numFmtId="173" fontId="5" fillId="0" borderId="0"/>
    <xf numFmtId="173" fontId="5" fillId="0" borderId="0"/>
    <xf numFmtId="173" fontId="5"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5" fillId="0" borderId="0"/>
    <xf numFmtId="173" fontId="5" fillId="0" borderId="0"/>
    <xf numFmtId="173" fontId="5" fillId="0" borderId="0"/>
    <xf numFmtId="173" fontId="5" fillId="0" borderId="0"/>
    <xf numFmtId="173" fontId="5" fillId="0" borderId="0"/>
    <xf numFmtId="173" fontId="1" fillId="0" borderId="0"/>
    <xf numFmtId="173" fontId="5" fillId="0" borderId="0"/>
    <xf numFmtId="173" fontId="9" fillId="0" borderId="0"/>
    <xf numFmtId="173" fontId="9" fillId="0" borderId="0"/>
    <xf numFmtId="173" fontId="9" fillId="0" borderId="0"/>
    <xf numFmtId="173" fontId="5" fillId="0" borderId="0"/>
    <xf numFmtId="173" fontId="5" fillId="0" borderId="0"/>
    <xf numFmtId="173" fontId="1" fillId="0" borderId="0"/>
    <xf numFmtId="173" fontId="1" fillId="0" borderId="0"/>
    <xf numFmtId="173" fontId="9" fillId="0" borderId="0"/>
    <xf numFmtId="173" fontId="9" fillId="0" borderId="0"/>
    <xf numFmtId="173" fontId="9" fillId="0" borderId="0"/>
    <xf numFmtId="173" fontId="5" fillId="0" borderId="0">
      <alignment wrapText="1"/>
    </xf>
    <xf numFmtId="173" fontId="1" fillId="0" borderId="0"/>
    <xf numFmtId="173" fontId="1" fillId="0" borderId="0"/>
    <xf numFmtId="173" fontId="1" fillId="0" borderId="0"/>
    <xf numFmtId="173" fontId="9" fillId="0" borderId="0"/>
    <xf numFmtId="173" fontId="9" fillId="0" borderId="0"/>
    <xf numFmtId="173" fontId="9" fillId="0" borderId="0"/>
    <xf numFmtId="0" fontId="5" fillId="0" borderId="0"/>
    <xf numFmtId="173" fontId="5" fillId="0" borderId="0"/>
    <xf numFmtId="173" fontId="5" fillId="0" borderId="0"/>
    <xf numFmtId="173" fontId="5" fillId="0" borderId="0"/>
    <xf numFmtId="0" fontId="103" fillId="0" borderId="0"/>
    <xf numFmtId="0" fontId="1" fillId="0" borderId="0"/>
    <xf numFmtId="173" fontId="1" fillId="0" borderId="0"/>
    <xf numFmtId="0" fontId="1" fillId="0" borderId="0"/>
    <xf numFmtId="0" fontId="1" fillId="0" borderId="0"/>
    <xf numFmtId="173" fontId="9" fillId="0" borderId="0"/>
    <xf numFmtId="173" fontId="5" fillId="0" borderId="0"/>
    <xf numFmtId="173" fontId="9" fillId="0" borderId="0"/>
    <xf numFmtId="173" fontId="9" fillId="0" borderId="0"/>
    <xf numFmtId="173" fontId="9" fillId="0" borderId="0"/>
    <xf numFmtId="173" fontId="5" fillId="0" borderId="0"/>
    <xf numFmtId="173" fontId="5" fillId="0" borderId="0"/>
    <xf numFmtId="173" fontId="9" fillId="0" borderId="0"/>
    <xf numFmtId="173" fontId="9" fillId="0" borderId="0"/>
    <xf numFmtId="173" fontId="9" fillId="0" borderId="0"/>
    <xf numFmtId="173" fontId="9" fillId="0" borderId="0"/>
    <xf numFmtId="173" fontId="1" fillId="0" borderId="0"/>
    <xf numFmtId="173" fontId="1" fillId="0" borderId="0"/>
    <xf numFmtId="173" fontId="1" fillId="0" borderId="0"/>
    <xf numFmtId="173" fontId="9" fillId="0" borderId="0"/>
    <xf numFmtId="0" fontId="97" fillId="0" borderId="0"/>
    <xf numFmtId="173" fontId="1" fillId="0" borderId="0"/>
    <xf numFmtId="173" fontId="1" fillId="0" borderId="0"/>
    <xf numFmtId="0" fontId="1" fillId="0" borderId="0"/>
    <xf numFmtId="0" fontId="1" fillId="0" borderId="0"/>
    <xf numFmtId="0" fontId="1" fillId="0" borderId="0"/>
    <xf numFmtId="173" fontId="1" fillId="0" borderId="0"/>
    <xf numFmtId="173" fontId="5" fillId="0" borderId="0"/>
    <xf numFmtId="173" fontId="5" fillId="0" borderId="0"/>
    <xf numFmtId="173" fontId="5" fillId="0" borderId="0"/>
    <xf numFmtId="173" fontId="1" fillId="0" borderId="0"/>
    <xf numFmtId="173" fontId="1"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9" fillId="0" borderId="0"/>
    <xf numFmtId="173" fontId="5" fillId="0" borderId="0">
      <alignment wrapText="1"/>
    </xf>
    <xf numFmtId="173" fontId="5" fillId="0" borderId="0"/>
    <xf numFmtId="0" fontId="1" fillId="0" borderId="0"/>
    <xf numFmtId="0" fontId="1" fillId="0" borderId="0"/>
    <xf numFmtId="0" fontId="1" fillId="0" borderId="0"/>
    <xf numFmtId="0" fontId="1" fillId="0" borderId="0"/>
    <xf numFmtId="0" fontId="96" fillId="0" borderId="0"/>
    <xf numFmtId="0" fontId="5" fillId="0" borderId="0"/>
    <xf numFmtId="0" fontId="5" fillId="0" borderId="0"/>
    <xf numFmtId="0" fontId="5" fillId="0" borderId="0"/>
    <xf numFmtId="0" fontId="5" fillId="0" borderId="0"/>
    <xf numFmtId="1" fontId="1" fillId="0" borderId="0"/>
    <xf numFmtId="1" fontId="1" fillId="0" borderId="0"/>
    <xf numFmtId="1" fontId="1" fillId="0" borderId="0"/>
    <xf numFmtId="173" fontId="1" fillId="0" borderId="0"/>
    <xf numFmtId="173" fontId="1" fillId="0" borderId="0"/>
    <xf numFmtId="173" fontId="1" fillId="0" borderId="0"/>
    <xf numFmtId="0" fontId="1" fillId="0" borderId="0"/>
    <xf numFmtId="0" fontId="1" fillId="0" borderId="0"/>
    <xf numFmtId="0" fontId="1"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174" fontId="5" fillId="0" borderId="0"/>
    <xf numFmtId="0" fontId="104" fillId="0" borderId="0"/>
    <xf numFmtId="0" fontId="5" fillId="0" borderId="0"/>
    <xf numFmtId="173" fontId="9" fillId="0" borderId="0"/>
    <xf numFmtId="173" fontId="9" fillId="0" borderId="0"/>
    <xf numFmtId="173" fontId="9" fillId="0" borderId="0"/>
    <xf numFmtId="0" fontId="1" fillId="0" borderId="0"/>
    <xf numFmtId="0" fontId="1" fillId="0" borderId="0"/>
    <xf numFmtId="0" fontId="1" fillId="0" borderId="0"/>
    <xf numFmtId="173" fontId="9" fillId="0" borderId="0"/>
    <xf numFmtId="173" fontId="1" fillId="0" borderId="0"/>
    <xf numFmtId="173" fontId="9" fillId="0" borderId="0"/>
    <xf numFmtId="173" fontId="9" fillId="0" borderId="0"/>
    <xf numFmtId="173" fontId="9" fillId="0" borderId="0"/>
    <xf numFmtId="173" fontId="1" fillId="0" borderId="0"/>
    <xf numFmtId="173" fontId="1" fillId="0" borderId="0"/>
    <xf numFmtId="173" fontId="9" fillId="0" borderId="0"/>
    <xf numFmtId="173" fontId="9" fillId="0" borderId="0"/>
    <xf numFmtId="173" fontId="9" fillId="0" borderId="0"/>
    <xf numFmtId="173" fontId="9" fillId="0" borderId="0"/>
    <xf numFmtId="173" fontId="9" fillId="0" borderId="0"/>
    <xf numFmtId="173" fontId="9" fillId="0" borderId="0"/>
    <xf numFmtId="0" fontId="24"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7" fillId="0" borderId="0"/>
    <xf numFmtId="0" fontId="97" fillId="0" borderId="0"/>
    <xf numFmtId="0" fontId="1" fillId="0" borderId="0"/>
    <xf numFmtId="0" fontId="1" fillId="0" borderId="0"/>
    <xf numFmtId="0" fontId="1" fillId="0" borderId="0"/>
    <xf numFmtId="0" fontId="1" fillId="0" borderId="0"/>
    <xf numFmtId="173" fontId="5"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5" fillId="0" borderId="0"/>
    <xf numFmtId="173" fontId="5" fillId="0" borderId="0"/>
    <xf numFmtId="0" fontId="103" fillId="0" borderId="0"/>
    <xf numFmtId="173" fontId="1" fillId="0" borderId="0"/>
    <xf numFmtId="173" fontId="1" fillId="0" borderId="0"/>
    <xf numFmtId="173" fontId="1" fillId="0" borderId="0"/>
    <xf numFmtId="173" fontId="5" fillId="0" borderId="0"/>
    <xf numFmtId="0" fontId="5" fillId="0" borderId="0"/>
    <xf numFmtId="0" fontId="73" fillId="0" borderId="0"/>
    <xf numFmtId="0" fontId="74" fillId="0" borderId="0"/>
    <xf numFmtId="174" fontId="1" fillId="0" borderId="0"/>
    <xf numFmtId="174" fontId="1" fillId="0" borderId="0"/>
    <xf numFmtId="0" fontId="1" fillId="0" borderId="0"/>
    <xf numFmtId="0" fontId="1" fillId="0" borderId="0"/>
    <xf numFmtId="0" fontId="1" fillId="0" borderId="0"/>
    <xf numFmtId="174" fontId="1" fillId="0" borderId="0"/>
    <xf numFmtId="0" fontId="1" fillId="0" borderId="0"/>
    <xf numFmtId="0" fontId="5" fillId="0" borderId="0"/>
    <xf numFmtId="0" fontId="5" fillId="0" borderId="0"/>
    <xf numFmtId="174" fontId="1" fillId="0" borderId="0"/>
    <xf numFmtId="0" fontId="1" fillId="0" borderId="0"/>
    <xf numFmtId="0" fontId="5" fillId="0" borderId="0"/>
    <xf numFmtId="173" fontId="5" fillId="0" borderId="0"/>
    <xf numFmtId="173" fontId="5" fillId="0" borderId="0"/>
    <xf numFmtId="173" fontId="5" fillId="0" borderId="0"/>
    <xf numFmtId="0" fontId="1" fillId="0" borderId="0"/>
    <xf numFmtId="0" fontId="1" fillId="0" borderId="0"/>
    <xf numFmtId="0" fontId="1" fillId="0" borderId="0"/>
    <xf numFmtId="173" fontId="5" fillId="0" borderId="0"/>
    <xf numFmtId="173" fontId="5" fillId="0" borderId="0"/>
    <xf numFmtId="173" fontId="5" fillId="0" borderId="0"/>
    <xf numFmtId="173" fontId="5" fillId="0" borderId="0"/>
    <xf numFmtId="173" fontId="5" fillId="0" borderId="0"/>
    <xf numFmtId="0" fontId="1" fillId="0" borderId="0"/>
    <xf numFmtId="0" fontId="1" fillId="0" borderId="0"/>
    <xf numFmtId="0" fontId="1" fillId="0" borderId="0"/>
    <xf numFmtId="0" fontId="1" fillId="0" borderId="0"/>
    <xf numFmtId="0" fontId="1" fillId="0" borderId="0"/>
    <xf numFmtId="173" fontId="5" fillId="0" borderId="0"/>
    <xf numFmtId="173" fontId="5" fillId="0" borderId="0"/>
    <xf numFmtId="174" fontId="1" fillId="0" borderId="0"/>
    <xf numFmtId="174" fontId="1" fillId="0" borderId="0"/>
    <xf numFmtId="0" fontId="1" fillId="0" borderId="0"/>
    <xf numFmtId="0" fontId="1" fillId="0" borderId="0"/>
    <xf numFmtId="0" fontId="1" fillId="0" borderId="0"/>
    <xf numFmtId="0" fontId="5" fillId="0" borderId="0"/>
    <xf numFmtId="0" fontId="5" fillId="0" borderId="0"/>
    <xf numFmtId="173" fontId="5" fillId="0" borderId="0"/>
    <xf numFmtId="173" fontId="1" fillId="0" borderId="0"/>
    <xf numFmtId="173" fontId="1" fillId="0" borderId="0"/>
    <xf numFmtId="173" fontId="1" fillId="0" borderId="0"/>
    <xf numFmtId="173" fontId="1" fillId="0" borderId="0"/>
    <xf numFmtId="173" fontId="1" fillId="0" borderId="0"/>
    <xf numFmtId="0" fontId="1" fillId="0" borderId="0"/>
    <xf numFmtId="0" fontId="1" fillId="0" borderId="0"/>
    <xf numFmtId="0" fontId="1" fillId="0" borderId="0"/>
    <xf numFmtId="0" fontId="5" fillId="0" borderId="0"/>
    <xf numFmtId="174" fontId="5" fillId="0" borderId="0"/>
    <xf numFmtId="0" fontId="1" fillId="0" borderId="0"/>
    <xf numFmtId="173" fontId="1" fillId="0" borderId="0"/>
    <xf numFmtId="173" fontId="1" fillId="0" borderId="0"/>
    <xf numFmtId="173" fontId="1" fillId="0" borderId="0"/>
    <xf numFmtId="0"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5" fillId="0" borderId="0"/>
    <xf numFmtId="0" fontId="5" fillId="0" borderId="0"/>
    <xf numFmtId="0" fontId="1" fillId="0" borderId="0"/>
    <xf numFmtId="0" fontId="1" fillId="0" borderId="0"/>
    <xf numFmtId="173" fontId="5" fillId="0" borderId="0"/>
    <xf numFmtId="0" fontId="1" fillId="0" borderId="0"/>
    <xf numFmtId="0" fontId="5" fillId="0" borderId="0"/>
    <xf numFmtId="173" fontId="5" fillId="0" borderId="0"/>
    <xf numFmtId="0" fontId="1" fillId="0" borderId="0"/>
    <xf numFmtId="0" fontId="1" fillId="0" borderId="0"/>
    <xf numFmtId="0" fontId="10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1" fillId="0" borderId="0"/>
    <xf numFmtId="0" fontId="73"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79" fillId="0" borderId="0"/>
    <xf numFmtId="0" fontId="1" fillId="0" borderId="0"/>
    <xf numFmtId="0" fontId="1" fillId="0" borderId="0"/>
    <xf numFmtId="0" fontId="1" fillId="0" borderId="0"/>
    <xf numFmtId="0" fontId="1"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79" fillId="0" borderId="0"/>
    <xf numFmtId="0" fontId="1" fillId="0" borderId="0"/>
    <xf numFmtId="0" fontId="1" fillId="0" borderId="0"/>
    <xf numFmtId="0" fontId="1" fillId="0" borderId="0"/>
    <xf numFmtId="0" fontId="1" fillId="0" borderId="0"/>
    <xf numFmtId="0" fontId="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1" fillId="0" borderId="0"/>
    <xf numFmtId="0" fontId="5" fillId="0" borderId="0"/>
    <xf numFmtId="0" fontId="79" fillId="0" borderId="0"/>
    <xf numFmtId="0" fontId="5" fillId="0" borderId="0"/>
    <xf numFmtId="0" fontId="79" fillId="0" borderId="0"/>
    <xf numFmtId="0" fontId="1" fillId="0" borderId="0"/>
    <xf numFmtId="0" fontId="104" fillId="0" borderId="0"/>
    <xf numFmtId="0" fontId="1" fillId="0" borderId="0"/>
    <xf numFmtId="0" fontId="1" fillId="0" borderId="0"/>
    <xf numFmtId="0" fontId="1" fillId="0" borderId="0"/>
    <xf numFmtId="0" fontId="1" fillId="0" borderId="0"/>
    <xf numFmtId="0" fontId="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1" fillId="0" borderId="0"/>
    <xf numFmtId="0" fontId="1" fillId="0" borderId="0"/>
    <xf numFmtId="0" fontId="104" fillId="0" borderId="0"/>
    <xf numFmtId="0" fontId="1" fillId="0" borderId="0"/>
    <xf numFmtId="0" fontId="104" fillId="0" borderId="0"/>
    <xf numFmtId="0" fontId="1" fillId="0" borderId="0"/>
    <xf numFmtId="0" fontId="1" fillId="0" borderId="0"/>
    <xf numFmtId="0" fontId="1" fillId="0" borderId="0"/>
    <xf numFmtId="0" fontId="1" fillId="0" borderId="0"/>
    <xf numFmtId="0" fontId="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80"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5" fillId="20" borderId="19" applyNumberFormat="0" applyFont="0" applyAlignment="0" applyProtection="0"/>
    <xf numFmtId="174" fontId="9" fillId="20" borderId="19" applyNumberFormat="0" applyFont="0" applyAlignment="0" applyProtection="0"/>
    <xf numFmtId="173" fontId="9" fillId="20" borderId="19" applyNumberFormat="0" applyFont="0" applyAlignment="0" applyProtection="0"/>
    <xf numFmtId="173" fontId="9" fillId="20" borderId="19" applyNumberFormat="0" applyFont="0" applyAlignment="0" applyProtection="0"/>
    <xf numFmtId="173" fontId="9" fillId="20" borderId="19" applyNumberFormat="0" applyFont="0" applyAlignment="0" applyProtection="0"/>
    <xf numFmtId="0" fontId="1" fillId="3" borderId="2" applyNumberFormat="0" applyFont="0" applyAlignment="0" applyProtection="0"/>
    <xf numFmtId="173" fontId="9" fillId="20" borderId="19" applyNumberFormat="0" applyFont="0" applyAlignment="0" applyProtection="0"/>
    <xf numFmtId="173" fontId="9" fillId="20" borderId="19" applyNumberFormat="0" applyFont="0" applyAlignment="0" applyProtection="0"/>
    <xf numFmtId="173" fontId="9" fillId="20" borderId="19" applyNumberFormat="0" applyFont="0" applyAlignment="0" applyProtection="0"/>
    <xf numFmtId="0" fontId="1" fillId="3" borderId="2" applyNumberFormat="0" applyFont="0" applyAlignment="0" applyProtection="0"/>
    <xf numFmtId="0" fontId="1" fillId="3" borderId="2" applyNumberFormat="0" applyFont="0" applyAlignment="0" applyProtection="0"/>
    <xf numFmtId="173" fontId="81" fillId="0" borderId="14"/>
    <xf numFmtId="207" fontId="82" fillId="0" borderId="0" applyFont="0" applyFill="0" applyBorder="0" applyAlignment="0" applyProtection="0"/>
    <xf numFmtId="0" fontId="76" fillId="21" borderId="0" applyNumberFormat="0" applyBorder="0" applyAlignment="0" applyProtection="0"/>
    <xf numFmtId="0" fontId="83" fillId="21" borderId="0" applyNumberFormat="0" applyBorder="0" applyAlignment="0" applyProtection="0"/>
    <xf numFmtId="0" fontId="76" fillId="21" borderId="0" applyNumberFormat="0" applyBorder="0" applyAlignment="0" applyProtection="0"/>
    <xf numFmtId="0" fontId="76" fillId="21" borderId="0" applyNumberFormat="0" applyBorder="0" applyAlignment="0" applyProtection="0"/>
    <xf numFmtId="0" fontId="76" fillId="21" borderId="0" applyNumberFormat="0" applyBorder="0" applyAlignment="0" applyProtection="0"/>
    <xf numFmtId="3" fontId="84" fillId="0" borderId="0" applyFill="0" applyBorder="0" applyAlignment="0"/>
    <xf numFmtId="174" fontId="45" fillId="29" borderId="12" applyNumberFormat="0" applyAlignment="0" applyProtection="0"/>
    <xf numFmtId="173" fontId="45" fillId="29" borderId="12" applyNumberFormat="0" applyAlignment="0" applyProtection="0"/>
    <xf numFmtId="173" fontId="45" fillId="29" borderId="12" applyNumberFormat="0" applyAlignment="0" applyProtection="0"/>
    <xf numFmtId="173" fontId="17" fillId="29" borderId="12" applyNumberFormat="0" applyAlignment="0" applyProtection="0"/>
    <xf numFmtId="173" fontId="17" fillId="29" borderId="12" applyNumberFormat="0" applyAlignment="0" applyProtection="0"/>
    <xf numFmtId="173" fontId="45" fillId="29" borderId="12" applyNumberFormat="0" applyAlignment="0" applyProtection="0"/>
    <xf numFmtId="173" fontId="17" fillId="29" borderId="12" applyNumberFormat="0" applyAlignment="0" applyProtection="0"/>
    <xf numFmtId="173" fontId="45" fillId="29" borderId="12" applyNumberFormat="0" applyAlignment="0" applyProtection="0"/>
    <xf numFmtId="173" fontId="17" fillId="29" borderId="12" applyNumberFormat="0" applyAlignment="0" applyProtection="0"/>
    <xf numFmtId="173" fontId="45" fillId="29" borderId="12" applyNumberFormat="0" applyAlignment="0" applyProtection="0"/>
    <xf numFmtId="173" fontId="17" fillId="29" borderId="12" applyNumberFormat="0" applyAlignment="0" applyProtection="0"/>
    <xf numFmtId="174" fontId="17" fillId="29" borderId="12" applyNumberFormat="0" applyAlignment="0" applyProtection="0"/>
    <xf numFmtId="173" fontId="45" fillId="29" borderId="12" applyNumberFormat="0" applyAlignment="0" applyProtection="0"/>
    <xf numFmtId="173" fontId="45" fillId="29" borderId="12" applyNumberFormat="0" applyAlignment="0" applyProtection="0"/>
    <xf numFmtId="173" fontId="17" fillId="29" borderId="12" applyNumberFormat="0" applyAlignment="0" applyProtection="0"/>
    <xf numFmtId="173" fontId="45" fillId="29" borderId="12" applyNumberFormat="0" applyAlignment="0" applyProtection="0"/>
    <xf numFmtId="173" fontId="17" fillId="29" borderId="12" applyNumberFormat="0" applyAlignment="0" applyProtection="0"/>
    <xf numFmtId="173" fontId="45" fillId="29" borderId="12" applyNumberFormat="0" applyAlignment="0" applyProtection="0"/>
    <xf numFmtId="173" fontId="17" fillId="29" borderId="12" applyNumberFormat="0" applyAlignment="0" applyProtection="0"/>
    <xf numFmtId="173" fontId="45" fillId="29" borderId="12" applyNumberFormat="0" applyAlignment="0" applyProtection="0"/>
    <xf numFmtId="173" fontId="17" fillId="29" borderId="12" applyNumberFormat="0" applyAlignment="0" applyProtection="0"/>
    <xf numFmtId="173" fontId="17" fillId="29" borderId="12" applyNumberFormat="0" applyAlignment="0" applyProtection="0"/>
    <xf numFmtId="173" fontId="85" fillId="0" borderId="0" applyFill="0" applyBorder="0" applyAlignment="0">
      <alignment horizontal="right"/>
    </xf>
    <xf numFmtId="0" fontId="32" fillId="0" borderId="5" applyNumberFormat="0" applyFill="0" applyAlignment="0" applyProtection="0"/>
    <xf numFmtId="0" fontId="56" fillId="0" borderId="5" applyNumberFormat="0" applyFill="0" applyAlignment="0" applyProtection="0"/>
    <xf numFmtId="0" fontId="32" fillId="0" borderId="5" applyNumberFormat="0" applyFill="0" applyAlignment="0" applyProtection="0"/>
    <xf numFmtId="0" fontId="56" fillId="0" borderId="5" applyNumberFormat="0" applyFill="0" applyAlignment="0" applyProtection="0"/>
    <xf numFmtId="0" fontId="32" fillId="0" borderId="5" applyNumberFormat="0" applyFill="0" applyAlignment="0" applyProtection="0"/>
    <xf numFmtId="0" fontId="56" fillId="0" borderId="5" applyNumberFormat="0" applyFill="0" applyAlignment="0" applyProtection="0"/>
    <xf numFmtId="173" fontId="33" fillId="0" borderId="6" applyNumberFormat="0" applyFill="0" applyAlignment="0" applyProtection="0"/>
    <xf numFmtId="0" fontId="33" fillId="0" borderId="6" applyNumberFormat="0" applyFill="0" applyAlignment="0" applyProtection="0"/>
    <xf numFmtId="0" fontId="57" fillId="0" borderId="6" applyNumberFormat="0" applyFill="0" applyAlignment="0" applyProtection="0"/>
    <xf numFmtId="173" fontId="57" fillId="0" borderId="6" applyNumberFormat="0" applyFill="0" applyAlignment="0" applyProtection="0"/>
    <xf numFmtId="0" fontId="33" fillId="0" borderId="6" applyNumberFormat="0" applyFill="0" applyAlignment="0" applyProtection="0"/>
    <xf numFmtId="0" fontId="57" fillId="0" borderId="6" applyNumberFormat="0" applyFill="0" applyAlignment="0" applyProtection="0"/>
    <xf numFmtId="0" fontId="33" fillId="0" borderId="6" applyNumberFormat="0" applyFill="0" applyAlignment="0" applyProtection="0"/>
    <xf numFmtId="0" fontId="57" fillId="0" borderId="6" applyNumberFormat="0" applyFill="0" applyAlignment="0" applyProtection="0"/>
    <xf numFmtId="173" fontId="34" fillId="0" borderId="7" applyNumberFormat="0" applyFill="0" applyAlignment="0" applyProtection="0"/>
    <xf numFmtId="0" fontId="34" fillId="0" borderId="7" applyNumberFormat="0" applyFill="0" applyAlignment="0" applyProtection="0"/>
    <xf numFmtId="0" fontId="58" fillId="0" borderId="7" applyNumberFormat="0" applyFill="0" applyAlignment="0" applyProtection="0"/>
    <xf numFmtId="173" fontId="58" fillId="0" borderId="7" applyNumberFormat="0" applyFill="0" applyAlignment="0" applyProtection="0"/>
    <xf numFmtId="0" fontId="34" fillId="0" borderId="7" applyNumberFormat="0" applyFill="0" applyAlignment="0" applyProtection="0"/>
    <xf numFmtId="0" fontId="58" fillId="0" borderId="7" applyNumberFormat="0" applyFill="0" applyAlignment="0" applyProtection="0"/>
    <xf numFmtId="0" fontId="34" fillId="0" borderId="7" applyNumberFormat="0" applyFill="0" applyAlignment="0" applyProtection="0"/>
    <xf numFmtId="0" fontId="58" fillId="0" borderId="7" applyNumberFormat="0" applyFill="0" applyAlignment="0" applyProtection="0"/>
    <xf numFmtId="0" fontId="34" fillId="0" borderId="0" applyNumberFormat="0" applyFill="0" applyBorder="0" applyAlignment="0" applyProtection="0"/>
    <xf numFmtId="0" fontId="58" fillId="0" borderId="0" applyNumberFormat="0" applyFill="0" applyBorder="0" applyAlignment="0" applyProtection="0"/>
    <xf numFmtId="0" fontId="34" fillId="0" borderId="0" applyNumberFormat="0" applyFill="0" applyBorder="0" applyAlignment="0" applyProtection="0"/>
    <xf numFmtId="0" fontId="58" fillId="0" borderId="0" applyNumberFormat="0" applyFill="0" applyBorder="0" applyAlignment="0" applyProtection="0"/>
    <xf numFmtId="0" fontId="34" fillId="0" borderId="0" applyNumberFormat="0" applyFill="0" applyBorder="0" applyAlignment="0" applyProtection="0"/>
    <xf numFmtId="0" fontId="58" fillId="0" borderId="0" applyNumberFormat="0" applyFill="0" applyBorder="0" applyAlignment="0" applyProtection="0"/>
    <xf numFmtId="0" fontId="66" fillId="37" borderId="14">
      <protection locked="0"/>
    </xf>
    <xf numFmtId="182" fontId="5" fillId="0" borderId="0" applyFont="0" applyFill="0" applyBorder="0" applyAlignment="0" applyProtection="0"/>
    <xf numFmtId="208" fontId="5" fillId="0" borderId="0" applyFont="0" applyFill="0" applyBorder="0" applyAlignment="0" applyProtection="0"/>
    <xf numFmtId="10" fontId="5"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xf numFmtId="9" fontId="9" fillId="0" borderId="0" applyFont="0" applyFill="0" applyBorder="0" applyAlignment="0" applyProtection="0"/>
    <xf numFmtId="9" fontId="96"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5"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5"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5" fillId="0" borderId="0" applyFont="0" applyFill="0" applyBorder="0" applyAlignment="0" applyProtection="0"/>
    <xf numFmtId="9" fontId="9" fillId="0" borderId="0" applyFont="0" applyFill="0" applyBorder="0" applyAlignment="0" applyProtection="0"/>
    <xf numFmtId="9" fontId="3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209" fontId="41" fillId="0" borderId="0" applyFont="0" applyFill="0" applyBorder="0" applyAlignment="0" applyProtection="0"/>
    <xf numFmtId="209" fontId="42" fillId="0" borderId="0" applyFont="0" applyFill="0" applyBorder="0" applyAlignment="0" applyProtection="0"/>
    <xf numFmtId="210" fontId="5" fillId="0" borderId="0" applyFont="0" applyFill="0" applyBorder="0" applyAlignment="0" applyProtection="0"/>
    <xf numFmtId="211" fontId="5" fillId="0" borderId="0" applyFont="0" applyFill="0" applyBorder="0" applyAlignment="0" applyProtection="0"/>
    <xf numFmtId="212" fontId="5" fillId="0" borderId="0" applyFont="0" applyFill="0" applyBorder="0" applyAlignment="0" applyProtection="0"/>
    <xf numFmtId="178" fontId="5" fillId="0" borderId="0" applyFill="0" applyBorder="0" applyAlignment="0"/>
    <xf numFmtId="179" fontId="5" fillId="0" borderId="0" applyFill="0" applyBorder="0" applyAlignment="0"/>
    <xf numFmtId="178" fontId="5" fillId="0" borderId="0" applyFill="0" applyBorder="0" applyAlignment="0"/>
    <xf numFmtId="183" fontId="5" fillId="0" borderId="0" applyFill="0" applyBorder="0" applyAlignment="0"/>
    <xf numFmtId="179" fontId="5" fillId="0" borderId="0" applyFill="0" applyBorder="0" applyAlignment="0"/>
    <xf numFmtId="9" fontId="5" fillId="0" borderId="0" applyFont="0" applyFill="0" applyBorder="0" applyAlignment="0" applyProtection="0"/>
    <xf numFmtId="9" fontId="5" fillId="0" borderId="0" applyFont="0" applyFill="0" applyBorder="0" applyAlignment="0" applyProtection="0"/>
    <xf numFmtId="9" fontId="9"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97" fillId="0" borderId="0" applyFont="0" applyFill="0" applyBorder="0" applyAlignment="0" applyProtection="0"/>
    <xf numFmtId="4" fontId="59" fillId="21" borderId="20" applyNumberFormat="0" applyProtection="0">
      <alignment vertical="center"/>
    </xf>
    <xf numFmtId="4" fontId="86" fillId="32" borderId="20" applyNumberFormat="0" applyProtection="0">
      <alignment vertical="center"/>
    </xf>
    <xf numFmtId="4" fontId="59" fillId="32" borderId="20" applyNumberFormat="0" applyProtection="0">
      <alignment horizontal="left" vertical="center" indent="1"/>
    </xf>
    <xf numFmtId="0" fontId="59" fillId="32" borderId="20" applyNumberFormat="0" applyProtection="0">
      <alignment horizontal="left" vertical="top" indent="1"/>
    </xf>
    <xf numFmtId="4" fontId="59" fillId="38" borderId="0" applyNumberFormat="0" applyProtection="0">
      <alignment horizontal="left" vertical="center" indent="1"/>
    </xf>
    <xf numFmtId="4" fontId="24" fillId="7" borderId="20" applyNumberFormat="0" applyProtection="0">
      <alignment horizontal="right" vertical="center"/>
    </xf>
    <xf numFmtId="4" fontId="24" fillId="13" borderId="20" applyNumberFormat="0" applyProtection="0">
      <alignment horizontal="right" vertical="center"/>
    </xf>
    <xf numFmtId="4" fontId="24" fillId="24" borderId="20" applyNumberFormat="0" applyProtection="0">
      <alignment horizontal="right" vertical="center"/>
    </xf>
    <xf numFmtId="4" fontId="24" fillId="15" borderId="20" applyNumberFormat="0" applyProtection="0">
      <alignment horizontal="right" vertical="center"/>
    </xf>
    <xf numFmtId="4" fontId="24" fillId="19" borderId="20" applyNumberFormat="0" applyProtection="0">
      <alignment horizontal="right" vertical="center"/>
    </xf>
    <xf numFmtId="4" fontId="24" fillId="22" borderId="20" applyNumberFormat="0" applyProtection="0">
      <alignment horizontal="right" vertical="center"/>
    </xf>
    <xf numFmtId="4" fontId="24" fillId="25" borderId="20" applyNumberFormat="0" applyProtection="0">
      <alignment horizontal="right" vertical="center"/>
    </xf>
    <xf numFmtId="4" fontId="24" fillId="39" borderId="20" applyNumberFormat="0" applyProtection="0">
      <alignment horizontal="right" vertical="center"/>
    </xf>
    <xf numFmtId="4" fontId="24" fillId="14" borderId="20" applyNumberFormat="0" applyProtection="0">
      <alignment horizontal="right" vertical="center"/>
    </xf>
    <xf numFmtId="4" fontId="59" fillId="40" borderId="21" applyNumberFormat="0" applyProtection="0">
      <alignment horizontal="left" vertical="center" indent="1"/>
    </xf>
    <xf numFmtId="4" fontId="59" fillId="40" borderId="21" applyNumberFormat="0" applyProtection="0">
      <alignment horizontal="left" vertical="center" indent="1"/>
    </xf>
    <xf numFmtId="4" fontId="59" fillId="40" borderId="21" applyNumberFormat="0" applyProtection="0">
      <alignment horizontal="left" vertical="center" indent="1"/>
    </xf>
    <xf numFmtId="4" fontId="59" fillId="40" borderId="21" applyNumberFormat="0" applyProtection="0">
      <alignment horizontal="left" vertical="center" indent="1"/>
    </xf>
    <xf numFmtId="4" fontId="59" fillId="40" borderId="21" applyNumberFormat="0" applyProtection="0">
      <alignment horizontal="left" vertical="center" indent="1"/>
    </xf>
    <xf numFmtId="4" fontId="59" fillId="40" borderId="21" applyNumberFormat="0" applyProtection="0">
      <alignment horizontal="left" vertical="center" indent="1"/>
    </xf>
    <xf numFmtId="4" fontId="59" fillId="40" borderId="21" applyNumberFormat="0" applyProtection="0">
      <alignment horizontal="left" vertical="center" indent="1"/>
    </xf>
    <xf numFmtId="4" fontId="59" fillId="40" borderId="21" applyNumberFormat="0" applyProtection="0">
      <alignment horizontal="left" vertical="center" indent="1"/>
    </xf>
    <xf numFmtId="4" fontId="59" fillId="40" borderId="21" applyNumberFormat="0" applyProtection="0">
      <alignment horizontal="left" vertical="center" indent="1"/>
    </xf>
    <xf numFmtId="4" fontId="59" fillId="40" borderId="21" applyNumberFormat="0" applyProtection="0">
      <alignment horizontal="left" vertical="center" indent="1"/>
    </xf>
    <xf numFmtId="4" fontId="59" fillId="40" borderId="21" applyNumberFormat="0" applyProtection="0">
      <alignment horizontal="left" vertical="center" indent="1"/>
    </xf>
    <xf numFmtId="4" fontId="24" fillId="41" borderId="0" applyNumberFormat="0" applyProtection="0">
      <alignment horizontal="left" vertical="center" indent="1"/>
    </xf>
    <xf numFmtId="4" fontId="87" fillId="34" borderId="0" applyNumberFormat="0" applyProtection="0">
      <alignment horizontal="left" vertical="center" indent="1"/>
    </xf>
    <xf numFmtId="4" fontId="24" fillId="42" borderId="20" applyNumberFormat="0" applyProtection="0">
      <alignment horizontal="right" vertical="center"/>
    </xf>
    <xf numFmtId="4" fontId="24" fillId="41" borderId="0" applyNumberFormat="0" applyProtection="0">
      <alignment horizontal="left" vertical="center" indent="1"/>
    </xf>
    <xf numFmtId="4" fontId="24" fillId="38" borderId="0" applyNumberFormat="0" applyProtection="0">
      <alignment horizontal="left" vertical="center" indent="1"/>
    </xf>
    <xf numFmtId="0" fontId="5" fillId="34" borderId="20" applyNumberFormat="0" applyProtection="0">
      <alignment horizontal="left" vertical="center" indent="1"/>
    </xf>
    <xf numFmtId="0" fontId="5" fillId="34" borderId="20" applyNumberFormat="0" applyProtection="0">
      <alignment horizontal="left" vertical="top" indent="1"/>
    </xf>
    <xf numFmtId="0" fontId="5" fillId="38" borderId="20" applyNumberFormat="0" applyProtection="0">
      <alignment horizontal="left" vertical="center" indent="1"/>
    </xf>
    <xf numFmtId="0" fontId="5" fillId="38" borderId="20" applyNumberFormat="0" applyProtection="0">
      <alignment horizontal="left" vertical="top" indent="1"/>
    </xf>
    <xf numFmtId="0" fontId="5" fillId="26" borderId="20" applyNumberFormat="0" applyProtection="0">
      <alignment horizontal="left" vertical="center" indent="1"/>
    </xf>
    <xf numFmtId="0" fontId="5" fillId="26" borderId="20" applyNumberFormat="0" applyProtection="0">
      <alignment horizontal="left" vertical="top" indent="1"/>
    </xf>
    <xf numFmtId="0" fontId="5" fillId="43" borderId="20" applyNumberFormat="0" applyProtection="0">
      <alignment horizontal="left" vertical="center" indent="1"/>
    </xf>
    <xf numFmtId="0" fontId="5" fillId="43" borderId="20" applyNumberFormat="0" applyProtection="0">
      <alignment horizontal="left" vertical="top" indent="1"/>
    </xf>
    <xf numFmtId="4" fontId="24" fillId="35" borderId="20" applyNumberFormat="0" applyProtection="0">
      <alignment vertical="center"/>
    </xf>
    <xf numFmtId="4" fontId="88" fillId="35" borderId="20" applyNumberFormat="0" applyProtection="0">
      <alignment vertical="center"/>
    </xf>
    <xf numFmtId="4" fontId="24" fillId="35" borderId="20" applyNumberFormat="0" applyProtection="0">
      <alignment horizontal="left" vertical="center" indent="1"/>
    </xf>
    <xf numFmtId="0" fontId="24" fillId="35" borderId="20" applyNumberFormat="0" applyProtection="0">
      <alignment horizontal="left" vertical="top" indent="1"/>
    </xf>
    <xf numFmtId="4" fontId="24" fillId="41" borderId="20" applyNumberFormat="0" applyProtection="0">
      <alignment horizontal="right" vertical="center"/>
    </xf>
    <xf numFmtId="4" fontId="88" fillId="41" borderId="20" applyNumberFormat="0" applyProtection="0">
      <alignment horizontal="right" vertical="center"/>
    </xf>
    <xf numFmtId="4" fontId="24" fillId="42" borderId="20" applyNumberFormat="0" applyProtection="0">
      <alignment horizontal="left" vertical="center" indent="1"/>
    </xf>
    <xf numFmtId="0" fontId="24" fillId="38" borderId="20" applyNumberFormat="0" applyProtection="0">
      <alignment horizontal="left" vertical="top" indent="1"/>
    </xf>
    <xf numFmtId="4" fontId="89" fillId="44" borderId="0" applyNumberFormat="0" applyProtection="0">
      <alignment horizontal="left" vertical="center" indent="1"/>
    </xf>
    <xf numFmtId="4" fontId="7" fillId="41" borderId="20" applyNumberFormat="0" applyProtection="0">
      <alignment horizontal="right" vertical="center"/>
    </xf>
    <xf numFmtId="0" fontId="5" fillId="20" borderId="0" applyNumberFormat="0" applyFont="0" applyBorder="0" applyAlignment="0" applyProtection="0"/>
    <xf numFmtId="0" fontId="5" fillId="28" borderId="0" applyNumberFormat="0" applyFont="0" applyBorder="0" applyAlignment="0" applyProtection="0"/>
    <xf numFmtId="0" fontId="5" fillId="29" borderId="0" applyNumberFormat="0" applyFont="0" applyBorder="0" applyAlignment="0" applyProtection="0"/>
    <xf numFmtId="0" fontId="5" fillId="0" borderId="0" applyNumberFormat="0" applyFont="0" applyFill="0" applyBorder="0" applyAlignment="0" applyProtection="0"/>
    <xf numFmtId="0" fontId="5" fillId="29" borderId="0" applyNumberFormat="0" applyFont="0" applyBorder="0" applyAlignment="0" applyProtection="0"/>
    <xf numFmtId="0" fontId="5" fillId="0" borderId="0" applyNumberFormat="0" applyFont="0" applyFill="0" applyBorder="0" applyAlignment="0" applyProtection="0"/>
    <xf numFmtId="0" fontId="5" fillId="0" borderId="0" applyNumberFormat="0" applyFont="0" applyBorder="0" applyAlignment="0" applyProtection="0"/>
    <xf numFmtId="173" fontId="90" fillId="0" borderId="0"/>
    <xf numFmtId="213" fontId="5" fillId="0" borderId="0" applyFont="0" applyFill="0" applyBorder="0" applyAlignment="0" applyProtection="0"/>
    <xf numFmtId="214" fontId="5" fillId="0" borderId="0" applyFont="0" applyFill="0" applyBorder="0" applyAlignment="0" applyProtection="0"/>
    <xf numFmtId="214" fontId="5" fillId="0" borderId="0" applyFont="0" applyFill="0" applyBorder="0" applyAlignment="0" applyProtection="0"/>
    <xf numFmtId="174" fontId="5" fillId="0" borderId="0"/>
    <xf numFmtId="215" fontId="40" fillId="0" borderId="0" applyBorder="0" applyAlignment="0" applyProtection="0"/>
    <xf numFmtId="0" fontId="18" fillId="0" borderId="0"/>
    <xf numFmtId="0" fontId="19" fillId="0" borderId="0"/>
    <xf numFmtId="0" fontId="18" fillId="0" borderId="0"/>
    <xf numFmtId="0" fontId="24" fillId="0" borderId="0">
      <alignment vertical="top"/>
    </xf>
    <xf numFmtId="173" fontId="5" fillId="0" borderId="0"/>
    <xf numFmtId="173" fontId="18" fillId="0" borderId="0"/>
    <xf numFmtId="173" fontId="19" fillId="0" borderId="0"/>
    <xf numFmtId="173" fontId="18" fillId="0" borderId="0"/>
    <xf numFmtId="173" fontId="19" fillId="0" borderId="0"/>
    <xf numFmtId="216" fontId="5" fillId="0" borderId="0" applyFont="0" applyFill="0" applyBorder="0" applyAlignment="0" applyProtection="0"/>
    <xf numFmtId="49" fontId="48" fillId="0" borderId="0" applyFill="0" applyBorder="0" applyAlignment="0"/>
    <xf numFmtId="203" fontId="5" fillId="0" borderId="0" applyFill="0" applyBorder="0" applyAlignment="0"/>
    <xf numFmtId="217" fontId="5" fillId="0" borderId="0" applyFill="0" applyBorder="0" applyAlignment="0"/>
    <xf numFmtId="173" fontId="71" fillId="28" borderId="0">
      <alignment horizontal="right" vertical="top" wrapText="1"/>
    </xf>
    <xf numFmtId="173" fontId="71" fillId="28" borderId="0">
      <alignment horizontal="right" vertical="top" wrapText="1"/>
    </xf>
    <xf numFmtId="173" fontId="71" fillId="28" borderId="0">
      <alignment horizontal="right" vertical="top" wrapText="1"/>
    </xf>
    <xf numFmtId="173" fontId="71" fillId="28" borderId="0">
      <alignment horizontal="right" vertical="top" wrapText="1"/>
    </xf>
    <xf numFmtId="173" fontId="71" fillId="28" borderId="0">
      <alignment horizontal="right" vertical="top" wrapText="1"/>
    </xf>
    <xf numFmtId="173" fontId="71" fillId="28" borderId="0">
      <alignment horizontal="right" vertical="top" wrapText="1"/>
    </xf>
    <xf numFmtId="173" fontId="71" fillId="28" borderId="0">
      <alignment horizontal="right" vertical="top" wrapText="1"/>
    </xf>
    <xf numFmtId="173" fontId="71" fillId="28" borderId="0">
      <alignment horizontal="right" vertical="top" wrapText="1"/>
    </xf>
    <xf numFmtId="173" fontId="71" fillId="28" borderId="0">
      <alignment horizontal="right" vertical="top" wrapText="1"/>
    </xf>
    <xf numFmtId="173" fontId="71" fillId="28" borderId="0">
      <alignment horizontal="right" vertical="top" wrapText="1"/>
    </xf>
    <xf numFmtId="173" fontId="71" fillId="28" borderId="0">
      <alignment horizontal="right" vertical="top" wrapText="1"/>
    </xf>
    <xf numFmtId="173" fontId="71" fillId="28" borderId="0">
      <alignment horizontal="right" vertical="top" wrapText="1"/>
    </xf>
    <xf numFmtId="173" fontId="71" fillId="28" borderId="0">
      <alignment horizontal="right" vertical="top" wrapText="1"/>
    </xf>
    <xf numFmtId="218" fontId="5" fillId="0" borderId="0" applyFont="0" applyFill="0" applyBorder="0" applyAlignment="0" applyProtection="0"/>
    <xf numFmtId="219" fontId="5" fillId="0" borderId="0" applyFont="0" applyFill="0" applyBorder="0" applyAlignment="0" applyProtection="0"/>
    <xf numFmtId="174" fontId="28" fillId="0" borderId="0" applyNumberFormat="0" applyFill="0" applyBorder="0" applyAlignment="0" applyProtection="0"/>
    <xf numFmtId="173" fontId="28" fillId="0" borderId="0" applyNumberFormat="0" applyFill="0" applyBorder="0" applyAlignment="0" applyProtection="0"/>
    <xf numFmtId="173" fontId="91" fillId="0" borderId="0" applyNumberFormat="0" applyFill="0" applyBorder="0" applyAlignment="0" applyProtection="0"/>
    <xf numFmtId="173" fontId="28" fillId="0" borderId="0" applyNumberFormat="0" applyFill="0" applyBorder="0" applyAlignment="0" applyProtection="0"/>
    <xf numFmtId="173" fontId="91" fillId="0" borderId="0" applyNumberFormat="0" applyFill="0" applyBorder="0" applyAlignment="0" applyProtection="0"/>
    <xf numFmtId="174" fontId="91" fillId="0" borderId="0" applyNumberFormat="0" applyFill="0" applyBorder="0" applyAlignment="0" applyProtection="0"/>
    <xf numFmtId="173" fontId="28" fillId="0" borderId="0" applyNumberFormat="0" applyFill="0" applyBorder="0" applyAlignment="0" applyProtection="0"/>
    <xf numFmtId="173" fontId="28" fillId="0" borderId="0" applyNumberFormat="0" applyFill="0" applyBorder="0" applyAlignment="0" applyProtection="0"/>
    <xf numFmtId="173" fontId="91" fillId="0" borderId="0" applyNumberFormat="0" applyFill="0" applyBorder="0" applyAlignment="0" applyProtection="0"/>
    <xf numFmtId="173" fontId="28" fillId="0" borderId="0" applyNumberFormat="0" applyFill="0" applyBorder="0" applyAlignment="0" applyProtection="0"/>
    <xf numFmtId="173" fontId="91" fillId="0" borderId="0" applyNumberFormat="0" applyFill="0" applyBorder="0" applyAlignment="0" applyProtection="0"/>
    <xf numFmtId="173" fontId="91" fillId="0" borderId="0" applyNumberFormat="0" applyFill="0" applyBorder="0" applyAlignment="0" applyProtection="0"/>
    <xf numFmtId="0" fontId="28" fillId="0" borderId="0" applyNumberFormat="0" applyFill="0" applyBorder="0" applyAlignment="0" applyProtection="0"/>
    <xf numFmtId="0" fontId="91" fillId="0" borderId="0" applyNumberFormat="0" applyFill="0" applyBorder="0" applyAlignment="0" applyProtection="0"/>
    <xf numFmtId="0" fontId="28" fillId="0" borderId="0" applyNumberFormat="0" applyFill="0" applyBorder="0" applyAlignment="0" applyProtection="0"/>
    <xf numFmtId="0" fontId="91" fillId="0" borderId="0" applyNumberFormat="0" applyFill="0" applyBorder="0" applyAlignment="0" applyProtection="0"/>
    <xf numFmtId="0" fontId="28" fillId="0" borderId="0" applyNumberFormat="0" applyFill="0" applyBorder="0" applyAlignment="0" applyProtection="0"/>
    <xf numFmtId="0" fontId="91" fillId="0" borderId="0" applyNumberFormat="0" applyFill="0" applyBorder="0" applyAlignment="0" applyProtection="0"/>
    <xf numFmtId="0" fontId="92" fillId="0" borderId="22" applyNumberFormat="0" applyFill="0" applyAlignment="0" applyProtection="0"/>
    <xf numFmtId="220" fontId="5" fillId="0" borderId="0" applyFont="0" applyFill="0" applyBorder="0" applyAlignment="0" applyProtection="0"/>
    <xf numFmtId="174" fontId="92" fillId="0" borderId="22" applyNumberFormat="0" applyFill="0" applyAlignment="0" applyProtection="0"/>
    <xf numFmtId="173" fontId="92" fillId="0" borderId="22" applyNumberFormat="0" applyFill="0" applyAlignment="0" applyProtection="0"/>
    <xf numFmtId="173" fontId="8" fillId="0" borderId="22" applyNumberFormat="0" applyFill="0" applyAlignment="0" applyProtection="0"/>
    <xf numFmtId="173" fontId="92" fillId="0" borderId="22" applyNumberFormat="0" applyFill="0" applyAlignment="0" applyProtection="0"/>
    <xf numFmtId="173" fontId="8" fillId="0" borderId="22" applyNumberFormat="0" applyFill="0" applyAlignment="0" applyProtection="0"/>
    <xf numFmtId="173" fontId="92" fillId="0" borderId="22" applyNumberFormat="0" applyFill="0" applyAlignment="0" applyProtection="0"/>
    <xf numFmtId="173" fontId="8" fillId="0" borderId="22" applyNumberFormat="0" applyFill="0" applyAlignment="0" applyProtection="0"/>
    <xf numFmtId="174" fontId="8" fillId="0" borderId="22" applyNumberFormat="0" applyFill="0" applyAlignment="0" applyProtection="0"/>
    <xf numFmtId="173" fontId="92" fillId="0" borderId="22" applyNumberFormat="0" applyFill="0" applyAlignment="0" applyProtection="0"/>
    <xf numFmtId="173" fontId="92" fillId="0" borderId="22" applyNumberFormat="0" applyFill="0" applyAlignment="0" applyProtection="0"/>
    <xf numFmtId="173" fontId="8" fillId="0" borderId="22" applyNumberFormat="0" applyFill="0" applyAlignment="0" applyProtection="0"/>
    <xf numFmtId="173" fontId="92" fillId="0" borderId="22" applyNumberFormat="0" applyFill="0" applyAlignment="0" applyProtection="0"/>
    <xf numFmtId="173" fontId="8" fillId="0" borderId="22" applyNumberFormat="0" applyFill="0" applyAlignment="0" applyProtection="0"/>
    <xf numFmtId="173" fontId="92" fillId="0" borderId="22" applyNumberFormat="0" applyFill="0" applyAlignment="0" applyProtection="0"/>
    <xf numFmtId="173" fontId="8" fillId="0" borderId="22" applyNumberFormat="0" applyFill="0" applyAlignment="0" applyProtection="0"/>
    <xf numFmtId="173" fontId="8" fillId="0" borderId="22" applyNumberFormat="0" applyFill="0" applyAlignment="0" applyProtection="0"/>
    <xf numFmtId="173" fontId="92" fillId="0" borderId="22" applyNumberFormat="0" applyFill="0" applyAlignment="0" applyProtection="0"/>
    <xf numFmtId="0" fontId="92" fillId="0" borderId="22" applyNumberFormat="0" applyFill="0" applyAlignment="0" applyProtection="0"/>
    <xf numFmtId="0" fontId="8" fillId="0" borderId="22" applyNumberFormat="0" applyFill="0" applyAlignment="0" applyProtection="0"/>
    <xf numFmtId="173" fontId="8" fillId="0" borderId="22" applyNumberFormat="0" applyFill="0" applyAlignment="0" applyProtection="0"/>
    <xf numFmtId="0" fontId="92" fillId="0" borderId="22" applyNumberFormat="0" applyFill="0" applyAlignment="0" applyProtection="0"/>
    <xf numFmtId="0" fontId="8" fillId="0" borderId="22" applyNumberFormat="0" applyFill="0" applyAlignment="0" applyProtection="0"/>
    <xf numFmtId="0" fontId="92" fillId="0" borderId="22" applyNumberFormat="0" applyFill="0" applyAlignment="0" applyProtection="0"/>
    <xf numFmtId="0" fontId="8" fillId="0" borderId="22" applyNumberFormat="0" applyFill="0" applyAlignment="0" applyProtection="0"/>
    <xf numFmtId="171" fontId="5" fillId="0" borderId="0" applyFont="0" applyFill="0" applyBorder="0" applyAlignment="0" applyProtection="0"/>
    <xf numFmtId="170" fontId="5" fillId="0" borderId="0" applyFont="0" applyFill="0" applyBorder="0" applyAlignment="0" applyProtection="0"/>
    <xf numFmtId="165" fontId="5" fillId="0" borderId="0" applyFont="0" applyFill="0" applyBorder="0" applyAlignment="0" applyProtection="0"/>
    <xf numFmtId="221"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73" fillId="0" borderId="0" applyFont="0" applyFill="0" applyBorder="0" applyAlignment="0" applyProtection="0"/>
    <xf numFmtId="43" fontId="7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21" fontId="5" fillId="0" borderId="0" applyFont="0" applyFill="0" applyBorder="0" applyAlignment="0" applyProtection="0"/>
    <xf numFmtId="43" fontId="5" fillId="0" borderId="0" applyFont="0" applyFill="0" applyBorder="0" applyAlignment="0" applyProtection="0"/>
    <xf numFmtId="170" fontId="5" fillId="0" borderId="0" applyFont="0" applyFill="0" applyBorder="0" applyAlignment="0" applyProtection="0"/>
    <xf numFmtId="43" fontId="1" fillId="0" borderId="0" applyFont="0" applyFill="0" applyBorder="0" applyAlignment="0" applyProtection="0"/>
    <xf numFmtId="43" fontId="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170" fontId="5" fillId="0" borderId="0" applyFont="0" applyFill="0" applyBorder="0" applyAlignment="0" applyProtection="0"/>
    <xf numFmtId="222" fontId="5" fillId="0" borderId="0" applyFont="0" applyFill="0" applyBorder="0" applyAlignment="0" applyProtection="0"/>
    <xf numFmtId="223" fontId="5" fillId="0" borderId="0" applyFont="0" applyFill="0" applyBorder="0" applyAlignment="0" applyProtection="0"/>
    <xf numFmtId="37" fontId="41" fillId="32" borderId="0" applyNumberFormat="0" applyBorder="0" applyAlignment="0" applyProtection="0"/>
    <xf numFmtId="37" fontId="42" fillId="32" borderId="0" applyNumberFormat="0" applyBorder="0" applyAlignment="0" applyProtection="0"/>
    <xf numFmtId="37" fontId="41" fillId="0" borderId="0"/>
    <xf numFmtId="37" fontId="42" fillId="0" borderId="0"/>
    <xf numFmtId="37" fontId="42" fillId="32" borderId="0" applyNumberFormat="0" applyBorder="0" applyAlignment="0" applyProtection="0"/>
    <xf numFmtId="3" fontId="93" fillId="0" borderId="17" applyProtection="0"/>
    <xf numFmtId="3" fontId="93" fillId="0" borderId="17" applyProtection="0"/>
    <xf numFmtId="173" fontId="45" fillId="29" borderId="12" applyNumberFormat="0" applyAlignment="0" applyProtection="0"/>
    <xf numFmtId="0" fontId="45" fillId="29" borderId="12" applyNumberFormat="0" applyAlignment="0" applyProtection="0"/>
    <xf numFmtId="0" fontId="17" fillId="29" borderId="12" applyNumberFormat="0" applyAlignment="0" applyProtection="0"/>
    <xf numFmtId="173" fontId="17" fillId="29" borderId="12" applyNumberFormat="0" applyAlignment="0" applyProtection="0"/>
    <xf numFmtId="173" fontId="45" fillId="29" borderId="12" applyNumberFormat="0" applyAlignment="0" applyProtection="0"/>
    <xf numFmtId="173" fontId="17" fillId="29" borderId="12" applyNumberFormat="0" applyAlignment="0" applyProtection="0"/>
    <xf numFmtId="0" fontId="45" fillId="29" borderId="12" applyNumberFormat="0" applyAlignment="0" applyProtection="0"/>
    <xf numFmtId="0" fontId="17" fillId="29" borderId="12" applyNumberFormat="0" applyAlignment="0" applyProtection="0"/>
    <xf numFmtId="0" fontId="45" fillId="29" borderId="12" applyNumberFormat="0" applyAlignment="0" applyProtection="0"/>
    <xf numFmtId="0" fontId="17" fillId="29" borderId="12" applyNumberFormat="0" applyAlignment="0" applyProtection="0"/>
    <xf numFmtId="0" fontId="22" fillId="23" borderId="0" applyNumberFormat="0" applyBorder="0" applyAlignment="0" applyProtection="0"/>
    <xf numFmtId="0" fontId="10" fillId="23" borderId="0" applyNumberFormat="0" applyBorder="0" applyAlignment="0" applyProtection="0"/>
    <xf numFmtId="0" fontId="22" fillId="23" borderId="0" applyNumberFormat="0" applyBorder="0" applyAlignment="0" applyProtection="0"/>
    <xf numFmtId="0" fontId="10" fillId="23" borderId="0" applyNumberFormat="0" applyBorder="0" applyAlignment="0" applyProtection="0"/>
    <xf numFmtId="0" fontId="22" fillId="23" borderId="0" applyNumberFormat="0" applyBorder="0" applyAlignment="0" applyProtection="0"/>
    <xf numFmtId="0" fontId="10" fillId="23" borderId="0" applyNumberFormat="0" applyBorder="0" applyAlignment="0" applyProtection="0"/>
    <xf numFmtId="0" fontId="22" fillId="24" borderId="0" applyNumberFormat="0" applyBorder="0" applyAlignment="0" applyProtection="0"/>
    <xf numFmtId="0" fontId="10" fillId="24" borderId="0" applyNumberFormat="0" applyBorder="0" applyAlignment="0" applyProtection="0"/>
    <xf numFmtId="0" fontId="22" fillId="24" borderId="0" applyNumberFormat="0" applyBorder="0" applyAlignment="0" applyProtection="0"/>
    <xf numFmtId="0" fontId="10" fillId="24" borderId="0" applyNumberFormat="0" applyBorder="0" applyAlignment="0" applyProtection="0"/>
    <xf numFmtId="0" fontId="22" fillId="24" borderId="0" applyNumberFormat="0" applyBorder="0" applyAlignment="0" applyProtection="0"/>
    <xf numFmtId="0" fontId="10" fillId="24" borderId="0" applyNumberFormat="0" applyBorder="0" applyAlignment="0" applyProtection="0"/>
    <xf numFmtId="0" fontId="22" fillId="25" borderId="0" applyNumberFormat="0" applyBorder="0" applyAlignment="0" applyProtection="0"/>
    <xf numFmtId="0" fontId="10" fillId="25" borderId="0" applyNumberFormat="0" applyBorder="0" applyAlignment="0" applyProtection="0"/>
    <xf numFmtId="0" fontId="22" fillId="25" borderId="0" applyNumberFormat="0" applyBorder="0" applyAlignment="0" applyProtection="0"/>
    <xf numFmtId="0" fontId="10" fillId="25" borderId="0" applyNumberFormat="0" applyBorder="0" applyAlignment="0" applyProtection="0"/>
    <xf numFmtId="0" fontId="22" fillId="25" borderId="0" applyNumberFormat="0" applyBorder="0" applyAlignment="0" applyProtection="0"/>
    <xf numFmtId="0" fontId="10" fillId="25" borderId="0" applyNumberFormat="0" applyBorder="0" applyAlignment="0" applyProtection="0"/>
    <xf numFmtId="0" fontId="22" fillId="17" borderId="0" applyNumberFormat="0" applyBorder="0" applyAlignment="0" applyProtection="0"/>
    <xf numFmtId="0" fontId="10" fillId="17" borderId="0" applyNumberFormat="0" applyBorder="0" applyAlignment="0" applyProtection="0"/>
    <xf numFmtId="0" fontId="22" fillId="17" borderId="0" applyNumberFormat="0" applyBorder="0" applyAlignment="0" applyProtection="0"/>
    <xf numFmtId="0" fontId="10" fillId="17" borderId="0" applyNumberFormat="0" applyBorder="0" applyAlignment="0" applyProtection="0"/>
    <xf numFmtId="0" fontId="22" fillId="17" borderId="0" applyNumberFormat="0" applyBorder="0" applyAlignment="0" applyProtection="0"/>
    <xf numFmtId="0" fontId="10" fillId="17" borderId="0" applyNumberFormat="0" applyBorder="0" applyAlignment="0" applyProtection="0"/>
    <xf numFmtId="0" fontId="22" fillId="18" borderId="0" applyNumberFormat="0" applyBorder="0" applyAlignment="0" applyProtection="0"/>
    <xf numFmtId="0" fontId="10" fillId="18" borderId="0" applyNumberFormat="0" applyBorder="0" applyAlignment="0" applyProtection="0"/>
    <xf numFmtId="0" fontId="22" fillId="18" borderId="0" applyNumberFormat="0" applyBorder="0" applyAlignment="0" applyProtection="0"/>
    <xf numFmtId="0" fontId="10" fillId="18" borderId="0" applyNumberFormat="0" applyBorder="0" applyAlignment="0" applyProtection="0"/>
    <xf numFmtId="0" fontId="22" fillId="18" borderId="0" applyNumberFormat="0" applyBorder="0" applyAlignment="0" applyProtection="0"/>
    <xf numFmtId="0" fontId="10" fillId="18" borderId="0" applyNumberFormat="0" applyBorder="0" applyAlignment="0" applyProtection="0"/>
    <xf numFmtId="0" fontId="22" fillId="22" borderId="0" applyNumberFormat="0" applyBorder="0" applyAlignment="0" applyProtection="0"/>
    <xf numFmtId="0" fontId="10" fillId="22" borderId="0" applyNumberFormat="0" applyBorder="0" applyAlignment="0" applyProtection="0"/>
    <xf numFmtId="0" fontId="22" fillId="22" borderId="0" applyNumberFormat="0" applyBorder="0" applyAlignment="0" applyProtection="0"/>
    <xf numFmtId="0" fontId="10" fillId="22" borderId="0" applyNumberFormat="0" applyBorder="0" applyAlignment="0" applyProtection="0"/>
    <xf numFmtId="0" fontId="22" fillId="22" borderId="0" applyNumberFormat="0" applyBorder="0" applyAlignment="0" applyProtection="0"/>
    <xf numFmtId="0" fontId="10" fillId="22" borderId="0" applyNumberFormat="0" applyBorder="0" applyAlignment="0" applyProtection="0"/>
    <xf numFmtId="0" fontId="94" fillId="0" borderId="0" applyNumberFormat="0" applyFill="0" applyBorder="0" applyAlignment="0" applyProtection="0"/>
    <xf numFmtId="168" fontId="38" fillId="0" borderId="0" applyFont="0" applyFill="0" applyBorder="0" applyAlignment="0" applyProtection="0"/>
    <xf numFmtId="224" fontId="5" fillId="0" borderId="0" applyFont="0" applyFill="0" applyBorder="0" applyAlignment="0" applyProtection="0"/>
    <xf numFmtId="225" fontId="5" fillId="0" borderId="0" applyFont="0" applyFill="0" applyBorder="0" applyAlignment="0" applyProtection="0"/>
    <xf numFmtId="0" fontId="94" fillId="0" borderId="0" applyNumberFormat="0" applyFill="0" applyBorder="0" applyAlignment="0" applyProtection="0"/>
    <xf numFmtId="0" fontId="15" fillId="0" borderId="0" applyNumberFormat="0" applyFill="0" applyBorder="0" applyAlignment="0" applyProtection="0"/>
    <xf numFmtId="0" fontId="94" fillId="0" borderId="0" applyNumberFormat="0" applyFill="0" applyBorder="0" applyAlignment="0" applyProtection="0"/>
    <xf numFmtId="0" fontId="15" fillId="0" borderId="0" applyNumberFormat="0" applyFill="0" applyBorder="0" applyAlignment="0" applyProtection="0"/>
    <xf numFmtId="0" fontId="94" fillId="0" borderId="0" applyNumberFormat="0" applyFill="0" applyBorder="0" applyAlignment="0" applyProtection="0"/>
    <xf numFmtId="0" fontId="15" fillId="0" borderId="0" applyNumberFormat="0" applyFill="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2" borderId="0" applyNumberFormat="0" applyBorder="0" applyAlignment="0" applyProtection="0"/>
    <xf numFmtId="174" fontId="94" fillId="0" borderId="0" applyNumberFormat="0" applyFill="0" applyBorder="0" applyAlignment="0" applyProtection="0"/>
    <xf numFmtId="173" fontId="94" fillId="0" borderId="0" applyNumberFormat="0" applyFill="0" applyBorder="0" applyAlignment="0" applyProtection="0"/>
    <xf numFmtId="173" fontId="15" fillId="0" borderId="0" applyNumberFormat="0" applyFill="0" applyBorder="0" applyAlignment="0" applyProtection="0"/>
    <xf numFmtId="173" fontId="94" fillId="0" borderId="0" applyNumberFormat="0" applyFill="0" applyBorder="0" applyAlignment="0" applyProtection="0"/>
    <xf numFmtId="173" fontId="15" fillId="0" borderId="0" applyNumberFormat="0" applyFill="0" applyBorder="0" applyAlignment="0" applyProtection="0"/>
    <xf numFmtId="174" fontId="15" fillId="0" borderId="0" applyNumberFormat="0" applyFill="0" applyBorder="0" applyAlignment="0" applyProtection="0"/>
    <xf numFmtId="173" fontId="94" fillId="0" borderId="0" applyNumberFormat="0" applyFill="0" applyBorder="0" applyAlignment="0" applyProtection="0"/>
    <xf numFmtId="173" fontId="94" fillId="0" borderId="0" applyNumberFormat="0" applyFill="0" applyBorder="0" applyAlignment="0" applyProtection="0"/>
    <xf numFmtId="173" fontId="15" fillId="0" borderId="0" applyNumberFormat="0" applyFill="0" applyBorder="0" applyAlignment="0" applyProtection="0"/>
    <xf numFmtId="173" fontId="94" fillId="0" borderId="0" applyNumberFormat="0" applyFill="0" applyBorder="0" applyAlignment="0" applyProtection="0"/>
    <xf numFmtId="173" fontId="15" fillId="0" borderId="0" applyNumberFormat="0" applyFill="0" applyBorder="0" applyAlignment="0" applyProtection="0"/>
    <xf numFmtId="173" fontId="15" fillId="0" borderId="0" applyNumberFormat="0" applyFill="0" applyBorder="0" applyAlignment="0" applyProtection="0"/>
    <xf numFmtId="226" fontId="38" fillId="0" borderId="0" applyFont="0" applyFill="0" applyBorder="0" applyAlignment="0" applyProtection="0"/>
    <xf numFmtId="227" fontId="95" fillId="0" borderId="0" applyFont="0" applyFill="0" applyBorder="0" applyAlignment="0" applyProtection="0"/>
    <xf numFmtId="228" fontId="5" fillId="0" borderId="0" applyFont="0" applyFill="0" applyBorder="0" applyAlignment="0" applyProtection="0"/>
    <xf numFmtId="0" fontId="5" fillId="0" borderId="0"/>
    <xf numFmtId="38" fontId="48" fillId="0" borderId="0" applyFont="0" applyFill="0" applyBorder="0" applyAlignment="0" applyProtection="0"/>
    <xf numFmtId="40" fontId="48" fillId="0" borderId="0" applyFont="0" applyFill="0" applyBorder="0" applyAlignment="0" applyProtection="0"/>
    <xf numFmtId="229" fontId="5" fillId="0" borderId="0" applyFont="0" applyFill="0" applyBorder="0" applyAlignment="0" applyProtection="0"/>
    <xf numFmtId="230" fontId="5" fillId="0" borderId="0" applyFont="0" applyFill="0" applyBorder="0" applyAlignment="0" applyProtection="0"/>
    <xf numFmtId="0" fontId="5" fillId="0" borderId="0" applyBorder="0"/>
    <xf numFmtId="0" fontId="5" fillId="0" borderId="0" applyBorder="0"/>
    <xf numFmtId="173" fontId="4" fillId="0" borderId="0"/>
    <xf numFmtId="0"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0" fontId="4" fillId="0" borderId="0"/>
    <xf numFmtId="0" fontId="4" fillId="0" borderId="0"/>
    <xf numFmtId="173" fontId="4" fillId="0" borderId="0"/>
    <xf numFmtId="170" fontId="4" fillId="0" borderId="0" applyFont="0" applyFill="0" applyBorder="0" applyAlignment="0" applyProtection="0"/>
    <xf numFmtId="43" fontId="4" fillId="0" borderId="0" applyFont="0" applyFill="0" applyBorder="0" applyAlignment="0" applyProtection="0"/>
    <xf numFmtId="178" fontId="4" fillId="0" borderId="0" applyFill="0" applyBorder="0" applyAlignment="0"/>
    <xf numFmtId="179" fontId="4" fillId="0" borderId="0" applyFill="0" applyBorder="0" applyAlignment="0"/>
    <xf numFmtId="180" fontId="4" fillId="0" borderId="0" applyFill="0" applyBorder="0" applyAlignment="0"/>
    <xf numFmtId="181" fontId="4" fillId="0" borderId="0" applyFill="0" applyBorder="0" applyAlignment="0"/>
    <xf numFmtId="182" fontId="4" fillId="0" borderId="0" applyFill="0" applyBorder="0" applyAlignment="0"/>
    <xf numFmtId="178" fontId="4" fillId="0" borderId="0" applyFill="0" applyBorder="0" applyAlignment="0"/>
    <xf numFmtId="183" fontId="4" fillId="0" borderId="0" applyFill="0" applyBorder="0" applyAlignment="0"/>
    <xf numFmtId="179" fontId="4" fillId="0" borderId="0" applyFill="0" applyBorder="0" applyAlignment="0"/>
    <xf numFmtId="41" fontId="4" fillId="0" borderId="0"/>
    <xf numFmtId="41" fontId="4" fillId="0" borderId="0"/>
    <xf numFmtId="178"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xf numFmtId="165"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xf numFmtId="170" fontId="4" fillId="0" borderId="0" applyFont="0" applyFill="0" applyBorder="0" applyAlignment="0" applyProtection="0"/>
    <xf numFmtId="43" fontId="4" fillId="0" borderId="0" applyFont="0" applyFill="0" applyBorder="0" applyAlignment="0" applyProtection="0"/>
    <xf numFmtId="165" fontId="4" fillId="0" borderId="0" applyFont="0" applyFill="0" applyBorder="0" applyAlignment="0" applyProtection="0"/>
    <xf numFmtId="184" fontId="4" fillId="0" borderId="0"/>
    <xf numFmtId="3" fontId="4" fillId="0" borderId="0" applyFont="0" applyFill="0" applyBorder="0" applyAlignment="0" applyProtection="0"/>
    <xf numFmtId="0" fontId="4" fillId="32" borderId="0" applyNumberFormat="0" applyFont="0" applyBorder="0" applyAlignment="0" applyProtection="0"/>
    <xf numFmtId="0" fontId="4" fillId="32" borderId="0" applyNumberFormat="0" applyFont="0" applyBorder="0" applyAlignment="0" applyProtection="0"/>
    <xf numFmtId="0" fontId="4" fillId="32" borderId="0" applyNumberFormat="0" applyFont="0" applyBorder="0" applyAlignment="0">
      <alignment horizontal="center"/>
    </xf>
    <xf numFmtId="0" fontId="4" fillId="32" borderId="0" applyNumberFormat="0" applyFont="0" applyBorder="0" applyAlignment="0">
      <alignment horizontal="center"/>
    </xf>
    <xf numFmtId="42" fontId="4" fillId="0" borderId="0"/>
    <xf numFmtId="42" fontId="4" fillId="0" borderId="0"/>
    <xf numFmtId="179" fontId="4" fillId="0" borderId="0" applyFont="0" applyFill="0" applyBorder="0" applyAlignment="0" applyProtection="0"/>
    <xf numFmtId="44" fontId="4" fillId="0" borderId="0"/>
    <xf numFmtId="169" fontId="4" fillId="0" borderId="0" applyFont="0" applyFill="0" applyBorder="0" applyAlignment="0" applyProtection="0"/>
    <xf numFmtId="44" fontId="4" fillId="0" borderId="0"/>
    <xf numFmtId="167" fontId="4" fillId="0" borderId="0" applyFont="0" applyFill="0" applyBorder="0" applyAlignment="0" applyProtection="0"/>
    <xf numFmtId="167" fontId="4" fillId="0" borderId="0" applyFont="0" applyFill="0" applyBorder="0" applyAlignment="0" applyProtection="0"/>
    <xf numFmtId="185" fontId="4" fillId="0" borderId="0" applyFont="0" applyFill="0" applyBorder="0" applyAlignment="0" applyProtection="0"/>
    <xf numFmtId="186" fontId="4" fillId="0" borderId="0"/>
    <xf numFmtId="187" fontId="4" fillId="0" borderId="0" applyFont="0" applyFill="0" applyBorder="0" applyAlignment="0" applyProtection="0"/>
    <xf numFmtId="188" fontId="4" fillId="0" borderId="0" applyFont="0" applyFill="0" applyBorder="0" applyAlignment="0" applyProtection="0"/>
    <xf numFmtId="189" fontId="4" fillId="0" borderId="0" applyFont="0" applyFill="0" applyBorder="0" applyAlignment="0" applyProtection="0"/>
    <xf numFmtId="15" fontId="4" fillId="0" borderId="0"/>
    <xf numFmtId="15" fontId="4" fillId="0" borderId="0"/>
    <xf numFmtId="14" fontId="4" fillId="0" borderId="0" applyFont="0" applyFill="0" applyBorder="0" applyAlignment="0" applyProtection="0"/>
    <xf numFmtId="192" fontId="4" fillId="0" borderId="0"/>
    <xf numFmtId="178" fontId="4" fillId="0" borderId="0" applyFill="0" applyBorder="0" applyAlignment="0"/>
    <xf numFmtId="179" fontId="4" fillId="0" borderId="0" applyFill="0" applyBorder="0" applyAlignment="0"/>
    <xf numFmtId="178" fontId="4" fillId="0" borderId="0" applyFill="0" applyBorder="0" applyAlignment="0"/>
    <xf numFmtId="183" fontId="4" fillId="0" borderId="0" applyFill="0" applyBorder="0" applyAlignment="0"/>
    <xf numFmtId="179" fontId="4" fillId="0" borderId="0" applyFill="0" applyBorder="0" applyAlignment="0"/>
    <xf numFmtId="193" fontId="4" fillId="0" borderId="0" applyFont="0" applyFill="0" applyBorder="0" applyAlignment="0" applyProtection="0"/>
    <xf numFmtId="193" fontId="4" fillId="0" borderId="0" applyFont="0" applyFill="0" applyBorder="0" applyAlignment="0" applyProtection="0"/>
    <xf numFmtId="195" fontId="4" fillId="0" borderId="0">
      <protection locked="0"/>
    </xf>
    <xf numFmtId="195" fontId="4" fillId="0" borderId="0">
      <protection locked="0"/>
    </xf>
    <xf numFmtId="0" fontId="4" fillId="0" borderId="0" applyNumberFormat="0" applyFont="0" applyFill="0" applyBorder="0" applyProtection="0"/>
    <xf numFmtId="0" fontId="4" fillId="0" borderId="0" applyNumberFormat="0" applyFont="0" applyFill="0" applyBorder="0" applyProtection="0"/>
    <xf numFmtId="0" fontId="4" fillId="0" borderId="0" applyNumberFormat="0" applyFont="0" applyFill="0" applyBorder="0" applyProtection="0">
      <alignment vertical="top"/>
    </xf>
    <xf numFmtId="20"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99" fontId="4" fillId="0" borderId="0" applyFont="0" applyFill="0" applyBorder="0" applyAlignment="0" applyProtection="0"/>
    <xf numFmtId="178" fontId="4" fillId="0" borderId="0" applyFill="0" applyBorder="0" applyAlignment="0"/>
    <xf numFmtId="179" fontId="4" fillId="0" borderId="0" applyFill="0" applyBorder="0" applyAlignment="0"/>
    <xf numFmtId="178" fontId="4" fillId="0" borderId="0" applyFill="0" applyBorder="0" applyAlignment="0"/>
    <xf numFmtId="183" fontId="4" fillId="0" borderId="0" applyFill="0" applyBorder="0" applyAlignment="0"/>
    <xf numFmtId="179" fontId="4" fillId="0" borderId="0" applyFill="0" applyBorder="0" applyAlignment="0"/>
    <xf numFmtId="0" fontId="4" fillId="3" borderId="2" applyNumberFormat="0" applyFont="0" applyAlignment="0" applyProtection="0"/>
    <xf numFmtId="0" fontId="4" fillId="20" borderId="19" applyNumberFormat="0" applyFont="0" applyAlignment="0" applyProtection="0"/>
    <xf numFmtId="0" fontId="4" fillId="20" borderId="19" applyNumberFormat="0" applyFont="0" applyAlignment="0" applyProtection="0"/>
    <xf numFmtId="202" fontId="4" fillId="0" borderId="0" applyFill="0" applyBorder="0" applyAlignment="0" applyProtection="0"/>
    <xf numFmtId="0" fontId="4" fillId="0" borderId="0"/>
    <xf numFmtId="0" fontId="4" fillId="0" borderId="0"/>
    <xf numFmtId="173" fontId="4" fillId="0" borderId="0"/>
    <xf numFmtId="0" fontId="4" fillId="0" borderId="0"/>
    <xf numFmtId="0" fontId="4" fillId="0" borderId="0"/>
    <xf numFmtId="0" fontId="4" fillId="0" borderId="0"/>
    <xf numFmtId="173" fontId="4" fillId="0" borderId="0"/>
    <xf numFmtId="0" fontId="4" fillId="0" borderId="0"/>
    <xf numFmtId="173" fontId="4" fillId="0" borderId="0"/>
    <xf numFmtId="0" fontId="4" fillId="0" borderId="0"/>
    <xf numFmtId="0" fontId="4" fillId="0" borderId="0"/>
    <xf numFmtId="174" fontId="4" fillId="0" borderId="0"/>
    <xf numFmtId="0"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alignment wrapText="1"/>
    </xf>
    <xf numFmtId="0"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alignment wrapText="1"/>
    </xf>
    <xf numFmtId="17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4" fontId="4" fillId="0" borderId="0"/>
    <xf numFmtId="0" fontId="4" fillId="0" borderId="0"/>
    <xf numFmtId="173" fontId="4" fillId="0" borderId="0"/>
    <xf numFmtId="173" fontId="4" fillId="0" borderId="0"/>
    <xf numFmtId="173" fontId="4" fillId="0" borderId="0"/>
    <xf numFmtId="173" fontId="4" fillId="0" borderId="0"/>
    <xf numFmtId="0" fontId="4" fillId="0" borderId="0"/>
    <xf numFmtId="0" fontId="4" fillId="0" borderId="0"/>
    <xf numFmtId="0"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0" fontId="4" fillId="0" borderId="0"/>
    <xf numFmtId="0" fontId="4" fillId="0" borderId="0"/>
    <xf numFmtId="173" fontId="4" fillId="0" borderId="0"/>
    <xf numFmtId="0" fontId="4" fillId="0" borderId="0"/>
    <xf numFmtId="174" fontId="4" fillId="0" borderId="0"/>
    <xf numFmtId="0" fontId="4" fillId="0" borderId="0"/>
    <xf numFmtId="0" fontId="4" fillId="0" borderId="0"/>
    <xf numFmtId="173" fontId="4" fillId="0" borderId="0"/>
    <xf numFmtId="0" fontId="4" fillId="0" borderId="0"/>
    <xf numFmtId="173" fontId="4" fillId="0" borderId="0"/>
    <xf numFmtId="0" fontId="4" fillId="0" borderId="0"/>
    <xf numFmtId="0" fontId="4" fillId="0" borderId="0"/>
    <xf numFmtId="0" fontId="4" fillId="0" borderId="0"/>
    <xf numFmtId="0" fontId="4" fillId="0" borderId="0"/>
    <xf numFmtId="0" fontId="4" fillId="20" borderId="19" applyNumberFormat="0" applyFont="0" applyAlignment="0" applyProtection="0"/>
    <xf numFmtId="182" fontId="4" fillId="0" borderId="0" applyFont="0" applyFill="0" applyBorder="0" applyAlignment="0" applyProtection="0"/>
    <xf numFmtId="208" fontId="4" fillId="0" borderId="0" applyFont="0" applyFill="0" applyBorder="0" applyAlignment="0" applyProtection="0"/>
    <xf numFmtId="10" fontId="4" fillId="0" borderId="0" applyFont="0" applyFill="0" applyBorder="0" applyAlignment="0" applyProtection="0"/>
    <xf numFmtId="9"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210" fontId="4" fillId="0" borderId="0" applyFont="0" applyFill="0" applyBorder="0" applyAlignment="0" applyProtection="0"/>
    <xf numFmtId="211" fontId="4" fillId="0" borderId="0" applyFont="0" applyFill="0" applyBorder="0" applyAlignment="0" applyProtection="0"/>
    <xf numFmtId="212" fontId="4" fillId="0" borderId="0" applyFont="0" applyFill="0" applyBorder="0" applyAlignment="0" applyProtection="0"/>
    <xf numFmtId="178" fontId="4" fillId="0" borderId="0" applyFill="0" applyBorder="0" applyAlignment="0"/>
    <xf numFmtId="179" fontId="4" fillId="0" borderId="0" applyFill="0" applyBorder="0" applyAlignment="0"/>
    <xf numFmtId="178" fontId="4" fillId="0" borderId="0" applyFill="0" applyBorder="0" applyAlignment="0"/>
    <xf numFmtId="183" fontId="4" fillId="0" borderId="0" applyFill="0" applyBorder="0" applyAlignment="0"/>
    <xf numFmtId="179" fontId="4" fillId="0" borderId="0" applyFill="0" applyBorder="0" applyAlignment="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34" borderId="20" applyNumberFormat="0" applyProtection="0">
      <alignment horizontal="left" vertical="center" indent="1"/>
    </xf>
    <xf numFmtId="0" fontId="4" fillId="34" borderId="20" applyNumberFormat="0" applyProtection="0">
      <alignment horizontal="left" vertical="top" indent="1"/>
    </xf>
    <xf numFmtId="0" fontId="4" fillId="38" borderId="20" applyNumberFormat="0" applyProtection="0">
      <alignment horizontal="left" vertical="center" indent="1"/>
    </xf>
    <xf numFmtId="0" fontId="4" fillId="38" borderId="20" applyNumberFormat="0" applyProtection="0">
      <alignment horizontal="left" vertical="top" indent="1"/>
    </xf>
    <xf numFmtId="0" fontId="4" fillId="26" borderId="20" applyNumberFormat="0" applyProtection="0">
      <alignment horizontal="left" vertical="center" indent="1"/>
    </xf>
    <xf numFmtId="0" fontId="4" fillId="26" borderId="20" applyNumberFormat="0" applyProtection="0">
      <alignment horizontal="left" vertical="top" indent="1"/>
    </xf>
    <xf numFmtId="0" fontId="4" fillId="43" borderId="20" applyNumberFormat="0" applyProtection="0">
      <alignment horizontal="left" vertical="center" indent="1"/>
    </xf>
    <xf numFmtId="0" fontId="4" fillId="43" borderId="20" applyNumberFormat="0" applyProtection="0">
      <alignment horizontal="left" vertical="top" indent="1"/>
    </xf>
    <xf numFmtId="0" fontId="4" fillId="20" borderId="0" applyNumberFormat="0" applyFont="0" applyBorder="0" applyAlignment="0" applyProtection="0"/>
    <xf numFmtId="0" fontId="4" fillId="28" borderId="0" applyNumberFormat="0" applyFont="0" applyBorder="0" applyAlignment="0" applyProtection="0"/>
    <xf numFmtId="0" fontId="4" fillId="29" borderId="0" applyNumberFormat="0" applyFont="0" applyBorder="0" applyAlignment="0" applyProtection="0"/>
    <xf numFmtId="0" fontId="4" fillId="0" borderId="0" applyNumberFormat="0" applyFont="0" applyFill="0" applyBorder="0" applyAlignment="0" applyProtection="0"/>
    <xf numFmtId="0" fontId="4" fillId="29" borderId="0" applyNumberFormat="0" applyFont="0" applyBorder="0" applyAlignment="0" applyProtection="0"/>
    <xf numFmtId="0" fontId="4" fillId="0" borderId="0" applyNumberFormat="0" applyFont="0" applyFill="0" applyBorder="0" applyAlignment="0" applyProtection="0"/>
    <xf numFmtId="0" fontId="4" fillId="0" borderId="0" applyNumberFormat="0" applyFont="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173" fontId="4" fillId="0" borderId="0"/>
    <xf numFmtId="216" fontId="4" fillId="0" borderId="0" applyFont="0" applyFill="0" applyBorder="0" applyAlignment="0" applyProtection="0"/>
    <xf numFmtId="203" fontId="4" fillId="0" borderId="0" applyFill="0" applyBorder="0" applyAlignment="0"/>
    <xf numFmtId="217" fontId="4" fillId="0" borderId="0" applyFill="0" applyBorder="0" applyAlignment="0"/>
    <xf numFmtId="218" fontId="4" fillId="0" borderId="0" applyFont="0" applyFill="0" applyBorder="0" applyAlignment="0" applyProtection="0"/>
    <xf numFmtId="219" fontId="4" fillId="0" borderId="0" applyFont="0" applyFill="0" applyBorder="0" applyAlignment="0" applyProtection="0"/>
    <xf numFmtId="220" fontId="4" fillId="0" borderId="0" applyFont="0" applyFill="0" applyBorder="0" applyAlignment="0" applyProtection="0"/>
    <xf numFmtId="171" fontId="4" fillId="0" borderId="0" applyFont="0" applyFill="0" applyBorder="0" applyAlignment="0" applyProtection="0"/>
    <xf numFmtId="170" fontId="4" fillId="0" borderId="0" applyFont="0" applyFill="0" applyBorder="0" applyAlignment="0" applyProtection="0"/>
    <xf numFmtId="165" fontId="4" fillId="0" borderId="0" applyFont="0" applyFill="0" applyBorder="0" applyAlignment="0" applyProtection="0"/>
    <xf numFmtId="22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22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222" fontId="4" fillId="0" borderId="0" applyFont="0" applyFill="0" applyBorder="0" applyAlignment="0" applyProtection="0"/>
    <xf numFmtId="223" fontId="4" fillId="0" borderId="0" applyFont="0" applyFill="0" applyBorder="0" applyAlignment="0" applyProtection="0"/>
    <xf numFmtId="224" fontId="4" fillId="0" borderId="0" applyFont="0" applyFill="0" applyBorder="0" applyAlignment="0" applyProtection="0"/>
    <xf numFmtId="225" fontId="4" fillId="0" borderId="0" applyFont="0" applyFill="0" applyBorder="0" applyAlignment="0" applyProtection="0"/>
    <xf numFmtId="228" fontId="4" fillId="0" borderId="0" applyFont="0" applyFill="0" applyBorder="0" applyAlignment="0" applyProtection="0"/>
    <xf numFmtId="0" fontId="4" fillId="0" borderId="0" applyBorder="0"/>
    <xf numFmtId="0" fontId="4" fillId="0" borderId="0" applyBorder="0"/>
    <xf numFmtId="0" fontId="118" fillId="54" borderId="34" applyNumberFormat="0" applyAlignment="0" applyProtection="0"/>
    <xf numFmtId="0" fontId="119" fillId="0" borderId="0" applyNumberFormat="0" applyFill="0" applyBorder="0" applyAlignment="0" applyProtection="0"/>
    <xf numFmtId="0" fontId="120" fillId="0" borderId="0" applyNumberFormat="0" applyFill="0" applyBorder="0" applyAlignment="0" applyProtection="0"/>
    <xf numFmtId="0" fontId="1" fillId="55" borderId="0" applyNumberFormat="0" applyBorder="0" applyAlignment="0" applyProtection="0"/>
    <xf numFmtId="0" fontId="121" fillId="56" borderId="0" applyNumberFormat="0" applyBorder="0" applyAlignment="0" applyProtection="0"/>
    <xf numFmtId="0" fontId="1" fillId="57" borderId="0" applyNumberFormat="0" applyBorder="0" applyAlignment="0" applyProtection="0"/>
    <xf numFmtId="0" fontId="122" fillId="0" borderId="0" applyBorder="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4" fontId="1" fillId="13" borderId="0" applyNumberFormat="0" applyBorder="0" applyAlignment="0" applyProtection="0"/>
    <xf numFmtId="174" fontId="1" fillId="13" borderId="0" applyNumberFormat="0" applyBorder="0" applyAlignment="0" applyProtection="0"/>
    <xf numFmtId="174"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20" borderId="0" applyNumberFormat="0" applyBorder="0" applyAlignment="0" applyProtection="0"/>
    <xf numFmtId="0" fontId="1" fillId="11" borderId="0" applyNumberFormat="0" applyBorder="0" applyAlignment="0" applyProtection="0"/>
    <xf numFmtId="0" fontId="1" fillId="20" borderId="0" applyNumberFormat="0" applyBorder="0" applyAlignment="0" applyProtection="0"/>
    <xf numFmtId="0" fontId="1" fillId="10" borderId="0" applyNumberFormat="0" applyBorder="0" applyAlignment="0" applyProtection="0"/>
    <xf numFmtId="0" fontId="1" fillId="21" borderId="0" applyNumberFormat="0" applyBorder="0" applyAlignment="0" applyProtection="0"/>
    <xf numFmtId="0" fontId="1" fillId="7" borderId="0" applyNumberFormat="0" applyBorder="0" applyAlignment="0" applyProtection="0"/>
    <xf numFmtId="0" fontId="1" fillId="10" borderId="0" applyNumberFormat="0" applyBorder="0" applyAlignment="0" applyProtection="0"/>
    <xf numFmtId="0" fontId="1" fillId="20" borderId="0" applyNumberFormat="0" applyBorder="0" applyAlignment="0" applyProtection="0"/>
    <xf numFmtId="0" fontId="121" fillId="10" borderId="0" applyNumberFormat="0" applyBorder="0" applyAlignment="0" applyProtection="0"/>
    <xf numFmtId="0" fontId="121" fillId="22" borderId="0" applyNumberFormat="0" applyBorder="0" applyAlignment="0" applyProtection="0"/>
    <xf numFmtId="0" fontId="121" fillId="15" borderId="0" applyNumberFormat="0" applyBorder="0" applyAlignment="0" applyProtection="0"/>
    <xf numFmtId="0" fontId="121" fillId="7" borderId="0" applyNumberFormat="0" applyBorder="0" applyAlignment="0" applyProtection="0"/>
    <xf numFmtId="0" fontId="121" fillId="10" borderId="0" applyNumberFormat="0" applyBorder="0" applyAlignment="0" applyProtection="0"/>
    <xf numFmtId="0" fontId="121" fillId="13" borderId="0" applyNumberFormat="0" applyBorder="0" applyAlignment="0" applyProtection="0"/>
    <xf numFmtId="0" fontId="125" fillId="28" borderId="1" applyNumberFormat="0" applyAlignment="0" applyProtection="0"/>
    <xf numFmtId="173" fontId="125" fillId="28" borderId="1" applyNumberFormat="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5" fontId="30" fillId="0" borderId="0" applyFont="0" applyFill="0" applyBorder="0" applyAlignment="0" applyProtection="0"/>
    <xf numFmtId="43" fontId="123"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7" fontId="98" fillId="58" borderId="41">
      <alignment horizontal="center" vertical="center"/>
    </xf>
    <xf numFmtId="0" fontId="115" fillId="9" borderId="0" applyNumberFormat="0" applyBorder="0" applyAlignment="0" applyProtection="0"/>
    <xf numFmtId="0" fontId="114" fillId="10" borderId="0" applyNumberFormat="0" applyBorder="0" applyAlignment="0" applyProtection="0"/>
    <xf numFmtId="173" fontId="99" fillId="0" borderId="35">
      <alignment vertical="center"/>
    </xf>
    <xf numFmtId="173" fontId="99" fillId="0" borderId="35">
      <alignment vertical="center"/>
    </xf>
    <xf numFmtId="173" fontId="99" fillId="0" borderId="35">
      <alignment vertical="center"/>
    </xf>
    <xf numFmtId="173" fontId="101" fillId="59" borderId="0"/>
    <xf numFmtId="173" fontId="101" fillId="59" borderId="0"/>
    <xf numFmtId="173" fontId="101" fillId="59" borderId="0"/>
    <xf numFmtId="0" fontId="116" fillId="21" borderId="1" applyNumberFormat="0" applyAlignment="0" applyProtection="0"/>
    <xf numFmtId="0" fontId="126" fillId="0" borderId="36" applyNumberFormat="0" applyFill="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65"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43" fontId="9" fillId="0" borderId="0" applyFont="0" applyFill="0" applyBorder="0" applyAlignment="0" applyProtection="0"/>
    <xf numFmtId="198" fontId="123" fillId="0" borderId="0" applyFont="0" applyFill="0" applyBorder="0" applyAlignment="0" applyProtection="0"/>
    <xf numFmtId="165" fontId="9"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0" fontId="9" fillId="3" borderId="2" applyNumberFormat="0" applyFont="0" applyAlignment="0" applyProtection="0"/>
    <xf numFmtId="0" fontId="124" fillId="0" borderId="0"/>
    <xf numFmtId="0" fontId="4" fillId="0" borderId="0" applyBorder="0"/>
    <xf numFmtId="0" fontId="1" fillId="0" borderId="0"/>
    <xf numFmtId="0" fontId="9" fillId="3" borderId="2" applyNumberFormat="0" applyFont="0" applyAlignment="0" applyProtection="0"/>
    <xf numFmtId="0" fontId="9" fillId="3" borderId="2" applyNumberFormat="0" applyFont="0" applyAlignment="0" applyProtection="0"/>
    <xf numFmtId="0" fontId="9" fillId="3" borderId="2" applyNumberFormat="0" applyFont="0" applyAlignment="0" applyProtection="0"/>
    <xf numFmtId="0" fontId="127" fillId="53" borderId="0" applyNumberFormat="0" applyBorder="0" applyAlignment="0" applyProtection="0"/>
    <xf numFmtId="0" fontId="128" fillId="0" borderId="37" applyNumberFormat="0" applyFill="0" applyAlignment="0" applyProtection="0"/>
    <xf numFmtId="0" fontId="129" fillId="0" borderId="38" applyNumberFormat="0" applyFill="0" applyAlignment="0" applyProtection="0"/>
    <xf numFmtId="0" fontId="130" fillId="0" borderId="39" applyNumberFormat="0" applyFill="0" applyAlignment="0" applyProtection="0"/>
    <xf numFmtId="0" fontId="130" fillId="0" borderId="0" applyNumberForma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3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23" fillId="0" borderId="0" applyFont="0" applyFill="0" applyBorder="0" applyAlignment="0" applyProtection="0"/>
    <xf numFmtId="0" fontId="131" fillId="0" borderId="0" applyNumberFormat="0" applyFill="0" applyBorder="0" applyAlignment="0" applyProtection="0"/>
    <xf numFmtId="0" fontId="3" fillId="0" borderId="40" applyNumberFormat="0" applyFill="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17" fillId="28" borderId="33" applyNumberFormat="0" applyAlignment="0" applyProtection="0"/>
    <xf numFmtId="0" fontId="121" fillId="60" borderId="0" applyNumberFormat="0" applyBorder="0" applyAlignment="0" applyProtection="0"/>
    <xf numFmtId="0" fontId="121" fillId="22" borderId="0" applyNumberFormat="0" applyBorder="0" applyAlignment="0" applyProtection="0"/>
    <xf numFmtId="0" fontId="121" fillId="15" borderId="0" applyNumberFormat="0" applyBorder="0" applyAlignment="0" applyProtection="0"/>
    <xf numFmtId="0" fontId="121" fillId="61" borderId="0" applyNumberFormat="0" applyBorder="0" applyAlignment="0" applyProtection="0"/>
    <xf numFmtId="0" fontId="121" fillId="24" borderId="0" applyNumberFormat="0" applyBorder="0" applyAlignment="0" applyProtection="0"/>
    <xf numFmtId="0" fontId="4" fillId="0" borderId="0"/>
    <xf numFmtId="0" fontId="4" fillId="0" borderId="0" applyBorder="0"/>
    <xf numFmtId="173" fontId="4" fillId="0" borderId="0"/>
    <xf numFmtId="0"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0" fontId="4" fillId="0" borderId="0"/>
    <xf numFmtId="0" fontId="1" fillId="4" borderId="0" applyNumberFormat="0" applyBorder="0" applyAlignment="0" applyProtection="0"/>
    <xf numFmtId="0" fontId="1" fillId="5" borderId="0" applyNumberFormat="0" applyBorder="0" applyAlignment="0" applyProtection="0"/>
    <xf numFmtId="0" fontId="1" fillId="65" borderId="0" applyNumberFormat="0" applyBorder="0" applyAlignment="0" applyProtection="0"/>
    <xf numFmtId="0" fontId="1" fillId="68" borderId="0" applyNumberFormat="0" applyBorder="0" applyAlignment="0" applyProtection="0"/>
    <xf numFmtId="0" fontId="1" fillId="73" borderId="0" applyNumberFormat="0" applyBorder="0" applyAlignment="0" applyProtection="0"/>
    <xf numFmtId="0" fontId="1" fillId="62" borderId="0" applyNumberFormat="0" applyBorder="0" applyAlignment="0" applyProtection="0"/>
    <xf numFmtId="0" fontId="1" fillId="66" borderId="0" applyNumberFormat="0" applyBorder="0" applyAlignment="0" applyProtection="0"/>
    <xf numFmtId="0" fontId="1" fillId="69" borderId="0" applyNumberFormat="0" applyBorder="0" applyAlignment="0" applyProtection="0"/>
    <xf numFmtId="0" fontId="1" fillId="71" borderId="0" applyNumberFormat="0" applyBorder="0" applyAlignment="0" applyProtection="0"/>
    <xf numFmtId="0" fontId="1" fillId="74" borderId="0" applyNumberFormat="0" applyBorder="0" applyAlignment="0" applyProtection="0"/>
    <xf numFmtId="0" fontId="121" fillId="63" borderId="0" applyNumberFormat="0" applyBorder="0" applyAlignment="0" applyProtection="0"/>
    <xf numFmtId="0" fontId="121" fillId="64" borderId="0" applyNumberFormat="0" applyBorder="0" applyAlignment="0" applyProtection="0"/>
    <xf numFmtId="0" fontId="121" fillId="67" borderId="0" applyNumberFormat="0" applyBorder="0" applyAlignment="0" applyProtection="0"/>
    <xf numFmtId="0" fontId="121" fillId="70" borderId="0" applyNumberFormat="0" applyBorder="0" applyAlignment="0" applyProtection="0"/>
    <xf numFmtId="0" fontId="121" fillId="72" borderId="0" applyNumberFormat="0" applyBorder="0" applyAlignment="0" applyProtection="0"/>
    <xf numFmtId="0" fontId="121" fillId="75" borderId="0" applyNumberFormat="0" applyBorder="0" applyAlignment="0" applyProtection="0"/>
    <xf numFmtId="0" fontId="4" fillId="0" borderId="0"/>
    <xf numFmtId="173" fontId="4" fillId="0" borderId="0"/>
    <xf numFmtId="178" fontId="4" fillId="0" borderId="0" applyFill="0" applyBorder="0" applyAlignment="0"/>
    <xf numFmtId="179" fontId="4" fillId="0" borderId="0" applyFill="0" applyBorder="0" applyAlignment="0"/>
    <xf numFmtId="180" fontId="4" fillId="0" borderId="0" applyFill="0" applyBorder="0" applyAlignment="0"/>
    <xf numFmtId="181" fontId="4" fillId="0" borderId="0" applyFill="0" applyBorder="0" applyAlignment="0"/>
    <xf numFmtId="182" fontId="4" fillId="0" borderId="0" applyFill="0" applyBorder="0" applyAlignment="0"/>
    <xf numFmtId="178" fontId="4" fillId="0" borderId="0" applyFill="0" applyBorder="0" applyAlignment="0"/>
    <xf numFmtId="183" fontId="4" fillId="0" borderId="0" applyFill="0" applyBorder="0" applyAlignment="0"/>
    <xf numFmtId="179" fontId="4" fillId="0" borderId="0" applyFill="0" applyBorder="0" applyAlignment="0"/>
    <xf numFmtId="41" fontId="4" fillId="0" borderId="0"/>
    <xf numFmtId="41" fontId="4" fillId="0" borderId="0"/>
    <xf numFmtId="43" fontId="4" fillId="0" borderId="0"/>
    <xf numFmtId="43" fontId="4" fillId="0" borderId="0"/>
    <xf numFmtId="184" fontId="4" fillId="0" borderId="0"/>
    <xf numFmtId="42" fontId="4" fillId="0" borderId="0"/>
    <xf numFmtId="42" fontId="4" fillId="0" borderId="0"/>
    <xf numFmtId="44" fontId="4" fillId="0" borderId="0"/>
    <xf numFmtId="44" fontId="4" fillId="0" borderId="0"/>
    <xf numFmtId="186" fontId="4" fillId="0" borderId="0"/>
    <xf numFmtId="15" fontId="4" fillId="0" borderId="0"/>
    <xf numFmtId="15" fontId="4" fillId="0" borderId="0"/>
    <xf numFmtId="192" fontId="4" fillId="0" borderId="0"/>
    <xf numFmtId="178" fontId="4" fillId="0" borderId="0" applyFill="0" applyBorder="0" applyAlignment="0"/>
    <xf numFmtId="179" fontId="4" fillId="0" borderId="0" applyFill="0" applyBorder="0" applyAlignment="0"/>
    <xf numFmtId="178" fontId="4" fillId="0" borderId="0" applyFill="0" applyBorder="0" applyAlignment="0"/>
    <xf numFmtId="183" fontId="4" fillId="0" borderId="0" applyFill="0" applyBorder="0" applyAlignment="0"/>
    <xf numFmtId="179" fontId="4" fillId="0" borderId="0" applyFill="0" applyBorder="0" applyAlignment="0"/>
    <xf numFmtId="195" fontId="4" fillId="0" borderId="0">
      <protection locked="0"/>
    </xf>
    <xf numFmtId="195" fontId="4" fillId="0" borderId="0">
      <protection locked="0"/>
    </xf>
    <xf numFmtId="178" fontId="4" fillId="0" borderId="0" applyFill="0" applyBorder="0" applyAlignment="0"/>
    <xf numFmtId="179" fontId="4" fillId="0" borderId="0" applyFill="0" applyBorder="0" applyAlignment="0"/>
    <xf numFmtId="178" fontId="4" fillId="0" borderId="0" applyFill="0" applyBorder="0" applyAlignment="0"/>
    <xf numFmtId="183" fontId="4" fillId="0" borderId="0" applyFill="0" applyBorder="0" applyAlignment="0"/>
    <xf numFmtId="179" fontId="4" fillId="0" borderId="0" applyFill="0" applyBorder="0" applyAlignment="0"/>
    <xf numFmtId="202" fontId="4" fillId="0" borderId="0" applyFill="0" applyBorder="0" applyAlignment="0" applyProtection="0"/>
    <xf numFmtId="0" fontId="4" fillId="0" borderId="0"/>
    <xf numFmtId="173" fontId="4" fillId="0" borderId="0"/>
    <xf numFmtId="0" fontId="4" fillId="0" borderId="0"/>
    <xf numFmtId="0" fontId="4" fillId="0" borderId="0"/>
    <xf numFmtId="0" fontId="4" fillId="0" borderId="0"/>
    <xf numFmtId="0" fontId="4" fillId="0" borderId="0"/>
    <xf numFmtId="173" fontId="4" fillId="0" borderId="0"/>
    <xf numFmtId="173" fontId="4" fillId="0" borderId="0"/>
    <xf numFmtId="0" fontId="4" fillId="0" borderId="0"/>
    <xf numFmtId="174"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0"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alignment wrapText="1"/>
    </xf>
    <xf numFmtId="173" fontId="4" fillId="0" borderId="0"/>
    <xf numFmtId="173" fontId="4" fillId="0" borderId="0"/>
    <xf numFmtId="173" fontId="4" fillId="0" borderId="0"/>
    <xf numFmtId="0"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173" fontId="4" fillId="0" borderId="0">
      <alignment wrapText="1"/>
    </xf>
    <xf numFmtId="17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4" fontId="4" fillId="0" borderId="0"/>
    <xf numFmtId="0" fontId="4" fillId="0" borderId="0"/>
    <xf numFmtId="0" fontId="4" fillId="0" borderId="0" applyBorder="0"/>
    <xf numFmtId="173" fontId="4" fillId="0" borderId="0"/>
    <xf numFmtId="173" fontId="4" fillId="0" borderId="0"/>
    <xf numFmtId="173" fontId="4" fillId="0" borderId="0"/>
    <xf numFmtId="173" fontId="4" fillId="0" borderId="0"/>
    <xf numFmtId="0" fontId="4" fillId="0" borderId="0"/>
    <xf numFmtId="0" fontId="4" fillId="0" borderId="0" applyBorder="0"/>
    <xf numFmtId="0" fontId="4" fillId="0" borderId="0" applyBorder="0"/>
    <xf numFmtId="173" fontId="4" fillId="0" borderId="0"/>
    <xf numFmtId="173" fontId="4" fillId="0" borderId="0"/>
    <xf numFmtId="173" fontId="4" fillId="0" borderId="0"/>
    <xf numFmtId="0" fontId="4" fillId="0" borderId="0"/>
    <xf numFmtId="173" fontId="4" fillId="0" borderId="0"/>
    <xf numFmtId="173" fontId="4" fillId="0" borderId="0"/>
    <xf numFmtId="173" fontId="4" fillId="0" borderId="0"/>
    <xf numFmtId="173" fontId="4" fillId="0" borderId="0"/>
    <xf numFmtId="173" fontId="4" fillId="0" borderId="0"/>
    <xf numFmtId="173" fontId="4" fillId="0" borderId="0"/>
    <xf numFmtId="0" fontId="4" fillId="0" borderId="0"/>
    <xf numFmtId="173" fontId="4" fillId="0" borderId="0"/>
    <xf numFmtId="0" fontId="4" fillId="0" borderId="0"/>
    <xf numFmtId="0" fontId="4" fillId="0" borderId="0"/>
    <xf numFmtId="0" fontId="4" fillId="0" borderId="0"/>
    <xf numFmtId="174" fontId="4" fillId="0" borderId="0"/>
    <xf numFmtId="0" fontId="4" fillId="0" borderId="0"/>
    <xf numFmtId="173" fontId="4" fillId="0" borderId="0"/>
    <xf numFmtId="0" fontId="4" fillId="0" borderId="0"/>
    <xf numFmtId="0" fontId="4" fillId="0" borderId="0"/>
    <xf numFmtId="173" fontId="4" fillId="0" borderId="0"/>
    <xf numFmtId="0" fontId="4" fillId="0" borderId="0"/>
    <xf numFmtId="0" fontId="4" fillId="0" borderId="0"/>
    <xf numFmtId="0" fontId="4" fillId="0" borderId="0"/>
    <xf numFmtId="0" fontId="4" fillId="0" borderId="0"/>
    <xf numFmtId="9" fontId="4" fillId="0" borderId="0"/>
    <xf numFmtId="178" fontId="4" fillId="0" borderId="0" applyFill="0" applyBorder="0" applyAlignment="0"/>
    <xf numFmtId="179" fontId="4" fillId="0" borderId="0" applyFill="0" applyBorder="0" applyAlignment="0"/>
    <xf numFmtId="178" fontId="4" fillId="0" borderId="0" applyFill="0" applyBorder="0" applyAlignment="0"/>
    <xf numFmtId="183" fontId="4" fillId="0" borderId="0" applyFill="0" applyBorder="0" applyAlignment="0"/>
    <xf numFmtId="179" fontId="4" fillId="0" borderId="0" applyFill="0" applyBorder="0" applyAlignment="0"/>
    <xf numFmtId="0" fontId="4" fillId="34" borderId="20" applyNumberFormat="0" applyProtection="0">
      <alignment horizontal="left" vertical="center" indent="1"/>
    </xf>
    <xf numFmtId="0" fontId="4" fillId="34" borderId="20" applyNumberFormat="0" applyProtection="0">
      <alignment horizontal="left" vertical="top" indent="1"/>
    </xf>
    <xf numFmtId="0" fontId="4" fillId="38" borderId="20" applyNumberFormat="0" applyProtection="0">
      <alignment horizontal="left" vertical="center" indent="1"/>
    </xf>
    <xf numFmtId="0" fontId="4" fillId="38" borderId="20" applyNumberFormat="0" applyProtection="0">
      <alignment horizontal="left" vertical="top" indent="1"/>
    </xf>
    <xf numFmtId="0" fontId="4" fillId="26" borderId="20" applyNumberFormat="0" applyProtection="0">
      <alignment horizontal="left" vertical="center" indent="1"/>
    </xf>
    <xf numFmtId="0" fontId="4" fillId="26" borderId="20" applyNumberFormat="0" applyProtection="0">
      <alignment horizontal="left" vertical="top" indent="1"/>
    </xf>
    <xf numFmtId="0" fontId="4" fillId="43" borderId="20" applyNumberFormat="0" applyProtection="0">
      <alignment horizontal="left" vertical="center" indent="1"/>
    </xf>
    <xf numFmtId="0" fontId="4" fillId="43" borderId="20" applyNumberFormat="0" applyProtection="0">
      <alignment horizontal="left" vertical="top" indent="1"/>
    </xf>
    <xf numFmtId="173" fontId="4" fillId="0" borderId="0"/>
    <xf numFmtId="203" fontId="4" fillId="0" borderId="0" applyFill="0" applyBorder="0" applyAlignment="0"/>
    <xf numFmtId="217" fontId="4" fillId="0" borderId="0" applyFill="0" applyBorder="0" applyAlignment="0"/>
    <xf numFmtId="0" fontId="4" fillId="0" borderId="0"/>
    <xf numFmtId="0" fontId="4" fillId="0" borderId="0"/>
    <xf numFmtId="0" fontId="4" fillId="0" borderId="0"/>
    <xf numFmtId="0" fontId="4" fillId="0" borderId="0"/>
    <xf numFmtId="0" fontId="4" fillId="0" borderId="0"/>
    <xf numFmtId="0" fontId="4" fillId="0" borderId="0"/>
    <xf numFmtId="0" fontId="4" fillId="0" borderId="0"/>
  </cellStyleXfs>
  <cellXfs count="141">
    <xf numFmtId="0" fontId="0" fillId="0" borderId="0" xfId="0"/>
    <xf numFmtId="0" fontId="5" fillId="0" borderId="0" xfId="1997"/>
    <xf numFmtId="49" fontId="6" fillId="0" borderId="0" xfId="1997" applyNumberFormat="1" applyFont="1"/>
    <xf numFmtId="1" fontId="6" fillId="0" borderId="0" xfId="1997" applyNumberFormat="1" applyFont="1"/>
    <xf numFmtId="49" fontId="5" fillId="0" borderId="0" xfId="1998" applyNumberFormat="1" applyAlignment="1">
      <alignment horizontal="left"/>
    </xf>
    <xf numFmtId="49" fontId="5" fillId="0" borderId="0" xfId="1998" quotePrefix="1" applyNumberFormat="1" applyAlignment="1">
      <alignment horizontal="left"/>
    </xf>
    <xf numFmtId="3" fontId="0" fillId="0" borderId="0" xfId="0" applyNumberFormat="1" applyProtection="1">
      <protection locked="0"/>
    </xf>
    <xf numFmtId="43" fontId="110" fillId="0" borderId="0" xfId="2108" applyFont="1" applyFill="1" applyBorder="1" applyAlignment="1" applyProtection="1">
      <protection locked="0"/>
    </xf>
    <xf numFmtId="49" fontId="110" fillId="0" borderId="28" xfId="2108" applyNumberFormat="1" applyFont="1" applyFill="1" applyBorder="1" applyAlignment="1" applyProtection="1">
      <protection locked="0"/>
    </xf>
    <xf numFmtId="49" fontId="4" fillId="52" borderId="0" xfId="1" applyNumberFormat="1" applyFill="1"/>
    <xf numFmtId="49" fontId="110" fillId="0" borderId="42" xfId="2108" applyNumberFormat="1" applyFont="1" applyFill="1" applyBorder="1" applyAlignment="1" applyProtection="1">
      <protection locked="0"/>
    </xf>
    <xf numFmtId="43" fontId="110" fillId="0" borderId="42" xfId="2108" applyFont="1" applyFill="1" applyBorder="1" applyAlignment="1" applyProtection="1">
      <protection locked="0"/>
    </xf>
    <xf numFmtId="49" fontId="0" fillId="0" borderId="42" xfId="0" applyNumberFormat="1" applyBorder="1" applyProtection="1">
      <protection locked="0"/>
    </xf>
    <xf numFmtId="49" fontId="0" fillId="0" borderId="28" xfId="0" applyNumberFormat="1" applyBorder="1" applyProtection="1">
      <protection locked="0"/>
    </xf>
    <xf numFmtId="1" fontId="0" fillId="0" borderId="0" xfId="0" applyNumberFormat="1" applyProtection="1">
      <protection locked="0"/>
    </xf>
    <xf numFmtId="49" fontId="0" fillId="0" borderId="0" xfId="0" applyNumberFormat="1" applyProtection="1">
      <protection locked="0"/>
    </xf>
    <xf numFmtId="231" fontId="0" fillId="0" borderId="0" xfId="0" applyNumberFormat="1"/>
    <xf numFmtId="0" fontId="4" fillId="0" borderId="0" xfId="1"/>
    <xf numFmtId="0" fontId="6" fillId="0" borderId="0" xfId="1" applyFont="1"/>
    <xf numFmtId="14" fontId="108" fillId="50" borderId="0" xfId="2459" applyNumberFormat="1" applyFont="1" applyFill="1"/>
    <xf numFmtId="0" fontId="107" fillId="49" borderId="0" xfId="1" applyFont="1" applyFill="1"/>
    <xf numFmtId="0" fontId="4" fillId="0" borderId="0" xfId="2459"/>
    <xf numFmtId="0" fontId="6" fillId="52" borderId="0" xfId="1" applyFont="1" applyFill="1"/>
    <xf numFmtId="0" fontId="4" fillId="52" borderId="0" xfId="2459" applyFill="1"/>
    <xf numFmtId="0" fontId="7" fillId="0" borderId="0" xfId="1" applyFont="1"/>
    <xf numFmtId="0" fontId="105" fillId="0" borderId="0" xfId="2459" applyFont="1"/>
    <xf numFmtId="0" fontId="113" fillId="0" borderId="0" xfId="1" applyFont="1"/>
    <xf numFmtId="14" fontId="4" fillId="0" borderId="0" xfId="2459" applyNumberFormat="1"/>
    <xf numFmtId="0" fontId="102" fillId="0" borderId="0" xfId="926" applyProtection="1"/>
    <xf numFmtId="4" fontId="4" fillId="0" borderId="0" xfId="1" applyNumberFormat="1"/>
    <xf numFmtId="4" fontId="0" fillId="0" borderId="0" xfId="0" applyNumberFormat="1"/>
    <xf numFmtId="4" fontId="106" fillId="49" borderId="0" xfId="1406" applyNumberFormat="1" applyFont="1" applyFill="1"/>
    <xf numFmtId="4" fontId="4" fillId="0" borderId="0" xfId="2459" applyNumberFormat="1"/>
    <xf numFmtId="4" fontId="8" fillId="45" borderId="23" xfId="1" applyNumberFormat="1" applyFont="1" applyFill="1" applyBorder="1"/>
    <xf numFmtId="4" fontId="106" fillId="48" borderId="0" xfId="1" applyNumberFormat="1" applyFont="1" applyFill="1"/>
    <xf numFmtId="49" fontId="8" fillId="45" borderId="23" xfId="1" applyNumberFormat="1" applyFont="1" applyFill="1" applyBorder="1"/>
    <xf numFmtId="0" fontId="106" fillId="48" borderId="0" xfId="1" applyFont="1" applyFill="1"/>
    <xf numFmtId="43" fontId="110" fillId="0" borderId="28" xfId="2108" applyFont="1" applyFill="1" applyBorder="1" applyAlignment="1" applyProtection="1">
      <protection locked="0"/>
    </xf>
    <xf numFmtId="43" fontId="110" fillId="0" borderId="18" xfId="2108" applyFont="1" applyFill="1" applyBorder="1" applyAlignment="1" applyProtection="1">
      <protection locked="0"/>
    </xf>
    <xf numFmtId="0" fontId="0" fillId="52" borderId="0" xfId="0" applyFill="1"/>
    <xf numFmtId="43" fontId="110" fillId="0" borderId="46" xfId="2108" applyFont="1" applyFill="1" applyBorder="1" applyAlignment="1" applyProtection="1">
      <protection locked="0"/>
    </xf>
    <xf numFmtId="49" fontId="110" fillId="0" borderId="44" xfId="2108" applyNumberFormat="1" applyFont="1" applyFill="1" applyBorder="1" applyAlignment="1" applyProtection="1">
      <protection locked="0"/>
    </xf>
    <xf numFmtId="0" fontId="3" fillId="0" borderId="0" xfId="0" applyFont="1"/>
    <xf numFmtId="0" fontId="3" fillId="51" borderId="23" xfId="0" applyFont="1" applyFill="1" applyBorder="1" applyAlignment="1">
      <alignment vertical="top"/>
    </xf>
    <xf numFmtId="0" fontId="0" fillId="0" borderId="0" xfId="0" applyAlignment="1">
      <alignment horizontal="center"/>
    </xf>
    <xf numFmtId="0" fontId="3" fillId="49" borderId="15" xfId="0" applyFont="1" applyFill="1" applyBorder="1" applyAlignment="1">
      <alignment horizontal="center" vertical="center"/>
    </xf>
    <xf numFmtId="0" fontId="112" fillId="51" borderId="23" xfId="0" applyFont="1" applyFill="1" applyBorder="1" applyAlignment="1">
      <alignment horizontal="center" vertical="center"/>
    </xf>
    <xf numFmtId="0" fontId="3" fillId="51" borderId="13" xfId="0" applyFont="1" applyFill="1" applyBorder="1" applyAlignment="1">
      <alignment horizontal="left" vertical="top"/>
    </xf>
    <xf numFmtId="49" fontId="4" fillId="0" borderId="0" xfId="1" applyNumberFormat="1"/>
    <xf numFmtId="49" fontId="110" fillId="0" borderId="28" xfId="2108" applyNumberFormat="1" applyFont="1" applyFill="1" applyBorder="1" applyAlignment="1" applyProtection="1">
      <alignment wrapText="1"/>
      <protection locked="0"/>
    </xf>
    <xf numFmtId="0" fontId="132" fillId="0" borderId="0" xfId="0" applyFont="1"/>
    <xf numFmtId="0" fontId="102" fillId="0" borderId="0" xfId="926"/>
    <xf numFmtId="0" fontId="4" fillId="0" borderId="0" xfId="1" quotePrefix="1"/>
    <xf numFmtId="49" fontId="0" fillId="0" borderId="18" xfId="0" applyNumberFormat="1" applyBorder="1" applyProtection="1">
      <protection locked="0"/>
    </xf>
    <xf numFmtId="49" fontId="110" fillId="0" borderId="0" xfId="2108" applyNumberFormat="1" applyFont="1" applyFill="1" applyBorder="1" applyAlignment="1" applyProtection="1">
      <protection locked="0"/>
    </xf>
    <xf numFmtId="49" fontId="0" fillId="0" borderId="0" xfId="0" applyNumberFormat="1"/>
    <xf numFmtId="49" fontId="110" fillId="0" borderId="65" xfId="2108" applyNumberFormat="1" applyFont="1" applyFill="1" applyBorder="1" applyAlignment="1" applyProtection="1">
      <protection locked="0"/>
    </xf>
    <xf numFmtId="4" fontId="0" fillId="76" borderId="28" xfId="0" applyNumberFormat="1" applyFill="1" applyBorder="1"/>
    <xf numFmtId="0" fontId="138" fillId="77" borderId="18" xfId="0" applyFont="1" applyFill="1" applyBorder="1" applyAlignment="1">
      <alignment horizontal="left" vertical="top"/>
    </xf>
    <xf numFmtId="0" fontId="138" fillId="77" borderId="18" xfId="0" applyFont="1" applyFill="1" applyBorder="1" applyAlignment="1">
      <alignment vertical="top" wrapText="1"/>
    </xf>
    <xf numFmtId="0" fontId="138" fillId="77" borderId="18" xfId="0" applyFont="1" applyFill="1" applyBorder="1" applyAlignment="1">
      <alignment horizontal="left" vertical="top" wrapText="1"/>
    </xf>
    <xf numFmtId="49" fontId="110" fillId="0" borderId="18" xfId="2108" applyNumberFormat="1" applyFont="1" applyFill="1" applyBorder="1" applyAlignment="1" applyProtection="1">
      <protection locked="0"/>
    </xf>
    <xf numFmtId="0" fontId="0" fillId="76" borderId="28" xfId="0" applyFill="1" applyBorder="1" applyAlignment="1">
      <alignment horizontal="left"/>
    </xf>
    <xf numFmtId="0" fontId="0" fillId="78" borderId="48" xfId="0" applyFill="1" applyBorder="1" applyAlignment="1">
      <alignment horizontal="left" vertical="center"/>
    </xf>
    <xf numFmtId="49" fontId="112" fillId="78" borderId="23" xfId="0" applyNumberFormat="1" applyFont="1" applyFill="1" applyBorder="1" applyAlignment="1">
      <alignment vertical="center"/>
    </xf>
    <xf numFmtId="0" fontId="3" fillId="78" borderId="23" xfId="0" applyFont="1" applyFill="1" applyBorder="1" applyAlignment="1">
      <alignment vertical="top"/>
    </xf>
    <xf numFmtId="0" fontId="3" fillId="78" borderId="58" xfId="0" applyFont="1" applyFill="1" applyBorder="1" applyAlignment="1" applyProtection="1">
      <alignment horizontal="center" vertical="center"/>
      <protection locked="0"/>
    </xf>
    <xf numFmtId="0" fontId="3" fillId="78" borderId="0" xfId="0" applyFont="1" applyFill="1" applyAlignment="1">
      <alignment horizontal="right" vertical="center"/>
    </xf>
    <xf numFmtId="0" fontId="112" fillId="78" borderId="23" xfId="0" applyFont="1" applyFill="1" applyBorder="1" applyAlignment="1">
      <alignment horizontal="center" vertical="center"/>
    </xf>
    <xf numFmtId="0" fontId="3" fillId="78" borderId="29" xfId="0" applyFont="1" applyFill="1" applyBorder="1" applyAlignment="1">
      <alignment horizontal="right" vertical="center"/>
    </xf>
    <xf numFmtId="14" fontId="3" fillId="78" borderId="31" xfId="0" applyNumberFormat="1" applyFont="1" applyFill="1" applyBorder="1" applyAlignment="1">
      <alignment horizontal="center" vertical="center"/>
    </xf>
    <xf numFmtId="0" fontId="3" fillId="78" borderId="13" xfId="0" applyFont="1" applyFill="1" applyBorder="1" applyAlignment="1">
      <alignment horizontal="left" vertical="top"/>
    </xf>
    <xf numFmtId="0" fontId="3" fillId="78" borderId="29" xfId="0" applyFont="1" applyFill="1" applyBorder="1" applyAlignment="1">
      <alignment horizontal="center" vertical="center"/>
    </xf>
    <xf numFmtId="0" fontId="3" fillId="78" borderId="48" xfId="0" applyFont="1" applyFill="1" applyBorder="1" applyAlignment="1">
      <alignment horizontal="center" vertical="center"/>
    </xf>
    <xf numFmtId="0" fontId="3" fillId="78" borderId="31" xfId="0" applyFont="1" applyFill="1" applyBorder="1" applyAlignment="1">
      <alignment horizontal="center" vertical="center"/>
    </xf>
    <xf numFmtId="49" fontId="3" fillId="78" borderId="24" xfId="0" applyNumberFormat="1" applyFont="1" applyFill="1" applyBorder="1" applyAlignment="1">
      <alignment horizontal="center" vertical="center"/>
    </xf>
    <xf numFmtId="0" fontId="3" fillId="78" borderId="24" xfId="0" applyFont="1" applyFill="1" applyBorder="1" applyAlignment="1">
      <alignment horizontal="center" vertical="center"/>
    </xf>
    <xf numFmtId="0" fontId="3" fillId="78" borderId="24" xfId="0" applyFont="1" applyFill="1" applyBorder="1" applyAlignment="1">
      <alignment horizontal="center" vertical="center" wrapText="1"/>
    </xf>
    <xf numFmtId="0" fontId="3" fillId="78" borderId="53" xfId="0" applyFont="1" applyFill="1" applyBorder="1" applyAlignment="1">
      <alignment horizontal="center" vertical="center" wrapText="1"/>
    </xf>
    <xf numFmtId="0" fontId="3" fillId="78" borderId="49" xfId="0" applyFont="1" applyFill="1" applyBorder="1" applyAlignment="1">
      <alignment horizontal="center" vertical="center" wrapText="1"/>
    </xf>
    <xf numFmtId="0" fontId="3" fillId="78" borderId="30" xfId="0" applyFont="1" applyFill="1" applyBorder="1" applyAlignment="1">
      <alignment horizontal="center" vertical="center"/>
    </xf>
    <xf numFmtId="0" fontId="3" fillId="78" borderId="50" xfId="0" applyFont="1" applyFill="1" applyBorder="1" applyAlignment="1">
      <alignment horizontal="center" vertical="center"/>
    </xf>
    <xf numFmtId="0" fontId="0" fillId="76" borderId="51" xfId="0" applyFill="1" applyBorder="1"/>
    <xf numFmtId="0" fontId="0" fillId="76" borderId="61" xfId="0" applyFill="1" applyBorder="1"/>
    <xf numFmtId="0" fontId="0" fillId="76" borderId="52" xfId="0" applyFill="1" applyBorder="1"/>
    <xf numFmtId="49" fontId="112" fillId="76" borderId="0" xfId="0" applyNumberFormat="1" applyFont="1" applyFill="1" applyAlignment="1">
      <alignment vertical="center"/>
    </xf>
    <xf numFmtId="0" fontId="112" fillId="76" borderId="0" xfId="0" applyFont="1" applyFill="1" applyAlignment="1">
      <alignment vertical="center"/>
    </xf>
    <xf numFmtId="0" fontId="3" fillId="76" borderId="23" xfId="0" applyFont="1" applyFill="1" applyBorder="1" applyAlignment="1" applyProtection="1">
      <alignment horizontal="left" vertical="top"/>
      <protection locked="0"/>
    </xf>
    <xf numFmtId="0" fontId="3" fillId="76" borderId="31" xfId="0" applyFont="1" applyFill="1" applyBorder="1" applyAlignment="1" applyProtection="1">
      <alignment horizontal="center" vertical="center"/>
      <protection locked="0"/>
    </xf>
    <xf numFmtId="0" fontId="3" fillId="76" borderId="0" xfId="0" applyFont="1" applyFill="1" applyAlignment="1">
      <alignment vertical="center"/>
    </xf>
    <xf numFmtId="0" fontId="3" fillId="76" borderId="29" xfId="0" applyFont="1" applyFill="1" applyBorder="1" applyAlignment="1">
      <alignment horizontal="right" vertical="center"/>
    </xf>
    <xf numFmtId="0" fontId="111" fillId="76" borderId="32" xfId="0" applyFont="1" applyFill="1" applyBorder="1" applyAlignment="1">
      <alignment horizontal="center" vertical="center"/>
    </xf>
    <xf numFmtId="0" fontId="3" fillId="78" borderId="63" xfId="0" applyFont="1" applyFill="1" applyBorder="1" applyAlignment="1">
      <alignment horizontal="right" vertical="center"/>
    </xf>
    <xf numFmtId="0" fontId="3" fillId="78" borderId="64" xfId="0" applyFont="1" applyFill="1" applyBorder="1" applyAlignment="1">
      <alignment horizontal="right" vertical="center"/>
    </xf>
    <xf numFmtId="0" fontId="3" fillId="78" borderId="53" xfId="0" applyFont="1" applyFill="1" applyBorder="1" applyAlignment="1" applyProtection="1">
      <alignment horizontal="right" vertical="center"/>
      <protection locked="0"/>
    </xf>
    <xf numFmtId="0" fontId="133" fillId="0" borderId="49" xfId="0" applyFont="1" applyBorder="1" applyAlignment="1">
      <alignment horizontal="center" vertical="center"/>
    </xf>
    <xf numFmtId="0" fontId="133" fillId="0" borderId="15" xfId="0" applyFont="1" applyBorder="1" applyAlignment="1">
      <alignment horizontal="center" vertical="center"/>
    </xf>
    <xf numFmtId="0" fontId="133" fillId="0" borderId="24" xfId="0" applyFont="1" applyBorder="1" applyAlignment="1">
      <alignment horizontal="center" vertical="center"/>
    </xf>
    <xf numFmtId="0" fontId="132" fillId="0" borderId="56" xfId="0" applyFont="1" applyBorder="1" applyAlignment="1">
      <alignment horizontal="center" vertical="top" wrapText="1"/>
    </xf>
    <xf numFmtId="0" fontId="132" fillId="0" borderId="54" xfId="0" applyFont="1" applyBorder="1" applyAlignment="1">
      <alignment horizontal="center" vertical="top" wrapText="1"/>
    </xf>
    <xf numFmtId="0" fontId="132" fillId="0" borderId="62" xfId="0" applyFont="1" applyBorder="1" applyAlignment="1">
      <alignment horizontal="center" vertical="top" wrapText="1"/>
    </xf>
    <xf numFmtId="0" fontId="132" fillId="0" borderId="63" xfId="0" applyFont="1" applyBorder="1" applyAlignment="1">
      <alignment horizontal="center" vertical="top" wrapText="1"/>
    </xf>
    <xf numFmtId="0" fontId="132" fillId="0" borderId="23" xfId="0" applyFont="1" applyBorder="1" applyAlignment="1">
      <alignment horizontal="center" vertical="top" wrapText="1"/>
    </xf>
    <xf numFmtId="0" fontId="132" fillId="0" borderId="64" xfId="0" applyFont="1" applyBorder="1" applyAlignment="1">
      <alignment horizontal="center" vertical="top" wrapText="1"/>
    </xf>
    <xf numFmtId="0" fontId="3" fillId="78" borderId="61" xfId="0" applyFont="1" applyFill="1" applyBorder="1" applyAlignment="1">
      <alignment horizontal="center" vertical="center" wrapText="1"/>
    </xf>
    <xf numFmtId="0" fontId="3" fillId="78" borderId="52" xfId="0" applyFont="1" applyFill="1" applyBorder="1" applyAlignment="1">
      <alignment horizontal="center" vertical="center" wrapText="1"/>
    </xf>
    <xf numFmtId="0" fontId="112" fillId="78" borderId="49" xfId="0" applyFont="1" applyFill="1" applyBorder="1" applyAlignment="1">
      <alignment horizontal="center" vertical="center"/>
    </xf>
    <xf numFmtId="0" fontId="112" fillId="78" borderId="15" xfId="0" applyFont="1" applyFill="1" applyBorder="1" applyAlignment="1">
      <alignment horizontal="center" vertical="center"/>
    </xf>
    <xf numFmtId="0" fontId="112" fillId="78" borderId="54" xfId="0" applyFont="1" applyFill="1" applyBorder="1" applyAlignment="1">
      <alignment horizontal="center" vertical="center"/>
    </xf>
    <xf numFmtId="0" fontId="135" fillId="78" borderId="56" xfId="926" applyFont="1" applyFill="1" applyBorder="1" applyAlignment="1" applyProtection="1">
      <alignment horizontal="center" vertical="center"/>
    </xf>
    <xf numFmtId="0" fontId="135" fillId="78" borderId="54" xfId="926" applyFont="1" applyFill="1" applyBorder="1" applyAlignment="1" applyProtection="1">
      <alignment horizontal="center" vertical="center"/>
    </xf>
    <xf numFmtId="0" fontId="0" fillId="0" borderId="23" xfId="0" applyBorder="1" applyAlignment="1">
      <alignment horizontal="center"/>
    </xf>
    <xf numFmtId="0" fontId="0" fillId="0" borderId="0" xfId="0" applyAlignment="1">
      <alignment horizontal="center"/>
    </xf>
    <xf numFmtId="0" fontId="3" fillId="78" borderId="43" xfId="0" applyFont="1" applyFill="1" applyBorder="1" applyAlignment="1">
      <alignment horizontal="right" vertical="center"/>
    </xf>
    <xf numFmtId="0" fontId="3" fillId="78" borderId="44" xfId="0" applyFont="1" applyFill="1" applyBorder="1" applyAlignment="1">
      <alignment horizontal="right" vertical="center"/>
    </xf>
    <xf numFmtId="0" fontId="3" fillId="76" borderId="49" xfId="0" applyFont="1" applyFill="1" applyBorder="1" applyAlignment="1">
      <alignment horizontal="right" vertical="center"/>
    </xf>
    <xf numFmtId="0" fontId="3" fillId="76" borderId="55" xfId="0" applyFont="1" applyFill="1" applyBorder="1" applyAlignment="1">
      <alignment horizontal="right" vertical="center"/>
    </xf>
    <xf numFmtId="0" fontId="3" fillId="78" borderId="56" xfId="0" applyFont="1" applyFill="1" applyBorder="1" applyAlignment="1">
      <alignment horizontal="right" vertical="center"/>
    </xf>
    <xf numFmtId="0" fontId="3" fillId="78" borderId="59" xfId="0" applyFont="1" applyFill="1" applyBorder="1" applyAlignment="1">
      <alignment horizontal="right" vertical="center"/>
    </xf>
    <xf numFmtId="0" fontId="3" fillId="76" borderId="45" xfId="0" applyFont="1" applyFill="1" applyBorder="1" applyAlignment="1">
      <alignment horizontal="right" vertical="center"/>
    </xf>
    <xf numFmtId="0" fontId="3" fillId="76" borderId="57" xfId="0" applyFont="1" applyFill="1" applyBorder="1" applyAlignment="1">
      <alignment horizontal="right" vertical="center"/>
    </xf>
    <xf numFmtId="0" fontId="3" fillId="78" borderId="57" xfId="0" applyFont="1" applyFill="1" applyBorder="1" applyAlignment="1" applyProtection="1">
      <alignment horizontal="left" vertical="top"/>
      <protection locked="0"/>
    </xf>
    <xf numFmtId="0" fontId="3" fillId="78" borderId="47" xfId="0" applyFont="1" applyFill="1" applyBorder="1" applyAlignment="1" applyProtection="1">
      <alignment horizontal="left" vertical="top"/>
      <protection locked="0"/>
    </xf>
    <xf numFmtId="0" fontId="3" fillId="78" borderId="60" xfId="0" applyFont="1" applyFill="1" applyBorder="1" applyAlignment="1" applyProtection="1">
      <alignment horizontal="left" vertical="top"/>
      <protection locked="0"/>
    </xf>
    <xf numFmtId="0" fontId="3" fillId="76" borderId="44" xfId="0" applyFont="1" applyFill="1" applyBorder="1" applyAlignment="1" applyProtection="1">
      <alignment horizontal="left" vertical="top"/>
      <protection locked="0"/>
    </xf>
    <xf numFmtId="0" fontId="3" fillId="76" borderId="42" xfId="0" applyFont="1" applyFill="1" applyBorder="1" applyAlignment="1" applyProtection="1">
      <alignment horizontal="left" vertical="top"/>
      <protection locked="0"/>
    </xf>
    <xf numFmtId="0" fontId="3" fillId="76" borderId="46" xfId="0" applyFont="1" applyFill="1" applyBorder="1" applyAlignment="1" applyProtection="1">
      <alignment horizontal="left" vertical="top"/>
      <protection locked="0"/>
    </xf>
    <xf numFmtId="0" fontId="3" fillId="78" borderId="45" xfId="0" applyFont="1" applyFill="1" applyBorder="1" applyAlignment="1">
      <alignment horizontal="right" vertical="center"/>
    </xf>
    <xf numFmtId="0" fontId="3" fillId="78" borderId="57" xfId="0" applyFont="1" applyFill="1" applyBorder="1" applyAlignment="1">
      <alignment horizontal="right" vertical="center"/>
    </xf>
    <xf numFmtId="0" fontId="3" fillId="76" borderId="43" xfId="0" applyFont="1" applyFill="1" applyBorder="1" applyAlignment="1">
      <alignment horizontal="right" vertical="center"/>
    </xf>
    <xf numFmtId="0" fontId="3" fillId="76" borderId="44" xfId="0" applyFont="1" applyFill="1" applyBorder="1" applyAlignment="1">
      <alignment horizontal="right" vertical="center"/>
    </xf>
    <xf numFmtId="0" fontId="3" fillId="76" borderId="47" xfId="0" applyFont="1" applyFill="1" applyBorder="1" applyAlignment="1" applyProtection="1">
      <alignment horizontal="center" vertical="center"/>
      <protection locked="0"/>
    </xf>
    <xf numFmtId="0" fontId="3" fillId="76" borderId="15" xfId="0" applyFont="1" applyFill="1" applyBorder="1" applyAlignment="1" applyProtection="1">
      <alignment horizontal="center" vertical="center"/>
      <protection locked="0"/>
    </xf>
    <xf numFmtId="0" fontId="3" fillId="76" borderId="55" xfId="0" applyFont="1" applyFill="1" applyBorder="1" applyAlignment="1" applyProtection="1">
      <alignment horizontal="center" vertical="center"/>
      <protection locked="0"/>
    </xf>
    <xf numFmtId="0" fontId="3" fillId="76" borderId="13" xfId="0" applyFont="1" applyFill="1" applyBorder="1" applyAlignment="1" applyProtection="1">
      <alignment horizontal="center" vertical="center"/>
      <protection locked="0"/>
    </xf>
    <xf numFmtId="0" fontId="3" fillId="76" borderId="57" xfId="0" applyFont="1" applyFill="1" applyBorder="1" applyAlignment="1" applyProtection="1">
      <alignment horizontal="center" vertical="center"/>
      <protection locked="0"/>
    </xf>
    <xf numFmtId="0" fontId="4" fillId="0" borderId="0" xfId="2459" applyAlignment="1">
      <alignment horizontal="left"/>
    </xf>
    <xf numFmtId="0" fontId="102" fillId="0" borderId="0" xfId="926" applyFill="1" applyAlignment="1"/>
    <xf numFmtId="0" fontId="109" fillId="0" borderId="0" xfId="2459" applyFont="1" applyAlignment="1">
      <alignment horizontal="left"/>
    </xf>
    <xf numFmtId="0" fontId="107" fillId="49" borderId="0" xfId="1" applyFont="1" applyFill="1" applyAlignment="1">
      <alignment horizontal="left"/>
    </xf>
    <xf numFmtId="4" fontId="107" fillId="49" borderId="0" xfId="1" applyNumberFormat="1" applyFont="1" applyFill="1" applyAlignment="1">
      <alignment horizontal="left"/>
    </xf>
  </cellXfs>
  <cellStyles count="2714">
    <cellStyle name=" 1" xfId="2" xr:uid="{00000000-0005-0000-0000-000000000000}"/>
    <cellStyle name=" 1 2" xfId="3" xr:uid="{00000000-0005-0000-0000-000001000000}"/>
    <cellStyle name=" 1 2 2" xfId="4" xr:uid="{00000000-0005-0000-0000-000002000000}"/>
    <cellStyle name=" 1 2 2 2" xfId="5" xr:uid="{00000000-0005-0000-0000-000003000000}"/>
    <cellStyle name=" 1 2 3" xfId="6" xr:uid="{00000000-0005-0000-0000-000004000000}"/>
    <cellStyle name=" 1 3" xfId="7" xr:uid="{00000000-0005-0000-0000-000005000000}"/>
    <cellStyle name=" 1 3 2" xfId="8" xr:uid="{00000000-0005-0000-0000-000006000000}"/>
    <cellStyle name=" 1 4" xfId="9" xr:uid="{00000000-0005-0000-0000-000007000000}"/>
    <cellStyle name="%" xfId="10" xr:uid="{00000000-0005-0000-0000-000008000000}"/>
    <cellStyle name="% 10" xfId="11" xr:uid="{00000000-0005-0000-0000-000009000000}"/>
    <cellStyle name="% 11" xfId="12" xr:uid="{00000000-0005-0000-0000-00000A000000}"/>
    <cellStyle name="% 11 2" xfId="1999" xr:uid="{00000000-0005-0000-0000-00000B000000}"/>
    <cellStyle name="% 11_Instruksjoner" xfId="2461" xr:uid="{00000000-0005-0000-0000-00000C000000}"/>
    <cellStyle name="% 12" xfId="13" xr:uid="{00000000-0005-0000-0000-00000D000000}"/>
    <cellStyle name="% 12 2" xfId="2000" xr:uid="{00000000-0005-0000-0000-00000E000000}"/>
    <cellStyle name="% 12_Instruksjoner" xfId="2462" xr:uid="{00000000-0005-0000-0000-00000F000000}"/>
    <cellStyle name="% 2" xfId="14" xr:uid="{00000000-0005-0000-0000-000010000000}"/>
    <cellStyle name="% 2 2" xfId="15" xr:uid="{00000000-0005-0000-0000-000011000000}"/>
    <cellStyle name="% 2 2 2" xfId="16" xr:uid="{00000000-0005-0000-0000-000012000000}"/>
    <cellStyle name="% 2 2 2 2" xfId="17" xr:uid="{00000000-0005-0000-0000-000013000000}"/>
    <cellStyle name="% 2 2 2 2 2" xfId="2004" xr:uid="{00000000-0005-0000-0000-000014000000}"/>
    <cellStyle name="% 2 2 2 2_Instruksjoner" xfId="2463" xr:uid="{00000000-0005-0000-0000-000015000000}"/>
    <cellStyle name="% 2 2 2 3" xfId="2003" xr:uid="{00000000-0005-0000-0000-000016000000}"/>
    <cellStyle name="% 2 2 2_Instruksjoner" xfId="2464" xr:uid="{00000000-0005-0000-0000-000017000000}"/>
    <cellStyle name="% 2 2 3" xfId="18" xr:uid="{00000000-0005-0000-0000-000018000000}"/>
    <cellStyle name="% 2 2 3 2" xfId="2005" xr:uid="{00000000-0005-0000-0000-000019000000}"/>
    <cellStyle name="% 2 2 3_Instruksjoner" xfId="2465" xr:uid="{00000000-0005-0000-0000-00001A000000}"/>
    <cellStyle name="% 2 2 4" xfId="2002" xr:uid="{00000000-0005-0000-0000-00001B000000}"/>
    <cellStyle name="% 2 2_Instruksjoner" xfId="2466" xr:uid="{00000000-0005-0000-0000-00001C000000}"/>
    <cellStyle name="% 2 3" xfId="19" xr:uid="{00000000-0005-0000-0000-00001D000000}"/>
    <cellStyle name="% 2 3 2" xfId="20" xr:uid="{00000000-0005-0000-0000-00001E000000}"/>
    <cellStyle name="% 2 3 2 2" xfId="21" xr:uid="{00000000-0005-0000-0000-00001F000000}"/>
    <cellStyle name="% 2 3 2 2 2" xfId="2008" xr:uid="{00000000-0005-0000-0000-000020000000}"/>
    <cellStyle name="% 2 3 2 2_Instruksjoner" xfId="2467" xr:uid="{00000000-0005-0000-0000-000021000000}"/>
    <cellStyle name="% 2 3 2 3" xfId="2007" xr:uid="{00000000-0005-0000-0000-000022000000}"/>
    <cellStyle name="% 2 3 2_Instruksjoner" xfId="2468" xr:uid="{00000000-0005-0000-0000-000023000000}"/>
    <cellStyle name="% 2 3 3" xfId="22" xr:uid="{00000000-0005-0000-0000-000024000000}"/>
    <cellStyle name="% 2 3 3 2" xfId="2009" xr:uid="{00000000-0005-0000-0000-000025000000}"/>
    <cellStyle name="% 2 3 3_Instruksjoner" xfId="2469" xr:uid="{00000000-0005-0000-0000-000026000000}"/>
    <cellStyle name="% 2 3 4" xfId="2006" xr:uid="{00000000-0005-0000-0000-000027000000}"/>
    <cellStyle name="% 2 3_Instruksjoner" xfId="2470" xr:uid="{00000000-0005-0000-0000-000028000000}"/>
    <cellStyle name="% 2 4" xfId="23" xr:uid="{00000000-0005-0000-0000-000029000000}"/>
    <cellStyle name="% 2 4 2" xfId="24" xr:uid="{00000000-0005-0000-0000-00002A000000}"/>
    <cellStyle name="% 2 4 2 2" xfId="25" xr:uid="{00000000-0005-0000-0000-00002B000000}"/>
    <cellStyle name="% 2 4 2 2 2" xfId="26" xr:uid="{00000000-0005-0000-0000-00002C000000}"/>
    <cellStyle name="% 2 4 2 2 2 2" xfId="2012" xr:uid="{00000000-0005-0000-0000-00002D000000}"/>
    <cellStyle name="% 2 4 2 2 2_Instruksjoner" xfId="2471" xr:uid="{00000000-0005-0000-0000-00002E000000}"/>
    <cellStyle name="% 2 4 2 2 3" xfId="2011" xr:uid="{00000000-0005-0000-0000-00002F000000}"/>
    <cellStyle name="% 2 4 2 2_Instruksjoner" xfId="2472" xr:uid="{00000000-0005-0000-0000-000030000000}"/>
    <cellStyle name="% 2 4 2 3" xfId="27" xr:uid="{00000000-0005-0000-0000-000031000000}"/>
    <cellStyle name="% 2 4 2 3 2" xfId="2013" xr:uid="{00000000-0005-0000-0000-000032000000}"/>
    <cellStyle name="% 2 4 2 3_Instruksjoner" xfId="2473" xr:uid="{00000000-0005-0000-0000-000033000000}"/>
    <cellStyle name="% 2 4 2 4" xfId="28" xr:uid="{00000000-0005-0000-0000-000034000000}"/>
    <cellStyle name="% 2 4 3" xfId="29" xr:uid="{00000000-0005-0000-0000-000035000000}"/>
    <cellStyle name="% 2 4 3 2" xfId="30" xr:uid="{00000000-0005-0000-0000-000036000000}"/>
    <cellStyle name="% 2 4 4" xfId="31" xr:uid="{00000000-0005-0000-0000-000037000000}"/>
    <cellStyle name="% 2 4 4 2" xfId="32" xr:uid="{00000000-0005-0000-0000-000038000000}"/>
    <cellStyle name="% 2 4 5" xfId="2010" xr:uid="{00000000-0005-0000-0000-000039000000}"/>
    <cellStyle name="% 2 4_Instruksjoner" xfId="2474" xr:uid="{00000000-0005-0000-0000-00003A000000}"/>
    <cellStyle name="% 2 5" xfId="33" xr:uid="{00000000-0005-0000-0000-00003B000000}"/>
    <cellStyle name="% 2 5 2" xfId="2014" xr:uid="{00000000-0005-0000-0000-00003C000000}"/>
    <cellStyle name="% 2 5_Instruksjoner" xfId="2475" xr:uid="{00000000-0005-0000-0000-00003D000000}"/>
    <cellStyle name="% 2 6" xfId="34" xr:uid="{00000000-0005-0000-0000-00003E000000}"/>
    <cellStyle name="% 2 6 2" xfId="2015" xr:uid="{00000000-0005-0000-0000-00003F000000}"/>
    <cellStyle name="% 2 6_Instruksjoner" xfId="2476" xr:uid="{00000000-0005-0000-0000-000040000000}"/>
    <cellStyle name="% 2 7" xfId="2001" xr:uid="{00000000-0005-0000-0000-000041000000}"/>
    <cellStyle name="% 2_3-5 årsplan 090409v 0.52 volumendringer" xfId="35" xr:uid="{00000000-0005-0000-0000-000042000000}"/>
    <cellStyle name="% 3" xfId="36" xr:uid="{00000000-0005-0000-0000-000043000000}"/>
    <cellStyle name="% 3 2" xfId="37" xr:uid="{00000000-0005-0000-0000-000044000000}"/>
    <cellStyle name="% 3 2 2" xfId="38" xr:uid="{00000000-0005-0000-0000-000045000000}"/>
    <cellStyle name="% 3 3" xfId="39" xr:uid="{00000000-0005-0000-0000-000046000000}"/>
    <cellStyle name="% 3 4" xfId="40" xr:uid="{00000000-0005-0000-0000-000047000000}"/>
    <cellStyle name="% 4" xfId="41" xr:uid="{00000000-0005-0000-0000-000048000000}"/>
    <cellStyle name="% 4 2" xfId="42" xr:uid="{00000000-0005-0000-0000-000049000000}"/>
    <cellStyle name="% 4 2 2" xfId="43" xr:uid="{00000000-0005-0000-0000-00004A000000}"/>
    <cellStyle name="% 4 3" xfId="44" xr:uid="{00000000-0005-0000-0000-00004B000000}"/>
    <cellStyle name="% 4 4" xfId="45" xr:uid="{00000000-0005-0000-0000-00004C000000}"/>
    <cellStyle name="% 5" xfId="46" xr:uid="{00000000-0005-0000-0000-00004D000000}"/>
    <cellStyle name="% 5 2" xfId="47" xr:uid="{00000000-0005-0000-0000-00004E000000}"/>
    <cellStyle name="% 5 2 2" xfId="48" xr:uid="{00000000-0005-0000-0000-00004F000000}"/>
    <cellStyle name="% 5 3" xfId="49" xr:uid="{00000000-0005-0000-0000-000050000000}"/>
    <cellStyle name="% 5 4" xfId="50" xr:uid="{00000000-0005-0000-0000-000051000000}"/>
    <cellStyle name="% 6" xfId="51" xr:uid="{00000000-0005-0000-0000-000052000000}"/>
    <cellStyle name="% 6 2" xfId="52" xr:uid="{00000000-0005-0000-0000-000053000000}"/>
    <cellStyle name="% 6 2 2" xfId="53" xr:uid="{00000000-0005-0000-0000-000054000000}"/>
    <cellStyle name="% 6 2 2 2" xfId="54" xr:uid="{00000000-0005-0000-0000-000055000000}"/>
    <cellStyle name="% 6 2 2 2 2" xfId="55" xr:uid="{00000000-0005-0000-0000-000056000000}"/>
    <cellStyle name="% 6 2 2 3" xfId="56" xr:uid="{00000000-0005-0000-0000-000057000000}"/>
    <cellStyle name="% 6 2 3" xfId="57" xr:uid="{00000000-0005-0000-0000-000058000000}"/>
    <cellStyle name="% 6 2 3 2" xfId="58" xr:uid="{00000000-0005-0000-0000-000059000000}"/>
    <cellStyle name="% 6 3" xfId="59" xr:uid="{00000000-0005-0000-0000-00005A000000}"/>
    <cellStyle name="% 6 4" xfId="60" xr:uid="{00000000-0005-0000-0000-00005B000000}"/>
    <cellStyle name="% 7" xfId="61" xr:uid="{00000000-0005-0000-0000-00005C000000}"/>
    <cellStyle name="% 7 2" xfId="62" xr:uid="{00000000-0005-0000-0000-00005D000000}"/>
    <cellStyle name="% 7 2 2" xfId="63" xr:uid="{00000000-0005-0000-0000-00005E000000}"/>
    <cellStyle name="% 7 3" xfId="64" xr:uid="{00000000-0005-0000-0000-00005F000000}"/>
    <cellStyle name="% 8" xfId="65" xr:uid="{00000000-0005-0000-0000-000060000000}"/>
    <cellStyle name="% 8 2" xfId="66" xr:uid="{00000000-0005-0000-0000-000061000000}"/>
    <cellStyle name="% 8 3" xfId="2016" xr:uid="{00000000-0005-0000-0000-000062000000}"/>
    <cellStyle name="% 8_Instruksjoner" xfId="2477" xr:uid="{00000000-0005-0000-0000-000063000000}"/>
    <cellStyle name="% 9" xfId="67" xr:uid="{00000000-0005-0000-0000-000064000000}"/>
    <cellStyle name="% 9 2" xfId="2017" xr:uid="{00000000-0005-0000-0000-000065000000}"/>
    <cellStyle name="% 9_Instruksjoner" xfId="2478" xr:uid="{00000000-0005-0000-0000-000066000000}"/>
    <cellStyle name="%_3-5 årsplan 090202 v 0.32" xfId="68" xr:uid="{00000000-0005-0000-0000-000067000000}"/>
    <cellStyle name="%_3-5 årsplan 090202 v 0.32 2" xfId="69" xr:uid="{00000000-0005-0000-0000-000068000000}"/>
    <cellStyle name="%_3-5 årsplan 090202 v 0.32 2 2" xfId="70" xr:uid="{00000000-0005-0000-0000-000069000000}"/>
    <cellStyle name="%_3-5 årsplan 090202 v 0.32 3" xfId="71" xr:uid="{00000000-0005-0000-0000-00006A000000}"/>
    <cellStyle name="%_3-5 årsplan 090202 v 0.32 4" xfId="72" xr:uid="{00000000-0005-0000-0000-00006B000000}"/>
    <cellStyle name="%_3-5 årsplan 090202 v 0.32_Budsjett 2009 - 2 kvartal prognose09 - v2" xfId="73" xr:uid="{00000000-0005-0000-0000-00006C000000}"/>
    <cellStyle name="%_3-5 årsplan 090202 v 0.32_Budsjett 2009 - 2 kvartal prognose09 - v2 2" xfId="74" xr:uid="{00000000-0005-0000-0000-00006D000000}"/>
    <cellStyle name="%_3-5 årsplan 090202 v 0.32_Budsjett 2009 - 2 kvartal prognose09 - v2 2 2" xfId="75" xr:uid="{00000000-0005-0000-0000-00006E000000}"/>
    <cellStyle name="%_3-5 årsplan 090202 v 0.32_Budsjett 2009 - 2 kvartal prognose09 - v2 3" xfId="76" xr:uid="{00000000-0005-0000-0000-00006F000000}"/>
    <cellStyle name="%_3-5 årsplan 090202 v 0.32_Budsjett 2009 - 2 kvartal prognose09 - v2_Prognosemodell_v10_BIRGITTE" xfId="77" xr:uid="{00000000-0005-0000-0000-000070000000}"/>
    <cellStyle name="%_3-5 årsplan 090202 v 0.32_Budsjett 2009 - 2 kvartal prognose09 - v2_Prognosemodell_v10_BIRGITTE 2" xfId="78" xr:uid="{00000000-0005-0000-0000-000071000000}"/>
    <cellStyle name="%_3-5 årsplan 090202 v 0.32_Budsjett 2009 - 2 kvartal prognose09 - v2_Prognosemodell_v10_BIRGITTE 2 2" xfId="79" xr:uid="{00000000-0005-0000-0000-000072000000}"/>
    <cellStyle name="%_3-5 årsplan 090202 v 0.32_Budsjett 2009 - 2 kvartal prognose09 - v2_Prognosemodell_v10_BIRGITTE 3" xfId="80" xr:uid="{00000000-0005-0000-0000-000073000000}"/>
    <cellStyle name="%_3-5 årsplan 090202 v 0.32_Prognosemodell_v08" xfId="81" xr:uid="{00000000-0005-0000-0000-000074000000}"/>
    <cellStyle name="%_3-5 årsplan 090202 v 0.32_Prognosemodell_v08 2" xfId="82" xr:uid="{00000000-0005-0000-0000-000075000000}"/>
    <cellStyle name="%_3-5 årsplan 090202 v 0.32_Prognosemodell_v08 2 2" xfId="83" xr:uid="{00000000-0005-0000-0000-000076000000}"/>
    <cellStyle name="%_3-5 årsplan 090202 v 0.32_Prognosemodell_v08 3" xfId="84" xr:uid="{00000000-0005-0000-0000-000077000000}"/>
    <cellStyle name="%_3-5 årsplan 090202 v 0.32_Prognosemodell_v08_Prognosemodell_v10_BIRGITTE" xfId="85" xr:uid="{00000000-0005-0000-0000-000078000000}"/>
    <cellStyle name="%_3-5 årsplan 090202 v 0.32_Prognosemodell_v08_Prognosemodell_v10_BIRGITTE 2" xfId="86" xr:uid="{00000000-0005-0000-0000-000079000000}"/>
    <cellStyle name="%_3-5 årsplan 090202 v 0.32_Prognosemodell_v08_Prognosemodell_v10_BIRGITTE 2 2" xfId="87" xr:uid="{00000000-0005-0000-0000-00007A000000}"/>
    <cellStyle name="%_3-5 årsplan 090202 v 0.32_Prognosemodell_v08_Prognosemodell_v10_BIRGITTE 3" xfId="88" xr:uid="{00000000-0005-0000-0000-00007B000000}"/>
    <cellStyle name="%_3-5 årsplan 090202 v 0.32_Prognosemodell_v10_BIRGITTE" xfId="89" xr:uid="{00000000-0005-0000-0000-00007C000000}"/>
    <cellStyle name="%_3-5 årsplan 090202 v 0.32_Prognosemodell_v10_BIRGITTE 2" xfId="90" xr:uid="{00000000-0005-0000-0000-00007D000000}"/>
    <cellStyle name="%_3-5 årsplan 090202 v 0.32_Prognosemodell_v10_BIRGITTE 2 2" xfId="91" xr:uid="{00000000-0005-0000-0000-00007E000000}"/>
    <cellStyle name="%_3-5 årsplan 090202 v 0.32_Prognosemodell_v10_BIRGITTE 3" xfId="92" xr:uid="{00000000-0005-0000-0000-00007F000000}"/>
    <cellStyle name="%_3-5 årsplan 090324 v 0.44" xfId="93" xr:uid="{00000000-0005-0000-0000-000080000000}"/>
    <cellStyle name="%_3-5 årsplan 090324 v 0.44 2" xfId="94" xr:uid="{00000000-0005-0000-0000-000081000000}"/>
    <cellStyle name="%_3-5 årsplan 090324 v 0.44 2 2" xfId="95" xr:uid="{00000000-0005-0000-0000-000082000000}"/>
    <cellStyle name="%_3-5 årsplan 090324 v 0.44 3" xfId="96" xr:uid="{00000000-0005-0000-0000-000083000000}"/>
    <cellStyle name="%_3-5 årsplan 090324 v 0.44_Budsjett 2009 - 2 kvartal prognose09 - v2" xfId="97" xr:uid="{00000000-0005-0000-0000-000084000000}"/>
    <cellStyle name="%_3-5 årsplan 090324 v 0.44_Budsjett 2009 - 2 kvartal prognose09 - v2 2" xfId="98" xr:uid="{00000000-0005-0000-0000-000085000000}"/>
    <cellStyle name="%_3-5 årsplan 090324 v 0.44_Budsjett 2009 - 2 kvartal prognose09 - v2 2 2" xfId="99" xr:uid="{00000000-0005-0000-0000-000086000000}"/>
    <cellStyle name="%_3-5 årsplan 090324 v 0.44_Budsjett 2009 - 2 kvartal prognose09 - v2 3" xfId="100" xr:uid="{00000000-0005-0000-0000-000087000000}"/>
    <cellStyle name="%_3-5 årsplan 090324 v 0.44_Budsjett 2009 - 2 kvartal prognose09 - v2_Prognosemodell_v10_BIRGITTE" xfId="101" xr:uid="{00000000-0005-0000-0000-000088000000}"/>
    <cellStyle name="%_3-5 årsplan 090324 v 0.44_Budsjett 2009 - 2 kvartal prognose09 - v2_Prognosemodell_v10_BIRGITTE 2" xfId="102" xr:uid="{00000000-0005-0000-0000-000089000000}"/>
    <cellStyle name="%_3-5 årsplan 090324 v 0.44_Budsjett 2009 - 2 kvartal prognose09 - v2_Prognosemodell_v10_BIRGITTE 2 2" xfId="103" xr:uid="{00000000-0005-0000-0000-00008A000000}"/>
    <cellStyle name="%_3-5 årsplan 090324 v 0.44_Budsjett 2009 - 2 kvartal prognose09 - v2_Prognosemodell_v10_BIRGITTE 3" xfId="104" xr:uid="{00000000-0005-0000-0000-00008B000000}"/>
    <cellStyle name="%_3-5 årsplan 090324 v 0.44_Prognosemodell_v08" xfId="105" xr:uid="{00000000-0005-0000-0000-00008C000000}"/>
    <cellStyle name="%_3-5 årsplan 090324 v 0.44_Prognosemodell_v08 2" xfId="106" xr:uid="{00000000-0005-0000-0000-00008D000000}"/>
    <cellStyle name="%_3-5 årsplan 090324 v 0.44_Prognosemodell_v08 2 2" xfId="107" xr:uid="{00000000-0005-0000-0000-00008E000000}"/>
    <cellStyle name="%_3-5 årsplan 090324 v 0.44_Prognosemodell_v08 3" xfId="108" xr:uid="{00000000-0005-0000-0000-00008F000000}"/>
    <cellStyle name="%_3-5 årsplan 090324 v 0.44_Prognosemodell_v08_Prognosemodell_v10_BIRGITTE" xfId="109" xr:uid="{00000000-0005-0000-0000-000090000000}"/>
    <cellStyle name="%_3-5 årsplan 090324 v 0.44_Prognosemodell_v08_Prognosemodell_v10_BIRGITTE 2" xfId="110" xr:uid="{00000000-0005-0000-0000-000091000000}"/>
    <cellStyle name="%_3-5 årsplan 090324 v 0.44_Prognosemodell_v08_Prognosemodell_v10_BIRGITTE 2 2" xfId="111" xr:uid="{00000000-0005-0000-0000-000092000000}"/>
    <cellStyle name="%_3-5 årsplan 090324 v 0.44_Prognosemodell_v08_Prognosemodell_v10_BIRGITTE 3" xfId="112" xr:uid="{00000000-0005-0000-0000-000093000000}"/>
    <cellStyle name="%_3-5 årsplan 090324 v 0.44_Prognosemodell_v10_BIRGITTE" xfId="113" xr:uid="{00000000-0005-0000-0000-000094000000}"/>
    <cellStyle name="%_3-5 årsplan 090324 v 0.44_Prognosemodell_v10_BIRGITTE 2" xfId="114" xr:uid="{00000000-0005-0000-0000-000095000000}"/>
    <cellStyle name="%_3-5 årsplan 090324 v 0.44_Prognosemodell_v10_BIRGITTE 2 2" xfId="115" xr:uid="{00000000-0005-0000-0000-000096000000}"/>
    <cellStyle name="%_3-5 årsplan 090324 v 0.44_Prognosemodell_v10_BIRGITTE 3" xfId="116" xr:uid="{00000000-0005-0000-0000-000097000000}"/>
    <cellStyle name="%_3-5 årsplan 090409v 0.52 volumendringer" xfId="117" xr:uid="{00000000-0005-0000-0000-000098000000}"/>
    <cellStyle name="%_3-5 årsplan 090409v 0.52 volumendringer 2" xfId="118" xr:uid="{00000000-0005-0000-0000-000099000000}"/>
    <cellStyle name="%_3-5 årsplan 090409v 0.52 volumendringer 2 2" xfId="119" xr:uid="{00000000-0005-0000-0000-00009A000000}"/>
    <cellStyle name="%_3-5 årsplan 090409v 0.52 volumendringer 3" xfId="120" xr:uid="{00000000-0005-0000-0000-00009B000000}"/>
    <cellStyle name="%_3-5 årsplan 090409v 0.52 volumendringer_Prognosemodell_v10_BIRGITTE" xfId="121" xr:uid="{00000000-0005-0000-0000-00009C000000}"/>
    <cellStyle name="%_3-5 årsplan 090409v 0.52 volumendringer_Prognosemodell_v10_BIRGITTE 2" xfId="122" xr:uid="{00000000-0005-0000-0000-00009D000000}"/>
    <cellStyle name="%_3-5 årsplan 090409v 0.52 volumendringer_Prognosemodell_v10_BIRGITTE 2 2" xfId="123" xr:uid="{00000000-0005-0000-0000-00009E000000}"/>
    <cellStyle name="%_3-5 årsplan 090409v 0.52 volumendringer_Prognosemodell_v10_BIRGITTE 3" xfId="124" xr:uid="{00000000-0005-0000-0000-00009F000000}"/>
    <cellStyle name="%_3-5 årsplan høst 2008 081124 v 0.25" xfId="125" xr:uid="{00000000-0005-0000-0000-0000A0000000}"/>
    <cellStyle name="%_3-5 årsplan høst 2008 081124 v 0.25 2" xfId="126" xr:uid="{00000000-0005-0000-0000-0000A1000000}"/>
    <cellStyle name="%_3-5 årsplan høst 2008 081124 v 0.25 2 2" xfId="127" xr:uid="{00000000-0005-0000-0000-0000A2000000}"/>
    <cellStyle name="%_3-5 årsplan høst 2008 081124 v 0.25 2 2 2" xfId="2020" xr:uid="{00000000-0005-0000-0000-0000A3000000}"/>
    <cellStyle name="%_3-5 årsplan høst 2008 081124 v 0.25 2 2_Instruksjoner" xfId="2479" xr:uid="{00000000-0005-0000-0000-0000A4000000}"/>
    <cellStyle name="%_3-5 årsplan høst 2008 081124 v 0.25 2 2_Mal" xfId="2480" xr:uid="{00000000-0005-0000-0000-0000A5000000}"/>
    <cellStyle name="%_3-5 årsplan høst 2008 081124 v 0.25 2 3" xfId="2019" xr:uid="{00000000-0005-0000-0000-0000A6000000}"/>
    <cellStyle name="%_3-5 årsplan høst 2008 081124 v 0.25 2_Instruksjoner" xfId="2481" xr:uid="{00000000-0005-0000-0000-0000A7000000}"/>
    <cellStyle name="%_3-5 årsplan høst 2008 081124 v 0.25 2_Mal" xfId="2482" xr:uid="{00000000-0005-0000-0000-0000A8000000}"/>
    <cellStyle name="%_3-5 årsplan høst 2008 081124 v 0.25 3" xfId="128" xr:uid="{00000000-0005-0000-0000-0000A9000000}"/>
    <cellStyle name="%_3-5 årsplan høst 2008 081124 v 0.25 3 2" xfId="2021" xr:uid="{00000000-0005-0000-0000-0000AA000000}"/>
    <cellStyle name="%_3-5 årsplan høst 2008 081124 v 0.25 3_Instruksjoner" xfId="2483" xr:uid="{00000000-0005-0000-0000-0000AB000000}"/>
    <cellStyle name="%_3-5 årsplan høst 2008 081124 v 0.25 3_Mal" xfId="2484" xr:uid="{00000000-0005-0000-0000-0000AC000000}"/>
    <cellStyle name="%_3-5 årsplan høst 2008 081124 v 0.25 4" xfId="2018" xr:uid="{00000000-0005-0000-0000-0000AD000000}"/>
    <cellStyle name="%_3-5 årsplan høst 2008 081124 v 0.25_Instruksjoner" xfId="2485" xr:uid="{00000000-0005-0000-0000-0000AE000000}"/>
    <cellStyle name="%_3-5 årsplan høst 2008 081124 v 0.25_Mal" xfId="2486" xr:uid="{00000000-0005-0000-0000-0000AF000000}"/>
    <cellStyle name="%_3-5 årsplan høst 2008 versjon 0 16" xfId="129" xr:uid="{00000000-0005-0000-0000-0000B0000000}"/>
    <cellStyle name="%_3-5 årsplan høst 2008 versjon 0 16 2" xfId="130" xr:uid="{00000000-0005-0000-0000-0000B1000000}"/>
    <cellStyle name="%_3-5 årsplan høst 2008 versjon 0 16 2 2" xfId="131" xr:uid="{00000000-0005-0000-0000-0000B2000000}"/>
    <cellStyle name="%_3-5 årsplan høst 2008 versjon 0 16 3" xfId="132" xr:uid="{00000000-0005-0000-0000-0000B3000000}"/>
    <cellStyle name="%_3-5 årsplan høst 2008 versjon 0 16 4" xfId="133" xr:uid="{00000000-0005-0000-0000-0000B4000000}"/>
    <cellStyle name="%_3-5 årsplan høst 2008 versjon 0 16_Budsjett 2009 - 2 kvartal prognose09 - v2" xfId="134" xr:uid="{00000000-0005-0000-0000-0000B5000000}"/>
    <cellStyle name="%_3-5 årsplan høst 2008 versjon 0 16_Budsjett 2009 - 2 kvartal prognose09 - v2 2" xfId="135" xr:uid="{00000000-0005-0000-0000-0000B6000000}"/>
    <cellStyle name="%_3-5 årsplan høst 2008 versjon 0 16_Budsjett 2009 - 2 kvartal prognose09 - v2 2 2" xfId="136" xr:uid="{00000000-0005-0000-0000-0000B7000000}"/>
    <cellStyle name="%_3-5 årsplan høst 2008 versjon 0 16_Budsjett 2009 - 2 kvartal prognose09 - v2 3" xfId="137" xr:uid="{00000000-0005-0000-0000-0000B8000000}"/>
    <cellStyle name="%_3-5 årsplan høst 2008 versjon 0 16_Budsjett 2009 - 2 kvartal prognose09 - v2_Prognosemodell_v10_BIRGITTE" xfId="138" xr:uid="{00000000-0005-0000-0000-0000B9000000}"/>
    <cellStyle name="%_3-5 årsplan høst 2008 versjon 0 16_Budsjett 2009 - 2 kvartal prognose09 - v2_Prognosemodell_v10_BIRGITTE 2" xfId="139" xr:uid="{00000000-0005-0000-0000-0000BA000000}"/>
    <cellStyle name="%_3-5 årsplan høst 2008 versjon 0 16_Budsjett 2009 - 2 kvartal prognose09 - v2_Prognosemodell_v10_BIRGITTE 2 2" xfId="140" xr:uid="{00000000-0005-0000-0000-0000BB000000}"/>
    <cellStyle name="%_3-5 årsplan høst 2008 versjon 0 16_Budsjett 2009 - 2 kvartal prognose09 - v2_Prognosemodell_v10_BIRGITTE 3" xfId="141" xr:uid="{00000000-0005-0000-0000-0000BC000000}"/>
    <cellStyle name="%_3-5 årsplan høst 2008 versjon 0 16_Prognosemodell_v08" xfId="142" xr:uid="{00000000-0005-0000-0000-0000BD000000}"/>
    <cellStyle name="%_3-5 årsplan høst 2008 versjon 0 16_Prognosemodell_v08 2" xfId="143" xr:uid="{00000000-0005-0000-0000-0000BE000000}"/>
    <cellStyle name="%_3-5 årsplan høst 2008 versjon 0 16_Prognosemodell_v08 2 2" xfId="144" xr:uid="{00000000-0005-0000-0000-0000BF000000}"/>
    <cellStyle name="%_3-5 årsplan høst 2008 versjon 0 16_Prognosemodell_v08 3" xfId="145" xr:uid="{00000000-0005-0000-0000-0000C0000000}"/>
    <cellStyle name="%_3-5 årsplan høst 2008 versjon 0 16_Prognosemodell_v08_Prognosemodell_v10_BIRGITTE" xfId="146" xr:uid="{00000000-0005-0000-0000-0000C1000000}"/>
    <cellStyle name="%_3-5 årsplan høst 2008 versjon 0 16_Prognosemodell_v08_Prognosemodell_v10_BIRGITTE 2" xfId="147" xr:uid="{00000000-0005-0000-0000-0000C2000000}"/>
    <cellStyle name="%_3-5 årsplan høst 2008 versjon 0 16_Prognosemodell_v08_Prognosemodell_v10_BIRGITTE 2 2" xfId="148" xr:uid="{00000000-0005-0000-0000-0000C3000000}"/>
    <cellStyle name="%_3-5 årsplan høst 2008 versjon 0 16_Prognosemodell_v08_Prognosemodell_v10_BIRGITTE 3" xfId="149" xr:uid="{00000000-0005-0000-0000-0000C4000000}"/>
    <cellStyle name="%_3-5 årsplan høst 2008 versjon 0 16_Prognosemodell_v10_BIRGITTE" xfId="150" xr:uid="{00000000-0005-0000-0000-0000C5000000}"/>
    <cellStyle name="%_3-5 årsplan høst 2008 versjon 0 16_Prognosemodell_v10_BIRGITTE 2" xfId="151" xr:uid="{00000000-0005-0000-0000-0000C6000000}"/>
    <cellStyle name="%_3-5 årsplan høst 2008 versjon 0 16_Prognosemodell_v10_BIRGITTE 2 2" xfId="152" xr:uid="{00000000-0005-0000-0000-0000C7000000}"/>
    <cellStyle name="%_3-5 årsplan høst 2008 versjon 0 16_Prognosemodell_v10_BIRGITTE 3" xfId="153" xr:uid="{00000000-0005-0000-0000-0000C8000000}"/>
    <cellStyle name="%_3-5 årsplan høst 2008 versjon 0 17" xfId="154" xr:uid="{00000000-0005-0000-0000-0000C9000000}"/>
    <cellStyle name="%_3-5 årsplan høst 2008 versjon 0 17 2" xfId="155" xr:uid="{00000000-0005-0000-0000-0000CA000000}"/>
    <cellStyle name="%_3-5 årsplan høst 2008 versjon 0 17 2 2" xfId="156" xr:uid="{00000000-0005-0000-0000-0000CB000000}"/>
    <cellStyle name="%_3-5 årsplan høst 2008 versjon 0 17 3" xfId="157" xr:uid="{00000000-0005-0000-0000-0000CC000000}"/>
    <cellStyle name="%_3-5 årsplan høst 2008 versjon 0 17 4" xfId="158" xr:uid="{00000000-0005-0000-0000-0000CD000000}"/>
    <cellStyle name="%_3-5 årsplan høst 2008 versjon 0 17_Budsjett 2009 - 2 kvartal prognose09 - v2" xfId="159" xr:uid="{00000000-0005-0000-0000-0000CE000000}"/>
    <cellStyle name="%_3-5 årsplan høst 2008 versjon 0 17_Budsjett 2009 - 2 kvartal prognose09 - v2 2" xfId="160" xr:uid="{00000000-0005-0000-0000-0000CF000000}"/>
    <cellStyle name="%_3-5 årsplan høst 2008 versjon 0 17_Budsjett 2009 - 2 kvartal prognose09 - v2 2 2" xfId="161" xr:uid="{00000000-0005-0000-0000-0000D0000000}"/>
    <cellStyle name="%_3-5 årsplan høst 2008 versjon 0 17_Budsjett 2009 - 2 kvartal prognose09 - v2 3" xfId="162" xr:uid="{00000000-0005-0000-0000-0000D1000000}"/>
    <cellStyle name="%_3-5 årsplan høst 2008 versjon 0 17_Budsjett 2009 - 2 kvartal prognose09 - v2_Prognosemodell_v10_BIRGITTE" xfId="163" xr:uid="{00000000-0005-0000-0000-0000D2000000}"/>
    <cellStyle name="%_3-5 årsplan høst 2008 versjon 0 17_Budsjett 2009 - 2 kvartal prognose09 - v2_Prognosemodell_v10_BIRGITTE 2" xfId="164" xr:uid="{00000000-0005-0000-0000-0000D3000000}"/>
    <cellStyle name="%_3-5 årsplan høst 2008 versjon 0 17_Budsjett 2009 - 2 kvartal prognose09 - v2_Prognosemodell_v10_BIRGITTE 2 2" xfId="165" xr:uid="{00000000-0005-0000-0000-0000D4000000}"/>
    <cellStyle name="%_3-5 årsplan høst 2008 versjon 0 17_Budsjett 2009 - 2 kvartal prognose09 - v2_Prognosemodell_v10_BIRGITTE 3" xfId="166" xr:uid="{00000000-0005-0000-0000-0000D5000000}"/>
    <cellStyle name="%_3-5 årsplan høst 2008 versjon 0 17_Prognosemodell_v08" xfId="167" xr:uid="{00000000-0005-0000-0000-0000D6000000}"/>
    <cellStyle name="%_3-5 årsplan høst 2008 versjon 0 17_Prognosemodell_v08 2" xfId="168" xr:uid="{00000000-0005-0000-0000-0000D7000000}"/>
    <cellStyle name="%_3-5 årsplan høst 2008 versjon 0 17_Prognosemodell_v08 2 2" xfId="169" xr:uid="{00000000-0005-0000-0000-0000D8000000}"/>
    <cellStyle name="%_3-5 årsplan høst 2008 versjon 0 17_Prognosemodell_v08 3" xfId="170" xr:uid="{00000000-0005-0000-0000-0000D9000000}"/>
    <cellStyle name="%_3-5 årsplan høst 2008 versjon 0 17_Prognosemodell_v08_Prognosemodell_v10_BIRGITTE" xfId="171" xr:uid="{00000000-0005-0000-0000-0000DA000000}"/>
    <cellStyle name="%_3-5 årsplan høst 2008 versjon 0 17_Prognosemodell_v08_Prognosemodell_v10_BIRGITTE 2" xfId="172" xr:uid="{00000000-0005-0000-0000-0000DB000000}"/>
    <cellStyle name="%_3-5 årsplan høst 2008 versjon 0 17_Prognosemodell_v08_Prognosemodell_v10_BIRGITTE 2 2" xfId="173" xr:uid="{00000000-0005-0000-0000-0000DC000000}"/>
    <cellStyle name="%_3-5 årsplan høst 2008 versjon 0 17_Prognosemodell_v08_Prognosemodell_v10_BIRGITTE 3" xfId="174" xr:uid="{00000000-0005-0000-0000-0000DD000000}"/>
    <cellStyle name="%_3-5 årsplan høst 2008 versjon 0 17_Prognosemodell_v10_BIRGITTE" xfId="175" xr:uid="{00000000-0005-0000-0000-0000DE000000}"/>
    <cellStyle name="%_3-5 årsplan høst 2008 versjon 0 17_Prognosemodell_v10_BIRGITTE 2" xfId="176" xr:uid="{00000000-0005-0000-0000-0000DF000000}"/>
    <cellStyle name="%_3-5 årsplan høst 2008 versjon 0 17_Prognosemodell_v10_BIRGITTE 2 2" xfId="177" xr:uid="{00000000-0005-0000-0000-0000E0000000}"/>
    <cellStyle name="%_3-5 årsplan høst 2008 versjon 0 17_Prognosemodell_v10_BIRGITTE 3" xfId="178" xr:uid="{00000000-0005-0000-0000-0000E1000000}"/>
    <cellStyle name="%_3-5 årsplan høst 2008 versjon 0 22" xfId="179" xr:uid="{00000000-0005-0000-0000-0000E2000000}"/>
    <cellStyle name="%_3-5 årsplan høst 2008 versjon 0 22 2" xfId="180" xr:uid="{00000000-0005-0000-0000-0000E3000000}"/>
    <cellStyle name="%_3-5 årsplan høst 2008 versjon 0 22 2 2" xfId="181" xr:uid="{00000000-0005-0000-0000-0000E4000000}"/>
    <cellStyle name="%_3-5 årsplan høst 2008 versjon 0 22 2 2 2" xfId="2024" xr:uid="{00000000-0005-0000-0000-0000E5000000}"/>
    <cellStyle name="%_3-5 årsplan høst 2008 versjon 0 22 2 2_Instruksjoner" xfId="2487" xr:uid="{00000000-0005-0000-0000-0000E6000000}"/>
    <cellStyle name="%_3-5 årsplan høst 2008 versjon 0 22 2 2_Mal" xfId="2488" xr:uid="{00000000-0005-0000-0000-0000E7000000}"/>
    <cellStyle name="%_3-5 årsplan høst 2008 versjon 0 22 2 3" xfId="2023" xr:uid="{00000000-0005-0000-0000-0000E8000000}"/>
    <cellStyle name="%_3-5 årsplan høst 2008 versjon 0 22 2_Instruksjoner" xfId="2489" xr:uid="{00000000-0005-0000-0000-0000E9000000}"/>
    <cellStyle name="%_3-5 årsplan høst 2008 versjon 0 22 2_Mal" xfId="2490" xr:uid="{00000000-0005-0000-0000-0000EA000000}"/>
    <cellStyle name="%_3-5 årsplan høst 2008 versjon 0 22 3" xfId="182" xr:uid="{00000000-0005-0000-0000-0000EB000000}"/>
    <cellStyle name="%_3-5 årsplan høst 2008 versjon 0 22 3 2" xfId="2025" xr:uid="{00000000-0005-0000-0000-0000EC000000}"/>
    <cellStyle name="%_3-5 årsplan høst 2008 versjon 0 22 3_Instruksjoner" xfId="2491" xr:uid="{00000000-0005-0000-0000-0000ED000000}"/>
    <cellStyle name="%_3-5 årsplan høst 2008 versjon 0 22 3_Mal" xfId="2492" xr:uid="{00000000-0005-0000-0000-0000EE000000}"/>
    <cellStyle name="%_3-5 årsplan høst 2008 versjon 0 22 4" xfId="2022" xr:uid="{00000000-0005-0000-0000-0000EF000000}"/>
    <cellStyle name="%_3-5 årsplan høst 2008 versjon 0 22_Instruksjoner" xfId="2493" xr:uid="{00000000-0005-0000-0000-0000F0000000}"/>
    <cellStyle name="%_3-5 årsplan høst 2008 versjon 0 22_Mal" xfId="2494" xr:uid="{00000000-0005-0000-0000-0000F1000000}"/>
    <cellStyle name="%_Budsjett 2009 - 2 kvartal prognose09 - v2" xfId="183" xr:uid="{00000000-0005-0000-0000-0000F2000000}"/>
    <cellStyle name="%_Budsjett 2009 - 2 kvartal prognose09 - v2 2" xfId="184" xr:uid="{00000000-0005-0000-0000-0000F3000000}"/>
    <cellStyle name="%_Budsjett 2009 - 2 kvartal prognose09 - v2 2 2" xfId="185" xr:uid="{00000000-0005-0000-0000-0000F4000000}"/>
    <cellStyle name="%_Budsjett 2009 - 2 kvartal prognose09 - v2 3" xfId="186" xr:uid="{00000000-0005-0000-0000-0000F5000000}"/>
    <cellStyle name="%_Forr_plan master volum v 03" xfId="187" xr:uid="{00000000-0005-0000-0000-0000F6000000}"/>
    <cellStyle name="%_Forr_plan master volum v 03 2" xfId="188" xr:uid="{00000000-0005-0000-0000-0000F7000000}"/>
    <cellStyle name="%_Forr_plan master volum v 03 3" xfId="189" xr:uid="{00000000-0005-0000-0000-0000F8000000}"/>
    <cellStyle name="%_Input data charts" xfId="190" xr:uid="{00000000-0005-0000-0000-0000F9000000}"/>
    <cellStyle name="%_Input data charts 2" xfId="191" xr:uid="{00000000-0005-0000-0000-0000FA000000}"/>
    <cellStyle name="%_Input data charts 3" xfId="192" xr:uid="{00000000-0005-0000-0000-0000FB000000}"/>
    <cellStyle name="%_Johan - forutsetninger" xfId="193" xr:uid="{00000000-0005-0000-0000-0000FC000000}"/>
    <cellStyle name="%_Johan - forutsetninger 2" xfId="194" xr:uid="{00000000-0005-0000-0000-0000FD000000}"/>
    <cellStyle name="%_Johan - forutsetninger 2 2" xfId="195" xr:uid="{00000000-0005-0000-0000-0000FE000000}"/>
    <cellStyle name="%_Johan - forutsetninger 2 2 2" xfId="2028" xr:uid="{00000000-0005-0000-0000-0000FF000000}"/>
    <cellStyle name="%_Johan - forutsetninger 2 2_Instruksjoner" xfId="2495" xr:uid="{00000000-0005-0000-0000-000000010000}"/>
    <cellStyle name="%_Johan - forutsetninger 2 2_Mal" xfId="2496" xr:uid="{00000000-0005-0000-0000-000001010000}"/>
    <cellStyle name="%_Johan - forutsetninger 2 3" xfId="2027" xr:uid="{00000000-0005-0000-0000-000002010000}"/>
    <cellStyle name="%_Johan - forutsetninger 2_Instruksjoner" xfId="2497" xr:uid="{00000000-0005-0000-0000-000003010000}"/>
    <cellStyle name="%_Johan - forutsetninger 2_Mal" xfId="2498" xr:uid="{00000000-0005-0000-0000-000004010000}"/>
    <cellStyle name="%_Johan - forutsetninger 3" xfId="196" xr:uid="{00000000-0005-0000-0000-000005010000}"/>
    <cellStyle name="%_Johan - forutsetninger 3 2" xfId="2029" xr:uid="{00000000-0005-0000-0000-000006010000}"/>
    <cellStyle name="%_Johan - forutsetninger 3_Instruksjoner" xfId="2499" xr:uid="{00000000-0005-0000-0000-000007010000}"/>
    <cellStyle name="%_Johan - forutsetninger 3_Mal" xfId="2500" xr:uid="{00000000-0005-0000-0000-000008010000}"/>
    <cellStyle name="%_Johan - forutsetninger 4" xfId="2026" xr:uid="{00000000-0005-0000-0000-000009010000}"/>
    <cellStyle name="%_Johan - forutsetninger_Instruksjoner" xfId="2501" xr:uid="{00000000-0005-0000-0000-00000A010000}"/>
    <cellStyle name="%_Johan - forutsetninger_Mal" xfId="2502" xr:uid="{00000000-0005-0000-0000-00000B010000}"/>
    <cellStyle name="%_Off-contract effect analysis" xfId="197" xr:uid="{00000000-0005-0000-0000-00000C010000}"/>
    <cellStyle name="%_Off-contract effect analysis 2" xfId="2030" xr:uid="{00000000-0005-0000-0000-00000D010000}"/>
    <cellStyle name="%_Off-contract effect analysis_Instruksjoner" xfId="2503" xr:uid="{00000000-0005-0000-0000-00000E010000}"/>
    <cellStyle name="%_Off-contract effect analysis_Mal" xfId="2504" xr:uid="{00000000-0005-0000-0000-00000F010000}"/>
    <cellStyle name="%_Prognosemodell_v08" xfId="198" xr:uid="{00000000-0005-0000-0000-000010010000}"/>
    <cellStyle name="%_Prognosemodell_v08 2" xfId="199" xr:uid="{00000000-0005-0000-0000-000011010000}"/>
    <cellStyle name="%_Prognosemodell_v08 2 2" xfId="200" xr:uid="{00000000-0005-0000-0000-000012010000}"/>
    <cellStyle name="%_Prognosemodell_v08 3" xfId="201" xr:uid="{00000000-0005-0000-0000-000013010000}"/>
    <cellStyle name="%_Prognosemodell_v08_Prognosemodell_v10_BIRGITTE" xfId="202" xr:uid="{00000000-0005-0000-0000-000014010000}"/>
    <cellStyle name="%_Prognosemodell_v08_Prognosemodell_v10_BIRGITTE 2" xfId="203" xr:uid="{00000000-0005-0000-0000-000015010000}"/>
    <cellStyle name="%_Prognosemodell_v08_Prognosemodell_v10_BIRGITTE 2 2" xfId="204" xr:uid="{00000000-0005-0000-0000-000016010000}"/>
    <cellStyle name="%_Prognosemodell_v08_Prognosemodell_v10_BIRGITTE 3" xfId="205" xr:uid="{00000000-0005-0000-0000-000017010000}"/>
    <cellStyle name="%_Prognosemodell_v10_BIRGITTE" xfId="206" xr:uid="{00000000-0005-0000-0000-000018010000}"/>
    <cellStyle name="%_Prognosemodell_v10_BIRGITTE 2" xfId="207" xr:uid="{00000000-0005-0000-0000-000019010000}"/>
    <cellStyle name="%_Prognosemodell_v10_BIRGITTE 2 2" xfId="208" xr:uid="{00000000-0005-0000-0000-00001A010000}"/>
    <cellStyle name="%_Prognosemodell_v10_BIRGITTE 2 2 2" xfId="2033" xr:uid="{00000000-0005-0000-0000-00001B010000}"/>
    <cellStyle name="%_Prognosemodell_v10_BIRGITTE 2 2_Instruksjoner" xfId="2505" xr:uid="{00000000-0005-0000-0000-00001C010000}"/>
    <cellStyle name="%_Prognosemodell_v10_BIRGITTE 2 2_Mal" xfId="2506" xr:uid="{00000000-0005-0000-0000-00001D010000}"/>
    <cellStyle name="%_Prognosemodell_v10_BIRGITTE 2 3" xfId="2032" xr:uid="{00000000-0005-0000-0000-00001E010000}"/>
    <cellStyle name="%_Prognosemodell_v10_BIRGITTE 2_Instruksjoner" xfId="2507" xr:uid="{00000000-0005-0000-0000-00001F010000}"/>
    <cellStyle name="%_Prognosemodell_v10_BIRGITTE 2_Mal" xfId="2508" xr:uid="{00000000-0005-0000-0000-000020010000}"/>
    <cellStyle name="%_Prognosemodell_v10_BIRGITTE 3" xfId="209" xr:uid="{00000000-0005-0000-0000-000021010000}"/>
    <cellStyle name="%_Prognosemodell_v10_BIRGITTE 3 2" xfId="2034" xr:uid="{00000000-0005-0000-0000-000022010000}"/>
    <cellStyle name="%_Prognosemodell_v10_BIRGITTE 3_Instruksjoner" xfId="2509" xr:uid="{00000000-0005-0000-0000-000023010000}"/>
    <cellStyle name="%_Prognosemodell_v10_BIRGITTE 3_Mal" xfId="2510" xr:uid="{00000000-0005-0000-0000-000024010000}"/>
    <cellStyle name="%_Prognosemodell_v10_BIRGITTE 4" xfId="2031" xr:uid="{00000000-0005-0000-0000-000025010000}"/>
    <cellStyle name="%_Prognosemodell_v10_BIRGITTE_Instruksjoner" xfId="2511" xr:uid="{00000000-0005-0000-0000-000026010000}"/>
    <cellStyle name="%_Prognosemodell_v10_BIRGITTE_Mal" xfId="2512" xr:uid="{00000000-0005-0000-0000-000027010000}"/>
    <cellStyle name="%_Resultatoversikt" xfId="210" xr:uid="{00000000-0005-0000-0000-000028010000}"/>
    <cellStyle name="%_Resultatoversikt 2" xfId="211" xr:uid="{00000000-0005-0000-0000-000029010000}"/>
    <cellStyle name="%_Resultatoversikt 2 2" xfId="212" xr:uid="{00000000-0005-0000-0000-00002A010000}"/>
    <cellStyle name="%_Resultatoversikt 2 2 2" xfId="2037" xr:uid="{00000000-0005-0000-0000-00002B010000}"/>
    <cellStyle name="%_Resultatoversikt 2 2_Instruksjoner" xfId="2513" xr:uid="{00000000-0005-0000-0000-00002C010000}"/>
    <cellStyle name="%_Resultatoversikt 2 2_Mal" xfId="2514" xr:uid="{00000000-0005-0000-0000-00002D010000}"/>
    <cellStyle name="%_Resultatoversikt 2 3" xfId="2036" xr:uid="{00000000-0005-0000-0000-00002E010000}"/>
    <cellStyle name="%_Resultatoversikt 2_Instruksjoner" xfId="2515" xr:uid="{00000000-0005-0000-0000-00002F010000}"/>
    <cellStyle name="%_Resultatoversikt 2_Mal" xfId="2516" xr:uid="{00000000-0005-0000-0000-000030010000}"/>
    <cellStyle name="%_Resultatoversikt 3" xfId="213" xr:uid="{00000000-0005-0000-0000-000031010000}"/>
    <cellStyle name="%_Resultatoversikt 3 2" xfId="2038" xr:uid="{00000000-0005-0000-0000-000032010000}"/>
    <cellStyle name="%_Resultatoversikt 3_Instruksjoner" xfId="2517" xr:uid="{00000000-0005-0000-0000-000033010000}"/>
    <cellStyle name="%_Resultatoversikt 3_Mal" xfId="2518" xr:uid="{00000000-0005-0000-0000-000034010000}"/>
    <cellStyle name="%_Resultatoversikt 4" xfId="2035" xr:uid="{00000000-0005-0000-0000-000035010000}"/>
    <cellStyle name="%_Resultatoversikt_Instruksjoner" xfId="2519" xr:uid="{00000000-0005-0000-0000-000036010000}"/>
    <cellStyle name="%_Resultatoversikt_Mal" xfId="2520" xr:uid="{00000000-0005-0000-0000-000037010000}"/>
    <cellStyle name="%_Test med tall v8 - innholdskost" xfId="214" xr:uid="{00000000-0005-0000-0000-000038010000}"/>
    <cellStyle name="%_Test med tall v8 - innholdskost 2" xfId="215" xr:uid="{00000000-0005-0000-0000-000039010000}"/>
    <cellStyle name="%_Test med tall v8 - innholdskost 2 2" xfId="216" xr:uid="{00000000-0005-0000-0000-00003A010000}"/>
    <cellStyle name="%_Test med tall v8 - innholdskost 2 2 2" xfId="2041" xr:uid="{00000000-0005-0000-0000-00003B010000}"/>
    <cellStyle name="%_Test med tall v8 - innholdskost 2 2_Instruksjoner" xfId="2521" xr:uid="{00000000-0005-0000-0000-00003C010000}"/>
    <cellStyle name="%_Test med tall v8 - innholdskost 2 2_Mal" xfId="2522" xr:uid="{00000000-0005-0000-0000-00003D010000}"/>
    <cellStyle name="%_Test med tall v8 - innholdskost 2 3" xfId="2040" xr:uid="{00000000-0005-0000-0000-00003E010000}"/>
    <cellStyle name="%_Test med tall v8 - innholdskost 2_Instruksjoner" xfId="2523" xr:uid="{00000000-0005-0000-0000-00003F010000}"/>
    <cellStyle name="%_Test med tall v8 - innholdskost 2_Mal" xfId="2524" xr:uid="{00000000-0005-0000-0000-000040010000}"/>
    <cellStyle name="%_Test med tall v8 - innholdskost 3" xfId="217" xr:uid="{00000000-0005-0000-0000-000041010000}"/>
    <cellStyle name="%_Test med tall v8 - innholdskost 3 2" xfId="2042" xr:uid="{00000000-0005-0000-0000-000042010000}"/>
    <cellStyle name="%_Test med tall v8 - innholdskost 3_Instruksjoner" xfId="2525" xr:uid="{00000000-0005-0000-0000-000043010000}"/>
    <cellStyle name="%_Test med tall v8 - innholdskost 3_Mal" xfId="2526" xr:uid="{00000000-0005-0000-0000-000044010000}"/>
    <cellStyle name="%_Test med tall v8 - innholdskost 4" xfId="2039" xr:uid="{00000000-0005-0000-0000-000045010000}"/>
    <cellStyle name="%_Test med tall v8 - innholdskost_Instruksjoner" xfId="2527" xr:uid="{00000000-0005-0000-0000-000046010000}"/>
    <cellStyle name="%_Test med tall v8 - innholdskost_Mal" xfId="2528" xr:uid="{00000000-0005-0000-0000-000047010000}"/>
    <cellStyle name="%20 - Vurgu1" xfId="218" xr:uid="{00000000-0005-0000-0000-000048010000}"/>
    <cellStyle name="%20 - Vurgu1 2" xfId="219" xr:uid="{00000000-0005-0000-0000-000049010000}"/>
    <cellStyle name="%20 - Vurgu2" xfId="220" xr:uid="{00000000-0005-0000-0000-00004A010000}"/>
    <cellStyle name="%20 - Vurgu2 2" xfId="221" xr:uid="{00000000-0005-0000-0000-00004B010000}"/>
    <cellStyle name="%20 - Vurgu3" xfId="222" xr:uid="{00000000-0005-0000-0000-00004C010000}"/>
    <cellStyle name="%20 - Vurgu3 2" xfId="223" xr:uid="{00000000-0005-0000-0000-00004D010000}"/>
    <cellStyle name="%20 - Vurgu4" xfId="224" xr:uid="{00000000-0005-0000-0000-00004E010000}"/>
    <cellStyle name="%20 - Vurgu4 2" xfId="225" xr:uid="{00000000-0005-0000-0000-00004F010000}"/>
    <cellStyle name="%20 - Vurgu5" xfId="226" xr:uid="{00000000-0005-0000-0000-000050010000}"/>
    <cellStyle name="%20 - Vurgu5 2" xfId="227" xr:uid="{00000000-0005-0000-0000-000051010000}"/>
    <cellStyle name="%20 - Vurgu6" xfId="228" xr:uid="{00000000-0005-0000-0000-000052010000}"/>
    <cellStyle name="%20 - Vurgu6 2" xfId="229" xr:uid="{00000000-0005-0000-0000-000053010000}"/>
    <cellStyle name="%40 - Vurgu1" xfId="230" xr:uid="{00000000-0005-0000-0000-000054010000}"/>
    <cellStyle name="%40 - Vurgu1 2" xfId="231" xr:uid="{00000000-0005-0000-0000-000055010000}"/>
    <cellStyle name="%40 - Vurgu2" xfId="232" xr:uid="{00000000-0005-0000-0000-000056010000}"/>
    <cellStyle name="%40 - Vurgu2 2" xfId="233" xr:uid="{00000000-0005-0000-0000-000057010000}"/>
    <cellStyle name="%40 - Vurgu3" xfId="234" xr:uid="{00000000-0005-0000-0000-000058010000}"/>
    <cellStyle name="%40 - Vurgu3 2" xfId="235" xr:uid="{00000000-0005-0000-0000-000059010000}"/>
    <cellStyle name="%40 - Vurgu4" xfId="236" xr:uid="{00000000-0005-0000-0000-00005A010000}"/>
    <cellStyle name="%40 - Vurgu4 2" xfId="237" xr:uid="{00000000-0005-0000-0000-00005B010000}"/>
    <cellStyle name="%40 - Vurgu5" xfId="238" xr:uid="{00000000-0005-0000-0000-00005C010000}"/>
    <cellStyle name="%40 - Vurgu5 2" xfId="239" xr:uid="{00000000-0005-0000-0000-00005D010000}"/>
    <cellStyle name="%40 - Vurgu6" xfId="240" xr:uid="{00000000-0005-0000-0000-00005E010000}"/>
    <cellStyle name="%40 - Vurgu6 2" xfId="241" xr:uid="{00000000-0005-0000-0000-00005F010000}"/>
    <cellStyle name="%60 - Vurgu1" xfId="242" xr:uid="{00000000-0005-0000-0000-000060010000}"/>
    <cellStyle name="%60 - Vurgu2" xfId="243" xr:uid="{00000000-0005-0000-0000-000061010000}"/>
    <cellStyle name="%60 - Vurgu3" xfId="244" xr:uid="{00000000-0005-0000-0000-000062010000}"/>
    <cellStyle name="%60 - Vurgu4" xfId="245" xr:uid="{00000000-0005-0000-0000-000063010000}"/>
    <cellStyle name="%60 - Vurgu5" xfId="246" xr:uid="{00000000-0005-0000-0000-000064010000}"/>
    <cellStyle name="%60 - Vurgu6" xfId="247" xr:uid="{00000000-0005-0000-0000-000065010000}"/>
    <cellStyle name="_908000-140-134000_April" xfId="248" xr:uid="{00000000-0005-0000-0000-000066010000}"/>
    <cellStyle name="_908000-140-134000_JAN-09_Details" xfId="249" xr:uid="{00000000-0005-0000-0000-000067010000}"/>
    <cellStyle name="_908000-140-134000_July" xfId="250" xr:uid="{00000000-0005-0000-0000-000068010000}"/>
    <cellStyle name="_Airwave Project 2007 Outlook v2 (version 1)" xfId="251" xr:uid="{00000000-0005-0000-0000-000069010000}"/>
    <cellStyle name="_Airwave Project RSB 2006 - outlook 01 (02 05 06)" xfId="252" xr:uid="{00000000-0005-0000-0000-00006A010000}"/>
    <cellStyle name="_Airwave Project RSB 2006 - outlook 01 (03 28 06) (2)" xfId="253" xr:uid="{00000000-0005-0000-0000-00006B010000}"/>
    <cellStyle name="_Airwave Project RSB 2006 - outlook 01 (04 06 06) (2)" xfId="254" xr:uid="{00000000-0005-0000-0000-00006C010000}"/>
    <cellStyle name="_Airwave Project RSB 2006 - outlook 01 (04 07 06)" xfId="255" xr:uid="{00000000-0005-0000-0000-00006D010000}"/>
    <cellStyle name="_Airwave Project RSB 2006 - outlook 01 (04 10 06)" xfId="256" xr:uid="{00000000-0005-0000-0000-00006E010000}"/>
    <cellStyle name="_Airwave Project RSB 2006 - outlook 01 (04 26 06)" xfId="257" xr:uid="{00000000-0005-0000-0000-00006F010000}"/>
    <cellStyle name="_Airwave Project RSB 2006 - outlook 01 (04.10.06)" xfId="258" xr:uid="{00000000-0005-0000-0000-000070010000}"/>
    <cellStyle name="_Airwave Project RSB 2006 - outlook 01 (04.26.06)" xfId="259" xr:uid="{00000000-0005-0000-0000-000071010000}"/>
    <cellStyle name="_Airwave Project RSB 2006 - outlook 01 (06 06 06)" xfId="260" xr:uid="{00000000-0005-0000-0000-000072010000}"/>
    <cellStyle name="_Airwave Project RSB 2006 - outlook 01 (06 14 06)" xfId="261" xr:uid="{00000000-0005-0000-0000-000073010000}"/>
    <cellStyle name="_Airwave Project RSB 2006 - outlook 01 (08 09 06)" xfId="262" xr:uid="{00000000-0005-0000-0000-000074010000}"/>
    <cellStyle name="_Airwave Project RSB 2006 - outlook 01 (08.03.06)" xfId="263" xr:uid="{00000000-0005-0000-0000-000075010000}"/>
    <cellStyle name="_Airwave Project RSB 2006 - outlook 01 (1 03 06)" xfId="264" xr:uid="{00000000-0005-0000-0000-000076010000}"/>
    <cellStyle name="_Airwave Project RSB 2006 - outlook 01 (11.05.06)" xfId="265" xr:uid="{00000000-0005-0000-0000-000077010000}"/>
    <cellStyle name="_Airwave Project RSB 2006 - outlook 01 (15 08 06)" xfId="266" xr:uid="{00000000-0005-0000-0000-000078010000}"/>
    <cellStyle name="_Airwave Project RSB 2006 - outlook 01 (20 10 06)" xfId="267" xr:uid="{00000000-0005-0000-0000-000079010000}"/>
    <cellStyle name="_Airwave Project RSB 2006 - outlook 01 (20.10.06)" xfId="268" xr:uid="{00000000-0005-0000-0000-00007A010000}"/>
    <cellStyle name="_Airwave Project RSB 2006 - outlook 01 (21 09 06)" xfId="269" xr:uid="{00000000-0005-0000-0000-00007B010000}"/>
    <cellStyle name="_Airwave Project RSB 2006 - outlook 01 (24 07 06)" xfId="270" xr:uid="{00000000-0005-0000-0000-00007C010000}"/>
    <cellStyle name="_Airwave Project RSB 2006 - outlook 01 (24.07.06)" xfId="271" xr:uid="{00000000-0005-0000-0000-00007D010000}"/>
    <cellStyle name="_Airwave Project RSB 2006 - outlook 01 (28.02.06)" xfId="272" xr:uid="{00000000-0005-0000-0000-00007E010000}"/>
    <cellStyle name="_Airwave Project RSB 2006 - outlook 01 (29.08.06)" xfId="273" xr:uid="{00000000-0005-0000-0000-00007F010000}"/>
    <cellStyle name="_Airwave Project RSB 2006 - outlook 01 (30.1.06)" xfId="274" xr:uid="{00000000-0005-0000-0000-000080010000}"/>
    <cellStyle name="_Airwave Project RSB 2006 - outlook 01 (31 10 06)" xfId="275" xr:uid="{00000000-0005-0000-0000-000081010000}"/>
    <cellStyle name="_Barracuda Project RSB 2007 - outlook 01 (05 01 07)" xfId="276" xr:uid="{00000000-0005-0000-0000-000082010000}"/>
    <cellStyle name="_Barracuda Project RSB 2007 - outlook 02 (18 01 07)" xfId="277" xr:uid="{00000000-0005-0000-0000-000083010000}"/>
    <cellStyle name="_Barracuda Project RSB 2007 - outlook 03 (30 01 07)" xfId="278" xr:uid="{00000000-0005-0000-0000-000084010000}"/>
    <cellStyle name="_Barracuda Project RSB 2007 - outlook 04 (02 02 07)" xfId="279" xr:uid="{00000000-0005-0000-0000-000085010000}"/>
    <cellStyle name="_Barracuda Project RSB 2007 - outlook 09 (01 03 07)" xfId="280" xr:uid="{00000000-0005-0000-0000-000086010000}"/>
    <cellStyle name="_Barracuda Project RSB 2007 - outlook 10 (07 03 07)" xfId="281" xr:uid="{00000000-0005-0000-0000-000087010000}"/>
    <cellStyle name="_Barracuda Project RSB 2007 - outlook 11 (28 03 07)" xfId="282" xr:uid="{00000000-0005-0000-0000-000088010000}"/>
    <cellStyle name="_Barracuda Project RSB 2007 - outlook 12 (11 04 07)" xfId="283" xr:uid="{00000000-0005-0000-0000-000089010000}"/>
    <cellStyle name="_Barracuda Project RSB 2007 - outlook 15 (25 04 07)" xfId="284" xr:uid="{00000000-0005-0000-0000-00008A010000}"/>
    <cellStyle name="_Barracuda Project RSB 2007 - outlook 16 (01 05 07)" xfId="285" xr:uid="{00000000-0005-0000-0000-00008B010000}"/>
    <cellStyle name="_Barracuda Project RSB 2007 - outlook 18 (24 05 07)" xfId="286" xr:uid="{00000000-0005-0000-0000-00008C010000}"/>
    <cellStyle name="_Barracuda Project RSB 2007 - outlook 20 (28 06 07)" xfId="287" xr:uid="{00000000-0005-0000-0000-00008D010000}"/>
    <cellStyle name="_Barracuda Project RSB 2007 - outlook 21 (13 07 07)" xfId="288" xr:uid="{00000000-0005-0000-0000-00008E010000}"/>
    <cellStyle name="_Barracuda Project RSB 2007 - outlook 22 (26 07 07)" xfId="289" xr:uid="{00000000-0005-0000-0000-00008F010000}"/>
    <cellStyle name="_Barracuda Project RSB 2007 - outlook 24 (23 08 07)" xfId="290" xr:uid="{00000000-0005-0000-0000-000090010000}"/>
    <cellStyle name="_Book3" xfId="291" xr:uid="{00000000-0005-0000-0000-000091010000}"/>
    <cellStyle name="_CHS Outlook 4 1 07 (2)" xfId="292" xr:uid="{00000000-0005-0000-0000-000092010000}"/>
    <cellStyle name="_CHS Outlook 4.1.07" xfId="293" xr:uid="{00000000-0005-0000-0000-000093010000}"/>
    <cellStyle name="_Kokemoor 3 Q1-05 Reserves" xfId="294" xr:uid="{00000000-0005-0000-0000-000094010000}"/>
    <cellStyle name="_LUL Project 2007 - outlook 01 (05 01 07)Billgs format" xfId="295" xr:uid="{00000000-0005-0000-0000-000095010000}"/>
    <cellStyle name="=C:\WINNT\SYSTEM32\COMMAND.COM" xfId="296" xr:uid="{00000000-0005-0000-0000-000096010000}"/>
    <cellStyle name="=C:\WINNT35\SYSTEM32\COMMAND.COM" xfId="297" xr:uid="{00000000-0005-0000-0000-000097010000}"/>
    <cellStyle name="=C:\WINNT35\SYSTEM32\COMMAND.COM 2" xfId="298" xr:uid="{00000000-0005-0000-0000-000098010000}"/>
    <cellStyle name="=C:\WINNT35\SYSTEM32\COMMAND.COM 2 2" xfId="2043" xr:uid="{00000000-0005-0000-0000-000099010000}"/>
    <cellStyle name="=C:\WINNT35\SYSTEM32\COMMAND.COM 2_Instruksjoner" xfId="2529" xr:uid="{00000000-0005-0000-0000-00009A010000}"/>
    <cellStyle name="0,0_x000d__x000a_NA_x000d__x000a_" xfId="299" xr:uid="{00000000-0005-0000-0000-00009B010000}"/>
    <cellStyle name="20 % - uthevingsfarge 1" xfId="2530" xr:uid="{00000000-0005-0000-0000-00009C010000}"/>
    <cellStyle name="20 % - uthevingsfarge 2" xfId="2531" xr:uid="{00000000-0005-0000-0000-00009D010000}"/>
    <cellStyle name="20 % - uthevingsfarge 3" xfId="2532" xr:uid="{00000000-0005-0000-0000-00009E010000}"/>
    <cellStyle name="20 % - uthevingsfarge 4" xfId="2533" xr:uid="{00000000-0005-0000-0000-00009F010000}"/>
    <cellStyle name="20 % - uthevingsfarge 5" xfId="2302" xr:uid="{00000000-0005-0000-0000-0000A0010000}"/>
    <cellStyle name="20 % - uthevingsfarge 6" xfId="2534" xr:uid="{00000000-0005-0000-0000-0000A1010000}"/>
    <cellStyle name="20% - Accent1 2" xfId="300" xr:uid="{00000000-0005-0000-0000-0000A2010000}"/>
    <cellStyle name="20% - Accent1 2 2" xfId="301" xr:uid="{00000000-0005-0000-0000-0000A3010000}"/>
    <cellStyle name="20% - Accent1 2 2 2" xfId="302" xr:uid="{00000000-0005-0000-0000-0000A4010000}"/>
    <cellStyle name="20% - Accent1 2 3" xfId="303" xr:uid="{00000000-0005-0000-0000-0000A5010000}"/>
    <cellStyle name="20% - Accent1 3" xfId="304" xr:uid="{00000000-0005-0000-0000-0000A6010000}"/>
    <cellStyle name="20% - Accent1 3 2" xfId="305" xr:uid="{00000000-0005-0000-0000-0000A7010000}"/>
    <cellStyle name="20% - Accent1 3 2 2" xfId="306" xr:uid="{00000000-0005-0000-0000-0000A8010000}"/>
    <cellStyle name="20% - Accent1 3 2 2 2" xfId="2305" xr:uid="{00000000-0005-0000-0000-0000A9010000}"/>
    <cellStyle name="20% - Accent1 3 2 3" xfId="307" xr:uid="{00000000-0005-0000-0000-0000AA010000}"/>
    <cellStyle name="20% - Accent1 3 2 3 2" xfId="2306" xr:uid="{00000000-0005-0000-0000-0000AB010000}"/>
    <cellStyle name="20% - Accent1 3 2 4" xfId="2304" xr:uid="{00000000-0005-0000-0000-0000AC010000}"/>
    <cellStyle name="20% - Accent1 3 3" xfId="308" xr:uid="{00000000-0005-0000-0000-0000AD010000}"/>
    <cellStyle name="20% - Accent1 4" xfId="309" xr:uid="{00000000-0005-0000-0000-0000AE010000}"/>
    <cellStyle name="20% - Accent2 2" xfId="310" xr:uid="{00000000-0005-0000-0000-0000AF010000}"/>
    <cellStyle name="20% - Accent2 2 2" xfId="311" xr:uid="{00000000-0005-0000-0000-0000B0010000}"/>
    <cellStyle name="20% - Accent2 2 2 2" xfId="312" xr:uid="{00000000-0005-0000-0000-0000B1010000}"/>
    <cellStyle name="20% - Accent2 2 3" xfId="313" xr:uid="{00000000-0005-0000-0000-0000B2010000}"/>
    <cellStyle name="20% - Accent2 2 4" xfId="314" xr:uid="{00000000-0005-0000-0000-0000B3010000}"/>
    <cellStyle name="20% - Accent2 2 4 2" xfId="2308" xr:uid="{00000000-0005-0000-0000-0000B4010000}"/>
    <cellStyle name="20% - Accent2 2 5" xfId="315" xr:uid="{00000000-0005-0000-0000-0000B5010000}"/>
    <cellStyle name="20% - Accent2 2 5 2" xfId="2309" xr:uid="{00000000-0005-0000-0000-0000B6010000}"/>
    <cellStyle name="20% - Accent2 2 6" xfId="2307" xr:uid="{00000000-0005-0000-0000-0000B7010000}"/>
    <cellStyle name="20% - Accent2 3" xfId="316" xr:uid="{00000000-0005-0000-0000-0000B8010000}"/>
    <cellStyle name="20% - Accent2 3 2" xfId="317" xr:uid="{00000000-0005-0000-0000-0000B9010000}"/>
    <cellStyle name="20% - Accent2 3 3" xfId="318" xr:uid="{00000000-0005-0000-0000-0000BA010000}"/>
    <cellStyle name="20% - Accent2 4" xfId="319" xr:uid="{00000000-0005-0000-0000-0000BB010000}"/>
    <cellStyle name="20% - Accent2 4 2" xfId="320" xr:uid="{00000000-0005-0000-0000-0000BC010000}"/>
    <cellStyle name="20% - Accent2 4 2 2" xfId="2311" xr:uid="{00000000-0005-0000-0000-0000BD010000}"/>
    <cellStyle name="20% - Accent2 4 3" xfId="321" xr:uid="{00000000-0005-0000-0000-0000BE010000}"/>
    <cellStyle name="20% - Accent2 4 3 2" xfId="2312" xr:uid="{00000000-0005-0000-0000-0000BF010000}"/>
    <cellStyle name="20% - Accent2 4 4" xfId="2310" xr:uid="{00000000-0005-0000-0000-0000C0010000}"/>
    <cellStyle name="20% - Accent3 2" xfId="322" xr:uid="{00000000-0005-0000-0000-0000C1010000}"/>
    <cellStyle name="20% - Accent3 2 2" xfId="323" xr:uid="{00000000-0005-0000-0000-0000C2010000}"/>
    <cellStyle name="20% - Accent3 2 3" xfId="324" xr:uid="{00000000-0005-0000-0000-0000C3010000}"/>
    <cellStyle name="20% - Accent3 3" xfId="325" xr:uid="{00000000-0005-0000-0000-0000C4010000}"/>
    <cellStyle name="20% - Accent3 3 2" xfId="326" xr:uid="{00000000-0005-0000-0000-0000C5010000}"/>
    <cellStyle name="20% - Accent3 3 3" xfId="327" xr:uid="{00000000-0005-0000-0000-0000C6010000}"/>
    <cellStyle name="20% - Accent4 2" xfId="328" xr:uid="{00000000-0005-0000-0000-0000C7010000}"/>
    <cellStyle name="20% - Accent4 2 2" xfId="329" xr:uid="{00000000-0005-0000-0000-0000C8010000}"/>
    <cellStyle name="20% - Accent4 2 2 2" xfId="330" xr:uid="{00000000-0005-0000-0000-0000C9010000}"/>
    <cellStyle name="20% - Accent4 2 3" xfId="331" xr:uid="{00000000-0005-0000-0000-0000CA010000}"/>
    <cellStyle name="20% - Accent4 3" xfId="332" xr:uid="{00000000-0005-0000-0000-0000CB010000}"/>
    <cellStyle name="20% - Accent4 3 2" xfId="333" xr:uid="{00000000-0005-0000-0000-0000CC010000}"/>
    <cellStyle name="20% - Accent4 3 3" xfId="334" xr:uid="{00000000-0005-0000-0000-0000CD010000}"/>
    <cellStyle name="20% - Accent4 4" xfId="335" xr:uid="{00000000-0005-0000-0000-0000CE010000}"/>
    <cellStyle name="20% - Accent5 2" xfId="336" xr:uid="{00000000-0005-0000-0000-0000CF010000}"/>
    <cellStyle name="20% - Accent5 2 2" xfId="337" xr:uid="{00000000-0005-0000-0000-0000D0010000}"/>
    <cellStyle name="20% - Accent5 2 3" xfId="338" xr:uid="{00000000-0005-0000-0000-0000D1010000}"/>
    <cellStyle name="20% - Accent5 3" xfId="339" xr:uid="{00000000-0005-0000-0000-0000D2010000}"/>
    <cellStyle name="20% - Accent5 3 2" xfId="340" xr:uid="{00000000-0005-0000-0000-0000D3010000}"/>
    <cellStyle name="20% - Accent5 3 3" xfId="341" xr:uid="{00000000-0005-0000-0000-0000D4010000}"/>
    <cellStyle name="20% - Accent6 2" xfId="342" xr:uid="{00000000-0005-0000-0000-0000D5010000}"/>
    <cellStyle name="20% - Accent6 2 2" xfId="343" xr:uid="{00000000-0005-0000-0000-0000D6010000}"/>
    <cellStyle name="20% - Accent6 2 3" xfId="344" xr:uid="{00000000-0005-0000-0000-0000D7010000}"/>
    <cellStyle name="20% - Accent6 3" xfId="345" xr:uid="{00000000-0005-0000-0000-0000D8010000}"/>
    <cellStyle name="20% - Accent6 3 2" xfId="346" xr:uid="{00000000-0005-0000-0000-0000D9010000}"/>
    <cellStyle name="20% - Accent6 3 3" xfId="347" xr:uid="{00000000-0005-0000-0000-0000DA010000}"/>
    <cellStyle name="20% - uthevingsfarge 1 2" xfId="348" xr:uid="{00000000-0005-0000-0000-0000DB010000}"/>
    <cellStyle name="20% - uthevingsfarge 1 3" xfId="349" xr:uid="{00000000-0005-0000-0000-0000DC010000}"/>
    <cellStyle name="20% - uthevingsfarge 1 4" xfId="350" xr:uid="{00000000-0005-0000-0000-0000DD010000}"/>
    <cellStyle name="20% - uthevingsfarge 1 5" xfId="2313" xr:uid="{00000000-0005-0000-0000-0000DE010000}"/>
    <cellStyle name="20% - uthevingsfarge 2 2" xfId="351" xr:uid="{00000000-0005-0000-0000-0000DF010000}"/>
    <cellStyle name="20% - uthevingsfarge 2 3" xfId="352" xr:uid="{00000000-0005-0000-0000-0000E0010000}"/>
    <cellStyle name="20% - uthevingsfarge 2 4" xfId="353" xr:uid="{00000000-0005-0000-0000-0000E1010000}"/>
    <cellStyle name="20% - uthevingsfarge 2 5" xfId="2314" xr:uid="{00000000-0005-0000-0000-0000E2010000}"/>
    <cellStyle name="20% - uthevingsfarge 3 2" xfId="354" xr:uid="{00000000-0005-0000-0000-0000E3010000}"/>
    <cellStyle name="20% - uthevingsfarge 3 3" xfId="355" xr:uid="{00000000-0005-0000-0000-0000E4010000}"/>
    <cellStyle name="20% - uthevingsfarge 3 4" xfId="356" xr:uid="{00000000-0005-0000-0000-0000E5010000}"/>
    <cellStyle name="20% - uthevingsfarge 3 5" xfId="2315" xr:uid="{00000000-0005-0000-0000-0000E6010000}"/>
    <cellStyle name="20% - uthevingsfarge 4 2" xfId="357" xr:uid="{00000000-0005-0000-0000-0000E7010000}"/>
    <cellStyle name="20% - uthevingsfarge 4 3" xfId="358" xr:uid="{00000000-0005-0000-0000-0000E8010000}"/>
    <cellStyle name="20% - uthevingsfarge 4 4" xfId="359" xr:uid="{00000000-0005-0000-0000-0000E9010000}"/>
    <cellStyle name="20% - uthevingsfarge 4 5" xfId="2316" xr:uid="{00000000-0005-0000-0000-0000EA010000}"/>
    <cellStyle name="20% - uthevingsfarge 5 2" xfId="360" xr:uid="{00000000-0005-0000-0000-0000EB010000}"/>
    <cellStyle name="20% - uthevingsfarge 5 3" xfId="361" xr:uid="{00000000-0005-0000-0000-0000EC010000}"/>
    <cellStyle name="20% - uthevingsfarge 5 4" xfId="362" xr:uid="{00000000-0005-0000-0000-0000ED010000}"/>
    <cellStyle name="20% - uthevingsfarge 6 2" xfId="363" xr:uid="{00000000-0005-0000-0000-0000EE010000}"/>
    <cellStyle name="20% - uthevingsfarge 6 3" xfId="364" xr:uid="{00000000-0005-0000-0000-0000EF010000}"/>
    <cellStyle name="20% - uthevingsfarge 6 4" xfId="365" xr:uid="{00000000-0005-0000-0000-0000F0010000}"/>
    <cellStyle name="20% - uthevingsfarge 6 5" xfId="2317" xr:uid="{00000000-0005-0000-0000-0000F1010000}"/>
    <cellStyle name="40 % - uthevingsfarge 1" xfId="2535" xr:uid="{00000000-0005-0000-0000-0000F2010000}"/>
    <cellStyle name="40 % - uthevingsfarge 2" xfId="2300" xr:uid="{00000000-0005-0000-0000-0000F3010000}"/>
    <cellStyle name="40 % - uthevingsfarge 3" xfId="2536" xr:uid="{00000000-0005-0000-0000-0000F4010000}"/>
    <cellStyle name="40 % - uthevingsfarge 4" xfId="2537" xr:uid="{00000000-0005-0000-0000-0000F5010000}"/>
    <cellStyle name="40 % - uthevingsfarge 5" xfId="2538" xr:uid="{00000000-0005-0000-0000-0000F6010000}"/>
    <cellStyle name="40 % - uthevingsfarge 6" xfId="2539" xr:uid="{00000000-0005-0000-0000-0000F7010000}"/>
    <cellStyle name="40% - Accent1 2" xfId="366" xr:uid="{00000000-0005-0000-0000-0000F8010000}"/>
    <cellStyle name="40% - Accent1 2 2" xfId="367" xr:uid="{00000000-0005-0000-0000-0000F9010000}"/>
    <cellStyle name="40% - Accent1 2 3" xfId="368" xr:uid="{00000000-0005-0000-0000-0000FA010000}"/>
    <cellStyle name="40% - Accent1 3" xfId="369" xr:uid="{00000000-0005-0000-0000-0000FB010000}"/>
    <cellStyle name="40% - Accent1 3 2" xfId="370" xr:uid="{00000000-0005-0000-0000-0000FC010000}"/>
    <cellStyle name="40% - Accent1 3 3" xfId="371" xr:uid="{00000000-0005-0000-0000-0000FD010000}"/>
    <cellStyle name="40% - Accent2 2" xfId="372" xr:uid="{00000000-0005-0000-0000-0000FE010000}"/>
    <cellStyle name="40% - Accent2 2 2" xfId="373" xr:uid="{00000000-0005-0000-0000-0000FF010000}"/>
    <cellStyle name="40% - Accent2 2 3" xfId="374" xr:uid="{00000000-0005-0000-0000-000000020000}"/>
    <cellStyle name="40% - Accent2 3" xfId="375" xr:uid="{00000000-0005-0000-0000-000001020000}"/>
    <cellStyle name="40% - Accent2 3 2" xfId="376" xr:uid="{00000000-0005-0000-0000-000002020000}"/>
    <cellStyle name="40% - Accent2 3 3" xfId="377" xr:uid="{00000000-0005-0000-0000-000003020000}"/>
    <cellStyle name="40% - Accent3 2" xfId="378" xr:uid="{00000000-0005-0000-0000-000004020000}"/>
    <cellStyle name="40% - Accent3 2 2" xfId="379" xr:uid="{00000000-0005-0000-0000-000005020000}"/>
    <cellStyle name="40% - Accent3 2 2 2" xfId="380" xr:uid="{00000000-0005-0000-0000-000006020000}"/>
    <cellStyle name="40% - Accent3 2 3" xfId="381" xr:uid="{00000000-0005-0000-0000-000007020000}"/>
    <cellStyle name="40% - Accent3 3" xfId="382" xr:uid="{00000000-0005-0000-0000-000008020000}"/>
    <cellStyle name="40% - Accent3 3 2" xfId="383" xr:uid="{00000000-0005-0000-0000-000009020000}"/>
    <cellStyle name="40% - Accent3 3 3" xfId="384" xr:uid="{00000000-0005-0000-0000-00000A020000}"/>
    <cellStyle name="40% - Accent3 4" xfId="385" xr:uid="{00000000-0005-0000-0000-00000B020000}"/>
    <cellStyle name="40% - Accent4 2" xfId="386" xr:uid="{00000000-0005-0000-0000-00000C020000}"/>
    <cellStyle name="40% - Accent4 2 2" xfId="387" xr:uid="{00000000-0005-0000-0000-00000D020000}"/>
    <cellStyle name="40% - Accent4 2 3" xfId="388" xr:uid="{00000000-0005-0000-0000-00000E020000}"/>
    <cellStyle name="40% - Accent4 3" xfId="389" xr:uid="{00000000-0005-0000-0000-00000F020000}"/>
    <cellStyle name="40% - Accent4 3 2" xfId="390" xr:uid="{00000000-0005-0000-0000-000010020000}"/>
    <cellStyle name="40% - Accent4 3 3" xfId="391" xr:uid="{00000000-0005-0000-0000-000011020000}"/>
    <cellStyle name="40% - Accent5 2" xfId="392" xr:uid="{00000000-0005-0000-0000-000012020000}"/>
    <cellStyle name="40% - Accent5 2 2" xfId="393" xr:uid="{00000000-0005-0000-0000-000013020000}"/>
    <cellStyle name="40% - Accent5 2 3" xfId="394" xr:uid="{00000000-0005-0000-0000-000014020000}"/>
    <cellStyle name="40% - Accent5 3" xfId="395" xr:uid="{00000000-0005-0000-0000-000015020000}"/>
    <cellStyle name="40% - Accent5 3 2" xfId="396" xr:uid="{00000000-0005-0000-0000-000016020000}"/>
    <cellStyle name="40% - Accent5 3 3" xfId="397" xr:uid="{00000000-0005-0000-0000-000017020000}"/>
    <cellStyle name="40% - Accent6 2" xfId="398" xr:uid="{00000000-0005-0000-0000-000018020000}"/>
    <cellStyle name="40% - Accent6 2 2" xfId="399" xr:uid="{00000000-0005-0000-0000-000019020000}"/>
    <cellStyle name="40% - Accent6 2 2 2" xfId="400" xr:uid="{00000000-0005-0000-0000-00001A020000}"/>
    <cellStyle name="40% - Accent6 2 2 2 2" xfId="401" xr:uid="{00000000-0005-0000-0000-00001B020000}"/>
    <cellStyle name="40% - Accent6 2 2 3" xfId="402" xr:uid="{00000000-0005-0000-0000-00001C020000}"/>
    <cellStyle name="40% - Accent6 2 3" xfId="403" xr:uid="{00000000-0005-0000-0000-00001D020000}"/>
    <cellStyle name="40% - Accent6 2 3 2" xfId="404" xr:uid="{00000000-0005-0000-0000-00001E020000}"/>
    <cellStyle name="40% - Accent6 2 4" xfId="405" xr:uid="{00000000-0005-0000-0000-00001F020000}"/>
    <cellStyle name="40% - Accent6 2_Prognosemodell_v08" xfId="406" xr:uid="{00000000-0005-0000-0000-000020020000}"/>
    <cellStyle name="40% - Accent6 3" xfId="407" xr:uid="{00000000-0005-0000-0000-000021020000}"/>
    <cellStyle name="40% - Accent6 3 2" xfId="408" xr:uid="{00000000-0005-0000-0000-000022020000}"/>
    <cellStyle name="40% - Accent6 3 3" xfId="409" xr:uid="{00000000-0005-0000-0000-000023020000}"/>
    <cellStyle name="40% - Accent6 4" xfId="410" xr:uid="{00000000-0005-0000-0000-000024020000}"/>
    <cellStyle name="40% - uthevingsfarge 1 2" xfId="411" xr:uid="{00000000-0005-0000-0000-000025020000}"/>
    <cellStyle name="40% - uthevingsfarge 1 3" xfId="412" xr:uid="{00000000-0005-0000-0000-000026020000}"/>
    <cellStyle name="40% - uthevingsfarge 1 4" xfId="413" xr:uid="{00000000-0005-0000-0000-000027020000}"/>
    <cellStyle name="40% - uthevingsfarge 1 5" xfId="2318" xr:uid="{00000000-0005-0000-0000-000028020000}"/>
    <cellStyle name="40% - uthevingsfarge 2 2" xfId="414" xr:uid="{00000000-0005-0000-0000-000029020000}"/>
    <cellStyle name="40% - uthevingsfarge 2 3" xfId="415" xr:uid="{00000000-0005-0000-0000-00002A020000}"/>
    <cellStyle name="40% - uthevingsfarge 2 4" xfId="416" xr:uid="{00000000-0005-0000-0000-00002B020000}"/>
    <cellStyle name="40% - uthevingsfarge 3 2" xfId="417" xr:uid="{00000000-0005-0000-0000-00002C020000}"/>
    <cellStyle name="40% - uthevingsfarge 3 3" xfId="418" xr:uid="{00000000-0005-0000-0000-00002D020000}"/>
    <cellStyle name="40% - uthevingsfarge 3 4" xfId="419" xr:uid="{00000000-0005-0000-0000-00002E020000}"/>
    <cellStyle name="40% - uthevingsfarge 3 5" xfId="2319" xr:uid="{00000000-0005-0000-0000-00002F020000}"/>
    <cellStyle name="40% - uthevingsfarge 4 2" xfId="420" xr:uid="{00000000-0005-0000-0000-000030020000}"/>
    <cellStyle name="40% - uthevingsfarge 4 3" xfId="421" xr:uid="{00000000-0005-0000-0000-000031020000}"/>
    <cellStyle name="40% - uthevingsfarge 4 4" xfId="422" xr:uid="{00000000-0005-0000-0000-000032020000}"/>
    <cellStyle name="40% - uthevingsfarge 4 5" xfId="2320" xr:uid="{00000000-0005-0000-0000-000033020000}"/>
    <cellStyle name="40% - uthevingsfarge 5 2" xfId="423" xr:uid="{00000000-0005-0000-0000-000034020000}"/>
    <cellStyle name="40% - uthevingsfarge 5 3" xfId="424" xr:uid="{00000000-0005-0000-0000-000035020000}"/>
    <cellStyle name="40% - uthevingsfarge 5 4" xfId="425" xr:uid="{00000000-0005-0000-0000-000036020000}"/>
    <cellStyle name="40% - uthevingsfarge 5 5" xfId="2321" xr:uid="{00000000-0005-0000-0000-000037020000}"/>
    <cellStyle name="40% - uthevingsfarge 6 2" xfId="426" xr:uid="{00000000-0005-0000-0000-000038020000}"/>
    <cellStyle name="40% - uthevingsfarge 6 3" xfId="427" xr:uid="{00000000-0005-0000-0000-000039020000}"/>
    <cellStyle name="40% - uthevingsfarge 6 4" xfId="428" xr:uid="{00000000-0005-0000-0000-00003A020000}"/>
    <cellStyle name="40% - uthevingsfarge 6 5" xfId="2322" xr:uid="{00000000-0005-0000-0000-00003B020000}"/>
    <cellStyle name="60 % - uthevingsfarge 1" xfId="2540" xr:uid="{00000000-0005-0000-0000-00003C020000}"/>
    <cellStyle name="60 % - uthevingsfarge 2" xfId="2541" xr:uid="{00000000-0005-0000-0000-00003D020000}"/>
    <cellStyle name="60 % - uthevingsfarge 3" xfId="2542" xr:uid="{00000000-0005-0000-0000-00003E020000}"/>
    <cellStyle name="60 % - uthevingsfarge 4" xfId="2543" xr:uid="{00000000-0005-0000-0000-00003F020000}"/>
    <cellStyle name="60 % - uthevingsfarge 5" xfId="2544" xr:uid="{00000000-0005-0000-0000-000040020000}"/>
    <cellStyle name="60 % - uthevingsfarge 6" xfId="2545" xr:uid="{00000000-0005-0000-0000-000041020000}"/>
    <cellStyle name="60% - Accent1 2" xfId="429" xr:uid="{00000000-0005-0000-0000-000042020000}"/>
    <cellStyle name="60% - Accent1 2 2" xfId="430" xr:uid="{00000000-0005-0000-0000-000043020000}"/>
    <cellStyle name="60% - Accent1 2 2 2" xfId="431" xr:uid="{00000000-0005-0000-0000-000044020000}"/>
    <cellStyle name="60% - Accent1 2 2 2 2" xfId="432" xr:uid="{00000000-0005-0000-0000-000045020000}"/>
    <cellStyle name="60% - Accent1 2 2 3" xfId="433" xr:uid="{00000000-0005-0000-0000-000046020000}"/>
    <cellStyle name="60% - Accent1 2 2 3 2" xfId="434" xr:uid="{00000000-0005-0000-0000-000047020000}"/>
    <cellStyle name="60% - Accent1 2 2 4" xfId="435" xr:uid="{00000000-0005-0000-0000-000048020000}"/>
    <cellStyle name="60% - Accent1 2 3" xfId="436" xr:uid="{00000000-0005-0000-0000-000049020000}"/>
    <cellStyle name="60% - Accent1 2 3 2" xfId="437" xr:uid="{00000000-0005-0000-0000-00004A020000}"/>
    <cellStyle name="60% - Accent1 2 3 2 2" xfId="438" xr:uid="{00000000-0005-0000-0000-00004B020000}"/>
    <cellStyle name="60% - Accent1 2 3 3" xfId="439" xr:uid="{00000000-0005-0000-0000-00004C020000}"/>
    <cellStyle name="60% - Accent1 2 3 3 2" xfId="440" xr:uid="{00000000-0005-0000-0000-00004D020000}"/>
    <cellStyle name="60% - Accent1 2 3 4" xfId="441" xr:uid="{00000000-0005-0000-0000-00004E020000}"/>
    <cellStyle name="60% - Accent1 2 4" xfId="442" xr:uid="{00000000-0005-0000-0000-00004F020000}"/>
    <cellStyle name="60% - Accent1 2 4 2" xfId="443" xr:uid="{00000000-0005-0000-0000-000050020000}"/>
    <cellStyle name="60% - Accent1 2 5" xfId="444" xr:uid="{00000000-0005-0000-0000-000051020000}"/>
    <cellStyle name="60% - Accent1 2 5 2" xfId="445" xr:uid="{00000000-0005-0000-0000-000052020000}"/>
    <cellStyle name="60% - Accent1 2 6" xfId="446" xr:uid="{00000000-0005-0000-0000-000053020000}"/>
    <cellStyle name="60% - Accent1 2 6 2" xfId="447" xr:uid="{00000000-0005-0000-0000-000054020000}"/>
    <cellStyle name="60% - Accent1 2 7" xfId="448" xr:uid="{00000000-0005-0000-0000-000055020000}"/>
    <cellStyle name="60% - Accent1 3" xfId="449" xr:uid="{00000000-0005-0000-0000-000056020000}"/>
    <cellStyle name="60% - Accent1 3 2" xfId="450" xr:uid="{00000000-0005-0000-0000-000057020000}"/>
    <cellStyle name="60% - Accent1 3 2 2" xfId="451" xr:uid="{00000000-0005-0000-0000-000058020000}"/>
    <cellStyle name="60% - Accent1 3 3" xfId="452" xr:uid="{00000000-0005-0000-0000-000059020000}"/>
    <cellStyle name="60% - Accent1 3 3 2" xfId="453" xr:uid="{00000000-0005-0000-0000-00005A020000}"/>
    <cellStyle name="60% - Accent1 3 4" xfId="454" xr:uid="{00000000-0005-0000-0000-00005B020000}"/>
    <cellStyle name="60% - Accent1 4" xfId="455" xr:uid="{00000000-0005-0000-0000-00005C020000}"/>
    <cellStyle name="60% - Accent1 4 2" xfId="456" xr:uid="{00000000-0005-0000-0000-00005D020000}"/>
    <cellStyle name="60% - Accent2 2" xfId="457" xr:uid="{00000000-0005-0000-0000-00005E020000}"/>
    <cellStyle name="60% - Accent2 2 2" xfId="458" xr:uid="{00000000-0005-0000-0000-00005F020000}"/>
    <cellStyle name="60% - Accent2 2 2 2" xfId="459" xr:uid="{00000000-0005-0000-0000-000060020000}"/>
    <cellStyle name="60% - Accent2 2 3" xfId="460" xr:uid="{00000000-0005-0000-0000-000061020000}"/>
    <cellStyle name="60% - Accent2 2 3 2" xfId="461" xr:uid="{00000000-0005-0000-0000-000062020000}"/>
    <cellStyle name="60% - Accent2 2 4" xfId="462" xr:uid="{00000000-0005-0000-0000-000063020000}"/>
    <cellStyle name="60% - Accent2 3" xfId="463" xr:uid="{00000000-0005-0000-0000-000064020000}"/>
    <cellStyle name="60% - Accent2 3 2" xfId="464" xr:uid="{00000000-0005-0000-0000-000065020000}"/>
    <cellStyle name="60% - Accent2 3 2 2" xfId="465" xr:uid="{00000000-0005-0000-0000-000066020000}"/>
    <cellStyle name="60% - Accent2 3 3" xfId="466" xr:uid="{00000000-0005-0000-0000-000067020000}"/>
    <cellStyle name="60% - Accent2 3 3 2" xfId="467" xr:uid="{00000000-0005-0000-0000-000068020000}"/>
    <cellStyle name="60% - Accent2 3 4" xfId="468" xr:uid="{00000000-0005-0000-0000-000069020000}"/>
    <cellStyle name="60% - Accent3 2" xfId="469" xr:uid="{00000000-0005-0000-0000-00006A020000}"/>
    <cellStyle name="60% - Accent3 2 2" xfId="470" xr:uid="{00000000-0005-0000-0000-00006B020000}"/>
    <cellStyle name="60% - Accent3 2 2 2" xfId="471" xr:uid="{00000000-0005-0000-0000-00006C020000}"/>
    <cellStyle name="60% - Accent3 2 3" xfId="472" xr:uid="{00000000-0005-0000-0000-00006D020000}"/>
    <cellStyle name="60% - Accent3 2 3 2" xfId="473" xr:uid="{00000000-0005-0000-0000-00006E020000}"/>
    <cellStyle name="60% - Accent3 2 4" xfId="474" xr:uid="{00000000-0005-0000-0000-00006F020000}"/>
    <cellStyle name="60% - Accent3 3" xfId="475" xr:uid="{00000000-0005-0000-0000-000070020000}"/>
    <cellStyle name="60% - Accent3 3 2" xfId="476" xr:uid="{00000000-0005-0000-0000-000071020000}"/>
    <cellStyle name="60% - Accent3 3 2 2" xfId="477" xr:uid="{00000000-0005-0000-0000-000072020000}"/>
    <cellStyle name="60% - Accent3 3 3" xfId="478" xr:uid="{00000000-0005-0000-0000-000073020000}"/>
    <cellStyle name="60% - Accent3 3 3 2" xfId="479" xr:uid="{00000000-0005-0000-0000-000074020000}"/>
    <cellStyle name="60% - Accent3 3 4" xfId="480" xr:uid="{00000000-0005-0000-0000-000075020000}"/>
    <cellStyle name="60% - Accent4 2" xfId="481" xr:uid="{00000000-0005-0000-0000-000076020000}"/>
    <cellStyle name="60% - Accent4 2 2" xfId="482" xr:uid="{00000000-0005-0000-0000-000077020000}"/>
    <cellStyle name="60% - Accent4 2 2 2" xfId="483" xr:uid="{00000000-0005-0000-0000-000078020000}"/>
    <cellStyle name="60% - Accent4 2 3" xfId="484" xr:uid="{00000000-0005-0000-0000-000079020000}"/>
    <cellStyle name="60% - Accent4 2 3 2" xfId="485" xr:uid="{00000000-0005-0000-0000-00007A020000}"/>
    <cellStyle name="60% - Accent4 2 4" xfId="486" xr:uid="{00000000-0005-0000-0000-00007B020000}"/>
    <cellStyle name="60% - Accent4 3" xfId="487" xr:uid="{00000000-0005-0000-0000-00007C020000}"/>
    <cellStyle name="60% - Accent4 3 2" xfId="488" xr:uid="{00000000-0005-0000-0000-00007D020000}"/>
    <cellStyle name="60% - Accent4 3 2 2" xfId="489" xr:uid="{00000000-0005-0000-0000-00007E020000}"/>
    <cellStyle name="60% - Accent4 3 3" xfId="490" xr:uid="{00000000-0005-0000-0000-00007F020000}"/>
    <cellStyle name="60% - Accent4 3 3 2" xfId="491" xr:uid="{00000000-0005-0000-0000-000080020000}"/>
    <cellStyle name="60% - Accent4 3 4" xfId="492" xr:uid="{00000000-0005-0000-0000-000081020000}"/>
    <cellStyle name="60% - Accent5 2" xfId="493" xr:uid="{00000000-0005-0000-0000-000082020000}"/>
    <cellStyle name="60% - Accent5 2 2" xfId="494" xr:uid="{00000000-0005-0000-0000-000083020000}"/>
    <cellStyle name="60% - Accent5 2 2 2" xfId="495" xr:uid="{00000000-0005-0000-0000-000084020000}"/>
    <cellStyle name="60% - Accent5 2 3" xfId="496" xr:uid="{00000000-0005-0000-0000-000085020000}"/>
    <cellStyle name="60% - Accent5 2 3 2" xfId="497" xr:uid="{00000000-0005-0000-0000-000086020000}"/>
    <cellStyle name="60% - Accent5 2 4" xfId="498" xr:uid="{00000000-0005-0000-0000-000087020000}"/>
    <cellStyle name="60% - Accent5 3" xfId="499" xr:uid="{00000000-0005-0000-0000-000088020000}"/>
    <cellStyle name="60% - Accent5 3 2" xfId="500" xr:uid="{00000000-0005-0000-0000-000089020000}"/>
    <cellStyle name="60% - Accent5 3 2 2" xfId="501" xr:uid="{00000000-0005-0000-0000-00008A020000}"/>
    <cellStyle name="60% - Accent5 3 3" xfId="502" xr:uid="{00000000-0005-0000-0000-00008B020000}"/>
    <cellStyle name="60% - Accent5 3 3 2" xfId="503" xr:uid="{00000000-0005-0000-0000-00008C020000}"/>
    <cellStyle name="60% - Accent5 3 4" xfId="504" xr:uid="{00000000-0005-0000-0000-00008D020000}"/>
    <cellStyle name="60% - Accent6 2" xfId="505" xr:uid="{00000000-0005-0000-0000-00008E020000}"/>
    <cellStyle name="60% - Accent6 2 2" xfId="506" xr:uid="{00000000-0005-0000-0000-00008F020000}"/>
    <cellStyle name="60% - Accent6 2 2 2" xfId="507" xr:uid="{00000000-0005-0000-0000-000090020000}"/>
    <cellStyle name="60% - Accent6 2 2 2 2" xfId="508" xr:uid="{00000000-0005-0000-0000-000091020000}"/>
    <cellStyle name="60% - Accent6 2 2 3" xfId="509" xr:uid="{00000000-0005-0000-0000-000092020000}"/>
    <cellStyle name="60% - Accent6 2 3" xfId="510" xr:uid="{00000000-0005-0000-0000-000093020000}"/>
    <cellStyle name="60% - Accent6 2 3 2" xfId="511" xr:uid="{00000000-0005-0000-0000-000094020000}"/>
    <cellStyle name="60% - Accent6 2 4" xfId="512" xr:uid="{00000000-0005-0000-0000-000095020000}"/>
    <cellStyle name="60% - Accent6 3" xfId="513" xr:uid="{00000000-0005-0000-0000-000096020000}"/>
    <cellStyle name="60% - Accent6 3 2" xfId="514" xr:uid="{00000000-0005-0000-0000-000097020000}"/>
    <cellStyle name="60% - Accent6 3 2 2" xfId="515" xr:uid="{00000000-0005-0000-0000-000098020000}"/>
    <cellStyle name="60% - Accent6 3 3" xfId="516" xr:uid="{00000000-0005-0000-0000-000099020000}"/>
    <cellStyle name="60% - Accent6 3 3 2" xfId="517" xr:uid="{00000000-0005-0000-0000-00009A020000}"/>
    <cellStyle name="60% - Accent6 3 4" xfId="518" xr:uid="{00000000-0005-0000-0000-00009B020000}"/>
    <cellStyle name="60% - Accent6 4" xfId="519" xr:uid="{00000000-0005-0000-0000-00009C020000}"/>
    <cellStyle name="60% - Accent6 4 2" xfId="520" xr:uid="{00000000-0005-0000-0000-00009D020000}"/>
    <cellStyle name="60% - uthevingsfarge 1 2" xfId="521" xr:uid="{00000000-0005-0000-0000-00009E020000}"/>
    <cellStyle name="60% - uthevingsfarge 1 2 2" xfId="522" xr:uid="{00000000-0005-0000-0000-00009F020000}"/>
    <cellStyle name="60% - uthevingsfarge 1 3" xfId="523" xr:uid="{00000000-0005-0000-0000-0000A0020000}"/>
    <cellStyle name="60% - uthevingsfarge 1 3 2" xfId="524" xr:uid="{00000000-0005-0000-0000-0000A1020000}"/>
    <cellStyle name="60% - uthevingsfarge 1 4" xfId="525" xr:uid="{00000000-0005-0000-0000-0000A2020000}"/>
    <cellStyle name="60% - uthevingsfarge 1 4 2" xfId="526" xr:uid="{00000000-0005-0000-0000-0000A3020000}"/>
    <cellStyle name="60% - uthevingsfarge 1 5" xfId="2323" xr:uid="{00000000-0005-0000-0000-0000A4020000}"/>
    <cellStyle name="60% - uthevingsfarge 2 2" xfId="527" xr:uid="{00000000-0005-0000-0000-0000A5020000}"/>
    <cellStyle name="60% - uthevingsfarge 2 2 2" xfId="528" xr:uid="{00000000-0005-0000-0000-0000A6020000}"/>
    <cellStyle name="60% - uthevingsfarge 2 3" xfId="529" xr:uid="{00000000-0005-0000-0000-0000A7020000}"/>
    <cellStyle name="60% - uthevingsfarge 2 3 2" xfId="530" xr:uid="{00000000-0005-0000-0000-0000A8020000}"/>
    <cellStyle name="60% - uthevingsfarge 2 4" xfId="531" xr:uid="{00000000-0005-0000-0000-0000A9020000}"/>
    <cellStyle name="60% - uthevingsfarge 2 4 2" xfId="532" xr:uid="{00000000-0005-0000-0000-0000AA020000}"/>
    <cellStyle name="60% - uthevingsfarge 2 5" xfId="2324" xr:uid="{00000000-0005-0000-0000-0000AB020000}"/>
    <cellStyle name="60% - uthevingsfarge 3 2" xfId="533" xr:uid="{00000000-0005-0000-0000-0000AC020000}"/>
    <cellStyle name="60% - uthevingsfarge 3 2 2" xfId="534" xr:uid="{00000000-0005-0000-0000-0000AD020000}"/>
    <cellStyle name="60% - uthevingsfarge 3 3" xfId="535" xr:uid="{00000000-0005-0000-0000-0000AE020000}"/>
    <cellStyle name="60% - uthevingsfarge 3 3 2" xfId="536" xr:uid="{00000000-0005-0000-0000-0000AF020000}"/>
    <cellStyle name="60% - uthevingsfarge 3 4" xfId="537" xr:uid="{00000000-0005-0000-0000-0000B0020000}"/>
    <cellStyle name="60% - uthevingsfarge 3 4 2" xfId="538" xr:uid="{00000000-0005-0000-0000-0000B1020000}"/>
    <cellStyle name="60% - uthevingsfarge 3 5" xfId="2325" xr:uid="{00000000-0005-0000-0000-0000B2020000}"/>
    <cellStyle name="60% - uthevingsfarge 4 2" xfId="539" xr:uid="{00000000-0005-0000-0000-0000B3020000}"/>
    <cellStyle name="60% - uthevingsfarge 4 2 2" xfId="540" xr:uid="{00000000-0005-0000-0000-0000B4020000}"/>
    <cellStyle name="60% - uthevingsfarge 4 3" xfId="541" xr:uid="{00000000-0005-0000-0000-0000B5020000}"/>
    <cellStyle name="60% - uthevingsfarge 4 3 2" xfId="542" xr:uid="{00000000-0005-0000-0000-0000B6020000}"/>
    <cellStyle name="60% - uthevingsfarge 4 4" xfId="543" xr:uid="{00000000-0005-0000-0000-0000B7020000}"/>
    <cellStyle name="60% - uthevingsfarge 4 4 2" xfId="544" xr:uid="{00000000-0005-0000-0000-0000B8020000}"/>
    <cellStyle name="60% - uthevingsfarge 4 5" xfId="2326" xr:uid="{00000000-0005-0000-0000-0000B9020000}"/>
    <cellStyle name="60% - uthevingsfarge 5 2" xfId="545" xr:uid="{00000000-0005-0000-0000-0000BA020000}"/>
    <cellStyle name="60% - uthevingsfarge 5 2 2" xfId="546" xr:uid="{00000000-0005-0000-0000-0000BB020000}"/>
    <cellStyle name="60% - uthevingsfarge 5 3" xfId="547" xr:uid="{00000000-0005-0000-0000-0000BC020000}"/>
    <cellStyle name="60% - uthevingsfarge 5 3 2" xfId="548" xr:uid="{00000000-0005-0000-0000-0000BD020000}"/>
    <cellStyle name="60% - uthevingsfarge 5 4" xfId="549" xr:uid="{00000000-0005-0000-0000-0000BE020000}"/>
    <cellStyle name="60% - uthevingsfarge 5 4 2" xfId="550" xr:uid="{00000000-0005-0000-0000-0000BF020000}"/>
    <cellStyle name="60% - uthevingsfarge 5 5" xfId="2327" xr:uid="{00000000-0005-0000-0000-0000C0020000}"/>
    <cellStyle name="60% - uthevingsfarge 6 2" xfId="551" xr:uid="{00000000-0005-0000-0000-0000C1020000}"/>
    <cellStyle name="60% - uthevingsfarge 6 2 2" xfId="552" xr:uid="{00000000-0005-0000-0000-0000C2020000}"/>
    <cellStyle name="60% - uthevingsfarge 6 3" xfId="553" xr:uid="{00000000-0005-0000-0000-0000C3020000}"/>
    <cellStyle name="60% - uthevingsfarge 6 3 2" xfId="554" xr:uid="{00000000-0005-0000-0000-0000C4020000}"/>
    <cellStyle name="60% - uthevingsfarge 6 4" xfId="555" xr:uid="{00000000-0005-0000-0000-0000C5020000}"/>
    <cellStyle name="60% - uthevingsfarge 6 4 2" xfId="556" xr:uid="{00000000-0005-0000-0000-0000C6020000}"/>
    <cellStyle name="60% - uthevingsfarge 6 5" xfId="2328" xr:uid="{00000000-0005-0000-0000-0000C7020000}"/>
    <cellStyle name="9" xfId="557" xr:uid="{00000000-0005-0000-0000-0000C8020000}"/>
    <cellStyle name="9 2" xfId="558" xr:uid="{00000000-0005-0000-0000-0000C9020000}"/>
    <cellStyle name="9 2 2" xfId="2044" xr:uid="{00000000-0005-0000-0000-0000CA020000}"/>
    <cellStyle name="9 2_Instruksjoner" xfId="2546" xr:uid="{00000000-0005-0000-0000-0000CB020000}"/>
    <cellStyle name="Accent1 2" xfId="559" xr:uid="{00000000-0005-0000-0000-0000CC020000}"/>
    <cellStyle name="Accent1 2 2" xfId="560" xr:uid="{00000000-0005-0000-0000-0000CD020000}"/>
    <cellStyle name="Accent1 2 2 2" xfId="561" xr:uid="{00000000-0005-0000-0000-0000CE020000}"/>
    <cellStyle name="Accent1 2 2 2 2" xfId="562" xr:uid="{00000000-0005-0000-0000-0000CF020000}"/>
    <cellStyle name="Accent1 2 2 3" xfId="563" xr:uid="{00000000-0005-0000-0000-0000D0020000}"/>
    <cellStyle name="Accent1 2 2 3 2" xfId="564" xr:uid="{00000000-0005-0000-0000-0000D1020000}"/>
    <cellStyle name="Accent1 2 2 4" xfId="565" xr:uid="{00000000-0005-0000-0000-0000D2020000}"/>
    <cellStyle name="Accent1 2 3" xfId="566" xr:uid="{00000000-0005-0000-0000-0000D3020000}"/>
    <cellStyle name="Accent1 2 3 2" xfId="567" xr:uid="{00000000-0005-0000-0000-0000D4020000}"/>
    <cellStyle name="Accent1 2 3 2 2" xfId="568" xr:uid="{00000000-0005-0000-0000-0000D5020000}"/>
    <cellStyle name="Accent1 2 3 3" xfId="569" xr:uid="{00000000-0005-0000-0000-0000D6020000}"/>
    <cellStyle name="Accent1 2 3 3 2" xfId="570" xr:uid="{00000000-0005-0000-0000-0000D7020000}"/>
    <cellStyle name="Accent1 2 3 4" xfId="571" xr:uid="{00000000-0005-0000-0000-0000D8020000}"/>
    <cellStyle name="Accent1 2 4" xfId="572" xr:uid="{00000000-0005-0000-0000-0000D9020000}"/>
    <cellStyle name="Accent1 2 4 2" xfId="573" xr:uid="{00000000-0005-0000-0000-0000DA020000}"/>
    <cellStyle name="Accent1 2 5" xfId="574" xr:uid="{00000000-0005-0000-0000-0000DB020000}"/>
    <cellStyle name="Accent1 2 5 2" xfId="575" xr:uid="{00000000-0005-0000-0000-0000DC020000}"/>
    <cellStyle name="Accent1 2 6" xfId="576" xr:uid="{00000000-0005-0000-0000-0000DD020000}"/>
    <cellStyle name="Accent1 2 6 2" xfId="577" xr:uid="{00000000-0005-0000-0000-0000DE020000}"/>
    <cellStyle name="Accent1 2 7" xfId="578" xr:uid="{00000000-0005-0000-0000-0000DF020000}"/>
    <cellStyle name="Accent1 3" xfId="579" xr:uid="{00000000-0005-0000-0000-0000E0020000}"/>
    <cellStyle name="Accent1 3 2" xfId="580" xr:uid="{00000000-0005-0000-0000-0000E1020000}"/>
    <cellStyle name="Accent1 3 2 2" xfId="581" xr:uid="{00000000-0005-0000-0000-0000E2020000}"/>
    <cellStyle name="Accent1 3 3" xfId="582" xr:uid="{00000000-0005-0000-0000-0000E3020000}"/>
    <cellStyle name="Accent1 3 3 2" xfId="583" xr:uid="{00000000-0005-0000-0000-0000E4020000}"/>
    <cellStyle name="Accent1 3 4" xfId="584" xr:uid="{00000000-0005-0000-0000-0000E5020000}"/>
    <cellStyle name="Accent1 4" xfId="585" xr:uid="{00000000-0005-0000-0000-0000E6020000}"/>
    <cellStyle name="Accent1 4 2" xfId="586" xr:uid="{00000000-0005-0000-0000-0000E7020000}"/>
    <cellStyle name="Accent2" xfId="587" xr:uid="{00000000-0005-0000-0000-0000E8020000}"/>
    <cellStyle name="Accent2 2" xfId="588" xr:uid="{00000000-0005-0000-0000-0000E9020000}"/>
    <cellStyle name="Accent2 2 2" xfId="589" xr:uid="{00000000-0005-0000-0000-0000EA020000}"/>
    <cellStyle name="Accent2 2 2 2" xfId="590" xr:uid="{00000000-0005-0000-0000-0000EB020000}"/>
    <cellStyle name="Accent2 2 3" xfId="591" xr:uid="{00000000-0005-0000-0000-0000EC020000}"/>
    <cellStyle name="Accent2 2 3 2" xfId="592" xr:uid="{00000000-0005-0000-0000-0000ED020000}"/>
    <cellStyle name="Accent2 2 4" xfId="593" xr:uid="{00000000-0005-0000-0000-0000EE020000}"/>
    <cellStyle name="Accent2 3" xfId="594" xr:uid="{00000000-0005-0000-0000-0000EF020000}"/>
    <cellStyle name="Accent2 3 2" xfId="595" xr:uid="{00000000-0005-0000-0000-0000F0020000}"/>
    <cellStyle name="Accent2 3 2 2" xfId="596" xr:uid="{00000000-0005-0000-0000-0000F1020000}"/>
    <cellStyle name="Accent2 3 3" xfId="597" xr:uid="{00000000-0005-0000-0000-0000F2020000}"/>
    <cellStyle name="Accent2 3 3 2" xfId="598" xr:uid="{00000000-0005-0000-0000-0000F3020000}"/>
    <cellStyle name="Accent2 3 4" xfId="599" xr:uid="{00000000-0005-0000-0000-0000F4020000}"/>
    <cellStyle name="Accent3 2" xfId="600" xr:uid="{00000000-0005-0000-0000-0000F5020000}"/>
    <cellStyle name="Accent3 2 2" xfId="601" xr:uid="{00000000-0005-0000-0000-0000F6020000}"/>
    <cellStyle name="Accent3 2 2 2" xfId="602" xr:uid="{00000000-0005-0000-0000-0000F7020000}"/>
    <cellStyle name="Accent3 2 3" xfId="603" xr:uid="{00000000-0005-0000-0000-0000F8020000}"/>
    <cellStyle name="Accent3 2 3 2" xfId="604" xr:uid="{00000000-0005-0000-0000-0000F9020000}"/>
    <cellStyle name="Accent3 2 4" xfId="605" xr:uid="{00000000-0005-0000-0000-0000FA020000}"/>
    <cellStyle name="Accent3 3" xfId="606" xr:uid="{00000000-0005-0000-0000-0000FB020000}"/>
    <cellStyle name="Accent3 3 2" xfId="607" xr:uid="{00000000-0005-0000-0000-0000FC020000}"/>
    <cellStyle name="Accent3 3 2 2" xfId="608" xr:uid="{00000000-0005-0000-0000-0000FD020000}"/>
    <cellStyle name="Accent3 3 3" xfId="609" xr:uid="{00000000-0005-0000-0000-0000FE020000}"/>
    <cellStyle name="Accent3 3 3 2" xfId="610" xr:uid="{00000000-0005-0000-0000-0000FF020000}"/>
    <cellStyle name="Accent3 3 4" xfId="611" xr:uid="{00000000-0005-0000-0000-000000030000}"/>
    <cellStyle name="Accent4 2" xfId="612" xr:uid="{00000000-0005-0000-0000-000001030000}"/>
    <cellStyle name="Accent4 2 2" xfId="613" xr:uid="{00000000-0005-0000-0000-000002030000}"/>
    <cellStyle name="Accent4 2 2 2" xfId="614" xr:uid="{00000000-0005-0000-0000-000003030000}"/>
    <cellStyle name="Accent4 2 3" xfId="615" xr:uid="{00000000-0005-0000-0000-000004030000}"/>
    <cellStyle name="Accent4 2 3 2" xfId="616" xr:uid="{00000000-0005-0000-0000-000005030000}"/>
    <cellStyle name="Accent4 2 4" xfId="617" xr:uid="{00000000-0005-0000-0000-000006030000}"/>
    <cellStyle name="Accent4 3" xfId="618" xr:uid="{00000000-0005-0000-0000-000007030000}"/>
    <cellStyle name="Accent4 3 2" xfId="619" xr:uid="{00000000-0005-0000-0000-000008030000}"/>
    <cellStyle name="Accent4 3 2 2" xfId="620" xr:uid="{00000000-0005-0000-0000-000009030000}"/>
    <cellStyle name="Accent4 3 3" xfId="621" xr:uid="{00000000-0005-0000-0000-00000A030000}"/>
    <cellStyle name="Accent4 3 3 2" xfId="622" xr:uid="{00000000-0005-0000-0000-00000B030000}"/>
    <cellStyle name="Accent4 3 4" xfId="623" xr:uid="{00000000-0005-0000-0000-00000C030000}"/>
    <cellStyle name="Accent5 2" xfId="624" xr:uid="{00000000-0005-0000-0000-00000D030000}"/>
    <cellStyle name="Accent5 2 2" xfId="625" xr:uid="{00000000-0005-0000-0000-00000E030000}"/>
    <cellStyle name="Accent5 2 2 2" xfId="626" xr:uid="{00000000-0005-0000-0000-00000F030000}"/>
    <cellStyle name="Accent5 2 3" xfId="627" xr:uid="{00000000-0005-0000-0000-000010030000}"/>
    <cellStyle name="Accent5 2 3 2" xfId="628" xr:uid="{00000000-0005-0000-0000-000011030000}"/>
    <cellStyle name="Accent5 2 4" xfId="629" xr:uid="{00000000-0005-0000-0000-000012030000}"/>
    <cellStyle name="Accent5 3" xfId="630" xr:uid="{00000000-0005-0000-0000-000013030000}"/>
    <cellStyle name="Accent5 3 2" xfId="631" xr:uid="{00000000-0005-0000-0000-000014030000}"/>
    <cellStyle name="Accent5 3 2 2" xfId="632" xr:uid="{00000000-0005-0000-0000-000015030000}"/>
    <cellStyle name="Accent5 3 3" xfId="633" xr:uid="{00000000-0005-0000-0000-000016030000}"/>
    <cellStyle name="Accent5 3 3 2" xfId="634" xr:uid="{00000000-0005-0000-0000-000017030000}"/>
    <cellStyle name="Accent5 3 4" xfId="635" xr:uid="{00000000-0005-0000-0000-000018030000}"/>
    <cellStyle name="Accent6 2" xfId="636" xr:uid="{00000000-0005-0000-0000-000019030000}"/>
    <cellStyle name="Accent6 2 2" xfId="637" xr:uid="{00000000-0005-0000-0000-00001A030000}"/>
    <cellStyle name="Accent6 2 2 2" xfId="638" xr:uid="{00000000-0005-0000-0000-00001B030000}"/>
    <cellStyle name="Accent6 2 3" xfId="639" xr:uid="{00000000-0005-0000-0000-00001C030000}"/>
    <cellStyle name="Accent6 2 3 2" xfId="640" xr:uid="{00000000-0005-0000-0000-00001D030000}"/>
    <cellStyle name="Accent6 2 4" xfId="641" xr:uid="{00000000-0005-0000-0000-00001E030000}"/>
    <cellStyle name="Accent6 3" xfId="642" xr:uid="{00000000-0005-0000-0000-00001F030000}"/>
    <cellStyle name="Accent6 3 2" xfId="643" xr:uid="{00000000-0005-0000-0000-000020030000}"/>
    <cellStyle name="Accent6 3 2 2" xfId="644" xr:uid="{00000000-0005-0000-0000-000021030000}"/>
    <cellStyle name="Accent6 3 3" xfId="645" xr:uid="{00000000-0005-0000-0000-000022030000}"/>
    <cellStyle name="Accent6 3 3 2" xfId="646" xr:uid="{00000000-0005-0000-0000-000023030000}"/>
    <cellStyle name="Accent6 3 4" xfId="647" xr:uid="{00000000-0005-0000-0000-000024030000}"/>
    <cellStyle name="Açıklama Metni" xfId="648" xr:uid="{00000000-0005-0000-0000-000025030000}"/>
    <cellStyle name="Actual Date" xfId="649" xr:uid="{00000000-0005-0000-0000-000026030000}"/>
    <cellStyle name="Actual Date 2" xfId="650" xr:uid="{00000000-0005-0000-0000-000027030000}"/>
    <cellStyle name="AFE" xfId="651" xr:uid="{00000000-0005-0000-0000-000028030000}"/>
    <cellStyle name="AFE 2" xfId="2045" xr:uid="{00000000-0005-0000-0000-000029030000}"/>
    <cellStyle name="AFE_Instruksjoner" xfId="2547" xr:uid="{00000000-0005-0000-0000-00002A030000}"/>
    <cellStyle name="Ana Başlık" xfId="652" xr:uid="{00000000-0005-0000-0000-00002B030000}"/>
    <cellStyle name="Analyst account" xfId="653" xr:uid="{00000000-0005-0000-0000-00002C030000}"/>
    <cellStyle name="B2" xfId="654" xr:uid="{00000000-0005-0000-0000-00002D030000}"/>
    <cellStyle name="Bad 2" xfId="655" xr:uid="{00000000-0005-0000-0000-00002E030000}"/>
    <cellStyle name="Bad 2 2" xfId="656" xr:uid="{00000000-0005-0000-0000-00002F030000}"/>
    <cellStyle name="Bad 2 2 2" xfId="657" xr:uid="{00000000-0005-0000-0000-000030030000}"/>
    <cellStyle name="Bad 2 3" xfId="658" xr:uid="{00000000-0005-0000-0000-000031030000}"/>
    <cellStyle name="Bad 3" xfId="659" xr:uid="{00000000-0005-0000-0000-000032030000}"/>
    <cellStyle name="Bad 3 2" xfId="660" xr:uid="{00000000-0005-0000-0000-000033030000}"/>
    <cellStyle name="Bad 3 3" xfId="661" xr:uid="{00000000-0005-0000-0000-000034030000}"/>
    <cellStyle name="Bağlı Hücre" xfId="662" xr:uid="{00000000-0005-0000-0000-000035030000}"/>
    <cellStyle name="Başlık 1" xfId="663" xr:uid="{00000000-0005-0000-0000-000036030000}"/>
    <cellStyle name="Başlık 2" xfId="664" xr:uid="{00000000-0005-0000-0000-000037030000}"/>
    <cellStyle name="Başlık 3" xfId="665" xr:uid="{00000000-0005-0000-0000-000038030000}"/>
    <cellStyle name="Başlık 4" xfId="666" xr:uid="{00000000-0005-0000-0000-000039030000}"/>
    <cellStyle name="Beregning 2" xfId="667" xr:uid="{00000000-0005-0000-0000-00003A030000}"/>
    <cellStyle name="Beregning 2 2" xfId="668" xr:uid="{00000000-0005-0000-0000-00003B030000}"/>
    <cellStyle name="Beregning 2 3" xfId="2330" xr:uid="{00000000-0005-0000-0000-00003C030000}"/>
    <cellStyle name="Beregning 3" xfId="669" xr:uid="{00000000-0005-0000-0000-00003D030000}"/>
    <cellStyle name="Beregning 4" xfId="670" xr:uid="{00000000-0005-0000-0000-00003E030000}"/>
    <cellStyle name="Beregning 5" xfId="2329" xr:uid="{00000000-0005-0000-0000-00003F030000}"/>
    <cellStyle name="Binlik Ayracı 2" xfId="671" xr:uid="{00000000-0005-0000-0000-000040030000}"/>
    <cellStyle name="Binlik Ayracı 2 2" xfId="672" xr:uid="{00000000-0005-0000-0000-000041030000}"/>
    <cellStyle name="Binlik Ayracı 2 2 2" xfId="2047" xr:uid="{00000000-0005-0000-0000-000042030000}"/>
    <cellStyle name="Binlik Ayracı 2 3" xfId="2046" xr:uid="{00000000-0005-0000-0000-000043030000}"/>
    <cellStyle name="BLUE" xfId="673" xr:uid="{00000000-0005-0000-0000-000044030000}"/>
    <cellStyle name="Body" xfId="674" xr:uid="{00000000-0005-0000-0000-000045030000}"/>
    <cellStyle name="border" xfId="675" xr:uid="{00000000-0005-0000-0000-000046030000}"/>
    <cellStyle name="Brand Align Left Text" xfId="676" xr:uid="{00000000-0005-0000-0000-000047030000}"/>
    <cellStyle name="Brand Default" xfId="677" xr:uid="{00000000-0005-0000-0000-000048030000}"/>
    <cellStyle name="Brand Percent" xfId="678" xr:uid="{00000000-0005-0000-0000-000049030000}"/>
    <cellStyle name="Brand Percent 2" xfId="679" xr:uid="{00000000-0005-0000-0000-00004A030000}"/>
    <cellStyle name="Brand Source" xfId="680" xr:uid="{00000000-0005-0000-0000-00004B030000}"/>
    <cellStyle name="Brand Source 2" xfId="681" xr:uid="{00000000-0005-0000-0000-00004C030000}"/>
    <cellStyle name="Brand Subtitle with Underline" xfId="682" xr:uid="{00000000-0005-0000-0000-00004D030000}"/>
    <cellStyle name="Brand Subtitle without Underline" xfId="683" xr:uid="{00000000-0005-0000-0000-00004E030000}"/>
    <cellStyle name="Brand Title" xfId="684" xr:uid="{00000000-0005-0000-0000-00004F030000}"/>
    <cellStyle name="Calc Currency (0)" xfId="685" xr:uid="{00000000-0005-0000-0000-000050030000}"/>
    <cellStyle name="Calc Currency (0) 2" xfId="2048" xr:uid="{00000000-0005-0000-0000-000051030000}"/>
    <cellStyle name="Calc Currency (0)_Instruksjoner" xfId="2548" xr:uid="{00000000-0005-0000-0000-000052030000}"/>
    <cellStyle name="Calc Currency (2)" xfId="686" xr:uid="{00000000-0005-0000-0000-000053030000}"/>
    <cellStyle name="Calc Currency (2) 2" xfId="2049" xr:uid="{00000000-0005-0000-0000-000054030000}"/>
    <cellStyle name="Calc Currency (2)_Instruksjoner" xfId="2549" xr:uid="{00000000-0005-0000-0000-000055030000}"/>
    <cellStyle name="Calc Percent (0)" xfId="687" xr:uid="{00000000-0005-0000-0000-000056030000}"/>
    <cellStyle name="Calc Percent (0) 2" xfId="2050" xr:uid="{00000000-0005-0000-0000-000057030000}"/>
    <cellStyle name="Calc Percent (0)_Instruksjoner" xfId="2550" xr:uid="{00000000-0005-0000-0000-000058030000}"/>
    <cellStyle name="Calc Percent (1)" xfId="688" xr:uid="{00000000-0005-0000-0000-000059030000}"/>
    <cellStyle name="Calc Percent (1) 2" xfId="2051" xr:uid="{00000000-0005-0000-0000-00005A030000}"/>
    <cellStyle name="Calc Percent (1)_Instruksjoner" xfId="2551" xr:uid="{00000000-0005-0000-0000-00005B030000}"/>
    <cellStyle name="Calc Percent (2)" xfId="689" xr:uid="{00000000-0005-0000-0000-00005C030000}"/>
    <cellStyle name="Calc Percent (2) 2" xfId="2052" xr:uid="{00000000-0005-0000-0000-00005D030000}"/>
    <cellStyle name="Calc Percent (2)_Instruksjoner" xfId="2552" xr:uid="{00000000-0005-0000-0000-00005E030000}"/>
    <cellStyle name="Calc Units (0)" xfId="690" xr:uid="{00000000-0005-0000-0000-00005F030000}"/>
    <cellStyle name="Calc Units (0) 2" xfId="2053" xr:uid="{00000000-0005-0000-0000-000060030000}"/>
    <cellStyle name="Calc Units (0)_Instruksjoner" xfId="2553" xr:uid="{00000000-0005-0000-0000-000061030000}"/>
    <cellStyle name="Calc Units (1)" xfId="691" xr:uid="{00000000-0005-0000-0000-000062030000}"/>
    <cellStyle name="Calc Units (1) 2" xfId="2054" xr:uid="{00000000-0005-0000-0000-000063030000}"/>
    <cellStyle name="Calc Units (1)_Instruksjoner" xfId="2554" xr:uid="{00000000-0005-0000-0000-000064030000}"/>
    <cellStyle name="Calc Units (2)" xfId="692" xr:uid="{00000000-0005-0000-0000-000065030000}"/>
    <cellStyle name="Calc Units (2) 2" xfId="2055" xr:uid="{00000000-0005-0000-0000-000066030000}"/>
    <cellStyle name="Calc Units (2)_Instruksjoner" xfId="2555" xr:uid="{00000000-0005-0000-0000-000067030000}"/>
    <cellStyle name="Calculation 2" xfId="693" xr:uid="{00000000-0005-0000-0000-000068030000}"/>
    <cellStyle name="Calculation 2 2" xfId="694" xr:uid="{00000000-0005-0000-0000-000069030000}"/>
    <cellStyle name="Calculation 2 3" xfId="695" xr:uid="{00000000-0005-0000-0000-00006A030000}"/>
    <cellStyle name="Calculation 2 4" xfId="696" xr:uid="{00000000-0005-0000-0000-00006B030000}"/>
    <cellStyle name="Calculation 2 5" xfId="697" xr:uid="{00000000-0005-0000-0000-00006C030000}"/>
    <cellStyle name="Calculation 3" xfId="698" xr:uid="{00000000-0005-0000-0000-00006D030000}"/>
    <cellStyle name="Calculation 3 2" xfId="699" xr:uid="{00000000-0005-0000-0000-00006E030000}"/>
    <cellStyle name="Calculation 3 3" xfId="700" xr:uid="{00000000-0005-0000-0000-00006F030000}"/>
    <cellStyle name="Calculation 3 4" xfId="701" xr:uid="{00000000-0005-0000-0000-000070030000}"/>
    <cellStyle name="Calculation 3 5" xfId="702" xr:uid="{00000000-0005-0000-0000-000071030000}"/>
    <cellStyle name="Check Cell 2" xfId="703" xr:uid="{00000000-0005-0000-0000-000072030000}"/>
    <cellStyle name="Check Cell 2 2" xfId="704" xr:uid="{00000000-0005-0000-0000-000073030000}"/>
    <cellStyle name="Check Cell 2 3" xfId="705" xr:uid="{00000000-0005-0000-0000-000074030000}"/>
    <cellStyle name="Check Cell 3" xfId="706" xr:uid="{00000000-0005-0000-0000-000075030000}"/>
    <cellStyle name="Check Cell 3 2" xfId="707" xr:uid="{00000000-0005-0000-0000-000076030000}"/>
    <cellStyle name="Check Cell 3 3" xfId="708" xr:uid="{00000000-0005-0000-0000-000077030000}"/>
    <cellStyle name="Çıkış" xfId="709" xr:uid="{00000000-0005-0000-0000-000078030000}"/>
    <cellStyle name="Code" xfId="710" xr:uid="{00000000-0005-0000-0000-000079030000}"/>
    <cellStyle name="Code 2" xfId="711" xr:uid="{00000000-0005-0000-0000-00007A030000}"/>
    <cellStyle name="Code Section" xfId="712" xr:uid="{00000000-0005-0000-0000-00007B030000}"/>
    <cellStyle name="Code Section 2" xfId="713" xr:uid="{00000000-0005-0000-0000-00007C030000}"/>
    <cellStyle name="Comma [0] 2" xfId="714" xr:uid="{00000000-0005-0000-0000-00007D030000}"/>
    <cellStyle name="Comma [0] 2 2" xfId="715" xr:uid="{00000000-0005-0000-0000-00007E030000}"/>
    <cellStyle name="Comma [0] 2 2 2" xfId="2057" xr:uid="{00000000-0005-0000-0000-00007F030000}"/>
    <cellStyle name="Comma [0] 2 2_Instruksjoner" xfId="2556" xr:uid="{00000000-0005-0000-0000-000080030000}"/>
    <cellStyle name="Comma [0] 2 3" xfId="2056" xr:uid="{00000000-0005-0000-0000-000081030000}"/>
    <cellStyle name="Comma [0] 2_Instruksjoner" xfId="2557" xr:uid="{00000000-0005-0000-0000-000082030000}"/>
    <cellStyle name="Comma [00]" xfId="716" xr:uid="{00000000-0005-0000-0000-000083030000}"/>
    <cellStyle name="Comma [00] 2" xfId="2058" xr:uid="{00000000-0005-0000-0000-000084030000}"/>
    <cellStyle name="Comma 10" xfId="717" xr:uid="{00000000-0005-0000-0000-000085030000}"/>
    <cellStyle name="Comma 10 2" xfId="718" xr:uid="{00000000-0005-0000-0000-000086030000}"/>
    <cellStyle name="Comma 10 2 2" xfId="719" xr:uid="{00000000-0005-0000-0000-000087030000}"/>
    <cellStyle name="Comma 10 2 2 2" xfId="2060" xr:uid="{00000000-0005-0000-0000-000088030000}"/>
    <cellStyle name="Comma 10 2 3" xfId="2059" xr:uid="{00000000-0005-0000-0000-000089030000}"/>
    <cellStyle name="Comma 10 3" xfId="720" xr:uid="{00000000-0005-0000-0000-00008A030000}"/>
    <cellStyle name="Comma 10 3 2" xfId="2332" xr:uid="{00000000-0005-0000-0000-00008B030000}"/>
    <cellStyle name="Comma 10 4" xfId="721" xr:uid="{00000000-0005-0000-0000-00008C030000}"/>
    <cellStyle name="Comma 10 4 2" xfId="2333" xr:uid="{00000000-0005-0000-0000-00008D030000}"/>
    <cellStyle name="Comma 10 5" xfId="2331" xr:uid="{00000000-0005-0000-0000-00008E030000}"/>
    <cellStyle name="Comma 11" xfId="722" xr:uid="{00000000-0005-0000-0000-00008F030000}"/>
    <cellStyle name="Comma 11 2" xfId="723" xr:uid="{00000000-0005-0000-0000-000090030000}"/>
    <cellStyle name="Comma 11 2 2" xfId="2335" xr:uid="{00000000-0005-0000-0000-000091030000}"/>
    <cellStyle name="Comma 11 3" xfId="724" xr:uid="{00000000-0005-0000-0000-000092030000}"/>
    <cellStyle name="Comma 11 3 2" xfId="2336" xr:uid="{00000000-0005-0000-0000-000093030000}"/>
    <cellStyle name="Comma 11 4" xfId="2334" xr:uid="{00000000-0005-0000-0000-000094030000}"/>
    <cellStyle name="Comma 12" xfId="725" xr:uid="{00000000-0005-0000-0000-000095030000}"/>
    <cellStyle name="Comma 12 2" xfId="726" xr:uid="{00000000-0005-0000-0000-000096030000}"/>
    <cellStyle name="Comma 12 2 2" xfId="2338" xr:uid="{00000000-0005-0000-0000-000097030000}"/>
    <cellStyle name="Comma 12 3" xfId="727" xr:uid="{00000000-0005-0000-0000-000098030000}"/>
    <cellStyle name="Comma 12 3 2" xfId="2339" xr:uid="{00000000-0005-0000-0000-000099030000}"/>
    <cellStyle name="Comma 12 4" xfId="2337" xr:uid="{00000000-0005-0000-0000-00009A030000}"/>
    <cellStyle name="Comma 13" xfId="728" xr:uid="{00000000-0005-0000-0000-00009B030000}"/>
    <cellStyle name="Comma 13 2" xfId="729" xr:uid="{00000000-0005-0000-0000-00009C030000}"/>
    <cellStyle name="Comma 13 2 2" xfId="2062" xr:uid="{00000000-0005-0000-0000-00009D030000}"/>
    <cellStyle name="Comma 13 3" xfId="2061" xr:uid="{00000000-0005-0000-0000-00009E030000}"/>
    <cellStyle name="Comma 2" xfId="730" xr:uid="{00000000-0005-0000-0000-00009F030000}"/>
    <cellStyle name="Comma 2 2" xfId="731" xr:uid="{00000000-0005-0000-0000-0000A0030000}"/>
    <cellStyle name="Comma 2 2 2" xfId="732" xr:uid="{00000000-0005-0000-0000-0000A1030000}"/>
    <cellStyle name="Comma 2 2 2 2" xfId="733" xr:uid="{00000000-0005-0000-0000-0000A2030000}"/>
    <cellStyle name="Comma 2 2 3" xfId="734" xr:uid="{00000000-0005-0000-0000-0000A3030000}"/>
    <cellStyle name="Comma 2 2 3 2" xfId="735" xr:uid="{00000000-0005-0000-0000-0000A4030000}"/>
    <cellStyle name="Comma 2 2 3 2 2" xfId="2066" xr:uid="{00000000-0005-0000-0000-0000A5030000}"/>
    <cellStyle name="Comma 2 2 3 3" xfId="2065" xr:uid="{00000000-0005-0000-0000-0000A6030000}"/>
    <cellStyle name="Comma 2 2 4" xfId="2064" xr:uid="{00000000-0005-0000-0000-0000A7030000}"/>
    <cellStyle name="Comma 2 3" xfId="736" xr:uid="{00000000-0005-0000-0000-0000A8030000}"/>
    <cellStyle name="Comma 2 3 2" xfId="737" xr:uid="{00000000-0005-0000-0000-0000A9030000}"/>
    <cellStyle name="Comma 2 3 2 2" xfId="738" xr:uid="{00000000-0005-0000-0000-0000AA030000}"/>
    <cellStyle name="Comma 2 3 3" xfId="739" xr:uid="{00000000-0005-0000-0000-0000AB030000}"/>
    <cellStyle name="Comma 2 4" xfId="740" xr:uid="{00000000-0005-0000-0000-0000AC030000}"/>
    <cellStyle name="Comma 2 4 2" xfId="741" xr:uid="{00000000-0005-0000-0000-0000AD030000}"/>
    <cellStyle name="Comma 2 5" xfId="742" xr:uid="{00000000-0005-0000-0000-0000AE030000}"/>
    <cellStyle name="Comma 2 5 2" xfId="743" xr:uid="{00000000-0005-0000-0000-0000AF030000}"/>
    <cellStyle name="Comma 2 5 2 2" xfId="2341" xr:uid="{00000000-0005-0000-0000-0000B0030000}"/>
    <cellStyle name="Comma 2 5 3" xfId="744" xr:uid="{00000000-0005-0000-0000-0000B1030000}"/>
    <cellStyle name="Comma 2 5 3 2" xfId="2342" xr:uid="{00000000-0005-0000-0000-0000B2030000}"/>
    <cellStyle name="Comma 2 5 4" xfId="2340" xr:uid="{00000000-0005-0000-0000-0000B3030000}"/>
    <cellStyle name="Comma 2 6" xfId="745" xr:uid="{00000000-0005-0000-0000-0000B4030000}"/>
    <cellStyle name="Comma 2 6 2" xfId="746" xr:uid="{00000000-0005-0000-0000-0000B5030000}"/>
    <cellStyle name="Comma 2 6 2 2" xfId="2344" xr:uid="{00000000-0005-0000-0000-0000B6030000}"/>
    <cellStyle name="Comma 2 6 3" xfId="2343" xr:uid="{00000000-0005-0000-0000-0000B7030000}"/>
    <cellStyle name="Comma 2 7" xfId="747" xr:uid="{00000000-0005-0000-0000-0000B8030000}"/>
    <cellStyle name="Comma 2 7 2" xfId="2067" xr:uid="{00000000-0005-0000-0000-0000B9030000}"/>
    <cellStyle name="Comma 2 7_Instruksjoner" xfId="2558" xr:uid="{00000000-0005-0000-0000-0000BA030000}"/>
    <cellStyle name="Comma 2 8" xfId="2063" xr:uid="{00000000-0005-0000-0000-0000BB030000}"/>
    <cellStyle name="Comma 2_Instruksjoner" xfId="2559" xr:uid="{00000000-0005-0000-0000-0000BC030000}"/>
    <cellStyle name="Comma 3" xfId="748" xr:uid="{00000000-0005-0000-0000-0000BD030000}"/>
    <cellStyle name="Comma 3 2" xfId="749" xr:uid="{00000000-0005-0000-0000-0000BE030000}"/>
    <cellStyle name="Comma 3 2 2" xfId="750" xr:uid="{00000000-0005-0000-0000-0000BF030000}"/>
    <cellStyle name="Comma 3 2 2 2" xfId="2069" xr:uid="{00000000-0005-0000-0000-0000C0030000}"/>
    <cellStyle name="Comma 3 2 3" xfId="2068" xr:uid="{00000000-0005-0000-0000-0000C1030000}"/>
    <cellStyle name="Comma 4" xfId="751" xr:uid="{00000000-0005-0000-0000-0000C2030000}"/>
    <cellStyle name="Comma 5" xfId="752" xr:uid="{00000000-0005-0000-0000-0000C3030000}"/>
    <cellStyle name="Comma 5 2" xfId="2070" xr:uid="{00000000-0005-0000-0000-0000C4030000}"/>
    <cellStyle name="Comma 6" xfId="753" xr:uid="{00000000-0005-0000-0000-0000C5030000}"/>
    <cellStyle name="Comma 6 2" xfId="754" xr:uid="{00000000-0005-0000-0000-0000C6030000}"/>
    <cellStyle name="Comma 6 2 2" xfId="2346" xr:uid="{00000000-0005-0000-0000-0000C7030000}"/>
    <cellStyle name="Comma 6 3" xfId="755" xr:uid="{00000000-0005-0000-0000-0000C8030000}"/>
    <cellStyle name="Comma 6 3 2" xfId="2347" xr:uid="{00000000-0005-0000-0000-0000C9030000}"/>
    <cellStyle name="Comma 6 4" xfId="2345" xr:uid="{00000000-0005-0000-0000-0000CA030000}"/>
    <cellStyle name="Comma 7" xfId="756" xr:uid="{00000000-0005-0000-0000-0000CB030000}"/>
    <cellStyle name="Comma 7 2" xfId="757" xr:uid="{00000000-0005-0000-0000-0000CC030000}"/>
    <cellStyle name="Comma 7 2 2" xfId="758" xr:uid="{00000000-0005-0000-0000-0000CD030000}"/>
    <cellStyle name="Comma 7 2 2 2" xfId="759" xr:uid="{00000000-0005-0000-0000-0000CE030000}"/>
    <cellStyle name="Comma 7 2 3" xfId="760" xr:uid="{00000000-0005-0000-0000-0000CF030000}"/>
    <cellStyle name="Comma 7 3" xfId="761" xr:uid="{00000000-0005-0000-0000-0000D0030000}"/>
    <cellStyle name="Comma 7 3 2" xfId="762" xr:uid="{00000000-0005-0000-0000-0000D1030000}"/>
    <cellStyle name="Comma 7 3 2 2" xfId="763" xr:uid="{00000000-0005-0000-0000-0000D2030000}"/>
    <cellStyle name="Comma 7 3 3" xfId="764" xr:uid="{00000000-0005-0000-0000-0000D3030000}"/>
    <cellStyle name="Comma 7 4" xfId="765" xr:uid="{00000000-0005-0000-0000-0000D4030000}"/>
    <cellStyle name="Comma 7 4 2" xfId="766" xr:uid="{00000000-0005-0000-0000-0000D5030000}"/>
    <cellStyle name="Comma 7 5" xfId="767" xr:uid="{00000000-0005-0000-0000-0000D6030000}"/>
    <cellStyle name="Comma 7 5 2" xfId="2349" xr:uid="{00000000-0005-0000-0000-0000D7030000}"/>
    <cellStyle name="Comma 7 6" xfId="768" xr:uid="{00000000-0005-0000-0000-0000D8030000}"/>
    <cellStyle name="Comma 7 6 2" xfId="2350" xr:uid="{00000000-0005-0000-0000-0000D9030000}"/>
    <cellStyle name="Comma 7 7" xfId="2348" xr:uid="{00000000-0005-0000-0000-0000DA030000}"/>
    <cellStyle name="Comma 8" xfId="769" xr:uid="{00000000-0005-0000-0000-0000DB030000}"/>
    <cellStyle name="Comma 8 2" xfId="770" xr:uid="{00000000-0005-0000-0000-0000DC030000}"/>
    <cellStyle name="Comma 8 2 2" xfId="2352" xr:uid="{00000000-0005-0000-0000-0000DD030000}"/>
    <cellStyle name="Comma 8 3" xfId="771" xr:uid="{00000000-0005-0000-0000-0000DE030000}"/>
    <cellStyle name="Comma 8 3 2" xfId="2353" xr:uid="{00000000-0005-0000-0000-0000DF030000}"/>
    <cellStyle name="Comma 8 4" xfId="2351" xr:uid="{00000000-0005-0000-0000-0000E0030000}"/>
    <cellStyle name="Comma 9" xfId="772" xr:uid="{00000000-0005-0000-0000-0000E1030000}"/>
    <cellStyle name="Comma 9 2" xfId="773" xr:uid="{00000000-0005-0000-0000-0000E2030000}"/>
    <cellStyle name="Comma 9 2 2" xfId="774" xr:uid="{00000000-0005-0000-0000-0000E3030000}"/>
    <cellStyle name="Comma 9 2 2 2" xfId="2356" xr:uid="{00000000-0005-0000-0000-0000E4030000}"/>
    <cellStyle name="Comma 9 2 3" xfId="775" xr:uid="{00000000-0005-0000-0000-0000E5030000}"/>
    <cellStyle name="Comma 9 2 3 2" xfId="2357" xr:uid="{00000000-0005-0000-0000-0000E6030000}"/>
    <cellStyle name="Comma 9 2 4" xfId="2355" xr:uid="{00000000-0005-0000-0000-0000E7030000}"/>
    <cellStyle name="Comma 9 3" xfId="776" xr:uid="{00000000-0005-0000-0000-0000E8030000}"/>
    <cellStyle name="Comma 9 3 2" xfId="2358" xr:uid="{00000000-0005-0000-0000-0000E9030000}"/>
    <cellStyle name="Comma 9 4" xfId="777" xr:uid="{00000000-0005-0000-0000-0000EA030000}"/>
    <cellStyle name="Comma 9 4 2" xfId="2359" xr:uid="{00000000-0005-0000-0000-0000EB030000}"/>
    <cellStyle name="Comma 9 5" xfId="2354" xr:uid="{00000000-0005-0000-0000-0000EC030000}"/>
    <cellStyle name="comma zerodec" xfId="778" xr:uid="{00000000-0005-0000-0000-0000ED030000}"/>
    <cellStyle name="comma zerodec 2" xfId="2071" xr:uid="{00000000-0005-0000-0000-0000EE030000}"/>
    <cellStyle name="comma zerodec_Instruksjoner" xfId="2560" xr:uid="{00000000-0005-0000-0000-0000EF030000}"/>
    <cellStyle name="Comma0" xfId="779" xr:uid="{00000000-0005-0000-0000-0000F0030000}"/>
    <cellStyle name="Comma0 2" xfId="2072" xr:uid="{00000000-0005-0000-0000-0000F1030000}"/>
    <cellStyle name="Complete" xfId="780" xr:uid="{00000000-0005-0000-0000-0000F2030000}"/>
    <cellStyle name="Complete 2" xfId="781" xr:uid="{00000000-0005-0000-0000-0000F3030000}"/>
    <cellStyle name="Complete 2 2" xfId="2074" xr:uid="{00000000-0005-0000-0000-0000F4030000}"/>
    <cellStyle name="Complete 3" xfId="2073" xr:uid="{00000000-0005-0000-0000-0000F5030000}"/>
    <cellStyle name="Cross Link" xfId="782" xr:uid="{00000000-0005-0000-0000-0000F6030000}"/>
    <cellStyle name="Cross Link 2" xfId="783" xr:uid="{00000000-0005-0000-0000-0000F7030000}"/>
    <cellStyle name="Cross Link 2 2" xfId="2076" xr:uid="{00000000-0005-0000-0000-0000F8030000}"/>
    <cellStyle name="Cross Link 3" xfId="2075" xr:uid="{00000000-0005-0000-0000-0000F9030000}"/>
    <cellStyle name="Currency [0] 2" xfId="784" xr:uid="{00000000-0005-0000-0000-0000FA030000}"/>
    <cellStyle name="Currency [0] 2 2" xfId="785" xr:uid="{00000000-0005-0000-0000-0000FB030000}"/>
    <cellStyle name="Currency [0] 2 2 2" xfId="2078" xr:uid="{00000000-0005-0000-0000-0000FC030000}"/>
    <cellStyle name="Currency [0] 2 2_Instruksjoner" xfId="2561" xr:uid="{00000000-0005-0000-0000-0000FD030000}"/>
    <cellStyle name="Currency [0] 2 3" xfId="2077" xr:uid="{00000000-0005-0000-0000-0000FE030000}"/>
    <cellStyle name="Currency [0] 2_Instruksjoner" xfId="2562" xr:uid="{00000000-0005-0000-0000-0000FF030000}"/>
    <cellStyle name="Currency [00]" xfId="786" xr:uid="{00000000-0005-0000-0000-000000040000}"/>
    <cellStyle name="Currency [00] 2" xfId="2079" xr:uid="{00000000-0005-0000-0000-000001040000}"/>
    <cellStyle name="Currency 2" xfId="787" xr:uid="{00000000-0005-0000-0000-000002040000}"/>
    <cellStyle name="Currency 2 2" xfId="788" xr:uid="{00000000-0005-0000-0000-000003040000}"/>
    <cellStyle name="Currency 2 2 2" xfId="2081" xr:uid="{00000000-0005-0000-0000-000004040000}"/>
    <cellStyle name="Currency 2 3" xfId="789" xr:uid="{00000000-0005-0000-0000-000005040000}"/>
    <cellStyle name="Currency 2 3 2" xfId="2082" xr:uid="{00000000-0005-0000-0000-000006040000}"/>
    <cellStyle name="Currency 2 3_Instruksjoner" xfId="2563" xr:uid="{00000000-0005-0000-0000-000007040000}"/>
    <cellStyle name="Currency 2 4" xfId="2080" xr:uid="{00000000-0005-0000-0000-000008040000}"/>
    <cellStyle name="Currency 2_Instruksjoner" xfId="2564" xr:uid="{00000000-0005-0000-0000-000009040000}"/>
    <cellStyle name="Currency 3" xfId="790" xr:uid="{00000000-0005-0000-0000-00000A040000}"/>
    <cellStyle name="Currency 3 2" xfId="2083" xr:uid="{00000000-0005-0000-0000-00000B040000}"/>
    <cellStyle name="Currency 4" xfId="791" xr:uid="{00000000-0005-0000-0000-00000C040000}"/>
    <cellStyle name="Currency 4 2" xfId="2084" xr:uid="{00000000-0005-0000-0000-00000D040000}"/>
    <cellStyle name="Currency0" xfId="792" xr:uid="{00000000-0005-0000-0000-00000E040000}"/>
    <cellStyle name="Currency0 2" xfId="2085" xr:uid="{00000000-0005-0000-0000-00000F040000}"/>
    <cellStyle name="Currency1" xfId="793" xr:uid="{00000000-0005-0000-0000-000010040000}"/>
    <cellStyle name="Currency1 2" xfId="2086" xr:uid="{00000000-0005-0000-0000-000011040000}"/>
    <cellStyle name="Currency1_Instruksjoner" xfId="2565" xr:uid="{00000000-0005-0000-0000-000012040000}"/>
    <cellStyle name="DagerOgTimer" xfId="794" xr:uid="{00000000-0005-0000-0000-000013040000}"/>
    <cellStyle name="DagerOgTimer 2" xfId="2087" xr:uid="{00000000-0005-0000-0000-000014040000}"/>
    <cellStyle name="DagOgDato" xfId="795" xr:uid="{00000000-0005-0000-0000-000015040000}"/>
    <cellStyle name="DagOgDato 2" xfId="2088" xr:uid="{00000000-0005-0000-0000-000016040000}"/>
    <cellStyle name="DagOgDatoLang" xfId="796" xr:uid="{00000000-0005-0000-0000-000017040000}"/>
    <cellStyle name="DagOgDatoLang 2" xfId="2089" xr:uid="{00000000-0005-0000-0000-000018040000}"/>
    <cellStyle name="Date" xfId="797" xr:uid="{00000000-0005-0000-0000-000019040000}"/>
    <cellStyle name="Date 2" xfId="798" xr:uid="{00000000-0005-0000-0000-00001A040000}"/>
    <cellStyle name="Date 2 2" xfId="2091" xr:uid="{00000000-0005-0000-0000-00001B040000}"/>
    <cellStyle name="Date 2_Instruksjoner" xfId="2566" xr:uid="{00000000-0005-0000-0000-00001C040000}"/>
    <cellStyle name="Date 3" xfId="799" xr:uid="{00000000-0005-0000-0000-00001D040000}"/>
    <cellStyle name="Date 4" xfId="2090" xr:uid="{00000000-0005-0000-0000-00001E040000}"/>
    <cellStyle name="Date Short" xfId="800" xr:uid="{00000000-0005-0000-0000-00001F040000}"/>
    <cellStyle name="Date_Instruksjoner" xfId="2567" xr:uid="{00000000-0005-0000-0000-000020040000}"/>
    <cellStyle name="Dato" xfId="801" xr:uid="{00000000-0005-0000-0000-000021040000}"/>
    <cellStyle name="Dato 2" xfId="2092" xr:uid="{00000000-0005-0000-0000-000022040000}"/>
    <cellStyle name="datoer" xfId="802" xr:uid="{00000000-0005-0000-0000-000023040000}"/>
    <cellStyle name="datoer 2" xfId="2360" xr:uid="{00000000-0005-0000-0000-000024040000}"/>
    <cellStyle name="Dezimal [0]_AGES7175.XLS" xfId="803" xr:uid="{00000000-0005-0000-0000-000025040000}"/>
    <cellStyle name="Dezimal_Account Reconciliation Report" xfId="804" xr:uid="{00000000-0005-0000-0000-000026040000}"/>
    <cellStyle name="Dollar (zero dec)" xfId="805" xr:uid="{00000000-0005-0000-0000-000027040000}"/>
    <cellStyle name="Dollar (zero dec) 2" xfId="2093" xr:uid="{00000000-0005-0000-0000-000028040000}"/>
    <cellStyle name="Dollar (zero dec)_Instruksjoner" xfId="2568" xr:uid="{00000000-0005-0000-0000-000029040000}"/>
    <cellStyle name="Dårlig 2" xfId="806" xr:uid="{00000000-0005-0000-0000-00002A040000}"/>
    <cellStyle name="Dårlig 3" xfId="807" xr:uid="{00000000-0005-0000-0000-00002B040000}"/>
    <cellStyle name="Dårlig 4" xfId="808" xr:uid="{00000000-0005-0000-0000-00002C040000}"/>
    <cellStyle name="Dårlig 5" xfId="2361" xr:uid="{00000000-0005-0000-0000-00002D040000}"/>
    <cellStyle name="Enter Currency (0)" xfId="809" xr:uid="{00000000-0005-0000-0000-00002E040000}"/>
    <cellStyle name="Enter Currency (0) 2" xfId="2094" xr:uid="{00000000-0005-0000-0000-00002F040000}"/>
    <cellStyle name="Enter Currency (0)_Instruksjoner" xfId="2569" xr:uid="{00000000-0005-0000-0000-000030040000}"/>
    <cellStyle name="Enter Currency (2)" xfId="810" xr:uid="{00000000-0005-0000-0000-000031040000}"/>
    <cellStyle name="Enter Currency (2) 2" xfId="2095" xr:uid="{00000000-0005-0000-0000-000032040000}"/>
    <cellStyle name="Enter Currency (2)_Instruksjoner" xfId="2570" xr:uid="{00000000-0005-0000-0000-000033040000}"/>
    <cellStyle name="Enter Units (0)" xfId="811" xr:uid="{00000000-0005-0000-0000-000034040000}"/>
    <cellStyle name="Enter Units (0) 2" xfId="2096" xr:uid="{00000000-0005-0000-0000-000035040000}"/>
    <cellStyle name="Enter Units (0)_Instruksjoner" xfId="2571" xr:uid="{00000000-0005-0000-0000-000036040000}"/>
    <cellStyle name="Enter Units (1)" xfId="812" xr:uid="{00000000-0005-0000-0000-000037040000}"/>
    <cellStyle name="Enter Units (1) 2" xfId="2097" xr:uid="{00000000-0005-0000-0000-000038040000}"/>
    <cellStyle name="Enter Units (1)_Instruksjoner" xfId="2572" xr:uid="{00000000-0005-0000-0000-000039040000}"/>
    <cellStyle name="Enter Units (2)" xfId="813" xr:uid="{00000000-0005-0000-0000-00003A040000}"/>
    <cellStyle name="Enter Units (2) 2" xfId="2098" xr:uid="{00000000-0005-0000-0000-00003B040000}"/>
    <cellStyle name="Enter Units (2)_Instruksjoner" xfId="2573" xr:uid="{00000000-0005-0000-0000-00003C040000}"/>
    <cellStyle name="Euro" xfId="814" xr:uid="{00000000-0005-0000-0000-00003D040000}"/>
    <cellStyle name="Euro 2" xfId="815" xr:uid="{00000000-0005-0000-0000-00003E040000}"/>
    <cellStyle name="Euro 2 2" xfId="2100" xr:uid="{00000000-0005-0000-0000-00003F040000}"/>
    <cellStyle name="Euro 3" xfId="2099" xr:uid="{00000000-0005-0000-0000-000040040000}"/>
    <cellStyle name="Explanatory Text 2" xfId="816" xr:uid="{00000000-0005-0000-0000-000041040000}"/>
    <cellStyle name="Explanatory Text 2 2" xfId="817" xr:uid="{00000000-0005-0000-0000-000042040000}"/>
    <cellStyle name="Explanatory Text 2 2 2" xfId="818" xr:uid="{00000000-0005-0000-0000-000043040000}"/>
    <cellStyle name="Explanatory Text 2 3" xfId="819" xr:uid="{00000000-0005-0000-0000-000044040000}"/>
    <cellStyle name="Explanatory Text 2 3 2" xfId="820" xr:uid="{00000000-0005-0000-0000-000045040000}"/>
    <cellStyle name="Explanatory Text 2 4" xfId="821" xr:uid="{00000000-0005-0000-0000-000046040000}"/>
    <cellStyle name="Explanatory Text 3" xfId="822" xr:uid="{00000000-0005-0000-0000-000047040000}"/>
    <cellStyle name="Explanatory Text 3 2" xfId="823" xr:uid="{00000000-0005-0000-0000-000048040000}"/>
    <cellStyle name="Explanatory Text 3 2 2" xfId="824" xr:uid="{00000000-0005-0000-0000-000049040000}"/>
    <cellStyle name="Explanatory Text 3 3" xfId="825" xr:uid="{00000000-0005-0000-0000-00004A040000}"/>
    <cellStyle name="Explanatory Text 3 3 2" xfId="826" xr:uid="{00000000-0005-0000-0000-00004B040000}"/>
    <cellStyle name="Explanatory Text 3 4" xfId="827" xr:uid="{00000000-0005-0000-0000-00004C040000}"/>
    <cellStyle name="Fixed" xfId="828" xr:uid="{00000000-0005-0000-0000-00004D040000}"/>
    <cellStyle name="Fixed 2" xfId="829" xr:uid="{00000000-0005-0000-0000-00004E040000}"/>
    <cellStyle name="Font" xfId="830" xr:uid="{00000000-0005-0000-0000-00004F040000}"/>
    <cellStyle name="Forklarende tekst" xfId="2299" builtinId="53" customBuiltin="1"/>
    <cellStyle name="Forklarende tekst 2" xfId="831" xr:uid="{00000000-0005-0000-0000-000051040000}"/>
    <cellStyle name="Forklarende tekst 2 2" xfId="832" xr:uid="{00000000-0005-0000-0000-000052040000}"/>
    <cellStyle name="Forklarende tekst 3" xfId="833" xr:uid="{00000000-0005-0000-0000-000053040000}"/>
    <cellStyle name="Forklarende tekst 3 2" xfId="834" xr:uid="{00000000-0005-0000-0000-000054040000}"/>
    <cellStyle name="Forklarende tekst 4" xfId="835" xr:uid="{00000000-0005-0000-0000-000055040000}"/>
    <cellStyle name="Forklarende tekst 4 2" xfId="836" xr:uid="{00000000-0005-0000-0000-000056040000}"/>
    <cellStyle name="Giriş" xfId="837" xr:uid="{00000000-0005-0000-0000-000057040000}"/>
    <cellStyle name="Gliederung 1" xfId="838" xr:uid="{00000000-0005-0000-0000-000058040000}"/>
    <cellStyle name="Gliederung 1 2" xfId="839" xr:uid="{00000000-0005-0000-0000-000059040000}"/>
    <cellStyle name="Gliederung 1 2 2" xfId="840" xr:uid="{00000000-0005-0000-0000-00005A040000}"/>
    <cellStyle name="Gliederung 1 3" xfId="841" xr:uid="{00000000-0005-0000-0000-00005B040000}"/>
    <cellStyle name="God 2" xfId="842" xr:uid="{00000000-0005-0000-0000-00005C040000}"/>
    <cellStyle name="God 3" xfId="843" xr:uid="{00000000-0005-0000-0000-00005D040000}"/>
    <cellStyle name="God 4" xfId="844" xr:uid="{00000000-0005-0000-0000-00005E040000}"/>
    <cellStyle name="God 5" xfId="2362" xr:uid="{00000000-0005-0000-0000-00005F040000}"/>
    <cellStyle name="Good" xfId="845" xr:uid="{00000000-0005-0000-0000-000060040000}"/>
    <cellStyle name="Good 2" xfId="846" xr:uid="{00000000-0005-0000-0000-000061040000}"/>
    <cellStyle name="Good 2 2" xfId="847" xr:uid="{00000000-0005-0000-0000-000062040000}"/>
    <cellStyle name="Good 2 3" xfId="848" xr:uid="{00000000-0005-0000-0000-000063040000}"/>
    <cellStyle name="Good 2 4" xfId="849" xr:uid="{00000000-0005-0000-0000-000064040000}"/>
    <cellStyle name="Good 3" xfId="850" xr:uid="{00000000-0005-0000-0000-000065040000}"/>
    <cellStyle name="Good 3 2" xfId="851" xr:uid="{00000000-0005-0000-0000-000066040000}"/>
    <cellStyle name="Good 3 3" xfId="852" xr:uid="{00000000-0005-0000-0000-000067040000}"/>
    <cellStyle name="Grey" xfId="853" xr:uid="{00000000-0005-0000-0000-000068040000}"/>
    <cellStyle name="Grey 2" xfId="854" xr:uid="{00000000-0005-0000-0000-000069040000}"/>
    <cellStyle name="HEADER" xfId="855" xr:uid="{00000000-0005-0000-0000-00006A040000}"/>
    <cellStyle name="Header1" xfId="856" xr:uid="{00000000-0005-0000-0000-00006B040000}"/>
    <cellStyle name="Header1 2" xfId="857" xr:uid="{00000000-0005-0000-0000-00006C040000}"/>
    <cellStyle name="Header2" xfId="858" xr:uid="{00000000-0005-0000-0000-00006D040000}"/>
    <cellStyle name="Header2 2" xfId="859" xr:uid="{00000000-0005-0000-0000-00006E040000}"/>
    <cellStyle name="Heading" xfId="860" xr:uid="{00000000-0005-0000-0000-00006F040000}"/>
    <cellStyle name="Heading 1 2" xfId="861" xr:uid="{00000000-0005-0000-0000-000070040000}"/>
    <cellStyle name="Heading 1 2 2" xfId="862" xr:uid="{00000000-0005-0000-0000-000071040000}"/>
    <cellStyle name="Heading 1 2 2 2" xfId="863" xr:uid="{00000000-0005-0000-0000-000072040000}"/>
    <cellStyle name="Heading 1 2 3" xfId="864" xr:uid="{00000000-0005-0000-0000-000073040000}"/>
    <cellStyle name="Heading 1 2 3 2" xfId="865" xr:uid="{00000000-0005-0000-0000-000074040000}"/>
    <cellStyle name="Heading 1 2 4" xfId="866" xr:uid="{00000000-0005-0000-0000-000075040000}"/>
    <cellStyle name="Heading 1 3" xfId="867" xr:uid="{00000000-0005-0000-0000-000076040000}"/>
    <cellStyle name="Heading 1 3 2" xfId="868" xr:uid="{00000000-0005-0000-0000-000077040000}"/>
    <cellStyle name="Heading 1 3 2 2" xfId="869" xr:uid="{00000000-0005-0000-0000-000078040000}"/>
    <cellStyle name="Heading 1 3 3" xfId="870" xr:uid="{00000000-0005-0000-0000-000079040000}"/>
    <cellStyle name="Heading 1 3 3 2" xfId="871" xr:uid="{00000000-0005-0000-0000-00007A040000}"/>
    <cellStyle name="Heading 1 3 4" xfId="872" xr:uid="{00000000-0005-0000-0000-00007B040000}"/>
    <cellStyle name="Heading 2 2" xfId="873" xr:uid="{00000000-0005-0000-0000-00007C040000}"/>
    <cellStyle name="Heading 2 2 2" xfId="874" xr:uid="{00000000-0005-0000-0000-00007D040000}"/>
    <cellStyle name="Heading 2 2 2 2" xfId="875" xr:uid="{00000000-0005-0000-0000-00007E040000}"/>
    <cellStyle name="Heading 2 2 3" xfId="876" xr:uid="{00000000-0005-0000-0000-00007F040000}"/>
    <cellStyle name="Heading 2 2 3 2" xfId="877" xr:uid="{00000000-0005-0000-0000-000080040000}"/>
    <cellStyle name="Heading 2 2 4" xfId="878" xr:uid="{00000000-0005-0000-0000-000081040000}"/>
    <cellStyle name="Heading 2 3" xfId="879" xr:uid="{00000000-0005-0000-0000-000082040000}"/>
    <cellStyle name="Heading 2 3 2" xfId="880" xr:uid="{00000000-0005-0000-0000-000083040000}"/>
    <cellStyle name="Heading 2 3 2 2" xfId="881" xr:uid="{00000000-0005-0000-0000-000084040000}"/>
    <cellStyle name="Heading 2 3 3" xfId="882" xr:uid="{00000000-0005-0000-0000-000085040000}"/>
    <cellStyle name="Heading 2 3 3 2" xfId="883" xr:uid="{00000000-0005-0000-0000-000086040000}"/>
    <cellStyle name="Heading 2 3 4" xfId="884" xr:uid="{00000000-0005-0000-0000-000087040000}"/>
    <cellStyle name="heading 2 rtv" xfId="885" xr:uid="{00000000-0005-0000-0000-000088040000}"/>
    <cellStyle name="heading 2 rtv 2" xfId="886" xr:uid="{00000000-0005-0000-0000-000089040000}"/>
    <cellStyle name="heading 2 rtv 2 2" xfId="2364" xr:uid="{00000000-0005-0000-0000-00008A040000}"/>
    <cellStyle name="heading 2 rtv 3" xfId="887" xr:uid="{00000000-0005-0000-0000-00008B040000}"/>
    <cellStyle name="heading 2 rtv 3 2" xfId="2365" xr:uid="{00000000-0005-0000-0000-00008C040000}"/>
    <cellStyle name="heading 2 rtv 4" xfId="2363" xr:uid="{00000000-0005-0000-0000-00008D040000}"/>
    <cellStyle name="Heading 3 2" xfId="888" xr:uid="{00000000-0005-0000-0000-00008E040000}"/>
    <cellStyle name="Heading 3 2 2" xfId="889" xr:uid="{00000000-0005-0000-0000-00008F040000}"/>
    <cellStyle name="Heading 3 2 2 2" xfId="890" xr:uid="{00000000-0005-0000-0000-000090040000}"/>
    <cellStyle name="Heading 3 2 3" xfId="891" xr:uid="{00000000-0005-0000-0000-000091040000}"/>
    <cellStyle name="Heading 3 2 3 2" xfId="892" xr:uid="{00000000-0005-0000-0000-000092040000}"/>
    <cellStyle name="Heading 3 2 4" xfId="893" xr:uid="{00000000-0005-0000-0000-000093040000}"/>
    <cellStyle name="Heading 3 3" xfId="894" xr:uid="{00000000-0005-0000-0000-000094040000}"/>
    <cellStyle name="Heading 3 3 2" xfId="895" xr:uid="{00000000-0005-0000-0000-000095040000}"/>
    <cellStyle name="Heading 3 3 2 2" xfId="896" xr:uid="{00000000-0005-0000-0000-000096040000}"/>
    <cellStyle name="Heading 3 3 3" xfId="897" xr:uid="{00000000-0005-0000-0000-000097040000}"/>
    <cellStyle name="Heading 3 3 3 2" xfId="898" xr:uid="{00000000-0005-0000-0000-000098040000}"/>
    <cellStyle name="Heading 3 3 4" xfId="899" xr:uid="{00000000-0005-0000-0000-000099040000}"/>
    <cellStyle name="heading 3 rtv" xfId="900" xr:uid="{00000000-0005-0000-0000-00009A040000}"/>
    <cellStyle name="heading 3 rtv 2" xfId="901" xr:uid="{00000000-0005-0000-0000-00009B040000}"/>
    <cellStyle name="heading 3 rtv 3" xfId="902" xr:uid="{00000000-0005-0000-0000-00009C040000}"/>
    <cellStyle name="Heading 4 2" xfId="903" xr:uid="{00000000-0005-0000-0000-00009D040000}"/>
    <cellStyle name="Heading 4 2 2" xfId="904" xr:uid="{00000000-0005-0000-0000-00009E040000}"/>
    <cellStyle name="Heading 4 2 2 2" xfId="905" xr:uid="{00000000-0005-0000-0000-00009F040000}"/>
    <cellStyle name="Heading 4 2 3" xfId="906" xr:uid="{00000000-0005-0000-0000-0000A0040000}"/>
    <cellStyle name="Heading 4 2 3 2" xfId="907" xr:uid="{00000000-0005-0000-0000-0000A1040000}"/>
    <cellStyle name="Heading 4 2 4" xfId="908" xr:uid="{00000000-0005-0000-0000-0000A2040000}"/>
    <cellStyle name="Heading 4 3" xfId="909" xr:uid="{00000000-0005-0000-0000-0000A3040000}"/>
    <cellStyle name="Heading 4 3 2" xfId="910" xr:uid="{00000000-0005-0000-0000-0000A4040000}"/>
    <cellStyle name="Heading 4 3 2 2" xfId="911" xr:uid="{00000000-0005-0000-0000-0000A5040000}"/>
    <cellStyle name="Heading 4 3 3" xfId="912" xr:uid="{00000000-0005-0000-0000-0000A6040000}"/>
    <cellStyle name="Heading 4 3 3 2" xfId="913" xr:uid="{00000000-0005-0000-0000-0000A7040000}"/>
    <cellStyle name="Heading 4 3 4" xfId="914" xr:uid="{00000000-0005-0000-0000-0000A8040000}"/>
    <cellStyle name="heading RtV" xfId="915" xr:uid="{00000000-0005-0000-0000-0000A9040000}"/>
    <cellStyle name="heading RtV 2" xfId="916" xr:uid="{00000000-0005-0000-0000-0000AA040000}"/>
    <cellStyle name="heading RtV 2 2" xfId="2367" xr:uid="{00000000-0005-0000-0000-0000AB040000}"/>
    <cellStyle name="heading RtV 3" xfId="917" xr:uid="{00000000-0005-0000-0000-0000AC040000}"/>
    <cellStyle name="heading RtV 3 2" xfId="2368" xr:uid="{00000000-0005-0000-0000-0000AD040000}"/>
    <cellStyle name="heading RtV 4" xfId="2366" xr:uid="{00000000-0005-0000-0000-0000AE040000}"/>
    <cellStyle name="Heading1" xfId="918" xr:uid="{00000000-0005-0000-0000-0000AF040000}"/>
    <cellStyle name="Heading1 2" xfId="2101" xr:uid="{00000000-0005-0000-0000-0000B0040000}"/>
    <cellStyle name="Heading1_Instruksjoner" xfId="2574" xr:uid="{00000000-0005-0000-0000-0000B1040000}"/>
    <cellStyle name="Heading2" xfId="919" xr:uid="{00000000-0005-0000-0000-0000B2040000}"/>
    <cellStyle name="Heading2 2" xfId="920" xr:uid="{00000000-0005-0000-0000-0000B3040000}"/>
    <cellStyle name="Heading2 2 2" xfId="2102" xr:uid="{00000000-0005-0000-0000-0000B4040000}"/>
    <cellStyle name="Heading2 2_Instruksjoner" xfId="2575" xr:uid="{00000000-0005-0000-0000-0000B5040000}"/>
    <cellStyle name="Hesaplama" xfId="921" xr:uid="{00000000-0005-0000-0000-0000B6040000}"/>
    <cellStyle name="Hesaplama 2" xfId="922" xr:uid="{00000000-0005-0000-0000-0000B7040000}"/>
    <cellStyle name="Hidden" xfId="923" xr:uid="{00000000-0005-0000-0000-0000B8040000}"/>
    <cellStyle name="HIGHLIGHT" xfId="924" xr:uid="{00000000-0005-0000-0000-0000B9040000}"/>
    <cellStyle name="HIGHLIGHT 2" xfId="925" xr:uid="{00000000-0005-0000-0000-0000BA040000}"/>
    <cellStyle name="Hyperkobling" xfId="926" builtinId="8"/>
    <cellStyle name="Hyperkobling 2" xfId="927" xr:uid="{00000000-0005-0000-0000-0000BC040000}"/>
    <cellStyle name="Hyperlink 2" xfId="928" xr:uid="{00000000-0005-0000-0000-0000BD040000}"/>
    <cellStyle name="Hyperlink 2 2" xfId="929" xr:uid="{00000000-0005-0000-0000-0000BE040000}"/>
    <cellStyle name="Inndata 2" xfId="930" xr:uid="{00000000-0005-0000-0000-0000BF040000}"/>
    <cellStyle name="Inndata 2 2" xfId="931" xr:uid="{00000000-0005-0000-0000-0000C0040000}"/>
    <cellStyle name="Inndata 2 2 2" xfId="932" xr:uid="{00000000-0005-0000-0000-0000C1040000}"/>
    <cellStyle name="Inndata 2 3" xfId="933" xr:uid="{00000000-0005-0000-0000-0000C2040000}"/>
    <cellStyle name="Inndata 3" xfId="934" xr:uid="{00000000-0005-0000-0000-0000C3040000}"/>
    <cellStyle name="Inndata 3 2" xfId="935" xr:uid="{00000000-0005-0000-0000-0000C4040000}"/>
    <cellStyle name="Inndata 4" xfId="936" xr:uid="{00000000-0005-0000-0000-0000C5040000}"/>
    <cellStyle name="Inndata 4 2" xfId="937" xr:uid="{00000000-0005-0000-0000-0000C6040000}"/>
    <cellStyle name="Inndata 5" xfId="938" xr:uid="{00000000-0005-0000-0000-0000C7040000}"/>
    <cellStyle name="Inndata 5 2" xfId="939" xr:uid="{00000000-0005-0000-0000-0000C8040000}"/>
    <cellStyle name="Inndata 6" xfId="2369" xr:uid="{00000000-0005-0000-0000-0000C9040000}"/>
    <cellStyle name="Input - %" xfId="940" xr:uid="{00000000-0005-0000-0000-0000CA040000}"/>
    <cellStyle name="Input [yellow]" xfId="941" xr:uid="{00000000-0005-0000-0000-0000CB040000}"/>
    <cellStyle name="Input [yellow] 2" xfId="942" xr:uid="{00000000-0005-0000-0000-0000CC040000}"/>
    <cellStyle name="Input [yellow] 2 2" xfId="943" xr:uid="{00000000-0005-0000-0000-0000CD040000}"/>
    <cellStyle name="Input [yellow] 3" xfId="944" xr:uid="{00000000-0005-0000-0000-0000CE040000}"/>
    <cellStyle name="Input 2" xfId="945" xr:uid="{00000000-0005-0000-0000-0000CF040000}"/>
    <cellStyle name="Input 2 2" xfId="946" xr:uid="{00000000-0005-0000-0000-0000D0040000}"/>
    <cellStyle name="Input 2 2 2" xfId="947" xr:uid="{00000000-0005-0000-0000-0000D1040000}"/>
    <cellStyle name="Input 2 2 2 2" xfId="948" xr:uid="{00000000-0005-0000-0000-0000D2040000}"/>
    <cellStyle name="Input 2 2 3" xfId="949" xr:uid="{00000000-0005-0000-0000-0000D3040000}"/>
    <cellStyle name="Input 2 3" xfId="950" xr:uid="{00000000-0005-0000-0000-0000D4040000}"/>
    <cellStyle name="Input 2 3 2" xfId="951" xr:uid="{00000000-0005-0000-0000-0000D5040000}"/>
    <cellStyle name="Input 2 4" xfId="952" xr:uid="{00000000-0005-0000-0000-0000D6040000}"/>
    <cellStyle name="Input 2 4 2" xfId="953" xr:uid="{00000000-0005-0000-0000-0000D7040000}"/>
    <cellStyle name="Input 2 5" xfId="954" xr:uid="{00000000-0005-0000-0000-0000D8040000}"/>
    <cellStyle name="Input 2 5 2" xfId="955" xr:uid="{00000000-0005-0000-0000-0000D9040000}"/>
    <cellStyle name="Input 2 6" xfId="956" xr:uid="{00000000-0005-0000-0000-0000DA040000}"/>
    <cellStyle name="Input 3" xfId="957" xr:uid="{00000000-0005-0000-0000-0000DB040000}"/>
    <cellStyle name="Input 3 2" xfId="958" xr:uid="{00000000-0005-0000-0000-0000DC040000}"/>
    <cellStyle name="Input 3 2 2" xfId="959" xr:uid="{00000000-0005-0000-0000-0000DD040000}"/>
    <cellStyle name="Input 3 3" xfId="960" xr:uid="{00000000-0005-0000-0000-0000DE040000}"/>
    <cellStyle name="Input 3 3 2" xfId="961" xr:uid="{00000000-0005-0000-0000-0000DF040000}"/>
    <cellStyle name="Input 3 4" xfId="962" xr:uid="{00000000-0005-0000-0000-0000E0040000}"/>
    <cellStyle name="Input 3 4 2" xfId="963" xr:uid="{00000000-0005-0000-0000-0000E1040000}"/>
    <cellStyle name="Input 3 5" xfId="964" xr:uid="{00000000-0005-0000-0000-0000E2040000}"/>
    <cellStyle name="Input 3 5 2" xfId="965" xr:uid="{00000000-0005-0000-0000-0000E3040000}"/>
    <cellStyle name="Input 3 6" xfId="966" xr:uid="{00000000-0005-0000-0000-0000E4040000}"/>
    <cellStyle name="Interface" xfId="967" xr:uid="{00000000-0005-0000-0000-0000E5040000}"/>
    <cellStyle name="İşaretli Hücre" xfId="968" xr:uid="{00000000-0005-0000-0000-0000E6040000}"/>
    <cellStyle name="İşaretli Hücre 2" xfId="969" xr:uid="{00000000-0005-0000-0000-0000E7040000}"/>
    <cellStyle name="İyi" xfId="970" xr:uid="{00000000-0005-0000-0000-0000E8040000}"/>
    <cellStyle name="İyi 2" xfId="971" xr:uid="{00000000-0005-0000-0000-0000E9040000}"/>
    <cellStyle name="JusterBunn" xfId="972" xr:uid="{00000000-0005-0000-0000-0000EA040000}"/>
    <cellStyle name="JusterBunn 2" xfId="2103" xr:uid="{00000000-0005-0000-0000-0000EB040000}"/>
    <cellStyle name="JusterMidtstill" xfId="973" xr:uid="{00000000-0005-0000-0000-0000EC040000}"/>
    <cellStyle name="JusterMidtstill 2" xfId="2104" xr:uid="{00000000-0005-0000-0000-0000ED040000}"/>
    <cellStyle name="JusterTopp" xfId="974" xr:uid="{00000000-0005-0000-0000-0000EE040000}"/>
    <cellStyle name="JusterTopp 2" xfId="2105" xr:uid="{00000000-0005-0000-0000-0000EF040000}"/>
    <cellStyle name="KalenderDato" xfId="975" xr:uid="{00000000-0005-0000-0000-0000F0040000}"/>
    <cellStyle name="Klokkeslett" xfId="976" xr:uid="{00000000-0005-0000-0000-0000F1040000}"/>
    <cellStyle name="Klokkeslett 2" xfId="2106" xr:uid="{00000000-0005-0000-0000-0000F2040000}"/>
    <cellStyle name="Koblet celle 2" xfId="977" xr:uid="{00000000-0005-0000-0000-0000F3040000}"/>
    <cellStyle name="Koblet celle 2 2" xfId="978" xr:uid="{00000000-0005-0000-0000-0000F4040000}"/>
    <cellStyle name="Koblet celle 3" xfId="979" xr:uid="{00000000-0005-0000-0000-0000F5040000}"/>
    <cellStyle name="Koblet celle 3 2" xfId="980" xr:uid="{00000000-0005-0000-0000-0000F6040000}"/>
    <cellStyle name="Koblet celle 4" xfId="981" xr:uid="{00000000-0005-0000-0000-0000F7040000}"/>
    <cellStyle name="Koblet celle 4 2" xfId="982" xr:uid="{00000000-0005-0000-0000-0000F8040000}"/>
    <cellStyle name="Koblet celle 5" xfId="2370" xr:uid="{00000000-0005-0000-0000-0000F9040000}"/>
    <cellStyle name="Komma 2" xfId="983" xr:uid="{00000000-0005-0000-0000-0000FA040000}"/>
    <cellStyle name="Komma 2 2" xfId="984" xr:uid="{00000000-0005-0000-0000-0000FB040000}"/>
    <cellStyle name="Komma 2 2 2" xfId="985" xr:uid="{00000000-0005-0000-0000-0000FC040000}"/>
    <cellStyle name="Komma 2 2 2 2" xfId="986" xr:uid="{00000000-0005-0000-0000-0000FD040000}"/>
    <cellStyle name="Komma 2 2 2 2 2" xfId="2372" xr:uid="{00000000-0005-0000-0000-0000FE040000}"/>
    <cellStyle name="Komma 2 2 2 3" xfId="987" xr:uid="{00000000-0005-0000-0000-0000FF040000}"/>
    <cellStyle name="Komma 2 2 2 3 2" xfId="2373" xr:uid="{00000000-0005-0000-0000-000000050000}"/>
    <cellStyle name="Komma 2 2 2 4" xfId="2371" xr:uid="{00000000-0005-0000-0000-000001050000}"/>
    <cellStyle name="Komma 2 2 3" xfId="988" xr:uid="{00000000-0005-0000-0000-000002050000}"/>
    <cellStyle name="Komma 2 3" xfId="989" xr:uid="{00000000-0005-0000-0000-000003050000}"/>
    <cellStyle name="Komma 2 3 2" xfId="990" xr:uid="{00000000-0005-0000-0000-000004050000}"/>
    <cellStyle name="Komma 2 3 2 2" xfId="2375" xr:uid="{00000000-0005-0000-0000-000005050000}"/>
    <cellStyle name="Komma 2 3 3" xfId="2374" xr:uid="{00000000-0005-0000-0000-000006050000}"/>
    <cellStyle name="Komma 2 4" xfId="991" xr:uid="{00000000-0005-0000-0000-000007050000}"/>
    <cellStyle name="Komma 2 4 2" xfId="2108" xr:uid="{00000000-0005-0000-0000-000008050000}"/>
    <cellStyle name="Komma 2 5" xfId="2107" xr:uid="{00000000-0005-0000-0000-000009050000}"/>
    <cellStyle name="Komma 3" xfId="992" xr:uid="{00000000-0005-0000-0000-00000A050000}"/>
    <cellStyle name="Komma 3 2" xfId="993" xr:uid="{00000000-0005-0000-0000-00000B050000}"/>
    <cellStyle name="Komma 3 2 2" xfId="994" xr:uid="{00000000-0005-0000-0000-00000C050000}"/>
    <cellStyle name="Komma 3 2 2 2" xfId="2378" xr:uid="{00000000-0005-0000-0000-00000D050000}"/>
    <cellStyle name="Komma 3 2 3" xfId="995" xr:uid="{00000000-0005-0000-0000-00000E050000}"/>
    <cellStyle name="Komma 3 2 3 2" xfId="2379" xr:uid="{00000000-0005-0000-0000-00000F050000}"/>
    <cellStyle name="Komma 3 2 4" xfId="2377" xr:uid="{00000000-0005-0000-0000-000010050000}"/>
    <cellStyle name="Komma 3 3" xfId="996" xr:uid="{00000000-0005-0000-0000-000011050000}"/>
    <cellStyle name="Komma 3 3 2" xfId="2380" xr:uid="{00000000-0005-0000-0000-000012050000}"/>
    <cellStyle name="Komma 3 4" xfId="997" xr:uid="{00000000-0005-0000-0000-000013050000}"/>
    <cellStyle name="Komma 3 4 2" xfId="2381" xr:uid="{00000000-0005-0000-0000-000014050000}"/>
    <cellStyle name="Komma 3 5" xfId="2376" xr:uid="{00000000-0005-0000-0000-000015050000}"/>
    <cellStyle name="Komma 4" xfId="998" xr:uid="{00000000-0005-0000-0000-000016050000}"/>
    <cellStyle name="Komma 4 2" xfId="999" xr:uid="{00000000-0005-0000-0000-000017050000}"/>
    <cellStyle name="Komma 4 2 2" xfId="1000" xr:uid="{00000000-0005-0000-0000-000018050000}"/>
    <cellStyle name="Komma 4 2 2 2" xfId="2384" xr:uid="{00000000-0005-0000-0000-000019050000}"/>
    <cellStyle name="Komma 4 2 3" xfId="2383" xr:uid="{00000000-0005-0000-0000-00001A050000}"/>
    <cellStyle name="Komma 4 3" xfId="1001" xr:uid="{00000000-0005-0000-0000-00001B050000}"/>
    <cellStyle name="Komma 4 3 2" xfId="1002" xr:uid="{00000000-0005-0000-0000-00001C050000}"/>
    <cellStyle name="Komma 4 3 2 2" xfId="2386" xr:uid="{00000000-0005-0000-0000-00001D050000}"/>
    <cellStyle name="Komma 4 3 3" xfId="2385" xr:uid="{00000000-0005-0000-0000-00001E050000}"/>
    <cellStyle name="Komma 4 4" xfId="1003" xr:uid="{00000000-0005-0000-0000-00001F050000}"/>
    <cellStyle name="Komma 4 4 2" xfId="2387" xr:uid="{00000000-0005-0000-0000-000020050000}"/>
    <cellStyle name="Komma 4 5" xfId="1004" xr:uid="{00000000-0005-0000-0000-000021050000}"/>
    <cellStyle name="Komma 4 5 2" xfId="2388" xr:uid="{00000000-0005-0000-0000-000022050000}"/>
    <cellStyle name="Komma 4 6" xfId="2382" xr:uid="{00000000-0005-0000-0000-000023050000}"/>
    <cellStyle name="Komma 5" xfId="1005" xr:uid="{00000000-0005-0000-0000-000024050000}"/>
    <cellStyle name="Komma 5 2" xfId="1006" xr:uid="{00000000-0005-0000-0000-000025050000}"/>
    <cellStyle name="Komma 5 2 2" xfId="2390" xr:uid="{00000000-0005-0000-0000-000026050000}"/>
    <cellStyle name="Komma 5 3" xfId="2389" xr:uid="{00000000-0005-0000-0000-000027050000}"/>
    <cellStyle name="Komma 6" xfId="1007" xr:uid="{00000000-0005-0000-0000-000028050000}"/>
    <cellStyle name="Komma 6 2" xfId="1008" xr:uid="{00000000-0005-0000-0000-000029050000}"/>
    <cellStyle name="Komma 6 2 2" xfId="2392" xr:uid="{00000000-0005-0000-0000-00002A050000}"/>
    <cellStyle name="Komma 6 3" xfId="2391" xr:uid="{00000000-0005-0000-0000-00002B050000}"/>
    <cellStyle name="Komma 6_Transaksjoner" xfId="1009" xr:uid="{00000000-0005-0000-0000-00002C050000}"/>
    <cellStyle name="Komma 7" xfId="1010" xr:uid="{00000000-0005-0000-0000-00002D050000}"/>
    <cellStyle name="Komma 7 2" xfId="1011" xr:uid="{00000000-0005-0000-0000-00002E050000}"/>
    <cellStyle name="Komma 7 2 2" xfId="2394" xr:uid="{00000000-0005-0000-0000-00002F050000}"/>
    <cellStyle name="Komma 7 3" xfId="2393" xr:uid="{00000000-0005-0000-0000-000030050000}"/>
    <cellStyle name="Komma 8" xfId="1012" xr:uid="{00000000-0005-0000-0000-000031050000}"/>
    <cellStyle name="Komma 8 2" xfId="2395" xr:uid="{00000000-0005-0000-0000-000032050000}"/>
    <cellStyle name="Konto" xfId="1013" xr:uid="{00000000-0005-0000-0000-000033050000}"/>
    <cellStyle name="Konto 2" xfId="2109" xr:uid="{00000000-0005-0000-0000-000034050000}"/>
    <cellStyle name="Kontrollcelle" xfId="2297" builtinId="23" customBuiltin="1"/>
    <cellStyle name="Kontrollcelle 2" xfId="1014" xr:uid="{00000000-0005-0000-0000-000036050000}"/>
    <cellStyle name="Kontrollcelle 3" xfId="1015" xr:uid="{00000000-0005-0000-0000-000037050000}"/>
    <cellStyle name="Kontrollcelle 4" xfId="1016" xr:uid="{00000000-0005-0000-0000-000038050000}"/>
    <cellStyle name="Kötü" xfId="1017" xr:uid="{00000000-0005-0000-0000-000039050000}"/>
    <cellStyle name="Kötü 2" xfId="1018" xr:uid="{00000000-0005-0000-0000-00003A050000}"/>
    <cellStyle name="Link Currency (0)" xfId="1019" xr:uid="{00000000-0005-0000-0000-00003B050000}"/>
    <cellStyle name="Link Currency (0) 2" xfId="2110" xr:uid="{00000000-0005-0000-0000-00003C050000}"/>
    <cellStyle name="Link Currency (0)_Instruksjoner" xfId="2576" xr:uid="{00000000-0005-0000-0000-00003D050000}"/>
    <cellStyle name="Link Currency (2)" xfId="1020" xr:uid="{00000000-0005-0000-0000-00003E050000}"/>
    <cellStyle name="Link Currency (2) 2" xfId="2111" xr:uid="{00000000-0005-0000-0000-00003F050000}"/>
    <cellStyle name="Link Currency (2)_Instruksjoner" xfId="2577" xr:uid="{00000000-0005-0000-0000-000040050000}"/>
    <cellStyle name="Link Units (0)" xfId="1021" xr:uid="{00000000-0005-0000-0000-000041050000}"/>
    <cellStyle name="Link Units (0) 2" xfId="2112" xr:uid="{00000000-0005-0000-0000-000042050000}"/>
    <cellStyle name="Link Units (0)_Instruksjoner" xfId="2578" xr:uid="{00000000-0005-0000-0000-000043050000}"/>
    <cellStyle name="Link Units (1)" xfId="1022" xr:uid="{00000000-0005-0000-0000-000044050000}"/>
    <cellStyle name="Link Units (1) 2" xfId="2113" xr:uid="{00000000-0005-0000-0000-000045050000}"/>
    <cellStyle name="Link Units (1)_Instruksjoner" xfId="2579" xr:uid="{00000000-0005-0000-0000-000046050000}"/>
    <cellStyle name="Link Units (2)" xfId="1023" xr:uid="{00000000-0005-0000-0000-000047050000}"/>
    <cellStyle name="Link Units (2) 2" xfId="2114" xr:uid="{00000000-0005-0000-0000-000048050000}"/>
    <cellStyle name="Link Units (2)_Instruksjoner" xfId="2580" xr:uid="{00000000-0005-0000-0000-000049050000}"/>
    <cellStyle name="Linked Cell 2" xfId="1024" xr:uid="{00000000-0005-0000-0000-00004A050000}"/>
    <cellStyle name="Linked Cell 2 2" xfId="1025" xr:uid="{00000000-0005-0000-0000-00004B050000}"/>
    <cellStyle name="Linked Cell 2 2 2" xfId="1026" xr:uid="{00000000-0005-0000-0000-00004C050000}"/>
    <cellStyle name="Linked Cell 2 3" xfId="1027" xr:uid="{00000000-0005-0000-0000-00004D050000}"/>
    <cellStyle name="Linked Cell 2 3 2" xfId="1028" xr:uid="{00000000-0005-0000-0000-00004E050000}"/>
    <cellStyle name="Linked Cell 2 4" xfId="1029" xr:uid="{00000000-0005-0000-0000-00004F050000}"/>
    <cellStyle name="Linked Cell 3" xfId="1030" xr:uid="{00000000-0005-0000-0000-000050050000}"/>
    <cellStyle name="Linked Cell 3 2" xfId="1031" xr:uid="{00000000-0005-0000-0000-000051050000}"/>
    <cellStyle name="Linked Cell 3 2 2" xfId="1032" xr:uid="{00000000-0005-0000-0000-000052050000}"/>
    <cellStyle name="Linked Cell 3 3" xfId="1033" xr:uid="{00000000-0005-0000-0000-000053050000}"/>
    <cellStyle name="Linked Cell 3 3 2" xfId="1034" xr:uid="{00000000-0005-0000-0000-000054050000}"/>
    <cellStyle name="Linked Cell 3 4" xfId="1035" xr:uid="{00000000-0005-0000-0000-000055050000}"/>
    <cellStyle name="Mar 94" xfId="1036" xr:uid="{00000000-0005-0000-0000-000056050000}"/>
    <cellStyle name="Merknad 2" xfId="1037" xr:uid="{00000000-0005-0000-0000-000057050000}"/>
    <cellStyle name="Merknad 2 2" xfId="1038" xr:uid="{00000000-0005-0000-0000-000058050000}"/>
    <cellStyle name="Merknad 2 2 2" xfId="1039" xr:uid="{00000000-0005-0000-0000-000059050000}"/>
    <cellStyle name="Merknad 3" xfId="1040" xr:uid="{00000000-0005-0000-0000-00005A050000}"/>
    <cellStyle name="Merknad 3 2" xfId="2115" xr:uid="{00000000-0005-0000-0000-00005B050000}"/>
    <cellStyle name="Merknad 4" xfId="1041" xr:uid="{00000000-0005-0000-0000-00005C050000}"/>
    <cellStyle name="Merknad 4 2" xfId="2116" xr:uid="{00000000-0005-0000-0000-00005D050000}"/>
    <cellStyle name="Merknad 5" xfId="1042" xr:uid="{00000000-0005-0000-0000-00005E050000}"/>
    <cellStyle name="Merknad 5 2" xfId="2117" xr:uid="{00000000-0005-0000-0000-00005F050000}"/>
    <cellStyle name="Merknad 6" xfId="2396" xr:uid="{00000000-0005-0000-0000-000060050000}"/>
    <cellStyle name="Migliaia (0)" xfId="1043" xr:uid="{00000000-0005-0000-0000-000061050000}"/>
    <cellStyle name="Millares [0]_Details" xfId="1044" xr:uid="{00000000-0005-0000-0000-000062050000}"/>
    <cellStyle name="Millares_Details" xfId="1045" xr:uid="{00000000-0005-0000-0000-000063050000}"/>
    <cellStyle name="Milliarden" xfId="1046" xr:uid="{00000000-0005-0000-0000-000064050000}"/>
    <cellStyle name="Milliers [0]_PERSONAL" xfId="1047" xr:uid="{00000000-0005-0000-0000-000065050000}"/>
    <cellStyle name="Milliers_PERSONAL" xfId="1048" xr:uid="{00000000-0005-0000-0000-000066050000}"/>
    <cellStyle name="Mio" xfId="1049" xr:uid="{00000000-0005-0000-0000-000067050000}"/>
    <cellStyle name="Mio 2" xfId="2118" xr:uid="{00000000-0005-0000-0000-000068050000}"/>
    <cellStyle name="Mio_Instruksjoner" xfId="2581" xr:uid="{00000000-0005-0000-0000-000069050000}"/>
    <cellStyle name="Moneda [0]_Details" xfId="1050" xr:uid="{00000000-0005-0000-0000-00006A050000}"/>
    <cellStyle name="Moneda_Details" xfId="1051" xr:uid="{00000000-0005-0000-0000-00006B050000}"/>
    <cellStyle name="Monétaire [0]_PERSONAL" xfId="1052" xr:uid="{00000000-0005-0000-0000-00006C050000}"/>
    <cellStyle name="Monétaire_PERSONAL" xfId="1053" xr:uid="{00000000-0005-0000-0000-00006D050000}"/>
    <cellStyle name="MS_English" xfId="1054" xr:uid="{00000000-0005-0000-0000-00006E050000}"/>
    <cellStyle name="Multiple" xfId="1055" xr:uid="{00000000-0005-0000-0000-00006F050000}"/>
    <cellStyle name="Multiple 2" xfId="1056" xr:uid="{00000000-0005-0000-0000-000070050000}"/>
    <cellStyle name="Neutral 2" xfId="1057" xr:uid="{00000000-0005-0000-0000-000071050000}"/>
    <cellStyle name="Neutral 2 2" xfId="1058" xr:uid="{00000000-0005-0000-0000-000072050000}"/>
    <cellStyle name="Neutral 2 3" xfId="1059" xr:uid="{00000000-0005-0000-0000-000073050000}"/>
    <cellStyle name="Neutral 3" xfId="1060" xr:uid="{00000000-0005-0000-0000-000074050000}"/>
    <cellStyle name="Neutral 3 2" xfId="1061" xr:uid="{00000000-0005-0000-0000-000075050000}"/>
    <cellStyle name="Neutral 3 3" xfId="1062" xr:uid="{00000000-0005-0000-0000-000076050000}"/>
    <cellStyle name="no dec" xfId="1063" xr:uid="{00000000-0005-0000-0000-000077050000}"/>
    <cellStyle name="Normal" xfId="0" builtinId="0"/>
    <cellStyle name="Normal - Style1" xfId="1064" xr:uid="{00000000-0005-0000-0000-000079050000}"/>
    <cellStyle name="Normal 10" xfId="1065" xr:uid="{00000000-0005-0000-0000-00007A050000}"/>
    <cellStyle name="Normal 10 10" xfId="1066" xr:uid="{00000000-0005-0000-0000-00007B050000}"/>
    <cellStyle name="Normal 10 10 2" xfId="2120" xr:uid="{00000000-0005-0000-0000-00007C050000}"/>
    <cellStyle name="Normal 10 10_Instruksjoner" xfId="2582" xr:uid="{00000000-0005-0000-0000-00007D050000}"/>
    <cellStyle name="Normal 10 2" xfId="1067" xr:uid="{00000000-0005-0000-0000-00007E050000}"/>
    <cellStyle name="Normal 10 2 2" xfId="2121" xr:uid="{00000000-0005-0000-0000-00007F050000}"/>
    <cellStyle name="Normal 10 2_Instruksjoner" xfId="2583" xr:uid="{00000000-0005-0000-0000-000080050000}"/>
    <cellStyle name="Normal 10 3" xfId="2119" xr:uid="{00000000-0005-0000-0000-000081050000}"/>
    <cellStyle name="Normal 10_Instruksjoner" xfId="2584" xr:uid="{00000000-0005-0000-0000-000082050000}"/>
    <cellStyle name="Normal 11" xfId="1068" xr:uid="{00000000-0005-0000-0000-000083050000}"/>
    <cellStyle name="Normal 11 2" xfId="2122" xr:uid="{00000000-0005-0000-0000-000084050000}"/>
    <cellStyle name="Normal 11_Instruksjoner" xfId="2585" xr:uid="{00000000-0005-0000-0000-000085050000}"/>
    <cellStyle name="Normal 12" xfId="1069" xr:uid="{00000000-0005-0000-0000-000086050000}"/>
    <cellStyle name="Normal 12 2" xfId="2123" xr:uid="{00000000-0005-0000-0000-000087050000}"/>
    <cellStyle name="Normal 12_Instruksjoner" xfId="2586" xr:uid="{00000000-0005-0000-0000-000088050000}"/>
    <cellStyle name="Normal 13" xfId="1070" xr:uid="{00000000-0005-0000-0000-000089050000}"/>
    <cellStyle name="Normal 13 2" xfId="2124" xr:uid="{00000000-0005-0000-0000-00008A050000}"/>
    <cellStyle name="Normal 13_Instruksjoner" xfId="2587" xr:uid="{00000000-0005-0000-0000-00008B050000}"/>
    <cellStyle name="Normal 14" xfId="1071" xr:uid="{00000000-0005-0000-0000-00008C050000}"/>
    <cellStyle name="Normal 14 2" xfId="1072" xr:uid="{00000000-0005-0000-0000-00008D050000}"/>
    <cellStyle name="Normal 14 2 2" xfId="1073" xr:uid="{00000000-0005-0000-0000-00008E050000}"/>
    <cellStyle name="Normal 14 2 3" xfId="1074" xr:uid="{00000000-0005-0000-0000-00008F050000}"/>
    <cellStyle name="Normal 14 3" xfId="1075" xr:uid="{00000000-0005-0000-0000-000090050000}"/>
    <cellStyle name="Normal 14 4" xfId="1076" xr:uid="{00000000-0005-0000-0000-000091050000}"/>
    <cellStyle name="Normal 15" xfId="1077" xr:uid="{00000000-0005-0000-0000-000092050000}"/>
    <cellStyle name="Normal 15 2" xfId="1078" xr:uid="{00000000-0005-0000-0000-000093050000}"/>
    <cellStyle name="Normal 15 3" xfId="1079" xr:uid="{00000000-0005-0000-0000-000094050000}"/>
    <cellStyle name="Normal 16" xfId="1080" xr:uid="{00000000-0005-0000-0000-000095050000}"/>
    <cellStyle name="Normal 16 2" xfId="1081" xr:uid="{00000000-0005-0000-0000-000096050000}"/>
    <cellStyle name="Normal 16 2 2" xfId="2125" xr:uid="{00000000-0005-0000-0000-000097050000}"/>
    <cellStyle name="Normal 16 2_Instruksjoner" xfId="2588" xr:uid="{00000000-0005-0000-0000-000098050000}"/>
    <cellStyle name="Normal 16 3" xfId="1082" xr:uid="{00000000-0005-0000-0000-000099050000}"/>
    <cellStyle name="Normal 16 4" xfId="1083" xr:uid="{00000000-0005-0000-0000-00009A050000}"/>
    <cellStyle name="Normal 17" xfId="1084" xr:uid="{00000000-0005-0000-0000-00009B050000}"/>
    <cellStyle name="Normal 17 2" xfId="1085" xr:uid="{00000000-0005-0000-0000-00009C050000}"/>
    <cellStyle name="Normal 17 3" xfId="1086" xr:uid="{00000000-0005-0000-0000-00009D050000}"/>
    <cellStyle name="Normal 18" xfId="1087" xr:uid="{00000000-0005-0000-0000-00009E050000}"/>
    <cellStyle name="Normal 18 2" xfId="1088" xr:uid="{00000000-0005-0000-0000-00009F050000}"/>
    <cellStyle name="Normal 18 2 2" xfId="1089" xr:uid="{00000000-0005-0000-0000-0000A0050000}"/>
    <cellStyle name="Normal 18 2 3" xfId="1090" xr:uid="{00000000-0005-0000-0000-0000A1050000}"/>
    <cellStyle name="Normal 18 3" xfId="1091" xr:uid="{00000000-0005-0000-0000-0000A2050000}"/>
    <cellStyle name="Normal 18 4" xfId="1092" xr:uid="{00000000-0005-0000-0000-0000A3050000}"/>
    <cellStyle name="Normal 19" xfId="1093" xr:uid="{00000000-0005-0000-0000-0000A4050000}"/>
    <cellStyle name="Normal 19 2" xfId="1094" xr:uid="{00000000-0005-0000-0000-0000A5050000}"/>
    <cellStyle name="Normal 19 2 2" xfId="1095" xr:uid="{00000000-0005-0000-0000-0000A6050000}"/>
    <cellStyle name="Normal 19 2 3" xfId="1096" xr:uid="{00000000-0005-0000-0000-0000A7050000}"/>
    <cellStyle name="Normal 19 3" xfId="1097" xr:uid="{00000000-0005-0000-0000-0000A8050000}"/>
    <cellStyle name="Normal 19 4" xfId="1098" xr:uid="{00000000-0005-0000-0000-0000A9050000}"/>
    <cellStyle name="Normal 2" xfId="1099" xr:uid="{00000000-0005-0000-0000-0000AA050000}"/>
    <cellStyle name="Normal 2 10" xfId="1100" xr:uid="{00000000-0005-0000-0000-0000AB050000}"/>
    <cellStyle name="Normal 2 10 2" xfId="1101" xr:uid="{00000000-0005-0000-0000-0000AC050000}"/>
    <cellStyle name="Normal 2 10 3" xfId="1102" xr:uid="{00000000-0005-0000-0000-0000AD050000}"/>
    <cellStyle name="Normal 2 11" xfId="1103" xr:uid="{00000000-0005-0000-0000-0000AE050000}"/>
    <cellStyle name="Normal 2 11 2" xfId="1104" xr:uid="{00000000-0005-0000-0000-0000AF050000}"/>
    <cellStyle name="Normal 2 11 3" xfId="1105" xr:uid="{00000000-0005-0000-0000-0000B0050000}"/>
    <cellStyle name="Normal 2 12" xfId="1106" xr:uid="{00000000-0005-0000-0000-0000B1050000}"/>
    <cellStyle name="Normal 2 12 2" xfId="2127" xr:uid="{00000000-0005-0000-0000-0000B2050000}"/>
    <cellStyle name="Normal 2 12_Instruksjoner" xfId="2589" xr:uid="{00000000-0005-0000-0000-0000B3050000}"/>
    <cellStyle name="Normal 2 13" xfId="1107" xr:uid="{00000000-0005-0000-0000-0000B4050000}"/>
    <cellStyle name="Normal 2 13 2" xfId="2128" xr:uid="{00000000-0005-0000-0000-0000B5050000}"/>
    <cellStyle name="Normal 2 13_Instruksjoner" xfId="2590" xr:uid="{00000000-0005-0000-0000-0000B6050000}"/>
    <cellStyle name="Normal 2 14" xfId="1108" xr:uid="{00000000-0005-0000-0000-0000B7050000}"/>
    <cellStyle name="Normal 2 15" xfId="1109" xr:uid="{00000000-0005-0000-0000-0000B8050000}"/>
    <cellStyle name="Normal 2 15 2" xfId="1110" xr:uid="{00000000-0005-0000-0000-0000B9050000}"/>
    <cellStyle name="Normal 2 16" xfId="1111" xr:uid="{00000000-0005-0000-0000-0000BA050000}"/>
    <cellStyle name="Normal 2 16 2" xfId="1112" xr:uid="{00000000-0005-0000-0000-0000BB050000}"/>
    <cellStyle name="Normal 2 17" xfId="1113" xr:uid="{00000000-0005-0000-0000-0000BC050000}"/>
    <cellStyle name="Normal 2 18" xfId="2126" xr:uid="{00000000-0005-0000-0000-0000BD050000}"/>
    <cellStyle name="Normal 2 19" xfId="2397" xr:uid="{00000000-0005-0000-0000-0000BE050000}"/>
    <cellStyle name="Normal 2 2" xfId="1114" xr:uid="{00000000-0005-0000-0000-0000BF050000}"/>
    <cellStyle name="Normal 2 2 10" xfId="1115" xr:uid="{00000000-0005-0000-0000-0000C0050000}"/>
    <cellStyle name="Normal 2 2 11" xfId="1116" xr:uid="{00000000-0005-0000-0000-0000C1050000}"/>
    <cellStyle name="Normal 2 2 11 2" xfId="1117" xr:uid="{00000000-0005-0000-0000-0000C2050000}"/>
    <cellStyle name="Normal 2 2 11 3" xfId="1118" xr:uid="{00000000-0005-0000-0000-0000C3050000}"/>
    <cellStyle name="Normal 2 2 12" xfId="1119" xr:uid="{00000000-0005-0000-0000-0000C4050000}"/>
    <cellStyle name="Normal 2 2 12 2" xfId="2130" xr:uid="{00000000-0005-0000-0000-0000C5050000}"/>
    <cellStyle name="Normal 2 2 12_Instruksjoner" xfId="2591" xr:uid="{00000000-0005-0000-0000-0000C6050000}"/>
    <cellStyle name="Normal 2 2 13" xfId="2129" xr:uid="{00000000-0005-0000-0000-0000C7050000}"/>
    <cellStyle name="Normal 2 2 14" xfId="2708" xr:uid="{00000000-0005-0000-0000-0000C8050000}"/>
    <cellStyle name="Normal 2 2 2" xfId="1120" xr:uid="{00000000-0005-0000-0000-0000C9050000}"/>
    <cellStyle name="Normal 2 2 2 10" xfId="1121" xr:uid="{00000000-0005-0000-0000-0000CA050000}"/>
    <cellStyle name="Normal 2 2 2 10 2" xfId="2132" xr:uid="{00000000-0005-0000-0000-0000CB050000}"/>
    <cellStyle name="Normal 2 2 2 10_Instruksjoner" xfId="2592" xr:uid="{00000000-0005-0000-0000-0000CC050000}"/>
    <cellStyle name="Normal 2 2 2 11" xfId="2131" xr:uid="{00000000-0005-0000-0000-0000CD050000}"/>
    <cellStyle name="Normal 2 2 2 12" xfId="2709" xr:uid="{00000000-0005-0000-0000-0000CE050000}"/>
    <cellStyle name="Normal 2 2 2 2" xfId="1122" xr:uid="{00000000-0005-0000-0000-0000CF050000}"/>
    <cellStyle name="Normal 2 2 2 2 2" xfId="1123" xr:uid="{00000000-0005-0000-0000-0000D0050000}"/>
    <cellStyle name="Normal 2 2 2 2 2 2" xfId="1124" xr:uid="{00000000-0005-0000-0000-0000D1050000}"/>
    <cellStyle name="Normal 2 2 2 2 2 2 2" xfId="1125" xr:uid="{00000000-0005-0000-0000-0000D2050000}"/>
    <cellStyle name="Normal 2 2 2 2 2 2 2 2" xfId="1126" xr:uid="{00000000-0005-0000-0000-0000D3050000}"/>
    <cellStyle name="Normal 2 2 2 2 2 2 2 2 2" xfId="2135" xr:uid="{00000000-0005-0000-0000-0000D4050000}"/>
    <cellStyle name="Normal 2 2 2 2 2 2 2 2_Instruksjoner" xfId="2593" xr:uid="{00000000-0005-0000-0000-0000D5050000}"/>
    <cellStyle name="Normal 2 2 2 2 2 2 2 3" xfId="2134" xr:uid="{00000000-0005-0000-0000-0000D6050000}"/>
    <cellStyle name="Normal 2 2 2 2 2 2 2_Instruksjoner" xfId="2594" xr:uid="{00000000-0005-0000-0000-0000D7050000}"/>
    <cellStyle name="Normal 2 2 2 2 2 2 3" xfId="1127" xr:uid="{00000000-0005-0000-0000-0000D8050000}"/>
    <cellStyle name="Normal 2 2 2 2 2 2 3 2" xfId="2136" xr:uid="{00000000-0005-0000-0000-0000D9050000}"/>
    <cellStyle name="Normal 2 2 2 2 2 2 3_Instruksjoner" xfId="2595" xr:uid="{00000000-0005-0000-0000-0000DA050000}"/>
    <cellStyle name="Normal 2 2 2 2 2 2 4" xfId="1128" xr:uid="{00000000-0005-0000-0000-0000DB050000}"/>
    <cellStyle name="Normal 2 2 2 2 2 2 4 2" xfId="2137" xr:uid="{00000000-0005-0000-0000-0000DC050000}"/>
    <cellStyle name="Normal 2 2 2 2 2 2 4_Instruksjoner" xfId="2596" xr:uid="{00000000-0005-0000-0000-0000DD050000}"/>
    <cellStyle name="Normal 2 2 2 2 2 2 5" xfId="1129" xr:uid="{00000000-0005-0000-0000-0000DE050000}"/>
    <cellStyle name="Normal 2 2 2 2 2 2 6" xfId="1130" xr:uid="{00000000-0005-0000-0000-0000DF050000}"/>
    <cellStyle name="Normal 2 2 2 2 2 3" xfId="1131" xr:uid="{00000000-0005-0000-0000-0000E0050000}"/>
    <cellStyle name="Normal 2 2 2 2 2 3 2" xfId="1132" xr:uid="{00000000-0005-0000-0000-0000E1050000}"/>
    <cellStyle name="Normal 2 2 2 2 2 3 3" xfId="1133" xr:uid="{00000000-0005-0000-0000-0000E2050000}"/>
    <cellStyle name="Normal 2 2 2 2 2 4" xfId="1134" xr:uid="{00000000-0005-0000-0000-0000E3050000}"/>
    <cellStyle name="Normal 2 2 2 2 2 4 2" xfId="2138" xr:uid="{00000000-0005-0000-0000-0000E4050000}"/>
    <cellStyle name="Normal 2 2 2 2 2 4_Instruksjoner" xfId="2597" xr:uid="{00000000-0005-0000-0000-0000E5050000}"/>
    <cellStyle name="Normal 2 2 2 2 2 5" xfId="1135" xr:uid="{00000000-0005-0000-0000-0000E6050000}"/>
    <cellStyle name="Normal 2 2 2 2 2 5 2" xfId="2139" xr:uid="{00000000-0005-0000-0000-0000E7050000}"/>
    <cellStyle name="Normal 2 2 2 2 2 5_Instruksjoner" xfId="2598" xr:uid="{00000000-0005-0000-0000-0000E8050000}"/>
    <cellStyle name="Normal 2 2 2 2 2 6" xfId="1136" xr:uid="{00000000-0005-0000-0000-0000E9050000}"/>
    <cellStyle name="Normal 2 2 2 2 2 6 2" xfId="2140" xr:uid="{00000000-0005-0000-0000-0000EA050000}"/>
    <cellStyle name="Normal 2 2 2 2 2 6_Instruksjoner" xfId="2599" xr:uid="{00000000-0005-0000-0000-0000EB050000}"/>
    <cellStyle name="Normal 2 2 2 2 2 7" xfId="2133" xr:uid="{00000000-0005-0000-0000-0000EC050000}"/>
    <cellStyle name="Normal 2 2 2 2 2_Instruksjoner" xfId="2600" xr:uid="{00000000-0005-0000-0000-0000ED050000}"/>
    <cellStyle name="Normal 2 2 2 2 3" xfId="1137" xr:uid="{00000000-0005-0000-0000-0000EE050000}"/>
    <cellStyle name="Normal 2 2 2 2 3 2" xfId="2141" xr:uid="{00000000-0005-0000-0000-0000EF050000}"/>
    <cellStyle name="Normal 2 2 2 2 3_Instruksjoner" xfId="2601" xr:uid="{00000000-0005-0000-0000-0000F0050000}"/>
    <cellStyle name="Normal 2 2 2 2 4" xfId="1138" xr:uid="{00000000-0005-0000-0000-0000F1050000}"/>
    <cellStyle name="Normal 2 2 2 2 4 2" xfId="1139" xr:uid="{00000000-0005-0000-0000-0000F2050000}"/>
    <cellStyle name="Normal 2 2 2 2 4 3" xfId="1140" xr:uid="{00000000-0005-0000-0000-0000F3050000}"/>
    <cellStyle name="Normal 2 2 2 2 5" xfId="1141" xr:uid="{00000000-0005-0000-0000-0000F4050000}"/>
    <cellStyle name="Normal 2 2 2 2 5 2" xfId="1142" xr:uid="{00000000-0005-0000-0000-0000F5050000}"/>
    <cellStyle name="Normal 2 2 2 2 5 3" xfId="1143" xr:uid="{00000000-0005-0000-0000-0000F6050000}"/>
    <cellStyle name="Normal 2 2 2 2 6" xfId="1144" xr:uid="{00000000-0005-0000-0000-0000F7050000}"/>
    <cellStyle name="Normal 2 2 2 2 6 2" xfId="1145" xr:uid="{00000000-0005-0000-0000-0000F8050000}"/>
    <cellStyle name="Normal 2 2 2 2 6 3" xfId="1146" xr:uid="{00000000-0005-0000-0000-0000F9050000}"/>
    <cellStyle name="Normal 2 2 2 2_PPT transfer" xfId="1147" xr:uid="{00000000-0005-0000-0000-0000FA050000}"/>
    <cellStyle name="Normal 2 2 2 3" xfId="1148" xr:uid="{00000000-0005-0000-0000-0000FB050000}"/>
    <cellStyle name="Normal 2 2 2 3 2" xfId="1149" xr:uid="{00000000-0005-0000-0000-0000FC050000}"/>
    <cellStyle name="Normal 2 2 2 3 2 2" xfId="2143" xr:uid="{00000000-0005-0000-0000-0000FD050000}"/>
    <cellStyle name="Normal 2 2 2 3 2_Instruksjoner" xfId="2602" xr:uid="{00000000-0005-0000-0000-0000FE050000}"/>
    <cellStyle name="Normal 2 2 2 3 3" xfId="1150" xr:uid="{00000000-0005-0000-0000-0000FF050000}"/>
    <cellStyle name="Normal 2 2 2 3 3 2" xfId="2144" xr:uid="{00000000-0005-0000-0000-000000060000}"/>
    <cellStyle name="Normal 2 2 2 3 3_Instruksjoner" xfId="2603" xr:uid="{00000000-0005-0000-0000-000001060000}"/>
    <cellStyle name="Normal 2 2 2 3 4" xfId="2142" xr:uid="{00000000-0005-0000-0000-000002060000}"/>
    <cellStyle name="Normal 2 2 2 3_Instruksjoner" xfId="2604" xr:uid="{00000000-0005-0000-0000-000003060000}"/>
    <cellStyle name="Normal 2 2 2 4" xfId="1151" xr:uid="{00000000-0005-0000-0000-000004060000}"/>
    <cellStyle name="Normal 2 2 2 4 2" xfId="1152" xr:uid="{00000000-0005-0000-0000-000005060000}"/>
    <cellStyle name="Normal 2 2 2 4 2 2" xfId="2146" xr:uid="{00000000-0005-0000-0000-000006060000}"/>
    <cellStyle name="Normal 2 2 2 4 2_Instruksjoner" xfId="2605" xr:uid="{00000000-0005-0000-0000-000007060000}"/>
    <cellStyle name="Normal 2 2 2 4 3" xfId="1153" xr:uid="{00000000-0005-0000-0000-000008060000}"/>
    <cellStyle name="Normal 2 2 2 4 3 2" xfId="2147" xr:uid="{00000000-0005-0000-0000-000009060000}"/>
    <cellStyle name="Normal 2 2 2 4 3_Instruksjoner" xfId="2606" xr:uid="{00000000-0005-0000-0000-00000A060000}"/>
    <cellStyle name="Normal 2 2 2 4 4" xfId="2145" xr:uid="{00000000-0005-0000-0000-00000B060000}"/>
    <cellStyle name="Normal 2 2 2 4_Instruksjoner" xfId="2607" xr:uid="{00000000-0005-0000-0000-00000C060000}"/>
    <cellStyle name="Normal 2 2 2 5" xfId="1154" xr:uid="{00000000-0005-0000-0000-00000D060000}"/>
    <cellStyle name="Normal 2 2 2 5 2" xfId="1155" xr:uid="{00000000-0005-0000-0000-00000E060000}"/>
    <cellStyle name="Normal 2 2 2 5 2 2" xfId="2149" xr:uid="{00000000-0005-0000-0000-00000F060000}"/>
    <cellStyle name="Normal 2 2 2 5 2_Instruksjoner" xfId="2608" xr:uid="{00000000-0005-0000-0000-000010060000}"/>
    <cellStyle name="Normal 2 2 2 5 3" xfId="1156" xr:uid="{00000000-0005-0000-0000-000011060000}"/>
    <cellStyle name="Normal 2 2 2 5 3 2" xfId="2150" xr:uid="{00000000-0005-0000-0000-000012060000}"/>
    <cellStyle name="Normal 2 2 2 5 3_Instruksjoner" xfId="2609" xr:uid="{00000000-0005-0000-0000-000013060000}"/>
    <cellStyle name="Normal 2 2 2 5 4" xfId="2148" xr:uid="{00000000-0005-0000-0000-000014060000}"/>
    <cellStyle name="Normal 2 2 2 5_Instruksjoner" xfId="2610" xr:uid="{00000000-0005-0000-0000-000015060000}"/>
    <cellStyle name="Normal 2 2 2 6" xfId="1157" xr:uid="{00000000-0005-0000-0000-000016060000}"/>
    <cellStyle name="Normal 2 2 2 7" xfId="1158" xr:uid="{00000000-0005-0000-0000-000017060000}"/>
    <cellStyle name="Normal 2 2 2 7 2" xfId="2151" xr:uid="{00000000-0005-0000-0000-000018060000}"/>
    <cellStyle name="Normal 2 2 2 7_Instruksjoner" xfId="2611" xr:uid="{00000000-0005-0000-0000-000019060000}"/>
    <cellStyle name="Normal 2 2 2 8" xfId="1159" xr:uid="{00000000-0005-0000-0000-00001A060000}"/>
    <cellStyle name="Normal 2 2 2 8 2" xfId="2152" xr:uid="{00000000-0005-0000-0000-00001B060000}"/>
    <cellStyle name="Normal 2 2 2 8_Instruksjoner" xfId="2612" xr:uid="{00000000-0005-0000-0000-00001C060000}"/>
    <cellStyle name="Normal 2 2 2 9" xfId="1160" xr:uid="{00000000-0005-0000-0000-00001D060000}"/>
    <cellStyle name="Normal 2 2 2 9 2" xfId="2153" xr:uid="{00000000-0005-0000-0000-00001E060000}"/>
    <cellStyle name="Normal 2 2 2 9_Instruksjoner" xfId="2613" xr:uid="{00000000-0005-0000-0000-00001F060000}"/>
    <cellStyle name="Normal 2 2 2_Instruksjoner" xfId="2614" xr:uid="{00000000-0005-0000-0000-000020060000}"/>
    <cellStyle name="Normal 2 2 3" xfId="1161" xr:uid="{00000000-0005-0000-0000-000021060000}"/>
    <cellStyle name="Normal 2 2 3 2" xfId="1162" xr:uid="{00000000-0005-0000-0000-000022060000}"/>
    <cellStyle name="Normal 2 2 3 2 2" xfId="1163" xr:uid="{00000000-0005-0000-0000-000023060000}"/>
    <cellStyle name="Normal 2 2 3 2 2 2" xfId="1164" xr:uid="{00000000-0005-0000-0000-000024060000}"/>
    <cellStyle name="Normal 2 2 3 2 2 2 2" xfId="1165" xr:uid="{00000000-0005-0000-0000-000025060000}"/>
    <cellStyle name="Normal 2 2 3 2 2 2 2 2" xfId="2157" xr:uid="{00000000-0005-0000-0000-000026060000}"/>
    <cellStyle name="Normal 2 2 3 2 2 2 2_Instruksjoner" xfId="2615" xr:uid="{00000000-0005-0000-0000-000027060000}"/>
    <cellStyle name="Normal 2 2 3 2 2 2 3" xfId="2156" xr:uid="{00000000-0005-0000-0000-000028060000}"/>
    <cellStyle name="Normal 2 2 3 2 2 2_Instruksjoner" xfId="2616" xr:uid="{00000000-0005-0000-0000-000029060000}"/>
    <cellStyle name="Normal 2 2 3 2 2 3" xfId="1166" xr:uid="{00000000-0005-0000-0000-00002A060000}"/>
    <cellStyle name="Normal 2 2 3 2 2 3 2" xfId="2158" xr:uid="{00000000-0005-0000-0000-00002B060000}"/>
    <cellStyle name="Normal 2 2 3 2 2 3_Instruksjoner" xfId="2617" xr:uid="{00000000-0005-0000-0000-00002C060000}"/>
    <cellStyle name="Normal 2 2 3 2 2 4" xfId="1167" xr:uid="{00000000-0005-0000-0000-00002D060000}"/>
    <cellStyle name="Normal 2 2 3 2 2 5" xfId="1168" xr:uid="{00000000-0005-0000-0000-00002E060000}"/>
    <cellStyle name="Normal 2 2 3 2 3" xfId="1169" xr:uid="{00000000-0005-0000-0000-00002F060000}"/>
    <cellStyle name="Normal 2 2 3 2 3 2" xfId="1170" xr:uid="{00000000-0005-0000-0000-000030060000}"/>
    <cellStyle name="Normal 2 2 3 2 3 3" xfId="1171" xr:uid="{00000000-0005-0000-0000-000031060000}"/>
    <cellStyle name="Normal 2 2 3 2 4" xfId="1172" xr:uid="{00000000-0005-0000-0000-000032060000}"/>
    <cellStyle name="Normal 2 2 3 2 4 2" xfId="1173" xr:uid="{00000000-0005-0000-0000-000033060000}"/>
    <cellStyle name="Normal 2 2 3 2 4 3" xfId="1174" xr:uid="{00000000-0005-0000-0000-000034060000}"/>
    <cellStyle name="Normal 2 2 3 2 5" xfId="2155" xr:uid="{00000000-0005-0000-0000-000035060000}"/>
    <cellStyle name="Normal 2 2 3 2_Instruksjoner" xfId="2618" xr:uid="{00000000-0005-0000-0000-000036060000}"/>
    <cellStyle name="Normal 2 2 3 3" xfId="1175" xr:uid="{00000000-0005-0000-0000-000037060000}"/>
    <cellStyle name="Normal 2 2 3 3 2" xfId="1176" xr:uid="{00000000-0005-0000-0000-000038060000}"/>
    <cellStyle name="Normal 2 2 3 3 2 2" xfId="2160" xr:uid="{00000000-0005-0000-0000-000039060000}"/>
    <cellStyle name="Normal 2 2 3 3 2_Instruksjoner" xfId="2619" xr:uid="{00000000-0005-0000-0000-00003A060000}"/>
    <cellStyle name="Normal 2 2 3 3 3" xfId="1177" xr:uid="{00000000-0005-0000-0000-00003B060000}"/>
    <cellStyle name="Normal 2 2 3 3 3 2" xfId="2161" xr:uid="{00000000-0005-0000-0000-00003C060000}"/>
    <cellStyle name="Normal 2 2 3 3 3_Instruksjoner" xfId="2620" xr:uid="{00000000-0005-0000-0000-00003D060000}"/>
    <cellStyle name="Normal 2 2 3 3 4" xfId="2159" xr:uid="{00000000-0005-0000-0000-00003E060000}"/>
    <cellStyle name="Normal 2 2 3 3_Instruksjoner" xfId="2621" xr:uid="{00000000-0005-0000-0000-00003F060000}"/>
    <cellStyle name="Normal 2 2 3 4" xfId="1178" xr:uid="{00000000-0005-0000-0000-000040060000}"/>
    <cellStyle name="Normal 2 2 3 4 2" xfId="2162" xr:uid="{00000000-0005-0000-0000-000041060000}"/>
    <cellStyle name="Normal 2 2 3 4_Instruksjoner" xfId="2622" xr:uid="{00000000-0005-0000-0000-000042060000}"/>
    <cellStyle name="Normal 2 2 3 5" xfId="1179" xr:uid="{00000000-0005-0000-0000-000043060000}"/>
    <cellStyle name="Normal 2 2 3 5 2" xfId="2163" xr:uid="{00000000-0005-0000-0000-000044060000}"/>
    <cellStyle name="Normal 2 2 3 5_Instruksjoner" xfId="2623" xr:uid="{00000000-0005-0000-0000-000045060000}"/>
    <cellStyle name="Normal 2 2 3 6" xfId="2154" xr:uid="{00000000-0005-0000-0000-000046060000}"/>
    <cellStyle name="Normal 2 2 3_Instruksjoner" xfId="2624" xr:uid="{00000000-0005-0000-0000-000047060000}"/>
    <cellStyle name="Normal 2 2 4" xfId="1180" xr:uid="{00000000-0005-0000-0000-000048060000}"/>
    <cellStyle name="Normal 2 2 4 2" xfId="1181" xr:uid="{00000000-0005-0000-0000-000049060000}"/>
    <cellStyle name="Normal 2 2 4 2 2" xfId="1182" xr:uid="{00000000-0005-0000-0000-00004A060000}"/>
    <cellStyle name="Normal 2 2 4 2 2 2" xfId="1183" xr:uid="{00000000-0005-0000-0000-00004B060000}"/>
    <cellStyle name="Normal 2 2 4 2 3" xfId="1184" xr:uid="{00000000-0005-0000-0000-00004C060000}"/>
    <cellStyle name="Normal 2 2 4 2 4" xfId="2164" xr:uid="{00000000-0005-0000-0000-00004D060000}"/>
    <cellStyle name="Normal 2 2 4 2_Instruksjoner" xfId="2625" xr:uid="{00000000-0005-0000-0000-00004E060000}"/>
    <cellStyle name="Normal 2 2 4 3" xfId="1185" xr:uid="{00000000-0005-0000-0000-00004F060000}"/>
    <cellStyle name="Normal 2 2 4 3 2" xfId="2165" xr:uid="{00000000-0005-0000-0000-000050060000}"/>
    <cellStyle name="Normal 2 2 4 3_Instruksjoner" xfId="2626" xr:uid="{00000000-0005-0000-0000-000051060000}"/>
    <cellStyle name="Normal 2 2 4 4" xfId="1186" xr:uid="{00000000-0005-0000-0000-000052060000}"/>
    <cellStyle name="Normal 2 2 4 4 2" xfId="2166" xr:uid="{00000000-0005-0000-0000-000053060000}"/>
    <cellStyle name="Normal 2 2 4 4_Instruksjoner" xfId="2627" xr:uid="{00000000-0005-0000-0000-000054060000}"/>
    <cellStyle name="Normal 2 2 4 5" xfId="1187" xr:uid="{00000000-0005-0000-0000-000055060000}"/>
    <cellStyle name="Normal 2 2 4 6" xfId="1188" xr:uid="{00000000-0005-0000-0000-000056060000}"/>
    <cellStyle name="Normal 2 2 5" xfId="1189" xr:uid="{00000000-0005-0000-0000-000057060000}"/>
    <cellStyle name="Normal 2 2 5 2" xfId="1190" xr:uid="{00000000-0005-0000-0000-000058060000}"/>
    <cellStyle name="Normal 2 2 5 3" xfId="1191" xr:uid="{00000000-0005-0000-0000-000059060000}"/>
    <cellStyle name="Normal 2 2 6" xfId="1192" xr:uid="{00000000-0005-0000-0000-00005A060000}"/>
    <cellStyle name="Normal 2 2 6 2" xfId="2167" xr:uid="{00000000-0005-0000-0000-00005B060000}"/>
    <cellStyle name="Normal 2 2 6_Instruksjoner" xfId="2628" xr:uid="{00000000-0005-0000-0000-00005C060000}"/>
    <cellStyle name="Normal 2 2 7" xfId="1193" xr:uid="{00000000-0005-0000-0000-00005D060000}"/>
    <cellStyle name="Normal 2 2 7 2" xfId="1194" xr:uid="{00000000-0005-0000-0000-00005E060000}"/>
    <cellStyle name="Normal 2 2 7 3" xfId="1195" xr:uid="{00000000-0005-0000-0000-00005F060000}"/>
    <cellStyle name="Normal 2 2 8" xfId="1196" xr:uid="{00000000-0005-0000-0000-000060060000}"/>
    <cellStyle name="Normal 2 2 9" xfId="1197" xr:uid="{00000000-0005-0000-0000-000061060000}"/>
    <cellStyle name="Normal 2 2_3-5 årsplan 090409v 0.52 volumendringer" xfId="1198" xr:uid="{00000000-0005-0000-0000-000062060000}"/>
    <cellStyle name="Normal 2 20" xfId="2707" xr:uid="{00000000-0005-0000-0000-000063060000}"/>
    <cellStyle name="Normal 2 3" xfId="1199" xr:uid="{00000000-0005-0000-0000-000064060000}"/>
    <cellStyle name="Normal 2 3 2" xfId="1200" xr:uid="{00000000-0005-0000-0000-000065060000}"/>
    <cellStyle name="Normal 2 3 2 2" xfId="1201" xr:uid="{00000000-0005-0000-0000-000066060000}"/>
    <cellStyle name="Normal 2 3 2 2 2" xfId="2170" xr:uid="{00000000-0005-0000-0000-000067060000}"/>
    <cellStyle name="Normal 2 3 2 2_Instruksjoner" xfId="2629" xr:uid="{00000000-0005-0000-0000-000068060000}"/>
    <cellStyle name="Normal 2 3 2 3" xfId="2169" xr:uid="{00000000-0005-0000-0000-000069060000}"/>
    <cellStyle name="Normal 2 3 2_Instruksjoner" xfId="2630" xr:uid="{00000000-0005-0000-0000-00006A060000}"/>
    <cellStyle name="Normal 2 3 3" xfId="1202" xr:uid="{00000000-0005-0000-0000-00006B060000}"/>
    <cellStyle name="Normal 2 3 3 2" xfId="2171" xr:uid="{00000000-0005-0000-0000-00006C060000}"/>
    <cellStyle name="Normal 2 3 3_Instruksjoner" xfId="2631" xr:uid="{00000000-0005-0000-0000-00006D060000}"/>
    <cellStyle name="Normal 2 3 4" xfId="1203" xr:uid="{00000000-0005-0000-0000-00006E060000}"/>
    <cellStyle name="Normal 2 3 5" xfId="2168" xr:uid="{00000000-0005-0000-0000-00006F060000}"/>
    <cellStyle name="Normal 2 3 6" xfId="2710" xr:uid="{00000000-0005-0000-0000-000070060000}"/>
    <cellStyle name="Normal 2 3_Instruksjoner" xfId="2632" xr:uid="{00000000-0005-0000-0000-000071060000}"/>
    <cellStyle name="Normal 2 4" xfId="1204" xr:uid="{00000000-0005-0000-0000-000072060000}"/>
    <cellStyle name="Normal 2 4 10" xfId="1205" xr:uid="{00000000-0005-0000-0000-000073060000}"/>
    <cellStyle name="Normal 2 4 10 2" xfId="1206" xr:uid="{00000000-0005-0000-0000-000074060000}"/>
    <cellStyle name="Normal 2 4 11" xfId="1207" xr:uid="{00000000-0005-0000-0000-000075060000}"/>
    <cellStyle name="Normal 2 4 2" xfId="1208" xr:uid="{00000000-0005-0000-0000-000076060000}"/>
    <cellStyle name="Normal 2 4 2 2" xfId="1209" xr:uid="{00000000-0005-0000-0000-000077060000}"/>
    <cellStyle name="Normal 2 4 2 2 2" xfId="1210" xr:uid="{00000000-0005-0000-0000-000078060000}"/>
    <cellStyle name="Normal 2 4 2 2 2 2" xfId="1211" xr:uid="{00000000-0005-0000-0000-000079060000}"/>
    <cellStyle name="Normal 2 4 2 2 3" xfId="1212" xr:uid="{00000000-0005-0000-0000-00007A060000}"/>
    <cellStyle name="Normal 2 4 2 2 4" xfId="2172" xr:uid="{00000000-0005-0000-0000-00007B060000}"/>
    <cellStyle name="Normal 2 4 2 2_Instruksjoner" xfId="2633" xr:uid="{00000000-0005-0000-0000-00007C060000}"/>
    <cellStyle name="Normal 2 4 2 3" xfId="1213" xr:uid="{00000000-0005-0000-0000-00007D060000}"/>
    <cellStyle name="Normal 2 4 2 3 2" xfId="2173" xr:uid="{00000000-0005-0000-0000-00007E060000}"/>
    <cellStyle name="Normal 2 4 2 3_Instruksjoner" xfId="2634" xr:uid="{00000000-0005-0000-0000-00007F060000}"/>
    <cellStyle name="Normal 2 4 2 4" xfId="1214" xr:uid="{00000000-0005-0000-0000-000080060000}"/>
    <cellStyle name="Normal 2 4 2 4 2" xfId="2174" xr:uid="{00000000-0005-0000-0000-000081060000}"/>
    <cellStyle name="Normal 2 4 2 4_Instruksjoner" xfId="2635" xr:uid="{00000000-0005-0000-0000-000082060000}"/>
    <cellStyle name="Normal 2 4 3" xfId="1215" xr:uid="{00000000-0005-0000-0000-000083060000}"/>
    <cellStyle name="Normal 2 4 3 2" xfId="1216" xr:uid="{00000000-0005-0000-0000-000084060000}"/>
    <cellStyle name="Normal 2 4 3 3" xfId="1217" xr:uid="{00000000-0005-0000-0000-000085060000}"/>
    <cellStyle name="Normal 2 4 4" xfId="1218" xr:uid="{00000000-0005-0000-0000-000086060000}"/>
    <cellStyle name="Normal 2 4 5" xfId="1219" xr:uid="{00000000-0005-0000-0000-000087060000}"/>
    <cellStyle name="Normal 2 4 5 2" xfId="1220" xr:uid="{00000000-0005-0000-0000-000088060000}"/>
    <cellStyle name="Normal 2 4 5 3" xfId="1221" xr:uid="{00000000-0005-0000-0000-000089060000}"/>
    <cellStyle name="Normal 2 4 6" xfId="1222" xr:uid="{00000000-0005-0000-0000-00008A060000}"/>
    <cellStyle name="Normal 2 4 7" xfId="1223" xr:uid="{00000000-0005-0000-0000-00008B060000}"/>
    <cellStyle name="Normal 2 4 8" xfId="1224" xr:uid="{00000000-0005-0000-0000-00008C060000}"/>
    <cellStyle name="Normal 2 4 8 2" xfId="1225" xr:uid="{00000000-0005-0000-0000-00008D060000}"/>
    <cellStyle name="Normal 2 4 9" xfId="1226" xr:uid="{00000000-0005-0000-0000-00008E060000}"/>
    <cellStyle name="Normal 2 4 9 2" xfId="1227" xr:uid="{00000000-0005-0000-0000-00008F060000}"/>
    <cellStyle name="Normal 2 4 9 3" xfId="1228" xr:uid="{00000000-0005-0000-0000-000090060000}"/>
    <cellStyle name="Normal 2 5" xfId="1229" xr:uid="{00000000-0005-0000-0000-000091060000}"/>
    <cellStyle name="Normal 2 5 2" xfId="1230" xr:uid="{00000000-0005-0000-0000-000092060000}"/>
    <cellStyle name="Normal 2 5 2 2" xfId="1231" xr:uid="{00000000-0005-0000-0000-000093060000}"/>
    <cellStyle name="Normal 2 5 2 2 2" xfId="2176" xr:uid="{00000000-0005-0000-0000-000094060000}"/>
    <cellStyle name="Normal 2 5 2 2_Instruksjoner" xfId="2636" xr:uid="{00000000-0005-0000-0000-000095060000}"/>
    <cellStyle name="Normal 2 5 2 3" xfId="2175" xr:uid="{00000000-0005-0000-0000-000096060000}"/>
    <cellStyle name="Normal 2 5 2_Instruksjoner" xfId="2637" xr:uid="{00000000-0005-0000-0000-000097060000}"/>
    <cellStyle name="Normal 2 5 3" xfId="1232" xr:uid="{00000000-0005-0000-0000-000098060000}"/>
    <cellStyle name="Normal 2 5 3 2" xfId="2177" xr:uid="{00000000-0005-0000-0000-000099060000}"/>
    <cellStyle name="Normal 2 5 3_Instruksjoner" xfId="2638" xr:uid="{00000000-0005-0000-0000-00009A060000}"/>
    <cellStyle name="Normal 2 5 4" xfId="1233" xr:uid="{00000000-0005-0000-0000-00009B060000}"/>
    <cellStyle name="Normal 2 5 5" xfId="1234" xr:uid="{00000000-0005-0000-0000-00009C060000}"/>
    <cellStyle name="Normal 2 6" xfId="1235" xr:uid="{00000000-0005-0000-0000-00009D060000}"/>
    <cellStyle name="Normal 2 6 2" xfId="1236" xr:uid="{00000000-0005-0000-0000-00009E060000}"/>
    <cellStyle name="Normal 2 6 2 2" xfId="2179" xr:uid="{00000000-0005-0000-0000-00009F060000}"/>
    <cellStyle name="Normal 2 6 2_Instruksjoner" xfId="2639" xr:uid="{00000000-0005-0000-0000-0000A0060000}"/>
    <cellStyle name="Normal 2 6 3" xfId="1237" xr:uid="{00000000-0005-0000-0000-0000A1060000}"/>
    <cellStyle name="Normal 2 6 3 2" xfId="2180" xr:uid="{00000000-0005-0000-0000-0000A2060000}"/>
    <cellStyle name="Normal 2 6 3_Instruksjoner" xfId="2640" xr:uid="{00000000-0005-0000-0000-0000A3060000}"/>
    <cellStyle name="Normal 2 6 4" xfId="2178" xr:uid="{00000000-0005-0000-0000-0000A4060000}"/>
    <cellStyle name="Normal 2 6_Instruksjoner" xfId="2641" xr:uid="{00000000-0005-0000-0000-0000A5060000}"/>
    <cellStyle name="Normal 2 7" xfId="1238" xr:uid="{00000000-0005-0000-0000-0000A6060000}"/>
    <cellStyle name="Normal 2 7 2" xfId="1239" xr:uid="{00000000-0005-0000-0000-0000A7060000}"/>
    <cellStyle name="Normal 2 7 2 2" xfId="1240" xr:uid="{00000000-0005-0000-0000-0000A8060000}"/>
    <cellStyle name="Normal 2 7 2 2 2" xfId="2183" xr:uid="{00000000-0005-0000-0000-0000A9060000}"/>
    <cellStyle name="Normal 2 7 2 2_Instruksjoner" xfId="2642" xr:uid="{00000000-0005-0000-0000-0000AA060000}"/>
    <cellStyle name="Normal 2 7 2 3" xfId="2182" xr:uid="{00000000-0005-0000-0000-0000AB060000}"/>
    <cellStyle name="Normal 2 7 2_Instruksjoner" xfId="2643" xr:uid="{00000000-0005-0000-0000-0000AC060000}"/>
    <cellStyle name="Normal 2 7 3" xfId="1241" xr:uid="{00000000-0005-0000-0000-0000AD060000}"/>
    <cellStyle name="Normal 2 7 3 2" xfId="2184" xr:uid="{00000000-0005-0000-0000-0000AE060000}"/>
    <cellStyle name="Normal 2 7 3_Instruksjoner" xfId="2644" xr:uid="{00000000-0005-0000-0000-0000AF060000}"/>
    <cellStyle name="Normal 2 7 4" xfId="2181" xr:uid="{00000000-0005-0000-0000-0000B0060000}"/>
    <cellStyle name="Normal 2 7_Instruksjoner" xfId="2645" xr:uid="{00000000-0005-0000-0000-0000B1060000}"/>
    <cellStyle name="Normal 2 8" xfId="1242" xr:uid="{00000000-0005-0000-0000-0000B2060000}"/>
    <cellStyle name="Normal 2 8 2" xfId="1243" xr:uid="{00000000-0005-0000-0000-0000B3060000}"/>
    <cellStyle name="Normal 2 8 2 2" xfId="2185" xr:uid="{00000000-0005-0000-0000-0000B4060000}"/>
    <cellStyle name="Normal 2 8 2_Instruksjoner" xfId="2646" xr:uid="{00000000-0005-0000-0000-0000B5060000}"/>
    <cellStyle name="Normal 2 9" xfId="1244" xr:uid="{00000000-0005-0000-0000-0000B6060000}"/>
    <cellStyle name="Normal 2 9 2" xfId="2186" xr:uid="{00000000-0005-0000-0000-0000B7060000}"/>
    <cellStyle name="Normal 2 9_Instruksjoner" xfId="2647" xr:uid="{00000000-0005-0000-0000-0000B8060000}"/>
    <cellStyle name="Normal 2_Fil 1" xfId="1245" xr:uid="{00000000-0005-0000-0000-0000B9060000}"/>
    <cellStyle name="Normal 20" xfId="1246" xr:uid="{00000000-0005-0000-0000-0000BA060000}"/>
    <cellStyle name="Normal 20 2" xfId="1247" xr:uid="{00000000-0005-0000-0000-0000BB060000}"/>
    <cellStyle name="Normal 20 3" xfId="1248" xr:uid="{00000000-0005-0000-0000-0000BC060000}"/>
    <cellStyle name="Normal 21" xfId="1249" xr:uid="{00000000-0005-0000-0000-0000BD060000}"/>
    <cellStyle name="Normal 22" xfId="1250" xr:uid="{00000000-0005-0000-0000-0000BE060000}"/>
    <cellStyle name="Normal 22 2" xfId="1251" xr:uid="{00000000-0005-0000-0000-0000BF060000}"/>
    <cellStyle name="Normal 22 2 2" xfId="2188" xr:uid="{00000000-0005-0000-0000-0000C0060000}"/>
    <cellStyle name="Normal 22 2_Instruksjoner" xfId="2648" xr:uid="{00000000-0005-0000-0000-0000C1060000}"/>
    <cellStyle name="Normal 22 3" xfId="2187" xr:uid="{00000000-0005-0000-0000-0000C2060000}"/>
    <cellStyle name="Normal 22_Instruksjoner" xfId="2649" xr:uid="{00000000-0005-0000-0000-0000C3060000}"/>
    <cellStyle name="Normal 23" xfId="1252" xr:uid="{00000000-0005-0000-0000-0000C4060000}"/>
    <cellStyle name="Normal 23 2" xfId="1253" xr:uid="{00000000-0005-0000-0000-0000C5060000}"/>
    <cellStyle name="Normal 23 2 2" xfId="2190" xr:uid="{00000000-0005-0000-0000-0000C6060000}"/>
    <cellStyle name="Normal 23 2_Instruksjoner" xfId="2650" xr:uid="{00000000-0005-0000-0000-0000C7060000}"/>
    <cellStyle name="Normal 23 3" xfId="2189" xr:uid="{00000000-0005-0000-0000-0000C8060000}"/>
    <cellStyle name="Normal 23_Instruksjoner" xfId="2651" xr:uid="{00000000-0005-0000-0000-0000C9060000}"/>
    <cellStyle name="Normal 24" xfId="1254" xr:uid="{00000000-0005-0000-0000-0000CA060000}"/>
    <cellStyle name="Normal 24 2" xfId="1255" xr:uid="{00000000-0005-0000-0000-0000CB060000}"/>
    <cellStyle name="Normal 24 3" xfId="1256" xr:uid="{00000000-0005-0000-0000-0000CC060000}"/>
    <cellStyle name="Normal 25" xfId="1257" xr:uid="{00000000-0005-0000-0000-0000CD060000}"/>
    <cellStyle name="Normal 25 2" xfId="1258" xr:uid="{00000000-0005-0000-0000-0000CE060000}"/>
    <cellStyle name="Normal 25 3" xfId="1259" xr:uid="{00000000-0005-0000-0000-0000CF060000}"/>
    <cellStyle name="Normal 26" xfId="1260" xr:uid="{00000000-0005-0000-0000-0000D0060000}"/>
    <cellStyle name="Normal 26 2" xfId="1261" xr:uid="{00000000-0005-0000-0000-0000D1060000}"/>
    <cellStyle name="Normal 26 3" xfId="1262" xr:uid="{00000000-0005-0000-0000-0000D2060000}"/>
    <cellStyle name="Normal 27" xfId="1263" xr:uid="{00000000-0005-0000-0000-0000D3060000}"/>
    <cellStyle name="Normal 27 2" xfId="2191" xr:uid="{00000000-0005-0000-0000-0000D4060000}"/>
    <cellStyle name="Normal 27_Instruksjoner" xfId="2652" xr:uid="{00000000-0005-0000-0000-0000D5060000}"/>
    <cellStyle name="Normal 28" xfId="1264" xr:uid="{00000000-0005-0000-0000-0000D6060000}"/>
    <cellStyle name="Normal 28 2" xfId="2192" xr:uid="{00000000-0005-0000-0000-0000D7060000}"/>
    <cellStyle name="Normal 28_Instruksjoner" xfId="2653" xr:uid="{00000000-0005-0000-0000-0000D8060000}"/>
    <cellStyle name="Normal 29" xfId="1265" xr:uid="{00000000-0005-0000-0000-0000D9060000}"/>
    <cellStyle name="Normal 29 2" xfId="1266" xr:uid="{00000000-0005-0000-0000-0000DA060000}"/>
    <cellStyle name="Normal 29 2 2" xfId="1267" xr:uid="{00000000-0005-0000-0000-0000DB060000}"/>
    <cellStyle name="Normal 29 2 3" xfId="1268" xr:uid="{00000000-0005-0000-0000-0000DC060000}"/>
    <cellStyle name="Normal 29 3" xfId="1269" xr:uid="{00000000-0005-0000-0000-0000DD060000}"/>
    <cellStyle name="Normal 29 3 2" xfId="1270" xr:uid="{00000000-0005-0000-0000-0000DE060000}"/>
    <cellStyle name="Normal 29 4" xfId="1271" xr:uid="{00000000-0005-0000-0000-0000DF060000}"/>
    <cellStyle name="Normal 3" xfId="1272" xr:uid="{00000000-0005-0000-0000-0000E0060000}"/>
    <cellStyle name="Normal 3 10" xfId="1273" xr:uid="{00000000-0005-0000-0000-0000E1060000}"/>
    <cellStyle name="Normal 3 10 2" xfId="2194" xr:uid="{00000000-0005-0000-0000-0000E2060000}"/>
    <cellStyle name="Normal 3 10_Instruksjoner" xfId="2654" xr:uid="{00000000-0005-0000-0000-0000E3060000}"/>
    <cellStyle name="Normal 3 11" xfId="1274" xr:uid="{00000000-0005-0000-0000-0000E4060000}"/>
    <cellStyle name="Normal 3 11 2" xfId="2195" xr:uid="{00000000-0005-0000-0000-0000E5060000}"/>
    <cellStyle name="Normal 3 11_Instruksjoner" xfId="2655" xr:uid="{00000000-0005-0000-0000-0000E6060000}"/>
    <cellStyle name="Normal 3 12" xfId="1275" xr:uid="{00000000-0005-0000-0000-0000E7060000}"/>
    <cellStyle name="Normal 3 13" xfId="2193" xr:uid="{00000000-0005-0000-0000-0000E8060000}"/>
    <cellStyle name="Normal 3 2" xfId="1276" xr:uid="{00000000-0005-0000-0000-0000E9060000}"/>
    <cellStyle name="Normal 3 2 2" xfId="1277" xr:uid="{00000000-0005-0000-0000-0000EA060000}"/>
    <cellStyle name="Normal 3 2 2 2" xfId="1278" xr:uid="{00000000-0005-0000-0000-0000EB060000}"/>
    <cellStyle name="Normal 3 2 3" xfId="1279" xr:uid="{00000000-0005-0000-0000-0000EC060000}"/>
    <cellStyle name="Normal 3 2 4" xfId="1280" xr:uid="{00000000-0005-0000-0000-0000ED060000}"/>
    <cellStyle name="Normal 3 2 4 2" xfId="1281" xr:uid="{00000000-0005-0000-0000-0000EE060000}"/>
    <cellStyle name="Normal 3 2 4 3" xfId="1282" xr:uid="{00000000-0005-0000-0000-0000EF060000}"/>
    <cellStyle name="Normal 3 2 5" xfId="1283" xr:uid="{00000000-0005-0000-0000-0000F0060000}"/>
    <cellStyle name="Normal 3 2 6" xfId="2196" xr:uid="{00000000-0005-0000-0000-0000F1060000}"/>
    <cellStyle name="Normal 3 2_Instruksjoner" xfId="2656" xr:uid="{00000000-0005-0000-0000-0000F2060000}"/>
    <cellStyle name="Normal 3 3" xfId="1284" xr:uid="{00000000-0005-0000-0000-0000F3060000}"/>
    <cellStyle name="Normal 3 3 2" xfId="1285" xr:uid="{00000000-0005-0000-0000-0000F4060000}"/>
    <cellStyle name="Normal 3 3 2 2" xfId="1286" xr:uid="{00000000-0005-0000-0000-0000F5060000}"/>
    <cellStyle name="Normal 3 3 3" xfId="1287" xr:uid="{00000000-0005-0000-0000-0000F6060000}"/>
    <cellStyle name="Normal 3 3 4" xfId="1288" xr:uid="{00000000-0005-0000-0000-0000F7060000}"/>
    <cellStyle name="Normal 3 3 5" xfId="1289" xr:uid="{00000000-0005-0000-0000-0000F8060000}"/>
    <cellStyle name="Normal 3 4" xfId="1290" xr:uid="{00000000-0005-0000-0000-0000F9060000}"/>
    <cellStyle name="Normal 3 4 2" xfId="1291" xr:uid="{00000000-0005-0000-0000-0000FA060000}"/>
    <cellStyle name="Normal 3 4 3" xfId="1292" xr:uid="{00000000-0005-0000-0000-0000FB060000}"/>
    <cellStyle name="Normal 3 5" xfId="1293" xr:uid="{00000000-0005-0000-0000-0000FC060000}"/>
    <cellStyle name="Normal 3 6" xfId="1294" xr:uid="{00000000-0005-0000-0000-0000FD060000}"/>
    <cellStyle name="Normal 3 7" xfId="1295" xr:uid="{00000000-0005-0000-0000-0000FE060000}"/>
    <cellStyle name="Normal 3 8" xfId="1296" xr:uid="{00000000-0005-0000-0000-0000FF060000}"/>
    <cellStyle name="Normal 3 9" xfId="1297" xr:uid="{00000000-0005-0000-0000-000000070000}"/>
    <cellStyle name="Normal 3 9 2" xfId="1298" xr:uid="{00000000-0005-0000-0000-000001070000}"/>
    <cellStyle name="Normal 3 9 3" xfId="1299" xr:uid="{00000000-0005-0000-0000-000002070000}"/>
    <cellStyle name="Normal 3_Anleggstransaksjoner" xfId="1300" xr:uid="{00000000-0005-0000-0000-000003070000}"/>
    <cellStyle name="Normal 30" xfId="1301" xr:uid="{00000000-0005-0000-0000-000004070000}"/>
    <cellStyle name="Normal 30 2" xfId="1302" xr:uid="{00000000-0005-0000-0000-000005070000}"/>
    <cellStyle name="Normal 31" xfId="1303" xr:uid="{00000000-0005-0000-0000-000006070000}"/>
    <cellStyle name="Normal 32" xfId="1304" xr:uid="{00000000-0005-0000-0000-000007070000}"/>
    <cellStyle name="Normal 33" xfId="1305" xr:uid="{00000000-0005-0000-0000-000008070000}"/>
    <cellStyle name="Normal 33 3" xfId="1306" xr:uid="{00000000-0005-0000-0000-000009070000}"/>
    <cellStyle name="Normal 33 3 2" xfId="1307" xr:uid="{00000000-0005-0000-0000-00000A070000}"/>
    <cellStyle name="Normal 33 3 3" xfId="1308" xr:uid="{00000000-0005-0000-0000-00000B070000}"/>
    <cellStyle name="Normal 34" xfId="1309" xr:uid="{00000000-0005-0000-0000-00000C070000}"/>
    <cellStyle name="Normal 35" xfId="1310" xr:uid="{00000000-0005-0000-0000-00000D070000}"/>
    <cellStyle name="Normal 36" xfId="1311" xr:uid="{00000000-0005-0000-0000-00000E070000}"/>
    <cellStyle name="Normal 37" xfId="1312" xr:uid="{00000000-0005-0000-0000-00000F070000}"/>
    <cellStyle name="Normal 37 2" xfId="2398" xr:uid="{00000000-0005-0000-0000-000010070000}"/>
    <cellStyle name="Normal 38" xfId="1" xr:uid="{00000000-0005-0000-0000-000011070000}"/>
    <cellStyle name="Normal 39" xfId="1997" xr:uid="{00000000-0005-0000-0000-000012070000}"/>
    <cellStyle name="Normal 39 2" xfId="2295" xr:uid="{00000000-0005-0000-0000-000013070000}"/>
    <cellStyle name="Normal 39 3" xfId="2399" xr:uid="{00000000-0005-0000-0000-000014070000}"/>
    <cellStyle name="Normal 39_Instruksjoner" xfId="2657" xr:uid="{00000000-0005-0000-0000-000015070000}"/>
    <cellStyle name="Normal 4" xfId="1313" xr:uid="{00000000-0005-0000-0000-000016070000}"/>
    <cellStyle name="Normal 4 10" xfId="1314" xr:uid="{00000000-0005-0000-0000-000017070000}"/>
    <cellStyle name="Normal 4 11" xfId="1315" xr:uid="{00000000-0005-0000-0000-000018070000}"/>
    <cellStyle name="Normal 4 2" xfId="1316" xr:uid="{00000000-0005-0000-0000-000019070000}"/>
    <cellStyle name="Normal 4 2 2" xfId="1317" xr:uid="{00000000-0005-0000-0000-00001A070000}"/>
    <cellStyle name="Normal 4 2 2 2" xfId="1318" xr:uid="{00000000-0005-0000-0000-00001B070000}"/>
    <cellStyle name="Normal 4 2 2 2 2" xfId="1319" xr:uid="{00000000-0005-0000-0000-00001C070000}"/>
    <cellStyle name="Normal 4 2 2 2 3" xfId="1320" xr:uid="{00000000-0005-0000-0000-00001D070000}"/>
    <cellStyle name="Normal 4 2 2 3" xfId="1321" xr:uid="{00000000-0005-0000-0000-00001E070000}"/>
    <cellStyle name="Normal 4 2 2 3 2" xfId="1322" xr:uid="{00000000-0005-0000-0000-00001F070000}"/>
    <cellStyle name="Normal 4 2 2 3 3" xfId="1323" xr:uid="{00000000-0005-0000-0000-000020070000}"/>
    <cellStyle name="Normal 4 2 2 4" xfId="1324" xr:uid="{00000000-0005-0000-0000-000021070000}"/>
    <cellStyle name="Normal 4 2 2 5" xfId="1325" xr:uid="{00000000-0005-0000-0000-000022070000}"/>
    <cellStyle name="Normal 4 2 3" xfId="1326" xr:uid="{00000000-0005-0000-0000-000023070000}"/>
    <cellStyle name="Normal 4 2 3 2" xfId="2198" xr:uid="{00000000-0005-0000-0000-000024070000}"/>
    <cellStyle name="Normal 4 2 3_Instruksjoner" xfId="2658" xr:uid="{00000000-0005-0000-0000-000025070000}"/>
    <cellStyle name="Normal 4 2 4" xfId="1327" xr:uid="{00000000-0005-0000-0000-000026070000}"/>
    <cellStyle name="Normal 4 2 4 2" xfId="2199" xr:uid="{00000000-0005-0000-0000-000027070000}"/>
    <cellStyle name="Normal 4 2 4_Instruksjoner" xfId="2659" xr:uid="{00000000-0005-0000-0000-000028070000}"/>
    <cellStyle name="Normal 4 2 5" xfId="1328" xr:uid="{00000000-0005-0000-0000-000029070000}"/>
    <cellStyle name="Normal 4 2 6" xfId="2197" xr:uid="{00000000-0005-0000-0000-00002A070000}"/>
    <cellStyle name="Normal 4 2_Instruksjoner" xfId="2660" xr:uid="{00000000-0005-0000-0000-00002B070000}"/>
    <cellStyle name="Normal 4 3" xfId="1329" xr:uid="{00000000-0005-0000-0000-00002C070000}"/>
    <cellStyle name="Normal 4 3 2" xfId="1330" xr:uid="{00000000-0005-0000-0000-00002D070000}"/>
    <cellStyle name="Normal 4 3 3" xfId="1331" xr:uid="{00000000-0005-0000-0000-00002E070000}"/>
    <cellStyle name="Normal 4 4" xfId="1332" xr:uid="{00000000-0005-0000-0000-00002F070000}"/>
    <cellStyle name="Normal 4 4 2" xfId="2200" xr:uid="{00000000-0005-0000-0000-000030070000}"/>
    <cellStyle name="Normal 4 4_Instruksjoner" xfId="2661" xr:uid="{00000000-0005-0000-0000-000031070000}"/>
    <cellStyle name="Normal 4 5" xfId="1333" xr:uid="{00000000-0005-0000-0000-000032070000}"/>
    <cellStyle name="Normal 4 5 2" xfId="2201" xr:uid="{00000000-0005-0000-0000-000033070000}"/>
    <cellStyle name="Normal 4 5_Instruksjoner" xfId="2662" xr:uid="{00000000-0005-0000-0000-000034070000}"/>
    <cellStyle name="Normal 4 6" xfId="1334" xr:uid="{00000000-0005-0000-0000-000035070000}"/>
    <cellStyle name="Normal 4 6 2" xfId="1335" xr:uid="{00000000-0005-0000-0000-000036070000}"/>
    <cellStyle name="Normal 4 7" xfId="1336" xr:uid="{00000000-0005-0000-0000-000037070000}"/>
    <cellStyle name="Normal 4 7 2" xfId="1337" xr:uid="{00000000-0005-0000-0000-000038070000}"/>
    <cellStyle name="Normal 4 8" xfId="1338" xr:uid="{00000000-0005-0000-0000-000039070000}"/>
    <cellStyle name="Normal 4 8 2" xfId="1339" xr:uid="{00000000-0005-0000-0000-00003A070000}"/>
    <cellStyle name="Normal 4 8 3" xfId="1340" xr:uid="{00000000-0005-0000-0000-00003B070000}"/>
    <cellStyle name="Normal 4 9" xfId="1341" xr:uid="{00000000-0005-0000-0000-00003C070000}"/>
    <cellStyle name="Normal 4 9 2" xfId="1342" xr:uid="{00000000-0005-0000-0000-00003D070000}"/>
    <cellStyle name="Normal 4_Fil 1" xfId="1343" xr:uid="{00000000-0005-0000-0000-00003E070000}"/>
    <cellStyle name="Normal 40" xfId="1998" xr:uid="{00000000-0005-0000-0000-00003F070000}"/>
    <cellStyle name="Normal 40 2" xfId="2296" xr:uid="{00000000-0005-0000-0000-000040070000}"/>
    <cellStyle name="Normal 40_Instruksjoner" xfId="2663" xr:uid="{00000000-0005-0000-0000-000041070000}"/>
    <cellStyle name="Normal 41" xfId="2303" xr:uid="{00000000-0005-0000-0000-000042070000}"/>
    <cellStyle name="Normal 41 2" xfId="2460" xr:uid="{00000000-0005-0000-0000-000043070000}"/>
    <cellStyle name="Normal 41_Instruksjoner" xfId="2664" xr:uid="{00000000-0005-0000-0000-000044070000}"/>
    <cellStyle name="Normal 5" xfId="1344" xr:uid="{00000000-0005-0000-0000-000045070000}"/>
    <cellStyle name="Normal 5 10" xfId="1345" xr:uid="{00000000-0005-0000-0000-000046070000}"/>
    <cellStyle name="Normal 5 10 2" xfId="1346" xr:uid="{00000000-0005-0000-0000-000047070000}"/>
    <cellStyle name="Normal 5 11" xfId="2202" xr:uid="{00000000-0005-0000-0000-000048070000}"/>
    <cellStyle name="Normal 5 2" xfId="1347" xr:uid="{00000000-0005-0000-0000-000049070000}"/>
    <cellStyle name="Normal 5 2 2" xfId="1348" xr:uid="{00000000-0005-0000-0000-00004A070000}"/>
    <cellStyle name="Normal 5 2 2 2" xfId="1349" xr:uid="{00000000-0005-0000-0000-00004B070000}"/>
    <cellStyle name="Normal 5 2 2 2 2" xfId="2205" xr:uid="{00000000-0005-0000-0000-00004C070000}"/>
    <cellStyle name="Normal 5 2 2 2_Instruksjoner" xfId="2665" xr:uid="{00000000-0005-0000-0000-00004D070000}"/>
    <cellStyle name="Normal 5 2 2 3" xfId="2204" xr:uid="{00000000-0005-0000-0000-00004E070000}"/>
    <cellStyle name="Normal 5 2 2_Instruksjoner" xfId="2666" xr:uid="{00000000-0005-0000-0000-00004F070000}"/>
    <cellStyle name="Normal 5 2 3" xfId="1350" xr:uid="{00000000-0005-0000-0000-000050070000}"/>
    <cellStyle name="Normal 5 2 3 2" xfId="2206" xr:uid="{00000000-0005-0000-0000-000051070000}"/>
    <cellStyle name="Normal 5 2 3_Instruksjoner" xfId="2667" xr:uid="{00000000-0005-0000-0000-000052070000}"/>
    <cellStyle name="Normal 5 2 4" xfId="1351" xr:uid="{00000000-0005-0000-0000-000053070000}"/>
    <cellStyle name="Normal 5 2 4 2" xfId="1352" xr:uid="{00000000-0005-0000-0000-000054070000}"/>
    <cellStyle name="Normal 5 2 5" xfId="1353" xr:uid="{00000000-0005-0000-0000-000055070000}"/>
    <cellStyle name="Normal 5 2 6" xfId="2203" xr:uid="{00000000-0005-0000-0000-000056070000}"/>
    <cellStyle name="Normal 5 2 7" xfId="2711" xr:uid="{00000000-0005-0000-0000-000057070000}"/>
    <cellStyle name="Normal 5 2_Instruksjoner" xfId="2668" xr:uid="{00000000-0005-0000-0000-000058070000}"/>
    <cellStyle name="Normal 5 3" xfId="1354" xr:uid="{00000000-0005-0000-0000-000059070000}"/>
    <cellStyle name="Normal 5 3 2" xfId="1355" xr:uid="{00000000-0005-0000-0000-00005A070000}"/>
    <cellStyle name="Normal 5 3 2 2" xfId="2208" xr:uid="{00000000-0005-0000-0000-00005B070000}"/>
    <cellStyle name="Normal 5 3 2_Instruksjoner" xfId="2669" xr:uid="{00000000-0005-0000-0000-00005C070000}"/>
    <cellStyle name="Normal 5 3 3" xfId="1356" xr:uid="{00000000-0005-0000-0000-00005D070000}"/>
    <cellStyle name="Normal 5 3 3 2" xfId="2209" xr:uid="{00000000-0005-0000-0000-00005E070000}"/>
    <cellStyle name="Normal 5 3 3_Instruksjoner" xfId="2670" xr:uid="{00000000-0005-0000-0000-00005F070000}"/>
    <cellStyle name="Normal 5 3 4" xfId="2207" xr:uid="{00000000-0005-0000-0000-000060070000}"/>
    <cellStyle name="Normal 5 3_Instruksjoner" xfId="2671" xr:uid="{00000000-0005-0000-0000-000061070000}"/>
    <cellStyle name="Normal 5 4" xfId="1357" xr:uid="{00000000-0005-0000-0000-000062070000}"/>
    <cellStyle name="Normal 5 4 2" xfId="2210" xr:uid="{00000000-0005-0000-0000-000063070000}"/>
    <cellStyle name="Normal 5 4_Instruksjoner" xfId="2672" xr:uid="{00000000-0005-0000-0000-000064070000}"/>
    <cellStyle name="Normal 5 5" xfId="1358" xr:uid="{00000000-0005-0000-0000-000065070000}"/>
    <cellStyle name="Normal 5 5 2" xfId="2211" xr:uid="{00000000-0005-0000-0000-000066070000}"/>
    <cellStyle name="Normal 5 5_Instruksjoner" xfId="2673" xr:uid="{00000000-0005-0000-0000-000067070000}"/>
    <cellStyle name="Normal 5 6" xfId="1359" xr:uid="{00000000-0005-0000-0000-000068070000}"/>
    <cellStyle name="Normal 5 6 2" xfId="1360" xr:uid="{00000000-0005-0000-0000-000069070000}"/>
    <cellStyle name="Normal 5 6 2 2" xfId="1361" xr:uid="{00000000-0005-0000-0000-00006A070000}"/>
    <cellStyle name="Normal 5 6 2 3" xfId="1362" xr:uid="{00000000-0005-0000-0000-00006B070000}"/>
    <cellStyle name="Normal 5 6 3" xfId="1363" xr:uid="{00000000-0005-0000-0000-00006C070000}"/>
    <cellStyle name="Normal 5 6_Fil 1" xfId="1364" xr:uid="{00000000-0005-0000-0000-00006D070000}"/>
    <cellStyle name="Normal 5 7" xfId="1365" xr:uid="{00000000-0005-0000-0000-00006E070000}"/>
    <cellStyle name="Normal 5 7 2" xfId="2212" xr:uid="{00000000-0005-0000-0000-00006F070000}"/>
    <cellStyle name="Normal 5 7_Instruksjoner" xfId="2674" xr:uid="{00000000-0005-0000-0000-000070070000}"/>
    <cellStyle name="Normal 5 8" xfId="1366" xr:uid="{00000000-0005-0000-0000-000071070000}"/>
    <cellStyle name="Normal 5 8 2" xfId="1367" xr:uid="{00000000-0005-0000-0000-000072070000}"/>
    <cellStyle name="Normal 5 9" xfId="1368" xr:uid="{00000000-0005-0000-0000-000073070000}"/>
    <cellStyle name="Normal 5 9 2" xfId="1369" xr:uid="{00000000-0005-0000-0000-000074070000}"/>
    <cellStyle name="Normal 5 9 3" xfId="1370" xr:uid="{00000000-0005-0000-0000-000075070000}"/>
    <cellStyle name="Normal 5_Instruksjoner" xfId="2675" xr:uid="{00000000-0005-0000-0000-000076070000}"/>
    <cellStyle name="Normal 6" xfId="1371" xr:uid="{00000000-0005-0000-0000-000077070000}"/>
    <cellStyle name="Normal 6 2" xfId="1372" xr:uid="{00000000-0005-0000-0000-000078070000}"/>
    <cellStyle name="Normal 6 2 2" xfId="1373" xr:uid="{00000000-0005-0000-0000-000079070000}"/>
    <cellStyle name="Normal 6 2 2 2" xfId="2215" xr:uid="{00000000-0005-0000-0000-00007A070000}"/>
    <cellStyle name="Normal 6 2 2_Instruksjoner" xfId="2676" xr:uid="{00000000-0005-0000-0000-00007B070000}"/>
    <cellStyle name="Normal 6 2 3" xfId="1374" xr:uid="{00000000-0005-0000-0000-00007C070000}"/>
    <cellStyle name="Normal 6 2 4" xfId="1375" xr:uid="{00000000-0005-0000-0000-00007D070000}"/>
    <cellStyle name="Normal 6 2 5" xfId="2214" xr:uid="{00000000-0005-0000-0000-00007E070000}"/>
    <cellStyle name="Normal 6 2 6" xfId="2713" xr:uid="{00000000-0005-0000-0000-00007F070000}"/>
    <cellStyle name="Normal 6 2_Instruksjoner" xfId="2677" xr:uid="{00000000-0005-0000-0000-000080070000}"/>
    <cellStyle name="Normal 6 3" xfId="1376" xr:uid="{00000000-0005-0000-0000-000081070000}"/>
    <cellStyle name="Normal 6 3 2" xfId="1377" xr:uid="{00000000-0005-0000-0000-000082070000}"/>
    <cellStyle name="Normal 6 3 3" xfId="1378" xr:uid="{00000000-0005-0000-0000-000083070000}"/>
    <cellStyle name="Normal 6 4" xfId="1379" xr:uid="{00000000-0005-0000-0000-000084070000}"/>
    <cellStyle name="Normal 6 4 2" xfId="1380" xr:uid="{00000000-0005-0000-0000-000085070000}"/>
    <cellStyle name="Normal 6 4 3" xfId="1381" xr:uid="{00000000-0005-0000-0000-000086070000}"/>
    <cellStyle name="Normal 6 5" xfId="1382" xr:uid="{00000000-0005-0000-0000-000087070000}"/>
    <cellStyle name="Normal 6 5 2" xfId="2216" xr:uid="{00000000-0005-0000-0000-000088070000}"/>
    <cellStyle name="Normal 6 5_Instruksjoner" xfId="2678" xr:uid="{00000000-0005-0000-0000-000089070000}"/>
    <cellStyle name="Normal 6 6" xfId="2213" xr:uid="{00000000-0005-0000-0000-00008A070000}"/>
    <cellStyle name="Normal 6 7" xfId="2712" xr:uid="{00000000-0005-0000-0000-00008B070000}"/>
    <cellStyle name="Normal 6_Instruksjoner" xfId="2679" xr:uid="{00000000-0005-0000-0000-00008C070000}"/>
    <cellStyle name="Normal 7" xfId="1383" xr:uid="{00000000-0005-0000-0000-00008D070000}"/>
    <cellStyle name="Normal 7 2" xfId="1384" xr:uid="{00000000-0005-0000-0000-00008E070000}"/>
    <cellStyle name="Normal 7 2 2" xfId="1385" xr:uid="{00000000-0005-0000-0000-00008F070000}"/>
    <cellStyle name="Normal 7 2 2 2" xfId="1386" xr:uid="{00000000-0005-0000-0000-000090070000}"/>
    <cellStyle name="Normal 7 2 2 3" xfId="1387" xr:uid="{00000000-0005-0000-0000-000091070000}"/>
    <cellStyle name="Normal 7 2 3" xfId="1388" xr:uid="{00000000-0005-0000-0000-000092070000}"/>
    <cellStyle name="Normal 7 2 4" xfId="1389" xr:uid="{00000000-0005-0000-0000-000093070000}"/>
    <cellStyle name="Normal 7 3" xfId="1390" xr:uid="{00000000-0005-0000-0000-000094070000}"/>
    <cellStyle name="Normal 7 3 2" xfId="1391" xr:uid="{00000000-0005-0000-0000-000095070000}"/>
    <cellStyle name="Normal 7 3 3" xfId="1392" xr:uid="{00000000-0005-0000-0000-000096070000}"/>
    <cellStyle name="Normal 7 4" xfId="1393" xr:uid="{00000000-0005-0000-0000-000097070000}"/>
    <cellStyle name="Normal 7 4 2" xfId="1394" xr:uid="{00000000-0005-0000-0000-000098070000}"/>
    <cellStyle name="Normal 7 4 3" xfId="1395" xr:uid="{00000000-0005-0000-0000-000099070000}"/>
    <cellStyle name="Normal 7 5" xfId="2217" xr:uid="{00000000-0005-0000-0000-00009A070000}"/>
    <cellStyle name="Normal 7_Instruksjoner" xfId="2680" xr:uid="{00000000-0005-0000-0000-00009B070000}"/>
    <cellStyle name="Normal 8" xfId="1396" xr:uid="{00000000-0005-0000-0000-00009C070000}"/>
    <cellStyle name="Normal 8 2" xfId="1397" xr:uid="{00000000-0005-0000-0000-00009D070000}"/>
    <cellStyle name="Normal 8 2 2" xfId="1398" xr:uid="{00000000-0005-0000-0000-00009E070000}"/>
    <cellStyle name="Normal 8 2 3" xfId="1399" xr:uid="{00000000-0005-0000-0000-00009F070000}"/>
    <cellStyle name="Normal 8 2 4" xfId="2219" xr:uid="{00000000-0005-0000-0000-0000A0070000}"/>
    <cellStyle name="Normal 8 2_Instruksjoner" xfId="2681" xr:uid="{00000000-0005-0000-0000-0000A1070000}"/>
    <cellStyle name="Normal 8 3" xfId="1400" xr:uid="{00000000-0005-0000-0000-0000A2070000}"/>
    <cellStyle name="Normal 8 3 2" xfId="2220" xr:uid="{00000000-0005-0000-0000-0000A3070000}"/>
    <cellStyle name="Normal 8 3_Instruksjoner" xfId="2682" xr:uid="{00000000-0005-0000-0000-0000A4070000}"/>
    <cellStyle name="Normal 8 4" xfId="2218" xr:uid="{00000000-0005-0000-0000-0000A5070000}"/>
    <cellStyle name="Normal 8_Instruksjoner" xfId="2683" xr:uid="{00000000-0005-0000-0000-0000A6070000}"/>
    <cellStyle name="Normal 9" xfId="1401" xr:uid="{00000000-0005-0000-0000-0000A7070000}"/>
    <cellStyle name="Normal 9 2" xfId="1402" xr:uid="{00000000-0005-0000-0000-0000A8070000}"/>
    <cellStyle name="Normal 9 2 2" xfId="2221" xr:uid="{00000000-0005-0000-0000-0000A9070000}"/>
    <cellStyle name="Normal 9 2_Instruksjoner" xfId="2684" xr:uid="{00000000-0005-0000-0000-0000AA070000}"/>
    <cellStyle name="Normal 9 3" xfId="1403" xr:uid="{00000000-0005-0000-0000-0000AB070000}"/>
    <cellStyle name="Normal 9 3 2" xfId="2222" xr:uid="{00000000-0005-0000-0000-0000AC070000}"/>
    <cellStyle name="Normal 9 3_Instruksjoner" xfId="2685" xr:uid="{00000000-0005-0000-0000-0000AD070000}"/>
    <cellStyle name="Normal 9 4" xfId="1404" xr:uid="{00000000-0005-0000-0000-0000AE070000}"/>
    <cellStyle name="Normal 9 5" xfId="1405" xr:uid="{00000000-0005-0000-0000-0000AF070000}"/>
    <cellStyle name="Normal_AGRESSO 2" xfId="2459" xr:uid="{00000000-0005-0000-0000-0000B0070000}"/>
    <cellStyle name="Normal_Sales Orders_2" xfId="1406" xr:uid="{00000000-0005-0000-0000-0000B1070000}"/>
    <cellStyle name="normální 10" xfId="1407" xr:uid="{00000000-0005-0000-0000-0000B2070000}"/>
    <cellStyle name="normální 10 2" xfId="1408" xr:uid="{00000000-0005-0000-0000-0000B3070000}"/>
    <cellStyle name="normální 10 2 2" xfId="1409" xr:uid="{00000000-0005-0000-0000-0000B4070000}"/>
    <cellStyle name="normální 10 2 3" xfId="1410" xr:uid="{00000000-0005-0000-0000-0000B5070000}"/>
    <cellStyle name="normální 10 3" xfId="1411" xr:uid="{00000000-0005-0000-0000-0000B6070000}"/>
    <cellStyle name="normální 10 4" xfId="1412" xr:uid="{00000000-0005-0000-0000-0000B7070000}"/>
    <cellStyle name="normální 11" xfId="1413" xr:uid="{00000000-0005-0000-0000-0000B8070000}"/>
    <cellStyle name="normální 11 2" xfId="1414" xr:uid="{00000000-0005-0000-0000-0000B9070000}"/>
    <cellStyle name="normální 11 2 2" xfId="1415" xr:uid="{00000000-0005-0000-0000-0000BA070000}"/>
    <cellStyle name="normální 11 2 3" xfId="1416" xr:uid="{00000000-0005-0000-0000-0000BB070000}"/>
    <cellStyle name="normální 11 3" xfId="1417" xr:uid="{00000000-0005-0000-0000-0000BC070000}"/>
    <cellStyle name="normální 11 4" xfId="1418" xr:uid="{00000000-0005-0000-0000-0000BD070000}"/>
    <cellStyle name="normální 12" xfId="1419" xr:uid="{00000000-0005-0000-0000-0000BE070000}"/>
    <cellStyle name="normální 13" xfId="1420" xr:uid="{00000000-0005-0000-0000-0000BF070000}"/>
    <cellStyle name="normální 14" xfId="1421" xr:uid="{00000000-0005-0000-0000-0000C0070000}"/>
    <cellStyle name="normální 15" xfId="1422" xr:uid="{00000000-0005-0000-0000-0000C1070000}"/>
    <cellStyle name="normální 16" xfId="1423" xr:uid="{00000000-0005-0000-0000-0000C2070000}"/>
    <cellStyle name="normální 17" xfId="1424" xr:uid="{00000000-0005-0000-0000-0000C3070000}"/>
    <cellStyle name="normální 18" xfId="1425" xr:uid="{00000000-0005-0000-0000-0000C4070000}"/>
    <cellStyle name="normální 19" xfId="1426" xr:uid="{00000000-0005-0000-0000-0000C5070000}"/>
    <cellStyle name="normální 2" xfId="1427" xr:uid="{00000000-0005-0000-0000-0000C6070000}"/>
    <cellStyle name="normální 2 2" xfId="1428" xr:uid="{00000000-0005-0000-0000-0000C7070000}"/>
    <cellStyle name="normální 2 2 2" xfId="1429" xr:uid="{00000000-0005-0000-0000-0000C8070000}"/>
    <cellStyle name="normální 2 2 2 2" xfId="1430" xr:uid="{00000000-0005-0000-0000-0000C9070000}"/>
    <cellStyle name="normální 2 2 2 2 2" xfId="1431" xr:uid="{00000000-0005-0000-0000-0000CA070000}"/>
    <cellStyle name="normální 2 2 2 2 2 2" xfId="1432" xr:uid="{00000000-0005-0000-0000-0000CB070000}"/>
    <cellStyle name="normální 2 2 2 2 2 2 2" xfId="1433" xr:uid="{00000000-0005-0000-0000-0000CC070000}"/>
    <cellStyle name="normální 2 2 2 2 2 2 3" xfId="1434" xr:uid="{00000000-0005-0000-0000-0000CD070000}"/>
    <cellStyle name="normální 2 2 2 2 2 3" xfId="1435" xr:uid="{00000000-0005-0000-0000-0000CE070000}"/>
    <cellStyle name="normální 2 2 2 2 2 4" xfId="1436" xr:uid="{00000000-0005-0000-0000-0000CF070000}"/>
    <cellStyle name="normální 2 2 2 2 3" xfId="1437" xr:uid="{00000000-0005-0000-0000-0000D0070000}"/>
    <cellStyle name="normální 2 2 2 2 3 2" xfId="1438" xr:uid="{00000000-0005-0000-0000-0000D1070000}"/>
    <cellStyle name="normální 2 2 2 2 3 2 2" xfId="1439" xr:uid="{00000000-0005-0000-0000-0000D2070000}"/>
    <cellStyle name="normální 2 2 2 2 3 2 3" xfId="1440" xr:uid="{00000000-0005-0000-0000-0000D3070000}"/>
    <cellStyle name="normální 2 2 2 2 3 3" xfId="1441" xr:uid="{00000000-0005-0000-0000-0000D4070000}"/>
    <cellStyle name="normální 2 2 2 2 3 4" xfId="1442" xr:uid="{00000000-0005-0000-0000-0000D5070000}"/>
    <cellStyle name="normální 2 2 2 3" xfId="1443" xr:uid="{00000000-0005-0000-0000-0000D6070000}"/>
    <cellStyle name="normální 2 2 2 4" xfId="1444" xr:uid="{00000000-0005-0000-0000-0000D7070000}"/>
    <cellStyle name="normální 2 2 2 4 2" xfId="1445" xr:uid="{00000000-0005-0000-0000-0000D8070000}"/>
    <cellStyle name="normální 2 2 2 4 3" xfId="1446" xr:uid="{00000000-0005-0000-0000-0000D9070000}"/>
    <cellStyle name="normální 2 2 2 5" xfId="1447" xr:uid="{00000000-0005-0000-0000-0000DA070000}"/>
    <cellStyle name="normální 2 2 2 6" xfId="1448" xr:uid="{00000000-0005-0000-0000-0000DB070000}"/>
    <cellStyle name="normální 2 2 3" xfId="1449" xr:uid="{00000000-0005-0000-0000-0000DC070000}"/>
    <cellStyle name="normální 2 2 3 2" xfId="1450" xr:uid="{00000000-0005-0000-0000-0000DD070000}"/>
    <cellStyle name="normální 2 2 3 2 2" xfId="1451" xr:uid="{00000000-0005-0000-0000-0000DE070000}"/>
    <cellStyle name="normální 2 2 3 2 3" xfId="1452" xr:uid="{00000000-0005-0000-0000-0000DF070000}"/>
    <cellStyle name="normální 2 2 3 3" xfId="1453" xr:uid="{00000000-0005-0000-0000-0000E0070000}"/>
    <cellStyle name="normální 2 2 3 4" xfId="1454" xr:uid="{00000000-0005-0000-0000-0000E1070000}"/>
    <cellStyle name="normální 2 2 4" xfId="1455" xr:uid="{00000000-0005-0000-0000-0000E2070000}"/>
    <cellStyle name="normální 2 2 4 2" xfId="1456" xr:uid="{00000000-0005-0000-0000-0000E3070000}"/>
    <cellStyle name="normální 2 2 4 2 2" xfId="1457" xr:uid="{00000000-0005-0000-0000-0000E4070000}"/>
    <cellStyle name="normální 2 2 4 2 3" xfId="1458" xr:uid="{00000000-0005-0000-0000-0000E5070000}"/>
    <cellStyle name="normální 2 2 4 3" xfId="1459" xr:uid="{00000000-0005-0000-0000-0000E6070000}"/>
    <cellStyle name="normální 2 2 4 4" xfId="1460" xr:uid="{00000000-0005-0000-0000-0000E7070000}"/>
    <cellStyle name="normální 2 3" xfId="1461" xr:uid="{00000000-0005-0000-0000-0000E8070000}"/>
    <cellStyle name="normální 2 3 2" xfId="1462" xr:uid="{00000000-0005-0000-0000-0000E9070000}"/>
    <cellStyle name="normální 2 3 2 2" xfId="1463" xr:uid="{00000000-0005-0000-0000-0000EA070000}"/>
    <cellStyle name="normální 2 3 2 2 2" xfId="1464" xr:uid="{00000000-0005-0000-0000-0000EB070000}"/>
    <cellStyle name="normální 2 3 2 2 3" xfId="1465" xr:uid="{00000000-0005-0000-0000-0000EC070000}"/>
    <cellStyle name="normální 2 3 2 3" xfId="1466" xr:uid="{00000000-0005-0000-0000-0000ED070000}"/>
    <cellStyle name="normální 2 3 2 4" xfId="1467" xr:uid="{00000000-0005-0000-0000-0000EE070000}"/>
    <cellStyle name="normální 2 3 3" xfId="1468" xr:uid="{00000000-0005-0000-0000-0000EF070000}"/>
    <cellStyle name="normální 2 3 3 2" xfId="1469" xr:uid="{00000000-0005-0000-0000-0000F0070000}"/>
    <cellStyle name="normální 2 3 3 2 2" xfId="1470" xr:uid="{00000000-0005-0000-0000-0000F1070000}"/>
    <cellStyle name="normální 2 3 3 2 3" xfId="1471" xr:uid="{00000000-0005-0000-0000-0000F2070000}"/>
    <cellStyle name="normální 2 3 3 3" xfId="1472" xr:uid="{00000000-0005-0000-0000-0000F3070000}"/>
    <cellStyle name="normální 2 3 3 4" xfId="1473" xr:uid="{00000000-0005-0000-0000-0000F4070000}"/>
    <cellStyle name="normální 2 4" xfId="1474" xr:uid="{00000000-0005-0000-0000-0000F5070000}"/>
    <cellStyle name="normální 2 4 2" xfId="1475" xr:uid="{00000000-0005-0000-0000-0000F6070000}"/>
    <cellStyle name="normální 2 4 2 2" xfId="1476" xr:uid="{00000000-0005-0000-0000-0000F7070000}"/>
    <cellStyle name="normální 2 4 2 3" xfId="2223" xr:uid="{00000000-0005-0000-0000-0000F8070000}"/>
    <cellStyle name="normální 2 4 2_Instruksjoner" xfId="2686" xr:uid="{00000000-0005-0000-0000-0000F9070000}"/>
    <cellStyle name="normální 2 4 3" xfId="1477" xr:uid="{00000000-0005-0000-0000-0000FA070000}"/>
    <cellStyle name="normální 2 4 3 2" xfId="1478" xr:uid="{00000000-0005-0000-0000-0000FB070000}"/>
    <cellStyle name="normální 2 4 3 3" xfId="1479" xr:uid="{00000000-0005-0000-0000-0000FC070000}"/>
    <cellStyle name="normální 2 4 4" xfId="1480" xr:uid="{00000000-0005-0000-0000-0000FD070000}"/>
    <cellStyle name="normální 2 4 5" xfId="1481" xr:uid="{00000000-0005-0000-0000-0000FE070000}"/>
    <cellStyle name="normální 2 5" xfId="1482" xr:uid="{00000000-0005-0000-0000-0000FF070000}"/>
    <cellStyle name="normální 2 6" xfId="1483" xr:uid="{00000000-0005-0000-0000-000000080000}"/>
    <cellStyle name="normální 2 6 2" xfId="1484" xr:uid="{00000000-0005-0000-0000-000001080000}"/>
    <cellStyle name="normální 2 6 3" xfId="1485" xr:uid="{00000000-0005-0000-0000-000002080000}"/>
    <cellStyle name="normální 2 7" xfId="1486" xr:uid="{00000000-0005-0000-0000-000003080000}"/>
    <cellStyle name="normální 2 8" xfId="1487" xr:uid="{00000000-0005-0000-0000-000004080000}"/>
    <cellStyle name="normální 20" xfId="1488" xr:uid="{00000000-0005-0000-0000-000005080000}"/>
    <cellStyle name="normální 21" xfId="1489" xr:uid="{00000000-0005-0000-0000-000006080000}"/>
    <cellStyle name="normální 22" xfId="1490" xr:uid="{00000000-0005-0000-0000-000007080000}"/>
    <cellStyle name="normální 23" xfId="1491" xr:uid="{00000000-0005-0000-0000-000008080000}"/>
    <cellStyle name="normální 24" xfId="1492" xr:uid="{00000000-0005-0000-0000-000009080000}"/>
    <cellStyle name="normální 25" xfId="1493" xr:uid="{00000000-0005-0000-0000-00000A080000}"/>
    <cellStyle name="normální 26" xfId="1494" xr:uid="{00000000-0005-0000-0000-00000B080000}"/>
    <cellStyle name="normální 27" xfId="1495" xr:uid="{00000000-0005-0000-0000-00000C080000}"/>
    <cellStyle name="normální 28" xfId="1496" xr:uid="{00000000-0005-0000-0000-00000D080000}"/>
    <cellStyle name="normální 29" xfId="1497" xr:uid="{00000000-0005-0000-0000-00000E080000}"/>
    <cellStyle name="normální 3" xfId="1498" xr:uid="{00000000-0005-0000-0000-00000F080000}"/>
    <cellStyle name="normální 3 2" xfId="1499" xr:uid="{00000000-0005-0000-0000-000010080000}"/>
    <cellStyle name="normální 3 3" xfId="1500" xr:uid="{00000000-0005-0000-0000-000011080000}"/>
    <cellStyle name="normální 3 3 2" xfId="1501" xr:uid="{00000000-0005-0000-0000-000012080000}"/>
    <cellStyle name="normální 3 3 2 2" xfId="1502" xr:uid="{00000000-0005-0000-0000-000013080000}"/>
    <cellStyle name="normální 3 3 2 3" xfId="1503" xr:uid="{00000000-0005-0000-0000-000014080000}"/>
    <cellStyle name="normální 3 3 3" xfId="1504" xr:uid="{00000000-0005-0000-0000-000015080000}"/>
    <cellStyle name="normální 3 3 4" xfId="1505" xr:uid="{00000000-0005-0000-0000-000016080000}"/>
    <cellStyle name="normální 3 4" xfId="1506" xr:uid="{00000000-0005-0000-0000-000017080000}"/>
    <cellStyle name="normální 3 4 2" xfId="1507" xr:uid="{00000000-0005-0000-0000-000018080000}"/>
    <cellStyle name="normální 3 4 3" xfId="2224" xr:uid="{00000000-0005-0000-0000-000019080000}"/>
    <cellStyle name="normální 3 4_Instruksjoner" xfId="2687" xr:uid="{00000000-0005-0000-0000-00001A080000}"/>
    <cellStyle name="normální 3 5" xfId="1508" xr:uid="{00000000-0005-0000-0000-00001B080000}"/>
    <cellStyle name="normální 3 5 2" xfId="1509" xr:uid="{00000000-0005-0000-0000-00001C080000}"/>
    <cellStyle name="normální 3 5 3" xfId="1510" xr:uid="{00000000-0005-0000-0000-00001D080000}"/>
    <cellStyle name="normální 3 6" xfId="1511" xr:uid="{00000000-0005-0000-0000-00001E080000}"/>
    <cellStyle name="normální 3 7" xfId="1512" xr:uid="{00000000-0005-0000-0000-00001F080000}"/>
    <cellStyle name="normální 30" xfId="1513" xr:uid="{00000000-0005-0000-0000-000020080000}"/>
    <cellStyle name="normální 31" xfId="1514" xr:uid="{00000000-0005-0000-0000-000021080000}"/>
    <cellStyle name="normální 32" xfId="1515" xr:uid="{00000000-0005-0000-0000-000022080000}"/>
    <cellStyle name="normální 33" xfId="1516" xr:uid="{00000000-0005-0000-0000-000023080000}"/>
    <cellStyle name="normální 34" xfId="1517" xr:uid="{00000000-0005-0000-0000-000024080000}"/>
    <cellStyle name="normální 35" xfId="1518" xr:uid="{00000000-0005-0000-0000-000025080000}"/>
    <cellStyle name="normální 36" xfId="1519" xr:uid="{00000000-0005-0000-0000-000026080000}"/>
    <cellStyle name="normální 37" xfId="1520" xr:uid="{00000000-0005-0000-0000-000027080000}"/>
    <cellStyle name="normální 39" xfId="1521" xr:uid="{00000000-0005-0000-0000-000028080000}"/>
    <cellStyle name="normální 4" xfId="1522" xr:uid="{00000000-0005-0000-0000-000029080000}"/>
    <cellStyle name="normální 4 2" xfId="1523" xr:uid="{00000000-0005-0000-0000-00002A080000}"/>
    <cellStyle name="normální 4 2 2" xfId="1524" xr:uid="{00000000-0005-0000-0000-00002B080000}"/>
    <cellStyle name="normální 4 2 3" xfId="2225" xr:uid="{00000000-0005-0000-0000-00002C080000}"/>
    <cellStyle name="normální 4 2_Instruksjoner" xfId="2688" xr:uid="{00000000-0005-0000-0000-00002D080000}"/>
    <cellStyle name="normální 4 3" xfId="1525" xr:uid="{00000000-0005-0000-0000-00002E080000}"/>
    <cellStyle name="normální 4 3 2" xfId="1526" xr:uid="{00000000-0005-0000-0000-00002F080000}"/>
    <cellStyle name="normální 4 3 3" xfId="2226" xr:uid="{00000000-0005-0000-0000-000030080000}"/>
    <cellStyle name="normální 4 3_Instruksjoner" xfId="2689" xr:uid="{00000000-0005-0000-0000-000031080000}"/>
    <cellStyle name="normální 4 4" xfId="1527" xr:uid="{00000000-0005-0000-0000-000032080000}"/>
    <cellStyle name="normální 4 4 2" xfId="1528" xr:uid="{00000000-0005-0000-0000-000033080000}"/>
    <cellStyle name="normální 4 5" xfId="1529" xr:uid="{00000000-0005-0000-0000-000034080000}"/>
    <cellStyle name="normální 4 5 2" xfId="1530" xr:uid="{00000000-0005-0000-0000-000035080000}"/>
    <cellStyle name="normální 4 5 3" xfId="1531" xr:uid="{00000000-0005-0000-0000-000036080000}"/>
    <cellStyle name="normální 4 6" xfId="1532" xr:uid="{00000000-0005-0000-0000-000037080000}"/>
    <cellStyle name="normální 4 7" xfId="1533" xr:uid="{00000000-0005-0000-0000-000038080000}"/>
    <cellStyle name="normální 40" xfId="1534" xr:uid="{00000000-0005-0000-0000-000039080000}"/>
    <cellStyle name="normální 41" xfId="1535" xr:uid="{00000000-0005-0000-0000-00003A080000}"/>
    <cellStyle name="normální 42" xfId="1536" xr:uid="{00000000-0005-0000-0000-00003B080000}"/>
    <cellStyle name="normální 43" xfId="1537" xr:uid="{00000000-0005-0000-0000-00003C080000}"/>
    <cellStyle name="normální 44" xfId="1538" xr:uid="{00000000-0005-0000-0000-00003D080000}"/>
    <cellStyle name="normální 45" xfId="1539" xr:uid="{00000000-0005-0000-0000-00003E080000}"/>
    <cellStyle name="normální 46" xfId="1540" xr:uid="{00000000-0005-0000-0000-00003F080000}"/>
    <cellStyle name="normální 47" xfId="1541" xr:uid="{00000000-0005-0000-0000-000040080000}"/>
    <cellStyle name="normální 48" xfId="1542" xr:uid="{00000000-0005-0000-0000-000041080000}"/>
    <cellStyle name="normální 49" xfId="1543" xr:uid="{00000000-0005-0000-0000-000042080000}"/>
    <cellStyle name="normální 5" xfId="1544" xr:uid="{00000000-0005-0000-0000-000043080000}"/>
    <cellStyle name="normální 5 2" xfId="1545" xr:uid="{00000000-0005-0000-0000-000044080000}"/>
    <cellStyle name="normální 5 2 2" xfId="1546" xr:uid="{00000000-0005-0000-0000-000045080000}"/>
    <cellStyle name="normální 5 3" xfId="1547" xr:uid="{00000000-0005-0000-0000-000046080000}"/>
    <cellStyle name="normální 5 3 2" xfId="1548" xr:uid="{00000000-0005-0000-0000-000047080000}"/>
    <cellStyle name="normální 5 4" xfId="1549" xr:uid="{00000000-0005-0000-0000-000048080000}"/>
    <cellStyle name="normální 5 4 2" xfId="1550" xr:uid="{00000000-0005-0000-0000-000049080000}"/>
    <cellStyle name="normální 5 4 3" xfId="1551" xr:uid="{00000000-0005-0000-0000-00004A080000}"/>
    <cellStyle name="normální 5 5" xfId="1552" xr:uid="{00000000-0005-0000-0000-00004B080000}"/>
    <cellStyle name="normální 5 6" xfId="1553" xr:uid="{00000000-0005-0000-0000-00004C080000}"/>
    <cellStyle name="normální 50" xfId="1554" xr:uid="{00000000-0005-0000-0000-00004D080000}"/>
    <cellStyle name="normální 51" xfId="1555" xr:uid="{00000000-0005-0000-0000-00004E080000}"/>
    <cellStyle name="normální 52" xfId="1556" xr:uid="{00000000-0005-0000-0000-00004F080000}"/>
    <cellStyle name="normální 53" xfId="1557" xr:uid="{00000000-0005-0000-0000-000050080000}"/>
    <cellStyle name="normální 54" xfId="1558" xr:uid="{00000000-0005-0000-0000-000051080000}"/>
    <cellStyle name="normální 55" xfId="1559" xr:uid="{00000000-0005-0000-0000-000052080000}"/>
    <cellStyle name="normální 56" xfId="1560" xr:uid="{00000000-0005-0000-0000-000053080000}"/>
    <cellStyle name="normální 57" xfId="1561" xr:uid="{00000000-0005-0000-0000-000054080000}"/>
    <cellStyle name="normální 58" xfId="1562" xr:uid="{00000000-0005-0000-0000-000055080000}"/>
    <cellStyle name="normální 59" xfId="1563" xr:uid="{00000000-0005-0000-0000-000056080000}"/>
    <cellStyle name="normální 6" xfId="1564" xr:uid="{00000000-0005-0000-0000-000057080000}"/>
    <cellStyle name="normální 60" xfId="1565" xr:uid="{00000000-0005-0000-0000-000058080000}"/>
    <cellStyle name="normální 61" xfId="1566" xr:uid="{00000000-0005-0000-0000-000059080000}"/>
    <cellStyle name="normální 62" xfId="1567" xr:uid="{00000000-0005-0000-0000-00005A080000}"/>
    <cellStyle name="normální 63" xfId="1568" xr:uid="{00000000-0005-0000-0000-00005B080000}"/>
    <cellStyle name="normální 64" xfId="1569" xr:uid="{00000000-0005-0000-0000-00005C080000}"/>
    <cellStyle name="normální 65" xfId="1570" xr:uid="{00000000-0005-0000-0000-00005D080000}"/>
    <cellStyle name="normální 66" xfId="1571" xr:uid="{00000000-0005-0000-0000-00005E080000}"/>
    <cellStyle name="normální 67" xfId="1572" xr:uid="{00000000-0005-0000-0000-00005F080000}"/>
    <cellStyle name="normální 68" xfId="1573" xr:uid="{00000000-0005-0000-0000-000060080000}"/>
    <cellStyle name="normální 69" xfId="1574" xr:uid="{00000000-0005-0000-0000-000061080000}"/>
    <cellStyle name="normální 7" xfId="1575" xr:uid="{00000000-0005-0000-0000-000062080000}"/>
    <cellStyle name="normální 70" xfId="1576" xr:uid="{00000000-0005-0000-0000-000063080000}"/>
    <cellStyle name="normální 71" xfId="1577" xr:uid="{00000000-0005-0000-0000-000064080000}"/>
    <cellStyle name="normální 72" xfId="1578" xr:uid="{00000000-0005-0000-0000-000065080000}"/>
    <cellStyle name="normální 73" xfId="1579" xr:uid="{00000000-0005-0000-0000-000066080000}"/>
    <cellStyle name="normální 74" xfId="1580" xr:uid="{00000000-0005-0000-0000-000067080000}"/>
    <cellStyle name="normální 75" xfId="1581" xr:uid="{00000000-0005-0000-0000-000068080000}"/>
    <cellStyle name="normální 76" xfId="1582" xr:uid="{00000000-0005-0000-0000-000069080000}"/>
    <cellStyle name="normální 77" xfId="1583" xr:uid="{00000000-0005-0000-0000-00006A080000}"/>
    <cellStyle name="normální 78" xfId="1584" xr:uid="{00000000-0005-0000-0000-00006B080000}"/>
    <cellStyle name="normální 79" xfId="1585" xr:uid="{00000000-0005-0000-0000-00006C080000}"/>
    <cellStyle name="normální 8" xfId="1586" xr:uid="{00000000-0005-0000-0000-00006D080000}"/>
    <cellStyle name="normální 80" xfId="1587" xr:uid="{00000000-0005-0000-0000-00006E080000}"/>
    <cellStyle name="normální 81" xfId="1588" xr:uid="{00000000-0005-0000-0000-00006F080000}"/>
    <cellStyle name="normální 82" xfId="1589" xr:uid="{00000000-0005-0000-0000-000070080000}"/>
    <cellStyle name="normální 83" xfId="1590" xr:uid="{00000000-0005-0000-0000-000071080000}"/>
    <cellStyle name="normální 85" xfId="1591" xr:uid="{00000000-0005-0000-0000-000072080000}"/>
    <cellStyle name="normální 9" xfId="1592" xr:uid="{00000000-0005-0000-0000-000073080000}"/>
    <cellStyle name="Not" xfId="1593" xr:uid="{00000000-0005-0000-0000-000074080000}"/>
    <cellStyle name="Not 2" xfId="2227" xr:uid="{00000000-0005-0000-0000-000075080000}"/>
    <cellStyle name="Note 2" xfId="1594" xr:uid="{00000000-0005-0000-0000-000076080000}"/>
    <cellStyle name="Note 2 2" xfId="1595" xr:uid="{00000000-0005-0000-0000-000077080000}"/>
    <cellStyle name="Note 2 3" xfId="1596" xr:uid="{00000000-0005-0000-0000-000078080000}"/>
    <cellStyle name="Note 2 4" xfId="1597" xr:uid="{00000000-0005-0000-0000-000079080000}"/>
    <cellStyle name="Note 3" xfId="1598" xr:uid="{00000000-0005-0000-0000-00007A080000}"/>
    <cellStyle name="Note 3 2" xfId="1599" xr:uid="{00000000-0005-0000-0000-00007B080000}"/>
    <cellStyle name="Note 3 3" xfId="1600" xr:uid="{00000000-0005-0000-0000-00007C080000}"/>
    <cellStyle name="Note 3 4" xfId="1601" xr:uid="{00000000-0005-0000-0000-00007D080000}"/>
    <cellStyle name="Note 3 5" xfId="1602" xr:uid="{00000000-0005-0000-0000-00007E080000}"/>
    <cellStyle name="Note 3 5 2" xfId="2401" xr:uid="{00000000-0005-0000-0000-00007F080000}"/>
    <cellStyle name="Note 3 6" xfId="1603" xr:uid="{00000000-0005-0000-0000-000080080000}"/>
    <cellStyle name="Note 3 6 2" xfId="2402" xr:uid="{00000000-0005-0000-0000-000081080000}"/>
    <cellStyle name="Note 3 7" xfId="2400" xr:uid="{00000000-0005-0000-0000-000082080000}"/>
    <cellStyle name="Notes" xfId="1604" xr:uid="{00000000-0005-0000-0000-000083080000}"/>
    <cellStyle name="Number" xfId="1605" xr:uid="{00000000-0005-0000-0000-000084080000}"/>
    <cellStyle name="Nötr" xfId="1606" xr:uid="{00000000-0005-0000-0000-000085080000}"/>
    <cellStyle name="Nötr 2" xfId="1607" xr:uid="{00000000-0005-0000-0000-000086080000}"/>
    <cellStyle name="Nøytral 2" xfId="1608" xr:uid="{00000000-0005-0000-0000-000087080000}"/>
    <cellStyle name="Nøytral 3" xfId="1609" xr:uid="{00000000-0005-0000-0000-000088080000}"/>
    <cellStyle name="Nøytral 4" xfId="1610" xr:uid="{00000000-0005-0000-0000-000089080000}"/>
    <cellStyle name="Nøytral 5" xfId="2403" xr:uid="{00000000-0005-0000-0000-00008A080000}"/>
    <cellStyle name="Output #" xfId="1611" xr:uid="{00000000-0005-0000-0000-00008B080000}"/>
    <cellStyle name="Output 2" xfId="1612" xr:uid="{00000000-0005-0000-0000-00008C080000}"/>
    <cellStyle name="Output 2 2" xfId="1613" xr:uid="{00000000-0005-0000-0000-00008D080000}"/>
    <cellStyle name="Output 2 2 2" xfId="1614" xr:uid="{00000000-0005-0000-0000-00008E080000}"/>
    <cellStyle name="Output 2 2 2 2" xfId="1615" xr:uid="{00000000-0005-0000-0000-00008F080000}"/>
    <cellStyle name="Output 2 2 3" xfId="1616" xr:uid="{00000000-0005-0000-0000-000090080000}"/>
    <cellStyle name="Output 2 3" xfId="1617" xr:uid="{00000000-0005-0000-0000-000091080000}"/>
    <cellStyle name="Output 2 3 2" xfId="1618" xr:uid="{00000000-0005-0000-0000-000092080000}"/>
    <cellStyle name="Output 2 4" xfId="1619" xr:uid="{00000000-0005-0000-0000-000093080000}"/>
    <cellStyle name="Output 2 4 2" xfId="1620" xr:uid="{00000000-0005-0000-0000-000094080000}"/>
    <cellStyle name="Output 2 5" xfId="1621" xr:uid="{00000000-0005-0000-0000-000095080000}"/>
    <cellStyle name="Output 2 5 2" xfId="1622" xr:uid="{00000000-0005-0000-0000-000096080000}"/>
    <cellStyle name="Output 2 6" xfId="1623" xr:uid="{00000000-0005-0000-0000-000097080000}"/>
    <cellStyle name="Output 3" xfId="1624" xr:uid="{00000000-0005-0000-0000-000098080000}"/>
    <cellStyle name="Output 3 2" xfId="1625" xr:uid="{00000000-0005-0000-0000-000099080000}"/>
    <cellStyle name="Output 3 2 2" xfId="1626" xr:uid="{00000000-0005-0000-0000-00009A080000}"/>
    <cellStyle name="Output 3 3" xfId="1627" xr:uid="{00000000-0005-0000-0000-00009B080000}"/>
    <cellStyle name="Output 3 3 2" xfId="1628" xr:uid="{00000000-0005-0000-0000-00009C080000}"/>
    <cellStyle name="Output 3 4" xfId="1629" xr:uid="{00000000-0005-0000-0000-00009D080000}"/>
    <cellStyle name="Output 3 4 2" xfId="1630" xr:uid="{00000000-0005-0000-0000-00009E080000}"/>
    <cellStyle name="Output 3 5" xfId="1631" xr:uid="{00000000-0005-0000-0000-00009F080000}"/>
    <cellStyle name="Output 3 5 2" xfId="1632" xr:uid="{00000000-0005-0000-0000-0000A0080000}"/>
    <cellStyle name="Output 3 6" xfId="1633" xr:uid="{00000000-0005-0000-0000-0000A1080000}"/>
    <cellStyle name="Output Text" xfId="1634" xr:uid="{00000000-0005-0000-0000-0000A2080000}"/>
    <cellStyle name="Overskrift 1 2" xfId="1635" xr:uid="{00000000-0005-0000-0000-0000A3080000}"/>
    <cellStyle name="Overskrift 1 2 2" xfId="1636" xr:uid="{00000000-0005-0000-0000-0000A4080000}"/>
    <cellStyle name="Overskrift 1 3" xfId="1637" xr:uid="{00000000-0005-0000-0000-0000A5080000}"/>
    <cellStyle name="Overskrift 1 3 2" xfId="1638" xr:uid="{00000000-0005-0000-0000-0000A6080000}"/>
    <cellStyle name="Overskrift 1 4" xfId="1639" xr:uid="{00000000-0005-0000-0000-0000A7080000}"/>
    <cellStyle name="Overskrift 1 4 2" xfId="1640" xr:uid="{00000000-0005-0000-0000-0000A8080000}"/>
    <cellStyle name="Overskrift 1 5" xfId="2404" xr:uid="{00000000-0005-0000-0000-0000A9080000}"/>
    <cellStyle name="Overskrift 2 2" xfId="1641" xr:uid="{00000000-0005-0000-0000-0000AA080000}"/>
    <cellStyle name="Overskrift 2 2 2" xfId="1642" xr:uid="{00000000-0005-0000-0000-0000AB080000}"/>
    <cellStyle name="Overskrift 2 2 2 2" xfId="1643" xr:uid="{00000000-0005-0000-0000-0000AC080000}"/>
    <cellStyle name="Overskrift 2 2 3" xfId="1644" xr:uid="{00000000-0005-0000-0000-0000AD080000}"/>
    <cellStyle name="Overskrift 2 3" xfId="1645" xr:uid="{00000000-0005-0000-0000-0000AE080000}"/>
    <cellStyle name="Overskrift 2 3 2" xfId="1646" xr:uid="{00000000-0005-0000-0000-0000AF080000}"/>
    <cellStyle name="Overskrift 2 4" xfId="1647" xr:uid="{00000000-0005-0000-0000-0000B0080000}"/>
    <cellStyle name="Overskrift 2 4 2" xfId="1648" xr:uid="{00000000-0005-0000-0000-0000B1080000}"/>
    <cellStyle name="Overskrift 2 5" xfId="2405" xr:uid="{00000000-0005-0000-0000-0000B2080000}"/>
    <cellStyle name="Overskrift 3 2" xfId="1649" xr:uid="{00000000-0005-0000-0000-0000B3080000}"/>
    <cellStyle name="Overskrift 3 2 2" xfId="1650" xr:uid="{00000000-0005-0000-0000-0000B4080000}"/>
    <cellStyle name="Overskrift 3 2 2 2" xfId="1651" xr:uid="{00000000-0005-0000-0000-0000B5080000}"/>
    <cellStyle name="Overskrift 3 2 3" xfId="1652" xr:uid="{00000000-0005-0000-0000-0000B6080000}"/>
    <cellStyle name="Overskrift 3 3" xfId="1653" xr:uid="{00000000-0005-0000-0000-0000B7080000}"/>
    <cellStyle name="Overskrift 3 3 2" xfId="1654" xr:uid="{00000000-0005-0000-0000-0000B8080000}"/>
    <cellStyle name="Overskrift 3 4" xfId="1655" xr:uid="{00000000-0005-0000-0000-0000B9080000}"/>
    <cellStyle name="Overskrift 3 4 2" xfId="1656" xr:uid="{00000000-0005-0000-0000-0000BA080000}"/>
    <cellStyle name="Overskrift 3 5" xfId="2406" xr:uid="{00000000-0005-0000-0000-0000BB080000}"/>
    <cellStyle name="Overskrift 4 2" xfId="1657" xr:uid="{00000000-0005-0000-0000-0000BC080000}"/>
    <cellStyle name="Overskrift 4 2 2" xfId="1658" xr:uid="{00000000-0005-0000-0000-0000BD080000}"/>
    <cellStyle name="Overskrift 4 3" xfId="1659" xr:uid="{00000000-0005-0000-0000-0000BE080000}"/>
    <cellStyle name="Overskrift 4 3 2" xfId="1660" xr:uid="{00000000-0005-0000-0000-0000BF080000}"/>
    <cellStyle name="Overskrift 4 4" xfId="1661" xr:uid="{00000000-0005-0000-0000-0000C0080000}"/>
    <cellStyle name="Overskrift 4 4 2" xfId="1662" xr:uid="{00000000-0005-0000-0000-0000C1080000}"/>
    <cellStyle name="Overskrift 4 5" xfId="2407" xr:uid="{00000000-0005-0000-0000-0000C2080000}"/>
    <cellStyle name="PCM Swich" xfId="1663" xr:uid="{00000000-0005-0000-0000-0000C3080000}"/>
    <cellStyle name="Percent [0]" xfId="1664" xr:uid="{00000000-0005-0000-0000-0000C4080000}"/>
    <cellStyle name="Percent [0] 2" xfId="2228" xr:uid="{00000000-0005-0000-0000-0000C5080000}"/>
    <cellStyle name="Percent [00]" xfId="1665" xr:uid="{00000000-0005-0000-0000-0000C6080000}"/>
    <cellStyle name="Percent [00] 2" xfId="2229" xr:uid="{00000000-0005-0000-0000-0000C7080000}"/>
    <cellStyle name="Percent [2]" xfId="1666" xr:uid="{00000000-0005-0000-0000-0000C8080000}"/>
    <cellStyle name="Percent [2] 2" xfId="2230" xr:uid="{00000000-0005-0000-0000-0000C9080000}"/>
    <cellStyle name="Percent 10" xfId="1667" xr:uid="{00000000-0005-0000-0000-0000CA080000}"/>
    <cellStyle name="Percent 11" xfId="1668" xr:uid="{00000000-0005-0000-0000-0000CB080000}"/>
    <cellStyle name="Percent 12" xfId="1669" xr:uid="{00000000-0005-0000-0000-0000CC080000}"/>
    <cellStyle name="Percent 12 2" xfId="1670" xr:uid="{00000000-0005-0000-0000-0000CD080000}"/>
    <cellStyle name="Percent 12 2 2" xfId="2409" xr:uid="{00000000-0005-0000-0000-0000CE080000}"/>
    <cellStyle name="Percent 12 3" xfId="1671" xr:uid="{00000000-0005-0000-0000-0000CF080000}"/>
    <cellStyle name="Percent 12 3 2" xfId="2410" xr:uid="{00000000-0005-0000-0000-0000D0080000}"/>
    <cellStyle name="Percent 12 4" xfId="2408" xr:uid="{00000000-0005-0000-0000-0000D1080000}"/>
    <cellStyle name="Percent 13" xfId="1672" xr:uid="{00000000-0005-0000-0000-0000D2080000}"/>
    <cellStyle name="Percent 13 2" xfId="1673" xr:uid="{00000000-0005-0000-0000-0000D3080000}"/>
    <cellStyle name="Percent 13 2 2" xfId="2412" xr:uid="{00000000-0005-0000-0000-0000D4080000}"/>
    <cellStyle name="Percent 13 3" xfId="1674" xr:uid="{00000000-0005-0000-0000-0000D5080000}"/>
    <cellStyle name="Percent 13 3 2" xfId="2413" xr:uid="{00000000-0005-0000-0000-0000D6080000}"/>
    <cellStyle name="Percent 13 4" xfId="2411" xr:uid="{00000000-0005-0000-0000-0000D7080000}"/>
    <cellStyle name="Percent 2" xfId="1675" xr:uid="{00000000-0005-0000-0000-0000D8080000}"/>
    <cellStyle name="Percent 2 10" xfId="1676" xr:uid="{00000000-0005-0000-0000-0000D9080000}"/>
    <cellStyle name="Percent 2 11" xfId="1677" xr:uid="{00000000-0005-0000-0000-0000DA080000}"/>
    <cellStyle name="Percent 2 11 2" xfId="2414" xr:uid="{00000000-0005-0000-0000-0000DB080000}"/>
    <cellStyle name="Percent 2 12" xfId="2231" xr:uid="{00000000-0005-0000-0000-0000DC080000}"/>
    <cellStyle name="Percent 2 2" xfId="1678" xr:uid="{00000000-0005-0000-0000-0000DD080000}"/>
    <cellStyle name="Percent 2 2 2" xfId="1679" xr:uid="{00000000-0005-0000-0000-0000DE080000}"/>
    <cellStyle name="Percent 2 2 2 2" xfId="1680" xr:uid="{00000000-0005-0000-0000-0000DF080000}"/>
    <cellStyle name="Percent 2 2 2 3" xfId="2233" xr:uid="{00000000-0005-0000-0000-0000E0080000}"/>
    <cellStyle name="Percent 2 2 3" xfId="1681" xr:uid="{00000000-0005-0000-0000-0000E1080000}"/>
    <cellStyle name="Percent 2 2 4" xfId="1682" xr:uid="{00000000-0005-0000-0000-0000E2080000}"/>
    <cellStyle name="Percent 2 2 5" xfId="2232" xr:uid="{00000000-0005-0000-0000-0000E3080000}"/>
    <cellStyle name="Percent 2 3" xfId="1683" xr:uid="{00000000-0005-0000-0000-0000E4080000}"/>
    <cellStyle name="Percent 2 3 2" xfId="1684" xr:uid="{00000000-0005-0000-0000-0000E5080000}"/>
    <cellStyle name="Percent 2 3 2 2" xfId="1685" xr:uid="{00000000-0005-0000-0000-0000E6080000}"/>
    <cellStyle name="Percent 2 3 2 3" xfId="2234" xr:uid="{00000000-0005-0000-0000-0000E7080000}"/>
    <cellStyle name="Percent 2 3 3" xfId="1686" xr:uid="{00000000-0005-0000-0000-0000E8080000}"/>
    <cellStyle name="Percent 2 3 4" xfId="1687" xr:uid="{00000000-0005-0000-0000-0000E9080000}"/>
    <cellStyle name="Percent 2 4" xfId="1688" xr:uid="{00000000-0005-0000-0000-0000EA080000}"/>
    <cellStyle name="Percent 2 5" xfId="1689" xr:uid="{00000000-0005-0000-0000-0000EB080000}"/>
    <cellStyle name="Percent 2 5 2" xfId="2235" xr:uid="{00000000-0005-0000-0000-0000EC080000}"/>
    <cellStyle name="Percent 2 6" xfId="1690" xr:uid="{00000000-0005-0000-0000-0000ED080000}"/>
    <cellStyle name="Percent 2 7" xfId="1691" xr:uid="{00000000-0005-0000-0000-0000EE080000}"/>
    <cellStyle name="Percent 2 8" xfId="1692" xr:uid="{00000000-0005-0000-0000-0000EF080000}"/>
    <cellStyle name="Percent 2 8 2" xfId="2236" xr:uid="{00000000-0005-0000-0000-0000F0080000}"/>
    <cellStyle name="Percent 2 9" xfId="1693" xr:uid="{00000000-0005-0000-0000-0000F1080000}"/>
    <cellStyle name="Percent 2_Instruksjoner" xfId="2690" xr:uid="{00000000-0005-0000-0000-0000F2080000}"/>
    <cellStyle name="Percent 3" xfId="1694" xr:uid="{00000000-0005-0000-0000-0000F3080000}"/>
    <cellStyle name="Percent 3 2" xfId="1695" xr:uid="{00000000-0005-0000-0000-0000F4080000}"/>
    <cellStyle name="Percent 3 2 2" xfId="1696" xr:uid="{00000000-0005-0000-0000-0000F5080000}"/>
    <cellStyle name="Percent 3 2 2 2" xfId="2416" xr:uid="{00000000-0005-0000-0000-0000F6080000}"/>
    <cellStyle name="Percent 3 2 3" xfId="1697" xr:uid="{00000000-0005-0000-0000-0000F7080000}"/>
    <cellStyle name="Percent 3 2 3 2" xfId="2417" xr:uid="{00000000-0005-0000-0000-0000F8080000}"/>
    <cellStyle name="Percent 3 2 4" xfId="2415" xr:uid="{00000000-0005-0000-0000-0000F9080000}"/>
    <cellStyle name="Percent 3 3" xfId="1698" xr:uid="{00000000-0005-0000-0000-0000FA080000}"/>
    <cellStyle name="Percent 3 3 2" xfId="2237" xr:uid="{00000000-0005-0000-0000-0000FB080000}"/>
    <cellStyle name="Percent 3 4" xfId="1699" xr:uid="{00000000-0005-0000-0000-0000FC080000}"/>
    <cellStyle name="Percent 3 4 2" xfId="2238" xr:uid="{00000000-0005-0000-0000-0000FD080000}"/>
    <cellStyle name="Percent 4" xfId="1700" xr:uid="{00000000-0005-0000-0000-0000FE080000}"/>
    <cellStyle name="Percent 4 2" xfId="1701" xr:uid="{00000000-0005-0000-0000-0000FF080000}"/>
    <cellStyle name="Percent 4 2 2" xfId="1702" xr:uid="{00000000-0005-0000-0000-000000090000}"/>
    <cellStyle name="Percent 4 2 3" xfId="1703" xr:uid="{00000000-0005-0000-0000-000001090000}"/>
    <cellStyle name="Percent 4 2 3 2" xfId="2418" xr:uid="{00000000-0005-0000-0000-000002090000}"/>
    <cellStyle name="Percent 4 2 4" xfId="1704" xr:uid="{00000000-0005-0000-0000-000003090000}"/>
    <cellStyle name="Percent 4 2 4 2" xfId="2419" xr:uid="{00000000-0005-0000-0000-000004090000}"/>
    <cellStyle name="Percent 4 3" xfId="1705" xr:uid="{00000000-0005-0000-0000-000005090000}"/>
    <cellStyle name="Percent 4 4" xfId="1706" xr:uid="{00000000-0005-0000-0000-000006090000}"/>
    <cellStyle name="Percent 4 5" xfId="2239" xr:uid="{00000000-0005-0000-0000-000007090000}"/>
    <cellStyle name="Percent 5" xfId="1707" xr:uid="{00000000-0005-0000-0000-000008090000}"/>
    <cellStyle name="Percent 5 2" xfId="1708" xr:uid="{00000000-0005-0000-0000-000009090000}"/>
    <cellStyle name="Percent 5 2 2" xfId="1709" xr:uid="{00000000-0005-0000-0000-00000A090000}"/>
    <cellStyle name="Percent 5 2 2 2" xfId="2422" xr:uid="{00000000-0005-0000-0000-00000B090000}"/>
    <cellStyle name="Percent 5 2 3" xfId="1710" xr:uid="{00000000-0005-0000-0000-00000C090000}"/>
    <cellStyle name="Percent 5 2 3 2" xfId="2423" xr:uid="{00000000-0005-0000-0000-00000D090000}"/>
    <cellStyle name="Percent 5 2 4" xfId="2421" xr:uid="{00000000-0005-0000-0000-00000E090000}"/>
    <cellStyle name="Percent 5 3" xfId="1711" xr:uid="{00000000-0005-0000-0000-00000F090000}"/>
    <cellStyle name="Percent 5 3 2" xfId="2424" xr:uid="{00000000-0005-0000-0000-000010090000}"/>
    <cellStyle name="Percent 5 4" xfId="1712" xr:uid="{00000000-0005-0000-0000-000011090000}"/>
    <cellStyle name="Percent 5 4 2" xfId="2425" xr:uid="{00000000-0005-0000-0000-000012090000}"/>
    <cellStyle name="Percent 5 5" xfId="2420" xr:uid="{00000000-0005-0000-0000-000013090000}"/>
    <cellStyle name="Percent 6" xfId="1713" xr:uid="{00000000-0005-0000-0000-000014090000}"/>
    <cellStyle name="Percent 6 2" xfId="1714" xr:uid="{00000000-0005-0000-0000-000015090000}"/>
    <cellStyle name="Percent 6 2 2" xfId="2240" xr:uid="{00000000-0005-0000-0000-000016090000}"/>
    <cellStyle name="Percent 6 3" xfId="1715" xr:uid="{00000000-0005-0000-0000-000017090000}"/>
    <cellStyle name="Percent 6 3 2" xfId="2427" xr:uid="{00000000-0005-0000-0000-000018090000}"/>
    <cellStyle name="Percent 6 4" xfId="1716" xr:uid="{00000000-0005-0000-0000-000019090000}"/>
    <cellStyle name="Percent 6 4 2" xfId="2428" xr:uid="{00000000-0005-0000-0000-00001A090000}"/>
    <cellStyle name="Percent 6 5" xfId="2426" xr:uid="{00000000-0005-0000-0000-00001B090000}"/>
    <cellStyle name="Percent 7" xfId="1717" xr:uid="{00000000-0005-0000-0000-00001C090000}"/>
    <cellStyle name="Percent 7 2" xfId="1718" xr:uid="{00000000-0005-0000-0000-00001D090000}"/>
    <cellStyle name="Percent 7 2 2" xfId="1719" xr:uid="{00000000-0005-0000-0000-00001E090000}"/>
    <cellStyle name="Percent 7 2 2 2" xfId="2431" xr:uid="{00000000-0005-0000-0000-00001F090000}"/>
    <cellStyle name="Percent 7 2 3" xfId="1720" xr:uid="{00000000-0005-0000-0000-000020090000}"/>
    <cellStyle name="Percent 7 2 3 2" xfId="2432" xr:uid="{00000000-0005-0000-0000-000021090000}"/>
    <cellStyle name="Percent 7 2 4" xfId="2430" xr:uid="{00000000-0005-0000-0000-000022090000}"/>
    <cellStyle name="Percent 7 3" xfId="1721" xr:uid="{00000000-0005-0000-0000-000023090000}"/>
    <cellStyle name="Percent 7 3 2" xfId="2433" xr:uid="{00000000-0005-0000-0000-000024090000}"/>
    <cellStyle name="Percent 7 4" xfId="1722" xr:uid="{00000000-0005-0000-0000-000025090000}"/>
    <cellStyle name="Percent 7 4 2" xfId="2434" xr:uid="{00000000-0005-0000-0000-000026090000}"/>
    <cellStyle name="Percent 7 5" xfId="2429" xr:uid="{00000000-0005-0000-0000-000027090000}"/>
    <cellStyle name="Percent 8" xfId="1723" xr:uid="{00000000-0005-0000-0000-000028090000}"/>
    <cellStyle name="Percent 8 2" xfId="1724" xr:uid="{00000000-0005-0000-0000-000029090000}"/>
    <cellStyle name="Percent 8 2 2" xfId="2241" xr:uid="{00000000-0005-0000-0000-00002A090000}"/>
    <cellStyle name="Percent 8 3" xfId="1725" xr:uid="{00000000-0005-0000-0000-00002B090000}"/>
    <cellStyle name="Percent 8 3 2" xfId="2436" xr:uid="{00000000-0005-0000-0000-00002C090000}"/>
    <cellStyle name="Percent 8 4" xfId="1726" xr:uid="{00000000-0005-0000-0000-00002D090000}"/>
    <cellStyle name="Percent 8 4 2" xfId="2437" xr:uid="{00000000-0005-0000-0000-00002E090000}"/>
    <cellStyle name="Percent 8 5" xfId="2435" xr:uid="{00000000-0005-0000-0000-00002F090000}"/>
    <cellStyle name="Percent 9" xfId="1727" xr:uid="{00000000-0005-0000-0000-000030090000}"/>
    <cellStyle name="Percent 9 2" xfId="2242" xr:uid="{00000000-0005-0000-0000-000031090000}"/>
    <cellStyle name="Percentage" xfId="1728" xr:uid="{00000000-0005-0000-0000-000032090000}"/>
    <cellStyle name="Percentage 2" xfId="1729" xr:uid="{00000000-0005-0000-0000-000033090000}"/>
    <cellStyle name="PersonNr" xfId="1730" xr:uid="{00000000-0005-0000-0000-000034090000}"/>
    <cellStyle name="PersonNr 2" xfId="2243" xr:uid="{00000000-0005-0000-0000-000035090000}"/>
    <cellStyle name="PostNr" xfId="1731" xr:uid="{00000000-0005-0000-0000-000036090000}"/>
    <cellStyle name="PostNr 2" xfId="2244" xr:uid="{00000000-0005-0000-0000-000037090000}"/>
    <cellStyle name="PostNrNorge" xfId="1732" xr:uid="{00000000-0005-0000-0000-000038090000}"/>
    <cellStyle name="PostNrNorge 2" xfId="2245" xr:uid="{00000000-0005-0000-0000-000039090000}"/>
    <cellStyle name="PrePop Currency (0)" xfId="1733" xr:uid="{00000000-0005-0000-0000-00003A090000}"/>
    <cellStyle name="PrePop Currency (0) 2" xfId="2246" xr:uid="{00000000-0005-0000-0000-00003B090000}"/>
    <cellStyle name="PrePop Currency (0)_Instruksjoner" xfId="2691" xr:uid="{00000000-0005-0000-0000-00003C090000}"/>
    <cellStyle name="PrePop Currency (2)" xfId="1734" xr:uid="{00000000-0005-0000-0000-00003D090000}"/>
    <cellStyle name="PrePop Currency (2) 2" xfId="2247" xr:uid="{00000000-0005-0000-0000-00003E090000}"/>
    <cellStyle name="PrePop Currency (2)_Instruksjoner" xfId="2692" xr:uid="{00000000-0005-0000-0000-00003F090000}"/>
    <cellStyle name="PrePop Units (0)" xfId="1735" xr:uid="{00000000-0005-0000-0000-000040090000}"/>
    <cellStyle name="PrePop Units (0) 2" xfId="2248" xr:uid="{00000000-0005-0000-0000-000041090000}"/>
    <cellStyle name="PrePop Units (0)_Instruksjoner" xfId="2693" xr:uid="{00000000-0005-0000-0000-000042090000}"/>
    <cellStyle name="PrePop Units (1)" xfId="1736" xr:uid="{00000000-0005-0000-0000-000043090000}"/>
    <cellStyle name="PrePop Units (1) 2" xfId="2249" xr:uid="{00000000-0005-0000-0000-000044090000}"/>
    <cellStyle name="PrePop Units (1)_Instruksjoner" xfId="2694" xr:uid="{00000000-0005-0000-0000-000045090000}"/>
    <cellStyle name="PrePop Units (2)" xfId="1737" xr:uid="{00000000-0005-0000-0000-000046090000}"/>
    <cellStyle name="PrePop Units (2) 2" xfId="2250" xr:uid="{00000000-0005-0000-0000-000047090000}"/>
    <cellStyle name="PrePop Units (2)_Instruksjoner" xfId="2695" xr:uid="{00000000-0005-0000-0000-000048090000}"/>
    <cellStyle name="Prosent 2" xfId="1738" xr:uid="{00000000-0005-0000-0000-000049090000}"/>
    <cellStyle name="Prosent 2 2" xfId="1739" xr:uid="{00000000-0005-0000-0000-00004A090000}"/>
    <cellStyle name="Prosent 2 2 2" xfId="2252" xr:uid="{00000000-0005-0000-0000-00004B090000}"/>
    <cellStyle name="Prosent 2 3" xfId="2251" xr:uid="{00000000-0005-0000-0000-00004C090000}"/>
    <cellStyle name="Prosent 3" xfId="1740" xr:uid="{00000000-0005-0000-0000-00004D090000}"/>
    <cellStyle name="Prosent 3 2" xfId="1741" xr:uid="{00000000-0005-0000-0000-00004E090000}"/>
    <cellStyle name="Prosent 3 2 2" xfId="2253" xr:uid="{00000000-0005-0000-0000-00004F090000}"/>
    <cellStyle name="Prosent 3 3" xfId="1742" xr:uid="{00000000-0005-0000-0000-000050090000}"/>
    <cellStyle name="Prosent 3 3 2" xfId="2254" xr:uid="{00000000-0005-0000-0000-000051090000}"/>
    <cellStyle name="Prosent 4" xfId="1743" xr:uid="{00000000-0005-0000-0000-000052090000}"/>
    <cellStyle name="Prosent 4 2" xfId="2255" xr:uid="{00000000-0005-0000-0000-000053090000}"/>
    <cellStyle name="Prosent 5" xfId="1744" xr:uid="{00000000-0005-0000-0000-000054090000}"/>
    <cellStyle name="Prosent 5 2" xfId="1745" xr:uid="{00000000-0005-0000-0000-000055090000}"/>
    <cellStyle name="Prosent 5 2 2" xfId="2439" xr:uid="{00000000-0005-0000-0000-000056090000}"/>
    <cellStyle name="Prosent 5 3" xfId="2438" xr:uid="{00000000-0005-0000-0000-000057090000}"/>
    <cellStyle name="Prosent 6" xfId="1746" xr:uid="{00000000-0005-0000-0000-000058090000}"/>
    <cellStyle name="Prosent 6 2" xfId="1747" xr:uid="{00000000-0005-0000-0000-000059090000}"/>
    <cellStyle name="Prosent 6 2 2" xfId="2441" xr:uid="{00000000-0005-0000-0000-00005A090000}"/>
    <cellStyle name="Prosent 6 3" xfId="2440" xr:uid="{00000000-0005-0000-0000-00005B090000}"/>
    <cellStyle name="Prosent 7" xfId="1748" xr:uid="{00000000-0005-0000-0000-00005C090000}"/>
    <cellStyle name="Prosent 7 2" xfId="2442" xr:uid="{00000000-0005-0000-0000-00005D090000}"/>
    <cellStyle name="SAPBEXaggData" xfId="1749" xr:uid="{00000000-0005-0000-0000-00005E090000}"/>
    <cellStyle name="SAPBEXaggDataEmph" xfId="1750" xr:uid="{00000000-0005-0000-0000-00005F090000}"/>
    <cellStyle name="SAPBEXaggItem" xfId="1751" xr:uid="{00000000-0005-0000-0000-000060090000}"/>
    <cellStyle name="SAPBEXaggItemX" xfId="1752" xr:uid="{00000000-0005-0000-0000-000061090000}"/>
    <cellStyle name="SAPBEXchaText" xfId="1753" xr:uid="{00000000-0005-0000-0000-000062090000}"/>
    <cellStyle name="SAPBEXexcBad7" xfId="1754" xr:uid="{00000000-0005-0000-0000-000063090000}"/>
    <cellStyle name="SAPBEXexcBad8" xfId="1755" xr:uid="{00000000-0005-0000-0000-000064090000}"/>
    <cellStyle name="SAPBEXexcBad9" xfId="1756" xr:uid="{00000000-0005-0000-0000-000065090000}"/>
    <cellStyle name="SAPBEXexcCritical4" xfId="1757" xr:uid="{00000000-0005-0000-0000-000066090000}"/>
    <cellStyle name="SAPBEXexcCritical5" xfId="1758" xr:uid="{00000000-0005-0000-0000-000067090000}"/>
    <cellStyle name="SAPBEXexcCritical6" xfId="1759" xr:uid="{00000000-0005-0000-0000-000068090000}"/>
    <cellStyle name="SAPBEXexcGood1" xfId="1760" xr:uid="{00000000-0005-0000-0000-000069090000}"/>
    <cellStyle name="SAPBEXexcGood2" xfId="1761" xr:uid="{00000000-0005-0000-0000-00006A090000}"/>
    <cellStyle name="SAPBEXexcGood3" xfId="1762" xr:uid="{00000000-0005-0000-0000-00006B090000}"/>
    <cellStyle name="SAPBEXfilterDrill" xfId="1763" xr:uid="{00000000-0005-0000-0000-00006C090000}"/>
    <cellStyle name="SAPBEXfilterDrill 2" xfId="1764" xr:uid="{00000000-0005-0000-0000-00006D090000}"/>
    <cellStyle name="SAPBEXfilterDrill 2 2" xfId="1765" xr:uid="{00000000-0005-0000-0000-00006E090000}"/>
    <cellStyle name="SAPBEXfilterDrill 2 3" xfId="1766" xr:uid="{00000000-0005-0000-0000-00006F090000}"/>
    <cellStyle name="SAPBEXfilterDrill 2 4" xfId="1767" xr:uid="{00000000-0005-0000-0000-000070090000}"/>
    <cellStyle name="SAPBEXfilterDrill 2 5" xfId="1768" xr:uid="{00000000-0005-0000-0000-000071090000}"/>
    <cellStyle name="SAPBEXfilterDrill 3" xfId="1769" xr:uid="{00000000-0005-0000-0000-000072090000}"/>
    <cellStyle name="SAPBEXfilterDrill 3 2" xfId="1770" xr:uid="{00000000-0005-0000-0000-000073090000}"/>
    <cellStyle name="SAPBEXfilterDrill 3 3" xfId="1771" xr:uid="{00000000-0005-0000-0000-000074090000}"/>
    <cellStyle name="SAPBEXfilterDrill 3 4" xfId="1772" xr:uid="{00000000-0005-0000-0000-000075090000}"/>
    <cellStyle name="SAPBEXfilterDrill 3 5" xfId="1773" xr:uid="{00000000-0005-0000-0000-000076090000}"/>
    <cellStyle name="SAPBEXfilterItem" xfId="1774" xr:uid="{00000000-0005-0000-0000-000077090000}"/>
    <cellStyle name="SAPBEXfilterText" xfId="1775" xr:uid="{00000000-0005-0000-0000-000078090000}"/>
    <cellStyle name="SAPBEXformats" xfId="1776" xr:uid="{00000000-0005-0000-0000-000079090000}"/>
    <cellStyle name="SAPBEXheaderItem" xfId="1777" xr:uid="{00000000-0005-0000-0000-00007A090000}"/>
    <cellStyle name="SAPBEXheaderText" xfId="1778" xr:uid="{00000000-0005-0000-0000-00007B090000}"/>
    <cellStyle name="SAPBEXHLevel0" xfId="1779" xr:uid="{00000000-0005-0000-0000-00007C090000}"/>
    <cellStyle name="SAPBEXHLevel0 2" xfId="2256" xr:uid="{00000000-0005-0000-0000-00007D090000}"/>
    <cellStyle name="SAPBEXHLevel0_Instruksjoner" xfId="2696" xr:uid="{00000000-0005-0000-0000-00007E090000}"/>
    <cellStyle name="SAPBEXHLevel0X" xfId="1780" xr:uid="{00000000-0005-0000-0000-00007F090000}"/>
    <cellStyle name="SAPBEXHLevel0X 2" xfId="2257" xr:uid="{00000000-0005-0000-0000-000080090000}"/>
    <cellStyle name="SAPBEXHLevel0X_Instruksjoner" xfId="2697" xr:uid="{00000000-0005-0000-0000-000081090000}"/>
    <cellStyle name="SAPBEXHLevel1" xfId="1781" xr:uid="{00000000-0005-0000-0000-000082090000}"/>
    <cellStyle name="SAPBEXHLevel1 2" xfId="2258" xr:uid="{00000000-0005-0000-0000-000083090000}"/>
    <cellStyle name="SAPBEXHLevel1_Instruksjoner" xfId="2698" xr:uid="{00000000-0005-0000-0000-000084090000}"/>
    <cellStyle name="SAPBEXHLevel1X" xfId="1782" xr:uid="{00000000-0005-0000-0000-000085090000}"/>
    <cellStyle name="SAPBEXHLevel1X 2" xfId="2259" xr:uid="{00000000-0005-0000-0000-000086090000}"/>
    <cellStyle name="SAPBEXHLevel1X_Instruksjoner" xfId="2699" xr:uid="{00000000-0005-0000-0000-000087090000}"/>
    <cellStyle name="SAPBEXHLevel2" xfId="1783" xr:uid="{00000000-0005-0000-0000-000088090000}"/>
    <cellStyle name="SAPBEXHLevel2 2" xfId="2260" xr:uid="{00000000-0005-0000-0000-000089090000}"/>
    <cellStyle name="SAPBEXHLevel2_Instruksjoner" xfId="2700" xr:uid="{00000000-0005-0000-0000-00008A090000}"/>
    <cellStyle name="SAPBEXHLevel2X" xfId="1784" xr:uid="{00000000-0005-0000-0000-00008B090000}"/>
    <cellStyle name="SAPBEXHLevel2X 2" xfId="2261" xr:uid="{00000000-0005-0000-0000-00008C090000}"/>
    <cellStyle name="SAPBEXHLevel2X_Instruksjoner" xfId="2701" xr:uid="{00000000-0005-0000-0000-00008D090000}"/>
    <cellStyle name="SAPBEXHLevel3" xfId="1785" xr:uid="{00000000-0005-0000-0000-00008E090000}"/>
    <cellStyle name="SAPBEXHLevel3 2" xfId="2262" xr:uid="{00000000-0005-0000-0000-00008F090000}"/>
    <cellStyle name="SAPBEXHLevel3_Instruksjoner" xfId="2702" xr:uid="{00000000-0005-0000-0000-000090090000}"/>
    <cellStyle name="SAPBEXHLevel3X" xfId="1786" xr:uid="{00000000-0005-0000-0000-000091090000}"/>
    <cellStyle name="SAPBEXHLevel3X 2" xfId="2263" xr:uid="{00000000-0005-0000-0000-000092090000}"/>
    <cellStyle name="SAPBEXHLevel3X_Instruksjoner" xfId="2703" xr:uid="{00000000-0005-0000-0000-000093090000}"/>
    <cellStyle name="SAPBEXresData" xfId="1787" xr:uid="{00000000-0005-0000-0000-000094090000}"/>
    <cellStyle name="SAPBEXresDataEmph" xfId="1788" xr:uid="{00000000-0005-0000-0000-000095090000}"/>
    <cellStyle name="SAPBEXresItem" xfId="1789" xr:uid="{00000000-0005-0000-0000-000096090000}"/>
    <cellStyle name="SAPBEXresItemX" xfId="1790" xr:uid="{00000000-0005-0000-0000-000097090000}"/>
    <cellStyle name="SAPBEXstdData" xfId="1791" xr:uid="{00000000-0005-0000-0000-000098090000}"/>
    <cellStyle name="SAPBEXstdDataEmph" xfId="1792" xr:uid="{00000000-0005-0000-0000-000099090000}"/>
    <cellStyle name="SAPBEXstdItem" xfId="1793" xr:uid="{00000000-0005-0000-0000-00009A090000}"/>
    <cellStyle name="SAPBEXstdItemX" xfId="1794" xr:uid="{00000000-0005-0000-0000-00009B090000}"/>
    <cellStyle name="SAPBEXtitle" xfId="1795" xr:uid="{00000000-0005-0000-0000-00009C090000}"/>
    <cellStyle name="SAPBEXundefined" xfId="1796" xr:uid="{00000000-0005-0000-0000-00009D090000}"/>
    <cellStyle name="SAPError" xfId="1797" xr:uid="{00000000-0005-0000-0000-00009E090000}"/>
    <cellStyle name="SAPError 2" xfId="2264" xr:uid="{00000000-0005-0000-0000-00009F090000}"/>
    <cellStyle name="SAPKey" xfId="1798" xr:uid="{00000000-0005-0000-0000-0000A0090000}"/>
    <cellStyle name="SAPKey 2" xfId="2265" xr:uid="{00000000-0005-0000-0000-0000A1090000}"/>
    <cellStyle name="SAPLocked" xfId="1799" xr:uid="{00000000-0005-0000-0000-0000A2090000}"/>
    <cellStyle name="SAPLocked 2" xfId="2266" xr:uid="{00000000-0005-0000-0000-0000A3090000}"/>
    <cellStyle name="SAPOutput" xfId="1800" xr:uid="{00000000-0005-0000-0000-0000A4090000}"/>
    <cellStyle name="SAPOutput 2" xfId="2267" xr:uid="{00000000-0005-0000-0000-0000A5090000}"/>
    <cellStyle name="SAPSpace" xfId="1801" xr:uid="{00000000-0005-0000-0000-0000A6090000}"/>
    <cellStyle name="SAPSpace 2" xfId="2268" xr:uid="{00000000-0005-0000-0000-0000A7090000}"/>
    <cellStyle name="SAPText" xfId="1802" xr:uid="{00000000-0005-0000-0000-0000A8090000}"/>
    <cellStyle name="SAPText 2" xfId="2269" xr:uid="{00000000-0005-0000-0000-0000A9090000}"/>
    <cellStyle name="SAPUnLocked" xfId="1803" xr:uid="{00000000-0005-0000-0000-0000AA090000}"/>
    <cellStyle name="SAPUnLocked 2" xfId="2270" xr:uid="{00000000-0005-0000-0000-0000AB090000}"/>
    <cellStyle name="Section Title_simple model - old" xfId="1804" xr:uid="{00000000-0005-0000-0000-0000AC090000}"/>
    <cellStyle name="SkjulAlt" xfId="1805" xr:uid="{00000000-0005-0000-0000-0000AD090000}"/>
    <cellStyle name="SkjulAlt 2" xfId="2271" xr:uid="{00000000-0005-0000-0000-0000AE090000}"/>
    <cellStyle name="SkjulTall" xfId="1806" xr:uid="{00000000-0005-0000-0000-0000AF090000}"/>
    <cellStyle name="SkjulTall 2" xfId="2272" xr:uid="{00000000-0005-0000-0000-0000B0090000}"/>
    <cellStyle name="SkjultTall" xfId="1807" xr:uid="{00000000-0005-0000-0000-0000B1090000}"/>
    <cellStyle name="SkjultTall 2" xfId="2273" xr:uid="{00000000-0005-0000-0000-0000B2090000}"/>
    <cellStyle name="Standard_06-10-01-01 Leistungsverzeichnis 2nd Level Support V003" xfId="1808" xr:uid="{00000000-0005-0000-0000-0000B3090000}"/>
    <cellStyle name="Std_Date" xfId="1809" xr:uid="{00000000-0005-0000-0000-0000B4090000}"/>
    <cellStyle name="Stil 1" xfId="1810" xr:uid="{00000000-0005-0000-0000-0000B5090000}"/>
    <cellStyle name="Stil 1 2" xfId="1811" xr:uid="{00000000-0005-0000-0000-0000B6090000}"/>
    <cellStyle name="Styl 1" xfId="1812" xr:uid="{00000000-0005-0000-0000-0000B7090000}"/>
    <cellStyle name="Style 1" xfId="1813" xr:uid="{00000000-0005-0000-0000-0000B8090000}"/>
    <cellStyle name="Style 1 2" xfId="1814" xr:uid="{00000000-0005-0000-0000-0000B9090000}"/>
    <cellStyle name="Style 1 2 2" xfId="1815" xr:uid="{00000000-0005-0000-0000-0000BA090000}"/>
    <cellStyle name="Style 1 2 2 2" xfId="1816" xr:uid="{00000000-0005-0000-0000-0000BB090000}"/>
    <cellStyle name="Style 1 2 3" xfId="2274" xr:uid="{00000000-0005-0000-0000-0000BC090000}"/>
    <cellStyle name="Style 1 2_Instruksjoner" xfId="2704" xr:uid="{00000000-0005-0000-0000-0000BD090000}"/>
    <cellStyle name="Style 1 3" xfId="1817" xr:uid="{00000000-0005-0000-0000-0000BE090000}"/>
    <cellStyle name="Style 1 3 2" xfId="1818" xr:uid="{00000000-0005-0000-0000-0000BF090000}"/>
    <cellStyle name="Telefon" xfId="1819" xr:uid="{00000000-0005-0000-0000-0000C0090000}"/>
    <cellStyle name="Telefon 2" xfId="2275" xr:uid="{00000000-0005-0000-0000-0000C1090000}"/>
    <cellStyle name="Text Indent A" xfId="1820" xr:uid="{00000000-0005-0000-0000-0000C2090000}"/>
    <cellStyle name="Text Indent B" xfId="1821" xr:uid="{00000000-0005-0000-0000-0000C3090000}"/>
    <cellStyle name="Text Indent B 2" xfId="2276" xr:uid="{00000000-0005-0000-0000-0000C4090000}"/>
    <cellStyle name="Text Indent B_Instruksjoner" xfId="2705" xr:uid="{00000000-0005-0000-0000-0000C5090000}"/>
    <cellStyle name="Text Indent C" xfId="1822" xr:uid="{00000000-0005-0000-0000-0000C6090000}"/>
    <cellStyle name="Text Indent C 2" xfId="2277" xr:uid="{00000000-0005-0000-0000-0000C7090000}"/>
    <cellStyle name="Text Indent C_Instruksjoner" xfId="2706" xr:uid="{00000000-0005-0000-0000-0000C8090000}"/>
    <cellStyle name="thousands" xfId="1823" xr:uid="{00000000-0005-0000-0000-0000C9090000}"/>
    <cellStyle name="thousands 2" xfId="1824" xr:uid="{00000000-0005-0000-0000-0000CA090000}"/>
    <cellStyle name="thousands 2 2" xfId="1825" xr:uid="{00000000-0005-0000-0000-0000CB090000}"/>
    <cellStyle name="thousands 2 2 2" xfId="1826" xr:uid="{00000000-0005-0000-0000-0000CC090000}"/>
    <cellStyle name="thousands 2 3" xfId="1827" xr:uid="{00000000-0005-0000-0000-0000CD090000}"/>
    <cellStyle name="thousands 3" xfId="1828" xr:uid="{00000000-0005-0000-0000-0000CE090000}"/>
    <cellStyle name="thousands 3 2" xfId="1829" xr:uid="{00000000-0005-0000-0000-0000CF090000}"/>
    <cellStyle name="thousands 3 2 2" xfId="1830" xr:uid="{00000000-0005-0000-0000-0000D0090000}"/>
    <cellStyle name="thousands 3 3" xfId="1831" xr:uid="{00000000-0005-0000-0000-0000D1090000}"/>
    <cellStyle name="thousands 4" xfId="1832" xr:uid="{00000000-0005-0000-0000-0000D2090000}"/>
    <cellStyle name="thousands 4 2" xfId="1833" xr:uid="{00000000-0005-0000-0000-0000D3090000}"/>
    <cellStyle name="thousands 5" xfId="1834" xr:uid="{00000000-0005-0000-0000-0000D4090000}"/>
    <cellStyle name="thousands_3-5 årsplan 090409v 0.52 volumendringer" xfId="1835" xr:uid="{00000000-0005-0000-0000-0000D5090000}"/>
    <cellStyle name="Timer1" xfId="1836" xr:uid="{00000000-0005-0000-0000-0000D6090000}"/>
    <cellStyle name="Timer1 2" xfId="2278" xr:uid="{00000000-0005-0000-0000-0000D7090000}"/>
    <cellStyle name="Timer2" xfId="1837" xr:uid="{00000000-0005-0000-0000-0000D8090000}"/>
    <cellStyle name="Timer2 2" xfId="2279" xr:uid="{00000000-0005-0000-0000-0000D9090000}"/>
    <cellStyle name="Title 2" xfId="1838" xr:uid="{00000000-0005-0000-0000-0000DA090000}"/>
    <cellStyle name="Title 2 2" xfId="1839" xr:uid="{00000000-0005-0000-0000-0000DB090000}"/>
    <cellStyle name="Title 2 2 2" xfId="1840" xr:uid="{00000000-0005-0000-0000-0000DC090000}"/>
    <cellStyle name="Title 2 3" xfId="1841" xr:uid="{00000000-0005-0000-0000-0000DD090000}"/>
    <cellStyle name="Title 2 3 2" xfId="1842" xr:uid="{00000000-0005-0000-0000-0000DE090000}"/>
    <cellStyle name="Title 2 4" xfId="1843" xr:uid="{00000000-0005-0000-0000-0000DF090000}"/>
    <cellStyle name="Title 3" xfId="1844" xr:uid="{00000000-0005-0000-0000-0000E0090000}"/>
    <cellStyle name="Title 3 2" xfId="1845" xr:uid="{00000000-0005-0000-0000-0000E1090000}"/>
    <cellStyle name="Title 3 2 2" xfId="1846" xr:uid="{00000000-0005-0000-0000-0000E2090000}"/>
    <cellStyle name="Title 3 3" xfId="1847" xr:uid="{00000000-0005-0000-0000-0000E3090000}"/>
    <cellStyle name="Title 3 3 2" xfId="1848" xr:uid="{00000000-0005-0000-0000-0000E4090000}"/>
    <cellStyle name="Title 3 4" xfId="1849" xr:uid="{00000000-0005-0000-0000-0000E5090000}"/>
    <cellStyle name="Tittel 2" xfId="1850" xr:uid="{00000000-0005-0000-0000-0000E6090000}"/>
    <cellStyle name="Tittel 2 2" xfId="1851" xr:uid="{00000000-0005-0000-0000-0000E7090000}"/>
    <cellStyle name="Tittel 3" xfId="1852" xr:uid="{00000000-0005-0000-0000-0000E8090000}"/>
    <cellStyle name="Tittel 3 2" xfId="1853" xr:uid="{00000000-0005-0000-0000-0000E9090000}"/>
    <cellStyle name="Tittel 4" xfId="1854" xr:uid="{00000000-0005-0000-0000-0000EA090000}"/>
    <cellStyle name="Tittel 4 2" xfId="1855" xr:uid="{00000000-0005-0000-0000-0000EB090000}"/>
    <cellStyle name="Tittel 5" xfId="2443" xr:uid="{00000000-0005-0000-0000-0000EC090000}"/>
    <cellStyle name="Toplam" xfId="1856" xr:uid="{00000000-0005-0000-0000-0000ED090000}"/>
    <cellStyle name="ToSiffer" xfId="1857" xr:uid="{00000000-0005-0000-0000-0000EE090000}"/>
    <cellStyle name="ToSiffer 2" xfId="2280" xr:uid="{00000000-0005-0000-0000-0000EF090000}"/>
    <cellStyle name="Total 2" xfId="1858" xr:uid="{00000000-0005-0000-0000-0000F0090000}"/>
    <cellStyle name="Total 2 2" xfId="1859" xr:uid="{00000000-0005-0000-0000-0000F1090000}"/>
    <cellStyle name="Total 2 2 2" xfId="1860" xr:uid="{00000000-0005-0000-0000-0000F2090000}"/>
    <cellStyle name="Total 2 3" xfId="1861" xr:uid="{00000000-0005-0000-0000-0000F3090000}"/>
    <cellStyle name="Total 2 3 2" xfId="1862" xr:uid="{00000000-0005-0000-0000-0000F4090000}"/>
    <cellStyle name="Total 2 4" xfId="1863" xr:uid="{00000000-0005-0000-0000-0000F5090000}"/>
    <cellStyle name="Total 2 4 2" xfId="1864" xr:uid="{00000000-0005-0000-0000-0000F6090000}"/>
    <cellStyle name="Total 2 5" xfId="1865" xr:uid="{00000000-0005-0000-0000-0000F7090000}"/>
    <cellStyle name="Total 3" xfId="1866" xr:uid="{00000000-0005-0000-0000-0000F8090000}"/>
    <cellStyle name="Total 3 2" xfId="1867" xr:uid="{00000000-0005-0000-0000-0000F9090000}"/>
    <cellStyle name="Total 3 2 2" xfId="1868" xr:uid="{00000000-0005-0000-0000-0000FA090000}"/>
    <cellStyle name="Total 3 3" xfId="1869" xr:uid="{00000000-0005-0000-0000-0000FB090000}"/>
    <cellStyle name="Total 3 3 2" xfId="1870" xr:uid="{00000000-0005-0000-0000-0000FC090000}"/>
    <cellStyle name="Total 3 4" xfId="1871" xr:uid="{00000000-0005-0000-0000-0000FD090000}"/>
    <cellStyle name="Total 3 4 2" xfId="1872" xr:uid="{00000000-0005-0000-0000-0000FE090000}"/>
    <cellStyle name="Total 3 5" xfId="1873" xr:uid="{00000000-0005-0000-0000-0000FF090000}"/>
    <cellStyle name="Totalt 2" xfId="1874" xr:uid="{00000000-0005-0000-0000-0000000A0000}"/>
    <cellStyle name="Totalt 2 2" xfId="1875" xr:uid="{00000000-0005-0000-0000-0000010A0000}"/>
    <cellStyle name="Totalt 2 2 2" xfId="1876" xr:uid="{00000000-0005-0000-0000-0000020A0000}"/>
    <cellStyle name="Totalt 2 3" xfId="1877" xr:uid="{00000000-0005-0000-0000-0000030A0000}"/>
    <cellStyle name="Totalt 3" xfId="1878" xr:uid="{00000000-0005-0000-0000-0000040A0000}"/>
    <cellStyle name="Totalt 3 2" xfId="1879" xr:uid="{00000000-0005-0000-0000-0000050A0000}"/>
    <cellStyle name="Totalt 4" xfId="1880" xr:uid="{00000000-0005-0000-0000-0000060A0000}"/>
    <cellStyle name="Totalt 4 2" xfId="1881" xr:uid="{00000000-0005-0000-0000-0000070A0000}"/>
    <cellStyle name="Totalt 5" xfId="2444" xr:uid="{00000000-0005-0000-0000-0000080A0000}"/>
    <cellStyle name="TreSiffer" xfId="1882" xr:uid="{00000000-0005-0000-0000-0000090A0000}"/>
    <cellStyle name="TreSiffer 2" xfId="2281" xr:uid="{00000000-0005-0000-0000-00000A0A0000}"/>
    <cellStyle name="Tusenskille 2" xfId="1883" xr:uid="{00000000-0005-0000-0000-00000B0A0000}"/>
    <cellStyle name="Tusenskille 2 2" xfId="1884" xr:uid="{00000000-0005-0000-0000-00000C0A0000}"/>
    <cellStyle name="Tusenskille 2 2 2" xfId="1885" xr:uid="{00000000-0005-0000-0000-00000D0A0000}"/>
    <cellStyle name="Tusenskille 2 2 2 2" xfId="2284" xr:uid="{00000000-0005-0000-0000-00000E0A0000}"/>
    <cellStyle name="Tusenskille 2 2 3" xfId="2283" xr:uid="{00000000-0005-0000-0000-00000F0A0000}"/>
    <cellStyle name="Tusenskille 2 3" xfId="1886" xr:uid="{00000000-0005-0000-0000-0000100A0000}"/>
    <cellStyle name="Tusenskille 2 3 2" xfId="1887" xr:uid="{00000000-0005-0000-0000-0000110A0000}"/>
    <cellStyle name="Tusenskille 2 3 2 2" xfId="2286" xr:uid="{00000000-0005-0000-0000-0000120A0000}"/>
    <cellStyle name="Tusenskille 2 3 3" xfId="2285" xr:uid="{00000000-0005-0000-0000-0000130A0000}"/>
    <cellStyle name="Tusenskille 2 4" xfId="1888" xr:uid="{00000000-0005-0000-0000-0000140A0000}"/>
    <cellStyle name="Tusenskille 2 4 2" xfId="1889" xr:uid="{00000000-0005-0000-0000-0000150A0000}"/>
    <cellStyle name="Tusenskille 2 5" xfId="2282" xr:uid="{00000000-0005-0000-0000-0000160A0000}"/>
    <cellStyle name="Tusenskille 2_Fil 1" xfId="1890" xr:uid="{00000000-0005-0000-0000-0000170A0000}"/>
    <cellStyle name="Tusenskille 3" xfId="1891" xr:uid="{00000000-0005-0000-0000-0000180A0000}"/>
    <cellStyle name="Tusenskille 3 2" xfId="1892" xr:uid="{00000000-0005-0000-0000-0000190A0000}"/>
    <cellStyle name="Tusenskille 3 2 2" xfId="2287" xr:uid="{00000000-0005-0000-0000-00001A0A0000}"/>
    <cellStyle name="Tusenskille 3 3" xfId="1893" xr:uid="{00000000-0005-0000-0000-00001B0A0000}"/>
    <cellStyle name="Tusenskille 3 3 2" xfId="2288" xr:uid="{00000000-0005-0000-0000-00001C0A0000}"/>
    <cellStyle name="Tusenskille 3 4" xfId="2445" xr:uid="{00000000-0005-0000-0000-00001D0A0000}"/>
    <cellStyle name="Tusenskille 3_Transaksjoner" xfId="1894" xr:uid="{00000000-0005-0000-0000-00001E0A0000}"/>
    <cellStyle name="Tusenskille 4" xfId="1895" xr:uid="{00000000-0005-0000-0000-00001F0A0000}"/>
    <cellStyle name="Tusenskille 4 2" xfId="1896" xr:uid="{00000000-0005-0000-0000-0000200A0000}"/>
    <cellStyle name="Tusenskille 5" xfId="1897" xr:uid="{00000000-0005-0000-0000-0000210A0000}"/>
    <cellStyle name="Tusenskille 5 2" xfId="1898" xr:uid="{00000000-0005-0000-0000-0000220A0000}"/>
    <cellStyle name="Tusenskille 5 2 2" xfId="2447" xr:uid="{00000000-0005-0000-0000-0000230A0000}"/>
    <cellStyle name="Tusenskille 5 3" xfId="1899" xr:uid="{00000000-0005-0000-0000-0000240A0000}"/>
    <cellStyle name="Tusenskille 5 3 2" xfId="2448" xr:uid="{00000000-0005-0000-0000-0000250A0000}"/>
    <cellStyle name="Tusenskille 5 4" xfId="2446" xr:uid="{00000000-0005-0000-0000-0000260A0000}"/>
    <cellStyle name="Tusenskille 5 5 2" xfId="1900" xr:uid="{00000000-0005-0000-0000-0000270A0000}"/>
    <cellStyle name="Tusenskille 5 5 2 2" xfId="1901" xr:uid="{00000000-0005-0000-0000-0000280A0000}"/>
    <cellStyle name="Tusenskille 5 5 2 2 2" xfId="2450" xr:uid="{00000000-0005-0000-0000-0000290A0000}"/>
    <cellStyle name="Tusenskille 5 5 2 3" xfId="1902" xr:uid="{00000000-0005-0000-0000-00002A0A0000}"/>
    <cellStyle name="Tusenskille 5 5 2 3 2" xfId="2451" xr:uid="{00000000-0005-0000-0000-00002B0A0000}"/>
    <cellStyle name="Tusenskille 5 5 2 4" xfId="2449" xr:uid="{00000000-0005-0000-0000-00002C0A0000}"/>
    <cellStyle name="Tusenskille 6" xfId="1903" xr:uid="{00000000-0005-0000-0000-00002D0A0000}"/>
    <cellStyle name="Tusenskille 6 2" xfId="1904" xr:uid="{00000000-0005-0000-0000-00002E0A0000}"/>
    <cellStyle name="Tusenskille 6 2 2" xfId="2289" xr:uid="{00000000-0005-0000-0000-00002F0A0000}"/>
    <cellStyle name="Tusenskille 6 3" xfId="2452" xr:uid="{00000000-0005-0000-0000-0000300A0000}"/>
    <cellStyle name="Tusenskille 6_Transaksjoner" xfId="1905" xr:uid="{00000000-0005-0000-0000-0000310A0000}"/>
    <cellStyle name="Tusenskille1000" xfId="1906" xr:uid="{00000000-0005-0000-0000-0000320A0000}"/>
    <cellStyle name="Tusenskille1000 2" xfId="2290" xr:uid="{00000000-0005-0000-0000-0000330A0000}"/>
    <cellStyle name="TusenskilleFarger" xfId="1907" xr:uid="{00000000-0005-0000-0000-0000340A0000}"/>
    <cellStyle name="TusenskilleFarger 2" xfId="2291" xr:uid="{00000000-0005-0000-0000-0000350A0000}"/>
    <cellStyle name="Unprot" xfId="1908" xr:uid="{00000000-0005-0000-0000-0000360A0000}"/>
    <cellStyle name="Unprot 2" xfId="1909" xr:uid="{00000000-0005-0000-0000-0000370A0000}"/>
    <cellStyle name="Unprot$" xfId="1910" xr:uid="{00000000-0005-0000-0000-0000380A0000}"/>
    <cellStyle name="Unprot$ 2" xfId="1911" xr:uid="{00000000-0005-0000-0000-0000390A0000}"/>
    <cellStyle name="Unprot_2002 nacg aug results" xfId="1912" xr:uid="{00000000-0005-0000-0000-00003A0A0000}"/>
    <cellStyle name="Unprotect" xfId="1913" xr:uid="{00000000-0005-0000-0000-00003B0A0000}"/>
    <cellStyle name="Unprotect 2" xfId="1914" xr:uid="{00000000-0005-0000-0000-00003C0A0000}"/>
    <cellStyle name="Utdata 2" xfId="1915" xr:uid="{00000000-0005-0000-0000-00003D0A0000}"/>
    <cellStyle name="Utdata 2 2" xfId="1916" xr:uid="{00000000-0005-0000-0000-00003E0A0000}"/>
    <cellStyle name="Utdata 2 2 2" xfId="1917" xr:uid="{00000000-0005-0000-0000-00003F0A0000}"/>
    <cellStyle name="Utdata 2 3" xfId="1918" xr:uid="{00000000-0005-0000-0000-0000400A0000}"/>
    <cellStyle name="Utdata 3" xfId="1919" xr:uid="{00000000-0005-0000-0000-0000410A0000}"/>
    <cellStyle name="Utdata 3 2" xfId="1920" xr:uid="{00000000-0005-0000-0000-0000420A0000}"/>
    <cellStyle name="Utdata 4" xfId="1921" xr:uid="{00000000-0005-0000-0000-0000430A0000}"/>
    <cellStyle name="Utdata 4 2" xfId="1922" xr:uid="{00000000-0005-0000-0000-0000440A0000}"/>
    <cellStyle name="Utdata 5" xfId="1923" xr:uid="{00000000-0005-0000-0000-0000450A0000}"/>
    <cellStyle name="Utdata 5 2" xfId="1924" xr:uid="{00000000-0005-0000-0000-0000460A0000}"/>
    <cellStyle name="Utdata 6" xfId="2453" xr:uid="{00000000-0005-0000-0000-0000470A0000}"/>
    <cellStyle name="Uthevingsfarge1 2" xfId="1925" xr:uid="{00000000-0005-0000-0000-0000480A0000}"/>
    <cellStyle name="Uthevingsfarge1 2 2" xfId="1926" xr:uid="{00000000-0005-0000-0000-0000490A0000}"/>
    <cellStyle name="Uthevingsfarge1 3" xfId="1927" xr:uid="{00000000-0005-0000-0000-00004A0A0000}"/>
    <cellStyle name="Uthevingsfarge1 3 2" xfId="1928" xr:uid="{00000000-0005-0000-0000-00004B0A0000}"/>
    <cellStyle name="Uthevingsfarge1 4" xfId="1929" xr:uid="{00000000-0005-0000-0000-00004C0A0000}"/>
    <cellStyle name="Uthevingsfarge1 4 2" xfId="1930" xr:uid="{00000000-0005-0000-0000-00004D0A0000}"/>
    <cellStyle name="Uthevingsfarge1 5" xfId="2454" xr:uid="{00000000-0005-0000-0000-00004E0A0000}"/>
    <cellStyle name="Uthevingsfarge2 2" xfId="1931" xr:uid="{00000000-0005-0000-0000-00004F0A0000}"/>
    <cellStyle name="Uthevingsfarge2 2 2" xfId="1932" xr:uid="{00000000-0005-0000-0000-0000500A0000}"/>
    <cellStyle name="Uthevingsfarge2 3" xfId="1933" xr:uid="{00000000-0005-0000-0000-0000510A0000}"/>
    <cellStyle name="Uthevingsfarge2 3 2" xfId="1934" xr:uid="{00000000-0005-0000-0000-0000520A0000}"/>
    <cellStyle name="Uthevingsfarge2 4" xfId="1935" xr:uid="{00000000-0005-0000-0000-0000530A0000}"/>
    <cellStyle name="Uthevingsfarge2 4 2" xfId="1936" xr:uid="{00000000-0005-0000-0000-0000540A0000}"/>
    <cellStyle name="Uthevingsfarge2 5" xfId="2455" xr:uid="{00000000-0005-0000-0000-0000550A0000}"/>
    <cellStyle name="Uthevingsfarge3 2" xfId="1937" xr:uid="{00000000-0005-0000-0000-0000560A0000}"/>
    <cellStyle name="Uthevingsfarge3 2 2" xfId="1938" xr:uid="{00000000-0005-0000-0000-0000570A0000}"/>
    <cellStyle name="Uthevingsfarge3 3" xfId="1939" xr:uid="{00000000-0005-0000-0000-0000580A0000}"/>
    <cellStyle name="Uthevingsfarge3 3 2" xfId="1940" xr:uid="{00000000-0005-0000-0000-0000590A0000}"/>
    <cellStyle name="Uthevingsfarge3 4" xfId="1941" xr:uid="{00000000-0005-0000-0000-00005A0A0000}"/>
    <cellStyle name="Uthevingsfarge3 4 2" xfId="1942" xr:uid="{00000000-0005-0000-0000-00005B0A0000}"/>
    <cellStyle name="Uthevingsfarge3 5" xfId="2456" xr:uid="{00000000-0005-0000-0000-00005C0A0000}"/>
    <cellStyle name="Uthevingsfarge4 2" xfId="1943" xr:uid="{00000000-0005-0000-0000-00005D0A0000}"/>
    <cellStyle name="Uthevingsfarge4 2 2" xfId="1944" xr:uid="{00000000-0005-0000-0000-00005E0A0000}"/>
    <cellStyle name="Uthevingsfarge4 3" xfId="1945" xr:uid="{00000000-0005-0000-0000-00005F0A0000}"/>
    <cellStyle name="Uthevingsfarge4 3 2" xfId="1946" xr:uid="{00000000-0005-0000-0000-0000600A0000}"/>
    <cellStyle name="Uthevingsfarge4 4" xfId="1947" xr:uid="{00000000-0005-0000-0000-0000610A0000}"/>
    <cellStyle name="Uthevingsfarge4 4 2" xfId="1948" xr:uid="{00000000-0005-0000-0000-0000620A0000}"/>
    <cellStyle name="Uthevingsfarge4 5" xfId="2457" xr:uid="{00000000-0005-0000-0000-0000630A0000}"/>
    <cellStyle name="Uthevingsfarge5" xfId="2301" builtinId="45" customBuiltin="1"/>
    <cellStyle name="Uthevingsfarge5 2" xfId="1949" xr:uid="{00000000-0005-0000-0000-0000650A0000}"/>
    <cellStyle name="Uthevingsfarge5 2 2" xfId="1950" xr:uid="{00000000-0005-0000-0000-0000660A0000}"/>
    <cellStyle name="Uthevingsfarge5 3" xfId="1951" xr:uid="{00000000-0005-0000-0000-0000670A0000}"/>
    <cellStyle name="Uthevingsfarge5 3 2" xfId="1952" xr:uid="{00000000-0005-0000-0000-0000680A0000}"/>
    <cellStyle name="Uthevingsfarge5 4" xfId="1953" xr:uid="{00000000-0005-0000-0000-0000690A0000}"/>
    <cellStyle name="Uthevingsfarge5 4 2" xfId="1954" xr:uid="{00000000-0005-0000-0000-00006A0A0000}"/>
    <cellStyle name="Uthevingsfarge6 2" xfId="1955" xr:uid="{00000000-0005-0000-0000-00006B0A0000}"/>
    <cellStyle name="Uthevingsfarge6 2 2" xfId="1956" xr:uid="{00000000-0005-0000-0000-00006C0A0000}"/>
    <cellStyle name="Uthevingsfarge6 3" xfId="1957" xr:uid="{00000000-0005-0000-0000-00006D0A0000}"/>
    <cellStyle name="Uthevingsfarge6 3 2" xfId="1958" xr:uid="{00000000-0005-0000-0000-00006E0A0000}"/>
    <cellStyle name="Uthevingsfarge6 4" xfId="1959" xr:uid="{00000000-0005-0000-0000-00006F0A0000}"/>
    <cellStyle name="Uthevingsfarge6 4 2" xfId="1960" xr:uid="{00000000-0005-0000-0000-0000700A0000}"/>
    <cellStyle name="Uthevingsfarge6 5" xfId="2458" xr:uid="{00000000-0005-0000-0000-0000710A0000}"/>
    <cellStyle name="Uyarı Metni" xfId="1961" xr:uid="{00000000-0005-0000-0000-0000720A0000}"/>
    <cellStyle name="Valuta (0)" xfId="1962" xr:uid="{00000000-0005-0000-0000-0000730A0000}"/>
    <cellStyle name="Valuta1000" xfId="1963" xr:uid="{00000000-0005-0000-0000-0000740A0000}"/>
    <cellStyle name="Valuta1000 2" xfId="2292" xr:uid="{00000000-0005-0000-0000-0000750A0000}"/>
    <cellStyle name="ValutaFarger" xfId="1964" xr:uid="{00000000-0005-0000-0000-0000760A0000}"/>
    <cellStyle name="ValutaFarger 2" xfId="2293" xr:uid="{00000000-0005-0000-0000-0000770A0000}"/>
    <cellStyle name="Varseltekst" xfId="2298" builtinId="11" customBuiltin="1"/>
    <cellStyle name="Varseltekst 2" xfId="1965" xr:uid="{00000000-0005-0000-0000-0000790A0000}"/>
    <cellStyle name="Varseltekst 2 2" xfId="1966" xr:uid="{00000000-0005-0000-0000-00007A0A0000}"/>
    <cellStyle name="Varseltekst 3" xfId="1967" xr:uid="{00000000-0005-0000-0000-00007B0A0000}"/>
    <cellStyle name="Varseltekst 3 2" xfId="1968" xr:uid="{00000000-0005-0000-0000-00007C0A0000}"/>
    <cellStyle name="Varseltekst 4" xfId="1969" xr:uid="{00000000-0005-0000-0000-00007D0A0000}"/>
    <cellStyle name="Varseltekst 4 2" xfId="1970" xr:uid="{00000000-0005-0000-0000-00007E0A0000}"/>
    <cellStyle name="Vurgu1" xfId="1971" xr:uid="{00000000-0005-0000-0000-00007F0A0000}"/>
    <cellStyle name="Vurgu2" xfId="1972" xr:uid="{00000000-0005-0000-0000-0000800A0000}"/>
    <cellStyle name="Vurgu3" xfId="1973" xr:uid="{00000000-0005-0000-0000-0000810A0000}"/>
    <cellStyle name="Vurgu4" xfId="1974" xr:uid="{00000000-0005-0000-0000-0000820A0000}"/>
    <cellStyle name="Vurgu5" xfId="1975" xr:uid="{00000000-0005-0000-0000-0000830A0000}"/>
    <cellStyle name="Vurgu6" xfId="1976" xr:uid="{00000000-0005-0000-0000-0000840A0000}"/>
    <cellStyle name="Warning Text 2" xfId="1977" xr:uid="{00000000-0005-0000-0000-0000850A0000}"/>
    <cellStyle name="Warning Text 2 2" xfId="1978" xr:uid="{00000000-0005-0000-0000-0000860A0000}"/>
    <cellStyle name="Warning Text 2 2 2" xfId="1979" xr:uid="{00000000-0005-0000-0000-0000870A0000}"/>
    <cellStyle name="Warning Text 2 3" xfId="1980" xr:uid="{00000000-0005-0000-0000-0000880A0000}"/>
    <cellStyle name="Warning Text 2 3 2" xfId="1981" xr:uid="{00000000-0005-0000-0000-0000890A0000}"/>
    <cellStyle name="Warning Text 2 4" xfId="1982" xr:uid="{00000000-0005-0000-0000-00008A0A0000}"/>
    <cellStyle name="Warning Text 3" xfId="1983" xr:uid="{00000000-0005-0000-0000-00008B0A0000}"/>
    <cellStyle name="Warning Text 3 2" xfId="1984" xr:uid="{00000000-0005-0000-0000-00008C0A0000}"/>
    <cellStyle name="Warning Text 3 2 2" xfId="1985" xr:uid="{00000000-0005-0000-0000-00008D0A0000}"/>
    <cellStyle name="Warning Text 3 3" xfId="1986" xr:uid="{00000000-0005-0000-0000-00008E0A0000}"/>
    <cellStyle name="Warning Text 3 3 2" xfId="1987" xr:uid="{00000000-0005-0000-0000-00008F0A0000}"/>
    <cellStyle name="Warning Text 3 4" xfId="1988" xr:uid="{00000000-0005-0000-0000-0000900A0000}"/>
    <cellStyle name="Währung [0]_AGES7175.XLS" xfId="1989" xr:uid="{00000000-0005-0000-0000-0000910A0000}"/>
    <cellStyle name="Währung_AGES7175.XLS" xfId="1990" xr:uid="{00000000-0005-0000-0000-0000920A0000}"/>
    <cellStyle name="ÅrMndDag" xfId="1991" xr:uid="{00000000-0005-0000-0000-0000930A0000}"/>
    <cellStyle name="ÅrMndDag 2" xfId="2294" xr:uid="{00000000-0005-0000-0000-0000940A0000}"/>
    <cellStyle name="一般_1999_CORP ACCTG" xfId="1992" xr:uid="{00000000-0005-0000-0000-0000950A0000}"/>
    <cellStyle name="千分位[0]_DN40071-METL " xfId="1993" xr:uid="{00000000-0005-0000-0000-0000960A0000}"/>
    <cellStyle name="千分位_DN40071-METL " xfId="1994" xr:uid="{00000000-0005-0000-0000-0000970A0000}"/>
    <cellStyle name="貨幣 [0]_DN40071-METL " xfId="1995" xr:uid="{00000000-0005-0000-0000-0000980A0000}"/>
    <cellStyle name="貨幣_DN40071-METL " xfId="1996" xr:uid="{00000000-0005-0000-0000-0000990A0000}"/>
  </cellStyles>
  <dxfs count="7">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00B050"/>
        </patternFill>
      </fill>
    </dxf>
    <dxf>
      <fill>
        <patternFill>
          <bgColor theme="1" tint="0.499984740745262"/>
        </patternFill>
      </fill>
    </dxf>
    <dxf>
      <fill>
        <patternFill>
          <bgColor theme="1" tint="0.499984740745262"/>
        </patternFill>
      </fill>
    </dxf>
  </dxfs>
  <tableStyles count="0" defaultTableStyle="TableStyleMedium2" defaultPivotStyle="PivotStyleLight16"/>
  <colors>
    <mruColors>
      <color rgb="FF9EC5AB"/>
      <color rgb="FFBCCCA8"/>
      <color rgb="FF800000"/>
      <color rgb="FF993300"/>
      <color rgb="FFCC3300"/>
      <color rgb="FFA50021"/>
      <color rgb="FFCC6600"/>
      <color rgb="FFFF9933"/>
      <color rgb="FFFFCC99"/>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13</xdr:row>
      <xdr:rowOff>19050</xdr:rowOff>
    </xdr:from>
    <xdr:to>
      <xdr:col>21</xdr:col>
      <xdr:colOff>9525</xdr:colOff>
      <xdr:row>19</xdr:row>
      <xdr:rowOff>14265</xdr:rowOff>
    </xdr:to>
    <xdr:pic>
      <xdr:nvPicPr>
        <xdr:cNvPr id="26" name="Bilde 25">
          <a:extLst>
            <a:ext uri="{FF2B5EF4-FFF2-40B4-BE49-F238E27FC236}">
              <a16:creationId xmlns:a16="http://schemas.microsoft.com/office/drawing/2014/main" id="{7E0073C1-BB3A-8442-8EEA-1E9503473ABE}"/>
            </a:ext>
          </a:extLst>
        </xdr:cNvPr>
        <xdr:cNvPicPr>
          <a:picLocks noChangeAspect="1"/>
        </xdr:cNvPicPr>
      </xdr:nvPicPr>
      <xdr:blipFill>
        <a:blip xmlns:r="http://schemas.openxmlformats.org/officeDocument/2006/relationships" r:embed="rId1"/>
        <a:stretch>
          <a:fillRect/>
        </a:stretch>
      </xdr:blipFill>
      <xdr:spPr>
        <a:xfrm>
          <a:off x="0" y="3152775"/>
          <a:ext cx="16011525" cy="1138215"/>
        </a:xfrm>
        <a:prstGeom prst="rect">
          <a:avLst/>
        </a:prstGeom>
      </xdr:spPr>
    </xdr:pic>
    <xdr:clientData/>
  </xdr:twoCellAnchor>
  <xdr:twoCellAnchor>
    <xdr:from>
      <xdr:col>0</xdr:col>
      <xdr:colOff>114300</xdr:colOff>
      <xdr:row>19</xdr:row>
      <xdr:rowOff>142875</xdr:rowOff>
    </xdr:from>
    <xdr:to>
      <xdr:col>1</xdr:col>
      <xdr:colOff>438151</xdr:colOff>
      <xdr:row>25</xdr:row>
      <xdr:rowOff>9525</xdr:rowOff>
    </xdr:to>
    <xdr:sp macro="" textlink="">
      <xdr:nvSpPr>
        <xdr:cNvPr id="2" name="Bildeforklaring formet som et rektangel 3">
          <a:extLst>
            <a:ext uri="{FF2B5EF4-FFF2-40B4-BE49-F238E27FC236}">
              <a16:creationId xmlns:a16="http://schemas.microsoft.com/office/drawing/2014/main" id="{E195A282-9094-465A-BA51-287F8C981D12}"/>
            </a:ext>
          </a:extLst>
        </xdr:cNvPr>
        <xdr:cNvSpPr/>
      </xdr:nvSpPr>
      <xdr:spPr>
        <a:xfrm>
          <a:off x="114300" y="4419600"/>
          <a:ext cx="1085851" cy="1009650"/>
        </a:xfrm>
        <a:prstGeom prst="wedgeRectCallout">
          <a:avLst>
            <a:gd name="adj1" fmla="val -20939"/>
            <a:gd name="adj2" fmla="val 69805"/>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b-NO" sz="1100">
              <a:solidFill>
                <a:sysClr val="windowText" lastClr="000000"/>
              </a:solidFill>
            </a:rPr>
            <a:t>Ordrenummer skal ikke fylles ut, det blir tildelt ved import til UBW.</a:t>
          </a:r>
        </a:p>
      </xdr:txBody>
    </xdr:sp>
    <xdr:clientData/>
  </xdr:twoCellAnchor>
  <xdr:twoCellAnchor>
    <xdr:from>
      <xdr:col>0</xdr:col>
      <xdr:colOff>342900</xdr:colOff>
      <xdr:row>11</xdr:row>
      <xdr:rowOff>257175</xdr:rowOff>
    </xdr:from>
    <xdr:to>
      <xdr:col>3</xdr:col>
      <xdr:colOff>533400</xdr:colOff>
      <xdr:row>12</xdr:row>
      <xdr:rowOff>457200</xdr:rowOff>
    </xdr:to>
    <xdr:sp macro="" textlink="">
      <xdr:nvSpPr>
        <xdr:cNvPr id="3" name="Bildeforklaring formet som et rektangel 4">
          <a:extLst>
            <a:ext uri="{FF2B5EF4-FFF2-40B4-BE49-F238E27FC236}">
              <a16:creationId xmlns:a16="http://schemas.microsoft.com/office/drawing/2014/main" id="{C06F2FF0-2572-4C0A-9A39-D8E0251E3EED}"/>
            </a:ext>
          </a:extLst>
        </xdr:cNvPr>
        <xdr:cNvSpPr/>
      </xdr:nvSpPr>
      <xdr:spPr>
        <a:xfrm>
          <a:off x="342900" y="2543175"/>
          <a:ext cx="2476500" cy="676275"/>
        </a:xfrm>
        <a:prstGeom prst="wedgeRectCallout">
          <a:avLst>
            <a:gd name="adj1" fmla="val 30814"/>
            <a:gd name="adj2" fmla="val 172431"/>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b-NO" sz="1100">
              <a:solidFill>
                <a:sysClr val="windowText" lastClr="000000"/>
              </a:solidFill>
            </a:rPr>
            <a:t>Brukernavnet fra "Vår referanse"</a:t>
          </a:r>
          <a:r>
            <a:rPr lang="nb-NO" sz="1100" baseline="0">
              <a:solidFill>
                <a:sysClr val="windowText" lastClr="000000"/>
              </a:solidFill>
            </a:rPr>
            <a:t> </a:t>
          </a:r>
          <a:r>
            <a:rPr lang="nb-NO" sz="1100">
              <a:solidFill>
                <a:sysClr val="windowText" lastClr="000000"/>
              </a:solidFill>
            </a:rPr>
            <a:t>kommer frem på fakturaen når det velges korrekt navn fra</a:t>
          </a:r>
          <a:r>
            <a:rPr lang="nb-NO" sz="1100" baseline="0">
              <a:solidFill>
                <a:sysClr val="windowText" lastClr="000000"/>
              </a:solidFill>
            </a:rPr>
            <a:t> rullegardinfeltet</a:t>
          </a:r>
          <a:endParaRPr lang="nb-NO" sz="1100">
            <a:solidFill>
              <a:sysClr val="windowText" lastClr="000000"/>
            </a:solidFill>
          </a:endParaRPr>
        </a:p>
      </xdr:txBody>
    </xdr:sp>
    <xdr:clientData/>
  </xdr:twoCellAnchor>
  <xdr:twoCellAnchor>
    <xdr:from>
      <xdr:col>1</xdr:col>
      <xdr:colOff>561975</xdr:colOff>
      <xdr:row>19</xdr:row>
      <xdr:rowOff>161925</xdr:rowOff>
    </xdr:from>
    <xdr:to>
      <xdr:col>4</xdr:col>
      <xdr:colOff>28575</xdr:colOff>
      <xdr:row>25</xdr:row>
      <xdr:rowOff>28575</xdr:rowOff>
    </xdr:to>
    <xdr:sp macro="" textlink="">
      <xdr:nvSpPr>
        <xdr:cNvPr id="4" name="Bildeforklaring formet som et rektangel 5">
          <a:extLst>
            <a:ext uri="{FF2B5EF4-FFF2-40B4-BE49-F238E27FC236}">
              <a16:creationId xmlns:a16="http://schemas.microsoft.com/office/drawing/2014/main" id="{65C6A002-5529-4078-9800-4D687F8A165E}"/>
            </a:ext>
          </a:extLst>
        </xdr:cNvPr>
        <xdr:cNvSpPr/>
      </xdr:nvSpPr>
      <xdr:spPr>
        <a:xfrm>
          <a:off x="1323975" y="4438650"/>
          <a:ext cx="1752600" cy="1009650"/>
        </a:xfrm>
        <a:prstGeom prst="wedgeRectCallout">
          <a:avLst>
            <a:gd name="adj1" fmla="val 25494"/>
            <a:gd name="adj2" fmla="val 66974"/>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b-NO" sz="1100">
              <a:solidFill>
                <a:sysClr val="windowText" lastClr="000000"/>
              </a:solidFill>
            </a:rPr>
            <a:t>Artikkelnummer, antall og pris</a:t>
          </a:r>
          <a:r>
            <a:rPr lang="nb-NO" sz="1100" baseline="0">
              <a:solidFill>
                <a:sysClr val="windowText" lastClr="000000"/>
              </a:solidFill>
            </a:rPr>
            <a:t> fylles ut for hver linje.</a:t>
          </a:r>
        </a:p>
        <a:p>
          <a:pPr algn="l"/>
          <a:r>
            <a:rPr lang="nb-NO" sz="1100" baseline="0">
              <a:solidFill>
                <a:sysClr val="windowText" lastClr="000000"/>
              </a:solidFill>
            </a:rPr>
            <a:t>Beløp blir fylt ut automatisk på bakgrunn av antall og pris.</a:t>
          </a:r>
          <a:endParaRPr lang="nb-NO" sz="1100">
            <a:solidFill>
              <a:sysClr val="windowText" lastClr="000000"/>
            </a:solidFill>
          </a:endParaRPr>
        </a:p>
      </xdr:txBody>
    </xdr:sp>
    <xdr:clientData/>
  </xdr:twoCellAnchor>
  <xdr:twoCellAnchor editAs="oneCell">
    <xdr:from>
      <xdr:col>0</xdr:col>
      <xdr:colOff>419100</xdr:colOff>
      <xdr:row>49</xdr:row>
      <xdr:rowOff>104775</xdr:rowOff>
    </xdr:from>
    <xdr:to>
      <xdr:col>1</xdr:col>
      <xdr:colOff>542814</xdr:colOff>
      <xdr:row>51</xdr:row>
      <xdr:rowOff>190442</xdr:rowOff>
    </xdr:to>
    <xdr:pic>
      <xdr:nvPicPr>
        <xdr:cNvPr id="5" name="Bilde 4">
          <a:extLst>
            <a:ext uri="{FF2B5EF4-FFF2-40B4-BE49-F238E27FC236}">
              <a16:creationId xmlns:a16="http://schemas.microsoft.com/office/drawing/2014/main" id="{FB04100B-619E-45AE-B6FA-88FEFEAC692F}"/>
            </a:ext>
          </a:extLst>
        </xdr:cNvPr>
        <xdr:cNvPicPr>
          <a:picLocks noChangeAspect="1"/>
        </xdr:cNvPicPr>
      </xdr:nvPicPr>
      <xdr:blipFill>
        <a:blip xmlns:r="http://schemas.openxmlformats.org/officeDocument/2006/relationships" r:embed="rId2"/>
        <a:stretch>
          <a:fillRect/>
        </a:stretch>
      </xdr:blipFill>
      <xdr:spPr>
        <a:xfrm>
          <a:off x="419100" y="10144125"/>
          <a:ext cx="885714" cy="466667"/>
        </a:xfrm>
        <a:prstGeom prst="rect">
          <a:avLst/>
        </a:prstGeom>
      </xdr:spPr>
    </xdr:pic>
    <xdr:clientData/>
  </xdr:twoCellAnchor>
  <xdr:twoCellAnchor editAs="oneCell">
    <xdr:from>
      <xdr:col>6</xdr:col>
      <xdr:colOff>0</xdr:colOff>
      <xdr:row>50</xdr:row>
      <xdr:rowOff>104775</xdr:rowOff>
    </xdr:from>
    <xdr:to>
      <xdr:col>8</xdr:col>
      <xdr:colOff>104572</xdr:colOff>
      <xdr:row>54</xdr:row>
      <xdr:rowOff>76108</xdr:rowOff>
    </xdr:to>
    <xdr:pic>
      <xdr:nvPicPr>
        <xdr:cNvPr id="6" name="Bilde 5">
          <a:extLst>
            <a:ext uri="{FF2B5EF4-FFF2-40B4-BE49-F238E27FC236}">
              <a16:creationId xmlns:a16="http://schemas.microsoft.com/office/drawing/2014/main" id="{2B4A8412-7255-4E9F-B20A-1CCFF0F8587A}"/>
            </a:ext>
          </a:extLst>
        </xdr:cNvPr>
        <xdr:cNvPicPr>
          <a:picLocks noChangeAspect="1"/>
        </xdr:cNvPicPr>
      </xdr:nvPicPr>
      <xdr:blipFill>
        <a:blip xmlns:r="http://schemas.openxmlformats.org/officeDocument/2006/relationships" r:embed="rId3"/>
        <a:stretch>
          <a:fillRect/>
        </a:stretch>
      </xdr:blipFill>
      <xdr:spPr>
        <a:xfrm>
          <a:off x="4572000" y="10334625"/>
          <a:ext cx="1628572" cy="733333"/>
        </a:xfrm>
        <a:prstGeom prst="rect">
          <a:avLst/>
        </a:prstGeom>
      </xdr:spPr>
    </xdr:pic>
    <xdr:clientData/>
  </xdr:twoCellAnchor>
  <xdr:twoCellAnchor>
    <xdr:from>
      <xdr:col>6</xdr:col>
      <xdr:colOff>142875</xdr:colOff>
      <xdr:row>19</xdr:row>
      <xdr:rowOff>133350</xdr:rowOff>
    </xdr:from>
    <xdr:to>
      <xdr:col>8</xdr:col>
      <xdr:colOff>276225</xdr:colOff>
      <xdr:row>25</xdr:row>
      <xdr:rowOff>0</xdr:rowOff>
    </xdr:to>
    <xdr:sp macro="" textlink="">
      <xdr:nvSpPr>
        <xdr:cNvPr id="7" name="Bildeforklaring formet som et rektangel 11">
          <a:extLst>
            <a:ext uri="{FF2B5EF4-FFF2-40B4-BE49-F238E27FC236}">
              <a16:creationId xmlns:a16="http://schemas.microsoft.com/office/drawing/2014/main" id="{E2EEDB15-B5CE-43FF-B254-4ED525E7159E}"/>
            </a:ext>
          </a:extLst>
        </xdr:cNvPr>
        <xdr:cNvSpPr/>
      </xdr:nvSpPr>
      <xdr:spPr>
        <a:xfrm>
          <a:off x="4714875" y="4410075"/>
          <a:ext cx="1657350" cy="1009650"/>
        </a:xfrm>
        <a:prstGeom prst="wedgeRectCallout">
          <a:avLst>
            <a:gd name="adj1" fmla="val 20906"/>
            <a:gd name="adj2" fmla="val 70749"/>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b-NO" sz="1100">
              <a:solidFill>
                <a:sysClr val="windowText" lastClr="000000"/>
              </a:solidFill>
            </a:rPr>
            <a:t>Deres referanse og kundens bestillingsnummer (hvis aktuelt) fylles ut etter behov.</a:t>
          </a:r>
        </a:p>
      </xdr:txBody>
    </xdr:sp>
    <xdr:clientData/>
  </xdr:twoCellAnchor>
  <xdr:twoCellAnchor>
    <xdr:from>
      <xdr:col>8</xdr:col>
      <xdr:colOff>371475</xdr:colOff>
      <xdr:row>19</xdr:row>
      <xdr:rowOff>152400</xdr:rowOff>
    </xdr:from>
    <xdr:to>
      <xdr:col>12</xdr:col>
      <xdr:colOff>495300</xdr:colOff>
      <xdr:row>25</xdr:row>
      <xdr:rowOff>19050</xdr:rowOff>
    </xdr:to>
    <xdr:sp macro="" textlink="">
      <xdr:nvSpPr>
        <xdr:cNvPr id="8" name="Bildeforklaring formet som et rektangel 14">
          <a:extLst>
            <a:ext uri="{FF2B5EF4-FFF2-40B4-BE49-F238E27FC236}">
              <a16:creationId xmlns:a16="http://schemas.microsoft.com/office/drawing/2014/main" id="{69CB9CF1-3E37-48EA-A586-EAB0D35FAF17}"/>
            </a:ext>
          </a:extLst>
        </xdr:cNvPr>
        <xdr:cNvSpPr/>
      </xdr:nvSpPr>
      <xdr:spPr>
        <a:xfrm>
          <a:off x="6467475" y="4429125"/>
          <a:ext cx="3171825" cy="1009650"/>
        </a:xfrm>
        <a:prstGeom prst="wedgeRectCallout">
          <a:avLst>
            <a:gd name="adj1" fmla="val 2583"/>
            <a:gd name="adj2" fmla="val 67918"/>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b-NO" sz="1100">
              <a:solidFill>
                <a:sysClr val="windowText" lastClr="000000"/>
              </a:solidFill>
            </a:rPr>
            <a:t>Det som blir lagt inn i dette beskrivelsesfeltet, kommer som tilleggsbeskrivelse til artiklene. Dersom</a:t>
          </a:r>
          <a:r>
            <a:rPr lang="nb-NO" sz="1100" baseline="0">
              <a:solidFill>
                <a:sysClr val="windowText" lastClr="000000"/>
              </a:solidFill>
            </a:rPr>
            <a:t> tilleggsteksten til en artikkel er mer enn 50 tegn, kan du skrive inn mer på linjen under. I eksempelt under vil tekts 2-1-1 til 2-1-3 komme med</a:t>
          </a:r>
          <a:endParaRPr lang="nb-NO" sz="1100">
            <a:solidFill>
              <a:sysClr val="windowText" lastClr="000000"/>
            </a:solidFill>
          </a:endParaRPr>
        </a:p>
      </xdr:txBody>
    </xdr:sp>
    <xdr:clientData/>
  </xdr:twoCellAnchor>
  <xdr:twoCellAnchor>
    <xdr:from>
      <xdr:col>13</xdr:col>
      <xdr:colOff>28575</xdr:colOff>
      <xdr:row>19</xdr:row>
      <xdr:rowOff>161925</xdr:rowOff>
    </xdr:from>
    <xdr:to>
      <xdr:col>15</xdr:col>
      <xdr:colOff>352425</xdr:colOff>
      <xdr:row>25</xdr:row>
      <xdr:rowOff>0</xdr:rowOff>
    </xdr:to>
    <xdr:sp macro="" textlink="">
      <xdr:nvSpPr>
        <xdr:cNvPr id="11" name="Bildeforklaring formet som et rektangel 13">
          <a:extLst>
            <a:ext uri="{FF2B5EF4-FFF2-40B4-BE49-F238E27FC236}">
              <a16:creationId xmlns:a16="http://schemas.microsoft.com/office/drawing/2014/main" id="{F66C0A6C-4B28-47F0-8C9B-D9A5E42526D8}"/>
            </a:ext>
          </a:extLst>
        </xdr:cNvPr>
        <xdr:cNvSpPr/>
      </xdr:nvSpPr>
      <xdr:spPr>
        <a:xfrm>
          <a:off x="9934575" y="4438650"/>
          <a:ext cx="1847850" cy="981075"/>
        </a:xfrm>
        <a:prstGeom prst="wedgeRectCallout">
          <a:avLst>
            <a:gd name="adj1" fmla="val -43916"/>
            <a:gd name="adj2" fmla="val -133119"/>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b-NO" sz="1100">
              <a:solidFill>
                <a:sysClr val="windowText" lastClr="000000"/>
              </a:solidFill>
            </a:rPr>
            <a:t>Hvis feltene topptekst og bunntekst blir fylt ut, kommer disse med på hver enkelt faktura (maksimalt hhv 90 og 60 tegn).</a:t>
          </a:r>
        </a:p>
      </xdr:txBody>
    </xdr:sp>
    <xdr:clientData/>
  </xdr:twoCellAnchor>
  <xdr:twoCellAnchor>
    <xdr:from>
      <xdr:col>16</xdr:col>
      <xdr:colOff>9525</xdr:colOff>
      <xdr:row>20</xdr:row>
      <xdr:rowOff>9525</xdr:rowOff>
    </xdr:from>
    <xdr:to>
      <xdr:col>17</xdr:col>
      <xdr:colOff>523874</xdr:colOff>
      <xdr:row>25</xdr:row>
      <xdr:rowOff>66675</xdr:rowOff>
    </xdr:to>
    <xdr:sp macro="" textlink="">
      <xdr:nvSpPr>
        <xdr:cNvPr id="12" name="Bildeforklaring formet som et rektangel 12">
          <a:extLst>
            <a:ext uri="{FF2B5EF4-FFF2-40B4-BE49-F238E27FC236}">
              <a16:creationId xmlns:a16="http://schemas.microsoft.com/office/drawing/2014/main" id="{88569B79-D4CD-4063-BC83-CB5002B3CA2F}"/>
            </a:ext>
          </a:extLst>
        </xdr:cNvPr>
        <xdr:cNvSpPr/>
      </xdr:nvSpPr>
      <xdr:spPr>
        <a:xfrm>
          <a:off x="12201525" y="4476750"/>
          <a:ext cx="1276349" cy="1009650"/>
        </a:xfrm>
        <a:prstGeom prst="wedgeRectCallout">
          <a:avLst>
            <a:gd name="adj1" fmla="val -39760"/>
            <a:gd name="adj2" fmla="val 62257"/>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b-NO" sz="1100">
              <a:solidFill>
                <a:sysClr val="windowText" lastClr="000000"/>
              </a:solidFill>
            </a:rPr>
            <a:t>Artikkelbeskrivelse blir hentet fra artikkelen, men kan overstyres her.</a:t>
          </a:r>
        </a:p>
      </xdr:txBody>
    </xdr:sp>
    <xdr:clientData/>
  </xdr:twoCellAnchor>
  <xdr:twoCellAnchor>
    <xdr:from>
      <xdr:col>18</xdr:col>
      <xdr:colOff>657225</xdr:colOff>
      <xdr:row>20</xdr:row>
      <xdr:rowOff>9525</xdr:rowOff>
    </xdr:from>
    <xdr:to>
      <xdr:col>21</xdr:col>
      <xdr:colOff>171450</xdr:colOff>
      <xdr:row>25</xdr:row>
      <xdr:rowOff>66675</xdr:rowOff>
    </xdr:to>
    <xdr:sp macro="" textlink="">
      <xdr:nvSpPr>
        <xdr:cNvPr id="13" name="Bildeforklaring formet som et rektangel 6">
          <a:extLst>
            <a:ext uri="{FF2B5EF4-FFF2-40B4-BE49-F238E27FC236}">
              <a16:creationId xmlns:a16="http://schemas.microsoft.com/office/drawing/2014/main" id="{86B27DE3-EA98-4E22-81E1-87146251021F}"/>
            </a:ext>
          </a:extLst>
        </xdr:cNvPr>
        <xdr:cNvSpPr/>
      </xdr:nvSpPr>
      <xdr:spPr>
        <a:xfrm>
          <a:off x="14373225" y="4476750"/>
          <a:ext cx="1800225" cy="1009650"/>
        </a:xfrm>
        <a:prstGeom prst="wedgeRectCallout">
          <a:avLst>
            <a:gd name="adj1" fmla="val -13706"/>
            <a:gd name="adj2" fmla="val 63201"/>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b-NO" sz="1100">
              <a:solidFill>
                <a:sysClr val="windowText" lastClr="000000"/>
              </a:solidFill>
            </a:rPr>
            <a:t>Hvis kontering ikke fylles ut, vil kontering bli</a:t>
          </a:r>
          <a:r>
            <a:rPr lang="nb-NO" sz="1100" baseline="0">
              <a:solidFill>
                <a:sysClr val="windowText" lastClr="000000"/>
              </a:solidFill>
            </a:rPr>
            <a:t> hentet fra artikkelens standardkontering hvis denne finnes.</a:t>
          </a:r>
          <a:endParaRPr lang="nb-NO" sz="1100">
            <a:solidFill>
              <a:sysClr val="windowText" lastClr="000000"/>
            </a:solidFill>
          </a:endParaRPr>
        </a:p>
      </xdr:txBody>
    </xdr:sp>
    <xdr:clientData/>
  </xdr:twoCellAnchor>
  <xdr:twoCellAnchor>
    <xdr:from>
      <xdr:col>5</xdr:col>
      <xdr:colOff>742950</xdr:colOff>
      <xdr:row>40</xdr:row>
      <xdr:rowOff>9526</xdr:rowOff>
    </xdr:from>
    <xdr:to>
      <xdr:col>10</xdr:col>
      <xdr:colOff>619125</xdr:colOff>
      <xdr:row>44</xdr:row>
      <xdr:rowOff>104775</xdr:rowOff>
    </xdr:to>
    <xdr:sp macro="" textlink="">
      <xdr:nvSpPr>
        <xdr:cNvPr id="14" name="Bildeforklaring formet som et rektangel 8">
          <a:extLst>
            <a:ext uri="{FF2B5EF4-FFF2-40B4-BE49-F238E27FC236}">
              <a16:creationId xmlns:a16="http://schemas.microsoft.com/office/drawing/2014/main" id="{ED1AF914-B3A5-4660-B399-9F69563D8EA2}"/>
            </a:ext>
          </a:extLst>
        </xdr:cNvPr>
        <xdr:cNvSpPr/>
      </xdr:nvSpPr>
      <xdr:spPr>
        <a:xfrm>
          <a:off x="4552950" y="8286751"/>
          <a:ext cx="3686175" cy="857249"/>
        </a:xfrm>
        <a:prstGeom prst="wedgeRectCallout">
          <a:avLst>
            <a:gd name="adj1" fmla="val -13329"/>
            <a:gd name="adj2" fmla="val -79126"/>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b-NO" sz="1100">
              <a:solidFill>
                <a:sysClr val="windowText" lastClr="000000"/>
              </a:solidFill>
            </a:rPr>
            <a:t>Deres referanse og Bestillingsnummer kan fylles ut per ordre. Hvis en ordre inneholder flere linjer, skal du fylle ut disse feltene kun på den første linjen. Det er lagd regler i regnearket som gjør at røde</a:t>
          </a:r>
          <a:r>
            <a:rPr lang="nb-NO" sz="1100" baseline="0">
              <a:solidFill>
                <a:sysClr val="windowText" lastClr="000000"/>
              </a:solidFill>
            </a:rPr>
            <a:t> celler ikke skal fylles ut.</a:t>
          </a:r>
          <a:endParaRPr lang="nb-NO" sz="1100">
            <a:solidFill>
              <a:sysClr val="windowText" lastClr="000000"/>
            </a:solidFill>
          </a:endParaRPr>
        </a:p>
        <a:p>
          <a:pPr algn="l"/>
          <a:endParaRPr lang="nb-NO" sz="1100">
            <a:solidFill>
              <a:sysClr val="windowText" lastClr="000000"/>
            </a:solidFill>
          </a:endParaRPr>
        </a:p>
      </xdr:txBody>
    </xdr:sp>
    <xdr:clientData/>
  </xdr:twoCellAnchor>
  <xdr:twoCellAnchor>
    <xdr:from>
      <xdr:col>0</xdr:col>
      <xdr:colOff>28575</xdr:colOff>
      <xdr:row>40</xdr:row>
      <xdr:rowOff>9526</xdr:rowOff>
    </xdr:from>
    <xdr:to>
      <xdr:col>4</xdr:col>
      <xdr:colOff>476250</xdr:colOff>
      <xdr:row>44</xdr:row>
      <xdr:rowOff>104775</xdr:rowOff>
    </xdr:to>
    <xdr:sp macro="" textlink="">
      <xdr:nvSpPr>
        <xdr:cNvPr id="15" name="Bildeforklaring formet som et rektangel 7">
          <a:extLst>
            <a:ext uri="{FF2B5EF4-FFF2-40B4-BE49-F238E27FC236}">
              <a16:creationId xmlns:a16="http://schemas.microsoft.com/office/drawing/2014/main" id="{9657E185-0F91-4296-970A-9EDA16B4FF8F}"/>
            </a:ext>
          </a:extLst>
        </xdr:cNvPr>
        <xdr:cNvSpPr/>
      </xdr:nvSpPr>
      <xdr:spPr>
        <a:xfrm>
          <a:off x="28575" y="8286751"/>
          <a:ext cx="3495675" cy="857249"/>
        </a:xfrm>
        <a:prstGeom prst="wedgeRectCallout">
          <a:avLst>
            <a:gd name="adj1" fmla="val -10227"/>
            <a:gd name="adj2" fmla="val -80237"/>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b-NO" sz="1100">
              <a:solidFill>
                <a:sysClr val="windowText" lastClr="000000"/>
              </a:solidFill>
            </a:rPr>
            <a:t>Kundenummer fylles ut per salgsordre</a:t>
          </a:r>
        </a:p>
        <a:p>
          <a:pPr algn="l"/>
          <a:r>
            <a:rPr lang="nb-NO" sz="1100">
              <a:solidFill>
                <a:sysClr val="windowText" lastClr="000000"/>
              </a:solidFill>
            </a:rPr>
            <a:t>Artikkel, antall og pris fylles ut for hver linje</a:t>
          </a:r>
        </a:p>
        <a:p>
          <a:pPr algn="l"/>
          <a:r>
            <a:rPr lang="nb-NO" sz="1100">
              <a:solidFill>
                <a:sysClr val="windowText" lastClr="000000"/>
              </a:solidFill>
            </a:rPr>
            <a:t>Hvis salgsordren har flere linjer (som f.eks. 1 i dette eksemplet), fylles kundenummer </a:t>
          </a:r>
          <a:r>
            <a:rPr lang="nb-NO" sz="1100" b="1">
              <a:solidFill>
                <a:sysClr val="windowText" lastClr="000000"/>
              </a:solidFill>
            </a:rPr>
            <a:t>kun</a:t>
          </a:r>
          <a:r>
            <a:rPr lang="nb-NO" sz="1100">
              <a:solidFill>
                <a:sysClr val="windowText" lastClr="000000"/>
              </a:solidFill>
            </a:rPr>
            <a:t> i den første linjen</a:t>
          </a:r>
        </a:p>
        <a:p>
          <a:pPr algn="l"/>
          <a:endParaRPr lang="nb-NO" sz="1100">
            <a:solidFill>
              <a:sysClr val="windowText" lastClr="000000"/>
            </a:solidFill>
          </a:endParaRPr>
        </a:p>
      </xdr:txBody>
    </xdr:sp>
    <xdr:clientData/>
  </xdr:twoCellAnchor>
  <xdr:twoCellAnchor>
    <xdr:from>
      <xdr:col>4</xdr:col>
      <xdr:colOff>142875</xdr:colOff>
      <xdr:row>19</xdr:row>
      <xdr:rowOff>152400</xdr:rowOff>
    </xdr:from>
    <xdr:to>
      <xdr:col>6</xdr:col>
      <xdr:colOff>19051</xdr:colOff>
      <xdr:row>25</xdr:row>
      <xdr:rowOff>19050</xdr:rowOff>
    </xdr:to>
    <xdr:sp macro="" textlink="">
      <xdr:nvSpPr>
        <xdr:cNvPr id="16" name="Bildeforklaring formet som et rektangel 16">
          <a:extLst>
            <a:ext uri="{FF2B5EF4-FFF2-40B4-BE49-F238E27FC236}">
              <a16:creationId xmlns:a16="http://schemas.microsoft.com/office/drawing/2014/main" id="{3ACB0560-EE68-497A-A81C-008A04B64832}"/>
            </a:ext>
          </a:extLst>
        </xdr:cNvPr>
        <xdr:cNvSpPr/>
      </xdr:nvSpPr>
      <xdr:spPr>
        <a:xfrm>
          <a:off x="3190875" y="4429125"/>
          <a:ext cx="1400176" cy="1009650"/>
        </a:xfrm>
        <a:prstGeom prst="wedgeRectCallout">
          <a:avLst>
            <a:gd name="adj1" fmla="val -7589"/>
            <a:gd name="adj2" fmla="val 67918"/>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b-NO" sz="1100">
              <a:solidFill>
                <a:sysClr val="windowText" lastClr="000000"/>
              </a:solidFill>
            </a:rPr>
            <a:t>Hvis prisfeltet er tomt, hentes pris fra artikkelregisteret. Hvis pris = 0, blir beløpet 0 på faktura.</a:t>
          </a:r>
        </a:p>
      </xdr:txBody>
    </xdr:sp>
    <xdr:clientData/>
  </xdr:twoCellAnchor>
  <xdr:twoCellAnchor editAs="oneCell">
    <xdr:from>
      <xdr:col>0</xdr:col>
      <xdr:colOff>28575</xdr:colOff>
      <xdr:row>26</xdr:row>
      <xdr:rowOff>47625</xdr:rowOff>
    </xdr:from>
    <xdr:to>
      <xdr:col>20</xdr:col>
      <xdr:colOff>430808</xdr:colOff>
      <xdr:row>38</xdr:row>
      <xdr:rowOff>124155</xdr:rowOff>
    </xdr:to>
    <xdr:pic>
      <xdr:nvPicPr>
        <xdr:cNvPr id="17" name="Picture 19">
          <a:extLst>
            <a:ext uri="{FF2B5EF4-FFF2-40B4-BE49-F238E27FC236}">
              <a16:creationId xmlns:a16="http://schemas.microsoft.com/office/drawing/2014/main" id="{29976EDA-B247-4C80-BEA8-061F7205903C}"/>
            </a:ext>
          </a:extLst>
        </xdr:cNvPr>
        <xdr:cNvPicPr>
          <a:picLocks noChangeAspect="1"/>
        </xdr:cNvPicPr>
      </xdr:nvPicPr>
      <xdr:blipFill>
        <a:blip xmlns:r="http://schemas.openxmlformats.org/officeDocument/2006/relationships" r:embed="rId4"/>
        <a:stretch>
          <a:fillRect/>
        </a:stretch>
      </xdr:blipFill>
      <xdr:spPr>
        <a:xfrm>
          <a:off x="28575" y="5657850"/>
          <a:ext cx="15642233" cy="2362530"/>
        </a:xfrm>
        <a:prstGeom prst="rect">
          <a:avLst/>
        </a:prstGeom>
      </xdr:spPr>
    </xdr:pic>
    <xdr:clientData/>
  </xdr:twoCellAnchor>
  <xdr:twoCellAnchor editAs="oneCell">
    <xdr:from>
      <xdr:col>0</xdr:col>
      <xdr:colOff>29307</xdr:colOff>
      <xdr:row>0</xdr:row>
      <xdr:rowOff>0</xdr:rowOff>
    </xdr:from>
    <xdr:to>
      <xdr:col>4</xdr:col>
      <xdr:colOff>353628</xdr:colOff>
      <xdr:row>9</xdr:row>
      <xdr:rowOff>183172</xdr:rowOff>
    </xdr:to>
    <xdr:pic>
      <xdr:nvPicPr>
        <xdr:cNvPr id="18" name="Picture 17">
          <a:extLst>
            <a:ext uri="{FF2B5EF4-FFF2-40B4-BE49-F238E27FC236}">
              <a16:creationId xmlns:a16="http://schemas.microsoft.com/office/drawing/2014/main" id="{1C7C3908-1E67-4B90-8BC9-6B7B3D772800}"/>
            </a:ext>
          </a:extLst>
        </xdr:cNvPr>
        <xdr:cNvPicPr>
          <a:picLocks noChangeAspect="1"/>
        </xdr:cNvPicPr>
      </xdr:nvPicPr>
      <xdr:blipFill>
        <a:blip xmlns:r="http://schemas.openxmlformats.org/officeDocument/2006/relationships" r:embed="rId5"/>
        <a:stretch>
          <a:fillRect/>
        </a:stretch>
      </xdr:blipFill>
      <xdr:spPr>
        <a:xfrm>
          <a:off x="29307" y="0"/>
          <a:ext cx="3372321" cy="1897672"/>
        </a:xfrm>
        <a:prstGeom prst="rect">
          <a:avLst/>
        </a:prstGeom>
      </xdr:spPr>
    </xdr:pic>
    <xdr:clientData/>
  </xdr:twoCellAnchor>
  <xdr:twoCellAnchor editAs="oneCell">
    <xdr:from>
      <xdr:col>0</xdr:col>
      <xdr:colOff>0</xdr:colOff>
      <xdr:row>0</xdr:row>
      <xdr:rowOff>0</xdr:rowOff>
    </xdr:from>
    <xdr:to>
      <xdr:col>0</xdr:col>
      <xdr:colOff>28575</xdr:colOff>
      <xdr:row>0</xdr:row>
      <xdr:rowOff>19050</xdr:rowOff>
    </xdr:to>
    <xdr:pic>
      <xdr:nvPicPr>
        <xdr:cNvPr id="19" name="Picture 22">
          <a:extLst>
            <a:ext uri="{FF2B5EF4-FFF2-40B4-BE49-F238E27FC236}">
              <a16:creationId xmlns:a16="http://schemas.microsoft.com/office/drawing/2014/main" id="{013727FE-A7C4-48BD-92E5-8EF2F012D493}"/>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0"/>
          <a:ext cx="28575"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0</xdr:col>
      <xdr:colOff>28575</xdr:colOff>
      <xdr:row>0</xdr:row>
      <xdr:rowOff>19050</xdr:rowOff>
    </xdr:to>
    <xdr:pic>
      <xdr:nvPicPr>
        <xdr:cNvPr id="20" name="Picture 23">
          <a:extLst>
            <a:ext uri="{FF2B5EF4-FFF2-40B4-BE49-F238E27FC236}">
              <a16:creationId xmlns:a16="http://schemas.microsoft.com/office/drawing/2014/main" id="{381AE63E-7D9D-45F9-8515-A7D4152FA95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0"/>
          <a:ext cx="28575"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117231</xdr:colOff>
      <xdr:row>0</xdr:row>
      <xdr:rowOff>0</xdr:rowOff>
    </xdr:from>
    <xdr:to>
      <xdr:col>9</xdr:col>
      <xdr:colOff>351692</xdr:colOff>
      <xdr:row>9</xdr:row>
      <xdr:rowOff>117230</xdr:rowOff>
    </xdr:to>
    <xdr:pic>
      <xdr:nvPicPr>
        <xdr:cNvPr id="21" name="Picture 24">
          <a:extLst>
            <a:ext uri="{FF2B5EF4-FFF2-40B4-BE49-F238E27FC236}">
              <a16:creationId xmlns:a16="http://schemas.microsoft.com/office/drawing/2014/main" id="{7776125F-A588-4C04-9576-1930808FA3B5}"/>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927231" y="0"/>
          <a:ext cx="3282461" cy="18317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402980</xdr:colOff>
      <xdr:row>0</xdr:row>
      <xdr:rowOff>0</xdr:rowOff>
    </xdr:from>
    <xdr:to>
      <xdr:col>16</xdr:col>
      <xdr:colOff>85725</xdr:colOff>
      <xdr:row>9</xdr:row>
      <xdr:rowOff>102577</xdr:rowOff>
    </xdr:to>
    <xdr:pic>
      <xdr:nvPicPr>
        <xdr:cNvPr id="22" name="Picture 26">
          <a:extLst>
            <a:ext uri="{FF2B5EF4-FFF2-40B4-BE49-F238E27FC236}">
              <a16:creationId xmlns:a16="http://schemas.microsoft.com/office/drawing/2014/main" id="{67B13923-C0B5-459C-8CE6-E6C4A9FB5336}"/>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2980" y="0"/>
          <a:ext cx="4254745" cy="18170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226403</xdr:colOff>
      <xdr:row>0</xdr:row>
      <xdr:rowOff>0</xdr:rowOff>
    </xdr:from>
    <xdr:to>
      <xdr:col>22</xdr:col>
      <xdr:colOff>333375</xdr:colOff>
      <xdr:row>9</xdr:row>
      <xdr:rowOff>200024</xdr:rowOff>
    </xdr:to>
    <xdr:pic>
      <xdr:nvPicPr>
        <xdr:cNvPr id="23" name="Picture 27">
          <a:extLst>
            <a:ext uri="{FF2B5EF4-FFF2-40B4-BE49-F238E27FC236}">
              <a16:creationId xmlns:a16="http://schemas.microsoft.com/office/drawing/2014/main" id="{239F1747-C2DD-47F6-A9B4-0A099A74FA86}"/>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2418403" y="0"/>
          <a:ext cx="4678972" cy="19145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112569</xdr:colOff>
      <xdr:row>0</xdr:row>
      <xdr:rowOff>77932</xdr:rowOff>
    </xdr:from>
    <xdr:to>
      <xdr:col>5</xdr:col>
      <xdr:colOff>528205</xdr:colOff>
      <xdr:row>0</xdr:row>
      <xdr:rowOff>320387</xdr:rowOff>
    </xdr:to>
    <xdr:sp macro="" textlink="">
      <xdr:nvSpPr>
        <xdr:cNvPr id="2" name="TekstSylinder 1">
          <a:extLst>
            <a:ext uri="{FF2B5EF4-FFF2-40B4-BE49-F238E27FC236}">
              <a16:creationId xmlns:a16="http://schemas.microsoft.com/office/drawing/2014/main" id="{00000000-0008-0000-0100-000002000000}"/>
            </a:ext>
          </a:extLst>
        </xdr:cNvPr>
        <xdr:cNvSpPr txBox="1"/>
      </xdr:nvSpPr>
      <xdr:spPr>
        <a:xfrm>
          <a:off x="112569" y="77932"/>
          <a:ext cx="4719204" cy="242455"/>
        </a:xfrm>
        <a:prstGeom prst="rect">
          <a:avLst/>
        </a:prstGeom>
        <a:solidFill>
          <a:schemeClr val="lt1"/>
        </a:solidFill>
        <a:ln w="9525" cmpd="sng">
          <a:solidFill>
            <a:schemeClr val="tx2">
              <a:lumMod val="60000"/>
              <a:lumOff val="4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1"/>
            <a:t>Versjon 1.1 -</a:t>
          </a:r>
          <a:r>
            <a:rPr lang="nb-NO" sz="1100" b="1" baseline="0"/>
            <a:t> pr 26.10.2023</a:t>
          </a:r>
          <a:r>
            <a:rPr lang="nb-NO" sz="1100" baseline="0"/>
            <a:t>: Låste celler åpnet for utfylling</a:t>
          </a:r>
          <a:endParaRPr lang="nb-NO"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file:///\\sso-sabr-ts01.sfso.no\agresso-share\AgrUH01\Import\"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0595D-AAE2-4F29-95CD-A214D9B00FAE}">
  <dimension ref="A10:U50"/>
  <sheetViews>
    <sheetView showGridLines="0" topLeftCell="A12" zoomScaleNormal="100" workbookViewId="0"/>
  </sheetViews>
  <sheetFormatPr baseColWidth="10" defaultColWidth="11.42578125" defaultRowHeight="15"/>
  <sheetData>
    <row r="10" spans="1:21" ht="15.75" thickBot="1"/>
    <row r="11" spans="1:21" ht="29.25" thickBot="1">
      <c r="A11" s="95" t="s">
        <v>0</v>
      </c>
      <c r="B11" s="96"/>
      <c r="C11" s="96"/>
      <c r="D11" s="96"/>
      <c r="E11" s="96"/>
      <c r="F11" s="96"/>
      <c r="G11" s="96"/>
      <c r="H11" s="96"/>
      <c r="I11" s="96"/>
      <c r="J11" s="96"/>
      <c r="K11" s="96"/>
      <c r="L11" s="96"/>
      <c r="M11" s="96"/>
      <c r="N11" s="96"/>
      <c r="O11" s="96"/>
      <c r="P11" s="96"/>
      <c r="Q11" s="96"/>
      <c r="R11" s="96"/>
      <c r="S11" s="96"/>
      <c r="T11" s="96"/>
      <c r="U11" s="97"/>
    </row>
    <row r="12" spans="1:21" ht="37.5" customHeight="1">
      <c r="A12" s="98" t="s">
        <v>1</v>
      </c>
      <c r="B12" s="99"/>
      <c r="C12" s="99"/>
      <c r="D12" s="99"/>
      <c r="E12" s="99"/>
      <c r="F12" s="99"/>
      <c r="G12" s="99"/>
      <c r="H12" s="99"/>
      <c r="I12" s="99"/>
      <c r="J12" s="99"/>
      <c r="K12" s="99"/>
      <c r="L12" s="99"/>
      <c r="M12" s="99"/>
      <c r="N12" s="99"/>
      <c r="O12" s="99"/>
      <c r="P12" s="99"/>
      <c r="Q12" s="99"/>
      <c r="R12" s="99"/>
      <c r="S12" s="99"/>
      <c r="T12" s="99"/>
      <c r="U12" s="100"/>
    </row>
    <row r="13" spans="1:21" ht="52.5" customHeight="1" thickBot="1">
      <c r="A13" s="101"/>
      <c r="B13" s="102"/>
      <c r="C13" s="102"/>
      <c r="D13" s="102"/>
      <c r="E13" s="102"/>
      <c r="F13" s="102"/>
      <c r="G13" s="102"/>
      <c r="H13" s="102"/>
      <c r="I13" s="102"/>
      <c r="J13" s="102"/>
      <c r="K13" s="102"/>
      <c r="L13" s="102"/>
      <c r="M13" s="102"/>
      <c r="N13" s="102"/>
      <c r="O13" s="102"/>
      <c r="P13" s="102"/>
      <c r="Q13" s="102"/>
      <c r="R13" s="102"/>
      <c r="S13" s="102"/>
      <c r="T13" s="102"/>
      <c r="U13" s="103"/>
    </row>
    <row r="47" spans="1:1" ht="18.75">
      <c r="A47" s="50" t="s">
        <v>2</v>
      </c>
    </row>
    <row r="49" spans="1:7">
      <c r="A49" s="42" t="s">
        <v>3</v>
      </c>
      <c r="B49" s="42"/>
      <c r="C49" s="42"/>
      <c r="D49" s="42"/>
      <c r="F49" s="42"/>
      <c r="G49" s="42" t="s">
        <v>4</v>
      </c>
    </row>
    <row r="50" spans="1:7">
      <c r="G50" s="42" t="s">
        <v>5</v>
      </c>
    </row>
  </sheetData>
  <sheetProtection algorithmName="SHA-512" hashValue="WdrdYTCwXlTImmBG0qynB2gFLxlHgpgVDF3UX4L7VTUZyuiWh2CTUfmJYYqbngcerxWgR3DV+nbLymkHTdoeGQ==" saltValue="6Mcwp58mZ2S0eggFhwFfHA==" spinCount="100000" sheet="1" objects="1" scenarios="1"/>
  <mergeCells count="2">
    <mergeCell ref="A11:U11"/>
    <mergeCell ref="A12:U1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492"/>
  <sheetViews>
    <sheetView zoomScale="110" zoomScaleNormal="110" workbookViewId="0">
      <pane ySplit="8" topLeftCell="A9" activePane="bottomLeft" state="frozen"/>
      <selection activeCell="F99" sqref="F99"/>
      <selection pane="bottomLeft" activeCell="G20" sqref="G20"/>
    </sheetView>
  </sheetViews>
  <sheetFormatPr baseColWidth="10" defaultColWidth="11.42578125" defaultRowHeight="15"/>
  <cols>
    <col min="1" max="1" width="12" customWidth="1"/>
    <col min="2" max="2" width="15" customWidth="1"/>
    <col min="5" max="5" width="14.7109375" customWidth="1"/>
    <col min="6" max="6" width="11.85546875" bestFit="1" customWidth="1"/>
    <col min="7" max="7" width="27.5703125" style="55" bestFit="1" customWidth="1"/>
    <col min="8" max="8" width="12.140625" bestFit="1" customWidth="1"/>
    <col min="9" max="9" width="47.140625" customWidth="1"/>
    <col min="10" max="10" width="33" bestFit="1" customWidth="1"/>
    <col min="11" max="12" width="10.28515625" customWidth="1"/>
    <col min="13" max="16" width="10.28515625" hidden="1" customWidth="1"/>
    <col min="17" max="17" width="11.85546875" customWidth="1"/>
    <col min="18" max="18" width="10.28515625" hidden="1" customWidth="1"/>
    <col min="19" max="19" width="19.5703125" customWidth="1"/>
    <col min="20" max="20" width="22.5703125" customWidth="1"/>
    <col min="32" max="33" width="11.42578125" customWidth="1"/>
  </cols>
  <sheetData>
    <row r="1" spans="1:21" ht="32.25" thickBot="1">
      <c r="A1" s="106" t="s">
        <v>6</v>
      </c>
      <c r="B1" s="107"/>
      <c r="C1" s="107"/>
      <c r="D1" s="107"/>
      <c r="E1" s="107"/>
      <c r="F1" s="107"/>
      <c r="G1" s="107"/>
      <c r="H1" s="108"/>
      <c r="I1" s="108"/>
      <c r="J1" s="108"/>
      <c r="K1" s="108"/>
      <c r="L1" s="108"/>
      <c r="M1" s="108"/>
      <c r="N1" s="108"/>
      <c r="O1" s="108"/>
      <c r="P1" s="108"/>
      <c r="Q1" s="68"/>
      <c r="R1" s="46"/>
      <c r="S1" s="68"/>
      <c r="T1" s="82"/>
    </row>
    <row r="2" spans="1:21" ht="15" customHeight="1" thickBot="1">
      <c r="A2" s="109" t="s">
        <v>7</v>
      </c>
      <c r="B2" s="110"/>
      <c r="C2" s="110"/>
      <c r="D2" s="110"/>
      <c r="E2" s="69" t="s">
        <v>8</v>
      </c>
      <c r="F2" s="70">
        <f ca="1">NOW()</f>
        <v>45684.563787384257</v>
      </c>
      <c r="G2" s="127" t="s">
        <v>9</v>
      </c>
      <c r="H2" s="128"/>
      <c r="I2" s="121"/>
      <c r="J2" s="122"/>
      <c r="K2" s="122"/>
      <c r="L2" s="122"/>
      <c r="M2" s="122"/>
      <c r="N2" s="122"/>
      <c r="O2" s="122"/>
      <c r="P2" s="123"/>
      <c r="Q2" s="71"/>
      <c r="R2" s="47"/>
      <c r="S2" s="71"/>
      <c r="T2" s="83"/>
    </row>
    <row r="3" spans="1:21" ht="15" customHeight="1" thickBot="1">
      <c r="A3" s="115" t="s">
        <v>10</v>
      </c>
      <c r="B3" s="116"/>
      <c r="C3" s="88" t="s">
        <v>11</v>
      </c>
      <c r="D3" s="89"/>
      <c r="E3" s="90" t="s">
        <v>12</v>
      </c>
      <c r="F3" s="88" t="s">
        <v>202</v>
      </c>
      <c r="G3" s="129" t="s">
        <v>13</v>
      </c>
      <c r="H3" s="130"/>
      <c r="I3" s="124"/>
      <c r="J3" s="125"/>
      <c r="K3" s="125"/>
      <c r="L3" s="125"/>
      <c r="M3" s="125"/>
      <c r="N3" s="125"/>
      <c r="O3" s="125"/>
      <c r="P3" s="126"/>
      <c r="Q3" s="87"/>
      <c r="R3" s="87"/>
      <c r="S3" s="87"/>
      <c r="T3" s="83"/>
    </row>
    <row r="4" spans="1:21" ht="15" customHeight="1" thickBot="1">
      <c r="A4" s="117"/>
      <c r="B4" s="118"/>
      <c r="C4" s="66"/>
      <c r="D4" s="67"/>
      <c r="E4" s="67"/>
      <c r="F4" s="67"/>
      <c r="G4" s="92"/>
      <c r="H4" s="93" t="s">
        <v>14</v>
      </c>
      <c r="I4" s="94"/>
      <c r="J4" s="67"/>
      <c r="K4" s="67"/>
      <c r="L4" s="67"/>
      <c r="M4" s="67"/>
      <c r="N4" s="67"/>
      <c r="O4" s="67"/>
      <c r="P4" s="67"/>
      <c r="Q4" s="67"/>
      <c r="R4" s="67"/>
      <c r="S4" s="67"/>
      <c r="T4" s="83"/>
    </row>
    <row r="5" spans="1:21" ht="15" customHeight="1" thickBot="1">
      <c r="A5" s="119" t="s">
        <v>15</v>
      </c>
      <c r="B5" s="120"/>
      <c r="C5" s="131" t="s">
        <v>16</v>
      </c>
      <c r="D5" s="132"/>
      <c r="E5" s="133"/>
      <c r="F5" s="62"/>
      <c r="G5" s="85"/>
      <c r="H5" s="86"/>
      <c r="I5" s="86"/>
      <c r="J5" s="86"/>
      <c r="K5" s="86"/>
      <c r="L5" s="86"/>
      <c r="M5" s="86"/>
      <c r="N5" s="86"/>
      <c r="O5" s="86"/>
      <c r="P5" s="86"/>
      <c r="Q5" s="86"/>
      <c r="R5" s="86"/>
      <c r="S5" s="86"/>
      <c r="T5" s="83"/>
    </row>
    <row r="6" spans="1:21" ht="15" customHeight="1" thickBot="1">
      <c r="A6" s="113" t="s">
        <v>17</v>
      </c>
      <c r="B6" s="114"/>
      <c r="C6" s="131" t="s">
        <v>16</v>
      </c>
      <c r="D6" s="134"/>
      <c r="E6" s="135"/>
      <c r="F6" s="63"/>
      <c r="G6" s="64"/>
      <c r="H6" s="65"/>
      <c r="I6" s="65"/>
      <c r="J6" s="65"/>
      <c r="K6" s="65"/>
      <c r="L6" s="65"/>
      <c r="M6" s="65"/>
      <c r="N6" s="65"/>
      <c r="O6" s="65"/>
      <c r="P6" s="65"/>
      <c r="Q6" s="65"/>
      <c r="R6" s="43"/>
      <c r="S6" s="65"/>
      <c r="T6" s="84"/>
    </row>
    <row r="7" spans="1:21" ht="15" customHeight="1" thickBot="1">
      <c r="A7" s="111"/>
      <c r="B7" s="111"/>
      <c r="C7" s="111"/>
      <c r="D7" s="111"/>
      <c r="E7" s="111"/>
      <c r="F7" s="111"/>
      <c r="G7" s="111"/>
      <c r="H7" s="111"/>
      <c r="I7" s="111"/>
      <c r="J7" s="111"/>
      <c r="K7" s="112"/>
      <c r="L7" s="112"/>
      <c r="M7" s="112"/>
      <c r="N7" s="112"/>
      <c r="O7" s="112"/>
      <c r="P7" s="112"/>
      <c r="Q7" s="44"/>
      <c r="R7" s="44"/>
      <c r="S7" s="44"/>
      <c r="T7" s="104" t="s">
        <v>18</v>
      </c>
    </row>
    <row r="8" spans="1:21" ht="15.75" thickBot="1">
      <c r="A8" s="72" t="s">
        <v>19</v>
      </c>
      <c r="B8" s="73" t="s">
        <v>20</v>
      </c>
      <c r="C8" s="73" t="s">
        <v>21</v>
      </c>
      <c r="D8" s="73" t="s">
        <v>22</v>
      </c>
      <c r="E8" s="73" t="s">
        <v>23</v>
      </c>
      <c r="F8" s="74" t="s">
        <v>24</v>
      </c>
      <c r="G8" s="75" t="s">
        <v>25</v>
      </c>
      <c r="H8" s="76" t="s">
        <v>26</v>
      </c>
      <c r="I8" s="77" t="s">
        <v>27</v>
      </c>
      <c r="J8" s="78" t="s">
        <v>28</v>
      </c>
      <c r="K8" s="79" t="s">
        <v>29</v>
      </c>
      <c r="L8" s="80" t="s">
        <v>30</v>
      </c>
      <c r="M8" s="80" t="s">
        <v>31</v>
      </c>
      <c r="N8" s="80" t="s">
        <v>32</v>
      </c>
      <c r="O8" s="80" t="s">
        <v>33</v>
      </c>
      <c r="P8" s="81" t="s">
        <v>34</v>
      </c>
      <c r="Q8" s="80" t="s">
        <v>35</v>
      </c>
      <c r="R8" s="45" t="s">
        <v>36</v>
      </c>
      <c r="S8" s="74" t="s">
        <v>37</v>
      </c>
      <c r="T8" s="105"/>
    </row>
    <row r="9" spans="1:21">
      <c r="A9" s="91">
        <v>1</v>
      </c>
      <c r="B9" s="53"/>
      <c r="C9" s="53"/>
      <c r="D9" s="38"/>
      <c r="E9" s="38"/>
      <c r="F9" s="57" t="str">
        <f t="shared" ref="F9:F73" si="0">IF(E9="","",D9*E9)</f>
        <v/>
      </c>
      <c r="G9" s="58"/>
      <c r="H9" s="8"/>
      <c r="I9" s="59"/>
      <c r="J9" s="49"/>
      <c r="K9" s="8"/>
      <c r="L9" s="8"/>
      <c r="M9" s="8"/>
      <c r="N9" s="8"/>
      <c r="O9" s="8"/>
      <c r="P9" s="8"/>
      <c r="Q9" s="8"/>
      <c r="R9" s="8"/>
      <c r="S9" s="8"/>
      <c r="U9" s="56"/>
    </row>
    <row r="10" spans="1:21">
      <c r="A10" s="91" t="str">
        <f t="shared" ref="A10:A13" si="1">IF(B10="",IF(C10="",IF(I10="","",A9),A9),A9+1)</f>
        <v/>
      </c>
      <c r="B10" s="53"/>
      <c r="C10" s="53"/>
      <c r="D10" s="38"/>
      <c r="E10" s="38"/>
      <c r="F10" s="57" t="str">
        <f t="shared" si="0"/>
        <v/>
      </c>
      <c r="G10" s="58"/>
      <c r="H10" s="8"/>
      <c r="I10" s="59"/>
      <c r="J10" s="49"/>
      <c r="K10" s="8"/>
      <c r="L10" s="8"/>
      <c r="M10" s="8"/>
      <c r="N10" s="8"/>
      <c r="O10" s="8"/>
      <c r="P10" s="8"/>
      <c r="Q10" s="8"/>
      <c r="R10" s="8"/>
      <c r="S10" s="8"/>
      <c r="U10" s="56"/>
    </row>
    <row r="11" spans="1:21">
      <c r="A11" s="91" t="str">
        <f t="shared" si="1"/>
        <v/>
      </c>
      <c r="B11" s="53"/>
      <c r="C11" s="53"/>
      <c r="D11" s="38"/>
      <c r="E11" s="38"/>
      <c r="F11" s="57" t="str">
        <f t="shared" si="0"/>
        <v/>
      </c>
      <c r="G11" s="58"/>
      <c r="H11" s="8"/>
      <c r="I11" s="59"/>
      <c r="J11" s="49"/>
      <c r="K11" s="8"/>
      <c r="L11" s="8"/>
      <c r="M11" s="8"/>
      <c r="N11" s="8"/>
      <c r="O11" s="8"/>
      <c r="P11" s="8"/>
      <c r="Q11" s="8"/>
      <c r="R11" s="8"/>
      <c r="S11" s="8"/>
      <c r="U11" s="56"/>
    </row>
    <row r="12" spans="1:21">
      <c r="A12" s="91" t="str">
        <f t="shared" si="1"/>
        <v/>
      </c>
      <c r="B12" s="53"/>
      <c r="C12" s="53"/>
      <c r="D12" s="38"/>
      <c r="E12" s="38"/>
      <c r="F12" s="57" t="str">
        <f t="shared" si="0"/>
        <v/>
      </c>
      <c r="G12" s="60"/>
      <c r="H12" s="61"/>
      <c r="I12" s="59"/>
      <c r="J12" s="49"/>
      <c r="K12" s="8"/>
      <c r="L12" s="8"/>
      <c r="M12" s="8"/>
      <c r="N12" s="8"/>
      <c r="O12" s="8"/>
      <c r="P12" s="8"/>
      <c r="Q12" s="8"/>
      <c r="R12" s="8"/>
      <c r="S12" s="8"/>
      <c r="U12" s="56"/>
    </row>
    <row r="13" spans="1:21">
      <c r="A13" s="91" t="str">
        <f t="shared" si="1"/>
        <v/>
      </c>
      <c r="B13" s="53"/>
      <c r="C13" s="53"/>
      <c r="D13" s="38"/>
      <c r="E13" s="38"/>
      <c r="F13" s="57" t="str">
        <f t="shared" si="0"/>
        <v/>
      </c>
      <c r="G13" s="13"/>
      <c r="H13" s="13"/>
      <c r="I13" s="59"/>
      <c r="J13" s="49"/>
      <c r="K13" s="8"/>
      <c r="L13" s="8"/>
      <c r="M13" s="8"/>
      <c r="N13" s="8"/>
      <c r="O13" s="8"/>
      <c r="P13" s="8"/>
      <c r="Q13" s="8"/>
      <c r="R13" s="8"/>
      <c r="S13" s="8"/>
      <c r="U13" s="56"/>
    </row>
    <row r="14" spans="1:21">
      <c r="A14" s="91" t="str">
        <f t="shared" ref="A14:A21" si="2">IF(B14="",IF(C14="",IF(I14="","",A13),A13),A13+1)</f>
        <v/>
      </c>
      <c r="B14" s="53"/>
      <c r="C14" s="53"/>
      <c r="D14" s="38"/>
      <c r="E14" s="38"/>
      <c r="F14" s="57" t="str">
        <f t="shared" si="0"/>
        <v/>
      </c>
      <c r="G14" s="58" t="s">
        <v>38</v>
      </c>
      <c r="H14" s="13" t="s">
        <v>38</v>
      </c>
      <c r="I14" s="59"/>
      <c r="J14" s="49"/>
      <c r="K14" s="8"/>
      <c r="L14" s="8"/>
      <c r="M14" s="8"/>
      <c r="N14" s="8"/>
      <c r="O14" s="8"/>
      <c r="P14" s="8"/>
      <c r="Q14" s="8"/>
      <c r="R14" s="8"/>
      <c r="S14" s="8"/>
      <c r="U14" s="56"/>
    </row>
    <row r="15" spans="1:21">
      <c r="A15" s="91" t="str">
        <f t="shared" si="2"/>
        <v/>
      </c>
      <c r="B15" s="13"/>
      <c r="C15" s="53"/>
      <c r="D15" s="38"/>
      <c r="E15" s="38"/>
      <c r="F15" s="57" t="str">
        <f t="shared" si="0"/>
        <v/>
      </c>
      <c r="G15" s="13"/>
      <c r="H15" s="13"/>
      <c r="I15" s="59"/>
      <c r="J15" s="49"/>
      <c r="K15" s="8"/>
      <c r="L15" s="8"/>
      <c r="M15" s="8"/>
      <c r="N15" s="8"/>
      <c r="O15" s="8"/>
      <c r="P15" s="8"/>
      <c r="Q15" s="8"/>
      <c r="R15" s="8"/>
      <c r="S15" s="8"/>
      <c r="U15" s="56"/>
    </row>
    <row r="16" spans="1:21">
      <c r="A16" s="91" t="str">
        <f t="shared" si="2"/>
        <v/>
      </c>
      <c r="B16" s="13"/>
      <c r="C16" s="53"/>
      <c r="D16" s="38"/>
      <c r="E16" s="38"/>
      <c r="F16" s="57" t="str">
        <f t="shared" si="0"/>
        <v/>
      </c>
      <c r="G16" s="13" t="s">
        <v>38</v>
      </c>
      <c r="H16" s="13" t="s">
        <v>38</v>
      </c>
      <c r="I16" s="59"/>
      <c r="J16" s="49"/>
      <c r="K16" s="8"/>
      <c r="L16" s="8"/>
      <c r="M16" s="8"/>
      <c r="N16" s="8"/>
      <c r="O16" s="8"/>
      <c r="P16" s="8"/>
      <c r="Q16" s="8"/>
      <c r="R16" s="8"/>
      <c r="S16" s="8"/>
      <c r="T16" s="8"/>
    </row>
    <row r="17" spans="1:20">
      <c r="A17" s="91" t="str">
        <f t="shared" si="2"/>
        <v/>
      </c>
      <c r="B17" s="13"/>
      <c r="C17" s="53"/>
      <c r="D17" s="38"/>
      <c r="E17" s="38"/>
      <c r="F17" s="57" t="str">
        <f t="shared" si="0"/>
        <v/>
      </c>
      <c r="G17" s="13"/>
      <c r="H17" s="13" t="s">
        <v>38</v>
      </c>
      <c r="I17" s="59"/>
      <c r="J17" s="49"/>
      <c r="K17" s="8"/>
      <c r="L17" s="8"/>
      <c r="M17" s="8"/>
      <c r="N17" s="8"/>
      <c r="O17" s="8"/>
      <c r="P17" s="8"/>
      <c r="Q17" s="8"/>
      <c r="R17" s="8"/>
      <c r="S17" s="8"/>
      <c r="T17" s="8"/>
    </row>
    <row r="18" spans="1:20">
      <c r="A18" s="91" t="str">
        <f t="shared" si="2"/>
        <v/>
      </c>
      <c r="B18" s="13"/>
      <c r="C18" s="13"/>
      <c r="D18" s="37"/>
      <c r="E18" s="38"/>
      <c r="F18" s="57" t="str">
        <f t="shared" si="0"/>
        <v/>
      </c>
      <c r="G18" s="8"/>
      <c r="H18" s="8"/>
      <c r="I18" s="8"/>
      <c r="J18" s="8"/>
      <c r="K18" s="8"/>
      <c r="L18" s="8"/>
      <c r="M18" s="8"/>
      <c r="N18" s="8"/>
      <c r="O18" s="8"/>
      <c r="P18" s="8"/>
      <c r="Q18" s="8"/>
      <c r="R18" s="8"/>
      <c r="S18" s="8"/>
      <c r="T18" s="8"/>
    </row>
    <row r="19" spans="1:20">
      <c r="A19" s="91" t="str">
        <f t="shared" si="2"/>
        <v/>
      </c>
      <c r="B19" s="13"/>
      <c r="C19" s="13"/>
      <c r="D19" s="38"/>
      <c r="E19" s="38"/>
      <c r="F19" s="57" t="str">
        <f t="shared" si="0"/>
        <v/>
      </c>
      <c r="G19" s="8"/>
      <c r="H19" s="8"/>
      <c r="I19" s="8"/>
      <c r="J19" s="8"/>
      <c r="K19" s="8"/>
      <c r="L19" s="8"/>
      <c r="M19" s="8"/>
      <c r="N19" s="8"/>
      <c r="O19" s="8"/>
      <c r="P19" s="8"/>
      <c r="Q19" s="8"/>
      <c r="R19" s="8"/>
      <c r="S19" s="8"/>
      <c r="T19" s="8"/>
    </row>
    <row r="20" spans="1:20">
      <c r="A20" s="91" t="str">
        <f t="shared" si="2"/>
        <v/>
      </c>
      <c r="B20" s="13"/>
      <c r="C20" s="13"/>
      <c r="D20" s="37"/>
      <c r="E20" s="38"/>
      <c r="F20" s="57" t="str">
        <f t="shared" si="0"/>
        <v/>
      </c>
      <c r="G20" s="8"/>
      <c r="H20" s="8"/>
      <c r="I20" s="8"/>
      <c r="J20" s="8"/>
      <c r="K20" s="8"/>
      <c r="L20" s="8"/>
      <c r="M20" s="8"/>
      <c r="N20" s="8"/>
      <c r="O20" s="8"/>
      <c r="P20" s="8"/>
      <c r="Q20" s="8"/>
      <c r="R20" s="8"/>
      <c r="S20" s="8"/>
      <c r="T20" s="8"/>
    </row>
    <row r="21" spans="1:20">
      <c r="A21" s="91" t="str">
        <f t="shared" si="2"/>
        <v/>
      </c>
      <c r="B21" s="13"/>
      <c r="C21" s="13"/>
      <c r="D21" s="37"/>
      <c r="E21" s="38"/>
      <c r="F21" s="57" t="str">
        <f t="shared" si="0"/>
        <v/>
      </c>
      <c r="G21" s="8"/>
      <c r="H21" s="8"/>
      <c r="I21" s="8"/>
      <c r="J21" s="8"/>
      <c r="K21" s="8"/>
      <c r="L21" s="8"/>
      <c r="M21" s="8"/>
      <c r="N21" s="8"/>
      <c r="O21" s="8"/>
      <c r="P21" s="8"/>
      <c r="Q21" s="8"/>
      <c r="R21" s="8"/>
      <c r="S21" s="8"/>
      <c r="T21" s="8"/>
    </row>
    <row r="22" spans="1:20">
      <c r="A22" s="91" t="str">
        <f t="shared" ref="A22:A81" si="3">IF(B22="",IF(C22="",IF(I22="","",A21),A21),A21+1)</f>
        <v/>
      </c>
      <c r="B22" s="13"/>
      <c r="C22" s="13"/>
      <c r="D22" s="37"/>
      <c r="E22" s="38"/>
      <c r="F22" s="57" t="str">
        <f t="shared" si="0"/>
        <v/>
      </c>
      <c r="G22" s="8"/>
      <c r="H22" s="8"/>
      <c r="I22" s="8"/>
      <c r="J22" s="8"/>
      <c r="K22" s="8"/>
      <c r="L22" s="8"/>
      <c r="M22" s="8"/>
      <c r="N22" s="8"/>
      <c r="O22" s="8"/>
      <c r="P22" s="8"/>
      <c r="Q22" s="8"/>
      <c r="R22" s="8"/>
      <c r="S22" s="8"/>
      <c r="T22" s="8"/>
    </row>
    <row r="23" spans="1:20">
      <c r="A23" s="91" t="str">
        <f t="shared" si="3"/>
        <v/>
      </c>
      <c r="B23" s="13"/>
      <c r="C23" s="13"/>
      <c r="D23" s="38"/>
      <c r="E23" s="38"/>
      <c r="F23" s="57" t="str">
        <f t="shared" si="0"/>
        <v/>
      </c>
      <c r="G23" s="8"/>
      <c r="H23" s="8"/>
      <c r="I23" s="8"/>
      <c r="J23" s="8"/>
      <c r="K23" s="8"/>
      <c r="L23" s="8"/>
      <c r="M23" s="8"/>
      <c r="N23" s="8"/>
      <c r="O23" s="8"/>
      <c r="P23" s="8"/>
      <c r="Q23" s="8"/>
      <c r="R23" s="8"/>
      <c r="S23" s="8"/>
      <c r="T23" s="8"/>
    </row>
    <row r="24" spans="1:20">
      <c r="A24" s="91" t="str">
        <f t="shared" si="3"/>
        <v/>
      </c>
      <c r="B24" s="13"/>
      <c r="C24" s="13"/>
      <c r="D24" s="37"/>
      <c r="E24" s="38"/>
      <c r="F24" s="57" t="str">
        <f t="shared" si="0"/>
        <v/>
      </c>
      <c r="G24" s="8"/>
      <c r="H24" s="8"/>
      <c r="I24" s="8"/>
      <c r="J24" s="8"/>
      <c r="K24" s="8"/>
      <c r="L24" s="8"/>
      <c r="M24" s="8"/>
      <c r="N24" s="8"/>
      <c r="O24" s="8"/>
      <c r="P24" s="8"/>
      <c r="Q24" s="8"/>
      <c r="R24" s="8"/>
      <c r="S24" s="8"/>
      <c r="T24" s="8"/>
    </row>
    <row r="25" spans="1:20">
      <c r="A25" s="91" t="str">
        <f t="shared" si="3"/>
        <v/>
      </c>
      <c r="B25" s="13"/>
      <c r="C25" s="13"/>
      <c r="D25" s="37"/>
      <c r="E25" s="38"/>
      <c r="F25" s="57" t="str">
        <f t="shared" si="0"/>
        <v/>
      </c>
      <c r="G25" s="8"/>
      <c r="H25" s="8"/>
      <c r="I25" s="8"/>
      <c r="J25" s="8"/>
      <c r="K25" s="8"/>
      <c r="L25" s="8"/>
      <c r="M25" s="8"/>
      <c r="N25" s="8"/>
      <c r="O25" s="8"/>
      <c r="P25" s="8"/>
      <c r="Q25" s="8"/>
      <c r="R25" s="8"/>
      <c r="S25" s="8"/>
      <c r="T25" s="8"/>
    </row>
    <row r="26" spans="1:20">
      <c r="A26" s="91" t="str">
        <f t="shared" si="3"/>
        <v/>
      </c>
      <c r="B26" s="13"/>
      <c r="C26" s="13"/>
      <c r="D26" s="38"/>
      <c r="E26" s="38"/>
      <c r="F26" s="57" t="str">
        <f t="shared" si="0"/>
        <v/>
      </c>
      <c r="G26" s="8"/>
      <c r="H26" s="8"/>
      <c r="I26" s="8"/>
      <c r="J26" s="8"/>
      <c r="K26" s="8"/>
      <c r="L26" s="8"/>
      <c r="M26" s="8"/>
      <c r="N26" s="8"/>
      <c r="O26" s="8"/>
      <c r="P26" s="8"/>
      <c r="Q26" s="8"/>
      <c r="R26" s="8"/>
      <c r="S26" s="8"/>
      <c r="T26" s="8"/>
    </row>
    <row r="27" spans="1:20">
      <c r="A27" s="91" t="str">
        <f t="shared" si="3"/>
        <v/>
      </c>
      <c r="B27" s="13"/>
      <c r="C27" s="13"/>
      <c r="D27" s="37"/>
      <c r="E27" s="38"/>
      <c r="F27" s="57" t="str">
        <f t="shared" si="0"/>
        <v/>
      </c>
      <c r="G27" s="8"/>
      <c r="H27" s="8"/>
      <c r="I27" s="8"/>
      <c r="J27" s="8"/>
      <c r="K27" s="8"/>
      <c r="L27" s="8"/>
      <c r="M27" s="8"/>
      <c r="N27" s="8"/>
      <c r="O27" s="8"/>
      <c r="P27" s="8"/>
      <c r="Q27" s="8"/>
      <c r="R27" s="8"/>
      <c r="S27" s="8"/>
      <c r="T27" s="8"/>
    </row>
    <row r="28" spans="1:20">
      <c r="A28" s="91" t="str">
        <f t="shared" si="3"/>
        <v/>
      </c>
      <c r="B28" s="13"/>
      <c r="C28" s="13"/>
      <c r="D28" s="37"/>
      <c r="E28" s="38"/>
      <c r="F28" s="57" t="str">
        <f t="shared" si="0"/>
        <v/>
      </c>
      <c r="G28" s="8"/>
      <c r="H28" s="8"/>
      <c r="I28" s="8"/>
      <c r="J28" s="8"/>
      <c r="K28" s="8"/>
      <c r="L28" s="8"/>
      <c r="M28" s="8"/>
      <c r="N28" s="8"/>
      <c r="O28" s="8"/>
      <c r="P28" s="8"/>
      <c r="Q28" s="8"/>
      <c r="R28" s="8"/>
      <c r="S28" s="8"/>
      <c r="T28" s="8"/>
    </row>
    <row r="29" spans="1:20">
      <c r="A29" s="91" t="str">
        <f t="shared" si="3"/>
        <v/>
      </c>
      <c r="B29" s="13"/>
      <c r="C29" s="13"/>
      <c r="D29" s="38"/>
      <c r="E29" s="38"/>
      <c r="F29" s="57" t="str">
        <f t="shared" si="0"/>
        <v/>
      </c>
      <c r="G29" s="8"/>
      <c r="H29" s="8"/>
      <c r="I29" s="8"/>
      <c r="J29" s="8"/>
      <c r="K29" s="8"/>
      <c r="L29" s="8"/>
      <c r="M29" s="8"/>
      <c r="N29" s="8"/>
      <c r="O29" s="8"/>
      <c r="P29" s="8"/>
      <c r="Q29" s="8"/>
      <c r="R29" s="8"/>
      <c r="S29" s="8"/>
      <c r="T29" s="8"/>
    </row>
    <row r="30" spans="1:20">
      <c r="A30" s="91" t="str">
        <f t="shared" si="3"/>
        <v/>
      </c>
      <c r="B30" s="13"/>
      <c r="C30" s="13"/>
      <c r="D30" s="37"/>
      <c r="E30" s="38"/>
      <c r="F30" s="57" t="str">
        <f t="shared" si="0"/>
        <v/>
      </c>
      <c r="G30" s="8"/>
      <c r="H30" s="8"/>
      <c r="I30" s="8"/>
      <c r="J30" s="8"/>
      <c r="K30" s="8"/>
      <c r="L30" s="8"/>
      <c r="M30" s="8"/>
      <c r="N30" s="8"/>
      <c r="O30" s="8"/>
      <c r="P30" s="8"/>
      <c r="Q30" s="8"/>
      <c r="R30" s="8"/>
      <c r="S30" s="8"/>
      <c r="T30" s="8"/>
    </row>
    <row r="31" spans="1:20">
      <c r="A31" s="91" t="str">
        <f t="shared" si="3"/>
        <v/>
      </c>
      <c r="B31" s="13"/>
      <c r="C31" s="13"/>
      <c r="D31" s="37"/>
      <c r="E31" s="38"/>
      <c r="F31" s="57" t="str">
        <f t="shared" si="0"/>
        <v/>
      </c>
      <c r="G31" s="8"/>
      <c r="H31" s="8"/>
      <c r="I31" s="8"/>
      <c r="J31" s="8"/>
      <c r="K31" s="8"/>
      <c r="L31" s="8"/>
      <c r="M31" s="8"/>
      <c r="N31" s="8"/>
      <c r="O31" s="8"/>
      <c r="P31" s="8"/>
      <c r="Q31" s="8"/>
      <c r="R31" s="8"/>
      <c r="S31" s="8"/>
      <c r="T31" s="8"/>
    </row>
    <row r="32" spans="1:20">
      <c r="A32" s="91" t="str">
        <f t="shared" si="3"/>
        <v/>
      </c>
      <c r="B32" s="13"/>
      <c r="C32" s="13"/>
      <c r="D32" s="37"/>
      <c r="E32" s="38"/>
      <c r="F32" s="57" t="str">
        <f t="shared" si="0"/>
        <v/>
      </c>
      <c r="G32" s="8"/>
      <c r="H32" s="8"/>
      <c r="I32" s="8"/>
      <c r="J32" s="8"/>
      <c r="K32" s="8"/>
      <c r="L32" s="8"/>
      <c r="M32" s="8"/>
      <c r="N32" s="8"/>
      <c r="O32" s="8"/>
      <c r="P32" s="8"/>
      <c r="Q32" s="8"/>
      <c r="R32" s="8"/>
      <c r="S32" s="8"/>
      <c r="T32" s="8"/>
    </row>
    <row r="33" spans="1:20">
      <c r="A33" s="91" t="str">
        <f t="shared" si="3"/>
        <v/>
      </c>
      <c r="B33" s="13"/>
      <c r="C33" s="13"/>
      <c r="D33" s="38"/>
      <c r="E33" s="38"/>
      <c r="F33" s="57" t="str">
        <f t="shared" si="0"/>
        <v/>
      </c>
      <c r="G33" s="8"/>
      <c r="H33" s="8"/>
      <c r="I33" s="8"/>
      <c r="J33" s="8"/>
      <c r="K33" s="8"/>
      <c r="L33" s="8"/>
      <c r="M33" s="8"/>
      <c r="N33" s="8"/>
      <c r="O33" s="8"/>
      <c r="P33" s="8"/>
      <c r="Q33" s="8"/>
      <c r="R33" s="8"/>
      <c r="S33" s="8"/>
      <c r="T33" s="8"/>
    </row>
    <row r="34" spans="1:20">
      <c r="A34" s="91" t="str">
        <f t="shared" si="3"/>
        <v/>
      </c>
      <c r="B34" s="13"/>
      <c r="C34" s="13"/>
      <c r="D34" s="37"/>
      <c r="E34" s="38"/>
      <c r="F34" s="57" t="str">
        <f t="shared" si="0"/>
        <v/>
      </c>
      <c r="G34" s="8"/>
      <c r="H34" s="8"/>
      <c r="I34" s="8"/>
      <c r="J34" s="8"/>
      <c r="K34" s="8"/>
      <c r="L34" s="8"/>
      <c r="M34" s="8"/>
      <c r="N34" s="8"/>
      <c r="O34" s="8"/>
      <c r="P34" s="8"/>
      <c r="Q34" s="8"/>
      <c r="R34" s="8"/>
      <c r="S34" s="8"/>
      <c r="T34" s="8"/>
    </row>
    <row r="35" spans="1:20">
      <c r="A35" s="91" t="str">
        <f t="shared" si="3"/>
        <v/>
      </c>
      <c r="B35" s="13"/>
      <c r="C35" s="13"/>
      <c r="D35" s="37"/>
      <c r="E35" s="38"/>
      <c r="F35" s="57" t="str">
        <f t="shared" si="0"/>
        <v/>
      </c>
      <c r="G35" s="8"/>
      <c r="H35" s="8"/>
      <c r="I35" s="8"/>
      <c r="J35" s="8"/>
      <c r="K35" s="8"/>
      <c r="L35" s="8"/>
      <c r="M35" s="8"/>
      <c r="N35" s="8"/>
      <c r="O35" s="8"/>
      <c r="P35" s="8"/>
      <c r="Q35" s="8"/>
      <c r="R35" s="8"/>
      <c r="S35" s="8"/>
      <c r="T35" s="8"/>
    </row>
    <row r="36" spans="1:20">
      <c r="A36" s="91" t="str">
        <f t="shared" si="3"/>
        <v/>
      </c>
      <c r="B36" s="13"/>
      <c r="C36" s="13"/>
      <c r="D36" s="38"/>
      <c r="E36" s="38"/>
      <c r="F36" s="57" t="str">
        <f t="shared" si="0"/>
        <v/>
      </c>
      <c r="G36" s="8"/>
      <c r="H36" s="8"/>
      <c r="I36" s="8"/>
      <c r="J36" s="8"/>
      <c r="K36" s="8"/>
      <c r="L36" s="8"/>
      <c r="M36" s="8"/>
      <c r="N36" s="8"/>
      <c r="O36" s="8"/>
      <c r="P36" s="8"/>
      <c r="Q36" s="8"/>
      <c r="R36" s="8"/>
      <c r="S36" s="8"/>
      <c r="T36" s="8"/>
    </row>
    <row r="37" spans="1:20">
      <c r="A37" s="91" t="str">
        <f t="shared" si="3"/>
        <v/>
      </c>
      <c r="B37" s="13"/>
      <c r="C37" s="13"/>
      <c r="D37" s="37"/>
      <c r="E37" s="38"/>
      <c r="F37" s="57" t="str">
        <f t="shared" si="0"/>
        <v/>
      </c>
      <c r="G37" s="8"/>
      <c r="H37" s="8"/>
      <c r="I37" s="8"/>
      <c r="J37" s="8"/>
      <c r="K37" s="8"/>
      <c r="L37" s="8"/>
      <c r="M37" s="8"/>
      <c r="N37" s="8"/>
      <c r="O37" s="8"/>
      <c r="P37" s="8"/>
      <c r="Q37" s="8"/>
      <c r="R37" s="8"/>
      <c r="S37" s="8"/>
      <c r="T37" s="8"/>
    </row>
    <row r="38" spans="1:20">
      <c r="A38" s="91" t="str">
        <f t="shared" si="3"/>
        <v/>
      </c>
      <c r="B38" s="13"/>
      <c r="C38" s="13"/>
      <c r="D38" s="37"/>
      <c r="E38" s="38"/>
      <c r="F38" s="57" t="str">
        <f t="shared" si="0"/>
        <v/>
      </c>
      <c r="G38" s="8"/>
      <c r="H38" s="8"/>
      <c r="I38" s="8"/>
      <c r="J38" s="8"/>
      <c r="K38" s="8"/>
      <c r="L38" s="8"/>
      <c r="M38" s="8"/>
      <c r="N38" s="8"/>
      <c r="O38" s="8"/>
      <c r="P38" s="8"/>
      <c r="Q38" s="8"/>
      <c r="R38" s="8"/>
      <c r="S38" s="8"/>
      <c r="T38" s="8"/>
    </row>
    <row r="39" spans="1:20">
      <c r="A39" s="91" t="str">
        <f t="shared" si="3"/>
        <v/>
      </c>
      <c r="B39" s="13"/>
      <c r="C39" s="13"/>
      <c r="D39" s="38"/>
      <c r="E39" s="38"/>
      <c r="F39" s="57" t="str">
        <f t="shared" si="0"/>
        <v/>
      </c>
      <c r="G39" s="8"/>
      <c r="H39" s="8"/>
      <c r="I39" s="8"/>
      <c r="J39" s="8"/>
      <c r="K39" s="8"/>
      <c r="L39" s="8"/>
      <c r="M39" s="8"/>
      <c r="N39" s="8"/>
      <c r="O39" s="8"/>
      <c r="P39" s="8"/>
      <c r="Q39" s="8"/>
      <c r="R39" s="8"/>
      <c r="S39" s="8"/>
      <c r="T39" s="8"/>
    </row>
    <row r="40" spans="1:20">
      <c r="A40" s="91" t="str">
        <f t="shared" si="3"/>
        <v/>
      </c>
      <c r="B40" s="13"/>
      <c r="C40" s="13"/>
      <c r="D40" s="37"/>
      <c r="E40" s="38"/>
      <c r="F40" s="57" t="str">
        <f t="shared" si="0"/>
        <v/>
      </c>
      <c r="G40" s="8"/>
      <c r="H40" s="8"/>
      <c r="I40" s="8"/>
      <c r="J40" s="8"/>
      <c r="K40" s="8"/>
      <c r="L40" s="8"/>
      <c r="M40" s="8"/>
      <c r="N40" s="8"/>
      <c r="O40" s="8"/>
      <c r="P40" s="8"/>
      <c r="Q40" s="8"/>
      <c r="R40" s="8"/>
      <c r="S40" s="8"/>
      <c r="T40" s="8"/>
    </row>
    <row r="41" spans="1:20">
      <c r="A41" s="91" t="str">
        <f t="shared" si="3"/>
        <v/>
      </c>
      <c r="B41" s="13"/>
      <c r="C41" s="13"/>
      <c r="D41" s="37"/>
      <c r="E41" s="38"/>
      <c r="F41" s="57" t="str">
        <f t="shared" si="0"/>
        <v/>
      </c>
      <c r="G41" s="8"/>
      <c r="H41" s="8"/>
      <c r="I41" s="8"/>
      <c r="J41" s="8"/>
      <c r="K41" s="8"/>
      <c r="L41" s="8"/>
      <c r="M41" s="8"/>
      <c r="N41" s="8"/>
      <c r="O41" s="8"/>
      <c r="P41" s="8"/>
      <c r="Q41" s="8"/>
      <c r="R41" s="8"/>
      <c r="S41" s="8"/>
      <c r="T41" s="8"/>
    </row>
    <row r="42" spans="1:20">
      <c r="A42" s="91" t="str">
        <f t="shared" si="3"/>
        <v/>
      </c>
      <c r="B42" s="13"/>
      <c r="C42" s="13"/>
      <c r="D42" s="37"/>
      <c r="E42" s="38"/>
      <c r="F42" s="57" t="str">
        <f t="shared" si="0"/>
        <v/>
      </c>
      <c r="G42" s="8"/>
      <c r="H42" s="8"/>
      <c r="I42" s="8"/>
      <c r="J42" s="8"/>
      <c r="K42" s="8"/>
      <c r="L42" s="8"/>
      <c r="M42" s="8"/>
      <c r="N42" s="8"/>
      <c r="O42" s="8"/>
      <c r="P42" s="8"/>
      <c r="Q42" s="8"/>
      <c r="R42" s="8"/>
      <c r="S42" s="8"/>
      <c r="T42" s="8"/>
    </row>
    <row r="43" spans="1:20">
      <c r="A43" s="91" t="str">
        <f t="shared" si="3"/>
        <v/>
      </c>
      <c r="B43" s="13"/>
      <c r="C43" s="13"/>
      <c r="D43" s="38"/>
      <c r="E43" s="38"/>
      <c r="F43" s="57" t="str">
        <f t="shared" si="0"/>
        <v/>
      </c>
      <c r="G43" s="8"/>
      <c r="H43" s="8"/>
      <c r="I43" s="8"/>
      <c r="J43" s="8"/>
      <c r="K43" s="8"/>
      <c r="L43" s="8"/>
      <c r="M43" s="8"/>
      <c r="N43" s="8"/>
      <c r="O43" s="8"/>
      <c r="P43" s="8"/>
      <c r="Q43" s="8"/>
      <c r="R43" s="8"/>
      <c r="S43" s="8"/>
      <c r="T43" s="8"/>
    </row>
    <row r="44" spans="1:20">
      <c r="A44" s="91" t="str">
        <f t="shared" si="3"/>
        <v/>
      </c>
      <c r="B44" s="13"/>
      <c r="C44" s="13"/>
      <c r="D44" s="37"/>
      <c r="E44" s="38"/>
      <c r="F44" s="57" t="str">
        <f t="shared" si="0"/>
        <v/>
      </c>
      <c r="G44" s="8"/>
      <c r="H44" s="8"/>
      <c r="I44" s="8"/>
      <c r="J44" s="8"/>
      <c r="K44" s="8"/>
      <c r="L44" s="8"/>
      <c r="M44" s="8"/>
      <c r="N44" s="8"/>
      <c r="O44" s="8"/>
      <c r="P44" s="8"/>
      <c r="Q44" s="8"/>
      <c r="R44" s="8"/>
      <c r="S44" s="8"/>
      <c r="T44" s="8"/>
    </row>
    <row r="45" spans="1:20">
      <c r="A45" s="91" t="str">
        <f t="shared" si="3"/>
        <v/>
      </c>
      <c r="B45" s="13"/>
      <c r="C45" s="13"/>
      <c r="D45" s="37"/>
      <c r="E45" s="38"/>
      <c r="F45" s="57" t="str">
        <f t="shared" si="0"/>
        <v/>
      </c>
      <c r="G45" s="8"/>
      <c r="H45" s="8"/>
      <c r="I45" s="8"/>
      <c r="J45" s="8"/>
      <c r="K45" s="8"/>
      <c r="L45" s="8"/>
      <c r="M45" s="8"/>
      <c r="N45" s="8"/>
      <c r="O45" s="8"/>
      <c r="P45" s="8"/>
      <c r="Q45" s="8"/>
      <c r="R45" s="8"/>
      <c r="S45" s="8"/>
      <c r="T45" s="8"/>
    </row>
    <row r="46" spans="1:20">
      <c r="A46" s="91" t="str">
        <f t="shared" si="3"/>
        <v/>
      </c>
      <c r="B46" s="13"/>
      <c r="C46" s="13"/>
      <c r="D46" s="38"/>
      <c r="E46" s="38"/>
      <c r="F46" s="57" t="str">
        <f t="shared" si="0"/>
        <v/>
      </c>
      <c r="G46" s="8"/>
      <c r="H46" s="8"/>
      <c r="I46" s="8"/>
      <c r="J46" s="8"/>
      <c r="K46" s="8"/>
      <c r="L46" s="8"/>
      <c r="M46" s="8"/>
      <c r="N46" s="8"/>
      <c r="O46" s="8"/>
      <c r="P46" s="8"/>
      <c r="Q46" s="8"/>
      <c r="R46" s="8"/>
      <c r="S46" s="8"/>
      <c r="T46" s="8"/>
    </row>
    <row r="47" spans="1:20">
      <c r="A47" s="91" t="str">
        <f t="shared" si="3"/>
        <v/>
      </c>
      <c r="B47" s="13"/>
      <c r="C47" s="13"/>
      <c r="D47" s="37"/>
      <c r="E47" s="38"/>
      <c r="F47" s="57" t="str">
        <f t="shared" si="0"/>
        <v/>
      </c>
      <c r="G47" s="8"/>
      <c r="H47" s="8"/>
      <c r="I47" s="8"/>
      <c r="J47" s="8"/>
      <c r="K47" s="8"/>
      <c r="L47" s="8"/>
      <c r="M47" s="8"/>
      <c r="N47" s="8"/>
      <c r="O47" s="8"/>
      <c r="P47" s="8"/>
      <c r="Q47" s="8"/>
      <c r="R47" s="8"/>
      <c r="S47" s="8"/>
      <c r="T47" s="8"/>
    </row>
    <row r="48" spans="1:20">
      <c r="A48" s="91" t="str">
        <f t="shared" si="3"/>
        <v/>
      </c>
      <c r="B48" s="13"/>
      <c r="C48" s="13"/>
      <c r="D48" s="37"/>
      <c r="E48" s="38"/>
      <c r="F48" s="57" t="str">
        <f t="shared" si="0"/>
        <v/>
      </c>
      <c r="G48" s="8"/>
      <c r="H48" s="8"/>
      <c r="I48" s="8"/>
      <c r="J48" s="8"/>
      <c r="K48" s="8"/>
      <c r="L48" s="8"/>
      <c r="M48" s="8"/>
      <c r="N48" s="8"/>
      <c r="O48" s="8"/>
      <c r="P48" s="8"/>
      <c r="Q48" s="8"/>
      <c r="R48" s="8"/>
      <c r="S48" s="8"/>
      <c r="T48" s="8"/>
    </row>
    <row r="49" spans="1:20">
      <c r="A49" s="91" t="str">
        <f t="shared" si="3"/>
        <v/>
      </c>
      <c r="B49" s="13"/>
      <c r="C49" s="13"/>
      <c r="D49" s="38"/>
      <c r="E49" s="38"/>
      <c r="F49" s="57" t="str">
        <f t="shared" si="0"/>
        <v/>
      </c>
      <c r="G49" s="8"/>
      <c r="H49" s="8"/>
      <c r="I49" s="8"/>
      <c r="J49" s="8"/>
      <c r="K49" s="8"/>
      <c r="L49" s="8"/>
      <c r="M49" s="8"/>
      <c r="N49" s="8"/>
      <c r="O49" s="8"/>
      <c r="P49" s="8"/>
      <c r="Q49" s="8"/>
      <c r="R49" s="8"/>
      <c r="S49" s="8"/>
      <c r="T49" s="8"/>
    </row>
    <row r="50" spans="1:20">
      <c r="A50" s="91" t="str">
        <f t="shared" si="3"/>
        <v/>
      </c>
      <c r="B50" s="13"/>
      <c r="C50" s="13"/>
      <c r="D50" s="37"/>
      <c r="E50" s="38"/>
      <c r="F50" s="57" t="str">
        <f t="shared" si="0"/>
        <v/>
      </c>
      <c r="G50" s="8"/>
      <c r="H50" s="8"/>
      <c r="I50" s="8"/>
      <c r="J50" s="8"/>
      <c r="K50" s="8"/>
      <c r="L50" s="8"/>
      <c r="M50" s="8"/>
      <c r="N50" s="8"/>
      <c r="O50" s="8"/>
      <c r="P50" s="8"/>
      <c r="Q50" s="8"/>
      <c r="R50" s="8"/>
      <c r="S50" s="8"/>
      <c r="T50" s="8"/>
    </row>
    <row r="51" spans="1:20">
      <c r="A51" s="91" t="str">
        <f t="shared" si="3"/>
        <v/>
      </c>
      <c r="B51" s="13"/>
      <c r="C51" s="13"/>
      <c r="D51" s="37"/>
      <c r="E51" s="38"/>
      <c r="F51" s="57" t="str">
        <f t="shared" si="0"/>
        <v/>
      </c>
      <c r="G51" s="8"/>
      <c r="H51" s="8"/>
      <c r="I51" s="8"/>
      <c r="J51" s="8"/>
      <c r="K51" s="8"/>
      <c r="L51" s="8"/>
      <c r="M51" s="8"/>
      <c r="N51" s="8"/>
      <c r="O51" s="8"/>
      <c r="P51" s="8"/>
      <c r="Q51" s="8"/>
      <c r="R51" s="8"/>
      <c r="S51" s="8"/>
      <c r="T51" s="8"/>
    </row>
    <row r="52" spans="1:20">
      <c r="A52" s="91" t="str">
        <f t="shared" si="3"/>
        <v/>
      </c>
      <c r="B52" s="13"/>
      <c r="C52" s="13"/>
      <c r="D52" s="37"/>
      <c r="E52" s="38"/>
      <c r="F52" s="57" t="str">
        <f t="shared" si="0"/>
        <v/>
      </c>
      <c r="G52" s="8"/>
      <c r="H52" s="8"/>
      <c r="I52" s="8"/>
      <c r="J52" s="8"/>
      <c r="K52" s="8"/>
      <c r="L52" s="8"/>
      <c r="M52" s="8"/>
      <c r="N52" s="8"/>
      <c r="O52" s="8"/>
      <c r="P52" s="8"/>
      <c r="Q52" s="8"/>
      <c r="R52" s="8"/>
      <c r="S52" s="8"/>
      <c r="T52" s="8"/>
    </row>
    <row r="53" spans="1:20">
      <c r="A53" s="91" t="str">
        <f t="shared" si="3"/>
        <v/>
      </c>
      <c r="B53" s="13"/>
      <c r="C53" s="13"/>
      <c r="D53" s="38"/>
      <c r="E53" s="38"/>
      <c r="F53" s="57" t="str">
        <f t="shared" si="0"/>
        <v/>
      </c>
      <c r="G53" s="8"/>
      <c r="H53" s="8"/>
      <c r="I53" s="8"/>
      <c r="J53" s="8"/>
      <c r="K53" s="8"/>
      <c r="L53" s="8"/>
      <c r="M53" s="8"/>
      <c r="N53" s="8"/>
      <c r="O53" s="8"/>
      <c r="P53" s="8"/>
      <c r="Q53" s="8"/>
      <c r="R53" s="8"/>
      <c r="S53" s="8"/>
      <c r="T53" s="8"/>
    </row>
    <row r="54" spans="1:20">
      <c r="A54" s="91" t="str">
        <f t="shared" si="3"/>
        <v/>
      </c>
      <c r="B54" s="13"/>
      <c r="C54" s="13"/>
      <c r="D54" s="37"/>
      <c r="E54" s="38"/>
      <c r="F54" s="57" t="str">
        <f t="shared" si="0"/>
        <v/>
      </c>
      <c r="G54" s="8"/>
      <c r="H54" s="8"/>
      <c r="I54" s="8"/>
      <c r="J54" s="8"/>
      <c r="K54" s="8"/>
      <c r="L54" s="8"/>
      <c r="M54" s="8"/>
      <c r="N54" s="8"/>
      <c r="O54" s="8"/>
      <c r="P54" s="8"/>
      <c r="Q54" s="8"/>
      <c r="R54" s="8"/>
      <c r="S54" s="8"/>
      <c r="T54" s="8"/>
    </row>
    <row r="55" spans="1:20">
      <c r="A55" s="91" t="str">
        <f t="shared" si="3"/>
        <v/>
      </c>
      <c r="B55" s="13"/>
      <c r="C55" s="13"/>
      <c r="D55" s="37"/>
      <c r="E55" s="38"/>
      <c r="F55" s="57" t="str">
        <f t="shared" si="0"/>
        <v/>
      </c>
      <c r="G55" s="8"/>
      <c r="H55" s="8"/>
      <c r="I55" s="8"/>
      <c r="J55" s="8"/>
      <c r="K55" s="8"/>
      <c r="L55" s="8"/>
      <c r="M55" s="8"/>
      <c r="N55" s="8"/>
      <c r="O55" s="8"/>
      <c r="P55" s="8"/>
      <c r="Q55" s="8"/>
      <c r="R55" s="8"/>
      <c r="S55" s="8"/>
      <c r="T55" s="8"/>
    </row>
    <row r="56" spans="1:20">
      <c r="A56" s="91" t="str">
        <f t="shared" si="3"/>
        <v/>
      </c>
      <c r="B56" s="13"/>
      <c r="C56" s="13"/>
      <c r="D56" s="38"/>
      <c r="E56" s="38"/>
      <c r="F56" s="57" t="str">
        <f t="shared" si="0"/>
        <v/>
      </c>
      <c r="G56" s="8"/>
      <c r="H56" s="8"/>
      <c r="I56" s="8"/>
      <c r="J56" s="8"/>
      <c r="K56" s="8"/>
      <c r="L56" s="8"/>
      <c r="M56" s="8"/>
      <c r="N56" s="8"/>
      <c r="O56" s="8"/>
      <c r="P56" s="8"/>
      <c r="Q56" s="8"/>
      <c r="R56" s="8"/>
      <c r="S56" s="8"/>
      <c r="T56" s="8"/>
    </row>
    <row r="57" spans="1:20">
      <c r="A57" s="91" t="str">
        <f t="shared" si="3"/>
        <v/>
      </c>
      <c r="B57" s="13"/>
      <c r="C57" s="13"/>
      <c r="D57" s="37"/>
      <c r="E57" s="38"/>
      <c r="F57" s="57" t="str">
        <f t="shared" si="0"/>
        <v/>
      </c>
      <c r="G57" s="8"/>
      <c r="H57" s="8"/>
      <c r="I57" s="8"/>
      <c r="J57" s="8"/>
      <c r="K57" s="8"/>
      <c r="L57" s="8"/>
      <c r="M57" s="8"/>
      <c r="N57" s="8"/>
      <c r="O57" s="8"/>
      <c r="P57" s="8"/>
      <c r="Q57" s="8"/>
      <c r="R57" s="8"/>
      <c r="S57" s="8"/>
      <c r="T57" s="8"/>
    </row>
    <row r="58" spans="1:20">
      <c r="A58" s="91" t="str">
        <f t="shared" si="3"/>
        <v/>
      </c>
      <c r="B58" s="13"/>
      <c r="C58" s="13"/>
      <c r="D58" s="37"/>
      <c r="E58" s="38"/>
      <c r="F58" s="57" t="str">
        <f t="shared" si="0"/>
        <v/>
      </c>
      <c r="G58" s="8"/>
      <c r="H58" s="8"/>
      <c r="I58" s="8"/>
      <c r="J58" s="8"/>
      <c r="K58" s="8"/>
      <c r="L58" s="8"/>
      <c r="M58" s="8"/>
      <c r="N58" s="8"/>
      <c r="O58" s="8"/>
      <c r="P58" s="8"/>
      <c r="Q58" s="8"/>
      <c r="R58" s="8"/>
      <c r="S58" s="8"/>
      <c r="T58" s="8"/>
    </row>
    <row r="59" spans="1:20">
      <c r="A59" s="91" t="str">
        <f t="shared" si="3"/>
        <v/>
      </c>
      <c r="B59" s="13"/>
      <c r="C59" s="13"/>
      <c r="D59" s="38"/>
      <c r="E59" s="38"/>
      <c r="F59" s="57" t="str">
        <f t="shared" si="0"/>
        <v/>
      </c>
      <c r="G59" s="8"/>
      <c r="H59" s="8"/>
      <c r="I59" s="8"/>
      <c r="J59" s="8"/>
      <c r="K59" s="8"/>
      <c r="L59" s="8"/>
      <c r="M59" s="8"/>
      <c r="N59" s="8"/>
      <c r="O59" s="8"/>
      <c r="P59" s="8"/>
      <c r="Q59" s="8"/>
      <c r="R59" s="8"/>
      <c r="S59" s="8"/>
      <c r="T59" s="8"/>
    </row>
    <row r="60" spans="1:20">
      <c r="A60" s="91" t="str">
        <f t="shared" si="3"/>
        <v/>
      </c>
      <c r="B60" s="13"/>
      <c r="C60" s="13"/>
      <c r="D60" s="37"/>
      <c r="E60" s="38"/>
      <c r="F60" s="57" t="str">
        <f t="shared" si="0"/>
        <v/>
      </c>
      <c r="G60" s="8"/>
      <c r="H60" s="8"/>
      <c r="I60" s="8"/>
      <c r="J60" s="8"/>
      <c r="K60" s="8"/>
      <c r="L60" s="8"/>
      <c r="M60" s="8"/>
      <c r="N60" s="8"/>
      <c r="O60" s="8"/>
      <c r="P60" s="8"/>
      <c r="Q60" s="8"/>
      <c r="R60" s="8"/>
      <c r="S60" s="8"/>
      <c r="T60" s="8"/>
    </row>
    <row r="61" spans="1:20">
      <c r="A61" s="91" t="str">
        <f t="shared" si="3"/>
        <v/>
      </c>
      <c r="B61" s="13"/>
      <c r="C61" s="13"/>
      <c r="D61" s="37"/>
      <c r="E61" s="38"/>
      <c r="F61" s="57" t="str">
        <f t="shared" si="0"/>
        <v/>
      </c>
      <c r="G61" s="8"/>
      <c r="H61" s="8"/>
      <c r="I61" s="8"/>
      <c r="J61" s="8"/>
      <c r="K61" s="8"/>
      <c r="L61" s="8"/>
      <c r="M61" s="8"/>
      <c r="N61" s="8"/>
      <c r="O61" s="8"/>
      <c r="P61" s="8"/>
      <c r="Q61" s="8"/>
      <c r="R61" s="8"/>
      <c r="S61" s="8"/>
      <c r="T61" s="8"/>
    </row>
    <row r="62" spans="1:20">
      <c r="A62" s="91" t="str">
        <f t="shared" si="3"/>
        <v/>
      </c>
      <c r="B62" s="13"/>
      <c r="C62" s="13"/>
      <c r="D62" s="37"/>
      <c r="E62" s="38"/>
      <c r="F62" s="57" t="str">
        <f t="shared" si="0"/>
        <v/>
      </c>
      <c r="G62" s="8"/>
      <c r="H62" s="8"/>
      <c r="I62" s="8"/>
      <c r="J62" s="8"/>
      <c r="K62" s="8"/>
      <c r="L62" s="8"/>
      <c r="M62" s="8"/>
      <c r="N62" s="8"/>
      <c r="O62" s="8"/>
      <c r="P62" s="8"/>
      <c r="Q62" s="8"/>
      <c r="R62" s="8"/>
      <c r="S62" s="8"/>
      <c r="T62" s="8"/>
    </row>
    <row r="63" spans="1:20">
      <c r="A63" s="91" t="str">
        <f t="shared" si="3"/>
        <v/>
      </c>
      <c r="B63" s="13"/>
      <c r="C63" s="13"/>
      <c r="D63" s="38"/>
      <c r="E63" s="38"/>
      <c r="F63" s="57" t="str">
        <f t="shared" si="0"/>
        <v/>
      </c>
      <c r="G63" s="8"/>
      <c r="H63" s="8"/>
      <c r="I63" s="8"/>
      <c r="J63" s="8"/>
      <c r="K63" s="8"/>
      <c r="L63" s="8"/>
      <c r="M63" s="8"/>
      <c r="N63" s="8"/>
      <c r="O63" s="8"/>
      <c r="P63" s="8"/>
      <c r="Q63" s="8"/>
      <c r="R63" s="8"/>
      <c r="S63" s="8"/>
      <c r="T63" s="8"/>
    </row>
    <row r="64" spans="1:20">
      <c r="A64" s="91" t="str">
        <f t="shared" si="3"/>
        <v/>
      </c>
      <c r="B64" s="13"/>
      <c r="C64" s="13"/>
      <c r="D64" s="37"/>
      <c r="E64" s="38"/>
      <c r="F64" s="57" t="str">
        <f t="shared" si="0"/>
        <v/>
      </c>
      <c r="G64" s="8"/>
      <c r="H64" s="8"/>
      <c r="I64" s="8"/>
      <c r="J64" s="8"/>
      <c r="K64" s="8"/>
      <c r="L64" s="8"/>
      <c r="M64" s="8"/>
      <c r="N64" s="8"/>
      <c r="O64" s="8"/>
      <c r="P64" s="8"/>
      <c r="Q64" s="8"/>
      <c r="R64" s="8"/>
      <c r="S64" s="8"/>
      <c r="T64" s="8"/>
    </row>
    <row r="65" spans="1:20">
      <c r="A65" s="91" t="str">
        <f t="shared" si="3"/>
        <v/>
      </c>
      <c r="B65" s="13"/>
      <c r="C65" s="13"/>
      <c r="D65" s="37"/>
      <c r="E65" s="38"/>
      <c r="F65" s="57" t="str">
        <f t="shared" si="0"/>
        <v/>
      </c>
      <c r="G65" s="8"/>
      <c r="H65" s="8"/>
      <c r="I65" s="8"/>
      <c r="J65" s="8"/>
      <c r="K65" s="8"/>
      <c r="L65" s="8"/>
      <c r="M65" s="8"/>
      <c r="N65" s="8"/>
      <c r="O65" s="8"/>
      <c r="P65" s="8"/>
      <c r="Q65" s="8"/>
      <c r="R65" s="8"/>
      <c r="S65" s="8"/>
      <c r="T65" s="8"/>
    </row>
    <row r="66" spans="1:20">
      <c r="A66" s="91" t="str">
        <f t="shared" si="3"/>
        <v/>
      </c>
      <c r="B66" s="13"/>
      <c r="C66" s="13"/>
      <c r="D66" s="38"/>
      <c r="E66" s="38"/>
      <c r="F66" s="57" t="str">
        <f t="shared" si="0"/>
        <v/>
      </c>
      <c r="G66" s="8"/>
      <c r="H66" s="8"/>
      <c r="I66" s="8"/>
      <c r="J66" s="8"/>
      <c r="K66" s="8"/>
      <c r="L66" s="8"/>
      <c r="M66" s="8"/>
      <c r="N66" s="8"/>
      <c r="O66" s="8"/>
      <c r="P66" s="8"/>
      <c r="Q66" s="8"/>
      <c r="R66" s="8"/>
      <c r="S66" s="8"/>
      <c r="T66" s="8"/>
    </row>
    <row r="67" spans="1:20">
      <c r="A67" s="91" t="str">
        <f t="shared" si="3"/>
        <v/>
      </c>
      <c r="B67" s="13"/>
      <c r="C67" s="13"/>
      <c r="D67" s="37"/>
      <c r="E67" s="38"/>
      <c r="F67" s="57" t="str">
        <f t="shared" si="0"/>
        <v/>
      </c>
      <c r="G67" s="8"/>
      <c r="H67" s="8"/>
      <c r="I67" s="8"/>
      <c r="J67" s="8"/>
      <c r="K67" s="8"/>
      <c r="L67" s="8"/>
      <c r="M67" s="8"/>
      <c r="N67" s="8"/>
      <c r="O67" s="8"/>
      <c r="P67" s="8"/>
      <c r="Q67" s="8"/>
      <c r="R67" s="8"/>
      <c r="S67" s="8"/>
      <c r="T67" s="8"/>
    </row>
    <row r="68" spans="1:20">
      <c r="A68" s="91" t="str">
        <f t="shared" si="3"/>
        <v/>
      </c>
      <c r="B68" s="13"/>
      <c r="C68" s="13"/>
      <c r="D68" s="37"/>
      <c r="E68" s="38"/>
      <c r="F68" s="57" t="str">
        <f t="shared" si="0"/>
        <v/>
      </c>
      <c r="G68" s="8"/>
      <c r="H68" s="8"/>
      <c r="I68" s="8"/>
      <c r="J68" s="8"/>
      <c r="K68" s="8"/>
      <c r="L68" s="8"/>
      <c r="M68" s="8"/>
      <c r="N68" s="8"/>
      <c r="O68" s="8"/>
      <c r="P68" s="8"/>
      <c r="Q68" s="8"/>
      <c r="R68" s="8"/>
      <c r="S68" s="8"/>
      <c r="T68" s="8"/>
    </row>
    <row r="69" spans="1:20">
      <c r="A69" s="91" t="str">
        <f t="shared" si="3"/>
        <v/>
      </c>
      <c r="B69" s="13"/>
      <c r="C69" s="13"/>
      <c r="D69" s="38"/>
      <c r="E69" s="38"/>
      <c r="F69" s="57" t="str">
        <f t="shared" si="0"/>
        <v/>
      </c>
      <c r="G69" s="8"/>
      <c r="H69" s="8"/>
      <c r="I69" s="8"/>
      <c r="J69" s="8"/>
      <c r="K69" s="8"/>
      <c r="L69" s="8"/>
      <c r="M69" s="8"/>
      <c r="N69" s="8"/>
      <c r="O69" s="8"/>
      <c r="P69" s="8"/>
      <c r="Q69" s="8"/>
      <c r="R69" s="8"/>
      <c r="S69" s="8"/>
      <c r="T69" s="8"/>
    </row>
    <row r="70" spans="1:20">
      <c r="A70" s="91" t="str">
        <f t="shared" si="3"/>
        <v/>
      </c>
      <c r="B70" s="13"/>
      <c r="C70" s="13"/>
      <c r="D70" s="37"/>
      <c r="E70" s="38"/>
      <c r="F70" s="57" t="str">
        <f t="shared" si="0"/>
        <v/>
      </c>
      <c r="G70" s="8"/>
      <c r="H70" s="8"/>
      <c r="I70" s="8"/>
      <c r="J70" s="8"/>
      <c r="K70" s="8"/>
      <c r="L70" s="8"/>
      <c r="M70" s="8"/>
      <c r="N70" s="8"/>
      <c r="O70" s="8"/>
      <c r="P70" s="8"/>
      <c r="Q70" s="8"/>
      <c r="R70" s="8"/>
      <c r="S70" s="8"/>
      <c r="T70" s="8"/>
    </row>
    <row r="71" spans="1:20">
      <c r="A71" s="91" t="str">
        <f t="shared" si="3"/>
        <v/>
      </c>
      <c r="B71" s="13"/>
      <c r="C71" s="13"/>
      <c r="D71" s="37"/>
      <c r="E71" s="38"/>
      <c r="F71" s="57" t="str">
        <f t="shared" si="0"/>
        <v/>
      </c>
      <c r="G71" s="8"/>
      <c r="H71" s="8"/>
      <c r="I71" s="8"/>
      <c r="J71" s="8"/>
      <c r="K71" s="8"/>
      <c r="L71" s="8"/>
      <c r="M71" s="8"/>
      <c r="N71" s="8"/>
      <c r="O71" s="8"/>
      <c r="P71" s="8"/>
      <c r="Q71" s="8"/>
      <c r="R71" s="8"/>
      <c r="S71" s="8"/>
      <c r="T71" s="8"/>
    </row>
    <row r="72" spans="1:20">
      <c r="A72" s="91" t="str">
        <f t="shared" si="3"/>
        <v/>
      </c>
      <c r="B72" s="13"/>
      <c r="C72" s="13"/>
      <c r="D72" s="37"/>
      <c r="E72" s="38"/>
      <c r="F72" s="57" t="str">
        <f t="shared" si="0"/>
        <v/>
      </c>
      <c r="G72" s="8"/>
      <c r="H72" s="8"/>
      <c r="I72" s="8"/>
      <c r="J72" s="8"/>
      <c r="K72" s="8"/>
      <c r="L72" s="8"/>
      <c r="M72" s="8"/>
      <c r="N72" s="8"/>
      <c r="O72" s="8"/>
      <c r="P72" s="8"/>
      <c r="Q72" s="8"/>
      <c r="R72" s="8"/>
      <c r="S72" s="8"/>
      <c r="T72" s="8"/>
    </row>
    <row r="73" spans="1:20">
      <c r="A73" s="91" t="str">
        <f t="shared" si="3"/>
        <v/>
      </c>
      <c r="B73" s="13"/>
      <c r="C73" s="13"/>
      <c r="D73" s="38"/>
      <c r="E73" s="38"/>
      <c r="F73" s="57" t="str">
        <f t="shared" si="0"/>
        <v/>
      </c>
      <c r="G73" s="8"/>
      <c r="H73" s="8"/>
      <c r="I73" s="8"/>
      <c r="J73" s="8"/>
      <c r="K73" s="8"/>
      <c r="L73" s="8"/>
      <c r="M73" s="8"/>
      <c r="N73" s="8"/>
      <c r="O73" s="8"/>
      <c r="P73" s="8"/>
      <c r="Q73" s="8"/>
      <c r="R73" s="8"/>
      <c r="S73" s="8"/>
      <c r="T73" s="8"/>
    </row>
    <row r="74" spans="1:20">
      <c r="A74" s="91" t="str">
        <f t="shared" si="3"/>
        <v/>
      </c>
      <c r="B74" s="13"/>
      <c r="C74" s="13"/>
      <c r="D74" s="37"/>
      <c r="E74" s="38"/>
      <c r="F74" s="57" t="str">
        <f t="shared" ref="F74:F137" si="4">IF(E74="","",D74*E74)</f>
        <v/>
      </c>
      <c r="G74" s="8"/>
      <c r="H74" s="8"/>
      <c r="I74" s="8"/>
      <c r="J74" s="8"/>
      <c r="K74" s="8"/>
      <c r="L74" s="8"/>
      <c r="M74" s="8"/>
      <c r="N74" s="8"/>
      <c r="O74" s="8"/>
      <c r="P74" s="8"/>
      <c r="Q74" s="8"/>
      <c r="R74" s="8"/>
      <c r="S74" s="8"/>
      <c r="T74" s="8"/>
    </row>
    <row r="75" spans="1:20">
      <c r="A75" s="91" t="str">
        <f t="shared" si="3"/>
        <v/>
      </c>
      <c r="B75" s="13"/>
      <c r="C75" s="13"/>
      <c r="D75" s="37"/>
      <c r="E75" s="38"/>
      <c r="F75" s="57" t="str">
        <f t="shared" si="4"/>
        <v/>
      </c>
      <c r="G75" s="8"/>
      <c r="H75" s="8"/>
      <c r="I75" s="8"/>
      <c r="J75" s="8"/>
      <c r="K75" s="8"/>
      <c r="L75" s="8"/>
      <c r="M75" s="8"/>
      <c r="N75" s="8"/>
      <c r="O75" s="8"/>
      <c r="P75" s="8"/>
      <c r="Q75" s="8"/>
      <c r="R75" s="8"/>
      <c r="S75" s="8"/>
      <c r="T75" s="8"/>
    </row>
    <row r="76" spans="1:20">
      <c r="A76" s="91" t="str">
        <f t="shared" si="3"/>
        <v/>
      </c>
      <c r="B76" s="13"/>
      <c r="C76" s="13"/>
      <c r="D76" s="38"/>
      <c r="E76" s="38"/>
      <c r="F76" s="57" t="str">
        <f t="shared" si="4"/>
        <v/>
      </c>
      <c r="G76" s="8"/>
      <c r="H76" s="8"/>
      <c r="I76" s="8"/>
      <c r="J76" s="8"/>
      <c r="K76" s="8"/>
      <c r="L76" s="8"/>
      <c r="M76" s="8"/>
      <c r="N76" s="8"/>
      <c r="O76" s="8"/>
      <c r="P76" s="8"/>
      <c r="Q76" s="8"/>
      <c r="R76" s="8"/>
      <c r="S76" s="8"/>
      <c r="T76" s="8"/>
    </row>
    <row r="77" spans="1:20">
      <c r="A77" s="91" t="str">
        <f t="shared" si="3"/>
        <v/>
      </c>
      <c r="B77" s="13"/>
      <c r="C77" s="13"/>
      <c r="D77" s="37"/>
      <c r="E77" s="38"/>
      <c r="F77" s="57" t="str">
        <f t="shared" si="4"/>
        <v/>
      </c>
      <c r="G77" s="8"/>
      <c r="H77" s="8"/>
      <c r="I77" s="8"/>
      <c r="J77" s="8"/>
      <c r="K77" s="8"/>
      <c r="L77" s="8"/>
      <c r="M77" s="8"/>
      <c r="N77" s="8"/>
      <c r="O77" s="8"/>
      <c r="P77" s="8"/>
      <c r="Q77" s="8"/>
      <c r="R77" s="8"/>
      <c r="S77" s="8"/>
      <c r="T77" s="8"/>
    </row>
    <row r="78" spans="1:20">
      <c r="A78" s="91" t="str">
        <f t="shared" si="3"/>
        <v/>
      </c>
      <c r="B78" s="13"/>
      <c r="C78" s="13"/>
      <c r="D78" s="37"/>
      <c r="E78" s="38"/>
      <c r="F78" s="57" t="str">
        <f t="shared" si="4"/>
        <v/>
      </c>
      <c r="G78" s="8"/>
      <c r="H78" s="8"/>
      <c r="I78" s="8"/>
      <c r="J78" s="8"/>
      <c r="K78" s="8"/>
      <c r="L78" s="8"/>
      <c r="M78" s="8"/>
      <c r="N78" s="8"/>
      <c r="O78" s="8"/>
      <c r="P78" s="8"/>
      <c r="Q78" s="8"/>
      <c r="R78" s="8"/>
      <c r="S78" s="8"/>
      <c r="T78" s="8"/>
    </row>
    <row r="79" spans="1:20">
      <c r="A79" s="91" t="str">
        <f t="shared" si="3"/>
        <v/>
      </c>
      <c r="B79" s="13"/>
      <c r="C79" s="13"/>
      <c r="D79" s="38"/>
      <c r="E79" s="38"/>
      <c r="F79" s="57" t="str">
        <f t="shared" si="4"/>
        <v/>
      </c>
      <c r="G79" s="8"/>
      <c r="H79" s="8"/>
      <c r="I79" s="8"/>
      <c r="J79" s="8"/>
      <c r="K79" s="8"/>
      <c r="L79" s="8"/>
      <c r="M79" s="8"/>
      <c r="N79" s="8"/>
      <c r="O79" s="8"/>
      <c r="P79" s="8"/>
      <c r="Q79" s="8"/>
      <c r="R79" s="8"/>
      <c r="S79" s="8"/>
      <c r="T79" s="8"/>
    </row>
    <row r="80" spans="1:20">
      <c r="A80" s="91" t="str">
        <f t="shared" si="3"/>
        <v/>
      </c>
      <c r="B80" s="13"/>
      <c r="C80" s="13"/>
      <c r="D80" s="37"/>
      <c r="E80" s="38"/>
      <c r="F80" s="57" t="str">
        <f t="shared" si="4"/>
        <v/>
      </c>
      <c r="G80" s="8"/>
      <c r="H80" s="8"/>
      <c r="I80" s="8"/>
      <c r="J80" s="8"/>
      <c r="K80" s="8"/>
      <c r="L80" s="8"/>
      <c r="M80" s="8"/>
      <c r="N80" s="8"/>
      <c r="O80" s="8"/>
      <c r="P80" s="8"/>
      <c r="Q80" s="8"/>
      <c r="R80" s="8"/>
      <c r="S80" s="8"/>
      <c r="T80" s="8"/>
    </row>
    <row r="81" spans="1:20">
      <c r="A81" s="91" t="str">
        <f t="shared" si="3"/>
        <v/>
      </c>
      <c r="B81" s="13"/>
      <c r="C81" s="13"/>
      <c r="D81" s="37"/>
      <c r="E81" s="38"/>
      <c r="F81" s="57" t="str">
        <f t="shared" si="4"/>
        <v/>
      </c>
      <c r="G81" s="8"/>
      <c r="H81" s="8"/>
      <c r="I81" s="8"/>
      <c r="J81" s="8"/>
      <c r="K81" s="8"/>
      <c r="L81" s="8"/>
      <c r="M81" s="8"/>
      <c r="N81" s="8"/>
      <c r="O81" s="8"/>
      <c r="P81" s="8"/>
      <c r="Q81" s="8"/>
      <c r="R81" s="8"/>
      <c r="S81" s="8"/>
      <c r="T81" s="8"/>
    </row>
    <row r="82" spans="1:20">
      <c r="A82" s="91" t="str">
        <f t="shared" ref="A82:A145" si="5">IF(B82="",IF(C82="",IF(I82="","",A81),A81),A81+1)</f>
        <v/>
      </c>
      <c r="B82" s="13"/>
      <c r="C82" s="13"/>
      <c r="D82" s="37"/>
      <c r="E82" s="38"/>
      <c r="F82" s="57" t="str">
        <f t="shared" si="4"/>
        <v/>
      </c>
      <c r="G82" s="8"/>
      <c r="H82" s="8"/>
      <c r="I82" s="8"/>
      <c r="J82" s="8"/>
      <c r="K82" s="8"/>
      <c r="L82" s="8"/>
      <c r="M82" s="8"/>
      <c r="N82" s="8"/>
      <c r="O82" s="8"/>
      <c r="P82" s="8"/>
      <c r="Q82" s="8"/>
      <c r="R82" s="8"/>
      <c r="S82" s="8"/>
      <c r="T82" s="8"/>
    </row>
    <row r="83" spans="1:20">
      <c r="A83" s="91" t="str">
        <f t="shared" si="5"/>
        <v/>
      </c>
      <c r="B83" s="13"/>
      <c r="C83" s="13"/>
      <c r="D83" s="38"/>
      <c r="E83" s="38"/>
      <c r="F83" s="57" t="str">
        <f t="shared" si="4"/>
        <v/>
      </c>
      <c r="G83" s="8"/>
      <c r="H83" s="8"/>
      <c r="I83" s="8"/>
      <c r="J83" s="8"/>
      <c r="K83" s="8"/>
      <c r="L83" s="8"/>
      <c r="M83" s="8"/>
      <c r="N83" s="8"/>
      <c r="O83" s="8"/>
      <c r="P83" s="8"/>
      <c r="Q83" s="8"/>
      <c r="R83" s="8"/>
      <c r="S83" s="8"/>
      <c r="T83" s="8"/>
    </row>
    <row r="84" spans="1:20">
      <c r="A84" s="91" t="str">
        <f t="shared" si="5"/>
        <v/>
      </c>
      <c r="B84" s="13"/>
      <c r="C84" s="13"/>
      <c r="D84" s="37"/>
      <c r="E84" s="38"/>
      <c r="F84" s="57" t="str">
        <f t="shared" si="4"/>
        <v/>
      </c>
      <c r="G84" s="8"/>
      <c r="H84" s="8"/>
      <c r="I84" s="8"/>
      <c r="J84" s="8"/>
      <c r="K84" s="8"/>
      <c r="L84" s="8"/>
      <c r="M84" s="8"/>
      <c r="N84" s="8"/>
      <c r="O84" s="8"/>
      <c r="P84" s="8"/>
      <c r="Q84" s="8"/>
      <c r="R84" s="8"/>
      <c r="S84" s="8"/>
      <c r="T84" s="8"/>
    </row>
    <row r="85" spans="1:20">
      <c r="A85" s="91" t="str">
        <f t="shared" si="5"/>
        <v/>
      </c>
      <c r="B85" s="13"/>
      <c r="C85" s="13"/>
      <c r="D85" s="37"/>
      <c r="E85" s="38"/>
      <c r="F85" s="57" t="str">
        <f t="shared" si="4"/>
        <v/>
      </c>
      <c r="G85" s="8"/>
      <c r="H85" s="8"/>
      <c r="I85" s="8"/>
      <c r="J85" s="8"/>
      <c r="K85" s="8"/>
      <c r="L85" s="8"/>
      <c r="M85" s="8"/>
      <c r="N85" s="8"/>
      <c r="O85" s="8"/>
      <c r="P85" s="8"/>
      <c r="Q85" s="8"/>
      <c r="R85" s="8"/>
      <c r="S85" s="8"/>
      <c r="T85" s="8"/>
    </row>
    <row r="86" spans="1:20">
      <c r="A86" s="91" t="str">
        <f t="shared" si="5"/>
        <v/>
      </c>
      <c r="B86" s="13"/>
      <c r="C86" s="13"/>
      <c r="D86" s="38"/>
      <c r="E86" s="38"/>
      <c r="F86" s="57" t="str">
        <f t="shared" si="4"/>
        <v/>
      </c>
      <c r="G86" s="8"/>
      <c r="H86" s="8"/>
      <c r="I86" s="8"/>
      <c r="J86" s="8"/>
      <c r="K86" s="8"/>
      <c r="L86" s="8"/>
      <c r="M86" s="8"/>
      <c r="N86" s="8"/>
      <c r="O86" s="8"/>
      <c r="P86" s="8"/>
      <c r="Q86" s="8"/>
      <c r="R86" s="8"/>
      <c r="S86" s="8"/>
      <c r="T86" s="8"/>
    </row>
    <row r="87" spans="1:20">
      <c r="A87" s="91" t="str">
        <f t="shared" si="5"/>
        <v/>
      </c>
      <c r="B87" s="13"/>
      <c r="C87" s="13"/>
      <c r="D87" s="37"/>
      <c r="E87" s="38"/>
      <c r="F87" s="57" t="str">
        <f t="shared" si="4"/>
        <v/>
      </c>
      <c r="G87" s="8"/>
      <c r="H87" s="8"/>
      <c r="I87" s="8"/>
      <c r="J87" s="8"/>
      <c r="K87" s="8"/>
      <c r="L87" s="8"/>
      <c r="M87" s="8"/>
      <c r="N87" s="8"/>
      <c r="O87" s="8"/>
      <c r="P87" s="8"/>
      <c r="Q87" s="8"/>
      <c r="R87" s="8"/>
      <c r="S87" s="8"/>
      <c r="T87" s="8"/>
    </row>
    <row r="88" spans="1:20">
      <c r="A88" s="91" t="str">
        <f t="shared" si="5"/>
        <v/>
      </c>
      <c r="B88" s="13"/>
      <c r="C88" s="13"/>
      <c r="D88" s="37"/>
      <c r="E88" s="38"/>
      <c r="F88" s="57" t="str">
        <f t="shared" si="4"/>
        <v/>
      </c>
      <c r="G88" s="8"/>
      <c r="H88" s="8"/>
      <c r="I88" s="8"/>
      <c r="J88" s="8"/>
      <c r="K88" s="8"/>
      <c r="L88" s="8"/>
      <c r="M88" s="8"/>
      <c r="N88" s="8"/>
      <c r="O88" s="8"/>
      <c r="P88" s="8"/>
      <c r="Q88" s="8"/>
      <c r="R88" s="8"/>
      <c r="S88" s="8"/>
      <c r="T88" s="8"/>
    </row>
    <row r="89" spans="1:20">
      <c r="A89" s="91" t="str">
        <f t="shared" si="5"/>
        <v/>
      </c>
      <c r="B89" s="13"/>
      <c r="C89" s="13"/>
      <c r="D89" s="38"/>
      <c r="E89" s="38"/>
      <c r="F89" s="57" t="str">
        <f t="shared" si="4"/>
        <v/>
      </c>
      <c r="G89" s="8"/>
      <c r="H89" s="8"/>
      <c r="I89" s="8"/>
      <c r="J89" s="8"/>
      <c r="K89" s="8"/>
      <c r="L89" s="8"/>
      <c r="M89" s="8"/>
      <c r="N89" s="8"/>
      <c r="O89" s="8"/>
      <c r="P89" s="8"/>
      <c r="Q89" s="8"/>
      <c r="R89" s="8"/>
      <c r="S89" s="8"/>
      <c r="T89" s="8"/>
    </row>
    <row r="90" spans="1:20">
      <c r="A90" s="91" t="str">
        <f t="shared" si="5"/>
        <v/>
      </c>
      <c r="B90" s="13"/>
      <c r="C90" s="13"/>
      <c r="D90" s="37"/>
      <c r="E90" s="38"/>
      <c r="F90" s="57" t="str">
        <f t="shared" si="4"/>
        <v/>
      </c>
      <c r="G90" s="8"/>
      <c r="H90" s="8"/>
      <c r="I90" s="8"/>
      <c r="J90" s="8"/>
      <c r="K90" s="8"/>
      <c r="L90" s="8"/>
      <c r="M90" s="8"/>
      <c r="N90" s="8"/>
      <c r="O90" s="8"/>
      <c r="P90" s="8"/>
      <c r="Q90" s="8"/>
      <c r="R90" s="8"/>
      <c r="S90" s="8"/>
      <c r="T90" s="8"/>
    </row>
    <row r="91" spans="1:20">
      <c r="A91" s="91" t="str">
        <f t="shared" si="5"/>
        <v/>
      </c>
      <c r="B91" s="13"/>
      <c r="C91" s="13"/>
      <c r="D91" s="37"/>
      <c r="E91" s="38"/>
      <c r="F91" s="57" t="str">
        <f t="shared" si="4"/>
        <v/>
      </c>
      <c r="G91" s="8"/>
      <c r="H91" s="8"/>
      <c r="I91" s="8"/>
      <c r="J91" s="8"/>
      <c r="K91" s="8"/>
      <c r="L91" s="8"/>
      <c r="M91" s="8"/>
      <c r="N91" s="8"/>
      <c r="O91" s="8"/>
      <c r="P91" s="8"/>
      <c r="Q91" s="8"/>
      <c r="R91" s="8"/>
      <c r="S91" s="8"/>
      <c r="T91" s="8"/>
    </row>
    <row r="92" spans="1:20">
      <c r="A92" s="91" t="str">
        <f t="shared" si="5"/>
        <v/>
      </c>
      <c r="B92" s="13"/>
      <c r="C92" s="13"/>
      <c r="D92" s="37"/>
      <c r="E92" s="38"/>
      <c r="F92" s="57" t="str">
        <f t="shared" si="4"/>
        <v/>
      </c>
      <c r="G92" s="8"/>
      <c r="H92" s="8"/>
      <c r="I92" s="8"/>
      <c r="J92" s="8"/>
      <c r="K92" s="8"/>
      <c r="L92" s="8"/>
      <c r="M92" s="8"/>
      <c r="N92" s="8"/>
      <c r="O92" s="8"/>
      <c r="P92" s="8"/>
      <c r="Q92" s="8"/>
      <c r="R92" s="8"/>
      <c r="S92" s="8"/>
      <c r="T92" s="8"/>
    </row>
    <row r="93" spans="1:20">
      <c r="A93" s="91" t="str">
        <f t="shared" si="5"/>
        <v/>
      </c>
      <c r="B93" s="13"/>
      <c r="C93" s="13"/>
      <c r="D93" s="38"/>
      <c r="E93" s="38"/>
      <c r="F93" s="57" t="str">
        <f t="shared" si="4"/>
        <v/>
      </c>
      <c r="G93" s="8"/>
      <c r="H93" s="8"/>
      <c r="I93" s="8"/>
      <c r="J93" s="8"/>
      <c r="K93" s="8"/>
      <c r="L93" s="8"/>
      <c r="M93" s="8"/>
      <c r="N93" s="8"/>
      <c r="O93" s="8"/>
      <c r="P93" s="8"/>
      <c r="Q93" s="8"/>
      <c r="R93" s="8"/>
      <c r="S93" s="8"/>
      <c r="T93" s="8"/>
    </row>
    <row r="94" spans="1:20">
      <c r="A94" s="91" t="str">
        <f t="shared" si="5"/>
        <v/>
      </c>
      <c r="B94" s="13"/>
      <c r="C94" s="13"/>
      <c r="D94" s="37"/>
      <c r="E94" s="38"/>
      <c r="F94" s="57" t="str">
        <f t="shared" si="4"/>
        <v/>
      </c>
      <c r="G94" s="8"/>
      <c r="H94" s="8"/>
      <c r="I94" s="8"/>
      <c r="J94" s="8"/>
      <c r="K94" s="8"/>
      <c r="L94" s="8"/>
      <c r="M94" s="8"/>
      <c r="N94" s="8"/>
      <c r="O94" s="8"/>
      <c r="P94" s="8"/>
      <c r="Q94" s="8"/>
      <c r="R94" s="8"/>
      <c r="S94" s="8"/>
      <c r="T94" s="8"/>
    </row>
    <row r="95" spans="1:20">
      <c r="A95" s="91" t="str">
        <f t="shared" si="5"/>
        <v/>
      </c>
      <c r="B95" s="13"/>
      <c r="C95" s="13"/>
      <c r="D95" s="37"/>
      <c r="E95" s="38"/>
      <c r="F95" s="57" t="str">
        <f t="shared" si="4"/>
        <v/>
      </c>
      <c r="G95" s="8"/>
      <c r="H95" s="8"/>
      <c r="I95" s="8"/>
      <c r="J95" s="8"/>
      <c r="K95" s="8"/>
      <c r="L95" s="8"/>
      <c r="M95" s="8"/>
      <c r="N95" s="8"/>
      <c r="O95" s="8"/>
      <c r="P95" s="8"/>
      <c r="Q95" s="8"/>
      <c r="R95" s="8"/>
      <c r="S95" s="8"/>
      <c r="T95" s="8"/>
    </row>
    <row r="96" spans="1:20">
      <c r="A96" s="91" t="str">
        <f t="shared" si="5"/>
        <v/>
      </c>
      <c r="B96" s="13"/>
      <c r="C96" s="13"/>
      <c r="D96" s="38"/>
      <c r="E96" s="38"/>
      <c r="F96" s="57" t="str">
        <f t="shared" si="4"/>
        <v/>
      </c>
      <c r="G96" s="8"/>
      <c r="H96" s="8"/>
      <c r="I96" s="8"/>
      <c r="J96" s="8"/>
      <c r="K96" s="8"/>
      <c r="L96" s="8"/>
      <c r="M96" s="8"/>
      <c r="N96" s="8"/>
      <c r="O96" s="8"/>
      <c r="P96" s="8"/>
      <c r="Q96" s="8"/>
      <c r="R96" s="8"/>
      <c r="S96" s="8"/>
      <c r="T96" s="8"/>
    </row>
    <row r="97" spans="1:20">
      <c r="A97" s="91" t="str">
        <f t="shared" si="5"/>
        <v/>
      </c>
      <c r="B97" s="13"/>
      <c r="C97" s="13"/>
      <c r="D97" s="37"/>
      <c r="E97" s="38"/>
      <c r="F97" s="57" t="str">
        <f t="shared" si="4"/>
        <v/>
      </c>
      <c r="G97" s="8"/>
      <c r="H97" s="8"/>
      <c r="I97" s="8"/>
      <c r="J97" s="8"/>
      <c r="K97" s="8"/>
      <c r="L97" s="8"/>
      <c r="M97" s="8"/>
      <c r="N97" s="8"/>
      <c r="O97" s="8"/>
      <c r="P97" s="8"/>
      <c r="Q97" s="8"/>
      <c r="R97" s="8"/>
      <c r="S97" s="8"/>
      <c r="T97" s="8"/>
    </row>
    <row r="98" spans="1:20">
      <c r="A98" s="91" t="str">
        <f t="shared" si="5"/>
        <v/>
      </c>
      <c r="B98" s="13"/>
      <c r="C98" s="13"/>
      <c r="D98" s="37"/>
      <c r="E98" s="38"/>
      <c r="F98" s="57" t="str">
        <f t="shared" si="4"/>
        <v/>
      </c>
      <c r="G98" s="8"/>
      <c r="H98" s="8"/>
      <c r="I98" s="8"/>
      <c r="J98" s="8"/>
      <c r="K98" s="8"/>
      <c r="L98" s="8"/>
      <c r="M98" s="8"/>
      <c r="N98" s="8"/>
      <c r="O98" s="8"/>
      <c r="P98" s="8"/>
      <c r="Q98" s="8"/>
      <c r="R98" s="8"/>
      <c r="S98" s="8"/>
      <c r="T98" s="8"/>
    </row>
    <row r="99" spans="1:20">
      <c r="A99" s="91" t="str">
        <f t="shared" si="5"/>
        <v/>
      </c>
      <c r="B99" s="13"/>
      <c r="C99" s="13"/>
      <c r="D99" s="38"/>
      <c r="E99" s="38"/>
      <c r="F99" s="57" t="str">
        <f t="shared" si="4"/>
        <v/>
      </c>
      <c r="G99" s="8"/>
      <c r="H99" s="8"/>
      <c r="I99" s="8"/>
      <c r="J99" s="8"/>
      <c r="K99" s="8"/>
      <c r="L99" s="8"/>
      <c r="M99" s="8"/>
      <c r="N99" s="8"/>
      <c r="O99" s="8"/>
      <c r="P99" s="8"/>
      <c r="Q99" s="8"/>
      <c r="R99" s="8"/>
      <c r="S99" s="8"/>
      <c r="T99" s="8"/>
    </row>
    <row r="100" spans="1:20">
      <c r="A100" s="91" t="str">
        <f t="shared" si="5"/>
        <v/>
      </c>
      <c r="B100" s="13"/>
      <c r="C100" s="13"/>
      <c r="D100" s="37"/>
      <c r="E100" s="38"/>
      <c r="F100" s="57" t="str">
        <f t="shared" si="4"/>
        <v/>
      </c>
      <c r="G100" s="8"/>
      <c r="H100" s="8"/>
      <c r="I100" s="8"/>
      <c r="J100" s="8"/>
      <c r="K100" s="8"/>
      <c r="L100" s="8"/>
      <c r="M100" s="8"/>
      <c r="N100" s="8"/>
      <c r="O100" s="8"/>
      <c r="P100" s="8"/>
      <c r="Q100" s="8"/>
      <c r="R100" s="8"/>
      <c r="S100" s="8"/>
      <c r="T100" s="8"/>
    </row>
    <row r="101" spans="1:20">
      <c r="A101" s="91" t="str">
        <f t="shared" si="5"/>
        <v/>
      </c>
      <c r="B101" s="13"/>
      <c r="C101" s="13"/>
      <c r="D101" s="37"/>
      <c r="E101" s="38"/>
      <c r="F101" s="57" t="str">
        <f t="shared" si="4"/>
        <v/>
      </c>
      <c r="G101" s="8"/>
      <c r="H101" s="8"/>
      <c r="I101" s="8"/>
      <c r="J101" s="8"/>
      <c r="K101" s="8"/>
      <c r="L101" s="8"/>
      <c r="M101" s="8"/>
      <c r="N101" s="8"/>
      <c r="O101" s="8"/>
      <c r="P101" s="8"/>
      <c r="Q101" s="8"/>
      <c r="R101" s="8"/>
      <c r="S101" s="8"/>
      <c r="T101" s="8"/>
    </row>
    <row r="102" spans="1:20">
      <c r="A102" s="91" t="str">
        <f t="shared" si="5"/>
        <v/>
      </c>
      <c r="B102" s="13"/>
      <c r="C102" s="13"/>
      <c r="D102" s="37"/>
      <c r="E102" s="38"/>
      <c r="F102" s="57" t="str">
        <f t="shared" si="4"/>
        <v/>
      </c>
      <c r="G102" s="8"/>
      <c r="H102" s="8"/>
      <c r="I102" s="8"/>
      <c r="J102" s="8"/>
      <c r="K102" s="8"/>
      <c r="L102" s="8"/>
      <c r="M102" s="8"/>
      <c r="N102" s="8"/>
      <c r="O102" s="8"/>
      <c r="P102" s="8"/>
      <c r="Q102" s="8"/>
      <c r="R102" s="8"/>
      <c r="S102" s="8"/>
      <c r="T102" s="8"/>
    </row>
    <row r="103" spans="1:20">
      <c r="A103" s="91" t="str">
        <f t="shared" si="5"/>
        <v/>
      </c>
      <c r="B103" s="13"/>
      <c r="C103" s="13"/>
      <c r="D103" s="38"/>
      <c r="E103" s="38"/>
      <c r="F103" s="57" t="str">
        <f t="shared" si="4"/>
        <v/>
      </c>
      <c r="G103" s="8"/>
      <c r="H103" s="8"/>
      <c r="I103" s="8"/>
      <c r="J103" s="8"/>
      <c r="K103" s="8"/>
      <c r="L103" s="8"/>
      <c r="M103" s="8"/>
      <c r="N103" s="8"/>
      <c r="O103" s="8"/>
      <c r="P103" s="8"/>
      <c r="Q103" s="8"/>
      <c r="R103" s="8"/>
      <c r="S103" s="8"/>
      <c r="T103" s="8"/>
    </row>
    <row r="104" spans="1:20">
      <c r="A104" s="91" t="str">
        <f t="shared" si="5"/>
        <v/>
      </c>
      <c r="B104" s="13"/>
      <c r="C104" s="13"/>
      <c r="D104" s="37"/>
      <c r="E104" s="38"/>
      <c r="F104" s="57" t="str">
        <f t="shared" si="4"/>
        <v/>
      </c>
      <c r="G104" s="8"/>
      <c r="H104" s="8"/>
      <c r="I104" s="8"/>
      <c r="J104" s="8"/>
      <c r="K104" s="8"/>
      <c r="L104" s="8"/>
      <c r="M104" s="8"/>
      <c r="N104" s="8"/>
      <c r="O104" s="8"/>
      <c r="P104" s="8"/>
      <c r="Q104" s="8"/>
      <c r="R104" s="8"/>
      <c r="S104" s="8"/>
      <c r="T104" s="8"/>
    </row>
    <row r="105" spans="1:20">
      <c r="A105" s="91" t="str">
        <f t="shared" si="5"/>
        <v/>
      </c>
      <c r="B105" s="13"/>
      <c r="C105" s="13"/>
      <c r="D105" s="37"/>
      <c r="E105" s="38"/>
      <c r="F105" s="57" t="str">
        <f t="shared" si="4"/>
        <v/>
      </c>
      <c r="G105" s="8"/>
      <c r="H105" s="8"/>
      <c r="I105" s="8"/>
      <c r="J105" s="8"/>
      <c r="K105" s="8"/>
      <c r="L105" s="8"/>
      <c r="M105" s="8"/>
      <c r="N105" s="8"/>
      <c r="O105" s="8"/>
      <c r="P105" s="8"/>
      <c r="Q105" s="8"/>
      <c r="R105" s="8"/>
      <c r="S105" s="8"/>
      <c r="T105" s="8"/>
    </row>
    <row r="106" spans="1:20">
      <c r="A106" s="91" t="str">
        <f t="shared" si="5"/>
        <v/>
      </c>
      <c r="B106" s="13"/>
      <c r="C106" s="13"/>
      <c r="D106" s="38"/>
      <c r="E106" s="38"/>
      <c r="F106" s="57" t="str">
        <f t="shared" si="4"/>
        <v/>
      </c>
      <c r="G106" s="8"/>
      <c r="H106" s="8"/>
      <c r="I106" s="8"/>
      <c r="J106" s="8"/>
      <c r="K106" s="8"/>
      <c r="L106" s="8"/>
      <c r="M106" s="8"/>
      <c r="N106" s="8"/>
      <c r="O106" s="8"/>
      <c r="P106" s="8"/>
      <c r="Q106" s="8"/>
      <c r="R106" s="8"/>
      <c r="S106" s="8"/>
      <c r="T106" s="8"/>
    </row>
    <row r="107" spans="1:20">
      <c r="A107" s="91" t="str">
        <f t="shared" si="5"/>
        <v/>
      </c>
      <c r="B107" s="13"/>
      <c r="C107" s="13"/>
      <c r="D107" s="37"/>
      <c r="E107" s="38"/>
      <c r="F107" s="57" t="str">
        <f t="shared" si="4"/>
        <v/>
      </c>
      <c r="G107" s="8"/>
      <c r="H107" s="8"/>
      <c r="I107" s="8"/>
      <c r="J107" s="8"/>
      <c r="K107" s="8"/>
      <c r="L107" s="8"/>
      <c r="M107" s="8"/>
      <c r="N107" s="8"/>
      <c r="O107" s="8"/>
      <c r="P107" s="8"/>
      <c r="Q107" s="8"/>
      <c r="R107" s="8"/>
      <c r="S107" s="8"/>
      <c r="T107" s="8"/>
    </row>
    <row r="108" spans="1:20">
      <c r="A108" s="91" t="str">
        <f t="shared" si="5"/>
        <v/>
      </c>
      <c r="B108" s="13"/>
      <c r="C108" s="13"/>
      <c r="D108" s="37"/>
      <c r="E108" s="38"/>
      <c r="F108" s="57" t="str">
        <f t="shared" si="4"/>
        <v/>
      </c>
      <c r="G108" s="8"/>
      <c r="H108" s="8"/>
      <c r="I108" s="8"/>
      <c r="J108" s="8"/>
      <c r="K108" s="8"/>
      <c r="L108" s="8"/>
      <c r="M108" s="8"/>
      <c r="N108" s="8"/>
      <c r="O108" s="8"/>
      <c r="P108" s="8"/>
      <c r="Q108" s="8"/>
      <c r="R108" s="8"/>
      <c r="S108" s="8"/>
      <c r="T108" s="8"/>
    </row>
    <row r="109" spans="1:20">
      <c r="A109" s="91" t="str">
        <f t="shared" si="5"/>
        <v/>
      </c>
      <c r="B109" s="13"/>
      <c r="C109" s="13"/>
      <c r="D109" s="38"/>
      <c r="E109" s="38"/>
      <c r="F109" s="57" t="str">
        <f t="shared" si="4"/>
        <v/>
      </c>
      <c r="G109" s="8"/>
      <c r="H109" s="8"/>
      <c r="I109" s="8"/>
      <c r="J109" s="8"/>
      <c r="K109" s="8"/>
      <c r="L109" s="8"/>
      <c r="M109" s="8"/>
      <c r="N109" s="8"/>
      <c r="O109" s="8"/>
      <c r="P109" s="8"/>
      <c r="Q109" s="8"/>
      <c r="R109" s="8"/>
      <c r="S109" s="8"/>
      <c r="T109" s="8"/>
    </row>
    <row r="110" spans="1:20">
      <c r="A110" s="91" t="str">
        <f t="shared" si="5"/>
        <v/>
      </c>
      <c r="B110" s="13"/>
      <c r="C110" s="13"/>
      <c r="D110" s="37"/>
      <c r="E110" s="38"/>
      <c r="F110" s="57" t="str">
        <f t="shared" si="4"/>
        <v/>
      </c>
      <c r="G110" s="8"/>
      <c r="H110" s="8"/>
      <c r="I110" s="8"/>
      <c r="J110" s="8"/>
      <c r="K110" s="8"/>
      <c r="L110" s="8"/>
      <c r="M110" s="8"/>
      <c r="N110" s="8"/>
      <c r="O110" s="8"/>
      <c r="P110" s="8"/>
      <c r="Q110" s="8"/>
      <c r="R110" s="8"/>
      <c r="S110" s="8"/>
      <c r="T110" s="8"/>
    </row>
    <row r="111" spans="1:20">
      <c r="A111" s="91" t="str">
        <f t="shared" si="5"/>
        <v/>
      </c>
      <c r="B111" s="13"/>
      <c r="C111" s="13"/>
      <c r="D111" s="37"/>
      <c r="E111" s="38"/>
      <c r="F111" s="57" t="str">
        <f t="shared" si="4"/>
        <v/>
      </c>
      <c r="G111" s="8"/>
      <c r="H111" s="8"/>
      <c r="I111" s="8"/>
      <c r="J111" s="8"/>
      <c r="K111" s="8"/>
      <c r="L111" s="8"/>
      <c r="M111" s="8"/>
      <c r="N111" s="8"/>
      <c r="O111" s="8"/>
      <c r="P111" s="8"/>
      <c r="Q111" s="8"/>
      <c r="R111" s="8"/>
      <c r="S111" s="8"/>
      <c r="T111" s="8"/>
    </row>
    <row r="112" spans="1:20">
      <c r="A112" s="91" t="str">
        <f t="shared" si="5"/>
        <v/>
      </c>
      <c r="B112" s="13"/>
      <c r="C112" s="13"/>
      <c r="D112" s="37"/>
      <c r="E112" s="38"/>
      <c r="F112" s="57" t="str">
        <f t="shared" si="4"/>
        <v/>
      </c>
      <c r="G112" s="8"/>
      <c r="H112" s="8"/>
      <c r="I112" s="8"/>
      <c r="J112" s="8"/>
      <c r="K112" s="8"/>
      <c r="L112" s="8"/>
      <c r="M112" s="8"/>
      <c r="N112" s="8"/>
      <c r="O112" s="8"/>
      <c r="P112" s="8"/>
      <c r="Q112" s="8"/>
      <c r="R112" s="8"/>
      <c r="S112" s="8"/>
      <c r="T112" s="8"/>
    </row>
    <row r="113" spans="1:20">
      <c r="A113" s="91" t="str">
        <f t="shared" si="5"/>
        <v/>
      </c>
      <c r="B113" s="13"/>
      <c r="C113" s="13"/>
      <c r="D113" s="38"/>
      <c r="E113" s="38"/>
      <c r="F113" s="57" t="str">
        <f t="shared" si="4"/>
        <v/>
      </c>
      <c r="G113" s="8"/>
      <c r="H113" s="8"/>
      <c r="I113" s="8"/>
      <c r="J113" s="8"/>
      <c r="K113" s="8"/>
      <c r="L113" s="8"/>
      <c r="M113" s="8"/>
      <c r="N113" s="8"/>
      <c r="O113" s="8"/>
      <c r="P113" s="8"/>
      <c r="Q113" s="8"/>
      <c r="R113" s="8"/>
      <c r="S113" s="8"/>
      <c r="T113" s="8"/>
    </row>
    <row r="114" spans="1:20">
      <c r="A114" s="91" t="str">
        <f t="shared" si="5"/>
        <v/>
      </c>
      <c r="B114" s="13"/>
      <c r="C114" s="13"/>
      <c r="D114" s="37"/>
      <c r="E114" s="38"/>
      <c r="F114" s="57" t="str">
        <f t="shared" si="4"/>
        <v/>
      </c>
      <c r="G114" s="8"/>
      <c r="H114" s="8"/>
      <c r="I114" s="8"/>
      <c r="J114" s="8"/>
      <c r="K114" s="8"/>
      <c r="L114" s="8"/>
      <c r="M114" s="8"/>
      <c r="N114" s="8"/>
      <c r="O114" s="8"/>
      <c r="P114" s="8"/>
      <c r="Q114" s="8"/>
      <c r="R114" s="8"/>
      <c r="S114" s="8"/>
      <c r="T114" s="8"/>
    </row>
    <row r="115" spans="1:20">
      <c r="A115" s="91" t="str">
        <f t="shared" si="5"/>
        <v/>
      </c>
      <c r="B115" s="13"/>
      <c r="C115" s="13"/>
      <c r="D115" s="37"/>
      <c r="E115" s="38"/>
      <c r="F115" s="57" t="str">
        <f t="shared" si="4"/>
        <v/>
      </c>
      <c r="G115" s="8"/>
      <c r="H115" s="8"/>
      <c r="I115" s="8"/>
      <c r="J115" s="8"/>
      <c r="K115" s="8"/>
      <c r="L115" s="8"/>
      <c r="M115" s="8"/>
      <c r="N115" s="8"/>
      <c r="O115" s="8"/>
      <c r="P115" s="8"/>
      <c r="Q115" s="8"/>
      <c r="R115" s="8"/>
      <c r="S115" s="8"/>
      <c r="T115" s="8"/>
    </row>
    <row r="116" spans="1:20">
      <c r="A116" s="91" t="str">
        <f t="shared" si="5"/>
        <v/>
      </c>
      <c r="B116" s="13"/>
      <c r="C116" s="13"/>
      <c r="D116" s="38"/>
      <c r="E116" s="38"/>
      <c r="F116" s="57" t="str">
        <f t="shared" si="4"/>
        <v/>
      </c>
      <c r="G116" s="8"/>
      <c r="H116" s="8"/>
      <c r="I116" s="8"/>
      <c r="J116" s="8"/>
      <c r="K116" s="8"/>
      <c r="L116" s="8"/>
      <c r="M116" s="8"/>
      <c r="N116" s="8"/>
      <c r="O116" s="8"/>
      <c r="P116" s="8"/>
      <c r="Q116" s="8"/>
      <c r="R116" s="8"/>
      <c r="S116" s="8"/>
      <c r="T116" s="8"/>
    </row>
    <row r="117" spans="1:20">
      <c r="A117" s="91" t="str">
        <f t="shared" si="5"/>
        <v/>
      </c>
      <c r="B117" s="13"/>
      <c r="C117" s="13"/>
      <c r="D117" s="37"/>
      <c r="E117" s="38"/>
      <c r="F117" s="57" t="str">
        <f t="shared" si="4"/>
        <v/>
      </c>
      <c r="G117" s="8"/>
      <c r="H117" s="8"/>
      <c r="I117" s="8"/>
      <c r="J117" s="8"/>
      <c r="K117" s="8"/>
      <c r="L117" s="8"/>
      <c r="M117" s="8"/>
      <c r="N117" s="8"/>
      <c r="O117" s="8"/>
      <c r="P117" s="8"/>
      <c r="Q117" s="8"/>
      <c r="R117" s="8"/>
      <c r="S117" s="8"/>
      <c r="T117" s="8"/>
    </row>
    <row r="118" spans="1:20">
      <c r="A118" s="91" t="str">
        <f t="shared" si="5"/>
        <v/>
      </c>
      <c r="B118" s="13"/>
      <c r="C118" s="13"/>
      <c r="D118" s="37"/>
      <c r="E118" s="38"/>
      <c r="F118" s="57" t="str">
        <f t="shared" si="4"/>
        <v/>
      </c>
      <c r="G118" s="8"/>
      <c r="H118" s="8"/>
      <c r="I118" s="8"/>
      <c r="J118" s="8"/>
      <c r="K118" s="8"/>
      <c r="L118" s="8"/>
      <c r="M118" s="8"/>
      <c r="N118" s="8"/>
      <c r="O118" s="8"/>
      <c r="P118" s="8"/>
      <c r="Q118" s="8"/>
      <c r="R118" s="8"/>
      <c r="S118" s="8"/>
      <c r="T118" s="8"/>
    </row>
    <row r="119" spans="1:20">
      <c r="A119" s="91" t="str">
        <f t="shared" si="5"/>
        <v/>
      </c>
      <c r="B119" s="13"/>
      <c r="C119" s="13"/>
      <c r="D119" s="38"/>
      <c r="E119" s="38"/>
      <c r="F119" s="57" t="str">
        <f t="shared" si="4"/>
        <v/>
      </c>
      <c r="G119" s="8"/>
      <c r="H119" s="8"/>
      <c r="I119" s="8"/>
      <c r="J119" s="8"/>
      <c r="K119" s="8"/>
      <c r="L119" s="8"/>
      <c r="M119" s="8"/>
      <c r="N119" s="8"/>
      <c r="O119" s="8"/>
      <c r="P119" s="8"/>
      <c r="Q119" s="8"/>
      <c r="R119" s="8"/>
      <c r="S119" s="8"/>
      <c r="T119" s="8"/>
    </row>
    <row r="120" spans="1:20">
      <c r="A120" s="91" t="str">
        <f t="shared" si="5"/>
        <v/>
      </c>
      <c r="B120" s="13"/>
      <c r="C120" s="13"/>
      <c r="D120" s="37"/>
      <c r="E120" s="38"/>
      <c r="F120" s="57" t="str">
        <f t="shared" si="4"/>
        <v/>
      </c>
      <c r="G120" s="8"/>
      <c r="H120" s="8"/>
      <c r="I120" s="8"/>
      <c r="J120" s="8"/>
      <c r="K120" s="8"/>
      <c r="L120" s="8"/>
      <c r="M120" s="8"/>
      <c r="N120" s="8"/>
      <c r="O120" s="8"/>
      <c r="P120" s="8"/>
      <c r="Q120" s="8"/>
      <c r="R120" s="8"/>
      <c r="S120" s="8"/>
      <c r="T120" s="8"/>
    </row>
    <row r="121" spans="1:20">
      <c r="A121" s="91" t="str">
        <f t="shared" si="5"/>
        <v/>
      </c>
      <c r="B121" s="13"/>
      <c r="C121" s="13"/>
      <c r="D121" s="37"/>
      <c r="E121" s="38"/>
      <c r="F121" s="57" t="str">
        <f t="shared" si="4"/>
        <v/>
      </c>
      <c r="G121" s="8"/>
      <c r="H121" s="8"/>
      <c r="I121" s="8"/>
      <c r="J121" s="8"/>
      <c r="K121" s="8"/>
      <c r="L121" s="8"/>
      <c r="M121" s="8"/>
      <c r="N121" s="8"/>
      <c r="O121" s="8"/>
      <c r="P121" s="8"/>
      <c r="Q121" s="8"/>
      <c r="R121" s="8"/>
      <c r="S121" s="8"/>
      <c r="T121" s="8"/>
    </row>
    <row r="122" spans="1:20">
      <c r="A122" s="91" t="str">
        <f t="shared" si="5"/>
        <v/>
      </c>
      <c r="B122" s="13"/>
      <c r="C122" s="13"/>
      <c r="D122" s="37"/>
      <c r="E122" s="38"/>
      <c r="F122" s="57" t="str">
        <f t="shared" si="4"/>
        <v/>
      </c>
      <c r="G122" s="8"/>
      <c r="H122" s="8"/>
      <c r="I122" s="8"/>
      <c r="J122" s="8"/>
      <c r="K122" s="8"/>
      <c r="L122" s="8"/>
      <c r="M122" s="8"/>
      <c r="N122" s="8"/>
      <c r="O122" s="8"/>
      <c r="P122" s="8"/>
      <c r="Q122" s="8"/>
      <c r="R122" s="8"/>
      <c r="S122" s="8"/>
      <c r="T122" s="8"/>
    </row>
    <row r="123" spans="1:20">
      <c r="A123" s="91" t="str">
        <f t="shared" si="5"/>
        <v/>
      </c>
      <c r="B123" s="13"/>
      <c r="C123" s="13"/>
      <c r="D123" s="38"/>
      <c r="E123" s="38"/>
      <c r="F123" s="57" t="str">
        <f t="shared" si="4"/>
        <v/>
      </c>
      <c r="G123" s="8"/>
      <c r="H123" s="8"/>
      <c r="I123" s="8"/>
      <c r="J123" s="8"/>
      <c r="K123" s="8"/>
      <c r="L123" s="8"/>
      <c r="M123" s="8"/>
      <c r="N123" s="8"/>
      <c r="O123" s="8"/>
      <c r="P123" s="8"/>
      <c r="Q123" s="8"/>
      <c r="R123" s="8"/>
      <c r="S123" s="8"/>
      <c r="T123" s="8"/>
    </row>
    <row r="124" spans="1:20">
      <c r="A124" s="91" t="str">
        <f t="shared" si="5"/>
        <v/>
      </c>
      <c r="B124" s="13"/>
      <c r="C124" s="13"/>
      <c r="D124" s="37"/>
      <c r="E124" s="38"/>
      <c r="F124" s="57" t="str">
        <f t="shared" si="4"/>
        <v/>
      </c>
      <c r="G124" s="8"/>
      <c r="H124" s="8"/>
      <c r="I124" s="8"/>
      <c r="J124" s="8"/>
      <c r="K124" s="8"/>
      <c r="L124" s="8"/>
      <c r="M124" s="8"/>
      <c r="N124" s="8"/>
      <c r="O124" s="8"/>
      <c r="P124" s="8"/>
      <c r="Q124" s="8"/>
      <c r="R124" s="8"/>
      <c r="S124" s="8"/>
      <c r="T124" s="8"/>
    </row>
    <row r="125" spans="1:20">
      <c r="A125" s="91" t="str">
        <f t="shared" si="5"/>
        <v/>
      </c>
      <c r="B125" s="13"/>
      <c r="C125" s="13"/>
      <c r="D125" s="37"/>
      <c r="E125" s="38"/>
      <c r="F125" s="57" t="str">
        <f t="shared" si="4"/>
        <v/>
      </c>
      <c r="G125" s="8"/>
      <c r="H125" s="8"/>
      <c r="I125" s="8"/>
      <c r="J125" s="8"/>
      <c r="K125" s="8"/>
      <c r="L125" s="8"/>
      <c r="M125" s="8"/>
      <c r="N125" s="8"/>
      <c r="O125" s="8"/>
      <c r="P125" s="8"/>
      <c r="Q125" s="8"/>
      <c r="R125" s="8"/>
      <c r="S125" s="8"/>
      <c r="T125" s="8"/>
    </row>
    <row r="126" spans="1:20">
      <c r="A126" s="91" t="str">
        <f t="shared" si="5"/>
        <v/>
      </c>
      <c r="B126" s="13"/>
      <c r="C126" s="13"/>
      <c r="D126" s="38"/>
      <c r="E126" s="38"/>
      <c r="F126" s="57" t="str">
        <f t="shared" si="4"/>
        <v/>
      </c>
      <c r="G126" s="8"/>
      <c r="H126" s="8"/>
      <c r="I126" s="8"/>
      <c r="J126" s="8"/>
      <c r="K126" s="8"/>
      <c r="L126" s="8"/>
      <c r="M126" s="8"/>
      <c r="N126" s="8"/>
      <c r="O126" s="8"/>
      <c r="P126" s="8"/>
      <c r="Q126" s="8"/>
      <c r="R126" s="8"/>
      <c r="S126" s="8"/>
      <c r="T126" s="8"/>
    </row>
    <row r="127" spans="1:20">
      <c r="A127" s="91" t="str">
        <f t="shared" si="5"/>
        <v/>
      </c>
      <c r="B127" s="13"/>
      <c r="C127" s="13"/>
      <c r="D127" s="37"/>
      <c r="E127" s="38"/>
      <c r="F127" s="57" t="str">
        <f t="shared" si="4"/>
        <v/>
      </c>
      <c r="G127" s="8"/>
      <c r="H127" s="8"/>
      <c r="I127" s="8"/>
      <c r="J127" s="8"/>
      <c r="K127" s="8"/>
      <c r="L127" s="8"/>
      <c r="M127" s="8"/>
      <c r="N127" s="8"/>
      <c r="O127" s="8"/>
      <c r="P127" s="8"/>
      <c r="Q127" s="8"/>
      <c r="R127" s="8"/>
      <c r="S127" s="8"/>
      <c r="T127" s="8"/>
    </row>
    <row r="128" spans="1:20">
      <c r="A128" s="91" t="str">
        <f t="shared" si="5"/>
        <v/>
      </c>
      <c r="B128" s="13"/>
      <c r="C128" s="13"/>
      <c r="D128" s="37"/>
      <c r="E128" s="38"/>
      <c r="F128" s="57" t="str">
        <f t="shared" si="4"/>
        <v/>
      </c>
      <c r="G128" s="8"/>
      <c r="H128" s="8"/>
      <c r="I128" s="8"/>
      <c r="J128" s="8"/>
      <c r="K128" s="8"/>
      <c r="L128" s="8"/>
      <c r="M128" s="8"/>
      <c r="N128" s="8"/>
      <c r="O128" s="8"/>
      <c r="P128" s="8"/>
      <c r="Q128" s="8"/>
      <c r="R128" s="8"/>
      <c r="S128" s="8"/>
      <c r="T128" s="8"/>
    </row>
    <row r="129" spans="1:20">
      <c r="A129" s="91" t="str">
        <f t="shared" si="5"/>
        <v/>
      </c>
      <c r="B129" s="13"/>
      <c r="C129" s="13"/>
      <c r="D129" s="38"/>
      <c r="E129" s="38"/>
      <c r="F129" s="57" t="str">
        <f t="shared" si="4"/>
        <v/>
      </c>
      <c r="G129" s="8"/>
      <c r="H129" s="8"/>
      <c r="I129" s="8"/>
      <c r="J129" s="8"/>
      <c r="K129" s="8"/>
      <c r="L129" s="8"/>
      <c r="M129" s="8"/>
      <c r="N129" s="8"/>
      <c r="O129" s="8"/>
      <c r="P129" s="8"/>
      <c r="Q129" s="8"/>
      <c r="R129" s="8"/>
      <c r="S129" s="8"/>
      <c r="T129" s="8"/>
    </row>
    <row r="130" spans="1:20">
      <c r="A130" s="91" t="str">
        <f t="shared" si="5"/>
        <v/>
      </c>
      <c r="B130" s="13"/>
      <c r="C130" s="13"/>
      <c r="D130" s="37"/>
      <c r="E130" s="38"/>
      <c r="F130" s="57" t="str">
        <f t="shared" si="4"/>
        <v/>
      </c>
      <c r="G130" s="8"/>
      <c r="H130" s="8"/>
      <c r="I130" s="8"/>
      <c r="J130" s="8"/>
      <c r="K130" s="8"/>
      <c r="L130" s="8"/>
      <c r="M130" s="8"/>
      <c r="N130" s="8"/>
      <c r="O130" s="8"/>
      <c r="P130" s="8"/>
      <c r="Q130" s="8"/>
      <c r="R130" s="8"/>
      <c r="S130" s="8"/>
      <c r="T130" s="8"/>
    </row>
    <row r="131" spans="1:20">
      <c r="A131" s="91" t="str">
        <f t="shared" si="5"/>
        <v/>
      </c>
      <c r="B131" s="13"/>
      <c r="C131" s="13"/>
      <c r="D131" s="37"/>
      <c r="E131" s="38"/>
      <c r="F131" s="57" t="str">
        <f t="shared" si="4"/>
        <v/>
      </c>
      <c r="G131" s="8"/>
      <c r="H131" s="8"/>
      <c r="I131" s="8"/>
      <c r="J131" s="8"/>
      <c r="K131" s="8"/>
      <c r="L131" s="8"/>
      <c r="M131" s="8"/>
      <c r="N131" s="8"/>
      <c r="O131" s="8"/>
      <c r="P131" s="8"/>
      <c r="Q131" s="8"/>
      <c r="R131" s="8"/>
      <c r="S131" s="8"/>
      <c r="T131" s="8"/>
    </row>
    <row r="132" spans="1:20">
      <c r="A132" s="91" t="str">
        <f t="shared" si="5"/>
        <v/>
      </c>
      <c r="B132" s="13"/>
      <c r="C132" s="13"/>
      <c r="D132" s="37"/>
      <c r="E132" s="38"/>
      <c r="F132" s="57" t="str">
        <f t="shared" si="4"/>
        <v/>
      </c>
      <c r="G132" s="8"/>
      <c r="H132" s="8"/>
      <c r="I132" s="8"/>
      <c r="J132" s="8"/>
      <c r="K132" s="8"/>
      <c r="L132" s="8"/>
      <c r="M132" s="8"/>
      <c r="N132" s="8"/>
      <c r="O132" s="8"/>
      <c r="P132" s="8"/>
      <c r="Q132" s="8"/>
      <c r="R132" s="8"/>
      <c r="S132" s="8"/>
      <c r="T132" s="8"/>
    </row>
    <row r="133" spans="1:20">
      <c r="A133" s="91" t="str">
        <f t="shared" si="5"/>
        <v/>
      </c>
      <c r="B133" s="13"/>
      <c r="C133" s="13"/>
      <c r="D133" s="38"/>
      <c r="E133" s="38"/>
      <c r="F133" s="57" t="str">
        <f t="shared" si="4"/>
        <v/>
      </c>
      <c r="G133" s="8"/>
      <c r="H133" s="8"/>
      <c r="I133" s="8"/>
      <c r="J133" s="8"/>
      <c r="K133" s="8"/>
      <c r="L133" s="8"/>
      <c r="M133" s="8"/>
      <c r="N133" s="8"/>
      <c r="O133" s="8"/>
      <c r="P133" s="8"/>
      <c r="Q133" s="8"/>
      <c r="R133" s="8"/>
      <c r="S133" s="8"/>
      <c r="T133" s="8"/>
    </row>
    <row r="134" spans="1:20">
      <c r="A134" s="91" t="str">
        <f t="shared" si="5"/>
        <v/>
      </c>
      <c r="B134" s="13"/>
      <c r="C134" s="13"/>
      <c r="D134" s="37"/>
      <c r="E134" s="38"/>
      <c r="F134" s="57" t="str">
        <f t="shared" si="4"/>
        <v/>
      </c>
      <c r="G134" s="8"/>
      <c r="H134" s="8"/>
      <c r="I134" s="8"/>
      <c r="J134" s="8"/>
      <c r="K134" s="8"/>
      <c r="L134" s="8"/>
      <c r="M134" s="8"/>
      <c r="N134" s="8"/>
      <c r="O134" s="8"/>
      <c r="P134" s="8"/>
      <c r="Q134" s="8"/>
      <c r="R134" s="8"/>
      <c r="S134" s="8"/>
      <c r="T134" s="8"/>
    </row>
    <row r="135" spans="1:20">
      <c r="A135" s="91" t="str">
        <f t="shared" si="5"/>
        <v/>
      </c>
      <c r="B135" s="13"/>
      <c r="C135" s="13"/>
      <c r="D135" s="37"/>
      <c r="E135" s="38"/>
      <c r="F135" s="57" t="str">
        <f t="shared" si="4"/>
        <v/>
      </c>
      <c r="G135" s="8"/>
      <c r="H135" s="8"/>
      <c r="I135" s="8"/>
      <c r="J135" s="8"/>
      <c r="K135" s="8"/>
      <c r="L135" s="8"/>
      <c r="M135" s="8"/>
      <c r="N135" s="8"/>
      <c r="O135" s="8"/>
      <c r="P135" s="8"/>
      <c r="Q135" s="8"/>
      <c r="R135" s="8"/>
      <c r="S135" s="8"/>
      <c r="T135" s="8"/>
    </row>
    <row r="136" spans="1:20">
      <c r="A136" s="91" t="str">
        <f t="shared" si="5"/>
        <v/>
      </c>
      <c r="B136" s="13"/>
      <c r="C136" s="13"/>
      <c r="D136" s="38"/>
      <c r="E136" s="38"/>
      <c r="F136" s="57" t="str">
        <f t="shared" si="4"/>
        <v/>
      </c>
      <c r="G136" s="8"/>
      <c r="H136" s="8"/>
      <c r="I136" s="8"/>
      <c r="J136" s="8"/>
      <c r="K136" s="8"/>
      <c r="L136" s="8"/>
      <c r="M136" s="8"/>
      <c r="N136" s="8"/>
      <c r="O136" s="8"/>
      <c r="P136" s="8"/>
      <c r="Q136" s="8"/>
      <c r="R136" s="8"/>
      <c r="S136" s="8"/>
      <c r="T136" s="8"/>
    </row>
    <row r="137" spans="1:20">
      <c r="A137" s="91" t="str">
        <f t="shared" si="5"/>
        <v/>
      </c>
      <c r="B137" s="13"/>
      <c r="C137" s="13"/>
      <c r="D137" s="37"/>
      <c r="E137" s="38"/>
      <c r="F137" s="57" t="str">
        <f t="shared" si="4"/>
        <v/>
      </c>
      <c r="G137" s="8"/>
      <c r="H137" s="8"/>
      <c r="I137" s="8"/>
      <c r="J137" s="8"/>
      <c r="K137" s="8"/>
      <c r="L137" s="8"/>
      <c r="M137" s="8"/>
      <c r="N137" s="8"/>
      <c r="O137" s="8"/>
      <c r="P137" s="8"/>
      <c r="Q137" s="8"/>
      <c r="R137" s="8"/>
      <c r="S137" s="8"/>
      <c r="T137" s="8"/>
    </row>
    <row r="138" spans="1:20">
      <c r="A138" s="91" t="str">
        <f t="shared" si="5"/>
        <v/>
      </c>
      <c r="B138" s="13"/>
      <c r="C138" s="13"/>
      <c r="D138" s="37"/>
      <c r="E138" s="38"/>
      <c r="F138" s="57" t="str">
        <f t="shared" ref="F138:F201" si="6">IF(E138="","",D138*E138)</f>
        <v/>
      </c>
      <c r="G138" s="8"/>
      <c r="H138" s="8"/>
      <c r="I138" s="8"/>
      <c r="J138" s="8"/>
      <c r="K138" s="8"/>
      <c r="L138" s="8"/>
      <c r="M138" s="8"/>
      <c r="N138" s="8"/>
      <c r="O138" s="8"/>
      <c r="P138" s="8"/>
      <c r="Q138" s="8"/>
      <c r="R138" s="8"/>
      <c r="S138" s="8"/>
      <c r="T138" s="8"/>
    </row>
    <row r="139" spans="1:20">
      <c r="A139" s="91" t="str">
        <f t="shared" si="5"/>
        <v/>
      </c>
      <c r="B139" s="13"/>
      <c r="C139" s="13"/>
      <c r="D139" s="38"/>
      <c r="E139" s="38"/>
      <c r="F139" s="57" t="str">
        <f t="shared" si="6"/>
        <v/>
      </c>
      <c r="G139" s="8"/>
      <c r="H139" s="8"/>
      <c r="I139" s="8"/>
      <c r="J139" s="8"/>
      <c r="K139" s="8"/>
      <c r="L139" s="8"/>
      <c r="M139" s="8"/>
      <c r="N139" s="8"/>
      <c r="O139" s="8"/>
      <c r="P139" s="8"/>
      <c r="Q139" s="8"/>
      <c r="R139" s="8"/>
      <c r="S139" s="8"/>
      <c r="T139" s="8"/>
    </row>
    <row r="140" spans="1:20">
      <c r="A140" s="91" t="str">
        <f t="shared" si="5"/>
        <v/>
      </c>
      <c r="B140" s="13"/>
      <c r="C140" s="13"/>
      <c r="D140" s="37"/>
      <c r="E140" s="38"/>
      <c r="F140" s="57" t="str">
        <f t="shared" si="6"/>
        <v/>
      </c>
      <c r="G140" s="8"/>
      <c r="H140" s="8"/>
      <c r="I140" s="8"/>
      <c r="J140" s="8"/>
      <c r="K140" s="8"/>
      <c r="L140" s="8"/>
      <c r="M140" s="8"/>
      <c r="N140" s="8"/>
      <c r="O140" s="8"/>
      <c r="P140" s="8"/>
      <c r="Q140" s="8"/>
      <c r="R140" s="8"/>
      <c r="S140" s="8"/>
      <c r="T140" s="8"/>
    </row>
    <row r="141" spans="1:20">
      <c r="A141" s="91" t="str">
        <f t="shared" si="5"/>
        <v/>
      </c>
      <c r="B141" s="13"/>
      <c r="C141" s="13"/>
      <c r="D141" s="37"/>
      <c r="E141" s="38"/>
      <c r="F141" s="57" t="str">
        <f t="shared" si="6"/>
        <v/>
      </c>
      <c r="G141" s="8"/>
      <c r="H141" s="8"/>
      <c r="I141" s="8"/>
      <c r="J141" s="8"/>
      <c r="K141" s="8"/>
      <c r="L141" s="8"/>
      <c r="M141" s="8"/>
      <c r="N141" s="8"/>
      <c r="O141" s="8"/>
      <c r="P141" s="8"/>
      <c r="Q141" s="8"/>
      <c r="R141" s="8"/>
      <c r="S141" s="8"/>
      <c r="T141" s="8"/>
    </row>
    <row r="142" spans="1:20">
      <c r="A142" s="91" t="str">
        <f t="shared" si="5"/>
        <v/>
      </c>
      <c r="B142" s="13"/>
      <c r="C142" s="13"/>
      <c r="D142" s="37"/>
      <c r="E142" s="38"/>
      <c r="F142" s="57" t="str">
        <f t="shared" si="6"/>
        <v/>
      </c>
      <c r="G142" s="8"/>
      <c r="H142" s="8"/>
      <c r="I142" s="8"/>
      <c r="J142" s="8"/>
      <c r="K142" s="8"/>
      <c r="L142" s="8"/>
      <c r="M142" s="8"/>
      <c r="N142" s="8"/>
      <c r="O142" s="8"/>
      <c r="P142" s="8"/>
      <c r="Q142" s="8"/>
      <c r="R142" s="8"/>
      <c r="S142" s="8"/>
      <c r="T142" s="8"/>
    </row>
    <row r="143" spans="1:20">
      <c r="A143" s="91" t="str">
        <f t="shared" si="5"/>
        <v/>
      </c>
      <c r="B143" s="13"/>
      <c r="C143" s="13"/>
      <c r="D143" s="38"/>
      <c r="E143" s="38"/>
      <c r="F143" s="57" t="str">
        <f t="shared" si="6"/>
        <v/>
      </c>
      <c r="G143" s="8"/>
      <c r="H143" s="8"/>
      <c r="I143" s="8"/>
      <c r="J143" s="8"/>
      <c r="K143" s="8"/>
      <c r="L143" s="8"/>
      <c r="M143" s="8"/>
      <c r="N143" s="8"/>
      <c r="O143" s="8"/>
      <c r="P143" s="8"/>
      <c r="Q143" s="8"/>
      <c r="R143" s="8"/>
      <c r="S143" s="8"/>
      <c r="T143" s="8"/>
    </row>
    <row r="144" spans="1:20">
      <c r="A144" s="91" t="str">
        <f t="shared" si="5"/>
        <v/>
      </c>
      <c r="B144" s="13"/>
      <c r="C144" s="13"/>
      <c r="D144" s="37"/>
      <c r="E144" s="38"/>
      <c r="F144" s="57" t="str">
        <f t="shared" si="6"/>
        <v/>
      </c>
      <c r="G144" s="8"/>
      <c r="H144" s="8"/>
      <c r="I144" s="8"/>
      <c r="J144" s="8"/>
      <c r="K144" s="8"/>
      <c r="L144" s="8"/>
      <c r="M144" s="8"/>
      <c r="N144" s="8"/>
      <c r="O144" s="8"/>
      <c r="P144" s="8"/>
      <c r="Q144" s="8"/>
      <c r="R144" s="8"/>
      <c r="S144" s="8"/>
      <c r="T144" s="8"/>
    </row>
    <row r="145" spans="1:20">
      <c r="A145" s="91" t="str">
        <f t="shared" si="5"/>
        <v/>
      </c>
      <c r="B145" s="13"/>
      <c r="C145" s="13"/>
      <c r="D145" s="37"/>
      <c r="E145" s="38"/>
      <c r="F145" s="57" t="str">
        <f t="shared" si="6"/>
        <v/>
      </c>
      <c r="G145" s="8"/>
      <c r="H145" s="8"/>
      <c r="I145" s="8"/>
      <c r="J145" s="8"/>
      <c r="K145" s="8"/>
      <c r="L145" s="8"/>
      <c r="M145" s="8"/>
      <c r="N145" s="8"/>
      <c r="O145" s="8"/>
      <c r="P145" s="8"/>
      <c r="Q145" s="8"/>
      <c r="R145" s="8"/>
      <c r="S145" s="8"/>
      <c r="T145" s="8"/>
    </row>
    <row r="146" spans="1:20">
      <c r="A146" s="91" t="str">
        <f t="shared" ref="A146:A209" si="7">IF(B146="",IF(C146="",IF(I146="","",A145),A145),A145+1)</f>
        <v/>
      </c>
      <c r="B146" s="13"/>
      <c r="C146" s="13"/>
      <c r="D146" s="38"/>
      <c r="E146" s="38"/>
      <c r="F146" s="57" t="str">
        <f t="shared" si="6"/>
        <v/>
      </c>
      <c r="G146" s="8"/>
      <c r="H146" s="8"/>
      <c r="I146" s="8"/>
      <c r="J146" s="8"/>
      <c r="K146" s="8"/>
      <c r="L146" s="8"/>
      <c r="M146" s="8"/>
      <c r="N146" s="8"/>
      <c r="O146" s="8"/>
      <c r="P146" s="8"/>
      <c r="Q146" s="8"/>
      <c r="R146" s="8"/>
      <c r="S146" s="8"/>
      <c r="T146" s="8"/>
    </row>
    <row r="147" spans="1:20">
      <c r="A147" s="91" t="str">
        <f t="shared" si="7"/>
        <v/>
      </c>
      <c r="B147" s="13"/>
      <c r="C147" s="13"/>
      <c r="D147" s="37"/>
      <c r="E147" s="38"/>
      <c r="F147" s="57" t="str">
        <f t="shared" si="6"/>
        <v/>
      </c>
      <c r="G147" s="8"/>
      <c r="H147" s="8"/>
      <c r="I147" s="8"/>
      <c r="J147" s="8"/>
      <c r="K147" s="8"/>
      <c r="L147" s="8"/>
      <c r="M147" s="8"/>
      <c r="N147" s="8"/>
      <c r="O147" s="8"/>
      <c r="P147" s="8"/>
      <c r="Q147" s="8"/>
      <c r="R147" s="8"/>
      <c r="S147" s="8"/>
      <c r="T147" s="8"/>
    </row>
    <row r="148" spans="1:20">
      <c r="A148" s="91" t="str">
        <f t="shared" si="7"/>
        <v/>
      </c>
      <c r="B148" s="13"/>
      <c r="C148" s="13"/>
      <c r="D148" s="37"/>
      <c r="E148" s="38"/>
      <c r="F148" s="57" t="str">
        <f t="shared" si="6"/>
        <v/>
      </c>
      <c r="G148" s="8"/>
      <c r="H148" s="8"/>
      <c r="I148" s="8"/>
      <c r="J148" s="8"/>
      <c r="K148" s="8"/>
      <c r="L148" s="8"/>
      <c r="M148" s="8"/>
      <c r="N148" s="8"/>
      <c r="O148" s="8"/>
      <c r="P148" s="8"/>
      <c r="Q148" s="8"/>
      <c r="R148" s="8"/>
      <c r="S148" s="8"/>
      <c r="T148" s="8"/>
    </row>
    <row r="149" spans="1:20">
      <c r="A149" s="91" t="str">
        <f t="shared" si="7"/>
        <v/>
      </c>
      <c r="B149" s="13"/>
      <c r="C149" s="13"/>
      <c r="D149" s="38"/>
      <c r="E149" s="38"/>
      <c r="F149" s="57" t="str">
        <f t="shared" si="6"/>
        <v/>
      </c>
      <c r="G149" s="8"/>
      <c r="H149" s="8"/>
      <c r="I149" s="8"/>
      <c r="J149" s="8"/>
      <c r="K149" s="8"/>
      <c r="L149" s="8"/>
      <c r="M149" s="8"/>
      <c r="N149" s="8"/>
      <c r="O149" s="8"/>
      <c r="P149" s="8"/>
      <c r="Q149" s="8"/>
      <c r="R149" s="8"/>
      <c r="S149" s="8"/>
      <c r="T149" s="8"/>
    </row>
    <row r="150" spans="1:20">
      <c r="A150" s="91" t="str">
        <f t="shared" si="7"/>
        <v/>
      </c>
      <c r="B150" s="13"/>
      <c r="C150" s="13"/>
      <c r="D150" s="37"/>
      <c r="E150" s="38"/>
      <c r="F150" s="57" t="str">
        <f t="shared" si="6"/>
        <v/>
      </c>
      <c r="G150" s="8"/>
      <c r="H150" s="8"/>
      <c r="I150" s="8"/>
      <c r="J150" s="8"/>
      <c r="K150" s="8"/>
      <c r="L150" s="8"/>
      <c r="M150" s="8"/>
      <c r="N150" s="8"/>
      <c r="O150" s="8"/>
      <c r="P150" s="8"/>
      <c r="Q150" s="8"/>
      <c r="R150" s="8"/>
      <c r="S150" s="8"/>
      <c r="T150" s="8"/>
    </row>
    <row r="151" spans="1:20">
      <c r="A151" s="91" t="str">
        <f t="shared" si="7"/>
        <v/>
      </c>
      <c r="B151" s="13"/>
      <c r="C151" s="13"/>
      <c r="D151" s="37"/>
      <c r="E151" s="38"/>
      <c r="F151" s="57" t="str">
        <f t="shared" si="6"/>
        <v/>
      </c>
      <c r="G151" s="8"/>
      <c r="H151" s="8"/>
      <c r="I151" s="8"/>
      <c r="J151" s="8"/>
      <c r="K151" s="8"/>
      <c r="L151" s="8"/>
      <c r="M151" s="8"/>
      <c r="N151" s="8"/>
      <c r="O151" s="8"/>
      <c r="P151" s="8"/>
      <c r="Q151" s="8"/>
      <c r="R151" s="8"/>
      <c r="S151" s="8"/>
      <c r="T151" s="8"/>
    </row>
    <row r="152" spans="1:20">
      <c r="A152" s="91" t="str">
        <f t="shared" si="7"/>
        <v/>
      </c>
      <c r="B152" s="13"/>
      <c r="C152" s="13"/>
      <c r="D152" s="37"/>
      <c r="E152" s="38"/>
      <c r="F152" s="57" t="str">
        <f t="shared" si="6"/>
        <v/>
      </c>
      <c r="G152" s="8"/>
      <c r="H152" s="8"/>
      <c r="I152" s="8"/>
      <c r="J152" s="8"/>
      <c r="K152" s="8"/>
      <c r="L152" s="8"/>
      <c r="M152" s="8"/>
      <c r="N152" s="8"/>
      <c r="O152" s="8"/>
      <c r="P152" s="8"/>
      <c r="Q152" s="8"/>
      <c r="R152" s="8"/>
      <c r="S152" s="8"/>
      <c r="T152" s="8"/>
    </row>
    <row r="153" spans="1:20">
      <c r="A153" s="91" t="str">
        <f t="shared" si="7"/>
        <v/>
      </c>
      <c r="B153" s="13"/>
      <c r="C153" s="13"/>
      <c r="D153" s="38"/>
      <c r="E153" s="38"/>
      <c r="F153" s="57" t="str">
        <f t="shared" si="6"/>
        <v/>
      </c>
      <c r="G153" s="8"/>
      <c r="H153" s="8"/>
      <c r="I153" s="8"/>
      <c r="J153" s="8"/>
      <c r="K153" s="8"/>
      <c r="L153" s="8"/>
      <c r="M153" s="8"/>
      <c r="N153" s="8"/>
      <c r="O153" s="8"/>
      <c r="P153" s="8"/>
      <c r="Q153" s="8"/>
      <c r="R153" s="8"/>
      <c r="S153" s="8"/>
      <c r="T153" s="8"/>
    </row>
    <row r="154" spans="1:20">
      <c r="A154" s="91" t="str">
        <f t="shared" si="7"/>
        <v/>
      </c>
      <c r="B154" s="13"/>
      <c r="C154" s="13"/>
      <c r="D154" s="37"/>
      <c r="E154" s="38"/>
      <c r="F154" s="57" t="str">
        <f t="shared" si="6"/>
        <v/>
      </c>
      <c r="G154" s="8"/>
      <c r="H154" s="8"/>
      <c r="I154" s="8"/>
      <c r="J154" s="8"/>
      <c r="K154" s="8"/>
      <c r="L154" s="8"/>
      <c r="M154" s="8"/>
      <c r="N154" s="8"/>
      <c r="O154" s="8"/>
      <c r="P154" s="8"/>
      <c r="Q154" s="8"/>
      <c r="R154" s="8"/>
      <c r="S154" s="8"/>
      <c r="T154" s="8"/>
    </row>
    <row r="155" spans="1:20">
      <c r="A155" s="91" t="str">
        <f t="shared" si="7"/>
        <v/>
      </c>
      <c r="B155" s="13"/>
      <c r="C155" s="13"/>
      <c r="D155" s="37"/>
      <c r="E155" s="38"/>
      <c r="F155" s="57" t="str">
        <f t="shared" si="6"/>
        <v/>
      </c>
      <c r="G155" s="8"/>
      <c r="H155" s="8"/>
      <c r="I155" s="8"/>
      <c r="J155" s="8"/>
      <c r="K155" s="8"/>
      <c r="L155" s="8"/>
      <c r="M155" s="8"/>
      <c r="N155" s="8"/>
      <c r="O155" s="8"/>
      <c r="P155" s="8"/>
      <c r="Q155" s="8"/>
      <c r="R155" s="8"/>
      <c r="S155" s="8"/>
      <c r="T155" s="8"/>
    </row>
    <row r="156" spans="1:20">
      <c r="A156" s="91" t="str">
        <f t="shared" si="7"/>
        <v/>
      </c>
      <c r="B156" s="13"/>
      <c r="C156" s="13"/>
      <c r="D156" s="38"/>
      <c r="E156" s="38"/>
      <c r="F156" s="57" t="str">
        <f t="shared" si="6"/>
        <v/>
      </c>
      <c r="G156" s="8"/>
      <c r="H156" s="8"/>
      <c r="I156" s="8"/>
      <c r="J156" s="8"/>
      <c r="K156" s="8"/>
      <c r="L156" s="8"/>
      <c r="M156" s="8"/>
      <c r="N156" s="8"/>
      <c r="O156" s="8"/>
      <c r="P156" s="8"/>
      <c r="Q156" s="8"/>
      <c r="R156" s="8"/>
      <c r="S156" s="8"/>
      <c r="T156" s="8"/>
    </row>
    <row r="157" spans="1:20">
      <c r="A157" s="91" t="str">
        <f t="shared" si="7"/>
        <v/>
      </c>
      <c r="B157" s="13"/>
      <c r="C157" s="13"/>
      <c r="D157" s="37"/>
      <c r="E157" s="38"/>
      <c r="F157" s="57" t="str">
        <f t="shared" si="6"/>
        <v/>
      </c>
      <c r="G157" s="8"/>
      <c r="H157" s="8"/>
      <c r="I157" s="8"/>
      <c r="J157" s="8"/>
      <c r="K157" s="8"/>
      <c r="L157" s="8"/>
      <c r="M157" s="8"/>
      <c r="N157" s="8"/>
      <c r="O157" s="8"/>
      <c r="P157" s="8"/>
      <c r="Q157" s="8"/>
      <c r="R157" s="8"/>
      <c r="S157" s="8"/>
      <c r="T157" s="8"/>
    </row>
    <row r="158" spans="1:20">
      <c r="A158" s="91" t="str">
        <f t="shared" si="7"/>
        <v/>
      </c>
      <c r="B158" s="13"/>
      <c r="C158" s="13"/>
      <c r="D158" s="37"/>
      <c r="E158" s="38"/>
      <c r="F158" s="57" t="str">
        <f t="shared" si="6"/>
        <v/>
      </c>
      <c r="G158" s="8"/>
      <c r="H158" s="8"/>
      <c r="I158" s="8"/>
      <c r="J158" s="8"/>
      <c r="K158" s="8"/>
      <c r="L158" s="8"/>
      <c r="M158" s="8"/>
      <c r="N158" s="8"/>
      <c r="O158" s="8"/>
      <c r="P158" s="8"/>
      <c r="Q158" s="8"/>
      <c r="R158" s="8"/>
      <c r="S158" s="8"/>
      <c r="T158" s="8"/>
    </row>
    <row r="159" spans="1:20">
      <c r="A159" s="91" t="str">
        <f t="shared" si="7"/>
        <v/>
      </c>
      <c r="B159" s="13"/>
      <c r="C159" s="13"/>
      <c r="D159" s="38"/>
      <c r="E159" s="38"/>
      <c r="F159" s="57" t="str">
        <f t="shared" si="6"/>
        <v/>
      </c>
      <c r="G159" s="8"/>
      <c r="H159" s="8"/>
      <c r="I159" s="8"/>
      <c r="J159" s="8"/>
      <c r="K159" s="8"/>
      <c r="L159" s="8"/>
      <c r="M159" s="8"/>
      <c r="N159" s="8"/>
      <c r="O159" s="8"/>
      <c r="P159" s="8"/>
      <c r="Q159" s="8"/>
      <c r="R159" s="8"/>
      <c r="S159" s="8"/>
      <c r="T159" s="8"/>
    </row>
    <row r="160" spans="1:20">
      <c r="A160" s="91" t="str">
        <f t="shared" si="7"/>
        <v/>
      </c>
      <c r="B160" s="13"/>
      <c r="C160" s="13"/>
      <c r="D160" s="37"/>
      <c r="E160" s="38"/>
      <c r="F160" s="57" t="str">
        <f t="shared" si="6"/>
        <v/>
      </c>
      <c r="G160" s="8"/>
      <c r="H160" s="8"/>
      <c r="I160" s="8"/>
      <c r="J160" s="8"/>
      <c r="K160" s="8"/>
      <c r="L160" s="8"/>
      <c r="M160" s="8"/>
      <c r="N160" s="8"/>
      <c r="O160" s="8"/>
      <c r="P160" s="8"/>
      <c r="Q160" s="8"/>
      <c r="R160" s="8"/>
      <c r="S160" s="8"/>
      <c r="T160" s="8"/>
    </row>
    <row r="161" spans="1:20">
      <c r="A161" s="91" t="str">
        <f t="shared" si="7"/>
        <v/>
      </c>
      <c r="B161" s="13"/>
      <c r="C161" s="13"/>
      <c r="D161" s="37"/>
      <c r="E161" s="38"/>
      <c r="F161" s="57" t="str">
        <f t="shared" si="6"/>
        <v/>
      </c>
      <c r="G161" s="8"/>
      <c r="H161" s="8"/>
      <c r="I161" s="8"/>
      <c r="J161" s="8"/>
      <c r="K161" s="8"/>
      <c r="L161" s="8"/>
      <c r="M161" s="8"/>
      <c r="N161" s="8"/>
      <c r="O161" s="8"/>
      <c r="P161" s="8"/>
      <c r="Q161" s="8"/>
      <c r="R161" s="8"/>
      <c r="S161" s="8"/>
      <c r="T161" s="8"/>
    </row>
    <row r="162" spans="1:20">
      <c r="A162" s="91" t="str">
        <f t="shared" si="7"/>
        <v/>
      </c>
      <c r="B162" s="13"/>
      <c r="C162" s="13"/>
      <c r="D162" s="37"/>
      <c r="E162" s="38"/>
      <c r="F162" s="57" t="str">
        <f t="shared" si="6"/>
        <v/>
      </c>
      <c r="G162" s="8"/>
      <c r="H162" s="8"/>
      <c r="I162" s="8"/>
      <c r="J162" s="8"/>
      <c r="K162" s="8"/>
      <c r="L162" s="8"/>
      <c r="M162" s="8"/>
      <c r="N162" s="8"/>
      <c r="O162" s="8"/>
      <c r="P162" s="8"/>
      <c r="Q162" s="8"/>
      <c r="R162" s="8"/>
      <c r="S162" s="8"/>
      <c r="T162" s="8"/>
    </row>
    <row r="163" spans="1:20">
      <c r="A163" s="91" t="str">
        <f t="shared" si="7"/>
        <v/>
      </c>
      <c r="B163" s="13"/>
      <c r="C163" s="13"/>
      <c r="D163" s="38"/>
      <c r="E163" s="38"/>
      <c r="F163" s="57" t="str">
        <f t="shared" si="6"/>
        <v/>
      </c>
      <c r="G163" s="8"/>
      <c r="H163" s="8"/>
      <c r="I163" s="8"/>
      <c r="J163" s="8"/>
      <c r="K163" s="8"/>
      <c r="L163" s="8"/>
      <c r="M163" s="8"/>
      <c r="N163" s="8"/>
      <c r="O163" s="8"/>
      <c r="P163" s="8"/>
      <c r="Q163" s="8"/>
      <c r="R163" s="8"/>
      <c r="S163" s="8"/>
      <c r="T163" s="8"/>
    </row>
    <row r="164" spans="1:20">
      <c r="A164" s="91" t="str">
        <f t="shared" si="7"/>
        <v/>
      </c>
      <c r="B164" s="13"/>
      <c r="C164" s="13"/>
      <c r="D164" s="37"/>
      <c r="E164" s="38"/>
      <c r="F164" s="57" t="str">
        <f t="shared" si="6"/>
        <v/>
      </c>
      <c r="G164" s="8"/>
      <c r="H164" s="8"/>
      <c r="I164" s="8"/>
      <c r="J164" s="8"/>
      <c r="K164" s="8"/>
      <c r="L164" s="8"/>
      <c r="M164" s="8"/>
      <c r="N164" s="8"/>
      <c r="O164" s="8"/>
      <c r="P164" s="8"/>
      <c r="Q164" s="8"/>
      <c r="R164" s="8"/>
      <c r="S164" s="8"/>
      <c r="T164" s="8"/>
    </row>
    <row r="165" spans="1:20">
      <c r="A165" s="91" t="str">
        <f t="shared" si="7"/>
        <v/>
      </c>
      <c r="B165" s="13"/>
      <c r="C165" s="13"/>
      <c r="D165" s="37"/>
      <c r="E165" s="38"/>
      <c r="F165" s="57" t="str">
        <f t="shared" si="6"/>
        <v/>
      </c>
      <c r="G165" s="8"/>
      <c r="H165" s="8"/>
      <c r="I165" s="8"/>
      <c r="J165" s="8"/>
      <c r="K165" s="8"/>
      <c r="L165" s="8"/>
      <c r="M165" s="8"/>
      <c r="N165" s="8"/>
      <c r="O165" s="8"/>
      <c r="P165" s="8"/>
      <c r="Q165" s="8"/>
      <c r="R165" s="8"/>
      <c r="S165" s="8"/>
      <c r="T165" s="8"/>
    </row>
    <row r="166" spans="1:20">
      <c r="A166" s="91" t="str">
        <f t="shared" si="7"/>
        <v/>
      </c>
      <c r="B166" s="13"/>
      <c r="C166" s="13"/>
      <c r="D166" s="38"/>
      <c r="E166" s="38"/>
      <c r="F166" s="57" t="str">
        <f t="shared" si="6"/>
        <v/>
      </c>
      <c r="G166" s="8"/>
      <c r="H166" s="8"/>
      <c r="I166" s="8"/>
      <c r="J166" s="8"/>
      <c r="K166" s="8"/>
      <c r="L166" s="8"/>
      <c r="M166" s="8"/>
      <c r="N166" s="8"/>
      <c r="O166" s="8"/>
      <c r="P166" s="8"/>
      <c r="Q166" s="8"/>
      <c r="R166" s="8"/>
      <c r="S166" s="8"/>
      <c r="T166" s="8"/>
    </row>
    <row r="167" spans="1:20">
      <c r="A167" s="91" t="str">
        <f t="shared" si="7"/>
        <v/>
      </c>
      <c r="B167" s="13"/>
      <c r="C167" s="13"/>
      <c r="D167" s="37"/>
      <c r="E167" s="38"/>
      <c r="F167" s="57" t="str">
        <f t="shared" si="6"/>
        <v/>
      </c>
      <c r="G167" s="8"/>
      <c r="H167" s="8"/>
      <c r="I167" s="8"/>
      <c r="J167" s="8"/>
      <c r="K167" s="8"/>
      <c r="L167" s="8"/>
      <c r="M167" s="8"/>
      <c r="N167" s="8"/>
      <c r="O167" s="8"/>
      <c r="P167" s="8"/>
      <c r="Q167" s="8"/>
      <c r="R167" s="8"/>
      <c r="S167" s="8"/>
      <c r="T167" s="8"/>
    </row>
    <row r="168" spans="1:20">
      <c r="A168" s="91" t="str">
        <f t="shared" si="7"/>
        <v/>
      </c>
      <c r="B168" s="13"/>
      <c r="C168" s="13"/>
      <c r="D168" s="37"/>
      <c r="E168" s="38"/>
      <c r="F168" s="57" t="str">
        <f t="shared" si="6"/>
        <v/>
      </c>
      <c r="G168" s="8"/>
      <c r="H168" s="8"/>
      <c r="I168" s="8"/>
      <c r="J168" s="8"/>
      <c r="K168" s="8"/>
      <c r="L168" s="8"/>
      <c r="M168" s="8"/>
      <c r="N168" s="8"/>
      <c r="O168" s="8"/>
      <c r="P168" s="8"/>
      <c r="Q168" s="8"/>
      <c r="R168" s="8"/>
      <c r="S168" s="8"/>
      <c r="T168" s="8"/>
    </row>
    <row r="169" spans="1:20">
      <c r="A169" s="91" t="str">
        <f t="shared" si="7"/>
        <v/>
      </c>
      <c r="B169" s="13"/>
      <c r="C169" s="13"/>
      <c r="D169" s="38"/>
      <c r="E169" s="38"/>
      <c r="F169" s="57" t="str">
        <f t="shared" si="6"/>
        <v/>
      </c>
      <c r="G169" s="8"/>
      <c r="H169" s="8"/>
      <c r="I169" s="8"/>
      <c r="J169" s="8"/>
      <c r="K169" s="8"/>
      <c r="L169" s="8"/>
      <c r="M169" s="8"/>
      <c r="N169" s="8"/>
      <c r="O169" s="8"/>
      <c r="P169" s="8"/>
      <c r="Q169" s="8"/>
      <c r="R169" s="8"/>
      <c r="S169" s="8"/>
      <c r="T169" s="8"/>
    </row>
    <row r="170" spans="1:20">
      <c r="A170" s="91" t="str">
        <f t="shared" si="7"/>
        <v/>
      </c>
      <c r="B170" s="13"/>
      <c r="C170" s="13"/>
      <c r="D170" s="37"/>
      <c r="E170" s="38"/>
      <c r="F170" s="57" t="str">
        <f t="shared" si="6"/>
        <v/>
      </c>
      <c r="G170" s="8"/>
      <c r="H170" s="8"/>
      <c r="I170" s="8"/>
      <c r="J170" s="8"/>
      <c r="K170" s="8"/>
      <c r="L170" s="8"/>
      <c r="M170" s="8"/>
      <c r="N170" s="8"/>
      <c r="O170" s="8"/>
      <c r="P170" s="8"/>
      <c r="Q170" s="8"/>
      <c r="R170" s="8"/>
      <c r="S170" s="8"/>
      <c r="T170" s="8"/>
    </row>
    <row r="171" spans="1:20">
      <c r="A171" s="91" t="str">
        <f t="shared" si="7"/>
        <v/>
      </c>
      <c r="B171" s="13"/>
      <c r="C171" s="13"/>
      <c r="D171" s="37"/>
      <c r="E171" s="38"/>
      <c r="F171" s="57" t="str">
        <f t="shared" si="6"/>
        <v/>
      </c>
      <c r="G171" s="8"/>
      <c r="H171" s="8"/>
      <c r="I171" s="8"/>
      <c r="J171" s="8"/>
      <c r="K171" s="8"/>
      <c r="L171" s="8"/>
      <c r="M171" s="8"/>
      <c r="N171" s="8"/>
      <c r="O171" s="8"/>
      <c r="P171" s="8"/>
      <c r="Q171" s="8"/>
      <c r="R171" s="8"/>
      <c r="S171" s="8"/>
      <c r="T171" s="8"/>
    </row>
    <row r="172" spans="1:20">
      <c r="A172" s="91" t="str">
        <f t="shared" si="7"/>
        <v/>
      </c>
      <c r="B172" s="13"/>
      <c r="C172" s="13"/>
      <c r="D172" s="37"/>
      <c r="E172" s="38"/>
      <c r="F172" s="57" t="str">
        <f t="shared" si="6"/>
        <v/>
      </c>
      <c r="G172" s="8"/>
      <c r="H172" s="8"/>
      <c r="I172" s="8"/>
      <c r="J172" s="8"/>
      <c r="K172" s="8"/>
      <c r="L172" s="8"/>
      <c r="M172" s="8"/>
      <c r="N172" s="8"/>
      <c r="O172" s="8"/>
      <c r="P172" s="8"/>
      <c r="Q172" s="8"/>
      <c r="R172" s="8"/>
      <c r="S172" s="8"/>
      <c r="T172" s="8"/>
    </row>
    <row r="173" spans="1:20">
      <c r="A173" s="91" t="str">
        <f t="shared" si="7"/>
        <v/>
      </c>
      <c r="B173" s="13"/>
      <c r="C173" s="13"/>
      <c r="D173" s="38"/>
      <c r="E173" s="38"/>
      <c r="F173" s="57" t="str">
        <f t="shared" si="6"/>
        <v/>
      </c>
      <c r="G173" s="8"/>
      <c r="H173" s="8"/>
      <c r="I173" s="8"/>
      <c r="J173" s="8"/>
      <c r="K173" s="8"/>
      <c r="L173" s="8"/>
      <c r="M173" s="8"/>
      <c r="N173" s="8"/>
      <c r="O173" s="8"/>
      <c r="P173" s="8"/>
      <c r="Q173" s="8"/>
      <c r="R173" s="8"/>
      <c r="S173" s="8"/>
      <c r="T173" s="8"/>
    </row>
    <row r="174" spans="1:20">
      <c r="A174" s="91" t="str">
        <f t="shared" si="7"/>
        <v/>
      </c>
      <c r="B174" s="13"/>
      <c r="C174" s="13"/>
      <c r="D174" s="37"/>
      <c r="E174" s="38"/>
      <c r="F174" s="57" t="str">
        <f t="shared" si="6"/>
        <v/>
      </c>
      <c r="G174" s="8"/>
      <c r="H174" s="8"/>
      <c r="I174" s="8"/>
      <c r="J174" s="8"/>
      <c r="K174" s="8"/>
      <c r="L174" s="8"/>
      <c r="M174" s="8"/>
      <c r="N174" s="8"/>
      <c r="O174" s="8"/>
      <c r="P174" s="8"/>
      <c r="Q174" s="8"/>
      <c r="R174" s="8"/>
      <c r="S174" s="8"/>
      <c r="T174" s="8"/>
    </row>
    <row r="175" spans="1:20">
      <c r="A175" s="91" t="str">
        <f t="shared" si="7"/>
        <v/>
      </c>
      <c r="B175" s="13"/>
      <c r="C175" s="13"/>
      <c r="D175" s="37"/>
      <c r="E175" s="38"/>
      <c r="F175" s="57" t="str">
        <f t="shared" si="6"/>
        <v/>
      </c>
      <c r="G175" s="8"/>
      <c r="H175" s="8"/>
      <c r="I175" s="8"/>
      <c r="J175" s="8"/>
      <c r="K175" s="8"/>
      <c r="L175" s="8"/>
      <c r="M175" s="8"/>
      <c r="N175" s="8"/>
      <c r="O175" s="8"/>
      <c r="P175" s="8"/>
      <c r="Q175" s="8"/>
      <c r="R175" s="8"/>
      <c r="S175" s="8"/>
      <c r="T175" s="8"/>
    </row>
    <row r="176" spans="1:20">
      <c r="A176" s="91" t="str">
        <f t="shared" si="7"/>
        <v/>
      </c>
      <c r="B176" s="13"/>
      <c r="C176" s="13"/>
      <c r="D176" s="38"/>
      <c r="E176" s="38"/>
      <c r="F176" s="57" t="str">
        <f t="shared" si="6"/>
        <v/>
      </c>
      <c r="G176" s="8"/>
      <c r="H176" s="8"/>
      <c r="I176" s="8"/>
      <c r="J176" s="8"/>
      <c r="K176" s="8"/>
      <c r="L176" s="8"/>
      <c r="M176" s="8"/>
      <c r="N176" s="8"/>
      <c r="O176" s="8"/>
      <c r="P176" s="8"/>
      <c r="Q176" s="8"/>
      <c r="R176" s="8"/>
      <c r="S176" s="8"/>
      <c r="T176" s="8"/>
    </row>
    <row r="177" spans="1:20">
      <c r="A177" s="91" t="str">
        <f t="shared" si="7"/>
        <v/>
      </c>
      <c r="B177" s="13"/>
      <c r="C177" s="13"/>
      <c r="D177" s="37"/>
      <c r="E177" s="38"/>
      <c r="F177" s="57" t="str">
        <f t="shared" si="6"/>
        <v/>
      </c>
      <c r="G177" s="8"/>
      <c r="H177" s="8"/>
      <c r="I177" s="8"/>
      <c r="J177" s="8"/>
      <c r="K177" s="8"/>
      <c r="L177" s="8"/>
      <c r="M177" s="8"/>
      <c r="N177" s="8"/>
      <c r="O177" s="8"/>
      <c r="P177" s="8"/>
      <c r="Q177" s="8"/>
      <c r="R177" s="8"/>
      <c r="S177" s="8"/>
      <c r="T177" s="8"/>
    </row>
    <row r="178" spans="1:20">
      <c r="A178" s="91" t="str">
        <f t="shared" si="7"/>
        <v/>
      </c>
      <c r="B178" s="13"/>
      <c r="C178" s="13"/>
      <c r="D178" s="37"/>
      <c r="E178" s="38"/>
      <c r="F178" s="57" t="str">
        <f t="shared" si="6"/>
        <v/>
      </c>
      <c r="G178" s="8"/>
      <c r="H178" s="8"/>
      <c r="I178" s="8"/>
      <c r="J178" s="8"/>
      <c r="K178" s="8"/>
      <c r="L178" s="8"/>
      <c r="M178" s="8"/>
      <c r="N178" s="8"/>
      <c r="O178" s="8"/>
      <c r="P178" s="8"/>
      <c r="Q178" s="8"/>
      <c r="R178" s="8"/>
      <c r="S178" s="8"/>
      <c r="T178" s="8"/>
    </row>
    <row r="179" spans="1:20">
      <c r="A179" s="91" t="str">
        <f t="shared" si="7"/>
        <v/>
      </c>
      <c r="B179" s="13"/>
      <c r="C179" s="13"/>
      <c r="D179" s="38"/>
      <c r="E179" s="38"/>
      <c r="F179" s="57" t="str">
        <f t="shared" si="6"/>
        <v/>
      </c>
      <c r="G179" s="8"/>
      <c r="H179" s="8"/>
      <c r="I179" s="8"/>
      <c r="J179" s="8"/>
      <c r="K179" s="8"/>
      <c r="L179" s="8"/>
      <c r="M179" s="8"/>
      <c r="N179" s="8"/>
      <c r="O179" s="8"/>
      <c r="P179" s="8"/>
      <c r="Q179" s="8"/>
      <c r="R179" s="8"/>
      <c r="S179" s="8"/>
      <c r="T179" s="8"/>
    </row>
    <row r="180" spans="1:20">
      <c r="A180" s="91" t="str">
        <f t="shared" si="7"/>
        <v/>
      </c>
      <c r="B180" s="13"/>
      <c r="C180" s="13"/>
      <c r="D180" s="37"/>
      <c r="E180" s="38"/>
      <c r="F180" s="57" t="str">
        <f t="shared" si="6"/>
        <v/>
      </c>
      <c r="G180" s="8"/>
      <c r="H180" s="8"/>
      <c r="I180" s="8"/>
      <c r="J180" s="8"/>
      <c r="K180" s="8"/>
      <c r="L180" s="8"/>
      <c r="M180" s="8"/>
      <c r="N180" s="8"/>
      <c r="O180" s="8"/>
      <c r="P180" s="8"/>
      <c r="Q180" s="8"/>
      <c r="R180" s="8"/>
      <c r="S180" s="8"/>
      <c r="T180" s="8"/>
    </row>
    <row r="181" spans="1:20">
      <c r="A181" s="91" t="str">
        <f t="shared" si="7"/>
        <v/>
      </c>
      <c r="B181" s="13"/>
      <c r="C181" s="13"/>
      <c r="D181" s="37"/>
      <c r="E181" s="38"/>
      <c r="F181" s="57" t="str">
        <f t="shared" si="6"/>
        <v/>
      </c>
      <c r="G181" s="8"/>
      <c r="H181" s="8"/>
      <c r="I181" s="8"/>
      <c r="J181" s="8"/>
      <c r="K181" s="8"/>
      <c r="L181" s="8"/>
      <c r="M181" s="8"/>
      <c r="N181" s="8"/>
      <c r="O181" s="8"/>
      <c r="P181" s="8"/>
      <c r="Q181" s="8"/>
      <c r="R181" s="8"/>
      <c r="S181" s="8"/>
      <c r="T181" s="8"/>
    </row>
    <row r="182" spans="1:20">
      <c r="A182" s="91" t="str">
        <f t="shared" si="7"/>
        <v/>
      </c>
      <c r="B182" s="13"/>
      <c r="C182" s="13"/>
      <c r="D182" s="37"/>
      <c r="E182" s="38"/>
      <c r="F182" s="57" t="str">
        <f t="shared" si="6"/>
        <v/>
      </c>
      <c r="G182" s="8"/>
      <c r="H182" s="8"/>
      <c r="I182" s="8"/>
      <c r="J182" s="8"/>
      <c r="K182" s="8"/>
      <c r="L182" s="8"/>
      <c r="M182" s="8"/>
      <c r="N182" s="8"/>
      <c r="O182" s="8"/>
      <c r="P182" s="8"/>
      <c r="Q182" s="8"/>
      <c r="R182" s="8"/>
      <c r="S182" s="8"/>
      <c r="T182" s="8"/>
    </row>
    <row r="183" spans="1:20">
      <c r="A183" s="91" t="str">
        <f t="shared" si="7"/>
        <v/>
      </c>
      <c r="B183" s="13"/>
      <c r="C183" s="13"/>
      <c r="D183" s="38"/>
      <c r="E183" s="38"/>
      <c r="F183" s="57" t="str">
        <f t="shared" si="6"/>
        <v/>
      </c>
      <c r="G183" s="8"/>
      <c r="H183" s="8"/>
      <c r="I183" s="8"/>
      <c r="J183" s="8"/>
      <c r="K183" s="8"/>
      <c r="L183" s="8"/>
      <c r="M183" s="8"/>
      <c r="N183" s="8"/>
      <c r="O183" s="8"/>
      <c r="P183" s="8"/>
      <c r="Q183" s="8"/>
      <c r="R183" s="8"/>
      <c r="S183" s="8"/>
      <c r="T183" s="8"/>
    </row>
    <row r="184" spans="1:20">
      <c r="A184" s="91" t="str">
        <f t="shared" si="7"/>
        <v/>
      </c>
      <c r="B184" s="13"/>
      <c r="C184" s="13"/>
      <c r="D184" s="37"/>
      <c r="E184" s="38"/>
      <c r="F184" s="57" t="str">
        <f t="shared" si="6"/>
        <v/>
      </c>
      <c r="G184" s="8"/>
      <c r="H184" s="8"/>
      <c r="I184" s="8"/>
      <c r="J184" s="8"/>
      <c r="K184" s="8"/>
      <c r="L184" s="8"/>
      <c r="M184" s="8"/>
      <c r="N184" s="8"/>
      <c r="O184" s="8"/>
      <c r="P184" s="8"/>
      <c r="Q184" s="8"/>
      <c r="R184" s="8"/>
      <c r="S184" s="8"/>
      <c r="T184" s="8"/>
    </row>
    <row r="185" spans="1:20">
      <c r="A185" s="91" t="str">
        <f t="shared" si="7"/>
        <v/>
      </c>
      <c r="B185" s="13"/>
      <c r="C185" s="13"/>
      <c r="D185" s="37"/>
      <c r="E185" s="38"/>
      <c r="F185" s="57" t="str">
        <f t="shared" si="6"/>
        <v/>
      </c>
      <c r="G185" s="8"/>
      <c r="H185" s="8"/>
      <c r="I185" s="8"/>
      <c r="J185" s="8"/>
      <c r="K185" s="8"/>
      <c r="L185" s="8"/>
      <c r="M185" s="8"/>
      <c r="N185" s="8"/>
      <c r="O185" s="8"/>
      <c r="P185" s="8"/>
      <c r="Q185" s="8"/>
      <c r="R185" s="8"/>
      <c r="S185" s="8"/>
      <c r="T185" s="8"/>
    </row>
    <row r="186" spans="1:20">
      <c r="A186" s="91" t="str">
        <f t="shared" si="7"/>
        <v/>
      </c>
      <c r="B186" s="13"/>
      <c r="C186" s="13"/>
      <c r="D186" s="38"/>
      <c r="E186" s="38"/>
      <c r="F186" s="57" t="str">
        <f t="shared" si="6"/>
        <v/>
      </c>
      <c r="G186" s="8"/>
      <c r="H186" s="8"/>
      <c r="I186" s="8"/>
      <c r="J186" s="8"/>
      <c r="K186" s="8"/>
      <c r="L186" s="8"/>
      <c r="M186" s="8"/>
      <c r="N186" s="8"/>
      <c r="O186" s="8"/>
      <c r="P186" s="8"/>
      <c r="Q186" s="8"/>
      <c r="R186" s="8"/>
      <c r="S186" s="8"/>
      <c r="T186" s="8"/>
    </row>
    <row r="187" spans="1:20">
      <c r="A187" s="91" t="str">
        <f t="shared" si="7"/>
        <v/>
      </c>
      <c r="B187" s="13"/>
      <c r="C187" s="13"/>
      <c r="D187" s="37"/>
      <c r="E187" s="38"/>
      <c r="F187" s="57" t="str">
        <f t="shared" si="6"/>
        <v/>
      </c>
      <c r="G187" s="8"/>
      <c r="H187" s="8"/>
      <c r="I187" s="8"/>
      <c r="J187" s="8"/>
      <c r="K187" s="8"/>
      <c r="L187" s="8"/>
      <c r="M187" s="8"/>
      <c r="N187" s="8"/>
      <c r="O187" s="8"/>
      <c r="P187" s="8"/>
      <c r="Q187" s="8"/>
      <c r="R187" s="8"/>
      <c r="S187" s="8"/>
      <c r="T187" s="8"/>
    </row>
    <row r="188" spans="1:20">
      <c r="A188" s="91" t="str">
        <f t="shared" si="7"/>
        <v/>
      </c>
      <c r="B188" s="13"/>
      <c r="C188" s="13"/>
      <c r="D188" s="37"/>
      <c r="E188" s="38"/>
      <c r="F188" s="57" t="str">
        <f t="shared" si="6"/>
        <v/>
      </c>
      <c r="G188" s="8"/>
      <c r="H188" s="8"/>
      <c r="I188" s="8"/>
      <c r="J188" s="8"/>
      <c r="K188" s="8"/>
      <c r="L188" s="8"/>
      <c r="M188" s="8"/>
      <c r="N188" s="8"/>
      <c r="O188" s="8"/>
      <c r="P188" s="8"/>
      <c r="Q188" s="8"/>
      <c r="R188" s="8"/>
      <c r="S188" s="8"/>
      <c r="T188" s="8"/>
    </row>
    <row r="189" spans="1:20">
      <c r="A189" s="91" t="str">
        <f t="shared" si="7"/>
        <v/>
      </c>
      <c r="B189" s="13"/>
      <c r="C189" s="13"/>
      <c r="D189" s="38"/>
      <c r="E189" s="38"/>
      <c r="F189" s="57" t="str">
        <f t="shared" si="6"/>
        <v/>
      </c>
      <c r="G189" s="8"/>
      <c r="H189" s="8"/>
      <c r="I189" s="8"/>
      <c r="J189" s="8"/>
      <c r="K189" s="8"/>
      <c r="L189" s="8"/>
      <c r="M189" s="8"/>
      <c r="N189" s="8"/>
      <c r="O189" s="8"/>
      <c r="P189" s="8"/>
      <c r="Q189" s="8"/>
      <c r="R189" s="8"/>
      <c r="S189" s="8"/>
      <c r="T189" s="8"/>
    </row>
    <row r="190" spans="1:20">
      <c r="A190" s="91" t="str">
        <f t="shared" si="7"/>
        <v/>
      </c>
      <c r="B190" s="13"/>
      <c r="C190" s="13"/>
      <c r="D190" s="37"/>
      <c r="E190" s="38"/>
      <c r="F190" s="57" t="str">
        <f t="shared" si="6"/>
        <v/>
      </c>
      <c r="G190" s="8"/>
      <c r="H190" s="8"/>
      <c r="I190" s="8"/>
      <c r="J190" s="8"/>
      <c r="K190" s="8"/>
      <c r="L190" s="8"/>
      <c r="M190" s="8"/>
      <c r="N190" s="8"/>
      <c r="O190" s="8"/>
      <c r="P190" s="8"/>
      <c r="Q190" s="8"/>
      <c r="R190" s="8"/>
      <c r="S190" s="8"/>
      <c r="T190" s="8"/>
    </row>
    <row r="191" spans="1:20">
      <c r="A191" s="91" t="str">
        <f t="shared" si="7"/>
        <v/>
      </c>
      <c r="B191" s="13"/>
      <c r="C191" s="13"/>
      <c r="D191" s="37"/>
      <c r="E191" s="38"/>
      <c r="F191" s="57" t="str">
        <f t="shared" si="6"/>
        <v/>
      </c>
      <c r="G191" s="8"/>
      <c r="H191" s="8"/>
      <c r="I191" s="8"/>
      <c r="J191" s="8"/>
      <c r="K191" s="8"/>
      <c r="L191" s="8"/>
      <c r="M191" s="8"/>
      <c r="N191" s="8"/>
      <c r="O191" s="8"/>
      <c r="P191" s="8"/>
      <c r="Q191" s="8"/>
      <c r="R191" s="8"/>
      <c r="S191" s="8"/>
      <c r="T191" s="8"/>
    </row>
    <row r="192" spans="1:20">
      <c r="A192" s="91" t="str">
        <f t="shared" si="7"/>
        <v/>
      </c>
      <c r="B192" s="13"/>
      <c r="C192" s="13"/>
      <c r="D192" s="37"/>
      <c r="E192" s="38"/>
      <c r="F192" s="57" t="str">
        <f t="shared" si="6"/>
        <v/>
      </c>
      <c r="G192" s="8"/>
      <c r="H192" s="8"/>
      <c r="I192" s="8"/>
      <c r="J192" s="8"/>
      <c r="K192" s="8"/>
      <c r="L192" s="8"/>
      <c r="M192" s="8"/>
      <c r="N192" s="8"/>
      <c r="O192" s="8"/>
      <c r="P192" s="8"/>
      <c r="Q192" s="8"/>
      <c r="R192" s="8"/>
      <c r="S192" s="8"/>
      <c r="T192" s="8"/>
    </row>
    <row r="193" spans="1:20">
      <c r="A193" s="91" t="str">
        <f t="shared" si="7"/>
        <v/>
      </c>
      <c r="B193" s="13"/>
      <c r="C193" s="13"/>
      <c r="D193" s="38"/>
      <c r="E193" s="38"/>
      <c r="F193" s="57" t="str">
        <f t="shared" si="6"/>
        <v/>
      </c>
      <c r="G193" s="8"/>
      <c r="H193" s="8"/>
      <c r="I193" s="8"/>
      <c r="J193" s="8"/>
      <c r="K193" s="8"/>
      <c r="L193" s="8"/>
      <c r="M193" s="8"/>
      <c r="N193" s="8"/>
      <c r="O193" s="8"/>
      <c r="P193" s="8"/>
      <c r="Q193" s="8"/>
      <c r="R193" s="8"/>
      <c r="S193" s="8"/>
      <c r="T193" s="8"/>
    </row>
    <row r="194" spans="1:20">
      <c r="A194" s="91" t="str">
        <f t="shared" si="7"/>
        <v/>
      </c>
      <c r="B194" s="13"/>
      <c r="C194" s="13"/>
      <c r="D194" s="37"/>
      <c r="E194" s="38"/>
      <c r="F194" s="57" t="str">
        <f t="shared" si="6"/>
        <v/>
      </c>
      <c r="G194" s="8"/>
      <c r="H194" s="8"/>
      <c r="I194" s="8"/>
      <c r="J194" s="8"/>
      <c r="K194" s="8"/>
      <c r="L194" s="8"/>
      <c r="M194" s="8"/>
      <c r="N194" s="8"/>
      <c r="O194" s="8"/>
      <c r="P194" s="8"/>
      <c r="Q194" s="8"/>
      <c r="R194" s="8"/>
      <c r="S194" s="8"/>
      <c r="T194" s="8"/>
    </row>
    <row r="195" spans="1:20">
      <c r="A195" s="91" t="str">
        <f t="shared" si="7"/>
        <v/>
      </c>
      <c r="B195" s="13"/>
      <c r="C195" s="13"/>
      <c r="D195" s="37"/>
      <c r="E195" s="38"/>
      <c r="F195" s="57" t="str">
        <f t="shared" si="6"/>
        <v/>
      </c>
      <c r="G195" s="8"/>
      <c r="H195" s="8"/>
      <c r="I195" s="8"/>
      <c r="J195" s="8"/>
      <c r="K195" s="8"/>
      <c r="L195" s="8"/>
      <c r="M195" s="8"/>
      <c r="N195" s="8"/>
      <c r="O195" s="8"/>
      <c r="P195" s="8"/>
      <c r="Q195" s="8"/>
      <c r="R195" s="8"/>
      <c r="S195" s="8"/>
      <c r="T195" s="8"/>
    </row>
    <row r="196" spans="1:20">
      <c r="A196" s="91" t="str">
        <f t="shared" si="7"/>
        <v/>
      </c>
      <c r="B196" s="13"/>
      <c r="C196" s="13"/>
      <c r="D196" s="38"/>
      <c r="E196" s="38"/>
      <c r="F196" s="57" t="str">
        <f t="shared" si="6"/>
        <v/>
      </c>
      <c r="G196" s="8"/>
      <c r="H196" s="8"/>
      <c r="I196" s="8"/>
      <c r="J196" s="8"/>
      <c r="K196" s="8"/>
      <c r="L196" s="8"/>
      <c r="M196" s="8"/>
      <c r="N196" s="8"/>
      <c r="O196" s="8"/>
      <c r="P196" s="8"/>
      <c r="Q196" s="8"/>
      <c r="R196" s="8"/>
      <c r="S196" s="8"/>
      <c r="T196" s="8"/>
    </row>
    <row r="197" spans="1:20">
      <c r="A197" s="91" t="str">
        <f t="shared" si="7"/>
        <v/>
      </c>
      <c r="B197" s="13"/>
      <c r="C197" s="13"/>
      <c r="D197" s="37"/>
      <c r="E197" s="38"/>
      <c r="F197" s="57" t="str">
        <f t="shared" si="6"/>
        <v/>
      </c>
      <c r="G197" s="8"/>
      <c r="H197" s="8"/>
      <c r="I197" s="8"/>
      <c r="J197" s="8"/>
      <c r="K197" s="8"/>
      <c r="L197" s="8"/>
      <c r="M197" s="8"/>
      <c r="N197" s="8"/>
      <c r="O197" s="8"/>
      <c r="P197" s="8"/>
      <c r="Q197" s="8"/>
      <c r="R197" s="8"/>
      <c r="S197" s="8"/>
      <c r="T197" s="8"/>
    </row>
    <row r="198" spans="1:20">
      <c r="A198" s="91" t="str">
        <f t="shared" si="7"/>
        <v/>
      </c>
      <c r="B198" s="13"/>
      <c r="C198" s="13"/>
      <c r="D198" s="37"/>
      <c r="E198" s="38"/>
      <c r="F198" s="57" t="str">
        <f t="shared" si="6"/>
        <v/>
      </c>
      <c r="G198" s="8"/>
      <c r="H198" s="8"/>
      <c r="I198" s="8"/>
      <c r="J198" s="8"/>
      <c r="K198" s="8"/>
      <c r="L198" s="8"/>
      <c r="M198" s="8"/>
      <c r="N198" s="8"/>
      <c r="O198" s="8"/>
      <c r="P198" s="8"/>
      <c r="Q198" s="8"/>
      <c r="R198" s="8"/>
      <c r="S198" s="8"/>
      <c r="T198" s="8"/>
    </row>
    <row r="199" spans="1:20">
      <c r="A199" s="91" t="str">
        <f t="shared" si="7"/>
        <v/>
      </c>
      <c r="B199" s="13"/>
      <c r="C199" s="13"/>
      <c r="D199" s="38"/>
      <c r="E199" s="38"/>
      <c r="F199" s="57" t="str">
        <f t="shared" si="6"/>
        <v/>
      </c>
      <c r="G199" s="8"/>
      <c r="H199" s="8"/>
      <c r="I199" s="8"/>
      <c r="J199" s="8"/>
      <c r="K199" s="8"/>
      <c r="L199" s="8"/>
      <c r="M199" s="8"/>
      <c r="N199" s="8"/>
      <c r="O199" s="8"/>
      <c r="P199" s="8"/>
      <c r="Q199" s="8"/>
      <c r="R199" s="8"/>
      <c r="S199" s="8"/>
      <c r="T199" s="8"/>
    </row>
    <row r="200" spans="1:20">
      <c r="A200" s="91" t="str">
        <f t="shared" si="7"/>
        <v/>
      </c>
      <c r="B200" s="13"/>
      <c r="C200" s="13"/>
      <c r="D200" s="37"/>
      <c r="E200" s="38"/>
      <c r="F200" s="57" t="str">
        <f t="shared" si="6"/>
        <v/>
      </c>
      <c r="G200" s="8"/>
      <c r="H200" s="8"/>
      <c r="I200" s="8"/>
      <c r="J200" s="8"/>
      <c r="K200" s="8"/>
      <c r="L200" s="8"/>
      <c r="M200" s="8"/>
      <c r="N200" s="8"/>
      <c r="O200" s="8"/>
      <c r="P200" s="8"/>
      <c r="Q200" s="8"/>
      <c r="R200" s="8"/>
      <c r="S200" s="8"/>
      <c r="T200" s="8"/>
    </row>
    <row r="201" spans="1:20">
      <c r="A201" s="91" t="str">
        <f t="shared" si="7"/>
        <v/>
      </c>
      <c r="B201" s="13"/>
      <c r="C201" s="13"/>
      <c r="D201" s="37"/>
      <c r="E201" s="38"/>
      <c r="F201" s="57" t="str">
        <f t="shared" si="6"/>
        <v/>
      </c>
      <c r="G201" s="8"/>
      <c r="H201" s="8"/>
      <c r="I201" s="8"/>
      <c r="J201" s="8"/>
      <c r="K201" s="8"/>
      <c r="L201" s="8"/>
      <c r="M201" s="8"/>
      <c r="N201" s="8"/>
      <c r="O201" s="8"/>
      <c r="P201" s="8"/>
      <c r="Q201" s="8"/>
      <c r="R201" s="8"/>
      <c r="S201" s="8"/>
      <c r="T201" s="8"/>
    </row>
    <row r="202" spans="1:20">
      <c r="A202" s="91" t="str">
        <f t="shared" si="7"/>
        <v/>
      </c>
      <c r="B202" s="13"/>
      <c r="C202" s="13"/>
      <c r="D202" s="37"/>
      <c r="E202" s="38"/>
      <c r="F202" s="57" t="str">
        <f t="shared" ref="F202:F250" si="8">IF(E202="","",D202*E202)</f>
        <v/>
      </c>
      <c r="G202" s="8"/>
      <c r="H202" s="8"/>
      <c r="I202" s="8"/>
      <c r="J202" s="8"/>
      <c r="K202" s="8"/>
      <c r="L202" s="8"/>
      <c r="M202" s="8"/>
      <c r="N202" s="8"/>
      <c r="O202" s="8"/>
      <c r="P202" s="8"/>
      <c r="Q202" s="8"/>
      <c r="R202" s="8"/>
      <c r="S202" s="8"/>
      <c r="T202" s="8"/>
    </row>
    <row r="203" spans="1:20">
      <c r="A203" s="91" t="str">
        <f t="shared" si="7"/>
        <v/>
      </c>
      <c r="B203" s="13"/>
      <c r="C203" s="13"/>
      <c r="D203" s="38"/>
      <c r="E203" s="38"/>
      <c r="F203" s="57" t="str">
        <f t="shared" si="8"/>
        <v/>
      </c>
      <c r="G203" s="8"/>
      <c r="H203" s="8"/>
      <c r="I203" s="8"/>
      <c r="J203" s="8"/>
      <c r="K203" s="8"/>
      <c r="L203" s="8"/>
      <c r="M203" s="8"/>
      <c r="N203" s="8"/>
      <c r="O203" s="8"/>
      <c r="P203" s="8"/>
      <c r="Q203" s="8"/>
      <c r="R203" s="8"/>
      <c r="S203" s="8"/>
      <c r="T203" s="8"/>
    </row>
    <row r="204" spans="1:20">
      <c r="A204" s="91" t="str">
        <f t="shared" si="7"/>
        <v/>
      </c>
      <c r="B204" s="13"/>
      <c r="C204" s="13"/>
      <c r="D204" s="37"/>
      <c r="E204" s="38"/>
      <c r="F204" s="57" t="str">
        <f t="shared" si="8"/>
        <v/>
      </c>
      <c r="G204" s="8"/>
      <c r="H204" s="8"/>
      <c r="I204" s="8"/>
      <c r="J204" s="8"/>
      <c r="K204" s="8"/>
      <c r="L204" s="8"/>
      <c r="M204" s="8"/>
      <c r="N204" s="8"/>
      <c r="O204" s="8"/>
      <c r="P204" s="8"/>
      <c r="Q204" s="8"/>
      <c r="R204" s="8"/>
      <c r="S204" s="8"/>
      <c r="T204" s="8"/>
    </row>
    <row r="205" spans="1:20">
      <c r="A205" s="91" t="str">
        <f t="shared" si="7"/>
        <v/>
      </c>
      <c r="B205" s="13"/>
      <c r="C205" s="13"/>
      <c r="D205" s="37"/>
      <c r="E205" s="38"/>
      <c r="F205" s="57" t="str">
        <f t="shared" si="8"/>
        <v/>
      </c>
      <c r="G205" s="8"/>
      <c r="H205" s="8"/>
      <c r="I205" s="8"/>
      <c r="J205" s="8"/>
      <c r="K205" s="8"/>
      <c r="L205" s="8"/>
      <c r="M205" s="8"/>
      <c r="N205" s="8"/>
      <c r="O205" s="8"/>
      <c r="P205" s="8"/>
      <c r="Q205" s="8"/>
      <c r="R205" s="8"/>
      <c r="S205" s="8"/>
      <c r="T205" s="8"/>
    </row>
    <row r="206" spans="1:20">
      <c r="A206" s="91" t="str">
        <f t="shared" si="7"/>
        <v/>
      </c>
      <c r="B206" s="13"/>
      <c r="C206" s="13"/>
      <c r="D206" s="38"/>
      <c r="E206" s="38"/>
      <c r="F206" s="57" t="str">
        <f t="shared" si="8"/>
        <v/>
      </c>
      <c r="G206" s="8"/>
      <c r="H206" s="8"/>
      <c r="I206" s="8"/>
      <c r="J206" s="8"/>
      <c r="K206" s="8"/>
      <c r="L206" s="8"/>
      <c r="M206" s="8"/>
      <c r="N206" s="8"/>
      <c r="O206" s="8"/>
      <c r="P206" s="8"/>
      <c r="Q206" s="8"/>
      <c r="R206" s="8"/>
      <c r="S206" s="8"/>
      <c r="T206" s="8"/>
    </row>
    <row r="207" spans="1:20">
      <c r="A207" s="91" t="str">
        <f t="shared" si="7"/>
        <v/>
      </c>
      <c r="B207" s="13"/>
      <c r="C207" s="13"/>
      <c r="D207" s="37"/>
      <c r="E207" s="38"/>
      <c r="F207" s="57" t="str">
        <f t="shared" si="8"/>
        <v/>
      </c>
      <c r="G207" s="8"/>
      <c r="H207" s="8"/>
      <c r="I207" s="8"/>
      <c r="J207" s="8"/>
      <c r="K207" s="8"/>
      <c r="L207" s="8"/>
      <c r="M207" s="8"/>
      <c r="N207" s="8"/>
      <c r="O207" s="8"/>
      <c r="P207" s="8"/>
      <c r="Q207" s="8"/>
      <c r="R207" s="8"/>
      <c r="S207" s="8"/>
      <c r="T207" s="8"/>
    </row>
    <row r="208" spans="1:20">
      <c r="A208" s="91" t="str">
        <f t="shared" si="7"/>
        <v/>
      </c>
      <c r="B208" s="13"/>
      <c r="C208" s="13"/>
      <c r="D208" s="37"/>
      <c r="E208" s="38"/>
      <c r="F208" s="57" t="str">
        <f t="shared" si="8"/>
        <v/>
      </c>
      <c r="G208" s="8"/>
      <c r="H208" s="8"/>
      <c r="I208" s="8"/>
      <c r="J208" s="8"/>
      <c r="K208" s="8"/>
      <c r="L208" s="8"/>
      <c r="M208" s="8"/>
      <c r="N208" s="8"/>
      <c r="O208" s="8"/>
      <c r="P208" s="8"/>
      <c r="Q208" s="8"/>
      <c r="R208" s="8"/>
      <c r="S208" s="8"/>
      <c r="T208" s="8"/>
    </row>
    <row r="209" spans="1:20">
      <c r="A209" s="91" t="str">
        <f t="shared" si="7"/>
        <v/>
      </c>
      <c r="B209" s="13"/>
      <c r="C209" s="13"/>
      <c r="D209" s="38"/>
      <c r="E209" s="38"/>
      <c r="F209" s="57" t="str">
        <f t="shared" si="8"/>
        <v/>
      </c>
      <c r="G209" s="8"/>
      <c r="H209" s="8"/>
      <c r="I209" s="8"/>
      <c r="J209" s="8"/>
      <c r="K209" s="8"/>
      <c r="L209" s="8"/>
      <c r="M209" s="8"/>
      <c r="N209" s="8"/>
      <c r="O209" s="8"/>
      <c r="P209" s="8"/>
      <c r="Q209" s="8"/>
      <c r="R209" s="8"/>
      <c r="S209" s="8"/>
      <c r="T209" s="8"/>
    </row>
    <row r="210" spans="1:20">
      <c r="A210" s="91" t="str">
        <f t="shared" ref="A210:A273" si="9">IF(B210="",IF(C210="",IF(I210="","",A209),A209),A209+1)</f>
        <v/>
      </c>
      <c r="B210" s="13"/>
      <c r="C210" s="13"/>
      <c r="D210" s="37"/>
      <c r="E210" s="38"/>
      <c r="F210" s="57" t="str">
        <f t="shared" si="8"/>
        <v/>
      </c>
      <c r="G210" s="8"/>
      <c r="H210" s="8"/>
      <c r="I210" s="8"/>
      <c r="J210" s="8"/>
      <c r="K210" s="8"/>
      <c r="L210" s="8"/>
      <c r="M210" s="8"/>
      <c r="N210" s="8"/>
      <c r="O210" s="8"/>
      <c r="P210" s="8"/>
      <c r="Q210" s="8"/>
      <c r="R210" s="8"/>
      <c r="S210" s="8"/>
      <c r="T210" s="8"/>
    </row>
    <row r="211" spans="1:20">
      <c r="A211" s="91" t="str">
        <f t="shared" si="9"/>
        <v/>
      </c>
      <c r="B211" s="13"/>
      <c r="C211" s="13"/>
      <c r="D211" s="37"/>
      <c r="E211" s="38"/>
      <c r="F211" s="57" t="str">
        <f t="shared" si="8"/>
        <v/>
      </c>
      <c r="G211" s="8"/>
      <c r="H211" s="8"/>
      <c r="I211" s="8"/>
      <c r="J211" s="8"/>
      <c r="K211" s="8"/>
      <c r="L211" s="8"/>
      <c r="M211" s="8"/>
      <c r="N211" s="8"/>
      <c r="O211" s="8"/>
      <c r="P211" s="8"/>
      <c r="Q211" s="8"/>
      <c r="R211" s="8"/>
      <c r="S211" s="8"/>
      <c r="T211" s="8"/>
    </row>
    <row r="212" spans="1:20">
      <c r="A212" s="91" t="str">
        <f t="shared" si="9"/>
        <v/>
      </c>
      <c r="B212" s="13"/>
      <c r="C212" s="13"/>
      <c r="D212" s="37"/>
      <c r="E212" s="38"/>
      <c r="F212" s="57" t="str">
        <f t="shared" si="8"/>
        <v/>
      </c>
      <c r="G212" s="8"/>
      <c r="H212" s="8"/>
      <c r="I212" s="8"/>
      <c r="J212" s="8"/>
      <c r="K212" s="8"/>
      <c r="L212" s="8"/>
      <c r="M212" s="8"/>
      <c r="N212" s="8"/>
      <c r="O212" s="8"/>
      <c r="P212" s="8"/>
      <c r="Q212" s="8"/>
      <c r="R212" s="8"/>
      <c r="S212" s="8"/>
      <c r="T212" s="8"/>
    </row>
    <row r="213" spans="1:20">
      <c r="A213" s="91" t="str">
        <f t="shared" si="9"/>
        <v/>
      </c>
      <c r="B213" s="13"/>
      <c r="C213" s="13"/>
      <c r="D213" s="38"/>
      <c r="E213" s="38"/>
      <c r="F213" s="57" t="str">
        <f t="shared" si="8"/>
        <v/>
      </c>
      <c r="G213" s="8"/>
      <c r="H213" s="8"/>
      <c r="I213" s="8"/>
      <c r="J213" s="8"/>
      <c r="K213" s="8"/>
      <c r="L213" s="8"/>
      <c r="M213" s="8"/>
      <c r="N213" s="8"/>
      <c r="O213" s="8"/>
      <c r="P213" s="8"/>
      <c r="Q213" s="8"/>
      <c r="R213" s="8"/>
      <c r="S213" s="8"/>
      <c r="T213" s="8"/>
    </row>
    <row r="214" spans="1:20">
      <c r="A214" s="91" t="str">
        <f t="shared" si="9"/>
        <v/>
      </c>
      <c r="B214" s="13"/>
      <c r="C214" s="13"/>
      <c r="D214" s="37"/>
      <c r="E214" s="38"/>
      <c r="F214" s="57" t="str">
        <f t="shared" si="8"/>
        <v/>
      </c>
      <c r="G214" s="8"/>
      <c r="H214" s="8"/>
      <c r="I214" s="8"/>
      <c r="J214" s="8"/>
      <c r="K214" s="8"/>
      <c r="L214" s="8"/>
      <c r="M214" s="8"/>
      <c r="N214" s="8"/>
      <c r="O214" s="8"/>
      <c r="P214" s="8"/>
      <c r="Q214" s="8"/>
      <c r="R214" s="8"/>
      <c r="S214" s="8"/>
      <c r="T214" s="8"/>
    </row>
    <row r="215" spans="1:20">
      <c r="A215" s="91" t="str">
        <f t="shared" si="9"/>
        <v/>
      </c>
      <c r="B215" s="13"/>
      <c r="C215" s="13"/>
      <c r="D215" s="37"/>
      <c r="E215" s="38"/>
      <c r="F215" s="57" t="str">
        <f t="shared" si="8"/>
        <v/>
      </c>
      <c r="G215" s="8"/>
      <c r="H215" s="8"/>
      <c r="I215" s="8"/>
      <c r="J215" s="8"/>
      <c r="K215" s="8"/>
      <c r="L215" s="8"/>
      <c r="M215" s="8"/>
      <c r="N215" s="8"/>
      <c r="O215" s="8"/>
      <c r="P215" s="8"/>
      <c r="Q215" s="8"/>
      <c r="R215" s="8"/>
      <c r="S215" s="8"/>
      <c r="T215" s="8"/>
    </row>
    <row r="216" spans="1:20">
      <c r="A216" s="91" t="str">
        <f t="shared" si="9"/>
        <v/>
      </c>
      <c r="B216" s="13"/>
      <c r="C216" s="13"/>
      <c r="D216" s="38"/>
      <c r="E216" s="38"/>
      <c r="F216" s="57" t="str">
        <f t="shared" si="8"/>
        <v/>
      </c>
      <c r="G216" s="8"/>
      <c r="H216" s="8"/>
      <c r="I216" s="8"/>
      <c r="J216" s="8"/>
      <c r="K216" s="8"/>
      <c r="L216" s="8"/>
      <c r="M216" s="8"/>
      <c r="N216" s="8"/>
      <c r="O216" s="8"/>
      <c r="P216" s="8"/>
      <c r="Q216" s="8"/>
      <c r="R216" s="8"/>
      <c r="S216" s="8"/>
      <c r="T216" s="8"/>
    </row>
    <row r="217" spans="1:20">
      <c r="A217" s="91" t="str">
        <f t="shared" si="9"/>
        <v/>
      </c>
      <c r="B217" s="13"/>
      <c r="C217" s="13"/>
      <c r="D217" s="37"/>
      <c r="E217" s="38"/>
      <c r="F217" s="57" t="str">
        <f t="shared" si="8"/>
        <v/>
      </c>
      <c r="G217" s="8"/>
      <c r="H217" s="8"/>
      <c r="I217" s="8"/>
      <c r="J217" s="8"/>
      <c r="K217" s="8"/>
      <c r="L217" s="8"/>
      <c r="M217" s="8"/>
      <c r="N217" s="8"/>
      <c r="O217" s="8"/>
      <c r="P217" s="8"/>
      <c r="Q217" s="8"/>
      <c r="R217" s="8"/>
      <c r="S217" s="8"/>
      <c r="T217" s="8"/>
    </row>
    <row r="218" spans="1:20">
      <c r="A218" s="91" t="str">
        <f t="shared" si="9"/>
        <v/>
      </c>
      <c r="B218" s="13"/>
      <c r="C218" s="13"/>
      <c r="D218" s="37"/>
      <c r="E218" s="38"/>
      <c r="F218" s="57" t="str">
        <f t="shared" si="8"/>
        <v/>
      </c>
      <c r="G218" s="8"/>
      <c r="H218" s="8"/>
      <c r="I218" s="8"/>
      <c r="J218" s="8"/>
      <c r="K218" s="8"/>
      <c r="L218" s="8"/>
      <c r="M218" s="8"/>
      <c r="N218" s="8"/>
      <c r="O218" s="8"/>
      <c r="P218" s="8"/>
      <c r="Q218" s="8"/>
      <c r="R218" s="8"/>
      <c r="S218" s="8"/>
      <c r="T218" s="8"/>
    </row>
    <row r="219" spans="1:20">
      <c r="A219" s="91" t="str">
        <f t="shared" si="9"/>
        <v/>
      </c>
      <c r="B219" s="13"/>
      <c r="C219" s="13"/>
      <c r="D219" s="38"/>
      <c r="E219" s="38"/>
      <c r="F219" s="57" t="str">
        <f t="shared" si="8"/>
        <v/>
      </c>
      <c r="G219" s="8"/>
      <c r="H219" s="8"/>
      <c r="I219" s="8"/>
      <c r="J219" s="8"/>
      <c r="K219" s="8"/>
      <c r="L219" s="8"/>
      <c r="M219" s="8"/>
      <c r="N219" s="8"/>
      <c r="O219" s="8"/>
      <c r="P219" s="8"/>
      <c r="Q219" s="8"/>
      <c r="R219" s="8"/>
      <c r="S219" s="8"/>
      <c r="T219" s="8"/>
    </row>
    <row r="220" spans="1:20">
      <c r="A220" s="91" t="str">
        <f t="shared" si="9"/>
        <v/>
      </c>
      <c r="B220" s="13"/>
      <c r="C220" s="13"/>
      <c r="D220" s="37"/>
      <c r="E220" s="38"/>
      <c r="F220" s="57" t="str">
        <f t="shared" si="8"/>
        <v/>
      </c>
      <c r="G220" s="8"/>
      <c r="H220" s="8"/>
      <c r="I220" s="8"/>
      <c r="J220" s="8"/>
      <c r="K220" s="8"/>
      <c r="L220" s="8"/>
      <c r="M220" s="8"/>
      <c r="N220" s="8"/>
      <c r="O220" s="8"/>
      <c r="P220" s="8"/>
      <c r="Q220" s="8"/>
      <c r="R220" s="8"/>
      <c r="S220" s="8"/>
      <c r="T220" s="8"/>
    </row>
    <row r="221" spans="1:20">
      <c r="A221" s="91" t="str">
        <f t="shared" si="9"/>
        <v/>
      </c>
      <c r="B221" s="13"/>
      <c r="C221" s="13"/>
      <c r="D221" s="37"/>
      <c r="E221" s="38"/>
      <c r="F221" s="57" t="str">
        <f t="shared" si="8"/>
        <v/>
      </c>
      <c r="G221" s="8"/>
      <c r="H221" s="8"/>
      <c r="I221" s="8"/>
      <c r="J221" s="8"/>
      <c r="K221" s="8"/>
      <c r="L221" s="8"/>
      <c r="M221" s="8"/>
      <c r="N221" s="8"/>
      <c r="O221" s="8"/>
      <c r="P221" s="8"/>
      <c r="Q221" s="8"/>
      <c r="R221" s="8"/>
      <c r="S221" s="8"/>
      <c r="T221" s="8"/>
    </row>
    <row r="222" spans="1:20">
      <c r="A222" s="91" t="str">
        <f t="shared" si="9"/>
        <v/>
      </c>
      <c r="B222" s="13"/>
      <c r="C222" s="13"/>
      <c r="D222" s="37"/>
      <c r="E222" s="38"/>
      <c r="F222" s="57" t="str">
        <f t="shared" si="8"/>
        <v/>
      </c>
      <c r="G222" s="8"/>
      <c r="H222" s="8"/>
      <c r="I222" s="8"/>
      <c r="J222" s="8"/>
      <c r="K222" s="8"/>
      <c r="L222" s="8"/>
      <c r="M222" s="8"/>
      <c r="N222" s="8"/>
      <c r="O222" s="8"/>
      <c r="P222" s="8"/>
      <c r="Q222" s="8"/>
      <c r="R222" s="8"/>
      <c r="S222" s="8"/>
      <c r="T222" s="8"/>
    </row>
    <row r="223" spans="1:20">
      <c r="A223" s="91" t="str">
        <f t="shared" si="9"/>
        <v/>
      </c>
      <c r="B223" s="13"/>
      <c r="C223" s="13"/>
      <c r="D223" s="38"/>
      <c r="E223" s="38"/>
      <c r="F223" s="57" t="str">
        <f t="shared" si="8"/>
        <v/>
      </c>
      <c r="G223" s="8"/>
      <c r="H223" s="8"/>
      <c r="I223" s="8"/>
      <c r="J223" s="8"/>
      <c r="K223" s="8"/>
      <c r="L223" s="8"/>
      <c r="M223" s="8"/>
      <c r="N223" s="8"/>
      <c r="O223" s="8"/>
      <c r="P223" s="8"/>
      <c r="Q223" s="8"/>
      <c r="R223" s="8"/>
      <c r="S223" s="8"/>
      <c r="T223" s="8"/>
    </row>
    <row r="224" spans="1:20">
      <c r="A224" s="91" t="str">
        <f t="shared" si="9"/>
        <v/>
      </c>
      <c r="B224" s="13"/>
      <c r="C224" s="13"/>
      <c r="D224" s="37"/>
      <c r="E224" s="38"/>
      <c r="F224" s="57" t="str">
        <f t="shared" si="8"/>
        <v/>
      </c>
      <c r="G224" s="8"/>
      <c r="H224" s="8"/>
      <c r="I224" s="8"/>
      <c r="J224" s="8"/>
      <c r="K224" s="8"/>
      <c r="L224" s="8"/>
      <c r="M224" s="8"/>
      <c r="N224" s="8"/>
      <c r="O224" s="8"/>
      <c r="P224" s="8"/>
      <c r="Q224" s="8"/>
      <c r="R224" s="8"/>
      <c r="S224" s="8"/>
      <c r="T224" s="8"/>
    </row>
    <row r="225" spans="1:20">
      <c r="A225" s="91" t="str">
        <f t="shared" si="9"/>
        <v/>
      </c>
      <c r="B225" s="13"/>
      <c r="C225" s="13"/>
      <c r="D225" s="37"/>
      <c r="E225" s="38"/>
      <c r="F225" s="57" t="str">
        <f t="shared" si="8"/>
        <v/>
      </c>
      <c r="G225" s="8"/>
      <c r="H225" s="8"/>
      <c r="I225" s="8"/>
      <c r="J225" s="8"/>
      <c r="K225" s="8"/>
      <c r="L225" s="8"/>
      <c r="M225" s="8"/>
      <c r="N225" s="8"/>
      <c r="O225" s="8"/>
      <c r="P225" s="8"/>
      <c r="Q225" s="8"/>
      <c r="R225" s="8"/>
      <c r="S225" s="8"/>
      <c r="T225" s="8"/>
    </row>
    <row r="226" spans="1:20">
      <c r="A226" s="91" t="str">
        <f t="shared" si="9"/>
        <v/>
      </c>
      <c r="B226" s="13"/>
      <c r="C226" s="13"/>
      <c r="D226" s="38"/>
      <c r="E226" s="38"/>
      <c r="F226" s="57" t="str">
        <f t="shared" si="8"/>
        <v/>
      </c>
      <c r="G226" s="8"/>
      <c r="H226" s="8"/>
      <c r="I226" s="8"/>
      <c r="J226" s="8"/>
      <c r="K226" s="8"/>
      <c r="L226" s="8"/>
      <c r="M226" s="8"/>
      <c r="N226" s="8"/>
      <c r="O226" s="8"/>
      <c r="P226" s="8"/>
      <c r="Q226" s="8"/>
      <c r="R226" s="8"/>
      <c r="S226" s="8"/>
      <c r="T226" s="8"/>
    </row>
    <row r="227" spans="1:20">
      <c r="A227" s="91" t="str">
        <f t="shared" si="9"/>
        <v/>
      </c>
      <c r="B227" s="13"/>
      <c r="C227" s="13"/>
      <c r="D227" s="37"/>
      <c r="E227" s="38"/>
      <c r="F227" s="57" t="str">
        <f t="shared" si="8"/>
        <v/>
      </c>
      <c r="G227" s="8"/>
      <c r="H227" s="8"/>
      <c r="I227" s="8"/>
      <c r="J227" s="8"/>
      <c r="K227" s="8"/>
      <c r="L227" s="8"/>
      <c r="M227" s="8"/>
      <c r="N227" s="8"/>
      <c r="O227" s="8"/>
      <c r="P227" s="8"/>
      <c r="Q227" s="8"/>
      <c r="R227" s="8"/>
      <c r="S227" s="8"/>
      <c r="T227" s="8"/>
    </row>
    <row r="228" spans="1:20">
      <c r="A228" s="91" t="str">
        <f t="shared" si="9"/>
        <v/>
      </c>
      <c r="B228" s="13"/>
      <c r="C228" s="13"/>
      <c r="D228" s="37"/>
      <c r="E228" s="38"/>
      <c r="F228" s="57" t="str">
        <f t="shared" si="8"/>
        <v/>
      </c>
      <c r="G228" s="8"/>
      <c r="H228" s="8"/>
      <c r="I228" s="8"/>
      <c r="J228" s="8"/>
      <c r="K228" s="8"/>
      <c r="L228" s="8"/>
      <c r="M228" s="8"/>
      <c r="N228" s="8"/>
      <c r="O228" s="8"/>
      <c r="P228" s="8"/>
      <c r="Q228" s="8"/>
      <c r="R228" s="8"/>
      <c r="S228" s="8"/>
      <c r="T228" s="8"/>
    </row>
    <row r="229" spans="1:20">
      <c r="A229" s="91" t="str">
        <f t="shared" si="9"/>
        <v/>
      </c>
      <c r="B229" s="13"/>
      <c r="C229" s="13"/>
      <c r="D229" s="38"/>
      <c r="E229" s="38"/>
      <c r="F229" s="57" t="str">
        <f t="shared" si="8"/>
        <v/>
      </c>
      <c r="G229" s="8"/>
      <c r="H229" s="8"/>
      <c r="I229" s="8"/>
      <c r="J229" s="8"/>
      <c r="K229" s="8"/>
      <c r="L229" s="8"/>
      <c r="M229" s="8"/>
      <c r="N229" s="8"/>
      <c r="O229" s="8"/>
      <c r="P229" s="8"/>
      <c r="Q229" s="8"/>
      <c r="R229" s="8"/>
      <c r="S229" s="8"/>
      <c r="T229" s="8"/>
    </row>
    <row r="230" spans="1:20">
      <c r="A230" s="91" t="str">
        <f t="shared" si="9"/>
        <v/>
      </c>
      <c r="B230" s="13"/>
      <c r="C230" s="13"/>
      <c r="D230" s="37"/>
      <c r="E230" s="38"/>
      <c r="F230" s="57" t="str">
        <f t="shared" si="8"/>
        <v/>
      </c>
      <c r="G230" s="8"/>
      <c r="H230" s="8"/>
      <c r="I230" s="8"/>
      <c r="J230" s="8"/>
      <c r="K230" s="8"/>
      <c r="L230" s="8"/>
      <c r="M230" s="8"/>
      <c r="N230" s="8"/>
      <c r="O230" s="8"/>
      <c r="P230" s="8"/>
      <c r="Q230" s="8"/>
      <c r="R230" s="8"/>
      <c r="S230" s="8"/>
      <c r="T230" s="8"/>
    </row>
    <row r="231" spans="1:20">
      <c r="A231" s="91" t="str">
        <f t="shared" si="9"/>
        <v/>
      </c>
      <c r="B231" s="13"/>
      <c r="C231" s="13"/>
      <c r="D231" s="37"/>
      <c r="E231" s="38"/>
      <c r="F231" s="57" t="str">
        <f t="shared" si="8"/>
        <v/>
      </c>
      <c r="G231" s="8"/>
      <c r="H231" s="8"/>
      <c r="I231" s="8"/>
      <c r="J231" s="8"/>
      <c r="K231" s="8"/>
      <c r="L231" s="8"/>
      <c r="M231" s="8"/>
      <c r="N231" s="8"/>
      <c r="O231" s="8"/>
      <c r="P231" s="8"/>
      <c r="Q231" s="8"/>
      <c r="R231" s="8"/>
      <c r="S231" s="8"/>
      <c r="T231" s="8"/>
    </row>
    <row r="232" spans="1:20">
      <c r="A232" s="91" t="str">
        <f t="shared" si="9"/>
        <v/>
      </c>
      <c r="B232" s="13"/>
      <c r="C232" s="13"/>
      <c r="D232" s="37"/>
      <c r="E232" s="38"/>
      <c r="F232" s="57" t="str">
        <f t="shared" si="8"/>
        <v/>
      </c>
      <c r="G232" s="8"/>
      <c r="H232" s="8"/>
      <c r="I232" s="8"/>
      <c r="J232" s="8"/>
      <c r="K232" s="8"/>
      <c r="L232" s="8"/>
      <c r="M232" s="8"/>
      <c r="N232" s="8"/>
      <c r="O232" s="8"/>
      <c r="P232" s="8"/>
      <c r="Q232" s="8"/>
      <c r="R232" s="8"/>
      <c r="S232" s="8"/>
      <c r="T232" s="8"/>
    </row>
    <row r="233" spans="1:20">
      <c r="A233" s="91" t="str">
        <f t="shared" si="9"/>
        <v/>
      </c>
      <c r="B233" s="13"/>
      <c r="C233" s="13"/>
      <c r="D233" s="38"/>
      <c r="E233" s="38"/>
      <c r="F233" s="57" t="str">
        <f t="shared" si="8"/>
        <v/>
      </c>
      <c r="G233" s="8"/>
      <c r="H233" s="8"/>
      <c r="I233" s="8"/>
      <c r="J233" s="8"/>
      <c r="K233" s="8"/>
      <c r="L233" s="8"/>
      <c r="M233" s="8"/>
      <c r="N233" s="8"/>
      <c r="O233" s="8"/>
      <c r="P233" s="8"/>
      <c r="Q233" s="8"/>
      <c r="R233" s="8"/>
      <c r="S233" s="8"/>
      <c r="T233" s="8"/>
    </row>
    <row r="234" spans="1:20">
      <c r="A234" s="91" t="str">
        <f t="shared" si="9"/>
        <v/>
      </c>
      <c r="B234" s="13"/>
      <c r="C234" s="13"/>
      <c r="D234" s="37"/>
      <c r="E234" s="38"/>
      <c r="F234" s="57" t="str">
        <f t="shared" si="8"/>
        <v/>
      </c>
      <c r="G234" s="8"/>
      <c r="H234" s="8"/>
      <c r="I234" s="8"/>
      <c r="J234" s="8"/>
      <c r="K234" s="8"/>
      <c r="L234" s="8"/>
      <c r="M234" s="8"/>
      <c r="N234" s="8"/>
      <c r="O234" s="8"/>
      <c r="P234" s="8"/>
      <c r="Q234" s="8"/>
      <c r="R234" s="8"/>
      <c r="S234" s="8"/>
      <c r="T234" s="8"/>
    </row>
    <row r="235" spans="1:20">
      <c r="A235" s="91" t="str">
        <f t="shared" si="9"/>
        <v/>
      </c>
      <c r="B235" s="13"/>
      <c r="C235" s="13"/>
      <c r="D235" s="37"/>
      <c r="E235" s="38"/>
      <c r="F235" s="57" t="str">
        <f t="shared" si="8"/>
        <v/>
      </c>
      <c r="G235" s="8"/>
      <c r="H235" s="8"/>
      <c r="I235" s="8"/>
      <c r="J235" s="8"/>
      <c r="K235" s="8"/>
      <c r="L235" s="8"/>
      <c r="M235" s="8"/>
      <c r="N235" s="8"/>
      <c r="O235" s="8"/>
      <c r="P235" s="8"/>
      <c r="Q235" s="8"/>
      <c r="R235" s="8"/>
      <c r="S235" s="8"/>
      <c r="T235" s="8"/>
    </row>
    <row r="236" spans="1:20">
      <c r="A236" s="91" t="str">
        <f t="shared" si="9"/>
        <v/>
      </c>
      <c r="B236" s="13"/>
      <c r="C236" s="13"/>
      <c r="D236" s="38"/>
      <c r="E236" s="38"/>
      <c r="F236" s="57" t="str">
        <f t="shared" si="8"/>
        <v/>
      </c>
      <c r="G236" s="8"/>
      <c r="H236" s="8"/>
      <c r="I236" s="8"/>
      <c r="J236" s="8"/>
      <c r="K236" s="8"/>
      <c r="L236" s="8"/>
      <c r="M236" s="8"/>
      <c r="N236" s="8"/>
      <c r="O236" s="8"/>
      <c r="P236" s="8"/>
      <c r="Q236" s="8"/>
      <c r="R236" s="8"/>
      <c r="S236" s="8"/>
      <c r="T236" s="8"/>
    </row>
    <row r="237" spans="1:20">
      <c r="A237" s="91" t="str">
        <f t="shared" si="9"/>
        <v/>
      </c>
      <c r="B237" s="13"/>
      <c r="C237" s="13"/>
      <c r="D237" s="37"/>
      <c r="E237" s="38"/>
      <c r="F237" s="57" t="str">
        <f t="shared" si="8"/>
        <v/>
      </c>
      <c r="G237" s="8"/>
      <c r="H237" s="8"/>
      <c r="I237" s="8"/>
      <c r="J237" s="8"/>
      <c r="K237" s="8"/>
      <c r="L237" s="8"/>
      <c r="M237" s="8"/>
      <c r="N237" s="8"/>
      <c r="O237" s="8"/>
      <c r="P237" s="8"/>
      <c r="Q237" s="8"/>
      <c r="R237" s="8"/>
      <c r="S237" s="8"/>
      <c r="T237" s="8"/>
    </row>
    <row r="238" spans="1:20">
      <c r="A238" s="91" t="str">
        <f t="shared" si="9"/>
        <v/>
      </c>
      <c r="B238" s="13"/>
      <c r="C238" s="13"/>
      <c r="D238" s="37"/>
      <c r="E238" s="38"/>
      <c r="F238" s="57" t="str">
        <f t="shared" si="8"/>
        <v/>
      </c>
      <c r="G238" s="8"/>
      <c r="H238" s="8"/>
      <c r="I238" s="8"/>
      <c r="J238" s="8"/>
      <c r="K238" s="8"/>
      <c r="L238" s="8"/>
      <c r="M238" s="8"/>
      <c r="N238" s="8"/>
      <c r="O238" s="8"/>
      <c r="P238" s="8"/>
      <c r="Q238" s="8"/>
      <c r="R238" s="8"/>
      <c r="S238" s="8"/>
      <c r="T238" s="8"/>
    </row>
    <row r="239" spans="1:20">
      <c r="A239" s="91" t="str">
        <f t="shared" si="9"/>
        <v/>
      </c>
      <c r="B239" s="13"/>
      <c r="C239" s="13"/>
      <c r="D239" s="38"/>
      <c r="E239" s="38"/>
      <c r="F239" s="57" t="str">
        <f t="shared" si="8"/>
        <v/>
      </c>
      <c r="G239" s="8"/>
      <c r="H239" s="8"/>
      <c r="I239" s="8"/>
      <c r="J239" s="8"/>
      <c r="K239" s="8"/>
      <c r="L239" s="8"/>
      <c r="M239" s="8"/>
      <c r="N239" s="8"/>
      <c r="O239" s="8"/>
      <c r="P239" s="8"/>
      <c r="Q239" s="8"/>
      <c r="R239" s="8"/>
      <c r="S239" s="8"/>
      <c r="T239" s="8"/>
    </row>
    <row r="240" spans="1:20">
      <c r="A240" s="91" t="str">
        <f t="shared" si="9"/>
        <v/>
      </c>
      <c r="B240" s="13"/>
      <c r="C240" s="13"/>
      <c r="D240" s="37"/>
      <c r="E240" s="38"/>
      <c r="F240" s="57" t="str">
        <f t="shared" si="8"/>
        <v/>
      </c>
      <c r="G240" s="8"/>
      <c r="H240" s="8"/>
      <c r="I240" s="8"/>
      <c r="J240" s="8"/>
      <c r="K240" s="8"/>
      <c r="L240" s="8"/>
      <c r="M240" s="8"/>
      <c r="N240" s="8"/>
      <c r="O240" s="8"/>
      <c r="P240" s="8"/>
      <c r="Q240" s="8"/>
      <c r="R240" s="8"/>
      <c r="S240" s="8"/>
      <c r="T240" s="8"/>
    </row>
    <row r="241" spans="1:20">
      <c r="A241" s="91" t="str">
        <f t="shared" si="9"/>
        <v/>
      </c>
      <c r="B241" s="13"/>
      <c r="C241" s="13"/>
      <c r="D241" s="37"/>
      <c r="E241" s="38"/>
      <c r="F241" s="57" t="str">
        <f t="shared" si="8"/>
        <v/>
      </c>
      <c r="G241" s="8"/>
      <c r="H241" s="8"/>
      <c r="I241" s="8"/>
      <c r="J241" s="8"/>
      <c r="K241" s="8"/>
      <c r="L241" s="8"/>
      <c r="M241" s="8"/>
      <c r="N241" s="8"/>
      <c r="O241" s="8"/>
      <c r="P241" s="8"/>
      <c r="Q241" s="8"/>
      <c r="R241" s="8"/>
      <c r="S241" s="8"/>
      <c r="T241" s="8"/>
    </row>
    <row r="242" spans="1:20">
      <c r="A242" s="91" t="str">
        <f t="shared" si="9"/>
        <v/>
      </c>
      <c r="B242" s="13"/>
      <c r="C242" s="13"/>
      <c r="D242" s="37"/>
      <c r="E242" s="38"/>
      <c r="F242" s="57" t="str">
        <f t="shared" si="8"/>
        <v/>
      </c>
      <c r="G242" s="8"/>
      <c r="H242" s="8"/>
      <c r="I242" s="8"/>
      <c r="J242" s="8"/>
      <c r="K242" s="8"/>
      <c r="L242" s="8"/>
      <c r="M242" s="8"/>
      <c r="N242" s="8"/>
      <c r="O242" s="8"/>
      <c r="P242" s="8"/>
      <c r="Q242" s="8"/>
      <c r="R242" s="8"/>
      <c r="S242" s="8"/>
      <c r="T242" s="8"/>
    </row>
    <row r="243" spans="1:20">
      <c r="A243" s="91" t="str">
        <f t="shared" si="9"/>
        <v/>
      </c>
      <c r="B243" s="13"/>
      <c r="C243" s="13"/>
      <c r="D243" s="38"/>
      <c r="E243" s="38"/>
      <c r="F243" s="57" t="str">
        <f t="shared" si="8"/>
        <v/>
      </c>
      <c r="G243" s="8"/>
      <c r="H243" s="8"/>
      <c r="I243" s="8"/>
      <c r="J243" s="8"/>
      <c r="K243" s="8"/>
      <c r="L243" s="8"/>
      <c r="M243" s="8"/>
      <c r="N243" s="8"/>
      <c r="O243" s="8"/>
      <c r="P243" s="8"/>
      <c r="Q243" s="8"/>
      <c r="R243" s="8"/>
      <c r="S243" s="8"/>
      <c r="T243" s="8"/>
    </row>
    <row r="244" spans="1:20">
      <c r="A244" s="91" t="str">
        <f t="shared" si="9"/>
        <v/>
      </c>
      <c r="B244" s="13"/>
      <c r="C244" s="13"/>
      <c r="D244" s="37"/>
      <c r="E244" s="38"/>
      <c r="F244" s="57" t="str">
        <f t="shared" si="8"/>
        <v/>
      </c>
      <c r="G244" s="8"/>
      <c r="H244" s="8"/>
      <c r="I244" s="8"/>
      <c r="J244" s="8"/>
      <c r="K244" s="8"/>
      <c r="L244" s="8"/>
      <c r="M244" s="8"/>
      <c r="N244" s="8"/>
      <c r="O244" s="8"/>
      <c r="P244" s="8"/>
      <c r="Q244" s="8"/>
      <c r="R244" s="8"/>
      <c r="S244" s="8"/>
      <c r="T244" s="8"/>
    </row>
    <row r="245" spans="1:20">
      <c r="A245" s="91" t="str">
        <f t="shared" si="9"/>
        <v/>
      </c>
      <c r="B245" s="13"/>
      <c r="C245" s="13"/>
      <c r="D245" s="37"/>
      <c r="E245" s="38"/>
      <c r="F245" s="57" t="str">
        <f t="shared" si="8"/>
        <v/>
      </c>
      <c r="G245" s="8"/>
      <c r="H245" s="8"/>
      <c r="I245" s="8"/>
      <c r="J245" s="8"/>
      <c r="K245" s="8"/>
      <c r="L245" s="8"/>
      <c r="M245" s="8"/>
      <c r="N245" s="8"/>
      <c r="O245" s="8"/>
      <c r="P245" s="8"/>
      <c r="Q245" s="8"/>
      <c r="R245" s="8"/>
      <c r="S245" s="8"/>
      <c r="T245" s="8"/>
    </row>
    <row r="246" spans="1:20">
      <c r="A246" s="91" t="str">
        <f t="shared" si="9"/>
        <v/>
      </c>
      <c r="B246" s="13"/>
      <c r="C246" s="13"/>
      <c r="D246" s="38"/>
      <c r="E246" s="38"/>
      <c r="F246" s="57" t="str">
        <f t="shared" si="8"/>
        <v/>
      </c>
      <c r="G246" s="8"/>
      <c r="H246" s="8"/>
      <c r="I246" s="8"/>
      <c r="J246" s="8"/>
      <c r="K246" s="8"/>
      <c r="L246" s="8"/>
      <c r="M246" s="8"/>
      <c r="N246" s="8"/>
      <c r="O246" s="8"/>
      <c r="P246" s="8"/>
      <c r="Q246" s="8"/>
      <c r="R246" s="8"/>
      <c r="S246" s="8"/>
      <c r="T246" s="8"/>
    </row>
    <row r="247" spans="1:20">
      <c r="A247" s="91" t="str">
        <f t="shared" si="9"/>
        <v/>
      </c>
      <c r="B247" s="13"/>
      <c r="C247" s="13"/>
      <c r="D247" s="37"/>
      <c r="E247" s="38"/>
      <c r="F247" s="57" t="str">
        <f t="shared" si="8"/>
        <v/>
      </c>
      <c r="G247" s="8"/>
      <c r="H247" s="8"/>
      <c r="I247" s="8"/>
      <c r="J247" s="8"/>
      <c r="K247" s="8"/>
      <c r="L247" s="8"/>
      <c r="M247" s="8"/>
      <c r="N247" s="8"/>
      <c r="O247" s="8"/>
      <c r="P247" s="8"/>
      <c r="Q247" s="8"/>
      <c r="R247" s="8"/>
      <c r="S247" s="8"/>
      <c r="T247" s="8"/>
    </row>
    <row r="248" spans="1:20">
      <c r="A248" s="91" t="str">
        <f t="shared" si="9"/>
        <v/>
      </c>
      <c r="B248" s="13"/>
      <c r="C248" s="13"/>
      <c r="D248" s="37"/>
      <c r="E248" s="38"/>
      <c r="F248" s="57" t="str">
        <f t="shared" si="8"/>
        <v/>
      </c>
      <c r="G248" s="8"/>
      <c r="H248" s="8"/>
      <c r="I248" s="8"/>
      <c r="J248" s="8"/>
      <c r="K248" s="8"/>
      <c r="L248" s="8"/>
      <c r="M248" s="8"/>
      <c r="N248" s="8"/>
      <c r="O248" s="8"/>
      <c r="P248" s="8"/>
      <c r="Q248" s="8"/>
      <c r="R248" s="8"/>
      <c r="S248" s="8"/>
      <c r="T248" s="8"/>
    </row>
    <row r="249" spans="1:20">
      <c r="A249" s="91" t="str">
        <f t="shared" si="9"/>
        <v/>
      </c>
      <c r="B249" s="13"/>
      <c r="C249" s="13"/>
      <c r="D249" s="38"/>
      <c r="E249" s="38"/>
      <c r="F249" s="57" t="str">
        <f t="shared" si="8"/>
        <v/>
      </c>
      <c r="G249" s="8"/>
      <c r="H249" s="8"/>
      <c r="I249" s="8"/>
      <c r="J249" s="8"/>
      <c r="K249" s="8"/>
      <c r="L249" s="8"/>
      <c r="M249" s="8"/>
      <c r="N249" s="8"/>
      <c r="O249" s="8"/>
      <c r="P249" s="8"/>
      <c r="Q249" s="8"/>
      <c r="R249" s="8"/>
      <c r="S249" s="8"/>
      <c r="T249" s="8"/>
    </row>
    <row r="250" spans="1:20">
      <c r="A250" s="91" t="str">
        <f t="shared" si="9"/>
        <v/>
      </c>
      <c r="B250" s="13"/>
      <c r="C250" s="13"/>
      <c r="D250" s="37"/>
      <c r="E250" s="38"/>
      <c r="F250" s="57" t="str">
        <f t="shared" si="8"/>
        <v/>
      </c>
      <c r="G250" s="8"/>
      <c r="H250" s="8"/>
      <c r="I250" s="8"/>
      <c r="J250" s="8"/>
      <c r="K250" s="8"/>
      <c r="L250" s="8"/>
      <c r="M250" s="8"/>
      <c r="N250" s="8"/>
      <c r="O250" s="8"/>
      <c r="P250" s="8"/>
      <c r="Q250" s="8"/>
      <c r="R250" s="8"/>
      <c r="S250" s="8"/>
      <c r="T250" s="8"/>
    </row>
    <row r="251" spans="1:20">
      <c r="A251" s="91" t="str">
        <f t="shared" si="9"/>
        <v/>
      </c>
      <c r="B251" s="13"/>
      <c r="C251" s="13"/>
      <c r="D251" s="37"/>
      <c r="E251" s="38"/>
      <c r="F251" s="57" t="str">
        <f t="shared" ref="F251:F272" si="10">IF(E251="","",D251*E251)</f>
        <v/>
      </c>
      <c r="G251" s="8"/>
      <c r="H251" s="8"/>
      <c r="I251" s="8"/>
      <c r="J251" s="8"/>
      <c r="K251" s="8"/>
      <c r="L251" s="8"/>
      <c r="M251" s="8"/>
      <c r="N251" s="8"/>
      <c r="O251" s="8"/>
      <c r="P251" s="8"/>
      <c r="Q251" s="8"/>
      <c r="R251" s="8"/>
      <c r="S251" s="8"/>
      <c r="T251" s="8"/>
    </row>
    <row r="252" spans="1:20">
      <c r="A252" s="91" t="str">
        <f t="shared" si="9"/>
        <v/>
      </c>
      <c r="B252" s="13"/>
      <c r="C252" s="13"/>
      <c r="D252" s="37"/>
      <c r="E252" s="38"/>
      <c r="F252" s="57" t="str">
        <f t="shared" si="10"/>
        <v/>
      </c>
      <c r="G252" s="8"/>
      <c r="H252" s="8"/>
      <c r="I252" s="8"/>
      <c r="J252" s="8"/>
      <c r="K252" s="8"/>
      <c r="L252" s="8"/>
      <c r="M252" s="8"/>
      <c r="N252" s="8"/>
      <c r="O252" s="8"/>
      <c r="P252" s="8"/>
      <c r="Q252" s="8"/>
      <c r="R252" s="8"/>
      <c r="S252" s="8"/>
      <c r="T252" s="8"/>
    </row>
    <row r="253" spans="1:20">
      <c r="A253" s="91" t="str">
        <f t="shared" si="9"/>
        <v/>
      </c>
      <c r="B253" s="13"/>
      <c r="C253" s="13"/>
      <c r="D253" s="38"/>
      <c r="E253" s="38"/>
      <c r="F253" s="57" t="str">
        <f t="shared" si="10"/>
        <v/>
      </c>
      <c r="G253" s="8"/>
      <c r="H253" s="8"/>
      <c r="I253" s="8"/>
      <c r="J253" s="8"/>
      <c r="K253" s="8"/>
      <c r="L253" s="8"/>
      <c r="M253" s="8"/>
      <c r="N253" s="8"/>
      <c r="O253" s="8"/>
      <c r="P253" s="8"/>
      <c r="Q253" s="8"/>
      <c r="R253" s="8"/>
      <c r="S253" s="8"/>
      <c r="T253" s="8"/>
    </row>
    <row r="254" spans="1:20">
      <c r="A254" s="91" t="str">
        <f t="shared" si="9"/>
        <v/>
      </c>
      <c r="B254" s="13"/>
      <c r="C254" s="13"/>
      <c r="D254" s="37"/>
      <c r="E254" s="38"/>
      <c r="F254" s="57" t="str">
        <f t="shared" si="10"/>
        <v/>
      </c>
      <c r="G254" s="8"/>
      <c r="H254" s="8"/>
      <c r="I254" s="8"/>
      <c r="J254" s="8"/>
      <c r="K254" s="8"/>
      <c r="L254" s="8"/>
      <c r="M254" s="8"/>
      <c r="N254" s="8"/>
      <c r="O254" s="8"/>
      <c r="P254" s="8"/>
      <c r="Q254" s="8"/>
      <c r="R254" s="8"/>
      <c r="S254" s="8"/>
      <c r="T254" s="8"/>
    </row>
    <row r="255" spans="1:20">
      <c r="A255" s="91" t="str">
        <f t="shared" si="9"/>
        <v/>
      </c>
      <c r="B255" s="13"/>
      <c r="C255" s="13"/>
      <c r="D255" s="37"/>
      <c r="E255" s="38"/>
      <c r="F255" s="57" t="str">
        <f t="shared" si="10"/>
        <v/>
      </c>
      <c r="G255" s="8"/>
      <c r="H255" s="8"/>
      <c r="I255" s="8"/>
      <c r="J255" s="8"/>
      <c r="K255" s="8"/>
      <c r="L255" s="8"/>
      <c r="M255" s="8"/>
      <c r="N255" s="8"/>
      <c r="O255" s="8"/>
      <c r="P255" s="8"/>
      <c r="Q255" s="8"/>
      <c r="R255" s="8"/>
      <c r="S255" s="8"/>
      <c r="T255" s="8"/>
    </row>
    <row r="256" spans="1:20">
      <c r="A256" s="91" t="str">
        <f t="shared" si="9"/>
        <v/>
      </c>
      <c r="B256" s="13"/>
      <c r="C256" s="13"/>
      <c r="D256" s="38"/>
      <c r="E256" s="38"/>
      <c r="F256" s="57" t="str">
        <f t="shared" si="10"/>
        <v/>
      </c>
      <c r="G256" s="8"/>
      <c r="H256" s="8"/>
      <c r="I256" s="8"/>
      <c r="J256" s="8"/>
      <c r="K256" s="8"/>
      <c r="L256" s="8"/>
      <c r="M256" s="8"/>
      <c r="N256" s="8"/>
      <c r="O256" s="8"/>
      <c r="P256" s="8"/>
      <c r="Q256" s="8"/>
      <c r="R256" s="8"/>
      <c r="S256" s="8"/>
      <c r="T256" s="8"/>
    </row>
    <row r="257" spans="1:20">
      <c r="A257" s="91" t="str">
        <f t="shared" si="9"/>
        <v/>
      </c>
      <c r="B257" s="13"/>
      <c r="C257" s="13"/>
      <c r="D257" s="37"/>
      <c r="E257" s="38"/>
      <c r="F257" s="57" t="str">
        <f t="shared" si="10"/>
        <v/>
      </c>
      <c r="G257" s="8"/>
      <c r="H257" s="8"/>
      <c r="I257" s="8"/>
      <c r="J257" s="8"/>
      <c r="K257" s="8"/>
      <c r="L257" s="8"/>
      <c r="M257" s="8"/>
      <c r="N257" s="8"/>
      <c r="O257" s="8"/>
      <c r="P257" s="8"/>
      <c r="Q257" s="8"/>
      <c r="R257" s="8"/>
      <c r="S257" s="8"/>
      <c r="T257" s="8"/>
    </row>
    <row r="258" spans="1:20">
      <c r="A258" s="91" t="str">
        <f t="shared" si="9"/>
        <v/>
      </c>
      <c r="B258" s="13"/>
      <c r="C258" s="13"/>
      <c r="D258" s="37"/>
      <c r="E258" s="38"/>
      <c r="F258" s="57" t="str">
        <f t="shared" si="10"/>
        <v/>
      </c>
      <c r="G258" s="8"/>
      <c r="H258" s="8"/>
      <c r="I258" s="8"/>
      <c r="J258" s="8"/>
      <c r="K258" s="8"/>
      <c r="L258" s="8"/>
      <c r="M258" s="8"/>
      <c r="N258" s="8"/>
      <c r="O258" s="8"/>
      <c r="P258" s="8"/>
      <c r="Q258" s="8"/>
      <c r="R258" s="8"/>
      <c r="S258" s="8"/>
      <c r="T258" s="8"/>
    </row>
    <row r="259" spans="1:20">
      <c r="A259" s="91" t="str">
        <f t="shared" si="9"/>
        <v/>
      </c>
      <c r="B259" s="13"/>
      <c r="C259" s="13"/>
      <c r="D259" s="38"/>
      <c r="E259" s="38"/>
      <c r="F259" s="57" t="str">
        <f t="shared" si="10"/>
        <v/>
      </c>
      <c r="G259" s="8"/>
      <c r="H259" s="8"/>
      <c r="I259" s="8"/>
      <c r="J259" s="8"/>
      <c r="K259" s="8"/>
      <c r="L259" s="8"/>
      <c r="M259" s="8"/>
      <c r="N259" s="8"/>
      <c r="O259" s="8"/>
      <c r="P259" s="8"/>
      <c r="Q259" s="8"/>
      <c r="R259" s="8"/>
      <c r="S259" s="8"/>
      <c r="T259" s="8"/>
    </row>
    <row r="260" spans="1:20">
      <c r="A260" s="91" t="str">
        <f t="shared" si="9"/>
        <v/>
      </c>
      <c r="B260" s="13"/>
      <c r="C260" s="13"/>
      <c r="D260" s="37"/>
      <c r="E260" s="38"/>
      <c r="F260" s="57" t="str">
        <f t="shared" si="10"/>
        <v/>
      </c>
      <c r="G260" s="8"/>
      <c r="H260" s="8"/>
      <c r="I260" s="8"/>
      <c r="J260" s="8"/>
      <c r="K260" s="8"/>
      <c r="L260" s="8"/>
      <c r="M260" s="8"/>
      <c r="N260" s="8"/>
      <c r="O260" s="8"/>
      <c r="P260" s="8"/>
      <c r="Q260" s="8"/>
      <c r="R260" s="8"/>
      <c r="S260" s="8"/>
      <c r="T260" s="8"/>
    </row>
    <row r="261" spans="1:20">
      <c r="A261" s="91" t="str">
        <f t="shared" si="9"/>
        <v/>
      </c>
      <c r="B261" s="13"/>
      <c r="C261" s="13"/>
      <c r="D261" s="37"/>
      <c r="E261" s="38"/>
      <c r="F261" s="57" t="str">
        <f t="shared" si="10"/>
        <v/>
      </c>
      <c r="G261" s="8"/>
      <c r="H261" s="8"/>
      <c r="I261" s="8"/>
      <c r="J261" s="8"/>
      <c r="K261" s="8"/>
      <c r="L261" s="8"/>
      <c r="M261" s="8"/>
      <c r="N261" s="8"/>
      <c r="O261" s="8"/>
      <c r="P261" s="8"/>
      <c r="Q261" s="8"/>
      <c r="R261" s="8"/>
      <c r="S261" s="8"/>
      <c r="T261" s="8"/>
    </row>
    <row r="262" spans="1:20">
      <c r="A262" s="91" t="str">
        <f t="shared" si="9"/>
        <v/>
      </c>
      <c r="B262" s="13"/>
      <c r="C262" s="13"/>
      <c r="D262" s="37"/>
      <c r="E262" s="38"/>
      <c r="F262" s="57" t="str">
        <f t="shared" si="10"/>
        <v/>
      </c>
      <c r="G262" s="8"/>
      <c r="H262" s="8"/>
      <c r="I262" s="8"/>
      <c r="J262" s="8"/>
      <c r="K262" s="8"/>
      <c r="L262" s="8"/>
      <c r="M262" s="8"/>
      <c r="N262" s="8"/>
      <c r="O262" s="8"/>
      <c r="P262" s="8"/>
      <c r="Q262" s="8"/>
      <c r="R262" s="8"/>
      <c r="S262" s="8"/>
      <c r="T262" s="8"/>
    </row>
    <row r="263" spans="1:20">
      <c r="A263" s="91" t="str">
        <f t="shared" si="9"/>
        <v/>
      </c>
      <c r="B263" s="13"/>
      <c r="C263" s="13"/>
      <c r="D263" s="38"/>
      <c r="E263" s="38"/>
      <c r="F263" s="57" t="str">
        <f t="shared" si="10"/>
        <v/>
      </c>
      <c r="G263" s="8"/>
      <c r="H263" s="8"/>
      <c r="I263" s="8"/>
      <c r="J263" s="8"/>
      <c r="K263" s="8"/>
      <c r="L263" s="8"/>
      <c r="M263" s="8"/>
      <c r="N263" s="8"/>
      <c r="O263" s="8"/>
      <c r="P263" s="8"/>
      <c r="Q263" s="8"/>
      <c r="R263" s="8"/>
      <c r="S263" s="8"/>
      <c r="T263" s="8"/>
    </row>
    <row r="264" spans="1:20">
      <c r="A264" s="91" t="str">
        <f t="shared" si="9"/>
        <v/>
      </c>
      <c r="B264" s="13"/>
      <c r="C264" s="13"/>
      <c r="D264" s="37"/>
      <c r="E264" s="38"/>
      <c r="F264" s="57" t="str">
        <f t="shared" si="10"/>
        <v/>
      </c>
      <c r="G264" s="8"/>
      <c r="H264" s="8"/>
      <c r="I264" s="8"/>
      <c r="J264" s="8"/>
      <c r="K264" s="8"/>
      <c r="L264" s="8"/>
      <c r="M264" s="8"/>
      <c r="N264" s="8"/>
      <c r="O264" s="8"/>
      <c r="P264" s="8"/>
      <c r="Q264" s="8"/>
      <c r="R264" s="8"/>
      <c r="S264" s="8"/>
      <c r="T264" s="8"/>
    </row>
    <row r="265" spans="1:20">
      <c r="A265" s="91" t="str">
        <f t="shared" si="9"/>
        <v/>
      </c>
      <c r="B265" s="13"/>
      <c r="C265" s="13"/>
      <c r="D265" s="37"/>
      <c r="E265" s="38"/>
      <c r="F265" s="57" t="str">
        <f t="shared" si="10"/>
        <v/>
      </c>
      <c r="G265" s="8"/>
      <c r="H265" s="8"/>
      <c r="I265" s="8"/>
      <c r="J265" s="8"/>
      <c r="K265" s="8"/>
      <c r="L265" s="8"/>
      <c r="M265" s="8"/>
      <c r="N265" s="8"/>
      <c r="O265" s="8"/>
      <c r="P265" s="8"/>
      <c r="Q265" s="8"/>
      <c r="R265" s="8"/>
      <c r="S265" s="8"/>
      <c r="T265" s="8"/>
    </row>
    <row r="266" spans="1:20">
      <c r="A266" s="91" t="str">
        <f t="shared" si="9"/>
        <v/>
      </c>
      <c r="B266" s="13"/>
      <c r="C266" s="13"/>
      <c r="D266" s="38"/>
      <c r="E266" s="38"/>
      <c r="F266" s="57" t="str">
        <f t="shared" si="10"/>
        <v/>
      </c>
      <c r="G266" s="8"/>
      <c r="H266" s="8"/>
      <c r="I266" s="8"/>
      <c r="J266" s="8"/>
      <c r="K266" s="8"/>
      <c r="L266" s="8"/>
      <c r="M266" s="8"/>
      <c r="N266" s="8"/>
      <c r="O266" s="8"/>
      <c r="P266" s="8"/>
      <c r="Q266" s="8"/>
      <c r="R266" s="8"/>
      <c r="S266" s="8"/>
      <c r="T266" s="8"/>
    </row>
    <row r="267" spans="1:20">
      <c r="A267" s="91" t="str">
        <f t="shared" si="9"/>
        <v/>
      </c>
      <c r="B267" s="13"/>
      <c r="C267" s="13"/>
      <c r="D267" s="37"/>
      <c r="E267" s="38"/>
      <c r="F267" s="57" t="str">
        <f t="shared" si="10"/>
        <v/>
      </c>
      <c r="G267" s="8"/>
      <c r="H267" s="8"/>
      <c r="I267" s="8"/>
      <c r="J267" s="8"/>
      <c r="K267" s="8"/>
      <c r="L267" s="8"/>
      <c r="M267" s="8"/>
      <c r="N267" s="8"/>
      <c r="O267" s="8"/>
      <c r="P267" s="8"/>
      <c r="Q267" s="8"/>
      <c r="R267" s="8"/>
      <c r="S267" s="8"/>
      <c r="T267" s="8"/>
    </row>
    <row r="268" spans="1:20">
      <c r="A268" s="91" t="str">
        <f t="shared" si="9"/>
        <v/>
      </c>
      <c r="B268" s="13"/>
      <c r="C268" s="13"/>
      <c r="D268" s="37"/>
      <c r="E268" s="38"/>
      <c r="F268" s="57" t="str">
        <f t="shared" si="10"/>
        <v/>
      </c>
      <c r="G268" s="8"/>
      <c r="H268" s="8"/>
      <c r="I268" s="8"/>
      <c r="J268" s="8"/>
      <c r="K268" s="8"/>
      <c r="L268" s="8"/>
      <c r="M268" s="8"/>
      <c r="N268" s="8"/>
      <c r="O268" s="8"/>
      <c r="P268" s="8"/>
      <c r="Q268" s="8"/>
      <c r="R268" s="8"/>
      <c r="S268" s="8"/>
      <c r="T268" s="8"/>
    </row>
    <row r="269" spans="1:20">
      <c r="A269" s="91" t="str">
        <f t="shared" si="9"/>
        <v/>
      </c>
      <c r="B269" s="13"/>
      <c r="C269" s="13"/>
      <c r="D269" s="38"/>
      <c r="E269" s="38"/>
      <c r="F269" s="57" t="str">
        <f t="shared" si="10"/>
        <v/>
      </c>
      <c r="G269" s="8"/>
      <c r="H269" s="8"/>
      <c r="I269" s="8"/>
      <c r="J269" s="8"/>
      <c r="K269" s="8"/>
      <c r="L269" s="8"/>
      <c r="M269" s="8"/>
      <c r="N269" s="8"/>
      <c r="O269" s="8"/>
      <c r="P269" s="8"/>
      <c r="Q269" s="8"/>
      <c r="R269" s="8"/>
      <c r="S269" s="8"/>
      <c r="T269" s="8"/>
    </row>
    <row r="270" spans="1:20">
      <c r="A270" s="91" t="str">
        <f t="shared" si="9"/>
        <v/>
      </c>
      <c r="B270" s="13"/>
      <c r="C270" s="13"/>
      <c r="D270" s="37"/>
      <c r="E270" s="38"/>
      <c r="F270" s="57" t="str">
        <f t="shared" si="10"/>
        <v/>
      </c>
      <c r="G270" s="8"/>
      <c r="H270" s="8"/>
      <c r="I270" s="8"/>
      <c r="J270" s="8"/>
      <c r="K270" s="8"/>
      <c r="L270" s="8"/>
      <c r="M270" s="8"/>
      <c r="N270" s="8"/>
      <c r="O270" s="8"/>
      <c r="P270" s="8"/>
      <c r="Q270" s="8"/>
      <c r="R270" s="8"/>
      <c r="S270" s="8"/>
      <c r="T270" s="8"/>
    </row>
    <row r="271" spans="1:20">
      <c r="A271" s="91" t="str">
        <f t="shared" si="9"/>
        <v/>
      </c>
      <c r="B271" s="13"/>
      <c r="C271" s="13"/>
      <c r="D271" s="37"/>
      <c r="E271" s="38"/>
      <c r="F271" s="57" t="str">
        <f t="shared" si="10"/>
        <v/>
      </c>
      <c r="G271" s="8"/>
      <c r="H271" s="8"/>
      <c r="I271" s="8"/>
      <c r="J271" s="8"/>
      <c r="K271" s="8"/>
      <c r="L271" s="8"/>
      <c r="M271" s="8"/>
      <c r="N271" s="8"/>
      <c r="O271" s="8"/>
      <c r="P271" s="8"/>
      <c r="Q271" s="8"/>
      <c r="R271" s="8"/>
      <c r="S271" s="8"/>
      <c r="T271" s="8"/>
    </row>
    <row r="272" spans="1:20">
      <c r="A272" s="91" t="str">
        <f t="shared" si="9"/>
        <v/>
      </c>
      <c r="B272" s="13"/>
      <c r="C272" s="13"/>
      <c r="D272" s="37"/>
      <c r="E272" s="38"/>
      <c r="F272" s="57" t="str">
        <f t="shared" si="10"/>
        <v/>
      </c>
      <c r="G272" s="8"/>
      <c r="H272" s="8"/>
      <c r="I272" s="8"/>
      <c r="J272" s="8"/>
      <c r="K272" s="8"/>
      <c r="L272" s="8"/>
      <c r="M272" s="8"/>
      <c r="N272" s="8"/>
      <c r="O272" s="8"/>
      <c r="P272" s="8"/>
      <c r="Q272" s="8"/>
      <c r="R272" s="8"/>
      <c r="S272" s="8"/>
      <c r="T272" s="8"/>
    </row>
    <row r="273" spans="1:20">
      <c r="A273" s="91" t="str">
        <f t="shared" si="9"/>
        <v/>
      </c>
      <c r="B273" s="13"/>
      <c r="C273" s="13"/>
      <c r="D273" s="38"/>
      <c r="E273" s="38"/>
      <c r="F273" s="57" t="str">
        <f t="shared" ref="F273:F336" si="11">IF(E273="","",D273*E273)</f>
        <v/>
      </c>
      <c r="G273" s="8"/>
      <c r="H273" s="8"/>
      <c r="I273" s="8"/>
      <c r="J273" s="8"/>
      <c r="K273" s="8"/>
      <c r="L273" s="8"/>
      <c r="M273" s="8"/>
      <c r="N273" s="8"/>
      <c r="O273" s="8"/>
      <c r="P273" s="8"/>
      <c r="Q273" s="8"/>
      <c r="R273" s="8"/>
      <c r="S273" s="8"/>
      <c r="T273" s="8"/>
    </row>
    <row r="274" spans="1:20">
      <c r="A274" s="91" t="str">
        <f t="shared" ref="A274:A337" si="12">IF(B274="",IF(C274="",IF(I274="","",A273),A273),A273+1)</f>
        <v/>
      </c>
      <c r="B274" s="13"/>
      <c r="C274" s="13"/>
      <c r="D274" s="37"/>
      <c r="E274" s="38"/>
      <c r="F274" s="57" t="str">
        <f t="shared" si="11"/>
        <v/>
      </c>
      <c r="G274" s="8"/>
      <c r="H274" s="8"/>
      <c r="I274" s="8"/>
      <c r="J274" s="8"/>
      <c r="K274" s="8"/>
      <c r="L274" s="8"/>
      <c r="M274" s="8"/>
      <c r="N274" s="8"/>
      <c r="O274" s="8"/>
      <c r="P274" s="8"/>
      <c r="Q274" s="8"/>
      <c r="R274" s="8"/>
      <c r="S274" s="8"/>
      <c r="T274" s="8"/>
    </row>
    <row r="275" spans="1:20">
      <c r="A275" s="91" t="str">
        <f t="shared" si="12"/>
        <v/>
      </c>
      <c r="B275" s="13"/>
      <c r="C275" s="13"/>
      <c r="D275" s="37"/>
      <c r="E275" s="38"/>
      <c r="F275" s="57" t="str">
        <f t="shared" si="11"/>
        <v/>
      </c>
      <c r="G275" s="8"/>
      <c r="H275" s="8"/>
      <c r="I275" s="8"/>
      <c r="J275" s="8"/>
      <c r="K275" s="8"/>
      <c r="L275" s="8"/>
      <c r="M275" s="8"/>
      <c r="N275" s="8"/>
      <c r="O275" s="8"/>
      <c r="P275" s="8"/>
      <c r="Q275" s="8"/>
      <c r="R275" s="8"/>
      <c r="S275" s="8"/>
      <c r="T275" s="8"/>
    </row>
    <row r="276" spans="1:20">
      <c r="A276" s="91" t="str">
        <f t="shared" si="12"/>
        <v/>
      </c>
      <c r="B276" s="13"/>
      <c r="C276" s="13"/>
      <c r="D276" s="38"/>
      <c r="E276" s="38"/>
      <c r="F276" s="57" t="str">
        <f t="shared" si="11"/>
        <v/>
      </c>
      <c r="G276" s="8"/>
      <c r="H276" s="8"/>
      <c r="I276" s="8"/>
      <c r="J276" s="8"/>
      <c r="K276" s="8"/>
      <c r="L276" s="8"/>
      <c r="M276" s="8"/>
      <c r="N276" s="8"/>
      <c r="O276" s="8"/>
      <c r="P276" s="8"/>
      <c r="Q276" s="8"/>
      <c r="R276" s="8"/>
      <c r="S276" s="8"/>
      <c r="T276" s="8"/>
    </row>
    <row r="277" spans="1:20">
      <c r="A277" s="91" t="str">
        <f t="shared" si="12"/>
        <v/>
      </c>
      <c r="B277" s="13"/>
      <c r="C277" s="13"/>
      <c r="D277" s="37"/>
      <c r="E277" s="38"/>
      <c r="F277" s="57" t="str">
        <f t="shared" si="11"/>
        <v/>
      </c>
      <c r="G277" s="8"/>
      <c r="H277" s="8"/>
      <c r="I277" s="8"/>
      <c r="J277" s="8"/>
      <c r="K277" s="8"/>
      <c r="L277" s="8"/>
      <c r="M277" s="8"/>
      <c r="N277" s="8"/>
      <c r="O277" s="8"/>
      <c r="P277" s="8"/>
      <c r="Q277" s="8"/>
      <c r="R277" s="8"/>
      <c r="S277" s="8"/>
      <c r="T277" s="8"/>
    </row>
    <row r="278" spans="1:20">
      <c r="A278" s="91" t="str">
        <f t="shared" si="12"/>
        <v/>
      </c>
      <c r="B278" s="13"/>
      <c r="C278" s="13"/>
      <c r="D278" s="37"/>
      <c r="E278" s="38"/>
      <c r="F278" s="57" t="str">
        <f t="shared" si="11"/>
        <v/>
      </c>
      <c r="G278" s="8"/>
      <c r="H278" s="8"/>
      <c r="I278" s="8"/>
      <c r="J278" s="8"/>
      <c r="K278" s="8"/>
      <c r="L278" s="8"/>
      <c r="M278" s="8"/>
      <c r="N278" s="8"/>
      <c r="O278" s="8"/>
      <c r="P278" s="8"/>
      <c r="Q278" s="8"/>
      <c r="R278" s="8"/>
      <c r="S278" s="8"/>
      <c r="T278" s="8"/>
    </row>
    <row r="279" spans="1:20">
      <c r="A279" s="91" t="str">
        <f t="shared" si="12"/>
        <v/>
      </c>
      <c r="B279" s="13"/>
      <c r="C279" s="13"/>
      <c r="D279" s="38"/>
      <c r="E279" s="38"/>
      <c r="F279" s="57" t="str">
        <f t="shared" si="11"/>
        <v/>
      </c>
      <c r="G279" s="8"/>
      <c r="H279" s="8"/>
      <c r="I279" s="8"/>
      <c r="J279" s="8"/>
      <c r="K279" s="8"/>
      <c r="L279" s="8"/>
      <c r="M279" s="8"/>
      <c r="N279" s="8"/>
      <c r="O279" s="8"/>
      <c r="P279" s="8"/>
      <c r="Q279" s="8"/>
      <c r="R279" s="8"/>
      <c r="S279" s="8"/>
      <c r="T279" s="8"/>
    </row>
    <row r="280" spans="1:20">
      <c r="A280" s="91" t="str">
        <f t="shared" si="12"/>
        <v/>
      </c>
      <c r="B280" s="13"/>
      <c r="C280" s="13"/>
      <c r="D280" s="37"/>
      <c r="E280" s="38"/>
      <c r="F280" s="57" t="str">
        <f t="shared" si="11"/>
        <v/>
      </c>
      <c r="G280" s="8"/>
      <c r="H280" s="8"/>
      <c r="I280" s="8"/>
      <c r="J280" s="8"/>
      <c r="K280" s="8"/>
      <c r="L280" s="8"/>
      <c r="M280" s="8"/>
      <c r="N280" s="8"/>
      <c r="O280" s="8"/>
      <c r="P280" s="8"/>
      <c r="Q280" s="8"/>
      <c r="R280" s="8"/>
      <c r="S280" s="8"/>
      <c r="T280" s="8"/>
    </row>
    <row r="281" spans="1:20">
      <c r="A281" s="91" t="str">
        <f t="shared" si="12"/>
        <v/>
      </c>
      <c r="B281" s="13"/>
      <c r="C281" s="13"/>
      <c r="D281" s="37"/>
      <c r="E281" s="38"/>
      <c r="F281" s="57" t="str">
        <f t="shared" si="11"/>
        <v/>
      </c>
      <c r="G281" s="8"/>
      <c r="H281" s="8"/>
      <c r="I281" s="8"/>
      <c r="J281" s="8"/>
      <c r="K281" s="8"/>
      <c r="L281" s="8"/>
      <c r="M281" s="8"/>
      <c r="N281" s="8"/>
      <c r="O281" s="8"/>
      <c r="P281" s="8"/>
      <c r="Q281" s="8"/>
      <c r="R281" s="8"/>
      <c r="S281" s="8"/>
      <c r="T281" s="8"/>
    </row>
    <row r="282" spans="1:20">
      <c r="A282" s="91" t="str">
        <f t="shared" si="12"/>
        <v/>
      </c>
      <c r="B282" s="13"/>
      <c r="C282" s="13"/>
      <c r="D282" s="37"/>
      <c r="E282" s="38"/>
      <c r="F282" s="57" t="str">
        <f t="shared" si="11"/>
        <v/>
      </c>
      <c r="G282" s="8"/>
      <c r="H282" s="8"/>
      <c r="I282" s="8"/>
      <c r="J282" s="8"/>
      <c r="K282" s="8"/>
      <c r="L282" s="8"/>
      <c r="M282" s="8"/>
      <c r="N282" s="8"/>
      <c r="O282" s="8"/>
      <c r="P282" s="8"/>
      <c r="Q282" s="8"/>
      <c r="R282" s="8"/>
      <c r="S282" s="8"/>
      <c r="T282" s="8"/>
    </row>
    <row r="283" spans="1:20">
      <c r="A283" s="91" t="str">
        <f t="shared" si="12"/>
        <v/>
      </c>
      <c r="B283" s="13"/>
      <c r="C283" s="13"/>
      <c r="D283" s="38"/>
      <c r="E283" s="38"/>
      <c r="F283" s="57" t="str">
        <f t="shared" si="11"/>
        <v/>
      </c>
      <c r="G283" s="8"/>
      <c r="H283" s="8"/>
      <c r="I283" s="8"/>
      <c r="J283" s="8"/>
      <c r="K283" s="8"/>
      <c r="L283" s="8"/>
      <c r="M283" s="8"/>
      <c r="N283" s="8"/>
      <c r="O283" s="8"/>
      <c r="P283" s="8"/>
      <c r="Q283" s="8"/>
      <c r="R283" s="8"/>
      <c r="S283" s="8"/>
      <c r="T283" s="8"/>
    </row>
    <row r="284" spans="1:20">
      <c r="A284" s="91" t="str">
        <f t="shared" si="12"/>
        <v/>
      </c>
      <c r="B284" s="13"/>
      <c r="C284" s="13"/>
      <c r="D284" s="37"/>
      <c r="E284" s="38"/>
      <c r="F284" s="57" t="str">
        <f t="shared" si="11"/>
        <v/>
      </c>
      <c r="G284" s="8"/>
      <c r="H284" s="8"/>
      <c r="I284" s="8"/>
      <c r="J284" s="8"/>
      <c r="K284" s="8"/>
      <c r="L284" s="8"/>
      <c r="M284" s="8"/>
      <c r="N284" s="8"/>
      <c r="O284" s="8"/>
      <c r="P284" s="8"/>
      <c r="Q284" s="8"/>
      <c r="R284" s="8"/>
      <c r="S284" s="8"/>
      <c r="T284" s="8"/>
    </row>
    <row r="285" spans="1:20">
      <c r="A285" s="91" t="str">
        <f t="shared" si="12"/>
        <v/>
      </c>
      <c r="B285" s="13"/>
      <c r="C285" s="13"/>
      <c r="D285" s="37"/>
      <c r="E285" s="38"/>
      <c r="F285" s="57" t="str">
        <f t="shared" si="11"/>
        <v/>
      </c>
      <c r="G285" s="8"/>
      <c r="H285" s="8"/>
      <c r="I285" s="8"/>
      <c r="J285" s="8"/>
      <c r="K285" s="8"/>
      <c r="L285" s="8"/>
      <c r="M285" s="8"/>
      <c r="N285" s="8"/>
      <c r="O285" s="8"/>
      <c r="P285" s="8"/>
      <c r="Q285" s="8"/>
      <c r="R285" s="8"/>
      <c r="S285" s="8"/>
      <c r="T285" s="8"/>
    </row>
    <row r="286" spans="1:20">
      <c r="A286" s="91" t="str">
        <f t="shared" si="12"/>
        <v/>
      </c>
      <c r="B286" s="13"/>
      <c r="C286" s="13"/>
      <c r="D286" s="38"/>
      <c r="E286" s="38"/>
      <c r="F286" s="57" t="str">
        <f t="shared" si="11"/>
        <v/>
      </c>
      <c r="G286" s="8"/>
      <c r="H286" s="8"/>
      <c r="I286" s="8"/>
      <c r="J286" s="8"/>
      <c r="K286" s="8"/>
      <c r="L286" s="8"/>
      <c r="M286" s="8"/>
      <c r="N286" s="8"/>
      <c r="O286" s="8"/>
      <c r="P286" s="8"/>
      <c r="Q286" s="8"/>
      <c r="R286" s="8"/>
      <c r="S286" s="8"/>
      <c r="T286" s="8"/>
    </row>
    <row r="287" spans="1:20">
      <c r="A287" s="91" t="str">
        <f t="shared" si="12"/>
        <v/>
      </c>
      <c r="B287" s="13"/>
      <c r="C287" s="13"/>
      <c r="D287" s="37"/>
      <c r="E287" s="38"/>
      <c r="F287" s="57" t="str">
        <f t="shared" si="11"/>
        <v/>
      </c>
      <c r="G287" s="8"/>
      <c r="H287" s="8"/>
      <c r="I287" s="8"/>
      <c r="J287" s="8"/>
      <c r="K287" s="8"/>
      <c r="L287" s="8"/>
      <c r="M287" s="8"/>
      <c r="N287" s="8"/>
      <c r="O287" s="8"/>
      <c r="P287" s="8"/>
      <c r="Q287" s="8"/>
      <c r="R287" s="8"/>
      <c r="S287" s="8"/>
      <c r="T287" s="8"/>
    </row>
    <row r="288" spans="1:20">
      <c r="A288" s="91" t="str">
        <f t="shared" si="12"/>
        <v/>
      </c>
      <c r="B288" s="13"/>
      <c r="C288" s="13"/>
      <c r="D288" s="37"/>
      <c r="E288" s="38"/>
      <c r="F288" s="57" t="str">
        <f t="shared" si="11"/>
        <v/>
      </c>
      <c r="G288" s="8"/>
      <c r="H288" s="8"/>
      <c r="I288" s="8"/>
      <c r="J288" s="8"/>
      <c r="K288" s="8"/>
      <c r="L288" s="8"/>
      <c r="M288" s="8"/>
      <c r="N288" s="8"/>
      <c r="O288" s="8"/>
      <c r="P288" s="8"/>
      <c r="Q288" s="8"/>
      <c r="R288" s="8"/>
      <c r="S288" s="8"/>
      <c r="T288" s="8"/>
    </row>
    <row r="289" spans="1:20">
      <c r="A289" s="91" t="str">
        <f t="shared" si="12"/>
        <v/>
      </c>
      <c r="B289" s="13"/>
      <c r="C289" s="13"/>
      <c r="D289" s="38"/>
      <c r="E289" s="38"/>
      <c r="F289" s="57" t="str">
        <f t="shared" si="11"/>
        <v/>
      </c>
      <c r="G289" s="8"/>
      <c r="H289" s="8"/>
      <c r="I289" s="8"/>
      <c r="J289" s="8"/>
      <c r="K289" s="8"/>
      <c r="L289" s="8"/>
      <c r="M289" s="8"/>
      <c r="N289" s="8"/>
      <c r="O289" s="8"/>
      <c r="P289" s="8"/>
      <c r="Q289" s="8"/>
      <c r="R289" s="8"/>
      <c r="S289" s="8"/>
      <c r="T289" s="8"/>
    </row>
    <row r="290" spans="1:20">
      <c r="A290" s="91" t="str">
        <f t="shared" si="12"/>
        <v/>
      </c>
      <c r="B290" s="13"/>
      <c r="C290" s="13"/>
      <c r="D290" s="37"/>
      <c r="E290" s="38"/>
      <c r="F290" s="57" t="str">
        <f t="shared" si="11"/>
        <v/>
      </c>
      <c r="G290" s="8"/>
      <c r="H290" s="8"/>
      <c r="I290" s="8"/>
      <c r="J290" s="8"/>
      <c r="K290" s="8"/>
      <c r="L290" s="8"/>
      <c r="M290" s="8"/>
      <c r="N290" s="8"/>
      <c r="O290" s="8"/>
      <c r="P290" s="8"/>
      <c r="Q290" s="8"/>
      <c r="R290" s="8"/>
      <c r="S290" s="8"/>
      <c r="T290" s="8"/>
    </row>
    <row r="291" spans="1:20">
      <c r="A291" s="91" t="str">
        <f t="shared" si="12"/>
        <v/>
      </c>
      <c r="B291" s="13"/>
      <c r="C291" s="13"/>
      <c r="D291" s="37"/>
      <c r="E291" s="38"/>
      <c r="F291" s="57" t="str">
        <f t="shared" si="11"/>
        <v/>
      </c>
      <c r="G291" s="8"/>
      <c r="H291" s="8"/>
      <c r="I291" s="8"/>
      <c r="J291" s="8"/>
      <c r="K291" s="8"/>
      <c r="L291" s="8"/>
      <c r="M291" s="8"/>
      <c r="N291" s="8"/>
      <c r="O291" s="8"/>
      <c r="P291" s="8"/>
      <c r="Q291" s="8"/>
      <c r="R291" s="8"/>
      <c r="S291" s="8"/>
      <c r="T291" s="8"/>
    </row>
    <row r="292" spans="1:20">
      <c r="A292" s="91" t="str">
        <f t="shared" si="12"/>
        <v/>
      </c>
      <c r="B292" s="13"/>
      <c r="C292" s="13"/>
      <c r="D292" s="37"/>
      <c r="E292" s="38"/>
      <c r="F292" s="57" t="str">
        <f t="shared" si="11"/>
        <v/>
      </c>
      <c r="G292" s="8"/>
      <c r="H292" s="8"/>
      <c r="I292" s="8"/>
      <c r="J292" s="8"/>
      <c r="K292" s="8"/>
      <c r="L292" s="8"/>
      <c r="M292" s="8"/>
      <c r="N292" s="8"/>
      <c r="O292" s="8"/>
      <c r="P292" s="8"/>
      <c r="Q292" s="8"/>
      <c r="R292" s="8"/>
      <c r="S292" s="8"/>
      <c r="T292" s="8"/>
    </row>
    <row r="293" spans="1:20">
      <c r="A293" s="91" t="str">
        <f t="shared" si="12"/>
        <v/>
      </c>
      <c r="B293" s="13"/>
      <c r="C293" s="13"/>
      <c r="D293" s="38"/>
      <c r="E293" s="38"/>
      <c r="F293" s="57" t="str">
        <f t="shared" si="11"/>
        <v/>
      </c>
      <c r="G293" s="8"/>
      <c r="H293" s="8"/>
      <c r="I293" s="8"/>
      <c r="J293" s="8"/>
      <c r="K293" s="8"/>
      <c r="L293" s="8"/>
      <c r="M293" s="8"/>
      <c r="N293" s="8"/>
      <c r="O293" s="8"/>
      <c r="P293" s="8"/>
      <c r="Q293" s="8"/>
      <c r="R293" s="8"/>
      <c r="S293" s="8"/>
      <c r="T293" s="8"/>
    </row>
    <row r="294" spans="1:20">
      <c r="A294" s="91" t="str">
        <f t="shared" si="12"/>
        <v/>
      </c>
      <c r="B294" s="13"/>
      <c r="C294" s="13"/>
      <c r="D294" s="37"/>
      <c r="E294" s="38"/>
      <c r="F294" s="57" t="str">
        <f t="shared" si="11"/>
        <v/>
      </c>
      <c r="G294" s="8"/>
      <c r="H294" s="8"/>
      <c r="I294" s="8"/>
      <c r="J294" s="8"/>
      <c r="K294" s="8"/>
      <c r="L294" s="8"/>
      <c r="M294" s="8"/>
      <c r="N294" s="8"/>
      <c r="O294" s="8"/>
      <c r="P294" s="8"/>
      <c r="Q294" s="8"/>
      <c r="R294" s="8"/>
      <c r="S294" s="8"/>
      <c r="T294" s="8"/>
    </row>
    <row r="295" spans="1:20">
      <c r="A295" s="91" t="str">
        <f t="shared" si="12"/>
        <v/>
      </c>
      <c r="B295" s="13"/>
      <c r="C295" s="13"/>
      <c r="D295" s="37"/>
      <c r="E295" s="38"/>
      <c r="F295" s="57" t="str">
        <f t="shared" si="11"/>
        <v/>
      </c>
      <c r="G295" s="8"/>
      <c r="H295" s="8"/>
      <c r="I295" s="8"/>
      <c r="J295" s="8"/>
      <c r="K295" s="8"/>
      <c r="L295" s="8"/>
      <c r="M295" s="8"/>
      <c r="N295" s="8"/>
      <c r="O295" s="8"/>
      <c r="P295" s="8"/>
      <c r="Q295" s="8"/>
      <c r="R295" s="8"/>
      <c r="S295" s="8"/>
      <c r="T295" s="8"/>
    </row>
    <row r="296" spans="1:20">
      <c r="A296" s="91" t="str">
        <f t="shared" si="12"/>
        <v/>
      </c>
      <c r="B296" s="13"/>
      <c r="C296" s="13"/>
      <c r="D296" s="38"/>
      <c r="E296" s="38"/>
      <c r="F296" s="57" t="str">
        <f t="shared" si="11"/>
        <v/>
      </c>
      <c r="G296" s="8"/>
      <c r="H296" s="8"/>
      <c r="I296" s="8"/>
      <c r="J296" s="8"/>
      <c r="K296" s="8"/>
      <c r="L296" s="8"/>
      <c r="M296" s="8"/>
      <c r="N296" s="8"/>
      <c r="O296" s="8"/>
      <c r="P296" s="8"/>
      <c r="Q296" s="8"/>
      <c r="R296" s="8"/>
      <c r="S296" s="8"/>
      <c r="T296" s="8"/>
    </row>
    <row r="297" spans="1:20">
      <c r="A297" s="91" t="str">
        <f t="shared" si="12"/>
        <v/>
      </c>
      <c r="B297" s="13"/>
      <c r="C297" s="13"/>
      <c r="D297" s="37"/>
      <c r="E297" s="38"/>
      <c r="F297" s="57" t="str">
        <f t="shared" si="11"/>
        <v/>
      </c>
      <c r="G297" s="8"/>
      <c r="H297" s="8"/>
      <c r="I297" s="8"/>
      <c r="J297" s="8"/>
      <c r="K297" s="8"/>
      <c r="L297" s="8"/>
      <c r="M297" s="8"/>
      <c r="N297" s="8"/>
      <c r="O297" s="8"/>
      <c r="P297" s="8"/>
      <c r="Q297" s="8"/>
      <c r="R297" s="8"/>
      <c r="S297" s="8"/>
      <c r="T297" s="8"/>
    </row>
    <row r="298" spans="1:20">
      <c r="A298" s="91" t="str">
        <f t="shared" si="12"/>
        <v/>
      </c>
      <c r="B298" s="13"/>
      <c r="C298" s="13"/>
      <c r="D298" s="37"/>
      <c r="E298" s="38"/>
      <c r="F298" s="57" t="str">
        <f t="shared" si="11"/>
        <v/>
      </c>
      <c r="G298" s="8"/>
      <c r="H298" s="8"/>
      <c r="I298" s="8"/>
      <c r="J298" s="8"/>
      <c r="K298" s="8"/>
      <c r="L298" s="8"/>
      <c r="M298" s="8"/>
      <c r="N298" s="8"/>
      <c r="O298" s="8"/>
      <c r="P298" s="8"/>
      <c r="Q298" s="8"/>
      <c r="R298" s="8"/>
      <c r="S298" s="8"/>
      <c r="T298" s="8"/>
    </row>
    <row r="299" spans="1:20">
      <c r="A299" s="91" t="str">
        <f t="shared" si="12"/>
        <v/>
      </c>
      <c r="B299" s="13"/>
      <c r="C299" s="13"/>
      <c r="D299" s="38"/>
      <c r="E299" s="38"/>
      <c r="F299" s="57" t="str">
        <f t="shared" si="11"/>
        <v/>
      </c>
      <c r="G299" s="8"/>
      <c r="H299" s="8"/>
      <c r="I299" s="8"/>
      <c r="J299" s="8"/>
      <c r="K299" s="8"/>
      <c r="L299" s="8"/>
      <c r="M299" s="8"/>
      <c r="N299" s="8"/>
      <c r="O299" s="8"/>
      <c r="P299" s="8"/>
      <c r="Q299" s="8"/>
      <c r="R299" s="8"/>
      <c r="S299" s="8"/>
      <c r="T299" s="8"/>
    </row>
    <row r="300" spans="1:20">
      <c r="A300" s="91" t="str">
        <f t="shared" si="12"/>
        <v/>
      </c>
      <c r="B300" s="13"/>
      <c r="C300" s="13"/>
      <c r="D300" s="37"/>
      <c r="E300" s="38"/>
      <c r="F300" s="57" t="str">
        <f t="shared" si="11"/>
        <v/>
      </c>
      <c r="G300" s="8"/>
      <c r="H300" s="8"/>
      <c r="I300" s="8"/>
      <c r="J300" s="8"/>
      <c r="K300" s="8"/>
      <c r="L300" s="8"/>
      <c r="M300" s="8"/>
      <c r="N300" s="8"/>
      <c r="O300" s="8"/>
      <c r="P300" s="8"/>
      <c r="Q300" s="8"/>
      <c r="R300" s="8"/>
      <c r="S300" s="8"/>
      <c r="T300" s="8"/>
    </row>
    <row r="301" spans="1:20">
      <c r="A301" s="91" t="str">
        <f t="shared" si="12"/>
        <v/>
      </c>
      <c r="B301" s="13"/>
      <c r="C301" s="13"/>
      <c r="D301" s="37"/>
      <c r="E301" s="38"/>
      <c r="F301" s="57" t="str">
        <f t="shared" si="11"/>
        <v/>
      </c>
      <c r="G301" s="8"/>
      <c r="H301" s="8"/>
      <c r="I301" s="8"/>
      <c r="J301" s="8"/>
      <c r="K301" s="8"/>
      <c r="L301" s="8"/>
      <c r="M301" s="8"/>
      <c r="N301" s="8"/>
      <c r="O301" s="8"/>
      <c r="P301" s="8"/>
      <c r="Q301" s="8"/>
      <c r="R301" s="8"/>
      <c r="S301" s="8"/>
      <c r="T301" s="8"/>
    </row>
    <row r="302" spans="1:20">
      <c r="A302" s="91" t="str">
        <f t="shared" si="12"/>
        <v/>
      </c>
      <c r="B302" s="13"/>
      <c r="C302" s="13"/>
      <c r="D302" s="37"/>
      <c r="E302" s="38"/>
      <c r="F302" s="57" t="str">
        <f t="shared" si="11"/>
        <v/>
      </c>
      <c r="G302" s="8"/>
      <c r="H302" s="8"/>
      <c r="I302" s="8"/>
      <c r="J302" s="8"/>
      <c r="K302" s="8"/>
      <c r="L302" s="8"/>
      <c r="M302" s="8"/>
      <c r="N302" s="8"/>
      <c r="O302" s="8"/>
      <c r="P302" s="8"/>
      <c r="Q302" s="8"/>
      <c r="R302" s="8"/>
      <c r="S302" s="8"/>
      <c r="T302" s="8"/>
    </row>
    <row r="303" spans="1:20">
      <c r="A303" s="91" t="str">
        <f t="shared" si="12"/>
        <v/>
      </c>
      <c r="B303" s="13"/>
      <c r="C303" s="13"/>
      <c r="D303" s="38"/>
      <c r="E303" s="38"/>
      <c r="F303" s="57" t="str">
        <f t="shared" si="11"/>
        <v/>
      </c>
      <c r="G303" s="8"/>
      <c r="H303" s="8"/>
      <c r="I303" s="8"/>
      <c r="J303" s="8"/>
      <c r="K303" s="8"/>
      <c r="L303" s="8"/>
      <c r="M303" s="8"/>
      <c r="N303" s="8"/>
      <c r="O303" s="8"/>
      <c r="P303" s="8"/>
      <c r="Q303" s="8"/>
      <c r="R303" s="8"/>
      <c r="S303" s="8"/>
      <c r="T303" s="8"/>
    </row>
    <row r="304" spans="1:20">
      <c r="A304" s="91" t="str">
        <f t="shared" si="12"/>
        <v/>
      </c>
      <c r="B304" s="13"/>
      <c r="C304" s="13"/>
      <c r="D304" s="37"/>
      <c r="E304" s="38"/>
      <c r="F304" s="57" t="str">
        <f t="shared" si="11"/>
        <v/>
      </c>
      <c r="G304" s="8"/>
      <c r="H304" s="8"/>
      <c r="I304" s="8"/>
      <c r="J304" s="8"/>
      <c r="K304" s="8"/>
      <c r="L304" s="8"/>
      <c r="M304" s="8"/>
      <c r="N304" s="8"/>
      <c r="O304" s="8"/>
      <c r="P304" s="8"/>
      <c r="Q304" s="8"/>
      <c r="R304" s="8"/>
      <c r="S304" s="8"/>
      <c r="T304" s="8"/>
    </row>
    <row r="305" spans="1:20">
      <c r="A305" s="91" t="str">
        <f t="shared" si="12"/>
        <v/>
      </c>
      <c r="B305" s="13"/>
      <c r="C305" s="13"/>
      <c r="D305" s="37"/>
      <c r="E305" s="38"/>
      <c r="F305" s="57" t="str">
        <f t="shared" si="11"/>
        <v/>
      </c>
      <c r="G305" s="8"/>
      <c r="H305" s="8"/>
      <c r="I305" s="8"/>
      <c r="J305" s="8"/>
      <c r="K305" s="8"/>
      <c r="L305" s="8"/>
      <c r="M305" s="8"/>
      <c r="N305" s="8"/>
      <c r="O305" s="8"/>
      <c r="P305" s="8"/>
      <c r="Q305" s="8"/>
      <c r="R305" s="8"/>
      <c r="S305" s="8"/>
      <c r="T305" s="8"/>
    </row>
    <row r="306" spans="1:20">
      <c r="A306" s="91" t="str">
        <f t="shared" si="12"/>
        <v/>
      </c>
      <c r="B306" s="13"/>
      <c r="C306" s="13"/>
      <c r="D306" s="38"/>
      <c r="E306" s="38"/>
      <c r="F306" s="57" t="str">
        <f t="shared" si="11"/>
        <v/>
      </c>
      <c r="G306" s="8"/>
      <c r="H306" s="8"/>
      <c r="I306" s="8"/>
      <c r="J306" s="8"/>
      <c r="K306" s="8"/>
      <c r="L306" s="8"/>
      <c r="M306" s="8"/>
      <c r="N306" s="8"/>
      <c r="O306" s="8"/>
      <c r="P306" s="8"/>
      <c r="Q306" s="8"/>
      <c r="R306" s="8"/>
      <c r="S306" s="8"/>
      <c r="T306" s="8"/>
    </row>
    <row r="307" spans="1:20">
      <c r="A307" s="91" t="str">
        <f t="shared" si="12"/>
        <v/>
      </c>
      <c r="B307" s="13"/>
      <c r="C307" s="13"/>
      <c r="D307" s="37"/>
      <c r="E307" s="38"/>
      <c r="F307" s="57" t="str">
        <f t="shared" si="11"/>
        <v/>
      </c>
      <c r="G307" s="8"/>
      <c r="H307" s="8"/>
      <c r="I307" s="8"/>
      <c r="J307" s="8"/>
      <c r="K307" s="8"/>
      <c r="L307" s="8"/>
      <c r="M307" s="8"/>
      <c r="N307" s="8"/>
      <c r="O307" s="8"/>
      <c r="P307" s="8"/>
      <c r="Q307" s="8"/>
      <c r="R307" s="8"/>
      <c r="S307" s="8"/>
      <c r="T307" s="8"/>
    </row>
    <row r="308" spans="1:20">
      <c r="A308" s="91" t="str">
        <f t="shared" si="12"/>
        <v/>
      </c>
      <c r="B308" s="13"/>
      <c r="C308" s="13"/>
      <c r="D308" s="37"/>
      <c r="E308" s="38"/>
      <c r="F308" s="57" t="str">
        <f t="shared" si="11"/>
        <v/>
      </c>
      <c r="G308" s="8"/>
      <c r="H308" s="8"/>
      <c r="I308" s="8"/>
      <c r="J308" s="8"/>
      <c r="K308" s="8"/>
      <c r="L308" s="8"/>
      <c r="M308" s="8"/>
      <c r="N308" s="8"/>
      <c r="O308" s="8"/>
      <c r="P308" s="8"/>
      <c r="Q308" s="8"/>
      <c r="R308" s="8"/>
      <c r="S308" s="8"/>
      <c r="T308" s="8"/>
    </row>
    <row r="309" spans="1:20">
      <c r="A309" s="91" t="str">
        <f t="shared" si="12"/>
        <v/>
      </c>
      <c r="B309" s="13"/>
      <c r="C309" s="13"/>
      <c r="D309" s="38"/>
      <c r="E309" s="38"/>
      <c r="F309" s="57" t="str">
        <f t="shared" si="11"/>
        <v/>
      </c>
      <c r="G309" s="8"/>
      <c r="H309" s="8"/>
      <c r="I309" s="8"/>
      <c r="J309" s="8"/>
      <c r="K309" s="8"/>
      <c r="L309" s="8"/>
      <c r="M309" s="8"/>
      <c r="N309" s="8"/>
      <c r="O309" s="8"/>
      <c r="P309" s="8"/>
      <c r="Q309" s="8"/>
      <c r="R309" s="8"/>
      <c r="S309" s="8"/>
      <c r="T309" s="8"/>
    </row>
    <row r="310" spans="1:20">
      <c r="A310" s="91" t="str">
        <f t="shared" si="12"/>
        <v/>
      </c>
      <c r="B310" s="13"/>
      <c r="C310" s="13"/>
      <c r="D310" s="37"/>
      <c r="E310" s="38"/>
      <c r="F310" s="57" t="str">
        <f t="shared" si="11"/>
        <v/>
      </c>
      <c r="G310" s="8"/>
      <c r="H310" s="8"/>
      <c r="I310" s="8"/>
      <c r="J310" s="8"/>
      <c r="K310" s="8"/>
      <c r="L310" s="8"/>
      <c r="M310" s="8"/>
      <c r="N310" s="8"/>
      <c r="O310" s="8"/>
      <c r="P310" s="8"/>
      <c r="Q310" s="8"/>
      <c r="R310" s="8"/>
      <c r="S310" s="8"/>
      <c r="T310" s="8"/>
    </row>
    <row r="311" spans="1:20">
      <c r="A311" s="91" t="str">
        <f t="shared" si="12"/>
        <v/>
      </c>
      <c r="B311" s="13"/>
      <c r="C311" s="13"/>
      <c r="D311" s="37"/>
      <c r="E311" s="38"/>
      <c r="F311" s="57" t="str">
        <f t="shared" si="11"/>
        <v/>
      </c>
      <c r="G311" s="8"/>
      <c r="H311" s="8"/>
      <c r="I311" s="8"/>
      <c r="J311" s="8"/>
      <c r="K311" s="8"/>
      <c r="L311" s="8"/>
      <c r="M311" s="8"/>
      <c r="N311" s="8"/>
      <c r="O311" s="8"/>
      <c r="P311" s="8"/>
      <c r="Q311" s="8"/>
      <c r="R311" s="8"/>
      <c r="S311" s="8"/>
      <c r="T311" s="8"/>
    </row>
    <row r="312" spans="1:20">
      <c r="A312" s="91" t="str">
        <f t="shared" si="12"/>
        <v/>
      </c>
      <c r="B312" s="13"/>
      <c r="C312" s="13"/>
      <c r="D312" s="37"/>
      <c r="E312" s="38"/>
      <c r="F312" s="57" t="str">
        <f t="shared" si="11"/>
        <v/>
      </c>
      <c r="G312" s="8"/>
      <c r="H312" s="8"/>
      <c r="I312" s="8"/>
      <c r="J312" s="8"/>
      <c r="K312" s="8"/>
      <c r="L312" s="8"/>
      <c r="M312" s="8"/>
      <c r="N312" s="8"/>
      <c r="O312" s="8"/>
      <c r="P312" s="8"/>
      <c r="Q312" s="8"/>
      <c r="R312" s="8"/>
      <c r="S312" s="8"/>
      <c r="T312" s="8"/>
    </row>
    <row r="313" spans="1:20">
      <c r="A313" s="91" t="str">
        <f t="shared" si="12"/>
        <v/>
      </c>
      <c r="B313" s="13"/>
      <c r="C313" s="13"/>
      <c r="D313" s="38"/>
      <c r="E313" s="38"/>
      <c r="F313" s="57" t="str">
        <f t="shared" si="11"/>
        <v/>
      </c>
      <c r="G313" s="8"/>
      <c r="H313" s="8"/>
      <c r="I313" s="8"/>
      <c r="J313" s="8"/>
      <c r="K313" s="8"/>
      <c r="L313" s="8"/>
      <c r="M313" s="8"/>
      <c r="N313" s="8"/>
      <c r="O313" s="8"/>
      <c r="P313" s="8"/>
      <c r="Q313" s="8"/>
      <c r="R313" s="8"/>
      <c r="S313" s="8"/>
      <c r="T313" s="8"/>
    </row>
    <row r="314" spans="1:20">
      <c r="A314" s="91" t="str">
        <f t="shared" si="12"/>
        <v/>
      </c>
      <c r="B314" s="13"/>
      <c r="C314" s="13"/>
      <c r="D314" s="37"/>
      <c r="E314" s="38"/>
      <c r="F314" s="57" t="str">
        <f t="shared" si="11"/>
        <v/>
      </c>
      <c r="G314" s="8"/>
      <c r="H314" s="8"/>
      <c r="I314" s="8"/>
      <c r="J314" s="8"/>
      <c r="K314" s="8"/>
      <c r="L314" s="8"/>
      <c r="M314" s="8"/>
      <c r="N314" s="8"/>
      <c r="O314" s="8"/>
      <c r="P314" s="8"/>
      <c r="Q314" s="8"/>
      <c r="R314" s="8"/>
      <c r="S314" s="8"/>
      <c r="T314" s="8"/>
    </row>
    <row r="315" spans="1:20">
      <c r="A315" s="91" t="str">
        <f t="shared" si="12"/>
        <v/>
      </c>
      <c r="B315" s="13"/>
      <c r="C315" s="13"/>
      <c r="D315" s="37"/>
      <c r="E315" s="38"/>
      <c r="F315" s="57" t="str">
        <f t="shared" si="11"/>
        <v/>
      </c>
      <c r="G315" s="8"/>
      <c r="H315" s="8"/>
      <c r="I315" s="8"/>
      <c r="J315" s="8"/>
      <c r="K315" s="8"/>
      <c r="L315" s="8"/>
      <c r="M315" s="8"/>
      <c r="N315" s="8"/>
      <c r="O315" s="8"/>
      <c r="P315" s="8"/>
      <c r="Q315" s="8"/>
      <c r="R315" s="8"/>
      <c r="S315" s="8"/>
      <c r="T315" s="8"/>
    </row>
    <row r="316" spans="1:20">
      <c r="A316" s="91" t="str">
        <f t="shared" si="12"/>
        <v/>
      </c>
      <c r="B316" s="13"/>
      <c r="C316" s="13"/>
      <c r="D316" s="38"/>
      <c r="E316" s="38"/>
      <c r="F316" s="57" t="str">
        <f t="shared" si="11"/>
        <v/>
      </c>
      <c r="G316" s="8"/>
      <c r="H316" s="8"/>
      <c r="I316" s="8"/>
      <c r="J316" s="8"/>
      <c r="K316" s="8"/>
      <c r="L316" s="8"/>
      <c r="M316" s="8"/>
      <c r="N316" s="8"/>
      <c r="O316" s="8"/>
      <c r="P316" s="8"/>
      <c r="Q316" s="8"/>
      <c r="R316" s="8"/>
      <c r="S316" s="8"/>
      <c r="T316" s="8"/>
    </row>
    <row r="317" spans="1:20">
      <c r="A317" s="91" t="str">
        <f t="shared" si="12"/>
        <v/>
      </c>
      <c r="B317" s="13"/>
      <c r="C317" s="13"/>
      <c r="D317" s="37"/>
      <c r="E317" s="38"/>
      <c r="F317" s="57" t="str">
        <f t="shared" si="11"/>
        <v/>
      </c>
      <c r="G317" s="8"/>
      <c r="H317" s="8"/>
      <c r="I317" s="8"/>
      <c r="J317" s="8"/>
      <c r="K317" s="8"/>
      <c r="L317" s="8"/>
      <c r="M317" s="8"/>
      <c r="N317" s="8"/>
      <c r="O317" s="8"/>
      <c r="P317" s="8"/>
      <c r="Q317" s="8"/>
      <c r="R317" s="8"/>
      <c r="S317" s="8"/>
      <c r="T317" s="8"/>
    </row>
    <row r="318" spans="1:20">
      <c r="A318" s="91" t="str">
        <f t="shared" si="12"/>
        <v/>
      </c>
      <c r="B318" s="13"/>
      <c r="C318" s="13"/>
      <c r="D318" s="37"/>
      <c r="E318" s="38"/>
      <c r="F318" s="57" t="str">
        <f t="shared" si="11"/>
        <v/>
      </c>
      <c r="G318" s="8"/>
      <c r="H318" s="8"/>
      <c r="I318" s="8"/>
      <c r="J318" s="8"/>
      <c r="K318" s="8"/>
      <c r="L318" s="8"/>
      <c r="M318" s="8"/>
      <c r="N318" s="8"/>
      <c r="O318" s="8"/>
      <c r="P318" s="8"/>
      <c r="Q318" s="8"/>
      <c r="R318" s="8"/>
      <c r="S318" s="8"/>
      <c r="T318" s="8"/>
    </row>
    <row r="319" spans="1:20">
      <c r="A319" s="91" t="str">
        <f t="shared" si="12"/>
        <v/>
      </c>
      <c r="B319" s="13"/>
      <c r="C319" s="13"/>
      <c r="D319" s="38"/>
      <c r="E319" s="38"/>
      <c r="F319" s="57" t="str">
        <f t="shared" si="11"/>
        <v/>
      </c>
      <c r="G319" s="8"/>
      <c r="H319" s="8"/>
      <c r="I319" s="8"/>
      <c r="J319" s="8"/>
      <c r="K319" s="8"/>
      <c r="L319" s="8"/>
      <c r="M319" s="8"/>
      <c r="N319" s="8"/>
      <c r="O319" s="8"/>
      <c r="P319" s="8"/>
      <c r="Q319" s="8"/>
      <c r="R319" s="8"/>
      <c r="S319" s="8"/>
      <c r="T319" s="8"/>
    </row>
    <row r="320" spans="1:20">
      <c r="A320" s="91" t="str">
        <f t="shared" si="12"/>
        <v/>
      </c>
      <c r="B320" s="13"/>
      <c r="C320" s="13"/>
      <c r="D320" s="37"/>
      <c r="E320" s="38"/>
      <c r="F320" s="57" t="str">
        <f t="shared" si="11"/>
        <v/>
      </c>
      <c r="G320" s="8"/>
      <c r="H320" s="8"/>
      <c r="I320" s="8"/>
      <c r="J320" s="8"/>
      <c r="K320" s="8"/>
      <c r="L320" s="8"/>
      <c r="M320" s="8"/>
      <c r="N320" s="8"/>
      <c r="O320" s="8"/>
      <c r="P320" s="8"/>
      <c r="Q320" s="8"/>
      <c r="R320" s="8"/>
      <c r="S320" s="8"/>
      <c r="T320" s="8"/>
    </row>
    <row r="321" spans="1:20">
      <c r="A321" s="91" t="str">
        <f t="shared" si="12"/>
        <v/>
      </c>
      <c r="B321" s="13"/>
      <c r="C321" s="13"/>
      <c r="D321" s="37"/>
      <c r="E321" s="38"/>
      <c r="F321" s="57" t="str">
        <f t="shared" si="11"/>
        <v/>
      </c>
      <c r="G321" s="8"/>
      <c r="H321" s="8"/>
      <c r="I321" s="8"/>
      <c r="J321" s="8"/>
      <c r="K321" s="8"/>
      <c r="L321" s="8"/>
      <c r="M321" s="8"/>
      <c r="N321" s="8"/>
      <c r="O321" s="8"/>
      <c r="P321" s="8"/>
      <c r="Q321" s="8"/>
      <c r="R321" s="8"/>
      <c r="S321" s="8"/>
      <c r="T321" s="8"/>
    </row>
    <row r="322" spans="1:20">
      <c r="A322" s="91" t="str">
        <f t="shared" si="12"/>
        <v/>
      </c>
      <c r="B322" s="13"/>
      <c r="C322" s="13"/>
      <c r="D322" s="37"/>
      <c r="E322" s="38"/>
      <c r="F322" s="57" t="str">
        <f t="shared" si="11"/>
        <v/>
      </c>
      <c r="G322" s="8"/>
      <c r="H322" s="8"/>
      <c r="I322" s="8"/>
      <c r="J322" s="8"/>
      <c r="K322" s="8"/>
      <c r="L322" s="8"/>
      <c r="M322" s="8"/>
      <c r="N322" s="8"/>
      <c r="O322" s="8"/>
      <c r="P322" s="8"/>
      <c r="Q322" s="8"/>
      <c r="R322" s="8"/>
      <c r="S322" s="8"/>
      <c r="T322" s="8"/>
    </row>
    <row r="323" spans="1:20">
      <c r="A323" s="91" t="str">
        <f t="shared" si="12"/>
        <v/>
      </c>
      <c r="B323" s="13"/>
      <c r="C323" s="13"/>
      <c r="D323" s="38"/>
      <c r="E323" s="38"/>
      <c r="F323" s="57" t="str">
        <f t="shared" si="11"/>
        <v/>
      </c>
      <c r="G323" s="8"/>
      <c r="H323" s="8"/>
      <c r="I323" s="8"/>
      <c r="J323" s="8"/>
      <c r="K323" s="8"/>
      <c r="L323" s="8"/>
      <c r="M323" s="8"/>
      <c r="N323" s="8"/>
      <c r="O323" s="8"/>
      <c r="P323" s="8"/>
      <c r="Q323" s="8"/>
      <c r="R323" s="8"/>
      <c r="S323" s="8"/>
      <c r="T323" s="8"/>
    </row>
    <row r="324" spans="1:20">
      <c r="A324" s="91" t="str">
        <f t="shared" si="12"/>
        <v/>
      </c>
      <c r="B324" s="13"/>
      <c r="C324" s="13"/>
      <c r="D324" s="37"/>
      <c r="E324" s="38"/>
      <c r="F324" s="57" t="str">
        <f t="shared" si="11"/>
        <v/>
      </c>
      <c r="G324" s="8"/>
      <c r="H324" s="8"/>
      <c r="I324" s="8"/>
      <c r="J324" s="8"/>
      <c r="K324" s="8"/>
      <c r="L324" s="8"/>
      <c r="M324" s="8"/>
      <c r="N324" s="8"/>
      <c r="O324" s="8"/>
      <c r="P324" s="8"/>
      <c r="Q324" s="8"/>
      <c r="R324" s="8"/>
      <c r="S324" s="8"/>
      <c r="T324" s="8"/>
    </row>
    <row r="325" spans="1:20">
      <c r="A325" s="91" t="str">
        <f t="shared" si="12"/>
        <v/>
      </c>
      <c r="B325" s="13"/>
      <c r="C325" s="13"/>
      <c r="D325" s="37"/>
      <c r="E325" s="38"/>
      <c r="F325" s="57" t="str">
        <f t="shared" si="11"/>
        <v/>
      </c>
      <c r="G325" s="8"/>
      <c r="H325" s="8"/>
      <c r="I325" s="8"/>
      <c r="J325" s="8"/>
      <c r="K325" s="8"/>
      <c r="L325" s="8"/>
      <c r="M325" s="8"/>
      <c r="N325" s="8"/>
      <c r="O325" s="8"/>
      <c r="P325" s="8"/>
      <c r="Q325" s="8"/>
      <c r="R325" s="8"/>
      <c r="S325" s="8"/>
      <c r="T325" s="8"/>
    </row>
    <row r="326" spans="1:20">
      <c r="A326" s="91" t="str">
        <f t="shared" si="12"/>
        <v/>
      </c>
      <c r="B326" s="13"/>
      <c r="C326" s="13"/>
      <c r="D326" s="38"/>
      <c r="E326" s="38"/>
      <c r="F326" s="57" t="str">
        <f t="shared" si="11"/>
        <v/>
      </c>
      <c r="G326" s="8"/>
      <c r="H326" s="8"/>
      <c r="I326" s="8"/>
      <c r="J326" s="8"/>
      <c r="K326" s="8"/>
      <c r="L326" s="8"/>
      <c r="M326" s="8"/>
      <c r="N326" s="8"/>
      <c r="O326" s="8"/>
      <c r="P326" s="8"/>
      <c r="Q326" s="8"/>
      <c r="R326" s="8"/>
      <c r="S326" s="8"/>
      <c r="T326" s="8"/>
    </row>
    <row r="327" spans="1:20">
      <c r="A327" s="91" t="str">
        <f t="shared" si="12"/>
        <v/>
      </c>
      <c r="B327" s="13"/>
      <c r="C327" s="13"/>
      <c r="D327" s="37"/>
      <c r="E327" s="38"/>
      <c r="F327" s="57" t="str">
        <f t="shared" si="11"/>
        <v/>
      </c>
      <c r="G327" s="8"/>
      <c r="H327" s="8"/>
      <c r="I327" s="8"/>
      <c r="J327" s="8"/>
      <c r="K327" s="8"/>
      <c r="L327" s="8"/>
      <c r="M327" s="8"/>
      <c r="N327" s="8"/>
      <c r="O327" s="8"/>
      <c r="P327" s="8"/>
      <c r="Q327" s="8"/>
      <c r="R327" s="8"/>
      <c r="S327" s="8"/>
      <c r="T327" s="8"/>
    </row>
    <row r="328" spans="1:20">
      <c r="A328" s="91" t="str">
        <f t="shared" si="12"/>
        <v/>
      </c>
      <c r="B328" s="13"/>
      <c r="C328" s="13"/>
      <c r="D328" s="37"/>
      <c r="E328" s="38"/>
      <c r="F328" s="57" t="str">
        <f t="shared" si="11"/>
        <v/>
      </c>
      <c r="G328" s="8"/>
      <c r="H328" s="8"/>
      <c r="I328" s="8"/>
      <c r="J328" s="8"/>
      <c r="K328" s="8"/>
      <c r="L328" s="8"/>
      <c r="M328" s="8"/>
      <c r="N328" s="8"/>
      <c r="O328" s="8"/>
      <c r="P328" s="8"/>
      <c r="Q328" s="8"/>
      <c r="R328" s="8"/>
      <c r="S328" s="8"/>
      <c r="T328" s="8"/>
    </row>
    <row r="329" spans="1:20">
      <c r="A329" s="91" t="str">
        <f t="shared" si="12"/>
        <v/>
      </c>
      <c r="B329" s="13"/>
      <c r="C329" s="13"/>
      <c r="D329" s="38"/>
      <c r="E329" s="38"/>
      <c r="F329" s="57" t="str">
        <f t="shared" si="11"/>
        <v/>
      </c>
      <c r="G329" s="8"/>
      <c r="H329" s="8"/>
      <c r="I329" s="8"/>
      <c r="J329" s="8"/>
      <c r="K329" s="8"/>
      <c r="L329" s="8"/>
      <c r="M329" s="8"/>
      <c r="N329" s="8"/>
      <c r="O329" s="8"/>
      <c r="P329" s="8"/>
      <c r="Q329" s="8"/>
      <c r="R329" s="8"/>
      <c r="S329" s="8"/>
      <c r="T329" s="8"/>
    </row>
    <row r="330" spans="1:20">
      <c r="A330" s="91" t="str">
        <f t="shared" si="12"/>
        <v/>
      </c>
      <c r="B330" s="13"/>
      <c r="C330" s="13"/>
      <c r="D330" s="37"/>
      <c r="E330" s="38"/>
      <c r="F330" s="57" t="str">
        <f t="shared" si="11"/>
        <v/>
      </c>
      <c r="G330" s="8"/>
      <c r="H330" s="8"/>
      <c r="I330" s="8"/>
      <c r="J330" s="8"/>
      <c r="K330" s="8"/>
      <c r="L330" s="8"/>
      <c r="M330" s="8"/>
      <c r="N330" s="8"/>
      <c r="O330" s="8"/>
      <c r="P330" s="8"/>
      <c r="Q330" s="8"/>
      <c r="R330" s="8"/>
      <c r="S330" s="8"/>
      <c r="T330" s="8"/>
    </row>
    <row r="331" spans="1:20">
      <c r="A331" s="91" t="str">
        <f t="shared" si="12"/>
        <v/>
      </c>
      <c r="B331" s="13"/>
      <c r="C331" s="13"/>
      <c r="D331" s="37"/>
      <c r="E331" s="38"/>
      <c r="F331" s="57" t="str">
        <f t="shared" si="11"/>
        <v/>
      </c>
      <c r="G331" s="8"/>
      <c r="H331" s="8"/>
      <c r="I331" s="8"/>
      <c r="J331" s="8"/>
      <c r="K331" s="8"/>
      <c r="L331" s="8"/>
      <c r="M331" s="8"/>
      <c r="N331" s="8"/>
      <c r="O331" s="8"/>
      <c r="P331" s="8"/>
      <c r="Q331" s="8"/>
      <c r="R331" s="8"/>
      <c r="S331" s="8"/>
      <c r="T331" s="8"/>
    </row>
    <row r="332" spans="1:20">
      <c r="A332" s="91" t="str">
        <f t="shared" si="12"/>
        <v/>
      </c>
      <c r="B332" s="13"/>
      <c r="C332" s="13"/>
      <c r="D332" s="37"/>
      <c r="E332" s="38"/>
      <c r="F332" s="57" t="str">
        <f t="shared" si="11"/>
        <v/>
      </c>
      <c r="G332" s="8"/>
      <c r="H332" s="8"/>
      <c r="I332" s="8"/>
      <c r="J332" s="8"/>
      <c r="K332" s="8"/>
      <c r="L332" s="8"/>
      <c r="M332" s="8"/>
      <c r="N332" s="8"/>
      <c r="O332" s="8"/>
      <c r="P332" s="8"/>
      <c r="Q332" s="8"/>
      <c r="R332" s="8"/>
      <c r="S332" s="8"/>
      <c r="T332" s="8"/>
    </row>
    <row r="333" spans="1:20">
      <c r="A333" s="91" t="str">
        <f t="shared" si="12"/>
        <v/>
      </c>
      <c r="B333" s="13"/>
      <c r="C333" s="13"/>
      <c r="D333" s="38"/>
      <c r="E333" s="38"/>
      <c r="F333" s="57" t="str">
        <f t="shared" si="11"/>
        <v/>
      </c>
      <c r="G333" s="8"/>
      <c r="H333" s="8"/>
      <c r="I333" s="8"/>
      <c r="J333" s="8"/>
      <c r="K333" s="8"/>
      <c r="L333" s="8"/>
      <c r="M333" s="8"/>
      <c r="N333" s="8"/>
      <c r="O333" s="8"/>
      <c r="P333" s="8"/>
      <c r="Q333" s="8"/>
      <c r="R333" s="8"/>
      <c r="S333" s="8"/>
      <c r="T333" s="8"/>
    </row>
    <row r="334" spans="1:20">
      <c r="A334" s="91" t="str">
        <f t="shared" si="12"/>
        <v/>
      </c>
      <c r="B334" s="13"/>
      <c r="C334" s="13"/>
      <c r="D334" s="37"/>
      <c r="E334" s="38"/>
      <c r="F334" s="57" t="str">
        <f t="shared" si="11"/>
        <v/>
      </c>
      <c r="G334" s="8"/>
      <c r="H334" s="8"/>
      <c r="I334" s="8"/>
      <c r="J334" s="8"/>
      <c r="K334" s="8"/>
      <c r="L334" s="8"/>
      <c r="M334" s="8"/>
      <c r="N334" s="8"/>
      <c r="O334" s="8"/>
      <c r="P334" s="8"/>
      <c r="Q334" s="8"/>
      <c r="R334" s="8"/>
      <c r="S334" s="8"/>
      <c r="T334" s="8"/>
    </row>
    <row r="335" spans="1:20">
      <c r="A335" s="91" t="str">
        <f t="shared" si="12"/>
        <v/>
      </c>
      <c r="B335" s="13"/>
      <c r="C335" s="13"/>
      <c r="D335" s="37"/>
      <c r="E335" s="38"/>
      <c r="F335" s="57" t="str">
        <f t="shared" si="11"/>
        <v/>
      </c>
      <c r="G335" s="8"/>
      <c r="H335" s="8"/>
      <c r="I335" s="8"/>
      <c r="J335" s="8"/>
      <c r="K335" s="8"/>
      <c r="L335" s="8"/>
      <c r="M335" s="8"/>
      <c r="N335" s="8"/>
      <c r="O335" s="8"/>
      <c r="P335" s="8"/>
      <c r="Q335" s="8"/>
      <c r="R335" s="8"/>
      <c r="S335" s="8"/>
      <c r="T335" s="8"/>
    </row>
    <row r="336" spans="1:20">
      <c r="A336" s="91" t="str">
        <f t="shared" si="12"/>
        <v/>
      </c>
      <c r="B336" s="13"/>
      <c r="C336" s="13"/>
      <c r="D336" s="38"/>
      <c r="E336" s="38"/>
      <c r="F336" s="57" t="str">
        <f t="shared" si="11"/>
        <v/>
      </c>
      <c r="G336" s="8"/>
      <c r="H336" s="8"/>
      <c r="I336" s="8"/>
      <c r="J336" s="8"/>
      <c r="K336" s="8"/>
      <c r="L336" s="8"/>
      <c r="M336" s="8"/>
      <c r="N336" s="8"/>
      <c r="O336" s="8"/>
      <c r="P336" s="8"/>
      <c r="Q336" s="8"/>
      <c r="R336" s="8"/>
      <c r="S336" s="8"/>
      <c r="T336" s="8"/>
    </row>
    <row r="337" spans="1:20">
      <c r="A337" s="91" t="str">
        <f t="shared" si="12"/>
        <v/>
      </c>
      <c r="B337" s="13"/>
      <c r="C337" s="13"/>
      <c r="D337" s="37"/>
      <c r="E337" s="38"/>
      <c r="F337" s="57" t="str">
        <f t="shared" ref="F337:F400" si="13">IF(E337="","",D337*E337)</f>
        <v/>
      </c>
      <c r="G337" s="8"/>
      <c r="H337" s="8"/>
      <c r="I337" s="8"/>
      <c r="J337" s="8"/>
      <c r="K337" s="8"/>
      <c r="L337" s="8"/>
      <c r="M337" s="8"/>
      <c r="N337" s="8"/>
      <c r="O337" s="8"/>
      <c r="P337" s="8"/>
      <c r="Q337" s="8"/>
      <c r="R337" s="8"/>
      <c r="S337" s="8"/>
      <c r="T337" s="8"/>
    </row>
    <row r="338" spans="1:20">
      <c r="A338" s="91" t="str">
        <f t="shared" ref="A338:A401" si="14">IF(B338="",IF(C338="",IF(I338="","",A337),A337),A337+1)</f>
        <v/>
      </c>
      <c r="B338" s="13"/>
      <c r="C338" s="13"/>
      <c r="D338" s="37"/>
      <c r="E338" s="38"/>
      <c r="F338" s="57" t="str">
        <f t="shared" si="13"/>
        <v/>
      </c>
      <c r="G338" s="8"/>
      <c r="H338" s="8"/>
      <c r="I338" s="8"/>
      <c r="J338" s="8"/>
      <c r="K338" s="8"/>
      <c r="L338" s="8"/>
      <c r="M338" s="8"/>
      <c r="N338" s="8"/>
      <c r="O338" s="8"/>
      <c r="P338" s="8"/>
      <c r="Q338" s="8"/>
      <c r="R338" s="8"/>
      <c r="S338" s="8"/>
      <c r="T338" s="8"/>
    </row>
    <row r="339" spans="1:20">
      <c r="A339" s="91" t="str">
        <f t="shared" si="14"/>
        <v/>
      </c>
      <c r="B339" s="13"/>
      <c r="C339" s="13"/>
      <c r="D339" s="38"/>
      <c r="E339" s="38"/>
      <c r="F339" s="57" t="str">
        <f t="shared" si="13"/>
        <v/>
      </c>
      <c r="G339" s="8"/>
      <c r="H339" s="8"/>
      <c r="I339" s="8"/>
      <c r="J339" s="8"/>
      <c r="K339" s="8"/>
      <c r="L339" s="8"/>
      <c r="M339" s="8"/>
      <c r="N339" s="8"/>
      <c r="O339" s="8"/>
      <c r="P339" s="8"/>
      <c r="Q339" s="8"/>
      <c r="R339" s="8"/>
      <c r="S339" s="8"/>
      <c r="T339" s="8"/>
    </row>
    <row r="340" spans="1:20">
      <c r="A340" s="91" t="str">
        <f t="shared" si="14"/>
        <v/>
      </c>
      <c r="B340" s="13"/>
      <c r="C340" s="13"/>
      <c r="D340" s="37"/>
      <c r="E340" s="38"/>
      <c r="F340" s="57" t="str">
        <f t="shared" si="13"/>
        <v/>
      </c>
      <c r="G340" s="8"/>
      <c r="H340" s="8"/>
      <c r="I340" s="8"/>
      <c r="J340" s="8"/>
      <c r="K340" s="8"/>
      <c r="L340" s="8"/>
      <c r="M340" s="8"/>
      <c r="N340" s="8"/>
      <c r="O340" s="8"/>
      <c r="P340" s="8"/>
      <c r="Q340" s="8"/>
      <c r="R340" s="8"/>
      <c r="S340" s="8"/>
      <c r="T340" s="8"/>
    </row>
    <row r="341" spans="1:20">
      <c r="A341" s="91" t="str">
        <f t="shared" si="14"/>
        <v/>
      </c>
      <c r="B341" s="13"/>
      <c r="C341" s="13"/>
      <c r="D341" s="37"/>
      <c r="E341" s="38"/>
      <c r="F341" s="57" t="str">
        <f t="shared" si="13"/>
        <v/>
      </c>
      <c r="G341" s="8"/>
      <c r="H341" s="8"/>
      <c r="I341" s="8"/>
      <c r="J341" s="8"/>
      <c r="K341" s="8"/>
      <c r="L341" s="8"/>
      <c r="M341" s="8"/>
      <c r="N341" s="8"/>
      <c r="O341" s="8"/>
      <c r="P341" s="8"/>
      <c r="Q341" s="8"/>
      <c r="R341" s="8"/>
      <c r="S341" s="8"/>
      <c r="T341" s="8"/>
    </row>
    <row r="342" spans="1:20">
      <c r="A342" s="91" t="str">
        <f t="shared" si="14"/>
        <v/>
      </c>
      <c r="B342" s="13"/>
      <c r="C342" s="13"/>
      <c r="D342" s="37"/>
      <c r="E342" s="38"/>
      <c r="F342" s="57" t="str">
        <f t="shared" si="13"/>
        <v/>
      </c>
      <c r="G342" s="8"/>
      <c r="H342" s="8"/>
      <c r="I342" s="8"/>
      <c r="J342" s="8"/>
      <c r="K342" s="8"/>
      <c r="L342" s="8"/>
      <c r="M342" s="8"/>
      <c r="N342" s="8"/>
      <c r="O342" s="8"/>
      <c r="P342" s="8"/>
      <c r="Q342" s="8"/>
      <c r="R342" s="8"/>
      <c r="S342" s="8"/>
      <c r="T342" s="8"/>
    </row>
    <row r="343" spans="1:20">
      <c r="A343" s="91" t="str">
        <f t="shared" si="14"/>
        <v/>
      </c>
      <c r="B343" s="13"/>
      <c r="C343" s="13"/>
      <c r="D343" s="38"/>
      <c r="E343" s="38"/>
      <c r="F343" s="57" t="str">
        <f t="shared" si="13"/>
        <v/>
      </c>
      <c r="G343" s="8"/>
      <c r="H343" s="8"/>
      <c r="I343" s="8"/>
      <c r="J343" s="8"/>
      <c r="K343" s="8"/>
      <c r="L343" s="8"/>
      <c r="M343" s="8"/>
      <c r="N343" s="8"/>
      <c r="O343" s="8"/>
      <c r="P343" s="8"/>
      <c r="Q343" s="8"/>
      <c r="R343" s="8"/>
      <c r="S343" s="8"/>
      <c r="T343" s="8"/>
    </row>
    <row r="344" spans="1:20">
      <c r="A344" s="91" t="str">
        <f t="shared" si="14"/>
        <v/>
      </c>
      <c r="B344" s="13"/>
      <c r="C344" s="13"/>
      <c r="D344" s="37"/>
      <c r="E344" s="38"/>
      <c r="F344" s="57" t="str">
        <f t="shared" si="13"/>
        <v/>
      </c>
      <c r="G344" s="8"/>
      <c r="H344" s="8"/>
      <c r="I344" s="8"/>
      <c r="J344" s="8"/>
      <c r="K344" s="8"/>
      <c r="L344" s="8"/>
      <c r="M344" s="8"/>
      <c r="N344" s="8"/>
      <c r="O344" s="8"/>
      <c r="P344" s="8"/>
      <c r="Q344" s="8"/>
      <c r="R344" s="8"/>
      <c r="S344" s="8"/>
      <c r="T344" s="8"/>
    </row>
    <row r="345" spans="1:20">
      <c r="A345" s="91" t="str">
        <f t="shared" si="14"/>
        <v/>
      </c>
      <c r="B345" s="13"/>
      <c r="C345" s="13"/>
      <c r="D345" s="37"/>
      <c r="E345" s="38"/>
      <c r="F345" s="57" t="str">
        <f t="shared" si="13"/>
        <v/>
      </c>
      <c r="G345" s="8"/>
      <c r="H345" s="8"/>
      <c r="I345" s="8"/>
      <c r="J345" s="8"/>
      <c r="K345" s="8"/>
      <c r="L345" s="8"/>
      <c r="M345" s="8"/>
      <c r="N345" s="8"/>
      <c r="O345" s="8"/>
      <c r="P345" s="8"/>
      <c r="Q345" s="8"/>
      <c r="R345" s="8"/>
      <c r="S345" s="8"/>
      <c r="T345" s="8"/>
    </row>
    <row r="346" spans="1:20">
      <c r="A346" s="91" t="str">
        <f t="shared" si="14"/>
        <v/>
      </c>
      <c r="B346" s="13"/>
      <c r="C346" s="13"/>
      <c r="D346" s="38"/>
      <c r="E346" s="38"/>
      <c r="F346" s="57" t="str">
        <f t="shared" si="13"/>
        <v/>
      </c>
      <c r="G346" s="8"/>
      <c r="H346" s="8"/>
      <c r="I346" s="8"/>
      <c r="J346" s="8"/>
      <c r="K346" s="8"/>
      <c r="L346" s="8"/>
      <c r="M346" s="8"/>
      <c r="N346" s="8"/>
      <c r="O346" s="8"/>
      <c r="P346" s="8"/>
      <c r="Q346" s="8"/>
      <c r="R346" s="8"/>
      <c r="S346" s="8"/>
      <c r="T346" s="8"/>
    </row>
    <row r="347" spans="1:20">
      <c r="A347" s="91" t="str">
        <f t="shared" si="14"/>
        <v/>
      </c>
      <c r="B347" s="13"/>
      <c r="C347" s="13"/>
      <c r="D347" s="37"/>
      <c r="E347" s="38"/>
      <c r="F347" s="57" t="str">
        <f t="shared" si="13"/>
        <v/>
      </c>
      <c r="G347" s="8"/>
      <c r="H347" s="8"/>
      <c r="I347" s="8"/>
      <c r="J347" s="8"/>
      <c r="K347" s="8"/>
      <c r="L347" s="8"/>
      <c r="M347" s="8"/>
      <c r="N347" s="8"/>
      <c r="O347" s="8"/>
      <c r="P347" s="8"/>
      <c r="Q347" s="8"/>
      <c r="R347" s="8"/>
      <c r="S347" s="8"/>
      <c r="T347" s="8"/>
    </row>
    <row r="348" spans="1:20">
      <c r="A348" s="91" t="str">
        <f t="shared" si="14"/>
        <v/>
      </c>
      <c r="B348" s="13"/>
      <c r="C348" s="13"/>
      <c r="D348" s="37"/>
      <c r="E348" s="38"/>
      <c r="F348" s="57" t="str">
        <f t="shared" si="13"/>
        <v/>
      </c>
      <c r="G348" s="8"/>
      <c r="H348" s="8"/>
      <c r="I348" s="8"/>
      <c r="J348" s="8"/>
      <c r="K348" s="8"/>
      <c r="L348" s="8"/>
      <c r="M348" s="8"/>
      <c r="N348" s="8"/>
      <c r="O348" s="8"/>
      <c r="P348" s="8"/>
      <c r="Q348" s="8"/>
      <c r="R348" s="8"/>
      <c r="S348" s="8"/>
      <c r="T348" s="8"/>
    </row>
    <row r="349" spans="1:20">
      <c r="A349" s="91" t="str">
        <f t="shared" si="14"/>
        <v/>
      </c>
      <c r="B349" s="13"/>
      <c r="C349" s="13"/>
      <c r="D349" s="38"/>
      <c r="E349" s="38"/>
      <c r="F349" s="57" t="str">
        <f t="shared" si="13"/>
        <v/>
      </c>
      <c r="G349" s="8"/>
      <c r="H349" s="8"/>
      <c r="I349" s="8"/>
      <c r="J349" s="8"/>
      <c r="K349" s="8"/>
      <c r="L349" s="8"/>
      <c r="M349" s="8"/>
      <c r="N349" s="8"/>
      <c r="O349" s="8"/>
      <c r="P349" s="8"/>
      <c r="Q349" s="8"/>
      <c r="R349" s="8"/>
      <c r="S349" s="8"/>
      <c r="T349" s="8"/>
    </row>
    <row r="350" spans="1:20">
      <c r="A350" s="91" t="str">
        <f t="shared" si="14"/>
        <v/>
      </c>
      <c r="B350" s="13"/>
      <c r="C350" s="13"/>
      <c r="D350" s="37"/>
      <c r="E350" s="38"/>
      <c r="F350" s="57" t="str">
        <f t="shared" si="13"/>
        <v/>
      </c>
      <c r="G350" s="8"/>
      <c r="H350" s="8"/>
      <c r="I350" s="8"/>
      <c r="J350" s="8"/>
      <c r="K350" s="8"/>
      <c r="L350" s="8"/>
      <c r="M350" s="8"/>
      <c r="N350" s="8"/>
      <c r="O350" s="8"/>
      <c r="P350" s="8"/>
      <c r="Q350" s="8"/>
      <c r="R350" s="8"/>
      <c r="S350" s="8"/>
      <c r="T350" s="8"/>
    </row>
    <row r="351" spans="1:20">
      <c r="A351" s="91" t="str">
        <f t="shared" si="14"/>
        <v/>
      </c>
      <c r="B351" s="13"/>
      <c r="C351" s="13"/>
      <c r="D351" s="37"/>
      <c r="E351" s="38"/>
      <c r="F351" s="57" t="str">
        <f t="shared" si="13"/>
        <v/>
      </c>
      <c r="G351" s="8"/>
      <c r="H351" s="8"/>
      <c r="I351" s="8"/>
      <c r="J351" s="8"/>
      <c r="K351" s="8"/>
      <c r="L351" s="8"/>
      <c r="M351" s="8"/>
      <c r="N351" s="8"/>
      <c r="O351" s="8"/>
      <c r="P351" s="8"/>
      <c r="Q351" s="8"/>
      <c r="R351" s="8"/>
      <c r="S351" s="8"/>
      <c r="T351" s="8"/>
    </row>
    <row r="352" spans="1:20">
      <c r="A352" s="91" t="str">
        <f t="shared" si="14"/>
        <v/>
      </c>
      <c r="B352" s="13"/>
      <c r="C352" s="13"/>
      <c r="D352" s="37"/>
      <c r="E352" s="38"/>
      <c r="F352" s="57" t="str">
        <f t="shared" si="13"/>
        <v/>
      </c>
      <c r="G352" s="8"/>
      <c r="H352" s="8"/>
      <c r="I352" s="8"/>
      <c r="J352" s="8"/>
      <c r="K352" s="8"/>
      <c r="L352" s="8"/>
      <c r="M352" s="8"/>
      <c r="N352" s="8"/>
      <c r="O352" s="8"/>
      <c r="P352" s="8"/>
      <c r="Q352" s="8"/>
      <c r="R352" s="8"/>
      <c r="S352" s="8"/>
      <c r="T352" s="8"/>
    </row>
    <row r="353" spans="1:20">
      <c r="A353" s="91" t="str">
        <f t="shared" si="14"/>
        <v/>
      </c>
      <c r="B353" s="13"/>
      <c r="C353" s="13"/>
      <c r="D353" s="38"/>
      <c r="E353" s="38"/>
      <c r="F353" s="57" t="str">
        <f t="shared" si="13"/>
        <v/>
      </c>
      <c r="G353" s="8"/>
      <c r="H353" s="8"/>
      <c r="I353" s="8"/>
      <c r="J353" s="8"/>
      <c r="K353" s="8"/>
      <c r="L353" s="8"/>
      <c r="M353" s="8"/>
      <c r="N353" s="8"/>
      <c r="O353" s="8"/>
      <c r="P353" s="8"/>
      <c r="Q353" s="8"/>
      <c r="R353" s="8"/>
      <c r="S353" s="8"/>
      <c r="T353" s="8"/>
    </row>
    <row r="354" spans="1:20">
      <c r="A354" s="91" t="str">
        <f t="shared" si="14"/>
        <v/>
      </c>
      <c r="B354" s="13"/>
      <c r="C354" s="13"/>
      <c r="D354" s="37"/>
      <c r="E354" s="38"/>
      <c r="F354" s="57" t="str">
        <f t="shared" si="13"/>
        <v/>
      </c>
      <c r="G354" s="8"/>
      <c r="H354" s="8"/>
      <c r="I354" s="8"/>
      <c r="J354" s="8"/>
      <c r="K354" s="8"/>
      <c r="L354" s="8"/>
      <c r="M354" s="8"/>
      <c r="N354" s="8"/>
      <c r="O354" s="8"/>
      <c r="P354" s="8"/>
      <c r="Q354" s="8"/>
      <c r="R354" s="8"/>
      <c r="S354" s="8"/>
      <c r="T354" s="8"/>
    </row>
    <row r="355" spans="1:20">
      <c r="A355" s="91" t="str">
        <f t="shared" si="14"/>
        <v/>
      </c>
      <c r="B355" s="13"/>
      <c r="C355" s="13"/>
      <c r="D355" s="37"/>
      <c r="E355" s="38"/>
      <c r="F355" s="57" t="str">
        <f t="shared" si="13"/>
        <v/>
      </c>
      <c r="G355" s="8"/>
      <c r="H355" s="8"/>
      <c r="I355" s="8"/>
      <c r="J355" s="8"/>
      <c r="K355" s="8"/>
      <c r="L355" s="8"/>
      <c r="M355" s="8"/>
      <c r="N355" s="8"/>
      <c r="O355" s="8"/>
      <c r="P355" s="8"/>
      <c r="Q355" s="8"/>
      <c r="R355" s="8"/>
      <c r="S355" s="8"/>
      <c r="T355" s="8"/>
    </row>
    <row r="356" spans="1:20">
      <c r="A356" s="91" t="str">
        <f t="shared" si="14"/>
        <v/>
      </c>
      <c r="B356" s="13"/>
      <c r="C356" s="13"/>
      <c r="D356" s="38"/>
      <c r="E356" s="38"/>
      <c r="F356" s="57" t="str">
        <f t="shared" si="13"/>
        <v/>
      </c>
      <c r="G356" s="8"/>
      <c r="H356" s="8"/>
      <c r="I356" s="8"/>
      <c r="J356" s="8"/>
      <c r="K356" s="8"/>
      <c r="L356" s="8"/>
      <c r="M356" s="8"/>
      <c r="N356" s="8"/>
      <c r="O356" s="8"/>
      <c r="P356" s="8"/>
      <c r="Q356" s="8"/>
      <c r="R356" s="8"/>
      <c r="S356" s="8"/>
      <c r="T356" s="8"/>
    </row>
    <row r="357" spans="1:20">
      <c r="A357" s="91" t="str">
        <f t="shared" si="14"/>
        <v/>
      </c>
      <c r="B357" s="13"/>
      <c r="C357" s="13"/>
      <c r="D357" s="37"/>
      <c r="E357" s="38"/>
      <c r="F357" s="57" t="str">
        <f t="shared" si="13"/>
        <v/>
      </c>
      <c r="G357" s="8"/>
      <c r="H357" s="8"/>
      <c r="I357" s="8"/>
      <c r="J357" s="8"/>
      <c r="K357" s="8"/>
      <c r="L357" s="8"/>
      <c r="M357" s="8"/>
      <c r="N357" s="8"/>
      <c r="O357" s="8"/>
      <c r="P357" s="8"/>
      <c r="Q357" s="8"/>
      <c r="R357" s="8"/>
      <c r="S357" s="8"/>
      <c r="T357" s="8"/>
    </row>
    <row r="358" spans="1:20">
      <c r="A358" s="91" t="str">
        <f t="shared" si="14"/>
        <v/>
      </c>
      <c r="B358" s="13"/>
      <c r="C358" s="13"/>
      <c r="D358" s="37"/>
      <c r="E358" s="38"/>
      <c r="F358" s="57" t="str">
        <f t="shared" si="13"/>
        <v/>
      </c>
      <c r="G358" s="8"/>
      <c r="H358" s="8"/>
      <c r="I358" s="8"/>
      <c r="J358" s="8"/>
      <c r="K358" s="8"/>
      <c r="L358" s="8"/>
      <c r="M358" s="8"/>
      <c r="N358" s="8"/>
      <c r="O358" s="8"/>
      <c r="P358" s="8"/>
      <c r="Q358" s="8"/>
      <c r="R358" s="8"/>
      <c r="S358" s="8"/>
      <c r="T358" s="8"/>
    </row>
    <row r="359" spans="1:20">
      <c r="A359" s="91" t="str">
        <f t="shared" si="14"/>
        <v/>
      </c>
      <c r="B359" s="13"/>
      <c r="C359" s="13"/>
      <c r="D359" s="38"/>
      <c r="E359" s="38"/>
      <c r="F359" s="57" t="str">
        <f t="shared" si="13"/>
        <v/>
      </c>
      <c r="G359" s="8"/>
      <c r="H359" s="8"/>
      <c r="I359" s="8"/>
      <c r="J359" s="8"/>
      <c r="K359" s="8"/>
      <c r="L359" s="8"/>
      <c r="M359" s="8"/>
      <c r="N359" s="8"/>
      <c r="O359" s="8"/>
      <c r="P359" s="8"/>
      <c r="Q359" s="8"/>
      <c r="R359" s="8"/>
      <c r="S359" s="8"/>
      <c r="T359" s="8"/>
    </row>
    <row r="360" spans="1:20">
      <c r="A360" s="91" t="str">
        <f t="shared" si="14"/>
        <v/>
      </c>
      <c r="B360" s="13"/>
      <c r="C360" s="13"/>
      <c r="D360" s="37"/>
      <c r="E360" s="38"/>
      <c r="F360" s="57" t="str">
        <f t="shared" si="13"/>
        <v/>
      </c>
      <c r="G360" s="8"/>
      <c r="H360" s="8"/>
      <c r="I360" s="8"/>
      <c r="J360" s="8"/>
      <c r="K360" s="8"/>
      <c r="L360" s="8"/>
      <c r="M360" s="8"/>
      <c r="N360" s="8"/>
      <c r="O360" s="8"/>
      <c r="P360" s="8"/>
      <c r="Q360" s="8"/>
      <c r="R360" s="8"/>
      <c r="S360" s="8"/>
      <c r="T360" s="8"/>
    </row>
    <row r="361" spans="1:20">
      <c r="A361" s="91" t="str">
        <f t="shared" si="14"/>
        <v/>
      </c>
      <c r="B361" s="13"/>
      <c r="C361" s="13"/>
      <c r="D361" s="37"/>
      <c r="E361" s="38"/>
      <c r="F361" s="57" t="str">
        <f t="shared" si="13"/>
        <v/>
      </c>
      <c r="G361" s="8"/>
      <c r="H361" s="8"/>
      <c r="I361" s="8"/>
      <c r="J361" s="8"/>
      <c r="K361" s="8"/>
      <c r="L361" s="8"/>
      <c r="M361" s="8"/>
      <c r="N361" s="8"/>
      <c r="O361" s="8"/>
      <c r="P361" s="8"/>
      <c r="Q361" s="8"/>
      <c r="R361" s="8"/>
      <c r="S361" s="8"/>
      <c r="T361" s="8"/>
    </row>
    <row r="362" spans="1:20">
      <c r="A362" s="91" t="str">
        <f t="shared" si="14"/>
        <v/>
      </c>
      <c r="B362" s="13"/>
      <c r="C362" s="13"/>
      <c r="D362" s="37"/>
      <c r="E362" s="38"/>
      <c r="F362" s="57" t="str">
        <f t="shared" si="13"/>
        <v/>
      </c>
      <c r="G362" s="8"/>
      <c r="H362" s="8"/>
      <c r="I362" s="8"/>
      <c r="J362" s="8"/>
      <c r="K362" s="8"/>
      <c r="L362" s="8"/>
      <c r="M362" s="8"/>
      <c r="N362" s="8"/>
      <c r="O362" s="8"/>
      <c r="P362" s="8"/>
      <c r="Q362" s="8"/>
      <c r="R362" s="8"/>
      <c r="S362" s="8"/>
      <c r="T362" s="8"/>
    </row>
    <row r="363" spans="1:20">
      <c r="A363" s="91" t="str">
        <f t="shared" si="14"/>
        <v/>
      </c>
      <c r="B363" s="13"/>
      <c r="C363" s="13"/>
      <c r="D363" s="38"/>
      <c r="E363" s="38"/>
      <c r="F363" s="57" t="str">
        <f t="shared" si="13"/>
        <v/>
      </c>
      <c r="G363" s="8"/>
      <c r="H363" s="8"/>
      <c r="I363" s="8"/>
      <c r="J363" s="8"/>
      <c r="K363" s="8"/>
      <c r="L363" s="8"/>
      <c r="M363" s="8"/>
      <c r="N363" s="8"/>
      <c r="O363" s="8"/>
      <c r="P363" s="8"/>
      <c r="Q363" s="8"/>
      <c r="R363" s="8"/>
      <c r="S363" s="8"/>
      <c r="T363" s="8"/>
    </row>
    <row r="364" spans="1:20">
      <c r="A364" s="91" t="str">
        <f t="shared" si="14"/>
        <v/>
      </c>
      <c r="B364" s="13"/>
      <c r="C364" s="13"/>
      <c r="D364" s="37"/>
      <c r="E364" s="38"/>
      <c r="F364" s="57" t="str">
        <f t="shared" si="13"/>
        <v/>
      </c>
      <c r="G364" s="8"/>
      <c r="H364" s="8"/>
      <c r="I364" s="8"/>
      <c r="J364" s="8"/>
      <c r="K364" s="8"/>
      <c r="L364" s="8"/>
      <c r="M364" s="8"/>
      <c r="N364" s="8"/>
      <c r="O364" s="8"/>
      <c r="P364" s="8"/>
      <c r="Q364" s="8"/>
      <c r="R364" s="8"/>
      <c r="S364" s="8"/>
      <c r="T364" s="8"/>
    </row>
    <row r="365" spans="1:20">
      <c r="A365" s="91" t="str">
        <f t="shared" si="14"/>
        <v/>
      </c>
      <c r="B365" s="13"/>
      <c r="C365" s="13"/>
      <c r="D365" s="37"/>
      <c r="E365" s="38"/>
      <c r="F365" s="57" t="str">
        <f t="shared" si="13"/>
        <v/>
      </c>
      <c r="G365" s="8"/>
      <c r="H365" s="8"/>
      <c r="I365" s="8"/>
      <c r="J365" s="8"/>
      <c r="K365" s="8"/>
      <c r="L365" s="8"/>
      <c r="M365" s="8"/>
      <c r="N365" s="8"/>
      <c r="O365" s="8"/>
      <c r="P365" s="8"/>
      <c r="Q365" s="8"/>
      <c r="R365" s="8"/>
      <c r="S365" s="8"/>
      <c r="T365" s="8"/>
    </row>
    <row r="366" spans="1:20">
      <c r="A366" s="91" t="str">
        <f t="shared" si="14"/>
        <v/>
      </c>
      <c r="B366" s="13"/>
      <c r="C366" s="13"/>
      <c r="D366" s="38"/>
      <c r="E366" s="38"/>
      <c r="F366" s="57" t="str">
        <f t="shared" si="13"/>
        <v/>
      </c>
      <c r="G366" s="8"/>
      <c r="H366" s="8"/>
      <c r="I366" s="8"/>
      <c r="J366" s="8"/>
      <c r="K366" s="8"/>
      <c r="L366" s="8"/>
      <c r="M366" s="8"/>
      <c r="N366" s="8"/>
      <c r="O366" s="8"/>
      <c r="P366" s="8"/>
      <c r="Q366" s="8"/>
      <c r="R366" s="8"/>
      <c r="S366" s="8"/>
      <c r="T366" s="8"/>
    </row>
    <row r="367" spans="1:20">
      <c r="A367" s="91" t="str">
        <f t="shared" si="14"/>
        <v/>
      </c>
      <c r="B367" s="13"/>
      <c r="C367" s="13"/>
      <c r="D367" s="37"/>
      <c r="E367" s="38"/>
      <c r="F367" s="57" t="str">
        <f t="shared" si="13"/>
        <v/>
      </c>
      <c r="G367" s="8"/>
      <c r="H367" s="8"/>
      <c r="I367" s="8"/>
      <c r="J367" s="8"/>
      <c r="K367" s="8"/>
      <c r="L367" s="8"/>
      <c r="M367" s="8"/>
      <c r="N367" s="8"/>
      <c r="O367" s="8"/>
      <c r="P367" s="8"/>
      <c r="Q367" s="8"/>
      <c r="R367" s="8"/>
      <c r="S367" s="8"/>
      <c r="T367" s="8"/>
    </row>
    <row r="368" spans="1:20">
      <c r="A368" s="91" t="str">
        <f t="shared" si="14"/>
        <v/>
      </c>
      <c r="B368" s="13"/>
      <c r="C368" s="13"/>
      <c r="D368" s="37"/>
      <c r="E368" s="38"/>
      <c r="F368" s="57" t="str">
        <f t="shared" si="13"/>
        <v/>
      </c>
      <c r="G368" s="8"/>
      <c r="H368" s="8"/>
      <c r="I368" s="8"/>
      <c r="J368" s="8"/>
      <c r="K368" s="8"/>
      <c r="L368" s="8"/>
      <c r="M368" s="8"/>
      <c r="N368" s="8"/>
      <c r="O368" s="8"/>
      <c r="P368" s="8"/>
      <c r="Q368" s="8"/>
      <c r="R368" s="8"/>
      <c r="S368" s="8"/>
      <c r="T368" s="8"/>
    </row>
    <row r="369" spans="1:20">
      <c r="A369" s="91" t="str">
        <f t="shared" si="14"/>
        <v/>
      </c>
      <c r="B369" s="13"/>
      <c r="C369" s="13"/>
      <c r="D369" s="38"/>
      <c r="E369" s="38"/>
      <c r="F369" s="57" t="str">
        <f t="shared" si="13"/>
        <v/>
      </c>
      <c r="G369" s="8"/>
      <c r="H369" s="8"/>
      <c r="I369" s="8"/>
      <c r="J369" s="8"/>
      <c r="K369" s="8"/>
      <c r="L369" s="8"/>
      <c r="M369" s="8"/>
      <c r="N369" s="8"/>
      <c r="O369" s="8"/>
      <c r="P369" s="8"/>
      <c r="Q369" s="8"/>
      <c r="R369" s="8"/>
      <c r="S369" s="8"/>
      <c r="T369" s="8"/>
    </row>
    <row r="370" spans="1:20">
      <c r="A370" s="91" t="str">
        <f t="shared" si="14"/>
        <v/>
      </c>
      <c r="B370" s="13"/>
      <c r="C370" s="13"/>
      <c r="D370" s="37"/>
      <c r="E370" s="38"/>
      <c r="F370" s="57" t="str">
        <f t="shared" si="13"/>
        <v/>
      </c>
      <c r="G370" s="8"/>
      <c r="H370" s="8"/>
      <c r="I370" s="8"/>
      <c r="J370" s="8"/>
      <c r="K370" s="8"/>
      <c r="L370" s="8"/>
      <c r="M370" s="8"/>
      <c r="N370" s="8"/>
      <c r="O370" s="8"/>
      <c r="P370" s="8"/>
      <c r="Q370" s="8"/>
      <c r="R370" s="8"/>
      <c r="S370" s="8"/>
      <c r="T370" s="8"/>
    </row>
    <row r="371" spans="1:20">
      <c r="A371" s="91" t="str">
        <f t="shared" si="14"/>
        <v/>
      </c>
      <c r="B371" s="13"/>
      <c r="C371" s="13"/>
      <c r="D371" s="37"/>
      <c r="E371" s="38"/>
      <c r="F371" s="57" t="str">
        <f t="shared" si="13"/>
        <v/>
      </c>
      <c r="G371" s="8"/>
      <c r="H371" s="8"/>
      <c r="I371" s="8"/>
      <c r="J371" s="8"/>
      <c r="K371" s="8"/>
      <c r="L371" s="8"/>
      <c r="M371" s="8"/>
      <c r="N371" s="8"/>
      <c r="O371" s="8"/>
      <c r="P371" s="8"/>
      <c r="Q371" s="8"/>
      <c r="R371" s="8"/>
      <c r="S371" s="8"/>
      <c r="T371" s="8"/>
    </row>
    <row r="372" spans="1:20">
      <c r="A372" s="91" t="str">
        <f t="shared" si="14"/>
        <v/>
      </c>
      <c r="B372" s="13"/>
      <c r="C372" s="13"/>
      <c r="D372" s="37"/>
      <c r="E372" s="38"/>
      <c r="F372" s="57" t="str">
        <f t="shared" si="13"/>
        <v/>
      </c>
      <c r="G372" s="8"/>
      <c r="H372" s="8"/>
      <c r="I372" s="8"/>
      <c r="J372" s="8"/>
      <c r="K372" s="8"/>
      <c r="L372" s="8"/>
      <c r="M372" s="8"/>
      <c r="N372" s="8"/>
      <c r="O372" s="8"/>
      <c r="P372" s="8"/>
      <c r="Q372" s="8"/>
      <c r="R372" s="8"/>
      <c r="S372" s="8"/>
      <c r="T372" s="8"/>
    </row>
    <row r="373" spans="1:20">
      <c r="A373" s="91" t="str">
        <f t="shared" si="14"/>
        <v/>
      </c>
      <c r="B373" s="13"/>
      <c r="C373" s="13"/>
      <c r="D373" s="38"/>
      <c r="E373" s="38"/>
      <c r="F373" s="57" t="str">
        <f t="shared" si="13"/>
        <v/>
      </c>
      <c r="G373" s="8"/>
      <c r="H373" s="8"/>
      <c r="I373" s="8"/>
      <c r="J373" s="8"/>
      <c r="K373" s="8"/>
      <c r="L373" s="8"/>
      <c r="M373" s="8"/>
      <c r="N373" s="8"/>
      <c r="O373" s="8"/>
      <c r="P373" s="8"/>
      <c r="Q373" s="8"/>
      <c r="R373" s="8"/>
      <c r="S373" s="8"/>
      <c r="T373" s="8"/>
    </row>
    <row r="374" spans="1:20">
      <c r="A374" s="91" t="str">
        <f t="shared" si="14"/>
        <v/>
      </c>
      <c r="B374" s="13"/>
      <c r="C374" s="13"/>
      <c r="D374" s="37"/>
      <c r="E374" s="38"/>
      <c r="F374" s="57" t="str">
        <f t="shared" si="13"/>
        <v/>
      </c>
      <c r="G374" s="8"/>
      <c r="H374" s="8"/>
      <c r="I374" s="8"/>
      <c r="J374" s="8"/>
      <c r="K374" s="8"/>
      <c r="L374" s="8"/>
      <c r="M374" s="8"/>
      <c r="N374" s="8"/>
      <c r="O374" s="8"/>
      <c r="P374" s="8"/>
      <c r="Q374" s="8"/>
      <c r="R374" s="8"/>
      <c r="S374" s="8"/>
      <c r="T374" s="8"/>
    </row>
    <row r="375" spans="1:20">
      <c r="A375" s="91" t="str">
        <f t="shared" si="14"/>
        <v/>
      </c>
      <c r="B375" s="13"/>
      <c r="C375" s="13"/>
      <c r="D375" s="37"/>
      <c r="E375" s="38"/>
      <c r="F375" s="57" t="str">
        <f t="shared" si="13"/>
        <v/>
      </c>
      <c r="G375" s="8"/>
      <c r="H375" s="8"/>
      <c r="I375" s="8"/>
      <c r="J375" s="8"/>
      <c r="K375" s="8"/>
      <c r="L375" s="8"/>
      <c r="M375" s="8"/>
      <c r="N375" s="8"/>
      <c r="O375" s="8"/>
      <c r="P375" s="8"/>
      <c r="Q375" s="8"/>
      <c r="R375" s="8"/>
      <c r="S375" s="8"/>
      <c r="T375" s="8"/>
    </row>
    <row r="376" spans="1:20">
      <c r="A376" s="91" t="str">
        <f t="shared" si="14"/>
        <v/>
      </c>
      <c r="B376" s="13"/>
      <c r="C376" s="13"/>
      <c r="D376" s="38"/>
      <c r="E376" s="38"/>
      <c r="F376" s="57" t="str">
        <f t="shared" si="13"/>
        <v/>
      </c>
      <c r="G376" s="8"/>
      <c r="H376" s="8"/>
      <c r="I376" s="8"/>
      <c r="J376" s="8"/>
      <c r="K376" s="8"/>
      <c r="L376" s="8"/>
      <c r="M376" s="8"/>
      <c r="N376" s="8"/>
      <c r="O376" s="8"/>
      <c r="P376" s="8"/>
      <c r="Q376" s="8"/>
      <c r="R376" s="8"/>
      <c r="S376" s="8"/>
      <c r="T376" s="8"/>
    </row>
    <row r="377" spans="1:20">
      <c r="A377" s="91" t="str">
        <f t="shared" si="14"/>
        <v/>
      </c>
      <c r="B377" s="13"/>
      <c r="C377" s="13"/>
      <c r="D377" s="37"/>
      <c r="E377" s="38"/>
      <c r="F377" s="57" t="str">
        <f t="shared" si="13"/>
        <v/>
      </c>
      <c r="G377" s="8"/>
      <c r="H377" s="8"/>
      <c r="I377" s="8"/>
      <c r="J377" s="8"/>
      <c r="K377" s="8"/>
      <c r="L377" s="8"/>
      <c r="M377" s="8"/>
      <c r="N377" s="8"/>
      <c r="O377" s="8"/>
      <c r="P377" s="8"/>
      <c r="Q377" s="8"/>
      <c r="R377" s="8"/>
      <c r="S377" s="8"/>
      <c r="T377" s="8"/>
    </row>
    <row r="378" spans="1:20">
      <c r="A378" s="91" t="str">
        <f t="shared" si="14"/>
        <v/>
      </c>
      <c r="B378" s="13"/>
      <c r="C378" s="13"/>
      <c r="D378" s="37"/>
      <c r="E378" s="38"/>
      <c r="F378" s="57" t="str">
        <f t="shared" si="13"/>
        <v/>
      </c>
      <c r="G378" s="8"/>
      <c r="H378" s="8"/>
      <c r="I378" s="8"/>
      <c r="J378" s="8"/>
      <c r="K378" s="8"/>
      <c r="L378" s="8"/>
      <c r="M378" s="8"/>
      <c r="N378" s="8"/>
      <c r="O378" s="8"/>
      <c r="P378" s="8"/>
      <c r="Q378" s="8"/>
      <c r="R378" s="8"/>
      <c r="S378" s="8"/>
      <c r="T378" s="8"/>
    </row>
    <row r="379" spans="1:20">
      <c r="A379" s="91" t="str">
        <f t="shared" si="14"/>
        <v/>
      </c>
      <c r="B379" s="13"/>
      <c r="C379" s="13"/>
      <c r="D379" s="38"/>
      <c r="E379" s="38"/>
      <c r="F379" s="57" t="str">
        <f t="shared" si="13"/>
        <v/>
      </c>
      <c r="G379" s="8"/>
      <c r="H379" s="8"/>
      <c r="I379" s="8"/>
      <c r="J379" s="8"/>
      <c r="K379" s="8"/>
      <c r="L379" s="8"/>
      <c r="M379" s="8"/>
      <c r="N379" s="8"/>
      <c r="O379" s="8"/>
      <c r="P379" s="8"/>
      <c r="Q379" s="8"/>
      <c r="R379" s="8"/>
      <c r="S379" s="8"/>
      <c r="T379" s="8"/>
    </row>
    <row r="380" spans="1:20">
      <c r="A380" s="91" t="str">
        <f t="shared" si="14"/>
        <v/>
      </c>
      <c r="B380" s="13"/>
      <c r="C380" s="13"/>
      <c r="D380" s="37"/>
      <c r="E380" s="38"/>
      <c r="F380" s="57" t="str">
        <f t="shared" si="13"/>
        <v/>
      </c>
      <c r="G380" s="8"/>
      <c r="H380" s="8"/>
      <c r="I380" s="8"/>
      <c r="J380" s="8"/>
      <c r="K380" s="8"/>
      <c r="L380" s="8"/>
      <c r="M380" s="8"/>
      <c r="N380" s="8"/>
      <c r="O380" s="8"/>
      <c r="P380" s="8"/>
      <c r="Q380" s="8"/>
      <c r="R380" s="8"/>
      <c r="S380" s="8"/>
      <c r="T380" s="8"/>
    </row>
    <row r="381" spans="1:20">
      <c r="A381" s="91" t="str">
        <f t="shared" si="14"/>
        <v/>
      </c>
      <c r="B381" s="13"/>
      <c r="C381" s="13"/>
      <c r="D381" s="37"/>
      <c r="E381" s="38"/>
      <c r="F381" s="57" t="str">
        <f t="shared" si="13"/>
        <v/>
      </c>
      <c r="G381" s="8"/>
      <c r="H381" s="8"/>
      <c r="I381" s="8"/>
      <c r="J381" s="8"/>
      <c r="K381" s="8"/>
      <c r="L381" s="8"/>
      <c r="M381" s="8"/>
      <c r="N381" s="8"/>
      <c r="O381" s="8"/>
      <c r="P381" s="8"/>
      <c r="Q381" s="8"/>
      <c r="R381" s="8"/>
      <c r="S381" s="8"/>
      <c r="T381" s="8"/>
    </row>
    <row r="382" spans="1:20">
      <c r="A382" s="91" t="str">
        <f t="shared" si="14"/>
        <v/>
      </c>
      <c r="B382" s="13"/>
      <c r="C382" s="13"/>
      <c r="D382" s="37"/>
      <c r="E382" s="38"/>
      <c r="F382" s="57" t="str">
        <f t="shared" si="13"/>
        <v/>
      </c>
      <c r="G382" s="8"/>
      <c r="H382" s="8"/>
      <c r="I382" s="8"/>
      <c r="J382" s="8"/>
      <c r="K382" s="8"/>
      <c r="L382" s="8"/>
      <c r="M382" s="8"/>
      <c r="N382" s="8"/>
      <c r="O382" s="8"/>
      <c r="P382" s="8"/>
      <c r="Q382" s="8"/>
      <c r="R382" s="8"/>
      <c r="S382" s="8"/>
      <c r="T382" s="8"/>
    </row>
    <row r="383" spans="1:20">
      <c r="A383" s="91" t="str">
        <f t="shared" si="14"/>
        <v/>
      </c>
      <c r="B383" s="13"/>
      <c r="C383" s="13"/>
      <c r="D383" s="38"/>
      <c r="E383" s="38"/>
      <c r="F383" s="57" t="str">
        <f t="shared" si="13"/>
        <v/>
      </c>
      <c r="G383" s="8"/>
      <c r="H383" s="8"/>
      <c r="I383" s="8"/>
      <c r="J383" s="8"/>
      <c r="K383" s="8"/>
      <c r="L383" s="8"/>
      <c r="M383" s="8"/>
      <c r="N383" s="8"/>
      <c r="O383" s="8"/>
      <c r="P383" s="8"/>
      <c r="Q383" s="8"/>
      <c r="R383" s="8"/>
      <c r="S383" s="8"/>
      <c r="T383" s="8"/>
    </row>
    <row r="384" spans="1:20">
      <c r="A384" s="91" t="str">
        <f t="shared" si="14"/>
        <v/>
      </c>
      <c r="B384" s="13"/>
      <c r="C384" s="13"/>
      <c r="D384" s="37"/>
      <c r="E384" s="38"/>
      <c r="F384" s="57" t="str">
        <f t="shared" si="13"/>
        <v/>
      </c>
      <c r="G384" s="8"/>
      <c r="H384" s="8"/>
      <c r="I384" s="8"/>
      <c r="J384" s="8"/>
      <c r="K384" s="8"/>
      <c r="L384" s="8"/>
      <c r="M384" s="8"/>
      <c r="N384" s="8"/>
      <c r="O384" s="8"/>
      <c r="P384" s="8"/>
      <c r="Q384" s="8"/>
      <c r="R384" s="8"/>
      <c r="S384" s="8"/>
      <c r="T384" s="8"/>
    </row>
    <row r="385" spans="1:20">
      <c r="A385" s="91" t="str">
        <f t="shared" si="14"/>
        <v/>
      </c>
      <c r="B385" s="13"/>
      <c r="C385" s="13"/>
      <c r="D385" s="37"/>
      <c r="E385" s="38"/>
      <c r="F385" s="57" t="str">
        <f t="shared" si="13"/>
        <v/>
      </c>
      <c r="G385" s="8"/>
      <c r="H385" s="8"/>
      <c r="I385" s="8"/>
      <c r="J385" s="8"/>
      <c r="K385" s="8"/>
      <c r="L385" s="8"/>
      <c r="M385" s="8"/>
      <c r="N385" s="8"/>
      <c r="O385" s="8"/>
      <c r="P385" s="8"/>
      <c r="Q385" s="8"/>
      <c r="R385" s="8"/>
      <c r="S385" s="8"/>
      <c r="T385" s="8"/>
    </row>
    <row r="386" spans="1:20">
      <c r="A386" s="91" t="str">
        <f t="shared" si="14"/>
        <v/>
      </c>
      <c r="B386" s="13"/>
      <c r="C386" s="13"/>
      <c r="D386" s="38"/>
      <c r="E386" s="38"/>
      <c r="F386" s="57" t="str">
        <f t="shared" si="13"/>
        <v/>
      </c>
      <c r="G386" s="8"/>
      <c r="H386" s="8"/>
      <c r="I386" s="8"/>
      <c r="J386" s="8"/>
      <c r="K386" s="8"/>
      <c r="L386" s="8"/>
      <c r="M386" s="8"/>
      <c r="N386" s="8"/>
      <c r="O386" s="8"/>
      <c r="P386" s="8"/>
      <c r="Q386" s="8"/>
      <c r="R386" s="8"/>
      <c r="S386" s="8"/>
      <c r="T386" s="8"/>
    </row>
    <row r="387" spans="1:20">
      <c r="A387" s="91" t="str">
        <f t="shared" si="14"/>
        <v/>
      </c>
      <c r="B387" s="13"/>
      <c r="C387" s="13"/>
      <c r="D387" s="37"/>
      <c r="E387" s="38"/>
      <c r="F387" s="57" t="str">
        <f t="shared" si="13"/>
        <v/>
      </c>
      <c r="G387" s="8"/>
      <c r="H387" s="8"/>
      <c r="I387" s="8"/>
      <c r="J387" s="8"/>
      <c r="K387" s="8"/>
      <c r="L387" s="8"/>
      <c r="M387" s="8"/>
      <c r="N387" s="8"/>
      <c r="O387" s="8"/>
      <c r="P387" s="8"/>
      <c r="Q387" s="8"/>
      <c r="R387" s="8"/>
      <c r="S387" s="8"/>
      <c r="T387" s="8"/>
    </row>
    <row r="388" spans="1:20">
      <c r="A388" s="91" t="str">
        <f t="shared" si="14"/>
        <v/>
      </c>
      <c r="B388" s="13"/>
      <c r="C388" s="13"/>
      <c r="D388" s="37"/>
      <c r="E388" s="38"/>
      <c r="F388" s="57" t="str">
        <f t="shared" si="13"/>
        <v/>
      </c>
      <c r="G388" s="8"/>
      <c r="H388" s="8"/>
      <c r="I388" s="8"/>
      <c r="J388" s="8"/>
      <c r="K388" s="8"/>
      <c r="L388" s="8"/>
      <c r="M388" s="8"/>
      <c r="N388" s="8"/>
      <c r="O388" s="8"/>
      <c r="P388" s="8"/>
      <c r="Q388" s="8"/>
      <c r="R388" s="8"/>
      <c r="S388" s="8"/>
      <c r="T388" s="8"/>
    </row>
    <row r="389" spans="1:20">
      <c r="A389" s="91" t="str">
        <f t="shared" si="14"/>
        <v/>
      </c>
      <c r="B389" s="13"/>
      <c r="C389" s="13"/>
      <c r="D389" s="38"/>
      <c r="E389" s="38"/>
      <c r="F389" s="57" t="str">
        <f t="shared" si="13"/>
        <v/>
      </c>
      <c r="G389" s="8"/>
      <c r="H389" s="8"/>
      <c r="I389" s="8"/>
      <c r="J389" s="8"/>
      <c r="K389" s="8"/>
      <c r="L389" s="8"/>
      <c r="M389" s="8"/>
      <c r="N389" s="8"/>
      <c r="O389" s="8"/>
      <c r="P389" s="8"/>
      <c r="Q389" s="8"/>
      <c r="R389" s="8"/>
      <c r="S389" s="8"/>
      <c r="T389" s="8"/>
    </row>
    <row r="390" spans="1:20">
      <c r="A390" s="91" t="str">
        <f t="shared" si="14"/>
        <v/>
      </c>
      <c r="B390" s="13"/>
      <c r="C390" s="13"/>
      <c r="D390" s="37"/>
      <c r="E390" s="38"/>
      <c r="F390" s="57" t="str">
        <f t="shared" si="13"/>
        <v/>
      </c>
      <c r="G390" s="8"/>
      <c r="H390" s="8"/>
      <c r="I390" s="8"/>
      <c r="J390" s="8"/>
      <c r="K390" s="8"/>
      <c r="L390" s="8"/>
      <c r="M390" s="8"/>
      <c r="N390" s="8"/>
      <c r="O390" s="8"/>
      <c r="P390" s="8"/>
      <c r="Q390" s="8"/>
      <c r="R390" s="8"/>
      <c r="S390" s="8"/>
      <c r="T390" s="8"/>
    </row>
    <row r="391" spans="1:20">
      <c r="A391" s="91" t="str">
        <f t="shared" si="14"/>
        <v/>
      </c>
      <c r="B391" s="13"/>
      <c r="C391" s="13"/>
      <c r="D391" s="37"/>
      <c r="E391" s="38"/>
      <c r="F391" s="57" t="str">
        <f t="shared" si="13"/>
        <v/>
      </c>
      <c r="G391" s="8"/>
      <c r="H391" s="8"/>
      <c r="I391" s="8"/>
      <c r="J391" s="8"/>
      <c r="K391" s="8"/>
      <c r="L391" s="8"/>
      <c r="M391" s="8"/>
      <c r="N391" s="8"/>
      <c r="O391" s="8"/>
      <c r="P391" s="8"/>
      <c r="Q391" s="8"/>
      <c r="R391" s="8"/>
      <c r="S391" s="8"/>
      <c r="T391" s="8"/>
    </row>
    <row r="392" spans="1:20">
      <c r="A392" s="91" t="str">
        <f t="shared" si="14"/>
        <v/>
      </c>
      <c r="B392" s="13"/>
      <c r="C392" s="13"/>
      <c r="D392" s="37"/>
      <c r="E392" s="38"/>
      <c r="F392" s="57" t="str">
        <f t="shared" si="13"/>
        <v/>
      </c>
      <c r="G392" s="8"/>
      <c r="H392" s="8"/>
      <c r="I392" s="8"/>
      <c r="J392" s="8"/>
      <c r="K392" s="8"/>
      <c r="L392" s="8"/>
      <c r="M392" s="8"/>
      <c r="N392" s="8"/>
      <c r="O392" s="8"/>
      <c r="P392" s="8"/>
      <c r="Q392" s="8"/>
      <c r="R392" s="8"/>
      <c r="S392" s="8"/>
      <c r="T392" s="8"/>
    </row>
    <row r="393" spans="1:20">
      <c r="A393" s="91" t="str">
        <f t="shared" si="14"/>
        <v/>
      </c>
      <c r="B393" s="13"/>
      <c r="C393" s="13"/>
      <c r="D393" s="38"/>
      <c r="E393" s="38"/>
      <c r="F393" s="57" t="str">
        <f t="shared" si="13"/>
        <v/>
      </c>
      <c r="G393" s="8"/>
      <c r="H393" s="8"/>
      <c r="I393" s="8"/>
      <c r="J393" s="8"/>
      <c r="K393" s="8"/>
      <c r="L393" s="8"/>
      <c r="M393" s="8"/>
      <c r="N393" s="8"/>
      <c r="O393" s="8"/>
      <c r="P393" s="8"/>
      <c r="Q393" s="8"/>
      <c r="R393" s="8"/>
      <c r="S393" s="8"/>
      <c r="T393" s="8"/>
    </row>
    <row r="394" spans="1:20">
      <c r="A394" s="91" t="str">
        <f t="shared" si="14"/>
        <v/>
      </c>
      <c r="B394" s="13"/>
      <c r="C394" s="13"/>
      <c r="D394" s="37"/>
      <c r="E394" s="38"/>
      <c r="F394" s="57" t="str">
        <f t="shared" si="13"/>
        <v/>
      </c>
      <c r="G394" s="8"/>
      <c r="H394" s="8"/>
      <c r="I394" s="8"/>
      <c r="J394" s="8"/>
      <c r="K394" s="8"/>
      <c r="L394" s="8"/>
      <c r="M394" s="8"/>
      <c r="N394" s="8"/>
      <c r="O394" s="8"/>
      <c r="P394" s="8"/>
      <c r="Q394" s="8"/>
      <c r="R394" s="8"/>
      <c r="S394" s="8"/>
      <c r="T394" s="8"/>
    </row>
    <row r="395" spans="1:20">
      <c r="A395" s="91" t="str">
        <f t="shared" si="14"/>
        <v/>
      </c>
      <c r="B395" s="13"/>
      <c r="C395" s="13"/>
      <c r="D395" s="37"/>
      <c r="E395" s="38"/>
      <c r="F395" s="57" t="str">
        <f t="shared" si="13"/>
        <v/>
      </c>
      <c r="G395" s="8"/>
      <c r="H395" s="8"/>
      <c r="I395" s="8"/>
      <c r="J395" s="8"/>
      <c r="K395" s="8"/>
      <c r="L395" s="8"/>
      <c r="M395" s="8"/>
      <c r="N395" s="8"/>
      <c r="O395" s="8"/>
      <c r="P395" s="8"/>
      <c r="Q395" s="8"/>
      <c r="R395" s="8"/>
      <c r="S395" s="8"/>
      <c r="T395" s="8"/>
    </row>
    <row r="396" spans="1:20">
      <c r="A396" s="91" t="str">
        <f t="shared" si="14"/>
        <v/>
      </c>
      <c r="B396" s="13"/>
      <c r="C396" s="13"/>
      <c r="D396" s="38"/>
      <c r="E396" s="38"/>
      <c r="F396" s="57" t="str">
        <f t="shared" si="13"/>
        <v/>
      </c>
      <c r="G396" s="8"/>
      <c r="H396" s="8"/>
      <c r="I396" s="8"/>
      <c r="J396" s="8"/>
      <c r="K396" s="8"/>
      <c r="L396" s="8"/>
      <c r="M396" s="8"/>
      <c r="N396" s="8"/>
      <c r="O396" s="8"/>
      <c r="P396" s="8"/>
      <c r="Q396" s="8"/>
      <c r="R396" s="8"/>
      <c r="S396" s="8"/>
      <c r="T396" s="8"/>
    </row>
    <row r="397" spans="1:20">
      <c r="A397" s="91" t="str">
        <f t="shared" si="14"/>
        <v/>
      </c>
      <c r="B397" s="13"/>
      <c r="C397" s="13"/>
      <c r="D397" s="37"/>
      <c r="E397" s="38"/>
      <c r="F397" s="57" t="str">
        <f t="shared" si="13"/>
        <v/>
      </c>
      <c r="G397" s="8"/>
      <c r="H397" s="8"/>
      <c r="I397" s="8"/>
      <c r="J397" s="8"/>
      <c r="K397" s="8"/>
      <c r="L397" s="8"/>
      <c r="M397" s="8"/>
      <c r="N397" s="8"/>
      <c r="O397" s="8"/>
      <c r="P397" s="8"/>
      <c r="Q397" s="8"/>
      <c r="R397" s="8"/>
      <c r="S397" s="8"/>
      <c r="T397" s="8"/>
    </row>
    <row r="398" spans="1:20">
      <c r="A398" s="91" t="str">
        <f t="shared" si="14"/>
        <v/>
      </c>
      <c r="B398" s="13"/>
      <c r="C398" s="13"/>
      <c r="D398" s="37"/>
      <c r="E398" s="38"/>
      <c r="F398" s="57" t="str">
        <f t="shared" si="13"/>
        <v/>
      </c>
      <c r="G398" s="8"/>
      <c r="H398" s="8"/>
      <c r="I398" s="8"/>
      <c r="J398" s="8"/>
      <c r="K398" s="8"/>
      <c r="L398" s="8"/>
      <c r="M398" s="8"/>
      <c r="N398" s="8"/>
      <c r="O398" s="8"/>
      <c r="P398" s="8"/>
      <c r="Q398" s="8"/>
      <c r="R398" s="8"/>
      <c r="S398" s="8"/>
      <c r="T398" s="8"/>
    </row>
    <row r="399" spans="1:20">
      <c r="A399" s="91" t="str">
        <f t="shared" si="14"/>
        <v/>
      </c>
      <c r="B399" s="13"/>
      <c r="C399" s="13"/>
      <c r="D399" s="38"/>
      <c r="E399" s="38"/>
      <c r="F399" s="57" t="str">
        <f t="shared" si="13"/>
        <v/>
      </c>
      <c r="G399" s="8"/>
      <c r="H399" s="8"/>
      <c r="I399" s="8"/>
      <c r="J399" s="8"/>
      <c r="K399" s="8"/>
      <c r="L399" s="8"/>
      <c r="M399" s="8"/>
      <c r="N399" s="8"/>
      <c r="O399" s="8"/>
      <c r="P399" s="8"/>
      <c r="Q399" s="8"/>
      <c r="R399" s="8"/>
      <c r="S399" s="8"/>
      <c r="T399" s="8"/>
    </row>
    <row r="400" spans="1:20">
      <c r="A400" s="91" t="str">
        <f t="shared" si="14"/>
        <v/>
      </c>
      <c r="B400" s="13"/>
      <c r="C400" s="13"/>
      <c r="D400" s="37"/>
      <c r="E400" s="38"/>
      <c r="F400" s="57" t="str">
        <f t="shared" si="13"/>
        <v/>
      </c>
      <c r="G400" s="8"/>
      <c r="H400" s="8"/>
      <c r="I400" s="8"/>
      <c r="J400" s="8"/>
      <c r="K400" s="8"/>
      <c r="L400" s="8"/>
      <c r="M400" s="8"/>
      <c r="N400" s="8"/>
      <c r="O400" s="8"/>
      <c r="P400" s="8"/>
      <c r="Q400" s="8"/>
      <c r="R400" s="8"/>
      <c r="S400" s="8"/>
      <c r="T400" s="8"/>
    </row>
    <row r="401" spans="1:20">
      <c r="A401" s="91" t="str">
        <f t="shared" si="14"/>
        <v/>
      </c>
      <c r="B401" s="13"/>
      <c r="C401" s="13"/>
      <c r="D401" s="37"/>
      <c r="E401" s="38"/>
      <c r="F401" s="57" t="str">
        <f t="shared" ref="F401:F431" si="15">IF(E401="","",D401*E401)</f>
        <v/>
      </c>
      <c r="G401" s="8"/>
      <c r="H401" s="8"/>
      <c r="I401" s="8"/>
      <c r="J401" s="8"/>
      <c r="K401" s="8"/>
      <c r="L401" s="8"/>
      <c r="M401" s="8"/>
      <c r="N401" s="8"/>
      <c r="O401" s="8"/>
      <c r="P401" s="8"/>
      <c r="Q401" s="8"/>
      <c r="R401" s="8"/>
      <c r="S401" s="8"/>
      <c r="T401" s="8"/>
    </row>
    <row r="402" spans="1:20">
      <c r="A402" s="91" t="str">
        <f t="shared" ref="A402:A431" si="16">IF(B402="",IF(C402="",IF(I402="","",A401),A401),A401+1)</f>
        <v/>
      </c>
      <c r="B402" s="13"/>
      <c r="C402" s="13"/>
      <c r="D402" s="37"/>
      <c r="E402" s="38"/>
      <c r="F402" s="57" t="str">
        <f t="shared" si="15"/>
        <v/>
      </c>
      <c r="G402" s="8"/>
      <c r="H402" s="8"/>
      <c r="I402" s="8"/>
      <c r="J402" s="8"/>
      <c r="K402" s="8"/>
      <c r="L402" s="8"/>
      <c r="M402" s="8"/>
      <c r="N402" s="8"/>
      <c r="O402" s="8"/>
      <c r="P402" s="8"/>
      <c r="Q402" s="8"/>
      <c r="R402" s="8"/>
      <c r="S402" s="8"/>
      <c r="T402" s="8"/>
    </row>
    <row r="403" spans="1:20">
      <c r="A403" s="91" t="str">
        <f t="shared" si="16"/>
        <v/>
      </c>
      <c r="B403" s="13"/>
      <c r="C403" s="13"/>
      <c r="D403" s="38"/>
      <c r="E403" s="38"/>
      <c r="F403" s="57" t="str">
        <f t="shared" si="15"/>
        <v/>
      </c>
      <c r="G403" s="8"/>
      <c r="H403" s="8"/>
      <c r="I403" s="8"/>
      <c r="J403" s="8"/>
      <c r="K403" s="8"/>
      <c r="L403" s="8"/>
      <c r="M403" s="8"/>
      <c r="N403" s="8"/>
      <c r="O403" s="8"/>
      <c r="P403" s="8"/>
      <c r="Q403" s="8"/>
      <c r="R403" s="8"/>
      <c r="S403" s="8"/>
      <c r="T403" s="8"/>
    </row>
    <row r="404" spans="1:20">
      <c r="A404" s="91" t="str">
        <f t="shared" si="16"/>
        <v/>
      </c>
      <c r="B404" s="13"/>
      <c r="C404" s="13"/>
      <c r="D404" s="37"/>
      <c r="E404" s="38"/>
      <c r="F404" s="57" t="str">
        <f t="shared" si="15"/>
        <v/>
      </c>
      <c r="G404" s="8"/>
      <c r="H404" s="8"/>
      <c r="I404" s="8"/>
      <c r="J404" s="8"/>
      <c r="K404" s="8"/>
      <c r="L404" s="8"/>
      <c r="M404" s="8"/>
      <c r="N404" s="8"/>
      <c r="O404" s="8"/>
      <c r="P404" s="8"/>
      <c r="Q404" s="8"/>
      <c r="R404" s="8"/>
      <c r="S404" s="8"/>
      <c r="T404" s="8"/>
    </row>
    <row r="405" spans="1:20">
      <c r="A405" s="91" t="str">
        <f t="shared" si="16"/>
        <v/>
      </c>
      <c r="B405" s="13"/>
      <c r="C405" s="13"/>
      <c r="D405" s="37"/>
      <c r="E405" s="38"/>
      <c r="F405" s="57" t="str">
        <f t="shared" si="15"/>
        <v/>
      </c>
      <c r="G405" s="8"/>
      <c r="H405" s="8"/>
      <c r="I405" s="8"/>
      <c r="J405" s="8"/>
      <c r="K405" s="8"/>
      <c r="L405" s="8"/>
      <c r="M405" s="8"/>
      <c r="N405" s="8"/>
      <c r="O405" s="8"/>
      <c r="P405" s="8"/>
      <c r="Q405" s="8"/>
      <c r="R405" s="8"/>
      <c r="S405" s="8"/>
      <c r="T405" s="8"/>
    </row>
    <row r="406" spans="1:20">
      <c r="A406" s="91" t="str">
        <f t="shared" si="16"/>
        <v/>
      </c>
      <c r="B406" s="13"/>
      <c r="C406" s="13"/>
      <c r="D406" s="38"/>
      <c r="E406" s="38"/>
      <c r="F406" s="57" t="str">
        <f t="shared" si="15"/>
        <v/>
      </c>
      <c r="G406" s="8"/>
      <c r="H406" s="8"/>
      <c r="I406" s="8"/>
      <c r="J406" s="8"/>
      <c r="K406" s="8"/>
      <c r="L406" s="8"/>
      <c r="M406" s="8"/>
      <c r="N406" s="8"/>
      <c r="O406" s="8"/>
      <c r="P406" s="8"/>
      <c r="Q406" s="8"/>
      <c r="R406" s="8"/>
      <c r="S406" s="8"/>
      <c r="T406" s="8"/>
    </row>
    <row r="407" spans="1:20">
      <c r="A407" s="91" t="str">
        <f t="shared" si="16"/>
        <v/>
      </c>
      <c r="B407" s="13"/>
      <c r="C407" s="13"/>
      <c r="D407" s="37"/>
      <c r="E407" s="38"/>
      <c r="F407" s="57" t="str">
        <f t="shared" si="15"/>
        <v/>
      </c>
      <c r="G407" s="8"/>
      <c r="H407" s="8"/>
      <c r="I407" s="8"/>
      <c r="J407" s="8"/>
      <c r="K407" s="8"/>
      <c r="L407" s="8"/>
      <c r="M407" s="8"/>
      <c r="N407" s="8"/>
      <c r="O407" s="8"/>
      <c r="P407" s="8"/>
      <c r="Q407" s="8"/>
      <c r="R407" s="8"/>
      <c r="S407" s="8"/>
      <c r="T407" s="8"/>
    </row>
    <row r="408" spans="1:20">
      <c r="A408" s="91" t="str">
        <f t="shared" si="16"/>
        <v/>
      </c>
      <c r="B408" s="13"/>
      <c r="C408" s="13"/>
      <c r="D408" s="37"/>
      <c r="E408" s="38"/>
      <c r="F408" s="57" t="str">
        <f t="shared" si="15"/>
        <v/>
      </c>
      <c r="G408" s="8"/>
      <c r="H408" s="8"/>
      <c r="I408" s="8"/>
      <c r="J408" s="8"/>
      <c r="K408" s="8"/>
      <c r="L408" s="8"/>
      <c r="M408" s="8"/>
      <c r="N408" s="8"/>
      <c r="O408" s="8"/>
      <c r="P408" s="8"/>
      <c r="Q408" s="8"/>
      <c r="R408" s="8"/>
      <c r="S408" s="8"/>
      <c r="T408" s="8"/>
    </row>
    <row r="409" spans="1:20">
      <c r="A409" s="91" t="str">
        <f t="shared" si="16"/>
        <v/>
      </c>
      <c r="B409" s="13"/>
      <c r="C409" s="13"/>
      <c r="D409" s="38"/>
      <c r="E409" s="38"/>
      <c r="F409" s="57" t="str">
        <f t="shared" si="15"/>
        <v/>
      </c>
      <c r="G409" s="8"/>
      <c r="H409" s="8"/>
      <c r="I409" s="8"/>
      <c r="J409" s="8"/>
      <c r="K409" s="8"/>
      <c r="L409" s="8"/>
      <c r="M409" s="8"/>
      <c r="N409" s="8"/>
      <c r="O409" s="8"/>
      <c r="P409" s="8"/>
      <c r="Q409" s="8"/>
      <c r="R409" s="8"/>
      <c r="S409" s="8"/>
      <c r="T409" s="8"/>
    </row>
    <row r="410" spans="1:20">
      <c r="A410" s="91" t="str">
        <f t="shared" si="16"/>
        <v/>
      </c>
      <c r="B410" s="13"/>
      <c r="C410" s="13"/>
      <c r="D410" s="37"/>
      <c r="E410" s="38"/>
      <c r="F410" s="57" t="str">
        <f t="shared" si="15"/>
        <v/>
      </c>
      <c r="G410" s="8"/>
      <c r="H410" s="8"/>
      <c r="I410" s="8"/>
      <c r="J410" s="8"/>
      <c r="K410" s="8"/>
      <c r="L410" s="8"/>
      <c r="M410" s="8"/>
      <c r="N410" s="8"/>
      <c r="O410" s="8"/>
      <c r="P410" s="8"/>
      <c r="Q410" s="8"/>
      <c r="R410" s="8"/>
      <c r="S410" s="8"/>
      <c r="T410" s="8"/>
    </row>
    <row r="411" spans="1:20">
      <c r="A411" s="91" t="str">
        <f t="shared" si="16"/>
        <v/>
      </c>
      <c r="B411" s="13"/>
      <c r="C411" s="13"/>
      <c r="D411" s="37"/>
      <c r="E411" s="38"/>
      <c r="F411" s="57" t="str">
        <f t="shared" si="15"/>
        <v/>
      </c>
      <c r="G411" s="8"/>
      <c r="H411" s="8"/>
      <c r="I411" s="8"/>
      <c r="J411" s="8"/>
      <c r="K411" s="8"/>
      <c r="L411" s="8"/>
      <c r="M411" s="8"/>
      <c r="N411" s="8"/>
      <c r="O411" s="8"/>
      <c r="P411" s="8"/>
      <c r="Q411" s="8"/>
      <c r="R411" s="8"/>
      <c r="S411" s="8"/>
      <c r="T411" s="8"/>
    </row>
    <row r="412" spans="1:20">
      <c r="A412" s="91" t="str">
        <f t="shared" si="16"/>
        <v/>
      </c>
      <c r="B412" s="13"/>
      <c r="C412" s="13"/>
      <c r="D412" s="37"/>
      <c r="E412" s="38"/>
      <c r="F412" s="57" t="str">
        <f t="shared" si="15"/>
        <v/>
      </c>
      <c r="G412" s="8"/>
      <c r="H412" s="8"/>
      <c r="I412" s="8"/>
      <c r="J412" s="8"/>
      <c r="K412" s="8"/>
      <c r="L412" s="8"/>
      <c r="M412" s="8"/>
      <c r="N412" s="8"/>
      <c r="O412" s="8"/>
      <c r="P412" s="8"/>
      <c r="Q412" s="8"/>
      <c r="R412" s="8"/>
      <c r="S412" s="8"/>
      <c r="T412" s="8"/>
    </row>
    <row r="413" spans="1:20">
      <c r="A413" s="91" t="str">
        <f t="shared" si="16"/>
        <v/>
      </c>
      <c r="B413" s="13"/>
      <c r="C413" s="13"/>
      <c r="D413" s="38"/>
      <c r="E413" s="38"/>
      <c r="F413" s="57" t="str">
        <f t="shared" si="15"/>
        <v/>
      </c>
      <c r="G413" s="8"/>
      <c r="H413" s="8"/>
      <c r="I413" s="8"/>
      <c r="J413" s="8"/>
      <c r="K413" s="8"/>
      <c r="L413" s="8"/>
      <c r="M413" s="8"/>
      <c r="N413" s="8"/>
      <c r="O413" s="8"/>
      <c r="P413" s="8"/>
      <c r="Q413" s="8"/>
      <c r="R413" s="8"/>
      <c r="S413" s="8"/>
      <c r="T413" s="8"/>
    </row>
    <row r="414" spans="1:20">
      <c r="A414" s="91" t="str">
        <f t="shared" si="16"/>
        <v/>
      </c>
      <c r="B414" s="13"/>
      <c r="C414" s="13"/>
      <c r="D414" s="37"/>
      <c r="E414" s="38"/>
      <c r="F414" s="57" t="str">
        <f t="shared" si="15"/>
        <v/>
      </c>
      <c r="G414" s="8"/>
      <c r="H414" s="8"/>
      <c r="I414" s="8"/>
      <c r="J414" s="8"/>
      <c r="K414" s="8"/>
      <c r="L414" s="8"/>
      <c r="M414" s="8"/>
      <c r="N414" s="8"/>
      <c r="O414" s="8"/>
      <c r="P414" s="8"/>
      <c r="Q414" s="8"/>
      <c r="R414" s="8"/>
      <c r="S414" s="8"/>
      <c r="T414" s="8"/>
    </row>
    <row r="415" spans="1:20">
      <c r="A415" s="91" t="str">
        <f t="shared" si="16"/>
        <v/>
      </c>
      <c r="B415" s="13"/>
      <c r="C415" s="13"/>
      <c r="D415" s="37"/>
      <c r="E415" s="38"/>
      <c r="F415" s="57" t="str">
        <f t="shared" si="15"/>
        <v/>
      </c>
      <c r="G415" s="8"/>
      <c r="H415" s="8"/>
      <c r="I415" s="8"/>
      <c r="J415" s="8"/>
      <c r="K415" s="8"/>
      <c r="L415" s="8"/>
      <c r="M415" s="8"/>
      <c r="N415" s="8"/>
      <c r="O415" s="8"/>
      <c r="P415" s="8"/>
      <c r="Q415" s="8"/>
      <c r="R415" s="8"/>
      <c r="S415" s="8"/>
      <c r="T415" s="8"/>
    </row>
    <row r="416" spans="1:20">
      <c r="A416" s="91" t="str">
        <f t="shared" si="16"/>
        <v/>
      </c>
      <c r="B416" s="13"/>
      <c r="C416" s="13"/>
      <c r="D416" s="38"/>
      <c r="E416" s="38"/>
      <c r="F416" s="57" t="str">
        <f t="shared" si="15"/>
        <v/>
      </c>
      <c r="G416" s="8"/>
      <c r="H416" s="8"/>
      <c r="I416" s="8"/>
      <c r="J416" s="8"/>
      <c r="K416" s="8"/>
      <c r="L416" s="8"/>
      <c r="M416" s="8"/>
      <c r="N416" s="8"/>
      <c r="O416" s="8"/>
      <c r="P416" s="8"/>
      <c r="Q416" s="8"/>
      <c r="R416" s="8"/>
      <c r="S416" s="8"/>
      <c r="T416" s="8"/>
    </row>
    <row r="417" spans="1:20">
      <c r="A417" s="91" t="str">
        <f t="shared" si="16"/>
        <v/>
      </c>
      <c r="B417" s="13"/>
      <c r="C417" s="13"/>
      <c r="D417" s="37"/>
      <c r="E417" s="38"/>
      <c r="F417" s="57" t="str">
        <f t="shared" si="15"/>
        <v/>
      </c>
      <c r="G417" s="8"/>
      <c r="H417" s="8"/>
      <c r="I417" s="8"/>
      <c r="J417" s="8"/>
      <c r="K417" s="8"/>
      <c r="L417" s="8"/>
      <c r="M417" s="8"/>
      <c r="N417" s="8"/>
      <c r="O417" s="8"/>
      <c r="P417" s="8"/>
      <c r="Q417" s="8"/>
      <c r="R417" s="8"/>
      <c r="S417" s="8"/>
      <c r="T417" s="8"/>
    </row>
    <row r="418" spans="1:20">
      <c r="A418" s="91" t="str">
        <f t="shared" si="16"/>
        <v/>
      </c>
      <c r="B418" s="13"/>
      <c r="C418" s="13"/>
      <c r="D418" s="37"/>
      <c r="E418" s="38"/>
      <c r="F418" s="57" t="str">
        <f t="shared" si="15"/>
        <v/>
      </c>
      <c r="G418" s="8"/>
      <c r="H418" s="8"/>
      <c r="I418" s="8"/>
      <c r="J418" s="8"/>
      <c r="K418" s="8"/>
      <c r="L418" s="8"/>
      <c r="M418" s="8"/>
      <c r="N418" s="8"/>
      <c r="O418" s="8"/>
      <c r="P418" s="8"/>
      <c r="Q418" s="8"/>
      <c r="R418" s="8"/>
      <c r="S418" s="8"/>
      <c r="T418" s="8"/>
    </row>
    <row r="419" spans="1:20">
      <c r="A419" s="91" t="str">
        <f t="shared" si="16"/>
        <v/>
      </c>
      <c r="B419" s="13"/>
      <c r="C419" s="13"/>
      <c r="D419" s="38"/>
      <c r="E419" s="38"/>
      <c r="F419" s="57" t="str">
        <f t="shared" si="15"/>
        <v/>
      </c>
      <c r="G419" s="8"/>
      <c r="H419" s="8"/>
      <c r="I419" s="8"/>
      <c r="J419" s="8"/>
      <c r="K419" s="8"/>
      <c r="L419" s="8"/>
      <c r="M419" s="8"/>
      <c r="N419" s="8"/>
      <c r="O419" s="8"/>
      <c r="P419" s="8"/>
      <c r="Q419" s="8"/>
      <c r="R419" s="8"/>
      <c r="S419" s="8"/>
      <c r="T419" s="8"/>
    </row>
    <row r="420" spans="1:20">
      <c r="A420" s="91" t="str">
        <f t="shared" si="16"/>
        <v/>
      </c>
      <c r="B420" s="13"/>
      <c r="C420" s="13"/>
      <c r="D420" s="37"/>
      <c r="E420" s="38"/>
      <c r="F420" s="57" t="str">
        <f t="shared" si="15"/>
        <v/>
      </c>
      <c r="G420" s="8"/>
      <c r="H420" s="8"/>
      <c r="I420" s="8"/>
      <c r="J420" s="8"/>
      <c r="K420" s="8"/>
      <c r="L420" s="8"/>
      <c r="M420" s="8"/>
      <c r="N420" s="8"/>
      <c r="O420" s="8"/>
      <c r="P420" s="8"/>
      <c r="Q420" s="8"/>
      <c r="R420" s="8"/>
      <c r="S420" s="8"/>
      <c r="T420" s="8"/>
    </row>
    <row r="421" spans="1:20">
      <c r="A421" s="91" t="str">
        <f t="shared" si="16"/>
        <v/>
      </c>
      <c r="B421" s="13"/>
      <c r="C421" s="13"/>
      <c r="D421" s="37"/>
      <c r="E421" s="38"/>
      <c r="F421" s="57" t="str">
        <f t="shared" si="15"/>
        <v/>
      </c>
      <c r="G421" s="8"/>
      <c r="H421" s="8"/>
      <c r="I421" s="8"/>
      <c r="J421" s="8"/>
      <c r="K421" s="8"/>
      <c r="L421" s="8"/>
      <c r="M421" s="8"/>
      <c r="N421" s="8"/>
      <c r="O421" s="8"/>
      <c r="P421" s="8"/>
      <c r="Q421" s="8"/>
      <c r="R421" s="8"/>
      <c r="S421" s="8"/>
      <c r="T421" s="8"/>
    </row>
    <row r="422" spans="1:20">
      <c r="A422" s="91" t="str">
        <f t="shared" si="16"/>
        <v/>
      </c>
      <c r="B422" s="13"/>
      <c r="C422" s="13"/>
      <c r="D422" s="37"/>
      <c r="E422" s="38"/>
      <c r="F422" s="57" t="str">
        <f t="shared" si="15"/>
        <v/>
      </c>
      <c r="G422" s="8"/>
      <c r="H422" s="8"/>
      <c r="I422" s="8"/>
      <c r="J422" s="8"/>
      <c r="K422" s="8"/>
      <c r="L422" s="8"/>
      <c r="M422" s="8"/>
      <c r="N422" s="8"/>
      <c r="O422" s="8"/>
      <c r="P422" s="8"/>
      <c r="Q422" s="8"/>
      <c r="R422" s="8"/>
      <c r="S422" s="8"/>
      <c r="T422" s="8"/>
    </row>
    <row r="423" spans="1:20">
      <c r="A423" s="91" t="str">
        <f t="shared" si="16"/>
        <v/>
      </c>
      <c r="B423" s="13"/>
      <c r="C423" s="13"/>
      <c r="D423" s="38"/>
      <c r="E423" s="38"/>
      <c r="F423" s="57" t="str">
        <f t="shared" si="15"/>
        <v/>
      </c>
      <c r="G423" s="8"/>
      <c r="H423" s="8"/>
      <c r="I423" s="8"/>
      <c r="J423" s="8"/>
      <c r="K423" s="8"/>
      <c r="L423" s="8"/>
      <c r="M423" s="8"/>
      <c r="N423" s="8"/>
      <c r="O423" s="8"/>
      <c r="P423" s="8"/>
      <c r="Q423" s="8"/>
      <c r="R423" s="8"/>
      <c r="S423" s="8"/>
      <c r="T423" s="8"/>
    </row>
    <row r="424" spans="1:20">
      <c r="A424" s="91" t="str">
        <f t="shared" si="16"/>
        <v/>
      </c>
      <c r="B424" s="13"/>
      <c r="C424" s="13"/>
      <c r="D424" s="37"/>
      <c r="E424" s="38"/>
      <c r="F424" s="57" t="str">
        <f t="shared" si="15"/>
        <v/>
      </c>
      <c r="G424" s="8"/>
      <c r="H424" s="8"/>
      <c r="I424" s="8"/>
      <c r="J424" s="8"/>
      <c r="K424" s="8"/>
      <c r="L424" s="8"/>
      <c r="M424" s="8"/>
      <c r="N424" s="8"/>
      <c r="O424" s="8"/>
      <c r="P424" s="8"/>
      <c r="Q424" s="8"/>
      <c r="R424" s="8"/>
      <c r="S424" s="8"/>
      <c r="T424" s="8"/>
    </row>
    <row r="425" spans="1:20">
      <c r="A425" s="91" t="str">
        <f t="shared" si="16"/>
        <v/>
      </c>
      <c r="B425" s="13"/>
      <c r="C425" s="13"/>
      <c r="D425" s="37"/>
      <c r="E425" s="38"/>
      <c r="F425" s="57" t="str">
        <f t="shared" si="15"/>
        <v/>
      </c>
      <c r="G425" s="8"/>
      <c r="H425" s="8"/>
      <c r="I425" s="8"/>
      <c r="J425" s="8"/>
      <c r="K425" s="8"/>
      <c r="L425" s="8"/>
      <c r="M425" s="8"/>
      <c r="N425" s="8"/>
      <c r="O425" s="8"/>
      <c r="P425" s="8"/>
      <c r="Q425" s="8"/>
      <c r="R425" s="8"/>
      <c r="S425" s="8"/>
      <c r="T425" s="8"/>
    </row>
    <row r="426" spans="1:20">
      <c r="A426" s="91" t="str">
        <f t="shared" si="16"/>
        <v/>
      </c>
      <c r="B426" s="13"/>
      <c r="C426" s="13"/>
      <c r="D426" s="38"/>
      <c r="E426" s="38"/>
      <c r="F426" s="57" t="str">
        <f t="shared" si="15"/>
        <v/>
      </c>
      <c r="G426" s="8"/>
      <c r="H426" s="8"/>
      <c r="I426" s="8"/>
      <c r="J426" s="8"/>
      <c r="K426" s="8"/>
      <c r="L426" s="8"/>
      <c r="M426" s="8"/>
      <c r="N426" s="8"/>
      <c r="O426" s="8"/>
      <c r="P426" s="8"/>
      <c r="Q426" s="8"/>
      <c r="R426" s="8"/>
      <c r="S426" s="8"/>
      <c r="T426" s="8"/>
    </row>
    <row r="427" spans="1:20">
      <c r="A427" s="91" t="str">
        <f t="shared" si="16"/>
        <v/>
      </c>
      <c r="B427" s="13"/>
      <c r="C427" s="13"/>
      <c r="D427" s="37"/>
      <c r="E427" s="38"/>
      <c r="F427" s="57" t="str">
        <f t="shared" si="15"/>
        <v/>
      </c>
      <c r="G427" s="8"/>
      <c r="H427" s="8"/>
      <c r="I427" s="8"/>
      <c r="J427" s="8"/>
      <c r="K427" s="8"/>
      <c r="L427" s="8"/>
      <c r="M427" s="8"/>
      <c r="N427" s="8"/>
      <c r="O427" s="8"/>
      <c r="P427" s="8"/>
      <c r="Q427" s="8"/>
      <c r="R427" s="8"/>
      <c r="S427" s="8"/>
      <c r="T427" s="8"/>
    </row>
    <row r="428" spans="1:20">
      <c r="A428" s="91" t="str">
        <f t="shared" si="16"/>
        <v/>
      </c>
      <c r="B428" s="13"/>
      <c r="C428" s="13"/>
      <c r="D428" s="37"/>
      <c r="E428" s="38"/>
      <c r="F428" s="57" t="str">
        <f t="shared" si="15"/>
        <v/>
      </c>
      <c r="G428" s="8"/>
      <c r="H428" s="8"/>
      <c r="I428" s="8"/>
      <c r="J428" s="8"/>
      <c r="K428" s="8"/>
      <c r="L428" s="8"/>
      <c r="M428" s="8"/>
      <c r="N428" s="8"/>
      <c r="O428" s="8"/>
      <c r="P428" s="8"/>
      <c r="Q428" s="8"/>
      <c r="R428" s="8"/>
      <c r="S428" s="8"/>
      <c r="T428" s="8"/>
    </row>
    <row r="429" spans="1:20">
      <c r="A429" s="91" t="str">
        <f t="shared" si="16"/>
        <v/>
      </c>
      <c r="B429" s="13"/>
      <c r="C429" s="13"/>
      <c r="D429" s="38"/>
      <c r="E429" s="38"/>
      <c r="F429" s="57" t="str">
        <f t="shared" si="15"/>
        <v/>
      </c>
      <c r="G429" s="8"/>
      <c r="H429" s="8"/>
      <c r="I429" s="8"/>
      <c r="J429" s="8"/>
      <c r="K429" s="8"/>
      <c r="L429" s="8"/>
      <c r="M429" s="8"/>
      <c r="N429" s="8"/>
      <c r="O429" s="8"/>
      <c r="P429" s="8"/>
      <c r="Q429" s="8"/>
      <c r="R429" s="8"/>
      <c r="S429" s="8"/>
      <c r="T429" s="8"/>
    </row>
    <row r="430" spans="1:20">
      <c r="A430" s="91" t="str">
        <f t="shared" si="16"/>
        <v/>
      </c>
      <c r="B430" s="13"/>
      <c r="C430" s="13"/>
      <c r="D430" s="37"/>
      <c r="E430" s="38"/>
      <c r="F430" s="57" t="str">
        <f t="shared" si="15"/>
        <v/>
      </c>
      <c r="G430" s="8"/>
      <c r="H430" s="8"/>
      <c r="I430" s="8"/>
      <c r="J430" s="8"/>
      <c r="K430" s="8"/>
      <c r="L430" s="8"/>
      <c r="M430" s="8"/>
      <c r="N430" s="8"/>
      <c r="O430" s="8"/>
      <c r="P430" s="8"/>
      <c r="Q430" s="8"/>
      <c r="R430" s="8"/>
      <c r="S430" s="8"/>
      <c r="T430" s="8"/>
    </row>
    <row r="431" spans="1:20" ht="15.75" thickBot="1">
      <c r="A431" s="91" t="str">
        <f t="shared" si="16"/>
        <v/>
      </c>
      <c r="B431" s="12"/>
      <c r="C431" s="12"/>
      <c r="D431" s="11"/>
      <c r="E431" s="40"/>
      <c r="F431" s="57" t="str">
        <f t="shared" si="15"/>
        <v/>
      </c>
      <c r="G431" s="41"/>
      <c r="H431" s="10"/>
      <c r="I431" s="10"/>
      <c r="J431" s="8"/>
      <c r="K431" s="8"/>
      <c r="L431" s="8"/>
      <c r="M431" s="8"/>
      <c r="N431" s="8"/>
      <c r="O431" s="8"/>
      <c r="P431" s="8"/>
      <c r="Q431" s="8"/>
      <c r="R431" s="8"/>
      <c r="S431" s="8"/>
      <c r="T431" s="8"/>
    </row>
    <row r="432" spans="1:20">
      <c r="B432" s="6"/>
      <c r="C432" s="14"/>
      <c r="D432" s="7"/>
      <c r="E432" s="7"/>
      <c r="F432" s="30"/>
      <c r="G432" s="54"/>
      <c r="H432" s="7"/>
      <c r="I432" s="7"/>
      <c r="J432" s="7"/>
      <c r="K432" s="7"/>
      <c r="L432" s="6"/>
      <c r="M432" s="6"/>
      <c r="N432" s="7"/>
      <c r="O432" s="6"/>
      <c r="P432" s="6"/>
      <c r="Q432" s="6"/>
      <c r="R432" s="6"/>
      <c r="S432" s="6"/>
    </row>
    <row r="433" spans="6:19">
      <c r="F433" s="30"/>
      <c r="N433" s="16"/>
      <c r="O433" s="15"/>
      <c r="P433" s="15"/>
      <c r="Q433" s="15"/>
      <c r="R433" s="15"/>
      <c r="S433" s="15"/>
    </row>
    <row r="434" spans="6:19">
      <c r="F434" s="30"/>
      <c r="N434" s="16"/>
      <c r="O434" s="15"/>
      <c r="P434" s="15"/>
      <c r="Q434" s="15"/>
      <c r="R434" s="15"/>
      <c r="S434" s="15"/>
    </row>
    <row r="435" spans="6:19">
      <c r="F435" s="30"/>
      <c r="N435" s="16"/>
      <c r="O435" s="15"/>
      <c r="P435" s="15"/>
      <c r="Q435" s="15"/>
      <c r="R435" s="15"/>
      <c r="S435" s="15"/>
    </row>
    <row r="436" spans="6:19">
      <c r="F436" s="30"/>
      <c r="N436" s="16"/>
      <c r="O436" s="15"/>
      <c r="P436" s="15"/>
      <c r="Q436" s="15"/>
      <c r="R436" s="15"/>
      <c r="S436" s="15"/>
    </row>
    <row r="437" spans="6:19">
      <c r="F437" s="30"/>
      <c r="N437" s="16"/>
      <c r="O437" s="15"/>
      <c r="P437" s="15"/>
      <c r="Q437" s="15"/>
      <c r="R437" s="15"/>
      <c r="S437" s="15"/>
    </row>
    <row r="438" spans="6:19">
      <c r="F438" s="30"/>
      <c r="N438" s="16"/>
      <c r="O438" s="15"/>
      <c r="P438" s="15"/>
      <c r="Q438" s="15"/>
      <c r="R438" s="15"/>
      <c r="S438" s="15"/>
    </row>
    <row r="439" spans="6:19">
      <c r="F439" s="30"/>
      <c r="N439" s="16"/>
      <c r="O439" s="15"/>
      <c r="P439" s="15"/>
      <c r="Q439" s="15"/>
      <c r="R439" s="15"/>
      <c r="S439" s="15"/>
    </row>
    <row r="440" spans="6:19">
      <c r="F440" s="30"/>
      <c r="N440" s="16"/>
      <c r="O440" s="15"/>
      <c r="P440" s="15"/>
      <c r="Q440" s="15"/>
      <c r="R440" s="15"/>
      <c r="S440" s="15"/>
    </row>
    <row r="441" spans="6:19">
      <c r="F441" s="30"/>
      <c r="N441" s="16"/>
      <c r="O441" s="15"/>
      <c r="P441" s="15"/>
      <c r="Q441" s="15"/>
      <c r="R441" s="15"/>
      <c r="S441" s="15"/>
    </row>
    <row r="442" spans="6:19">
      <c r="F442" s="30"/>
      <c r="N442" s="16"/>
      <c r="O442" s="15"/>
      <c r="P442" s="15"/>
      <c r="Q442" s="15"/>
      <c r="R442" s="15"/>
      <c r="S442" s="15"/>
    </row>
    <row r="443" spans="6:19">
      <c r="F443" s="30"/>
      <c r="N443" s="16"/>
      <c r="O443" s="15"/>
      <c r="P443" s="15"/>
      <c r="Q443" s="15"/>
      <c r="R443" s="15"/>
      <c r="S443" s="15"/>
    </row>
    <row r="444" spans="6:19">
      <c r="F444" s="30"/>
      <c r="N444" s="16"/>
      <c r="O444" s="15"/>
      <c r="P444" s="15"/>
      <c r="Q444" s="15"/>
      <c r="R444" s="15"/>
      <c r="S444" s="15"/>
    </row>
    <row r="445" spans="6:19">
      <c r="F445" s="30"/>
      <c r="N445" s="16"/>
      <c r="O445" s="15"/>
      <c r="P445" s="15"/>
      <c r="Q445" s="15"/>
      <c r="R445" s="15"/>
      <c r="S445" s="15"/>
    </row>
    <row r="446" spans="6:19">
      <c r="F446" s="30"/>
      <c r="N446" s="16"/>
      <c r="O446" s="15"/>
      <c r="P446" s="15"/>
      <c r="Q446" s="15"/>
      <c r="R446" s="15"/>
      <c r="S446" s="15"/>
    </row>
    <row r="447" spans="6:19">
      <c r="F447" s="30"/>
      <c r="N447" s="16"/>
      <c r="O447" s="15"/>
      <c r="P447" s="15"/>
      <c r="Q447" s="15"/>
      <c r="R447" s="15"/>
      <c r="S447" s="15"/>
    </row>
    <row r="448" spans="6:19">
      <c r="F448" s="30"/>
      <c r="N448" s="16"/>
      <c r="O448" s="15"/>
      <c r="P448" s="15"/>
      <c r="Q448" s="15"/>
      <c r="R448" s="15"/>
      <c r="S448" s="15"/>
    </row>
    <row r="449" spans="6:19">
      <c r="F449" s="30"/>
      <c r="N449" s="16"/>
      <c r="O449" s="15"/>
      <c r="P449" s="15"/>
      <c r="Q449" s="15"/>
      <c r="R449" s="15"/>
      <c r="S449" s="15"/>
    </row>
    <row r="450" spans="6:19">
      <c r="F450" s="30"/>
      <c r="N450" s="16"/>
      <c r="O450" s="15"/>
      <c r="P450" s="15"/>
      <c r="Q450" s="15"/>
      <c r="R450" s="15"/>
      <c r="S450" s="15"/>
    </row>
    <row r="451" spans="6:19">
      <c r="F451" s="30"/>
      <c r="N451" s="16"/>
      <c r="O451" s="15"/>
      <c r="P451" s="15"/>
      <c r="Q451" s="15"/>
      <c r="R451" s="15"/>
      <c r="S451" s="15"/>
    </row>
    <row r="452" spans="6:19">
      <c r="F452" s="30"/>
      <c r="N452" s="16"/>
      <c r="O452" s="15"/>
      <c r="P452" s="15"/>
      <c r="Q452" s="15"/>
      <c r="R452" s="15"/>
      <c r="S452" s="15"/>
    </row>
    <row r="453" spans="6:19">
      <c r="F453" s="30"/>
      <c r="N453" s="16"/>
      <c r="O453" s="15"/>
      <c r="P453" s="15"/>
      <c r="Q453" s="15"/>
      <c r="R453" s="15"/>
      <c r="S453" s="15"/>
    </row>
    <row r="454" spans="6:19">
      <c r="F454" s="30"/>
      <c r="N454" s="16"/>
      <c r="O454" s="15"/>
      <c r="P454" s="15"/>
      <c r="Q454" s="15"/>
      <c r="R454" s="15"/>
      <c r="S454" s="15"/>
    </row>
    <row r="455" spans="6:19">
      <c r="F455" s="30"/>
      <c r="N455" s="16"/>
      <c r="O455" s="15"/>
      <c r="P455" s="15"/>
      <c r="Q455" s="15"/>
      <c r="R455" s="15"/>
      <c r="S455" s="15"/>
    </row>
    <row r="456" spans="6:19">
      <c r="F456" s="30"/>
      <c r="N456" s="16"/>
      <c r="O456" s="15"/>
      <c r="P456" s="15"/>
      <c r="Q456" s="15"/>
      <c r="R456" s="15"/>
      <c r="S456" s="15"/>
    </row>
    <row r="457" spans="6:19">
      <c r="F457" s="30"/>
      <c r="N457" s="16"/>
      <c r="O457" s="15"/>
      <c r="P457" s="15"/>
      <c r="Q457" s="15"/>
      <c r="R457" s="15"/>
      <c r="S457" s="15"/>
    </row>
    <row r="458" spans="6:19">
      <c r="F458" s="30"/>
      <c r="N458" s="16"/>
      <c r="O458" s="15"/>
      <c r="P458" s="15"/>
      <c r="Q458" s="15"/>
      <c r="R458" s="15"/>
      <c r="S458" s="15"/>
    </row>
    <row r="459" spans="6:19">
      <c r="F459" s="30"/>
      <c r="N459" s="16"/>
      <c r="O459" s="15"/>
      <c r="P459" s="15"/>
      <c r="Q459" s="15"/>
      <c r="R459" s="15"/>
      <c r="S459" s="15"/>
    </row>
    <row r="460" spans="6:19">
      <c r="F460" s="30"/>
      <c r="N460" s="16"/>
      <c r="O460" s="15"/>
      <c r="P460" s="15"/>
      <c r="Q460" s="15"/>
      <c r="R460" s="15"/>
      <c r="S460" s="15"/>
    </row>
    <row r="461" spans="6:19">
      <c r="F461" s="30"/>
      <c r="N461" s="16"/>
      <c r="O461" s="15"/>
      <c r="P461" s="15"/>
      <c r="Q461" s="15"/>
      <c r="R461" s="15"/>
      <c r="S461" s="15"/>
    </row>
    <row r="462" spans="6:19">
      <c r="F462" s="30"/>
      <c r="N462" s="16"/>
      <c r="O462" s="15"/>
      <c r="P462" s="15"/>
      <c r="Q462" s="15"/>
      <c r="R462" s="15"/>
      <c r="S462" s="15"/>
    </row>
    <row r="463" spans="6:19">
      <c r="F463" s="30"/>
      <c r="N463" s="16"/>
      <c r="O463" s="15"/>
      <c r="P463" s="15"/>
      <c r="Q463" s="15"/>
      <c r="R463" s="15"/>
      <c r="S463" s="15"/>
    </row>
    <row r="464" spans="6:19">
      <c r="F464" s="30"/>
      <c r="N464" s="16"/>
      <c r="O464" s="15"/>
      <c r="P464" s="15"/>
      <c r="Q464" s="15"/>
      <c r="R464" s="15"/>
      <c r="S464" s="15"/>
    </row>
    <row r="465" spans="6:19">
      <c r="F465" s="30"/>
      <c r="N465" s="16"/>
      <c r="O465" s="15"/>
      <c r="P465" s="15"/>
      <c r="Q465" s="15"/>
      <c r="R465" s="15"/>
      <c r="S465" s="15"/>
    </row>
    <row r="466" spans="6:19">
      <c r="F466" s="30"/>
      <c r="N466" s="16"/>
      <c r="O466" s="15"/>
      <c r="P466" s="15"/>
      <c r="Q466" s="15"/>
      <c r="R466" s="15"/>
      <c r="S466" s="15"/>
    </row>
    <row r="467" spans="6:19">
      <c r="F467" s="30"/>
      <c r="N467" s="16"/>
      <c r="O467" s="15"/>
      <c r="P467" s="15"/>
      <c r="Q467" s="15"/>
      <c r="R467" s="15"/>
      <c r="S467" s="15"/>
    </row>
    <row r="468" spans="6:19">
      <c r="F468" s="30"/>
      <c r="N468" s="16"/>
      <c r="O468" s="15"/>
      <c r="P468" s="15"/>
      <c r="Q468" s="15"/>
      <c r="R468" s="15"/>
      <c r="S468" s="15"/>
    </row>
    <row r="469" spans="6:19">
      <c r="F469" s="30"/>
      <c r="N469" s="16"/>
      <c r="O469" s="15"/>
      <c r="P469" s="15"/>
      <c r="Q469" s="15"/>
      <c r="R469" s="15"/>
      <c r="S469" s="15"/>
    </row>
    <row r="470" spans="6:19">
      <c r="F470" s="30"/>
      <c r="N470" s="16"/>
      <c r="O470" s="15"/>
      <c r="P470" s="15"/>
      <c r="Q470" s="15"/>
      <c r="R470" s="15"/>
      <c r="S470" s="15"/>
    </row>
    <row r="471" spans="6:19">
      <c r="F471" s="30"/>
      <c r="N471" s="16"/>
      <c r="O471" s="15"/>
      <c r="P471" s="15"/>
      <c r="Q471" s="15"/>
      <c r="R471" s="15"/>
      <c r="S471" s="15"/>
    </row>
    <row r="472" spans="6:19">
      <c r="F472" s="30"/>
      <c r="N472" s="16"/>
      <c r="O472" s="15"/>
      <c r="P472" s="15"/>
      <c r="Q472" s="15"/>
      <c r="R472" s="15"/>
      <c r="S472" s="15"/>
    </row>
    <row r="473" spans="6:19">
      <c r="F473" s="30"/>
      <c r="N473" s="16"/>
      <c r="O473" s="15"/>
      <c r="P473" s="15"/>
      <c r="Q473" s="15"/>
      <c r="R473" s="15"/>
      <c r="S473" s="15"/>
    </row>
    <row r="474" spans="6:19">
      <c r="F474" s="30"/>
      <c r="N474" s="16"/>
      <c r="O474" s="15"/>
      <c r="P474" s="15"/>
      <c r="Q474" s="15"/>
      <c r="R474" s="15"/>
      <c r="S474" s="15"/>
    </row>
    <row r="475" spans="6:19">
      <c r="F475" s="30"/>
      <c r="N475" s="16"/>
      <c r="O475" s="15"/>
      <c r="P475" s="15"/>
      <c r="Q475" s="15"/>
      <c r="R475" s="15"/>
      <c r="S475" s="15"/>
    </row>
    <row r="476" spans="6:19">
      <c r="F476" s="30"/>
      <c r="N476" s="16"/>
      <c r="O476" s="15"/>
      <c r="P476" s="15"/>
      <c r="Q476" s="15"/>
      <c r="R476" s="15"/>
      <c r="S476" s="15"/>
    </row>
    <row r="477" spans="6:19">
      <c r="F477" s="30"/>
      <c r="N477" s="16"/>
      <c r="O477" s="15"/>
      <c r="P477" s="15"/>
      <c r="Q477" s="15"/>
      <c r="R477" s="15"/>
      <c r="S477" s="15"/>
    </row>
    <row r="478" spans="6:19">
      <c r="F478" s="30"/>
      <c r="N478" s="16"/>
      <c r="O478" s="15"/>
      <c r="P478" s="15"/>
      <c r="Q478" s="15"/>
      <c r="R478" s="15"/>
      <c r="S478" s="15"/>
    </row>
    <row r="479" spans="6:19">
      <c r="F479" s="30"/>
      <c r="N479" s="16"/>
      <c r="O479" s="15"/>
      <c r="P479" s="15"/>
      <c r="Q479" s="15"/>
      <c r="R479" s="15"/>
      <c r="S479" s="15"/>
    </row>
    <row r="480" spans="6:19">
      <c r="F480" s="30"/>
      <c r="N480" s="16"/>
      <c r="O480" s="15"/>
      <c r="P480" s="15"/>
      <c r="Q480" s="15"/>
      <c r="R480" s="15"/>
      <c r="S480" s="15"/>
    </row>
    <row r="481" spans="6:19">
      <c r="F481" s="30"/>
      <c r="N481" s="16"/>
      <c r="O481" s="15"/>
      <c r="P481" s="15"/>
      <c r="Q481" s="15"/>
      <c r="R481" s="15"/>
      <c r="S481" s="15"/>
    </row>
    <row r="482" spans="6:19">
      <c r="F482" s="30"/>
      <c r="N482" s="16"/>
      <c r="O482" s="15"/>
      <c r="P482" s="15"/>
      <c r="Q482" s="15"/>
      <c r="R482" s="15"/>
      <c r="S482" s="15"/>
    </row>
    <row r="483" spans="6:19">
      <c r="F483" s="30"/>
      <c r="N483" s="16"/>
      <c r="O483" s="15"/>
      <c r="P483" s="15"/>
      <c r="Q483" s="15"/>
      <c r="R483" s="15"/>
      <c r="S483" s="15"/>
    </row>
    <row r="484" spans="6:19">
      <c r="F484" s="30"/>
      <c r="N484" s="16"/>
      <c r="O484" s="15"/>
      <c r="P484" s="15"/>
      <c r="Q484" s="15"/>
      <c r="R484" s="15"/>
      <c r="S484" s="15"/>
    </row>
    <row r="485" spans="6:19">
      <c r="F485" s="30"/>
      <c r="N485" s="16"/>
      <c r="O485" s="15"/>
      <c r="P485" s="15"/>
      <c r="Q485" s="15"/>
      <c r="R485" s="15"/>
      <c r="S485" s="15"/>
    </row>
    <row r="486" spans="6:19">
      <c r="F486" s="30"/>
      <c r="N486" s="16"/>
      <c r="O486" s="15"/>
      <c r="P486" s="15"/>
      <c r="Q486" s="15"/>
      <c r="R486" s="15"/>
      <c r="S486" s="15"/>
    </row>
    <row r="487" spans="6:19">
      <c r="F487" s="30"/>
      <c r="N487" s="16"/>
      <c r="O487" s="15"/>
      <c r="P487" s="15"/>
      <c r="Q487" s="15"/>
      <c r="R487" s="15"/>
      <c r="S487" s="15"/>
    </row>
    <row r="488" spans="6:19">
      <c r="F488" s="30"/>
      <c r="N488" s="16"/>
      <c r="O488" s="15"/>
      <c r="P488" s="15"/>
      <c r="Q488" s="15"/>
      <c r="R488" s="15"/>
      <c r="S488" s="15"/>
    </row>
    <row r="489" spans="6:19">
      <c r="F489" s="30"/>
      <c r="N489" s="16"/>
      <c r="O489" s="15"/>
      <c r="P489" s="15"/>
      <c r="Q489" s="15"/>
      <c r="R489" s="15"/>
      <c r="S489" s="15"/>
    </row>
    <row r="490" spans="6:19">
      <c r="F490" s="30"/>
      <c r="N490" s="16"/>
      <c r="O490" s="15"/>
      <c r="P490" s="15"/>
      <c r="Q490" s="15"/>
      <c r="R490" s="15"/>
      <c r="S490" s="15"/>
    </row>
    <row r="491" spans="6:19">
      <c r="F491" s="30"/>
      <c r="N491" s="16"/>
      <c r="O491" s="15"/>
      <c r="P491" s="15"/>
      <c r="Q491" s="15"/>
      <c r="R491" s="15"/>
      <c r="S491" s="15"/>
    </row>
    <row r="492" spans="6:19">
      <c r="F492" s="30"/>
      <c r="N492" s="16"/>
      <c r="O492" s="15"/>
      <c r="P492" s="15"/>
      <c r="Q492" s="15"/>
      <c r="R492" s="15"/>
      <c r="S492" s="15"/>
    </row>
    <row r="493" spans="6:19">
      <c r="F493" s="30"/>
      <c r="N493" s="16"/>
      <c r="O493" s="15"/>
      <c r="P493" s="15"/>
      <c r="Q493" s="15"/>
      <c r="R493" s="15"/>
      <c r="S493" s="15"/>
    </row>
    <row r="494" spans="6:19">
      <c r="F494" s="30"/>
      <c r="N494" s="16"/>
      <c r="O494" s="15"/>
      <c r="P494" s="15"/>
      <c r="Q494" s="15"/>
      <c r="R494" s="15"/>
      <c r="S494" s="15"/>
    </row>
    <row r="495" spans="6:19">
      <c r="F495" s="30"/>
      <c r="N495" s="16"/>
      <c r="O495" s="15"/>
      <c r="P495" s="15"/>
      <c r="Q495" s="15"/>
      <c r="R495" s="15"/>
      <c r="S495" s="15"/>
    </row>
    <row r="496" spans="6:19">
      <c r="F496" s="30"/>
      <c r="N496" s="16"/>
      <c r="O496" s="15"/>
      <c r="P496" s="15"/>
      <c r="Q496" s="15"/>
      <c r="R496" s="15"/>
      <c r="S496" s="15"/>
    </row>
    <row r="497" spans="6:19">
      <c r="F497" s="30"/>
      <c r="N497" s="16"/>
      <c r="O497" s="15"/>
      <c r="P497" s="15"/>
      <c r="Q497" s="15"/>
      <c r="R497" s="15"/>
      <c r="S497" s="15"/>
    </row>
    <row r="498" spans="6:19">
      <c r="F498" s="30"/>
      <c r="N498" s="16"/>
      <c r="O498" s="15"/>
      <c r="P498" s="15"/>
      <c r="Q498" s="15"/>
      <c r="R498" s="15"/>
      <c r="S498" s="15"/>
    </row>
    <row r="499" spans="6:19">
      <c r="F499" s="30"/>
      <c r="N499" s="16"/>
      <c r="O499" s="15"/>
      <c r="P499" s="15"/>
      <c r="Q499" s="15"/>
      <c r="R499" s="15"/>
      <c r="S499" s="15"/>
    </row>
    <row r="500" spans="6:19">
      <c r="F500" s="30"/>
      <c r="N500" s="16"/>
      <c r="O500" s="15"/>
      <c r="P500" s="15"/>
      <c r="Q500" s="15"/>
      <c r="R500" s="15"/>
      <c r="S500" s="15"/>
    </row>
    <row r="501" spans="6:19">
      <c r="F501" s="30"/>
      <c r="N501" s="16"/>
      <c r="O501" s="15"/>
      <c r="P501" s="15"/>
      <c r="Q501" s="15"/>
      <c r="R501" s="15"/>
      <c r="S501" s="15"/>
    </row>
    <row r="502" spans="6:19">
      <c r="F502" s="30"/>
      <c r="N502" s="16"/>
      <c r="O502" s="15"/>
      <c r="P502" s="15"/>
      <c r="Q502" s="15"/>
      <c r="R502" s="15"/>
      <c r="S502" s="15"/>
    </row>
    <row r="503" spans="6:19">
      <c r="F503" s="30"/>
      <c r="N503" s="16"/>
      <c r="O503" s="15"/>
      <c r="P503" s="15"/>
      <c r="Q503" s="15"/>
      <c r="R503" s="15"/>
      <c r="S503" s="15"/>
    </row>
    <row r="504" spans="6:19">
      <c r="F504" s="30"/>
      <c r="N504" s="16"/>
      <c r="O504" s="15"/>
      <c r="P504" s="15"/>
      <c r="Q504" s="15"/>
      <c r="R504" s="15"/>
      <c r="S504" s="15"/>
    </row>
    <row r="505" spans="6:19">
      <c r="F505" s="30"/>
      <c r="N505" s="16"/>
      <c r="O505" s="15"/>
      <c r="P505" s="15"/>
      <c r="Q505" s="15"/>
      <c r="R505" s="15"/>
      <c r="S505" s="15"/>
    </row>
    <row r="506" spans="6:19">
      <c r="F506" s="30"/>
      <c r="N506" s="16"/>
      <c r="O506" s="15"/>
      <c r="P506" s="15"/>
      <c r="Q506" s="15"/>
      <c r="R506" s="15"/>
      <c r="S506" s="15"/>
    </row>
    <row r="507" spans="6:19">
      <c r="F507" s="30"/>
      <c r="N507" s="16"/>
      <c r="O507" s="15"/>
      <c r="P507" s="15"/>
      <c r="Q507" s="15"/>
      <c r="R507" s="15"/>
      <c r="S507" s="15"/>
    </row>
    <row r="508" spans="6:19">
      <c r="F508" s="30"/>
      <c r="N508" s="16"/>
      <c r="O508" s="15"/>
      <c r="P508" s="15"/>
      <c r="Q508" s="15"/>
      <c r="R508" s="15"/>
      <c r="S508" s="15"/>
    </row>
    <row r="509" spans="6:19">
      <c r="F509" s="30"/>
      <c r="N509" s="16"/>
      <c r="O509" s="15"/>
      <c r="P509" s="15"/>
      <c r="Q509" s="15"/>
      <c r="R509" s="15"/>
      <c r="S509" s="15"/>
    </row>
    <row r="510" spans="6:19">
      <c r="F510" s="30"/>
      <c r="N510" s="16"/>
      <c r="O510" s="15"/>
      <c r="P510" s="15"/>
      <c r="Q510" s="15"/>
      <c r="R510" s="15"/>
      <c r="S510" s="15"/>
    </row>
    <row r="511" spans="6:19">
      <c r="F511" s="30"/>
      <c r="N511" s="16"/>
      <c r="O511" s="15"/>
      <c r="P511" s="15"/>
      <c r="Q511" s="15"/>
      <c r="R511" s="15"/>
      <c r="S511" s="15"/>
    </row>
    <row r="512" spans="6:19">
      <c r="F512" s="30"/>
      <c r="N512" s="16"/>
      <c r="O512" s="15"/>
      <c r="P512" s="15"/>
      <c r="Q512" s="15"/>
      <c r="R512" s="15"/>
      <c r="S512" s="15"/>
    </row>
    <row r="513" spans="6:19">
      <c r="F513" s="30"/>
      <c r="N513" s="16"/>
      <c r="O513" s="15"/>
      <c r="P513" s="15"/>
      <c r="Q513" s="15"/>
      <c r="R513" s="15"/>
      <c r="S513" s="15"/>
    </row>
    <row r="514" spans="6:19">
      <c r="F514" s="30"/>
      <c r="N514" s="16"/>
      <c r="O514" s="15"/>
      <c r="P514" s="15"/>
      <c r="Q514" s="15"/>
      <c r="R514" s="15"/>
      <c r="S514" s="15"/>
    </row>
    <row r="515" spans="6:19">
      <c r="F515" s="30"/>
      <c r="N515" s="16"/>
      <c r="O515" s="15"/>
      <c r="P515" s="15"/>
      <c r="Q515" s="15"/>
      <c r="R515" s="15"/>
      <c r="S515" s="15"/>
    </row>
    <row r="516" spans="6:19">
      <c r="F516" s="30"/>
      <c r="N516" s="16"/>
      <c r="O516" s="15"/>
      <c r="P516" s="15"/>
      <c r="Q516" s="15"/>
      <c r="R516" s="15"/>
      <c r="S516" s="15"/>
    </row>
    <row r="517" spans="6:19">
      <c r="F517" s="30"/>
      <c r="N517" s="16"/>
      <c r="O517" s="15"/>
      <c r="P517" s="15"/>
      <c r="Q517" s="15"/>
      <c r="R517" s="15"/>
      <c r="S517" s="15"/>
    </row>
    <row r="518" spans="6:19">
      <c r="F518" s="30"/>
      <c r="N518" s="16"/>
      <c r="O518" s="15"/>
      <c r="P518" s="15"/>
      <c r="Q518" s="15"/>
      <c r="R518" s="15"/>
      <c r="S518" s="15"/>
    </row>
    <row r="519" spans="6:19">
      <c r="F519" s="30"/>
      <c r="N519" s="16"/>
      <c r="O519" s="15"/>
      <c r="P519" s="15"/>
      <c r="Q519" s="15"/>
      <c r="R519" s="15"/>
      <c r="S519" s="15"/>
    </row>
    <row r="520" spans="6:19">
      <c r="F520" s="30"/>
      <c r="N520" s="16"/>
      <c r="O520" s="15"/>
      <c r="P520" s="15"/>
      <c r="Q520" s="15"/>
      <c r="R520" s="15"/>
      <c r="S520" s="15"/>
    </row>
    <row r="521" spans="6:19">
      <c r="F521" s="30"/>
      <c r="N521" s="16"/>
      <c r="O521" s="15"/>
      <c r="P521" s="15"/>
      <c r="Q521" s="15"/>
      <c r="R521" s="15"/>
      <c r="S521" s="15"/>
    </row>
    <row r="522" spans="6:19">
      <c r="F522" s="30"/>
      <c r="N522" s="16"/>
      <c r="O522" s="15"/>
      <c r="P522" s="15"/>
      <c r="Q522" s="15"/>
      <c r="R522" s="15"/>
      <c r="S522" s="15"/>
    </row>
    <row r="523" spans="6:19">
      <c r="F523" s="30"/>
      <c r="N523" s="16"/>
      <c r="O523" s="15"/>
      <c r="P523" s="15"/>
      <c r="Q523" s="15"/>
      <c r="R523" s="15"/>
      <c r="S523" s="15"/>
    </row>
    <row r="524" spans="6:19">
      <c r="F524" s="30"/>
      <c r="N524" s="16"/>
      <c r="O524" s="15"/>
      <c r="P524" s="15"/>
      <c r="Q524" s="15"/>
      <c r="R524" s="15"/>
      <c r="S524" s="15"/>
    </row>
    <row r="525" spans="6:19">
      <c r="F525" s="30"/>
      <c r="N525" s="16"/>
      <c r="O525" s="15"/>
      <c r="P525" s="15"/>
      <c r="Q525" s="15"/>
      <c r="R525" s="15"/>
      <c r="S525" s="15"/>
    </row>
    <row r="526" spans="6:19">
      <c r="F526" s="30"/>
      <c r="N526" s="16"/>
      <c r="O526" s="15"/>
      <c r="P526" s="15"/>
      <c r="Q526" s="15"/>
      <c r="R526" s="15"/>
      <c r="S526" s="15"/>
    </row>
    <row r="527" spans="6:19">
      <c r="F527" s="30"/>
      <c r="N527" s="16"/>
      <c r="O527" s="15"/>
      <c r="P527" s="15"/>
      <c r="Q527" s="15"/>
      <c r="R527" s="15"/>
      <c r="S527" s="15"/>
    </row>
    <row r="528" spans="6:19">
      <c r="F528" s="30"/>
      <c r="N528" s="16"/>
      <c r="O528" s="15"/>
      <c r="P528" s="15"/>
      <c r="Q528" s="15"/>
      <c r="R528" s="15"/>
      <c r="S528" s="15"/>
    </row>
    <row r="529" spans="6:19">
      <c r="F529" s="30"/>
      <c r="N529" s="16"/>
      <c r="O529" s="15"/>
      <c r="P529" s="15"/>
      <c r="Q529" s="15"/>
      <c r="R529" s="15"/>
      <c r="S529" s="15"/>
    </row>
    <row r="530" spans="6:19">
      <c r="F530" s="30"/>
      <c r="N530" s="16"/>
      <c r="O530" s="15"/>
      <c r="P530" s="15"/>
      <c r="Q530" s="15"/>
      <c r="R530" s="15"/>
      <c r="S530" s="15"/>
    </row>
    <row r="531" spans="6:19">
      <c r="F531" s="30"/>
      <c r="N531" s="16"/>
      <c r="O531" s="15"/>
      <c r="P531" s="15"/>
      <c r="Q531" s="15"/>
      <c r="R531" s="15"/>
      <c r="S531" s="15"/>
    </row>
    <row r="532" spans="6:19">
      <c r="F532" s="30"/>
      <c r="N532" s="16"/>
      <c r="O532" s="15"/>
      <c r="P532" s="15"/>
      <c r="Q532" s="15"/>
      <c r="R532" s="15"/>
      <c r="S532" s="15"/>
    </row>
    <row r="533" spans="6:19">
      <c r="F533" s="30"/>
      <c r="N533" s="16"/>
      <c r="O533" s="15"/>
      <c r="P533" s="15"/>
      <c r="Q533" s="15"/>
      <c r="R533" s="15"/>
      <c r="S533" s="15"/>
    </row>
    <row r="534" spans="6:19">
      <c r="F534" s="30"/>
      <c r="N534" s="16"/>
      <c r="O534" s="15"/>
      <c r="P534" s="15"/>
      <c r="Q534" s="15"/>
      <c r="R534" s="15"/>
      <c r="S534" s="15"/>
    </row>
    <row r="535" spans="6:19">
      <c r="F535" s="30"/>
      <c r="N535" s="16"/>
      <c r="O535" s="15"/>
      <c r="P535" s="15"/>
      <c r="Q535" s="15"/>
      <c r="R535" s="15"/>
      <c r="S535" s="15"/>
    </row>
    <row r="536" spans="6:19">
      <c r="F536" s="30"/>
      <c r="N536" s="16"/>
      <c r="O536" s="15"/>
      <c r="P536" s="15"/>
      <c r="Q536" s="15"/>
      <c r="R536" s="15"/>
      <c r="S536" s="15"/>
    </row>
    <row r="537" spans="6:19">
      <c r="F537" s="30"/>
      <c r="N537" s="16"/>
      <c r="O537" s="15"/>
      <c r="P537" s="15"/>
      <c r="Q537" s="15"/>
      <c r="R537" s="15"/>
      <c r="S537" s="15"/>
    </row>
    <row r="538" spans="6:19">
      <c r="F538" s="30"/>
      <c r="N538" s="16"/>
      <c r="O538" s="15"/>
      <c r="P538" s="15"/>
      <c r="Q538" s="15"/>
      <c r="R538" s="15"/>
      <c r="S538" s="15"/>
    </row>
    <row r="539" spans="6:19">
      <c r="F539" s="30"/>
      <c r="N539" s="16"/>
      <c r="O539" s="15"/>
      <c r="P539" s="15"/>
      <c r="Q539" s="15"/>
      <c r="R539" s="15"/>
      <c r="S539" s="15"/>
    </row>
    <row r="540" spans="6:19">
      <c r="F540" s="30"/>
      <c r="N540" s="16"/>
      <c r="O540" s="15"/>
      <c r="P540" s="15"/>
      <c r="Q540" s="15"/>
      <c r="R540" s="15"/>
      <c r="S540" s="15"/>
    </row>
    <row r="541" spans="6:19">
      <c r="F541" s="30"/>
      <c r="N541" s="16"/>
      <c r="O541" s="15"/>
      <c r="P541" s="15"/>
      <c r="Q541" s="15"/>
      <c r="R541" s="15"/>
      <c r="S541" s="15"/>
    </row>
    <row r="542" spans="6:19">
      <c r="F542" s="30"/>
      <c r="N542" s="16"/>
      <c r="O542" s="15"/>
      <c r="P542" s="15"/>
      <c r="Q542" s="15"/>
      <c r="R542" s="15"/>
      <c r="S542" s="15"/>
    </row>
    <row r="543" spans="6:19">
      <c r="F543" s="30"/>
      <c r="N543" s="16"/>
      <c r="O543" s="15"/>
      <c r="P543" s="15"/>
      <c r="Q543" s="15"/>
      <c r="R543" s="15"/>
      <c r="S543" s="15"/>
    </row>
    <row r="544" spans="6:19">
      <c r="F544" s="30"/>
      <c r="N544" s="16"/>
      <c r="O544" s="15"/>
      <c r="P544" s="15"/>
      <c r="Q544" s="15"/>
      <c r="R544" s="15"/>
      <c r="S544" s="15"/>
    </row>
    <row r="545" spans="6:19">
      <c r="F545" s="30"/>
      <c r="N545" s="16"/>
      <c r="O545" s="15"/>
      <c r="P545" s="15"/>
      <c r="Q545" s="15"/>
      <c r="R545" s="15"/>
      <c r="S545" s="15"/>
    </row>
    <row r="546" spans="6:19">
      <c r="F546" s="30"/>
      <c r="N546" s="16"/>
      <c r="O546" s="15"/>
      <c r="P546" s="15"/>
      <c r="Q546" s="15"/>
      <c r="R546" s="15"/>
      <c r="S546" s="15"/>
    </row>
    <row r="547" spans="6:19">
      <c r="F547" s="30"/>
      <c r="N547" s="16"/>
      <c r="O547" s="15"/>
      <c r="P547" s="15"/>
      <c r="Q547" s="15"/>
      <c r="R547" s="15"/>
      <c r="S547" s="15"/>
    </row>
    <row r="548" spans="6:19">
      <c r="F548" s="30"/>
      <c r="N548" s="16"/>
      <c r="O548" s="15"/>
      <c r="P548" s="15"/>
      <c r="Q548" s="15"/>
      <c r="R548" s="15"/>
      <c r="S548" s="15"/>
    </row>
    <row r="549" spans="6:19">
      <c r="F549" s="30"/>
      <c r="N549" s="16"/>
      <c r="O549" s="15"/>
      <c r="P549" s="15"/>
      <c r="Q549" s="15"/>
      <c r="R549" s="15"/>
      <c r="S549" s="15"/>
    </row>
    <row r="550" spans="6:19">
      <c r="F550" s="30"/>
      <c r="N550" s="16"/>
      <c r="O550" s="15"/>
      <c r="P550" s="15"/>
      <c r="Q550" s="15"/>
      <c r="R550" s="15"/>
      <c r="S550" s="15"/>
    </row>
    <row r="551" spans="6:19">
      <c r="F551" s="30"/>
      <c r="N551" s="16"/>
      <c r="O551" s="15"/>
      <c r="P551" s="15"/>
      <c r="Q551" s="15"/>
      <c r="R551" s="15"/>
      <c r="S551" s="15"/>
    </row>
    <row r="552" spans="6:19">
      <c r="F552" s="30"/>
      <c r="N552" s="16"/>
      <c r="O552" s="15"/>
      <c r="P552" s="15"/>
      <c r="Q552" s="15"/>
      <c r="R552" s="15"/>
      <c r="S552" s="15"/>
    </row>
    <row r="553" spans="6:19">
      <c r="F553" s="30"/>
      <c r="N553" s="16"/>
      <c r="O553" s="15"/>
      <c r="P553" s="15"/>
      <c r="Q553" s="15"/>
      <c r="R553" s="15"/>
      <c r="S553" s="15"/>
    </row>
    <row r="554" spans="6:19">
      <c r="F554" s="30"/>
      <c r="N554" s="16"/>
      <c r="O554" s="15"/>
      <c r="P554" s="15"/>
      <c r="Q554" s="15"/>
      <c r="R554" s="15"/>
      <c r="S554" s="15"/>
    </row>
    <row r="555" spans="6:19">
      <c r="F555" s="30"/>
      <c r="N555" s="16"/>
      <c r="O555" s="15"/>
      <c r="P555" s="15"/>
      <c r="Q555" s="15"/>
      <c r="R555" s="15"/>
      <c r="S555" s="15"/>
    </row>
    <row r="556" spans="6:19">
      <c r="F556" s="30"/>
      <c r="N556" s="16"/>
      <c r="O556" s="15"/>
      <c r="P556" s="15"/>
      <c r="Q556" s="15"/>
      <c r="R556" s="15"/>
      <c r="S556" s="15"/>
    </row>
    <row r="557" spans="6:19">
      <c r="F557" s="30"/>
      <c r="N557" s="16"/>
      <c r="O557" s="15"/>
      <c r="P557" s="15"/>
      <c r="Q557" s="15"/>
      <c r="R557" s="15"/>
      <c r="S557" s="15"/>
    </row>
    <row r="558" spans="6:19">
      <c r="F558" s="30"/>
      <c r="N558" s="16"/>
      <c r="O558" s="15"/>
      <c r="P558" s="15"/>
      <c r="Q558" s="15"/>
      <c r="R558" s="15"/>
      <c r="S558" s="15"/>
    </row>
    <row r="559" spans="6:19">
      <c r="F559" s="30"/>
      <c r="N559" s="16"/>
      <c r="O559" s="15"/>
      <c r="P559" s="15"/>
      <c r="Q559" s="15"/>
      <c r="R559" s="15"/>
      <c r="S559" s="15"/>
    </row>
    <row r="560" spans="6:19">
      <c r="F560" s="30"/>
      <c r="N560" s="16"/>
      <c r="O560" s="15"/>
      <c r="P560" s="15"/>
      <c r="Q560" s="15"/>
      <c r="R560" s="15"/>
      <c r="S560" s="15"/>
    </row>
    <row r="561" spans="6:19">
      <c r="F561" s="30"/>
      <c r="N561" s="16"/>
      <c r="O561" s="15"/>
      <c r="P561" s="15"/>
      <c r="Q561" s="15"/>
      <c r="R561" s="15"/>
      <c r="S561" s="15"/>
    </row>
    <row r="562" spans="6:19">
      <c r="F562" s="30"/>
      <c r="N562" s="16"/>
      <c r="O562" s="15"/>
      <c r="P562" s="15"/>
      <c r="Q562" s="15"/>
      <c r="R562" s="15"/>
      <c r="S562" s="15"/>
    </row>
    <row r="563" spans="6:19">
      <c r="F563" s="30"/>
      <c r="N563" s="16"/>
      <c r="O563" s="15"/>
      <c r="P563" s="15"/>
      <c r="Q563" s="15"/>
      <c r="R563" s="15"/>
      <c r="S563" s="15"/>
    </row>
    <row r="564" spans="6:19">
      <c r="F564" s="30"/>
      <c r="N564" s="16"/>
      <c r="O564" s="15"/>
      <c r="P564" s="15"/>
      <c r="Q564" s="15"/>
      <c r="R564" s="15"/>
      <c r="S564" s="15"/>
    </row>
    <row r="565" spans="6:19">
      <c r="F565" s="30"/>
      <c r="N565" s="16"/>
      <c r="O565" s="15"/>
      <c r="P565" s="15"/>
      <c r="Q565" s="15"/>
      <c r="R565" s="15"/>
      <c r="S565" s="15"/>
    </row>
    <row r="566" spans="6:19">
      <c r="F566" s="30"/>
      <c r="N566" s="16"/>
      <c r="O566" s="15"/>
      <c r="P566" s="15"/>
      <c r="Q566" s="15"/>
      <c r="R566" s="15"/>
      <c r="S566" s="15"/>
    </row>
    <row r="567" spans="6:19">
      <c r="F567" s="30"/>
      <c r="N567" s="16"/>
      <c r="O567" s="15"/>
      <c r="P567" s="15"/>
      <c r="Q567" s="15"/>
      <c r="R567" s="15"/>
      <c r="S567" s="15"/>
    </row>
    <row r="568" spans="6:19">
      <c r="F568" s="30"/>
      <c r="N568" s="16"/>
      <c r="O568" s="15"/>
      <c r="P568" s="15"/>
      <c r="Q568" s="15"/>
      <c r="R568" s="15"/>
      <c r="S568" s="15"/>
    </row>
    <row r="569" spans="6:19">
      <c r="F569" s="30"/>
      <c r="N569" s="16"/>
      <c r="O569" s="15"/>
      <c r="P569" s="15"/>
      <c r="Q569" s="15"/>
      <c r="R569" s="15"/>
      <c r="S569" s="15"/>
    </row>
    <row r="570" spans="6:19">
      <c r="F570" s="30"/>
      <c r="N570" s="16"/>
      <c r="O570" s="15"/>
      <c r="P570" s="15"/>
      <c r="Q570" s="15"/>
      <c r="R570" s="15"/>
      <c r="S570" s="15"/>
    </row>
    <row r="571" spans="6:19">
      <c r="F571" s="30"/>
      <c r="N571" s="16"/>
      <c r="O571" s="15"/>
      <c r="P571" s="15"/>
      <c r="Q571" s="15"/>
      <c r="R571" s="15"/>
      <c r="S571" s="15"/>
    </row>
    <row r="572" spans="6:19">
      <c r="F572" s="30"/>
      <c r="N572" s="16"/>
      <c r="O572" s="15"/>
      <c r="P572" s="15"/>
      <c r="Q572" s="15"/>
      <c r="R572" s="15"/>
      <c r="S572" s="15"/>
    </row>
    <row r="573" spans="6:19">
      <c r="F573" s="30"/>
      <c r="N573" s="16"/>
      <c r="O573" s="15"/>
      <c r="P573" s="15"/>
      <c r="Q573" s="15"/>
      <c r="R573" s="15"/>
      <c r="S573" s="15"/>
    </row>
    <row r="574" spans="6:19">
      <c r="F574" s="30"/>
      <c r="N574" s="16"/>
      <c r="O574" s="15"/>
      <c r="P574" s="15"/>
      <c r="Q574" s="15"/>
      <c r="R574" s="15"/>
      <c r="S574" s="15"/>
    </row>
    <row r="575" spans="6:19">
      <c r="F575" s="30"/>
      <c r="N575" s="16"/>
      <c r="O575" s="15"/>
      <c r="P575" s="15"/>
      <c r="Q575" s="15"/>
      <c r="R575" s="15"/>
      <c r="S575" s="15"/>
    </row>
    <row r="576" spans="6:19">
      <c r="F576" s="30"/>
      <c r="N576" s="16"/>
      <c r="O576" s="15"/>
      <c r="P576" s="15"/>
      <c r="Q576" s="15"/>
      <c r="R576" s="15"/>
      <c r="S576" s="15"/>
    </row>
    <row r="577" spans="6:19">
      <c r="F577" s="30"/>
      <c r="N577" s="16"/>
      <c r="O577" s="15"/>
      <c r="P577" s="15"/>
      <c r="Q577" s="15"/>
      <c r="R577" s="15"/>
      <c r="S577" s="15"/>
    </row>
    <row r="578" spans="6:19">
      <c r="F578" s="30"/>
      <c r="N578" s="16"/>
      <c r="O578" s="15"/>
      <c r="P578" s="15"/>
      <c r="Q578" s="15"/>
      <c r="R578" s="15"/>
      <c r="S578" s="15"/>
    </row>
    <row r="579" spans="6:19">
      <c r="F579" s="30"/>
      <c r="N579" s="16"/>
      <c r="O579" s="15"/>
      <c r="P579" s="15"/>
      <c r="Q579" s="15"/>
      <c r="R579" s="15"/>
      <c r="S579" s="15"/>
    </row>
    <row r="580" spans="6:19">
      <c r="F580" s="30"/>
      <c r="N580" s="16"/>
      <c r="O580" s="15"/>
      <c r="P580" s="15"/>
      <c r="Q580" s="15"/>
      <c r="R580" s="15"/>
      <c r="S580" s="15"/>
    </row>
    <row r="581" spans="6:19">
      <c r="F581" s="30"/>
      <c r="N581" s="16"/>
      <c r="O581" s="15"/>
      <c r="P581" s="15"/>
      <c r="Q581" s="15"/>
      <c r="R581" s="15"/>
      <c r="S581" s="15"/>
    </row>
    <row r="582" spans="6:19">
      <c r="F582" s="30"/>
      <c r="N582" s="16"/>
      <c r="O582" s="15"/>
      <c r="P582" s="15"/>
      <c r="Q582" s="15"/>
      <c r="R582" s="15"/>
      <c r="S582" s="15"/>
    </row>
    <row r="583" spans="6:19">
      <c r="F583" s="30"/>
      <c r="N583" s="16"/>
      <c r="O583" s="15"/>
      <c r="P583" s="15"/>
      <c r="Q583" s="15"/>
      <c r="R583" s="15"/>
      <c r="S583" s="15"/>
    </row>
    <row r="584" spans="6:19">
      <c r="F584" s="30"/>
      <c r="N584" s="16"/>
      <c r="O584" s="15"/>
      <c r="P584" s="15"/>
      <c r="Q584" s="15"/>
      <c r="R584" s="15"/>
      <c r="S584" s="15"/>
    </row>
    <row r="585" spans="6:19">
      <c r="F585" s="30"/>
      <c r="N585" s="16"/>
      <c r="O585" s="15"/>
      <c r="P585" s="15"/>
      <c r="Q585" s="15"/>
      <c r="R585" s="15"/>
      <c r="S585" s="15"/>
    </row>
    <row r="586" spans="6:19">
      <c r="F586" s="30"/>
      <c r="N586" s="16"/>
      <c r="O586" s="15"/>
      <c r="P586" s="15"/>
      <c r="Q586" s="15"/>
      <c r="R586" s="15"/>
      <c r="S586" s="15"/>
    </row>
    <row r="587" spans="6:19">
      <c r="F587" s="30"/>
      <c r="N587" s="16"/>
      <c r="O587" s="15"/>
      <c r="P587" s="15"/>
      <c r="Q587" s="15"/>
      <c r="R587" s="15"/>
      <c r="S587" s="15"/>
    </row>
    <row r="588" spans="6:19">
      <c r="F588" s="30"/>
      <c r="N588" s="16"/>
      <c r="O588" s="15"/>
      <c r="P588" s="15"/>
      <c r="Q588" s="15"/>
      <c r="R588" s="15"/>
      <c r="S588" s="15"/>
    </row>
    <row r="589" spans="6:19">
      <c r="F589" s="30"/>
      <c r="N589" s="16"/>
      <c r="O589" s="15"/>
      <c r="P589" s="15"/>
      <c r="Q589" s="15"/>
      <c r="R589" s="15"/>
      <c r="S589" s="15"/>
    </row>
    <row r="590" spans="6:19">
      <c r="F590" s="30"/>
      <c r="N590" s="16"/>
      <c r="O590" s="15"/>
      <c r="P590" s="15"/>
      <c r="Q590" s="15"/>
      <c r="R590" s="15"/>
      <c r="S590" s="15"/>
    </row>
    <row r="591" spans="6:19">
      <c r="F591" s="30"/>
      <c r="N591" s="16"/>
      <c r="O591" s="15"/>
      <c r="P591" s="15"/>
      <c r="Q591" s="15"/>
      <c r="R591" s="15"/>
      <c r="S591" s="15"/>
    </row>
    <row r="592" spans="6:19">
      <c r="F592" s="30"/>
      <c r="N592" s="16"/>
      <c r="O592" s="15"/>
      <c r="P592" s="15"/>
      <c r="Q592" s="15"/>
      <c r="R592" s="15"/>
      <c r="S592" s="15"/>
    </row>
    <row r="593" spans="6:19">
      <c r="F593" s="30"/>
      <c r="N593" s="16"/>
      <c r="O593" s="15"/>
      <c r="P593" s="15"/>
      <c r="Q593" s="15"/>
      <c r="R593" s="15"/>
      <c r="S593" s="15"/>
    </row>
    <row r="594" spans="6:19">
      <c r="F594" s="30"/>
      <c r="N594" s="16"/>
      <c r="O594" s="15"/>
      <c r="P594" s="15"/>
      <c r="Q594" s="15"/>
      <c r="R594" s="15"/>
      <c r="S594" s="15"/>
    </row>
    <row r="595" spans="6:19">
      <c r="F595" s="30"/>
      <c r="N595" s="16"/>
      <c r="O595" s="15"/>
      <c r="P595" s="15"/>
      <c r="Q595" s="15"/>
      <c r="R595" s="15"/>
      <c r="S595" s="15"/>
    </row>
    <row r="596" spans="6:19">
      <c r="F596" s="30"/>
      <c r="N596" s="16"/>
      <c r="O596" s="15"/>
      <c r="P596" s="15"/>
      <c r="Q596" s="15"/>
      <c r="R596" s="15"/>
      <c r="S596" s="15"/>
    </row>
    <row r="597" spans="6:19">
      <c r="F597" s="30"/>
      <c r="N597" s="16"/>
      <c r="O597" s="15"/>
      <c r="P597" s="15"/>
      <c r="Q597" s="15"/>
      <c r="R597" s="15"/>
      <c r="S597" s="15"/>
    </row>
    <row r="598" spans="6:19">
      <c r="F598" s="30"/>
      <c r="N598" s="16"/>
      <c r="O598" s="15"/>
      <c r="P598" s="15"/>
      <c r="Q598" s="15"/>
      <c r="R598" s="15"/>
      <c r="S598" s="15"/>
    </row>
    <row r="599" spans="6:19">
      <c r="F599" s="30"/>
      <c r="N599" s="16"/>
      <c r="O599" s="15"/>
      <c r="P599" s="15"/>
      <c r="Q599" s="15"/>
      <c r="R599" s="15"/>
      <c r="S599" s="15"/>
    </row>
    <row r="600" spans="6:19">
      <c r="F600" s="30"/>
      <c r="N600" s="16"/>
      <c r="O600" s="15"/>
      <c r="P600" s="15"/>
      <c r="Q600" s="15"/>
      <c r="R600" s="15"/>
      <c r="S600" s="15"/>
    </row>
    <row r="601" spans="6:19">
      <c r="F601" s="30"/>
      <c r="N601" s="16"/>
      <c r="O601" s="15"/>
      <c r="P601" s="15"/>
      <c r="Q601" s="15"/>
      <c r="R601" s="15"/>
      <c r="S601" s="15"/>
    </row>
    <row r="602" spans="6:19">
      <c r="F602" s="30"/>
      <c r="N602" s="16"/>
      <c r="O602" s="15"/>
      <c r="P602" s="15"/>
      <c r="Q602" s="15"/>
      <c r="R602" s="15"/>
      <c r="S602" s="15"/>
    </row>
    <row r="603" spans="6:19">
      <c r="F603" s="30"/>
      <c r="N603" s="16"/>
      <c r="O603" s="15"/>
      <c r="P603" s="15"/>
      <c r="Q603" s="15"/>
      <c r="R603" s="15"/>
      <c r="S603" s="15"/>
    </row>
    <row r="604" spans="6:19">
      <c r="F604" s="30"/>
      <c r="N604" s="16"/>
      <c r="O604" s="15"/>
      <c r="P604" s="15"/>
      <c r="Q604" s="15"/>
      <c r="R604" s="15"/>
      <c r="S604" s="15"/>
    </row>
    <row r="605" spans="6:19">
      <c r="F605" s="30"/>
      <c r="N605" s="16"/>
      <c r="O605" s="15"/>
      <c r="P605" s="15"/>
      <c r="Q605" s="15"/>
      <c r="R605" s="15"/>
      <c r="S605" s="15"/>
    </row>
    <row r="606" spans="6:19">
      <c r="F606" s="30"/>
      <c r="N606" s="16"/>
      <c r="O606" s="15"/>
      <c r="P606" s="15"/>
      <c r="Q606" s="15"/>
      <c r="R606" s="15"/>
      <c r="S606" s="15"/>
    </row>
    <row r="607" spans="6:19">
      <c r="F607" s="30"/>
      <c r="N607" s="16"/>
      <c r="O607" s="15"/>
      <c r="P607" s="15"/>
      <c r="Q607" s="15"/>
      <c r="R607" s="15"/>
      <c r="S607" s="15"/>
    </row>
    <row r="608" spans="6:19">
      <c r="F608" s="30"/>
      <c r="N608" s="16"/>
      <c r="O608" s="15"/>
      <c r="P608" s="15"/>
      <c r="Q608" s="15"/>
      <c r="R608" s="15"/>
      <c r="S608" s="15"/>
    </row>
    <row r="609" spans="6:19">
      <c r="F609" s="30"/>
      <c r="N609" s="16"/>
      <c r="O609" s="15"/>
      <c r="P609" s="15"/>
      <c r="Q609" s="15"/>
      <c r="R609" s="15"/>
      <c r="S609" s="15"/>
    </row>
    <row r="610" spans="6:19">
      <c r="F610" s="30"/>
      <c r="N610" s="16"/>
      <c r="O610" s="15"/>
      <c r="P610" s="15"/>
      <c r="Q610" s="15"/>
      <c r="R610" s="15"/>
      <c r="S610" s="15"/>
    </row>
    <row r="611" spans="6:19">
      <c r="F611" s="30"/>
      <c r="N611" s="16"/>
      <c r="O611" s="15"/>
      <c r="P611" s="15"/>
      <c r="Q611" s="15"/>
      <c r="R611" s="15"/>
      <c r="S611" s="15"/>
    </row>
    <row r="612" spans="6:19">
      <c r="F612" s="30"/>
      <c r="N612" s="16"/>
      <c r="O612" s="15"/>
      <c r="P612" s="15"/>
      <c r="Q612" s="15"/>
      <c r="R612" s="15"/>
      <c r="S612" s="15"/>
    </row>
    <row r="613" spans="6:19">
      <c r="F613" s="30"/>
      <c r="N613" s="16"/>
      <c r="O613" s="15"/>
      <c r="P613" s="15"/>
      <c r="Q613" s="15"/>
      <c r="R613" s="15"/>
      <c r="S613" s="15"/>
    </row>
    <row r="614" spans="6:19">
      <c r="F614" s="30"/>
      <c r="N614" s="16"/>
      <c r="O614" s="15"/>
      <c r="P614" s="15"/>
      <c r="Q614" s="15"/>
      <c r="R614" s="15"/>
      <c r="S614" s="15"/>
    </row>
    <row r="615" spans="6:19">
      <c r="F615" s="30"/>
      <c r="N615" s="16"/>
      <c r="O615" s="15"/>
      <c r="P615" s="15"/>
      <c r="Q615" s="15"/>
      <c r="R615" s="15"/>
      <c r="S615" s="15"/>
    </row>
    <row r="616" spans="6:19">
      <c r="F616" s="30"/>
      <c r="N616" s="16"/>
      <c r="O616" s="15"/>
      <c r="P616" s="15"/>
      <c r="Q616" s="15"/>
      <c r="R616" s="15"/>
      <c r="S616" s="15"/>
    </row>
    <row r="617" spans="6:19">
      <c r="F617" s="30"/>
      <c r="N617" s="16"/>
      <c r="O617" s="15"/>
      <c r="P617" s="15"/>
      <c r="Q617" s="15"/>
      <c r="R617" s="15"/>
      <c r="S617" s="15"/>
    </row>
    <row r="618" spans="6:19">
      <c r="F618" s="30"/>
      <c r="N618" s="16"/>
      <c r="O618" s="15"/>
      <c r="P618" s="15"/>
      <c r="Q618" s="15"/>
      <c r="R618" s="15"/>
      <c r="S618" s="15"/>
    </row>
    <row r="619" spans="6:19">
      <c r="F619" s="30"/>
      <c r="N619" s="16"/>
      <c r="O619" s="15"/>
      <c r="P619" s="15"/>
      <c r="Q619" s="15"/>
      <c r="R619" s="15"/>
      <c r="S619" s="15"/>
    </row>
    <row r="620" spans="6:19">
      <c r="F620" s="30"/>
      <c r="N620" s="16"/>
      <c r="O620" s="15"/>
      <c r="P620" s="15"/>
      <c r="Q620" s="15"/>
      <c r="R620" s="15"/>
      <c r="S620" s="15"/>
    </row>
    <row r="621" spans="6:19">
      <c r="F621" s="30"/>
      <c r="N621" s="16"/>
      <c r="O621" s="15"/>
      <c r="P621" s="15"/>
      <c r="Q621" s="15"/>
      <c r="R621" s="15"/>
      <c r="S621" s="15"/>
    </row>
    <row r="622" spans="6:19">
      <c r="F622" s="30"/>
      <c r="N622" s="16"/>
      <c r="O622" s="15"/>
      <c r="P622" s="15"/>
      <c r="Q622" s="15"/>
      <c r="R622" s="15"/>
      <c r="S622" s="15"/>
    </row>
    <row r="623" spans="6:19">
      <c r="F623" s="30"/>
      <c r="N623" s="16"/>
      <c r="O623" s="15"/>
      <c r="P623" s="15"/>
      <c r="Q623" s="15"/>
      <c r="R623" s="15"/>
      <c r="S623" s="15"/>
    </row>
    <row r="624" spans="6:19">
      <c r="F624" s="30"/>
      <c r="N624" s="16"/>
      <c r="O624" s="15"/>
      <c r="P624" s="15"/>
      <c r="Q624" s="15"/>
      <c r="R624" s="15"/>
      <c r="S624" s="15"/>
    </row>
    <row r="625" spans="6:19">
      <c r="F625" s="30"/>
      <c r="N625" s="16"/>
      <c r="O625" s="15"/>
      <c r="P625" s="15"/>
      <c r="Q625" s="15"/>
      <c r="R625" s="15"/>
      <c r="S625" s="15"/>
    </row>
    <row r="626" spans="6:19">
      <c r="F626" s="30"/>
      <c r="N626" s="16"/>
      <c r="O626" s="15"/>
      <c r="P626" s="15"/>
      <c r="Q626" s="15"/>
      <c r="R626" s="15"/>
      <c r="S626" s="15"/>
    </row>
    <row r="627" spans="6:19">
      <c r="F627" s="30"/>
      <c r="N627" s="16"/>
      <c r="O627" s="15"/>
      <c r="P627" s="15"/>
      <c r="Q627" s="15"/>
      <c r="R627" s="15"/>
      <c r="S627" s="15"/>
    </row>
    <row r="628" spans="6:19">
      <c r="F628" s="30"/>
      <c r="N628" s="16"/>
      <c r="O628" s="15"/>
      <c r="P628" s="15"/>
      <c r="Q628" s="15"/>
      <c r="R628" s="15"/>
      <c r="S628" s="15"/>
    </row>
    <row r="629" spans="6:19">
      <c r="F629" s="30"/>
      <c r="N629" s="16"/>
      <c r="O629" s="15"/>
      <c r="P629" s="15"/>
      <c r="Q629" s="15"/>
      <c r="R629" s="15"/>
      <c r="S629" s="15"/>
    </row>
    <row r="630" spans="6:19">
      <c r="F630" s="30"/>
      <c r="N630" s="16"/>
      <c r="O630" s="15"/>
      <c r="P630" s="15"/>
      <c r="Q630" s="15"/>
      <c r="R630" s="15"/>
      <c r="S630" s="15"/>
    </row>
    <row r="631" spans="6:19">
      <c r="F631" s="30"/>
      <c r="N631" s="16"/>
      <c r="O631" s="15"/>
      <c r="P631" s="15"/>
      <c r="Q631" s="15"/>
      <c r="R631" s="15"/>
      <c r="S631" s="15"/>
    </row>
    <row r="632" spans="6:19">
      <c r="F632" s="30"/>
      <c r="N632" s="16"/>
      <c r="O632" s="15"/>
      <c r="P632" s="15"/>
      <c r="Q632" s="15"/>
      <c r="R632" s="15"/>
      <c r="S632" s="15"/>
    </row>
    <row r="633" spans="6:19">
      <c r="F633" s="30"/>
      <c r="N633" s="16"/>
      <c r="O633" s="15"/>
      <c r="P633" s="15"/>
      <c r="Q633" s="15"/>
      <c r="R633" s="15"/>
      <c r="S633" s="15"/>
    </row>
    <row r="634" spans="6:19">
      <c r="F634" s="30"/>
      <c r="N634" s="16"/>
      <c r="O634" s="15"/>
      <c r="P634" s="15"/>
      <c r="Q634" s="15"/>
      <c r="R634" s="15"/>
      <c r="S634" s="15"/>
    </row>
    <row r="635" spans="6:19">
      <c r="F635" s="30"/>
      <c r="N635" s="16"/>
      <c r="O635" s="15"/>
      <c r="P635" s="15"/>
      <c r="Q635" s="15"/>
      <c r="R635" s="15"/>
      <c r="S635" s="15"/>
    </row>
    <row r="636" spans="6:19">
      <c r="F636" s="30"/>
      <c r="N636" s="16"/>
      <c r="O636" s="15"/>
      <c r="P636" s="15"/>
      <c r="Q636" s="15"/>
      <c r="R636" s="15"/>
      <c r="S636" s="15"/>
    </row>
    <row r="637" spans="6:19">
      <c r="F637" s="30"/>
      <c r="N637" s="16"/>
      <c r="O637" s="15"/>
      <c r="P637" s="15"/>
      <c r="Q637" s="15"/>
      <c r="R637" s="15"/>
      <c r="S637" s="15"/>
    </row>
    <row r="638" spans="6:19">
      <c r="F638" s="30"/>
      <c r="N638" s="16"/>
      <c r="O638" s="15"/>
      <c r="P638" s="15"/>
      <c r="Q638" s="15"/>
      <c r="R638" s="15"/>
      <c r="S638" s="15"/>
    </row>
    <row r="639" spans="6:19">
      <c r="F639" s="30"/>
      <c r="N639" s="16"/>
      <c r="O639" s="15"/>
      <c r="P639" s="15"/>
      <c r="Q639" s="15"/>
      <c r="R639" s="15"/>
      <c r="S639" s="15"/>
    </row>
    <row r="640" spans="6:19">
      <c r="F640" s="30"/>
      <c r="N640" s="16"/>
      <c r="O640" s="15"/>
      <c r="P640" s="15"/>
      <c r="Q640" s="15"/>
      <c r="R640" s="15"/>
      <c r="S640" s="15"/>
    </row>
    <row r="641" spans="6:19">
      <c r="F641" s="30"/>
      <c r="N641" s="16"/>
      <c r="O641" s="15"/>
      <c r="P641" s="15"/>
      <c r="Q641" s="15"/>
      <c r="R641" s="15"/>
      <c r="S641" s="15"/>
    </row>
    <row r="642" spans="6:19">
      <c r="F642" s="30"/>
      <c r="N642" s="16"/>
      <c r="O642" s="15"/>
      <c r="P642" s="15"/>
      <c r="Q642" s="15"/>
      <c r="R642" s="15"/>
      <c r="S642" s="15"/>
    </row>
    <row r="643" spans="6:19">
      <c r="F643" s="30"/>
      <c r="N643" s="16"/>
      <c r="O643" s="15"/>
      <c r="P643" s="15"/>
      <c r="Q643" s="15"/>
      <c r="R643" s="15"/>
      <c r="S643" s="15"/>
    </row>
    <row r="644" spans="6:19">
      <c r="F644" s="30"/>
      <c r="N644" s="16"/>
      <c r="O644" s="15"/>
      <c r="P644" s="15"/>
      <c r="Q644" s="15"/>
      <c r="R644" s="15"/>
      <c r="S644" s="15"/>
    </row>
    <row r="645" spans="6:19">
      <c r="F645" s="30"/>
      <c r="N645" s="16"/>
      <c r="O645" s="15"/>
      <c r="P645" s="15"/>
      <c r="Q645" s="15"/>
      <c r="R645" s="15"/>
      <c r="S645" s="15"/>
    </row>
    <row r="646" spans="6:19">
      <c r="F646" s="30"/>
      <c r="N646" s="16"/>
      <c r="O646" s="15"/>
      <c r="P646" s="15"/>
      <c r="Q646" s="15"/>
      <c r="R646" s="15"/>
      <c r="S646" s="15"/>
    </row>
    <row r="647" spans="6:19">
      <c r="F647" s="30"/>
      <c r="N647" s="16"/>
      <c r="O647" s="15"/>
      <c r="P647" s="15"/>
      <c r="Q647" s="15"/>
      <c r="R647" s="15"/>
      <c r="S647" s="15"/>
    </row>
    <row r="648" spans="6:19">
      <c r="F648" s="30"/>
      <c r="N648" s="16"/>
      <c r="O648" s="15"/>
      <c r="P648" s="15"/>
      <c r="Q648" s="15"/>
      <c r="R648" s="15"/>
      <c r="S648" s="15"/>
    </row>
    <row r="649" spans="6:19">
      <c r="F649" s="30"/>
      <c r="N649" s="16"/>
      <c r="O649" s="15"/>
      <c r="P649" s="15"/>
      <c r="Q649" s="15"/>
      <c r="R649" s="15"/>
      <c r="S649" s="15"/>
    </row>
    <row r="650" spans="6:19">
      <c r="F650" s="30"/>
      <c r="N650" s="16"/>
      <c r="O650" s="15"/>
      <c r="P650" s="15"/>
      <c r="Q650" s="15"/>
      <c r="R650" s="15"/>
      <c r="S650" s="15"/>
    </row>
    <row r="651" spans="6:19">
      <c r="F651" s="30"/>
      <c r="N651" s="16"/>
      <c r="O651" s="15"/>
      <c r="P651" s="15"/>
      <c r="Q651" s="15"/>
      <c r="R651" s="15"/>
      <c r="S651" s="15"/>
    </row>
    <row r="652" spans="6:19">
      <c r="F652" s="30"/>
      <c r="N652" s="16"/>
      <c r="O652" s="15"/>
      <c r="P652" s="15"/>
      <c r="Q652" s="15"/>
      <c r="R652" s="15"/>
      <c r="S652" s="15"/>
    </row>
    <row r="653" spans="6:19">
      <c r="F653" s="30"/>
      <c r="N653" s="16"/>
      <c r="O653" s="15"/>
      <c r="P653" s="15"/>
      <c r="Q653" s="15"/>
      <c r="R653" s="15"/>
      <c r="S653" s="15"/>
    </row>
    <row r="654" spans="6:19">
      <c r="F654" s="30"/>
      <c r="N654" s="16"/>
      <c r="O654" s="15"/>
      <c r="P654" s="15"/>
      <c r="Q654" s="15"/>
      <c r="R654" s="15"/>
      <c r="S654" s="15"/>
    </row>
    <row r="655" spans="6:19">
      <c r="F655" s="30"/>
      <c r="N655" s="16"/>
      <c r="O655" s="15"/>
      <c r="P655" s="15"/>
      <c r="Q655" s="15"/>
      <c r="R655" s="15"/>
      <c r="S655" s="15"/>
    </row>
    <row r="656" spans="6:19">
      <c r="F656" s="30"/>
      <c r="N656" s="16"/>
      <c r="O656" s="15"/>
      <c r="P656" s="15"/>
      <c r="Q656" s="15"/>
      <c r="R656" s="15"/>
      <c r="S656" s="15"/>
    </row>
    <row r="657" spans="6:19">
      <c r="F657" s="30"/>
      <c r="N657" s="16"/>
      <c r="O657" s="15"/>
      <c r="P657" s="15"/>
      <c r="Q657" s="15"/>
      <c r="R657" s="15"/>
      <c r="S657" s="15"/>
    </row>
    <row r="658" spans="6:19">
      <c r="F658" s="30"/>
      <c r="N658" s="16"/>
      <c r="O658" s="15"/>
      <c r="P658" s="15"/>
      <c r="Q658" s="15"/>
      <c r="R658" s="15"/>
      <c r="S658" s="15"/>
    </row>
    <row r="659" spans="6:19">
      <c r="F659" s="30"/>
      <c r="N659" s="16"/>
      <c r="O659" s="15"/>
      <c r="P659" s="15"/>
      <c r="Q659" s="15"/>
      <c r="R659" s="15"/>
      <c r="S659" s="15"/>
    </row>
    <row r="660" spans="6:19">
      <c r="F660" s="30"/>
      <c r="N660" s="16"/>
      <c r="O660" s="15"/>
      <c r="P660" s="15"/>
      <c r="Q660" s="15"/>
      <c r="R660" s="15"/>
      <c r="S660" s="15"/>
    </row>
    <row r="661" spans="6:19">
      <c r="F661" s="30"/>
      <c r="N661" s="16"/>
      <c r="O661" s="15"/>
      <c r="P661" s="15"/>
      <c r="Q661" s="15"/>
      <c r="R661" s="15"/>
      <c r="S661" s="15"/>
    </row>
    <row r="662" spans="6:19">
      <c r="F662" s="30"/>
      <c r="N662" s="16"/>
      <c r="O662" s="15"/>
      <c r="P662" s="15"/>
      <c r="Q662" s="15"/>
      <c r="R662" s="15"/>
      <c r="S662" s="15"/>
    </row>
    <row r="663" spans="6:19">
      <c r="F663" s="30"/>
      <c r="N663" s="16"/>
      <c r="O663" s="15"/>
      <c r="P663" s="15"/>
      <c r="Q663" s="15"/>
      <c r="R663" s="15"/>
      <c r="S663" s="15"/>
    </row>
    <row r="664" spans="6:19">
      <c r="F664" s="30"/>
      <c r="N664" s="16"/>
      <c r="O664" s="15"/>
      <c r="P664" s="15"/>
      <c r="Q664" s="15"/>
      <c r="R664" s="15"/>
      <c r="S664" s="15"/>
    </row>
    <row r="665" spans="6:19">
      <c r="F665" s="30"/>
      <c r="N665" s="16"/>
      <c r="O665" s="15"/>
      <c r="P665" s="15"/>
      <c r="Q665" s="15"/>
      <c r="R665" s="15"/>
      <c r="S665" s="15"/>
    </row>
    <row r="666" spans="6:19">
      <c r="F666" s="30"/>
      <c r="N666" s="16"/>
      <c r="O666" s="15"/>
      <c r="P666" s="15"/>
      <c r="Q666" s="15"/>
      <c r="R666" s="15"/>
      <c r="S666" s="15"/>
    </row>
    <row r="667" spans="6:19">
      <c r="F667" s="30"/>
      <c r="N667" s="16"/>
      <c r="O667" s="15"/>
      <c r="P667" s="15"/>
      <c r="Q667" s="15"/>
      <c r="R667" s="15"/>
      <c r="S667" s="15"/>
    </row>
    <row r="668" spans="6:19">
      <c r="F668" s="30"/>
      <c r="N668" s="16"/>
      <c r="O668" s="15"/>
      <c r="P668" s="15"/>
      <c r="Q668" s="15"/>
      <c r="R668" s="15"/>
      <c r="S668" s="15"/>
    </row>
    <row r="669" spans="6:19">
      <c r="F669" s="30"/>
      <c r="N669" s="16"/>
      <c r="O669" s="15"/>
      <c r="P669" s="15"/>
      <c r="Q669" s="15"/>
      <c r="R669" s="15"/>
      <c r="S669" s="15"/>
    </row>
    <row r="670" spans="6:19">
      <c r="F670" s="30"/>
      <c r="N670" s="16"/>
      <c r="O670" s="15"/>
      <c r="P670" s="15"/>
      <c r="Q670" s="15"/>
      <c r="R670" s="15"/>
      <c r="S670" s="15"/>
    </row>
    <row r="671" spans="6:19">
      <c r="F671" s="30"/>
      <c r="N671" s="16"/>
      <c r="O671" s="15"/>
      <c r="P671" s="15"/>
      <c r="Q671" s="15"/>
      <c r="R671" s="15"/>
      <c r="S671" s="15"/>
    </row>
    <row r="672" spans="6:19">
      <c r="F672" s="30"/>
      <c r="N672" s="16"/>
      <c r="O672" s="15"/>
      <c r="P672" s="15"/>
      <c r="Q672" s="15"/>
      <c r="R672" s="15"/>
      <c r="S672" s="15"/>
    </row>
    <row r="673" spans="6:19">
      <c r="F673" s="30"/>
      <c r="N673" s="16"/>
      <c r="O673" s="15"/>
      <c r="P673" s="15"/>
      <c r="Q673" s="15"/>
      <c r="R673" s="15"/>
      <c r="S673" s="15"/>
    </row>
    <row r="674" spans="6:19">
      <c r="F674" s="30"/>
      <c r="N674" s="16"/>
      <c r="O674" s="15"/>
      <c r="P674" s="15"/>
      <c r="Q674" s="15"/>
      <c r="R674" s="15"/>
      <c r="S674" s="15"/>
    </row>
    <row r="675" spans="6:19">
      <c r="F675" s="30"/>
      <c r="N675" s="16"/>
      <c r="O675" s="15"/>
      <c r="P675" s="15"/>
      <c r="Q675" s="15"/>
      <c r="R675" s="15"/>
      <c r="S675" s="15"/>
    </row>
    <row r="676" spans="6:19">
      <c r="F676" s="30"/>
      <c r="N676" s="16"/>
      <c r="O676" s="15"/>
      <c r="P676" s="15"/>
      <c r="Q676" s="15"/>
      <c r="R676" s="15"/>
      <c r="S676" s="15"/>
    </row>
    <row r="677" spans="6:19">
      <c r="F677" s="30"/>
      <c r="N677" s="16"/>
      <c r="O677" s="15"/>
      <c r="P677" s="15"/>
      <c r="Q677" s="15"/>
      <c r="R677" s="15"/>
      <c r="S677" s="15"/>
    </row>
    <row r="678" spans="6:19">
      <c r="F678" s="30"/>
      <c r="N678" s="16"/>
      <c r="O678" s="15"/>
      <c r="P678" s="15"/>
      <c r="Q678" s="15"/>
      <c r="R678" s="15"/>
      <c r="S678" s="15"/>
    </row>
    <row r="679" spans="6:19">
      <c r="F679" s="30"/>
      <c r="N679" s="16"/>
      <c r="O679" s="15"/>
      <c r="P679" s="15"/>
      <c r="Q679" s="15"/>
      <c r="R679" s="15"/>
      <c r="S679" s="15"/>
    </row>
    <row r="680" spans="6:19">
      <c r="F680" s="30"/>
      <c r="N680" s="16"/>
      <c r="O680" s="15"/>
      <c r="P680" s="15"/>
      <c r="Q680" s="15"/>
      <c r="R680" s="15"/>
      <c r="S680" s="15"/>
    </row>
    <row r="681" spans="6:19">
      <c r="F681" s="30"/>
      <c r="N681" s="16"/>
      <c r="O681" s="15"/>
      <c r="P681" s="15"/>
      <c r="Q681" s="15"/>
      <c r="R681" s="15"/>
      <c r="S681" s="15"/>
    </row>
    <row r="682" spans="6:19">
      <c r="F682" s="30"/>
      <c r="N682" s="16"/>
      <c r="O682" s="15"/>
      <c r="P682" s="15"/>
      <c r="Q682" s="15"/>
      <c r="R682" s="15"/>
      <c r="S682" s="15"/>
    </row>
    <row r="683" spans="6:19">
      <c r="F683" s="30"/>
      <c r="N683" s="16"/>
      <c r="O683" s="15"/>
      <c r="P683" s="15"/>
      <c r="Q683" s="15"/>
      <c r="R683" s="15"/>
      <c r="S683" s="15"/>
    </row>
    <row r="684" spans="6:19">
      <c r="F684" s="30"/>
      <c r="N684" s="16"/>
      <c r="O684" s="15"/>
      <c r="P684" s="15"/>
      <c r="Q684" s="15"/>
      <c r="R684" s="15"/>
      <c r="S684" s="15"/>
    </row>
    <row r="685" spans="6:19">
      <c r="F685" s="30"/>
      <c r="N685" s="16"/>
      <c r="O685" s="15"/>
      <c r="P685" s="15"/>
      <c r="Q685" s="15"/>
      <c r="R685" s="15"/>
      <c r="S685" s="15"/>
    </row>
    <row r="686" spans="6:19">
      <c r="F686" s="30"/>
      <c r="N686" s="16"/>
      <c r="O686" s="15"/>
      <c r="P686" s="15"/>
      <c r="Q686" s="15"/>
      <c r="R686" s="15"/>
      <c r="S686" s="15"/>
    </row>
    <row r="687" spans="6:19">
      <c r="F687" s="30"/>
      <c r="N687" s="16"/>
      <c r="O687" s="15"/>
      <c r="P687" s="15"/>
      <c r="Q687" s="15"/>
      <c r="R687" s="15"/>
      <c r="S687" s="15"/>
    </row>
    <row r="688" spans="6:19">
      <c r="F688" s="30"/>
      <c r="N688" s="16"/>
      <c r="O688" s="15"/>
      <c r="P688" s="15"/>
      <c r="Q688" s="15"/>
      <c r="R688" s="15"/>
      <c r="S688" s="15"/>
    </row>
    <row r="689" spans="6:19">
      <c r="F689" s="30"/>
      <c r="N689" s="16"/>
      <c r="O689" s="15"/>
      <c r="P689" s="15"/>
      <c r="Q689" s="15"/>
      <c r="R689" s="15"/>
      <c r="S689" s="15"/>
    </row>
    <row r="690" spans="6:19">
      <c r="F690" s="30"/>
      <c r="N690" s="16"/>
      <c r="O690" s="15"/>
      <c r="P690" s="15"/>
      <c r="Q690" s="15"/>
      <c r="R690" s="15"/>
      <c r="S690" s="15"/>
    </row>
    <row r="691" spans="6:19">
      <c r="F691" s="30"/>
      <c r="N691" s="16"/>
      <c r="O691" s="15"/>
      <c r="P691" s="15"/>
      <c r="Q691" s="15"/>
      <c r="R691" s="15"/>
      <c r="S691" s="15"/>
    </row>
    <row r="692" spans="6:19">
      <c r="F692" s="30"/>
      <c r="N692" s="16"/>
      <c r="O692" s="15"/>
      <c r="P692" s="15"/>
      <c r="Q692" s="15"/>
      <c r="R692" s="15"/>
      <c r="S692" s="15"/>
    </row>
    <row r="693" spans="6:19">
      <c r="F693" s="30"/>
      <c r="N693" s="16"/>
      <c r="O693" s="15"/>
      <c r="P693" s="15"/>
      <c r="Q693" s="15"/>
      <c r="R693" s="15"/>
      <c r="S693" s="15"/>
    </row>
    <row r="694" spans="6:19">
      <c r="F694" s="30"/>
      <c r="N694" s="16"/>
      <c r="O694" s="15"/>
      <c r="P694" s="15"/>
      <c r="Q694" s="15"/>
      <c r="R694" s="15"/>
      <c r="S694" s="15"/>
    </row>
    <row r="695" spans="6:19">
      <c r="F695" s="30"/>
      <c r="N695" s="16"/>
      <c r="O695" s="15"/>
      <c r="P695" s="15"/>
      <c r="Q695" s="15"/>
      <c r="R695" s="15"/>
      <c r="S695" s="15"/>
    </row>
    <row r="696" spans="6:19">
      <c r="F696" s="30"/>
      <c r="N696" s="16"/>
      <c r="O696" s="15"/>
      <c r="P696" s="15"/>
      <c r="Q696" s="15"/>
      <c r="R696" s="15"/>
      <c r="S696" s="15"/>
    </row>
    <row r="697" spans="6:19">
      <c r="F697" s="30"/>
      <c r="N697" s="16"/>
      <c r="O697" s="15"/>
      <c r="P697" s="15"/>
      <c r="Q697" s="15"/>
      <c r="R697" s="15"/>
      <c r="S697" s="15"/>
    </row>
    <row r="698" spans="6:19">
      <c r="F698" s="30"/>
      <c r="N698" s="16"/>
      <c r="O698" s="15"/>
      <c r="P698" s="15"/>
      <c r="Q698" s="15"/>
      <c r="R698" s="15"/>
      <c r="S698" s="15"/>
    </row>
    <row r="699" spans="6:19">
      <c r="F699" s="30"/>
      <c r="N699" s="16"/>
      <c r="O699" s="15"/>
      <c r="P699" s="15"/>
      <c r="Q699" s="15"/>
      <c r="R699" s="15"/>
      <c r="S699" s="15"/>
    </row>
    <row r="700" spans="6:19">
      <c r="F700" s="30"/>
      <c r="N700" s="16"/>
      <c r="O700" s="15"/>
      <c r="P700" s="15"/>
      <c r="Q700" s="15"/>
      <c r="R700" s="15"/>
      <c r="S700" s="15"/>
    </row>
    <row r="701" spans="6:19">
      <c r="F701" s="30"/>
      <c r="N701" s="16"/>
      <c r="O701" s="15"/>
      <c r="P701" s="15"/>
      <c r="Q701" s="15"/>
      <c r="R701" s="15"/>
      <c r="S701" s="15"/>
    </row>
    <row r="702" spans="6:19">
      <c r="F702" s="30"/>
      <c r="N702" s="16"/>
      <c r="O702" s="15"/>
      <c r="P702" s="15"/>
      <c r="Q702" s="15"/>
      <c r="R702" s="15"/>
      <c r="S702" s="15"/>
    </row>
    <row r="703" spans="6:19">
      <c r="F703" s="30"/>
      <c r="N703" s="16"/>
      <c r="O703" s="15"/>
      <c r="P703" s="15"/>
      <c r="Q703" s="15"/>
      <c r="R703" s="15"/>
      <c r="S703" s="15"/>
    </row>
    <row r="704" spans="6:19">
      <c r="F704" s="30"/>
      <c r="N704" s="16"/>
      <c r="O704" s="15"/>
      <c r="P704" s="15"/>
      <c r="Q704" s="15"/>
      <c r="R704" s="15"/>
      <c r="S704" s="15"/>
    </row>
    <row r="705" spans="6:19">
      <c r="F705" s="30"/>
      <c r="N705" s="16"/>
      <c r="O705" s="15"/>
      <c r="P705" s="15"/>
      <c r="Q705" s="15"/>
      <c r="R705" s="15"/>
      <c r="S705" s="15"/>
    </row>
    <row r="706" spans="6:19">
      <c r="F706" s="30"/>
      <c r="N706" s="16"/>
      <c r="O706" s="15"/>
      <c r="P706" s="15"/>
      <c r="Q706" s="15"/>
      <c r="R706" s="15"/>
      <c r="S706" s="15"/>
    </row>
    <row r="707" spans="6:19">
      <c r="F707" s="30"/>
      <c r="N707" s="16"/>
      <c r="O707" s="15"/>
      <c r="P707" s="15"/>
      <c r="Q707" s="15"/>
      <c r="R707" s="15"/>
      <c r="S707" s="15"/>
    </row>
    <row r="708" spans="6:19">
      <c r="F708" s="30"/>
      <c r="N708" s="16"/>
      <c r="O708" s="15"/>
      <c r="P708" s="15"/>
      <c r="Q708" s="15"/>
      <c r="R708" s="15"/>
      <c r="S708" s="15"/>
    </row>
    <row r="709" spans="6:19">
      <c r="F709" s="30"/>
      <c r="N709" s="16"/>
      <c r="O709" s="15"/>
      <c r="P709" s="15"/>
      <c r="Q709" s="15"/>
      <c r="R709" s="15"/>
      <c r="S709" s="15"/>
    </row>
    <row r="710" spans="6:19">
      <c r="F710" s="30"/>
      <c r="N710" s="16"/>
      <c r="O710" s="15"/>
      <c r="P710" s="15"/>
      <c r="Q710" s="15"/>
      <c r="R710" s="15"/>
      <c r="S710" s="15"/>
    </row>
    <row r="711" spans="6:19">
      <c r="F711" s="30"/>
      <c r="N711" s="16"/>
      <c r="O711" s="15"/>
      <c r="P711" s="15"/>
      <c r="Q711" s="15"/>
      <c r="R711" s="15"/>
      <c r="S711" s="15"/>
    </row>
    <row r="712" spans="6:19">
      <c r="F712" s="30"/>
      <c r="N712" s="16"/>
      <c r="O712" s="15"/>
      <c r="P712" s="15"/>
      <c r="Q712" s="15"/>
      <c r="R712" s="15"/>
      <c r="S712" s="15"/>
    </row>
    <row r="713" spans="6:19">
      <c r="F713" s="30"/>
      <c r="N713" s="16"/>
      <c r="O713" s="15"/>
      <c r="P713" s="15"/>
      <c r="Q713" s="15"/>
      <c r="R713" s="15"/>
      <c r="S713" s="15"/>
    </row>
    <row r="714" spans="6:19">
      <c r="F714" s="30"/>
      <c r="N714" s="16"/>
      <c r="O714" s="15"/>
      <c r="P714" s="15"/>
      <c r="Q714" s="15"/>
      <c r="R714" s="15"/>
      <c r="S714" s="15"/>
    </row>
    <row r="715" spans="6:19">
      <c r="F715" s="30"/>
      <c r="N715" s="16"/>
      <c r="O715" s="15"/>
      <c r="P715" s="15"/>
      <c r="Q715" s="15"/>
      <c r="R715" s="15"/>
      <c r="S715" s="15"/>
    </row>
    <row r="716" spans="6:19">
      <c r="F716" s="30"/>
      <c r="N716" s="16"/>
      <c r="O716" s="15"/>
      <c r="P716" s="15"/>
      <c r="Q716" s="15"/>
      <c r="R716" s="15"/>
      <c r="S716" s="15"/>
    </row>
    <row r="717" spans="6:19">
      <c r="F717" s="30"/>
      <c r="N717" s="16"/>
      <c r="O717" s="15"/>
      <c r="P717" s="15"/>
      <c r="Q717" s="15"/>
      <c r="R717" s="15"/>
      <c r="S717" s="15"/>
    </row>
    <row r="718" spans="6:19">
      <c r="F718" s="30"/>
      <c r="N718" s="16"/>
      <c r="O718" s="15"/>
      <c r="P718" s="15"/>
      <c r="Q718" s="15"/>
      <c r="R718" s="15"/>
      <c r="S718" s="15"/>
    </row>
    <row r="719" spans="6:19">
      <c r="F719" s="30"/>
      <c r="N719" s="16"/>
      <c r="O719" s="15"/>
      <c r="P719" s="15"/>
      <c r="Q719" s="15"/>
      <c r="R719" s="15"/>
      <c r="S719" s="15"/>
    </row>
    <row r="720" spans="6:19">
      <c r="F720" s="30"/>
      <c r="N720" s="16"/>
      <c r="O720" s="15"/>
      <c r="P720" s="15"/>
      <c r="Q720" s="15"/>
      <c r="R720" s="15"/>
      <c r="S720" s="15"/>
    </row>
    <row r="721" spans="6:19">
      <c r="F721" s="30"/>
      <c r="N721" s="16"/>
      <c r="O721" s="15"/>
      <c r="P721" s="15"/>
      <c r="Q721" s="15"/>
      <c r="R721" s="15"/>
      <c r="S721" s="15"/>
    </row>
    <row r="722" spans="6:19">
      <c r="F722" s="30"/>
      <c r="N722" s="16"/>
      <c r="O722" s="15"/>
      <c r="P722" s="15"/>
      <c r="Q722" s="15"/>
      <c r="R722" s="15"/>
      <c r="S722" s="15"/>
    </row>
    <row r="723" spans="6:19">
      <c r="F723" s="30"/>
      <c r="N723" s="16"/>
      <c r="O723" s="15"/>
      <c r="P723" s="15"/>
      <c r="Q723" s="15"/>
      <c r="R723" s="15"/>
      <c r="S723" s="15"/>
    </row>
    <row r="724" spans="6:19">
      <c r="F724" s="30"/>
      <c r="N724" s="16"/>
      <c r="O724" s="15"/>
      <c r="P724" s="15"/>
      <c r="Q724" s="15"/>
      <c r="R724" s="15"/>
      <c r="S724" s="15"/>
    </row>
    <row r="725" spans="6:19">
      <c r="F725" s="30"/>
      <c r="N725" s="16"/>
      <c r="O725" s="15"/>
      <c r="P725" s="15"/>
      <c r="Q725" s="15"/>
      <c r="R725" s="15"/>
      <c r="S725" s="15"/>
    </row>
    <row r="726" spans="6:19">
      <c r="F726" s="30"/>
      <c r="N726" s="16"/>
      <c r="O726" s="15"/>
      <c r="P726" s="15"/>
      <c r="Q726" s="15"/>
      <c r="R726" s="15"/>
      <c r="S726" s="15"/>
    </row>
    <row r="727" spans="6:19">
      <c r="F727" s="30"/>
      <c r="N727" s="16"/>
      <c r="O727" s="15"/>
      <c r="P727" s="15"/>
      <c r="Q727" s="15"/>
      <c r="R727" s="15"/>
      <c r="S727" s="15"/>
    </row>
    <row r="728" spans="6:19">
      <c r="F728" s="30"/>
      <c r="N728" s="16"/>
      <c r="O728" s="15"/>
      <c r="P728" s="15"/>
      <c r="Q728" s="15"/>
      <c r="R728" s="15"/>
      <c r="S728" s="15"/>
    </row>
    <row r="729" spans="6:19">
      <c r="F729" s="30"/>
      <c r="N729" s="16"/>
      <c r="O729" s="15"/>
      <c r="P729" s="15"/>
      <c r="Q729" s="15"/>
      <c r="R729" s="15"/>
      <c r="S729" s="15"/>
    </row>
    <row r="730" spans="6:19">
      <c r="F730" s="30"/>
      <c r="N730" s="16"/>
      <c r="O730" s="15"/>
      <c r="P730" s="15"/>
      <c r="Q730" s="15"/>
      <c r="R730" s="15"/>
      <c r="S730" s="15"/>
    </row>
    <row r="731" spans="6:19">
      <c r="F731" s="30"/>
      <c r="N731" s="16"/>
      <c r="O731" s="15"/>
      <c r="P731" s="15"/>
      <c r="Q731" s="15"/>
      <c r="R731" s="15"/>
      <c r="S731" s="15"/>
    </row>
    <row r="732" spans="6:19">
      <c r="F732" s="30"/>
      <c r="N732" s="16"/>
      <c r="O732" s="15"/>
      <c r="P732" s="15"/>
      <c r="Q732" s="15"/>
      <c r="R732" s="15"/>
      <c r="S732" s="15"/>
    </row>
    <row r="733" spans="6:19">
      <c r="F733" s="30"/>
      <c r="N733" s="16"/>
      <c r="O733" s="15"/>
      <c r="P733" s="15"/>
      <c r="Q733" s="15"/>
      <c r="R733" s="15"/>
      <c r="S733" s="15"/>
    </row>
    <row r="734" spans="6:19">
      <c r="F734" s="30"/>
      <c r="N734" s="16"/>
      <c r="O734" s="15"/>
      <c r="P734" s="15"/>
      <c r="Q734" s="15"/>
      <c r="R734" s="15"/>
      <c r="S734" s="15"/>
    </row>
    <row r="735" spans="6:19">
      <c r="F735" s="30"/>
      <c r="N735" s="16"/>
      <c r="O735" s="15"/>
      <c r="P735" s="15"/>
      <c r="Q735" s="15"/>
      <c r="R735" s="15"/>
      <c r="S735" s="15"/>
    </row>
    <row r="736" spans="6:19">
      <c r="F736" s="30"/>
      <c r="N736" s="16"/>
      <c r="O736" s="15"/>
      <c r="P736" s="15"/>
      <c r="Q736" s="15"/>
      <c r="R736" s="15"/>
      <c r="S736" s="15"/>
    </row>
    <row r="737" spans="6:19">
      <c r="F737" s="30"/>
      <c r="N737" s="16"/>
      <c r="O737" s="15"/>
      <c r="P737" s="15"/>
      <c r="Q737" s="15"/>
      <c r="R737" s="15"/>
      <c r="S737" s="15"/>
    </row>
    <row r="738" spans="6:19">
      <c r="F738" s="30"/>
      <c r="N738" s="16"/>
      <c r="O738" s="15"/>
      <c r="P738" s="15"/>
      <c r="Q738" s="15"/>
      <c r="R738" s="15"/>
      <c r="S738" s="15"/>
    </row>
    <row r="739" spans="6:19">
      <c r="F739" s="30"/>
      <c r="N739" s="16"/>
      <c r="O739" s="15"/>
      <c r="P739" s="15"/>
      <c r="Q739" s="15"/>
      <c r="R739" s="15"/>
      <c r="S739" s="15"/>
    </row>
    <row r="740" spans="6:19">
      <c r="F740" s="30"/>
      <c r="N740" s="16"/>
      <c r="O740" s="15"/>
      <c r="P740" s="15"/>
      <c r="Q740" s="15"/>
      <c r="R740" s="15"/>
      <c r="S740" s="15"/>
    </row>
    <row r="741" spans="6:19">
      <c r="F741" s="30"/>
      <c r="N741" s="16"/>
      <c r="O741" s="15"/>
      <c r="P741" s="15"/>
      <c r="Q741" s="15"/>
      <c r="R741" s="15"/>
      <c r="S741" s="15"/>
    </row>
    <row r="742" spans="6:19">
      <c r="F742" s="30"/>
      <c r="N742" s="16"/>
      <c r="O742" s="15"/>
      <c r="P742" s="15"/>
      <c r="Q742" s="15"/>
      <c r="R742" s="15"/>
      <c r="S742" s="15"/>
    </row>
    <row r="743" spans="6:19">
      <c r="F743" s="30"/>
      <c r="N743" s="16"/>
      <c r="O743" s="15"/>
      <c r="P743" s="15"/>
      <c r="Q743" s="15"/>
      <c r="R743" s="15"/>
      <c r="S743" s="15"/>
    </row>
    <row r="744" spans="6:19">
      <c r="F744" s="30"/>
      <c r="N744" s="16"/>
      <c r="O744" s="15"/>
      <c r="P744" s="15"/>
      <c r="Q744" s="15"/>
      <c r="R744" s="15"/>
      <c r="S744" s="15"/>
    </row>
    <row r="745" spans="6:19">
      <c r="F745" s="30"/>
      <c r="N745" s="16"/>
      <c r="O745" s="15"/>
      <c r="P745" s="15"/>
      <c r="Q745" s="15"/>
      <c r="R745" s="15"/>
      <c r="S745" s="15"/>
    </row>
    <row r="746" spans="6:19">
      <c r="F746" s="30"/>
      <c r="N746" s="16"/>
      <c r="O746" s="15"/>
      <c r="P746" s="15"/>
      <c r="Q746" s="15"/>
      <c r="R746" s="15"/>
      <c r="S746" s="15"/>
    </row>
    <row r="747" spans="6:19">
      <c r="F747" s="30"/>
      <c r="N747" s="16"/>
      <c r="O747" s="15"/>
      <c r="P747" s="15"/>
      <c r="Q747" s="15"/>
      <c r="R747" s="15"/>
      <c r="S747" s="15"/>
    </row>
    <row r="748" spans="6:19">
      <c r="F748" s="30"/>
      <c r="N748" s="16"/>
      <c r="O748" s="15"/>
      <c r="P748" s="15"/>
      <c r="Q748" s="15"/>
      <c r="R748" s="15"/>
      <c r="S748" s="15"/>
    </row>
    <row r="749" spans="6:19">
      <c r="F749" s="30"/>
      <c r="N749" s="16"/>
      <c r="O749" s="15"/>
      <c r="P749" s="15"/>
      <c r="Q749" s="15"/>
      <c r="R749" s="15"/>
      <c r="S749" s="15"/>
    </row>
    <row r="750" spans="6:19">
      <c r="F750" s="30"/>
      <c r="N750" s="16"/>
      <c r="O750" s="15"/>
      <c r="P750" s="15"/>
      <c r="Q750" s="15"/>
      <c r="R750" s="15"/>
      <c r="S750" s="15"/>
    </row>
    <row r="751" spans="6:19">
      <c r="F751" s="30"/>
      <c r="N751" s="16"/>
      <c r="O751" s="15"/>
      <c r="P751" s="15"/>
      <c r="Q751" s="15"/>
      <c r="R751" s="15"/>
      <c r="S751" s="15"/>
    </row>
    <row r="752" spans="6:19">
      <c r="F752" s="30"/>
      <c r="N752" s="16"/>
      <c r="O752" s="15"/>
      <c r="P752" s="15"/>
      <c r="Q752" s="15"/>
      <c r="R752" s="15"/>
      <c r="S752" s="15"/>
    </row>
    <row r="753" spans="6:19">
      <c r="F753" s="30"/>
      <c r="N753" s="16"/>
      <c r="O753" s="15"/>
      <c r="P753" s="15"/>
      <c r="Q753" s="15"/>
      <c r="R753" s="15"/>
      <c r="S753" s="15"/>
    </row>
    <row r="754" spans="6:19">
      <c r="F754" s="30"/>
      <c r="N754" s="16"/>
      <c r="O754" s="15"/>
      <c r="P754" s="15"/>
      <c r="Q754" s="15"/>
      <c r="R754" s="15"/>
      <c r="S754" s="15"/>
    </row>
    <row r="755" spans="6:19">
      <c r="F755" s="30"/>
      <c r="N755" s="16"/>
      <c r="O755" s="15"/>
      <c r="P755" s="15"/>
      <c r="Q755" s="15"/>
      <c r="R755" s="15"/>
      <c r="S755" s="15"/>
    </row>
    <row r="756" spans="6:19">
      <c r="F756" s="30"/>
      <c r="N756" s="16"/>
      <c r="O756" s="15"/>
      <c r="P756" s="15"/>
      <c r="Q756" s="15"/>
      <c r="R756" s="15"/>
      <c r="S756" s="15"/>
    </row>
    <row r="757" spans="6:19">
      <c r="F757" s="30"/>
      <c r="N757" s="16"/>
      <c r="O757" s="15"/>
      <c r="P757" s="15"/>
      <c r="Q757" s="15"/>
      <c r="R757" s="15"/>
      <c r="S757" s="15"/>
    </row>
    <row r="758" spans="6:19">
      <c r="F758" s="30"/>
      <c r="N758" s="16"/>
      <c r="O758" s="15"/>
      <c r="P758" s="15"/>
      <c r="Q758" s="15"/>
      <c r="R758" s="15"/>
      <c r="S758" s="15"/>
    </row>
    <row r="759" spans="6:19">
      <c r="F759" s="30"/>
      <c r="N759" s="16"/>
      <c r="O759" s="15"/>
      <c r="P759" s="15"/>
      <c r="Q759" s="15"/>
      <c r="R759" s="15"/>
      <c r="S759" s="15"/>
    </row>
    <row r="760" spans="6:19">
      <c r="F760" s="30"/>
      <c r="N760" s="16"/>
      <c r="O760" s="15"/>
      <c r="P760" s="15"/>
      <c r="Q760" s="15"/>
      <c r="R760" s="15"/>
      <c r="S760" s="15"/>
    </row>
    <row r="761" spans="6:19">
      <c r="F761" s="30"/>
      <c r="N761" s="16"/>
      <c r="O761" s="15"/>
      <c r="P761" s="15"/>
      <c r="Q761" s="15"/>
      <c r="R761" s="15"/>
      <c r="S761" s="15"/>
    </row>
    <row r="762" spans="6:19">
      <c r="F762" s="30"/>
      <c r="N762" s="16"/>
      <c r="O762" s="15"/>
      <c r="P762" s="15"/>
      <c r="Q762" s="15"/>
      <c r="R762" s="15"/>
      <c r="S762" s="15"/>
    </row>
    <row r="763" spans="6:19">
      <c r="F763" s="30"/>
      <c r="N763" s="16"/>
      <c r="O763" s="15"/>
      <c r="P763" s="15"/>
      <c r="Q763" s="15"/>
      <c r="R763" s="15"/>
      <c r="S763" s="15"/>
    </row>
    <row r="764" spans="6:19">
      <c r="F764" s="30"/>
      <c r="N764" s="16"/>
      <c r="O764" s="15"/>
      <c r="P764" s="15"/>
      <c r="Q764" s="15"/>
      <c r="R764" s="15"/>
      <c r="S764" s="15"/>
    </row>
    <row r="765" spans="6:19">
      <c r="F765" s="30"/>
      <c r="N765" s="16"/>
      <c r="O765" s="15"/>
      <c r="P765" s="15"/>
      <c r="Q765" s="15"/>
      <c r="R765" s="15"/>
      <c r="S765" s="15"/>
    </row>
    <row r="766" spans="6:19">
      <c r="F766" s="30"/>
      <c r="N766" s="16"/>
      <c r="O766" s="15"/>
      <c r="P766" s="15"/>
      <c r="Q766" s="15"/>
      <c r="R766" s="15"/>
      <c r="S766" s="15"/>
    </row>
    <row r="767" spans="6:19">
      <c r="F767" s="30"/>
      <c r="N767" s="16"/>
      <c r="O767" s="15"/>
      <c r="P767" s="15"/>
      <c r="Q767" s="15"/>
      <c r="R767" s="15"/>
      <c r="S767" s="15"/>
    </row>
    <row r="768" spans="6:19">
      <c r="F768" s="30"/>
      <c r="N768" s="16"/>
      <c r="O768" s="15"/>
      <c r="P768" s="15"/>
      <c r="Q768" s="15"/>
      <c r="R768" s="15"/>
      <c r="S768" s="15"/>
    </row>
    <row r="769" spans="6:19">
      <c r="F769" s="30"/>
      <c r="N769" s="16"/>
      <c r="O769" s="15"/>
      <c r="P769" s="15"/>
      <c r="Q769" s="15"/>
      <c r="R769" s="15"/>
      <c r="S769" s="15"/>
    </row>
    <row r="770" spans="6:19">
      <c r="F770" s="30"/>
      <c r="N770" s="16"/>
      <c r="O770" s="15"/>
      <c r="P770" s="15"/>
      <c r="Q770" s="15"/>
      <c r="R770" s="15"/>
      <c r="S770" s="15"/>
    </row>
    <row r="771" spans="6:19">
      <c r="F771" s="30"/>
      <c r="N771" s="16"/>
      <c r="O771" s="15"/>
      <c r="P771" s="15"/>
      <c r="Q771" s="15"/>
      <c r="R771" s="15"/>
      <c r="S771" s="15"/>
    </row>
    <row r="772" spans="6:19">
      <c r="F772" s="30"/>
      <c r="N772" s="16"/>
      <c r="O772" s="15"/>
      <c r="P772" s="15"/>
      <c r="Q772" s="15"/>
      <c r="R772" s="15"/>
      <c r="S772" s="15"/>
    </row>
    <row r="773" spans="6:19">
      <c r="F773" s="30"/>
      <c r="N773" s="16"/>
      <c r="O773" s="15"/>
      <c r="P773" s="15"/>
      <c r="Q773" s="15"/>
      <c r="R773" s="15"/>
      <c r="S773" s="15"/>
    </row>
    <row r="774" spans="6:19">
      <c r="F774" s="30"/>
      <c r="N774" s="16"/>
      <c r="O774" s="15"/>
      <c r="P774" s="15"/>
      <c r="Q774" s="15"/>
      <c r="R774" s="15"/>
      <c r="S774" s="15"/>
    </row>
    <row r="775" spans="6:19">
      <c r="F775" s="30"/>
      <c r="N775" s="16"/>
      <c r="O775" s="15"/>
      <c r="P775" s="15"/>
      <c r="Q775" s="15"/>
      <c r="R775" s="15"/>
      <c r="S775" s="15"/>
    </row>
    <row r="776" spans="6:19">
      <c r="F776" s="30"/>
      <c r="N776" s="16"/>
      <c r="O776" s="15"/>
      <c r="P776" s="15"/>
      <c r="Q776" s="15"/>
      <c r="R776" s="15"/>
      <c r="S776" s="15"/>
    </row>
    <row r="777" spans="6:19">
      <c r="F777" s="30"/>
      <c r="N777" s="16"/>
      <c r="O777" s="15"/>
      <c r="P777" s="15"/>
      <c r="Q777" s="15"/>
      <c r="R777" s="15"/>
      <c r="S777" s="15"/>
    </row>
    <row r="778" spans="6:19">
      <c r="F778" s="30"/>
      <c r="N778" s="16"/>
      <c r="O778" s="15"/>
      <c r="P778" s="15"/>
      <c r="Q778" s="15"/>
      <c r="R778" s="15"/>
      <c r="S778" s="15"/>
    </row>
    <row r="779" spans="6:19">
      <c r="F779" s="30"/>
      <c r="N779" s="16"/>
      <c r="O779" s="15"/>
      <c r="P779" s="15"/>
      <c r="Q779" s="15"/>
      <c r="R779" s="15"/>
      <c r="S779" s="15"/>
    </row>
    <row r="780" spans="6:19">
      <c r="F780" s="30"/>
      <c r="N780" s="16"/>
      <c r="O780" s="15"/>
      <c r="P780" s="15"/>
      <c r="Q780" s="15"/>
      <c r="R780" s="15"/>
      <c r="S780" s="15"/>
    </row>
    <row r="781" spans="6:19">
      <c r="F781" s="30"/>
      <c r="N781" s="16"/>
      <c r="O781" s="15"/>
      <c r="P781" s="15"/>
      <c r="Q781" s="15"/>
      <c r="R781" s="15"/>
      <c r="S781" s="15"/>
    </row>
    <row r="782" spans="6:19">
      <c r="F782" s="30"/>
      <c r="N782" s="16"/>
      <c r="O782" s="15"/>
      <c r="P782" s="15"/>
      <c r="Q782" s="15"/>
      <c r="R782" s="15"/>
      <c r="S782" s="15"/>
    </row>
    <row r="783" spans="6:19">
      <c r="F783" s="30"/>
      <c r="N783" s="16"/>
      <c r="O783" s="15"/>
      <c r="P783" s="15"/>
      <c r="Q783" s="15"/>
      <c r="R783" s="15"/>
      <c r="S783" s="15"/>
    </row>
    <row r="784" spans="6:19">
      <c r="F784" s="30"/>
      <c r="N784" s="16"/>
      <c r="O784" s="15"/>
      <c r="P784" s="15"/>
      <c r="Q784" s="15"/>
      <c r="R784" s="15"/>
      <c r="S784" s="15"/>
    </row>
    <row r="785" spans="6:19">
      <c r="F785" s="30"/>
      <c r="N785" s="16"/>
      <c r="O785" s="15"/>
      <c r="P785" s="15"/>
      <c r="Q785" s="15"/>
      <c r="R785" s="15"/>
      <c r="S785" s="15"/>
    </row>
    <row r="786" spans="6:19">
      <c r="F786" s="30"/>
      <c r="N786" s="16"/>
      <c r="O786" s="15"/>
      <c r="P786" s="15"/>
      <c r="Q786" s="15"/>
      <c r="R786" s="15"/>
      <c r="S786" s="15"/>
    </row>
    <row r="787" spans="6:19">
      <c r="F787" s="30"/>
      <c r="N787" s="16"/>
      <c r="O787" s="15"/>
      <c r="P787" s="15"/>
      <c r="Q787" s="15"/>
      <c r="R787" s="15"/>
      <c r="S787" s="15"/>
    </row>
    <row r="788" spans="6:19">
      <c r="F788" s="30"/>
      <c r="N788" s="16"/>
      <c r="O788" s="15"/>
      <c r="P788" s="15"/>
      <c r="Q788" s="15"/>
      <c r="R788" s="15"/>
      <c r="S788" s="15"/>
    </row>
    <row r="789" spans="6:19">
      <c r="F789" s="30"/>
      <c r="N789" s="16"/>
      <c r="O789" s="15"/>
      <c r="P789" s="15"/>
      <c r="Q789" s="15"/>
      <c r="R789" s="15"/>
      <c r="S789" s="15"/>
    </row>
    <row r="790" spans="6:19">
      <c r="F790" s="30"/>
      <c r="N790" s="16"/>
      <c r="O790" s="15"/>
      <c r="P790" s="15"/>
      <c r="Q790" s="15"/>
      <c r="R790" s="15"/>
      <c r="S790" s="15"/>
    </row>
    <row r="791" spans="6:19">
      <c r="F791" s="30"/>
      <c r="N791" s="16"/>
      <c r="O791" s="15"/>
      <c r="P791" s="15"/>
      <c r="Q791" s="15"/>
      <c r="R791" s="15"/>
      <c r="S791" s="15"/>
    </row>
    <row r="792" spans="6:19">
      <c r="F792" s="30"/>
      <c r="N792" s="16"/>
      <c r="O792" s="15"/>
      <c r="P792" s="15"/>
      <c r="Q792" s="15"/>
      <c r="R792" s="15"/>
      <c r="S792" s="15"/>
    </row>
    <row r="793" spans="6:19">
      <c r="F793" s="30"/>
      <c r="N793" s="16"/>
      <c r="O793" s="15"/>
      <c r="P793" s="15"/>
      <c r="Q793" s="15"/>
      <c r="R793" s="15"/>
      <c r="S793" s="15"/>
    </row>
    <row r="794" spans="6:19">
      <c r="F794" s="30"/>
      <c r="N794" s="16"/>
      <c r="O794" s="15"/>
      <c r="P794" s="15"/>
      <c r="Q794" s="15"/>
      <c r="R794" s="15"/>
      <c r="S794" s="15"/>
    </row>
    <row r="795" spans="6:19">
      <c r="F795" s="30"/>
      <c r="N795" s="16"/>
      <c r="O795" s="15"/>
      <c r="P795" s="15"/>
      <c r="Q795" s="15"/>
      <c r="R795" s="15"/>
      <c r="S795" s="15"/>
    </row>
    <row r="796" spans="6:19">
      <c r="F796" s="30"/>
      <c r="N796" s="16"/>
      <c r="O796" s="15"/>
      <c r="P796" s="15"/>
      <c r="Q796" s="15"/>
      <c r="R796" s="15"/>
      <c r="S796" s="15"/>
    </row>
    <row r="797" spans="6:19">
      <c r="F797" s="30"/>
      <c r="N797" s="16"/>
      <c r="O797" s="15"/>
      <c r="P797" s="15"/>
      <c r="Q797" s="15"/>
      <c r="R797" s="15"/>
      <c r="S797" s="15"/>
    </row>
    <row r="798" spans="6:19">
      <c r="F798" s="30"/>
      <c r="N798" s="16"/>
      <c r="O798" s="15"/>
      <c r="P798" s="15"/>
      <c r="Q798" s="15"/>
      <c r="R798" s="15"/>
      <c r="S798" s="15"/>
    </row>
    <row r="799" spans="6:19">
      <c r="F799" s="30"/>
      <c r="N799" s="16"/>
      <c r="O799" s="15"/>
      <c r="P799" s="15"/>
      <c r="Q799" s="15"/>
      <c r="R799" s="15"/>
      <c r="S799" s="15"/>
    </row>
    <row r="800" spans="6:19">
      <c r="F800" s="30"/>
      <c r="N800" s="16"/>
      <c r="O800" s="15"/>
      <c r="P800" s="15"/>
      <c r="Q800" s="15"/>
      <c r="R800" s="15"/>
      <c r="S800" s="15"/>
    </row>
    <row r="801" spans="6:19">
      <c r="F801" s="30"/>
      <c r="N801" s="16"/>
      <c r="O801" s="15"/>
      <c r="P801" s="15"/>
      <c r="Q801" s="15"/>
      <c r="R801" s="15"/>
      <c r="S801" s="15"/>
    </row>
    <row r="802" spans="6:19">
      <c r="F802" s="30"/>
      <c r="N802" s="16"/>
      <c r="O802" s="15"/>
      <c r="P802" s="15"/>
      <c r="Q802" s="15"/>
      <c r="R802" s="15"/>
      <c r="S802" s="15"/>
    </row>
    <row r="803" spans="6:19">
      <c r="F803" s="30"/>
      <c r="N803" s="16"/>
      <c r="O803" s="15"/>
      <c r="P803" s="15"/>
      <c r="Q803" s="15"/>
      <c r="R803" s="15"/>
      <c r="S803" s="15"/>
    </row>
    <row r="804" spans="6:19">
      <c r="F804" s="30"/>
      <c r="N804" s="16"/>
      <c r="O804" s="15"/>
      <c r="P804" s="15"/>
      <c r="Q804" s="15"/>
      <c r="R804" s="15"/>
      <c r="S804" s="15"/>
    </row>
    <row r="805" spans="6:19">
      <c r="F805" s="30"/>
      <c r="N805" s="16"/>
      <c r="O805" s="15"/>
      <c r="P805" s="15"/>
      <c r="Q805" s="15"/>
      <c r="R805" s="15"/>
      <c r="S805" s="15"/>
    </row>
    <row r="806" spans="6:19">
      <c r="F806" s="30"/>
      <c r="N806" s="16"/>
      <c r="O806" s="15"/>
      <c r="P806" s="15"/>
      <c r="Q806" s="15"/>
      <c r="R806" s="15"/>
      <c r="S806" s="15"/>
    </row>
    <row r="807" spans="6:19">
      <c r="F807" s="30"/>
      <c r="N807" s="16"/>
      <c r="O807" s="15"/>
      <c r="P807" s="15"/>
      <c r="Q807" s="15"/>
      <c r="R807" s="15"/>
      <c r="S807" s="15"/>
    </row>
    <row r="808" spans="6:19">
      <c r="F808" s="30"/>
      <c r="N808" s="16"/>
      <c r="O808" s="15"/>
      <c r="P808" s="15"/>
      <c r="Q808" s="15"/>
      <c r="R808" s="15"/>
      <c r="S808" s="15"/>
    </row>
    <row r="809" spans="6:19">
      <c r="F809" s="30"/>
      <c r="N809" s="16"/>
      <c r="O809" s="15"/>
      <c r="P809" s="15"/>
      <c r="Q809" s="15"/>
      <c r="R809" s="15"/>
      <c r="S809" s="15"/>
    </row>
    <row r="810" spans="6:19">
      <c r="F810" s="30"/>
      <c r="N810" s="16"/>
      <c r="O810" s="15"/>
      <c r="P810" s="15"/>
      <c r="Q810" s="15"/>
      <c r="R810" s="15"/>
      <c r="S810" s="15"/>
    </row>
    <row r="811" spans="6:19">
      <c r="F811" s="30"/>
      <c r="N811" s="16"/>
      <c r="O811" s="15"/>
      <c r="P811" s="15"/>
      <c r="Q811" s="15"/>
      <c r="R811" s="15"/>
      <c r="S811" s="15"/>
    </row>
    <row r="812" spans="6:19">
      <c r="F812" s="30"/>
      <c r="N812" s="16"/>
      <c r="O812" s="15"/>
      <c r="P812" s="15"/>
      <c r="Q812" s="15"/>
      <c r="R812" s="15"/>
      <c r="S812" s="15"/>
    </row>
    <row r="813" spans="6:19">
      <c r="F813" s="30"/>
      <c r="N813" s="16"/>
      <c r="O813" s="15"/>
      <c r="P813" s="15"/>
      <c r="Q813" s="15"/>
      <c r="R813" s="15"/>
      <c r="S813" s="15"/>
    </row>
    <row r="814" spans="6:19">
      <c r="F814" s="30"/>
      <c r="N814" s="16"/>
      <c r="O814" s="15"/>
      <c r="P814" s="15"/>
      <c r="Q814" s="15"/>
      <c r="R814" s="15"/>
      <c r="S814" s="15"/>
    </row>
    <row r="815" spans="6:19">
      <c r="F815" s="30"/>
      <c r="N815" s="16"/>
      <c r="O815" s="15"/>
      <c r="P815" s="15"/>
      <c r="Q815" s="15"/>
      <c r="R815" s="15"/>
      <c r="S815" s="15"/>
    </row>
    <row r="816" spans="6:19">
      <c r="F816" s="30"/>
      <c r="N816" s="16"/>
      <c r="O816" s="15"/>
      <c r="P816" s="15"/>
      <c r="Q816" s="15"/>
      <c r="R816" s="15"/>
      <c r="S816" s="15"/>
    </row>
    <row r="817" spans="6:19">
      <c r="F817" s="30"/>
      <c r="N817" s="16"/>
      <c r="O817" s="15"/>
      <c r="P817" s="15"/>
      <c r="Q817" s="15"/>
      <c r="R817" s="15"/>
      <c r="S817" s="15"/>
    </row>
    <row r="818" spans="6:19">
      <c r="F818" s="30"/>
      <c r="N818" s="16"/>
      <c r="O818" s="15"/>
      <c r="P818" s="15"/>
      <c r="Q818" s="15"/>
      <c r="R818" s="15"/>
      <c r="S818" s="15"/>
    </row>
    <row r="819" spans="6:19">
      <c r="F819" s="30"/>
      <c r="N819" s="16"/>
      <c r="O819" s="15"/>
      <c r="P819" s="15"/>
      <c r="Q819" s="15"/>
      <c r="R819" s="15"/>
      <c r="S819" s="15"/>
    </row>
    <row r="820" spans="6:19">
      <c r="F820" s="30"/>
      <c r="N820" s="16"/>
      <c r="O820" s="15"/>
      <c r="P820" s="15"/>
      <c r="Q820" s="15"/>
      <c r="R820" s="15"/>
      <c r="S820" s="15"/>
    </row>
    <row r="821" spans="6:19">
      <c r="F821" s="30"/>
      <c r="N821" s="16"/>
      <c r="O821" s="15"/>
      <c r="P821" s="15"/>
      <c r="Q821" s="15"/>
      <c r="R821" s="15"/>
      <c r="S821" s="15"/>
    </row>
    <row r="822" spans="6:19">
      <c r="F822" s="30"/>
      <c r="N822" s="16"/>
      <c r="O822" s="15"/>
      <c r="P822" s="15"/>
      <c r="Q822" s="15"/>
      <c r="R822" s="15"/>
      <c r="S822" s="15"/>
    </row>
    <row r="823" spans="6:19">
      <c r="F823" s="30"/>
      <c r="N823" s="16"/>
      <c r="O823" s="15"/>
      <c r="P823" s="15"/>
      <c r="Q823" s="15"/>
      <c r="R823" s="15"/>
      <c r="S823" s="15"/>
    </row>
    <row r="824" spans="6:19">
      <c r="F824" s="30"/>
      <c r="N824" s="16"/>
      <c r="O824" s="15"/>
      <c r="P824" s="15"/>
      <c r="Q824" s="15"/>
      <c r="R824" s="15"/>
      <c r="S824" s="15"/>
    </row>
    <row r="825" spans="6:19">
      <c r="F825" s="30"/>
      <c r="N825" s="16"/>
      <c r="O825" s="15"/>
      <c r="P825" s="15"/>
      <c r="Q825" s="15"/>
      <c r="R825" s="15"/>
      <c r="S825" s="15"/>
    </row>
    <row r="826" spans="6:19">
      <c r="F826" s="30"/>
      <c r="N826" s="16"/>
      <c r="O826" s="15"/>
      <c r="P826" s="15"/>
      <c r="Q826" s="15"/>
      <c r="R826" s="15"/>
      <c r="S826" s="15"/>
    </row>
    <row r="827" spans="6:19">
      <c r="F827" s="30"/>
      <c r="N827" s="16"/>
      <c r="O827" s="15"/>
      <c r="P827" s="15"/>
      <c r="Q827" s="15"/>
      <c r="R827" s="15"/>
      <c r="S827" s="15"/>
    </row>
    <row r="828" spans="6:19">
      <c r="F828" s="30"/>
      <c r="N828" s="16"/>
      <c r="O828" s="15"/>
      <c r="P828" s="15"/>
      <c r="Q828" s="15"/>
      <c r="R828" s="15"/>
      <c r="S828" s="15"/>
    </row>
    <row r="829" spans="6:19">
      <c r="F829" s="30"/>
      <c r="N829" s="16"/>
      <c r="O829" s="15"/>
      <c r="P829" s="15"/>
      <c r="Q829" s="15"/>
      <c r="R829" s="15"/>
      <c r="S829" s="15"/>
    </row>
    <row r="830" spans="6:19">
      <c r="F830" s="30"/>
      <c r="N830" s="16"/>
      <c r="O830" s="15"/>
      <c r="P830" s="15"/>
      <c r="Q830" s="15"/>
      <c r="R830" s="15"/>
      <c r="S830" s="15"/>
    </row>
    <row r="831" spans="6:19">
      <c r="F831" s="30"/>
      <c r="N831" s="16"/>
      <c r="O831" s="15"/>
      <c r="P831" s="15"/>
      <c r="Q831" s="15"/>
      <c r="R831" s="15"/>
      <c r="S831" s="15"/>
    </row>
    <row r="832" spans="6:19">
      <c r="F832" s="30"/>
      <c r="N832" s="16"/>
      <c r="O832" s="15"/>
      <c r="P832" s="15"/>
      <c r="Q832" s="15"/>
      <c r="R832" s="15"/>
      <c r="S832" s="15"/>
    </row>
    <row r="833" spans="6:19">
      <c r="F833" s="30"/>
      <c r="N833" s="16"/>
      <c r="O833" s="15"/>
      <c r="P833" s="15"/>
      <c r="Q833" s="15"/>
      <c r="R833" s="15"/>
      <c r="S833" s="15"/>
    </row>
    <row r="834" spans="6:19">
      <c r="F834" s="30"/>
      <c r="N834" s="16"/>
      <c r="O834" s="15"/>
      <c r="P834" s="15"/>
      <c r="Q834" s="15"/>
      <c r="R834" s="15"/>
      <c r="S834" s="15"/>
    </row>
    <row r="835" spans="6:19">
      <c r="F835" s="30"/>
      <c r="N835" s="16"/>
      <c r="O835" s="15"/>
      <c r="P835" s="15"/>
      <c r="Q835" s="15"/>
      <c r="R835" s="15"/>
      <c r="S835" s="15"/>
    </row>
    <row r="836" spans="6:19">
      <c r="F836" s="30"/>
      <c r="N836" s="16"/>
      <c r="O836" s="15"/>
      <c r="P836" s="15"/>
      <c r="Q836" s="15"/>
      <c r="R836" s="15"/>
      <c r="S836" s="15"/>
    </row>
    <row r="837" spans="6:19">
      <c r="F837" s="30"/>
      <c r="N837" s="16"/>
      <c r="O837" s="15"/>
      <c r="P837" s="15"/>
      <c r="Q837" s="15"/>
      <c r="R837" s="15"/>
      <c r="S837" s="15"/>
    </row>
    <row r="838" spans="6:19">
      <c r="F838" s="30"/>
      <c r="N838" s="16"/>
      <c r="O838" s="15"/>
      <c r="P838" s="15"/>
      <c r="Q838" s="15"/>
      <c r="R838" s="15"/>
      <c r="S838" s="15"/>
    </row>
    <row r="839" spans="6:19">
      <c r="F839" s="30"/>
      <c r="N839" s="16"/>
      <c r="O839" s="15"/>
      <c r="P839" s="15"/>
      <c r="Q839" s="15"/>
      <c r="R839" s="15"/>
      <c r="S839" s="15"/>
    </row>
    <row r="840" spans="6:19">
      <c r="F840" s="30"/>
      <c r="N840" s="16"/>
      <c r="O840" s="15"/>
      <c r="P840" s="15"/>
      <c r="Q840" s="15"/>
      <c r="R840" s="15"/>
      <c r="S840" s="15"/>
    </row>
    <row r="841" spans="6:19">
      <c r="F841" s="30"/>
      <c r="N841" s="16"/>
      <c r="O841" s="15"/>
      <c r="P841" s="15"/>
      <c r="Q841" s="15"/>
      <c r="R841" s="15"/>
      <c r="S841" s="15"/>
    </row>
    <row r="842" spans="6:19">
      <c r="F842" s="30"/>
      <c r="N842" s="16"/>
      <c r="O842" s="15"/>
      <c r="P842" s="15"/>
      <c r="Q842" s="15"/>
      <c r="R842" s="15"/>
      <c r="S842" s="15"/>
    </row>
    <row r="843" spans="6:19">
      <c r="F843" s="30"/>
      <c r="N843" s="16"/>
      <c r="O843" s="15"/>
      <c r="P843" s="15"/>
      <c r="Q843" s="15"/>
      <c r="R843" s="15"/>
      <c r="S843" s="15"/>
    </row>
    <row r="844" spans="6:19">
      <c r="F844" s="30"/>
      <c r="N844" s="16"/>
      <c r="O844" s="15"/>
      <c r="P844" s="15"/>
      <c r="Q844" s="15"/>
      <c r="R844" s="15"/>
      <c r="S844" s="15"/>
    </row>
    <row r="845" spans="6:19">
      <c r="F845" s="30"/>
      <c r="N845" s="16"/>
      <c r="O845" s="15"/>
      <c r="P845" s="15"/>
      <c r="Q845" s="15"/>
      <c r="R845" s="15"/>
      <c r="S845" s="15"/>
    </row>
    <row r="846" spans="6:19">
      <c r="F846" s="30"/>
      <c r="N846" s="16"/>
      <c r="O846" s="15"/>
      <c r="P846" s="15"/>
      <c r="Q846" s="15"/>
      <c r="R846" s="15"/>
      <c r="S846" s="15"/>
    </row>
    <row r="847" spans="6:19">
      <c r="F847" s="30"/>
      <c r="N847" s="16"/>
      <c r="O847" s="15"/>
      <c r="P847" s="15"/>
      <c r="Q847" s="15"/>
      <c r="R847" s="15"/>
      <c r="S847" s="15"/>
    </row>
    <row r="848" spans="6:19">
      <c r="F848" s="30"/>
      <c r="N848" s="16"/>
      <c r="O848" s="15"/>
      <c r="P848" s="15"/>
      <c r="Q848" s="15"/>
      <c r="R848" s="15"/>
      <c r="S848" s="15"/>
    </row>
    <row r="849" spans="6:19">
      <c r="F849" s="30"/>
      <c r="N849" s="16"/>
      <c r="O849" s="15"/>
      <c r="P849" s="15"/>
      <c r="Q849" s="15"/>
      <c r="R849" s="15"/>
      <c r="S849" s="15"/>
    </row>
    <row r="850" spans="6:19">
      <c r="F850" s="30"/>
      <c r="N850" s="16"/>
      <c r="O850" s="15"/>
      <c r="P850" s="15"/>
      <c r="Q850" s="15"/>
      <c r="R850" s="15"/>
      <c r="S850" s="15"/>
    </row>
    <row r="851" spans="6:19">
      <c r="F851" s="30"/>
      <c r="N851" s="16"/>
      <c r="O851" s="15"/>
      <c r="P851" s="15"/>
      <c r="Q851" s="15"/>
      <c r="R851" s="15"/>
      <c r="S851" s="15"/>
    </row>
    <row r="852" spans="6:19">
      <c r="F852" s="30"/>
      <c r="N852" s="16"/>
      <c r="O852" s="15"/>
      <c r="P852" s="15"/>
      <c r="Q852" s="15"/>
      <c r="R852" s="15"/>
      <c r="S852" s="15"/>
    </row>
    <row r="853" spans="6:19">
      <c r="F853" s="30"/>
      <c r="N853" s="16"/>
      <c r="O853" s="15"/>
      <c r="P853" s="15"/>
      <c r="Q853" s="15"/>
      <c r="R853" s="15"/>
      <c r="S853" s="15"/>
    </row>
    <row r="854" spans="6:19">
      <c r="F854" s="30"/>
      <c r="N854" s="16"/>
      <c r="O854" s="15"/>
      <c r="P854" s="15"/>
      <c r="Q854" s="15"/>
      <c r="R854" s="15"/>
      <c r="S854" s="15"/>
    </row>
    <row r="855" spans="6:19">
      <c r="F855" s="30"/>
      <c r="N855" s="16"/>
      <c r="O855" s="15"/>
      <c r="P855" s="15"/>
      <c r="Q855" s="15"/>
      <c r="R855" s="15"/>
      <c r="S855" s="15"/>
    </row>
    <row r="856" spans="6:19">
      <c r="F856" s="30"/>
      <c r="N856" s="16"/>
      <c r="O856" s="15"/>
      <c r="P856" s="15"/>
      <c r="Q856" s="15"/>
      <c r="R856" s="15"/>
      <c r="S856" s="15"/>
    </row>
    <row r="857" spans="6:19">
      <c r="F857" s="30"/>
      <c r="N857" s="16"/>
      <c r="O857" s="15"/>
      <c r="P857" s="15"/>
      <c r="Q857" s="15"/>
      <c r="R857" s="15"/>
      <c r="S857" s="15"/>
    </row>
    <row r="858" spans="6:19">
      <c r="F858" s="30"/>
      <c r="N858" s="16"/>
      <c r="O858" s="15"/>
      <c r="P858" s="15"/>
      <c r="Q858" s="15"/>
      <c r="R858" s="15"/>
      <c r="S858" s="15"/>
    </row>
    <row r="859" spans="6:19">
      <c r="F859" s="30"/>
      <c r="N859" s="16"/>
      <c r="O859" s="15"/>
      <c r="P859" s="15"/>
      <c r="Q859" s="15"/>
      <c r="R859" s="15"/>
      <c r="S859" s="15"/>
    </row>
    <row r="860" spans="6:19">
      <c r="F860" s="30"/>
      <c r="N860" s="16"/>
      <c r="O860" s="15"/>
      <c r="P860" s="15"/>
      <c r="Q860" s="15"/>
      <c r="R860" s="15"/>
      <c r="S860" s="15"/>
    </row>
    <row r="861" spans="6:19">
      <c r="F861" s="30"/>
      <c r="N861" s="16"/>
      <c r="O861" s="15"/>
      <c r="P861" s="15"/>
      <c r="Q861" s="15"/>
      <c r="R861" s="15"/>
      <c r="S861" s="15"/>
    </row>
    <row r="862" spans="6:19">
      <c r="F862" s="30"/>
      <c r="N862" s="16"/>
      <c r="O862" s="15"/>
      <c r="P862" s="15"/>
      <c r="Q862" s="15"/>
      <c r="R862" s="15"/>
      <c r="S862" s="15"/>
    </row>
    <row r="863" spans="6:19">
      <c r="F863" s="30"/>
      <c r="N863" s="16"/>
      <c r="O863" s="15"/>
      <c r="P863" s="15"/>
      <c r="Q863" s="15"/>
      <c r="R863" s="15"/>
      <c r="S863" s="15"/>
    </row>
    <row r="864" spans="6:19">
      <c r="F864" s="30"/>
      <c r="N864" s="16"/>
      <c r="O864" s="15"/>
      <c r="P864" s="15"/>
      <c r="Q864" s="15"/>
      <c r="R864" s="15"/>
      <c r="S864" s="15"/>
    </row>
    <row r="865" spans="6:19">
      <c r="F865" s="30"/>
      <c r="N865" s="16"/>
      <c r="O865" s="15"/>
      <c r="P865" s="15"/>
      <c r="Q865" s="15"/>
      <c r="R865" s="15"/>
      <c r="S865" s="15"/>
    </row>
    <row r="866" spans="6:19">
      <c r="F866" s="30"/>
      <c r="N866" s="16"/>
      <c r="O866" s="15"/>
      <c r="P866" s="15"/>
      <c r="Q866" s="15"/>
      <c r="R866" s="15"/>
      <c r="S866" s="15"/>
    </row>
    <row r="867" spans="6:19">
      <c r="F867" s="30"/>
      <c r="N867" s="16"/>
      <c r="O867" s="15"/>
      <c r="P867" s="15"/>
      <c r="Q867" s="15"/>
      <c r="R867" s="15"/>
      <c r="S867" s="15"/>
    </row>
    <row r="868" spans="6:19">
      <c r="F868" s="30"/>
      <c r="N868" s="16"/>
      <c r="O868" s="15"/>
      <c r="P868" s="15"/>
      <c r="Q868" s="15"/>
      <c r="R868" s="15"/>
      <c r="S868" s="15"/>
    </row>
    <row r="869" spans="6:19">
      <c r="F869" s="30"/>
      <c r="N869" s="16"/>
      <c r="O869" s="15"/>
      <c r="P869" s="15"/>
      <c r="Q869" s="15"/>
      <c r="R869" s="15"/>
      <c r="S869" s="15"/>
    </row>
    <row r="870" spans="6:19">
      <c r="F870" s="30"/>
      <c r="N870" s="16"/>
      <c r="O870" s="15"/>
      <c r="P870" s="15"/>
      <c r="Q870" s="15"/>
      <c r="R870" s="15"/>
      <c r="S870" s="15"/>
    </row>
    <row r="871" spans="6:19">
      <c r="F871" s="30"/>
      <c r="N871" s="16"/>
      <c r="O871" s="15"/>
      <c r="P871" s="15"/>
      <c r="Q871" s="15"/>
      <c r="R871" s="15"/>
      <c r="S871" s="15"/>
    </row>
    <row r="872" spans="6:19">
      <c r="F872" s="30"/>
      <c r="N872" s="16"/>
      <c r="O872" s="15"/>
      <c r="P872" s="15"/>
      <c r="Q872" s="15"/>
      <c r="R872" s="15"/>
      <c r="S872" s="15"/>
    </row>
    <row r="873" spans="6:19">
      <c r="F873" s="30"/>
      <c r="N873" s="16"/>
      <c r="O873" s="15"/>
      <c r="P873" s="15"/>
      <c r="Q873" s="15"/>
      <c r="R873" s="15"/>
      <c r="S873" s="15"/>
    </row>
    <row r="874" spans="6:19">
      <c r="F874" s="30"/>
      <c r="N874" s="16"/>
      <c r="O874" s="15"/>
      <c r="P874" s="15"/>
      <c r="Q874" s="15"/>
      <c r="R874" s="15"/>
      <c r="S874" s="15"/>
    </row>
    <row r="875" spans="6:19">
      <c r="F875" s="30"/>
      <c r="N875" s="16"/>
      <c r="O875" s="15"/>
      <c r="P875" s="15"/>
      <c r="Q875" s="15"/>
      <c r="R875" s="15"/>
      <c r="S875" s="15"/>
    </row>
    <row r="876" spans="6:19">
      <c r="F876" s="30"/>
      <c r="N876" s="16"/>
      <c r="O876" s="15"/>
      <c r="P876" s="15"/>
      <c r="Q876" s="15"/>
      <c r="R876" s="15"/>
      <c r="S876" s="15"/>
    </row>
    <row r="877" spans="6:19">
      <c r="F877" s="30"/>
      <c r="N877" s="16"/>
      <c r="O877" s="15"/>
      <c r="P877" s="15"/>
      <c r="Q877" s="15"/>
      <c r="R877" s="15"/>
      <c r="S877" s="15"/>
    </row>
    <row r="878" spans="6:19">
      <c r="F878" s="30"/>
      <c r="N878" s="16"/>
      <c r="O878" s="15"/>
      <c r="P878" s="15"/>
      <c r="Q878" s="15"/>
      <c r="R878" s="15"/>
      <c r="S878" s="15"/>
    </row>
    <row r="879" spans="6:19">
      <c r="F879" s="30"/>
      <c r="N879" s="16"/>
      <c r="O879" s="15"/>
      <c r="P879" s="15"/>
      <c r="Q879" s="15"/>
      <c r="R879" s="15"/>
      <c r="S879" s="15"/>
    </row>
    <row r="880" spans="6:19">
      <c r="F880" s="30"/>
      <c r="N880" s="16"/>
      <c r="O880" s="15"/>
      <c r="P880" s="15"/>
      <c r="Q880" s="15"/>
      <c r="R880" s="15"/>
      <c r="S880" s="15"/>
    </row>
    <row r="881" spans="6:19">
      <c r="F881" s="30"/>
      <c r="N881" s="16"/>
      <c r="O881" s="15"/>
      <c r="P881" s="15"/>
      <c r="Q881" s="15"/>
      <c r="R881" s="15"/>
      <c r="S881" s="15"/>
    </row>
    <row r="882" spans="6:19">
      <c r="F882" s="30"/>
      <c r="N882" s="16"/>
      <c r="O882" s="15"/>
      <c r="P882" s="15"/>
      <c r="Q882" s="15"/>
      <c r="R882" s="15"/>
      <c r="S882" s="15"/>
    </row>
    <row r="883" spans="6:19">
      <c r="F883" s="30"/>
      <c r="N883" s="16"/>
      <c r="O883" s="15"/>
      <c r="P883" s="15"/>
      <c r="Q883" s="15"/>
      <c r="R883" s="15"/>
      <c r="S883" s="15"/>
    </row>
    <row r="884" spans="6:19">
      <c r="F884" s="30"/>
      <c r="N884" s="16"/>
      <c r="O884" s="15"/>
      <c r="P884" s="15"/>
      <c r="Q884" s="15"/>
      <c r="R884" s="15"/>
      <c r="S884" s="15"/>
    </row>
    <row r="885" spans="6:19">
      <c r="F885" s="30"/>
      <c r="N885" s="16"/>
      <c r="O885" s="15"/>
      <c r="P885" s="15"/>
      <c r="Q885" s="15"/>
      <c r="R885" s="15"/>
      <c r="S885" s="15"/>
    </row>
    <row r="886" spans="6:19">
      <c r="F886" s="30"/>
      <c r="N886" s="16"/>
      <c r="O886" s="15"/>
      <c r="P886" s="15"/>
      <c r="Q886" s="15"/>
      <c r="R886" s="15"/>
      <c r="S886" s="15"/>
    </row>
    <row r="887" spans="6:19">
      <c r="F887" s="30"/>
      <c r="N887" s="16"/>
      <c r="O887" s="15"/>
      <c r="P887" s="15"/>
      <c r="Q887" s="15"/>
      <c r="R887" s="15"/>
      <c r="S887" s="15"/>
    </row>
    <row r="888" spans="6:19">
      <c r="F888" s="30"/>
      <c r="N888" s="16"/>
      <c r="O888" s="15"/>
      <c r="P888" s="15"/>
      <c r="Q888" s="15"/>
      <c r="R888" s="15"/>
      <c r="S888" s="15"/>
    </row>
    <row r="889" spans="6:19">
      <c r="F889" s="30"/>
      <c r="N889" s="16"/>
      <c r="O889" s="15"/>
      <c r="P889" s="15"/>
      <c r="Q889" s="15"/>
      <c r="R889" s="15"/>
      <c r="S889" s="15"/>
    </row>
    <row r="890" spans="6:19">
      <c r="F890" s="30"/>
      <c r="N890" s="16"/>
      <c r="O890" s="15"/>
      <c r="P890" s="15"/>
      <c r="Q890" s="15"/>
      <c r="R890" s="15"/>
      <c r="S890" s="15"/>
    </row>
    <row r="891" spans="6:19">
      <c r="F891" s="30"/>
      <c r="N891" s="16"/>
      <c r="O891" s="15"/>
      <c r="P891" s="15"/>
      <c r="Q891" s="15"/>
      <c r="R891" s="15"/>
      <c r="S891" s="15"/>
    </row>
    <row r="892" spans="6:19">
      <c r="F892" s="30"/>
      <c r="N892" s="16"/>
      <c r="O892" s="15"/>
      <c r="P892" s="15"/>
      <c r="Q892" s="15"/>
      <c r="R892" s="15"/>
      <c r="S892" s="15"/>
    </row>
    <row r="893" spans="6:19">
      <c r="F893" s="30"/>
      <c r="N893" s="16"/>
      <c r="O893" s="15"/>
      <c r="P893" s="15"/>
      <c r="Q893" s="15"/>
      <c r="R893" s="15"/>
      <c r="S893" s="15"/>
    </row>
    <row r="894" spans="6:19">
      <c r="F894" s="30"/>
      <c r="N894" s="16"/>
      <c r="O894" s="15"/>
      <c r="P894" s="15"/>
      <c r="Q894" s="15"/>
      <c r="R894" s="15"/>
      <c r="S894" s="15"/>
    </row>
    <row r="895" spans="6:19">
      <c r="F895" s="30"/>
      <c r="N895" s="16"/>
      <c r="O895" s="15"/>
      <c r="P895" s="15"/>
      <c r="Q895" s="15"/>
      <c r="R895" s="15"/>
      <c r="S895" s="15"/>
    </row>
    <row r="896" spans="6:19">
      <c r="F896" s="30"/>
      <c r="N896" s="16"/>
      <c r="O896" s="15"/>
      <c r="P896" s="15"/>
      <c r="Q896" s="15"/>
      <c r="R896" s="15"/>
      <c r="S896" s="15"/>
    </row>
    <row r="897" spans="6:19">
      <c r="F897" s="30"/>
      <c r="N897" s="16"/>
      <c r="O897" s="15"/>
      <c r="P897" s="15"/>
      <c r="Q897" s="15"/>
      <c r="R897" s="15"/>
      <c r="S897" s="15"/>
    </row>
    <row r="898" spans="6:19">
      <c r="F898" s="30"/>
      <c r="N898" s="16"/>
      <c r="O898" s="15"/>
      <c r="P898" s="15"/>
      <c r="Q898" s="15"/>
      <c r="R898" s="15"/>
      <c r="S898" s="15"/>
    </row>
    <row r="899" spans="6:19">
      <c r="F899" s="30"/>
      <c r="N899" s="16"/>
      <c r="O899" s="15"/>
      <c r="P899" s="15"/>
      <c r="Q899" s="15"/>
      <c r="R899" s="15"/>
      <c r="S899" s="15"/>
    </row>
    <row r="900" spans="6:19">
      <c r="F900" s="30"/>
      <c r="N900" s="16"/>
      <c r="O900" s="15"/>
      <c r="P900" s="15"/>
      <c r="Q900" s="15"/>
      <c r="R900" s="15"/>
      <c r="S900" s="15"/>
    </row>
    <row r="901" spans="6:19">
      <c r="F901" s="30"/>
      <c r="N901" s="16"/>
      <c r="O901" s="15"/>
      <c r="P901" s="15"/>
      <c r="Q901" s="15"/>
      <c r="R901" s="15"/>
      <c r="S901" s="15"/>
    </row>
    <row r="902" spans="6:19">
      <c r="F902" s="30"/>
      <c r="N902" s="16"/>
      <c r="O902" s="15"/>
      <c r="P902" s="15"/>
      <c r="Q902" s="15"/>
      <c r="R902" s="15"/>
      <c r="S902" s="15"/>
    </row>
    <row r="903" spans="6:19">
      <c r="F903" s="30"/>
      <c r="N903" s="16"/>
      <c r="O903" s="15"/>
      <c r="P903" s="15"/>
      <c r="Q903" s="15"/>
      <c r="R903" s="15"/>
      <c r="S903" s="15"/>
    </row>
    <row r="904" spans="6:19">
      <c r="F904" s="30"/>
      <c r="N904" s="16"/>
      <c r="O904" s="15"/>
      <c r="P904" s="15"/>
      <c r="Q904" s="15"/>
      <c r="R904" s="15"/>
      <c r="S904" s="15"/>
    </row>
    <row r="905" spans="6:19">
      <c r="F905" s="30"/>
      <c r="N905" s="16"/>
      <c r="O905" s="15"/>
      <c r="P905" s="15"/>
      <c r="Q905" s="15"/>
      <c r="R905" s="15"/>
      <c r="S905" s="15"/>
    </row>
    <row r="906" spans="6:19">
      <c r="F906" s="30"/>
      <c r="N906" s="16"/>
      <c r="O906" s="15"/>
      <c r="P906" s="15"/>
      <c r="Q906" s="15"/>
      <c r="R906" s="15"/>
      <c r="S906" s="15"/>
    </row>
    <row r="907" spans="6:19">
      <c r="F907" s="30"/>
      <c r="N907" s="16"/>
      <c r="O907" s="15"/>
      <c r="P907" s="15"/>
      <c r="Q907" s="15"/>
      <c r="R907" s="15"/>
      <c r="S907" s="15"/>
    </row>
    <row r="908" spans="6:19">
      <c r="F908" s="30"/>
      <c r="N908" s="16"/>
      <c r="O908" s="15"/>
      <c r="P908" s="15"/>
      <c r="Q908" s="15"/>
      <c r="R908" s="15"/>
      <c r="S908" s="15"/>
    </row>
    <row r="909" spans="6:19">
      <c r="F909" s="30"/>
      <c r="N909" s="16"/>
      <c r="O909" s="15"/>
      <c r="P909" s="15"/>
      <c r="Q909" s="15"/>
      <c r="R909" s="15"/>
      <c r="S909" s="15"/>
    </row>
    <row r="910" spans="6:19">
      <c r="F910" s="30"/>
      <c r="N910" s="16"/>
      <c r="O910" s="15"/>
      <c r="P910" s="15"/>
      <c r="Q910" s="15"/>
      <c r="R910" s="15"/>
      <c r="S910" s="15"/>
    </row>
    <row r="911" spans="6:19">
      <c r="F911" s="30"/>
      <c r="N911" s="16"/>
      <c r="O911" s="15"/>
      <c r="P911" s="15"/>
      <c r="Q911" s="15"/>
      <c r="R911" s="15"/>
      <c r="S911" s="15"/>
    </row>
    <row r="912" spans="6:19">
      <c r="F912" s="30"/>
      <c r="N912" s="16"/>
      <c r="O912" s="15"/>
      <c r="P912" s="15"/>
      <c r="Q912" s="15"/>
      <c r="R912" s="15"/>
      <c r="S912" s="15"/>
    </row>
    <row r="913" spans="6:19">
      <c r="F913" s="30"/>
      <c r="N913" s="16"/>
      <c r="O913" s="15"/>
      <c r="P913" s="15"/>
      <c r="Q913" s="15"/>
      <c r="R913" s="15"/>
      <c r="S913" s="15"/>
    </row>
    <row r="914" spans="6:19">
      <c r="F914" s="30"/>
      <c r="N914" s="16"/>
      <c r="O914" s="15"/>
      <c r="P914" s="15"/>
      <c r="Q914" s="15"/>
      <c r="R914" s="15"/>
      <c r="S914" s="15"/>
    </row>
    <row r="915" spans="6:19">
      <c r="F915" s="30"/>
      <c r="N915" s="16"/>
      <c r="O915" s="15"/>
      <c r="P915" s="15"/>
      <c r="Q915" s="15"/>
      <c r="R915" s="15"/>
      <c r="S915" s="15"/>
    </row>
    <row r="916" spans="6:19">
      <c r="F916" s="30"/>
      <c r="N916" s="16"/>
      <c r="O916" s="15"/>
      <c r="P916" s="15"/>
      <c r="Q916" s="15"/>
      <c r="R916" s="15"/>
      <c r="S916" s="15"/>
    </row>
    <row r="917" spans="6:19">
      <c r="F917" s="30"/>
      <c r="N917" s="16"/>
      <c r="O917" s="15"/>
      <c r="P917" s="15"/>
      <c r="Q917" s="15"/>
      <c r="R917" s="15"/>
      <c r="S917" s="15"/>
    </row>
    <row r="918" spans="6:19">
      <c r="F918" s="30"/>
      <c r="N918" s="16"/>
      <c r="O918" s="15"/>
      <c r="P918" s="15"/>
      <c r="Q918" s="15"/>
      <c r="R918" s="15"/>
      <c r="S918" s="15"/>
    </row>
    <row r="919" spans="6:19">
      <c r="F919" s="30"/>
      <c r="N919" s="16"/>
      <c r="O919" s="15"/>
      <c r="P919" s="15"/>
      <c r="Q919" s="15"/>
      <c r="R919" s="15"/>
      <c r="S919" s="15"/>
    </row>
    <row r="920" spans="6:19">
      <c r="F920" s="30"/>
      <c r="N920" s="16"/>
      <c r="O920" s="15"/>
      <c r="P920" s="15"/>
      <c r="Q920" s="15"/>
      <c r="R920" s="15"/>
      <c r="S920" s="15"/>
    </row>
    <row r="921" spans="6:19">
      <c r="F921" s="30"/>
      <c r="N921" s="16"/>
      <c r="O921" s="15"/>
      <c r="P921" s="15"/>
      <c r="Q921" s="15"/>
      <c r="R921" s="15"/>
      <c r="S921" s="15"/>
    </row>
    <row r="922" spans="6:19">
      <c r="F922" s="30"/>
      <c r="N922" s="16"/>
      <c r="O922" s="15"/>
      <c r="P922" s="15"/>
      <c r="Q922" s="15"/>
      <c r="R922" s="15"/>
      <c r="S922" s="15"/>
    </row>
    <row r="923" spans="6:19">
      <c r="F923" s="30"/>
      <c r="N923" s="16"/>
      <c r="O923" s="15"/>
      <c r="P923" s="15"/>
      <c r="Q923" s="15"/>
      <c r="R923" s="15"/>
      <c r="S923" s="15"/>
    </row>
    <row r="924" spans="6:19">
      <c r="F924" s="30"/>
      <c r="N924" s="16"/>
      <c r="O924" s="15"/>
      <c r="P924" s="15"/>
      <c r="Q924" s="15"/>
      <c r="R924" s="15"/>
      <c r="S924" s="15"/>
    </row>
    <row r="925" spans="6:19">
      <c r="F925" s="30"/>
      <c r="N925" s="16"/>
      <c r="O925" s="15"/>
      <c r="P925" s="15"/>
      <c r="Q925" s="15"/>
      <c r="R925" s="15"/>
      <c r="S925" s="15"/>
    </row>
    <row r="926" spans="6:19">
      <c r="F926" s="30"/>
      <c r="N926" s="16"/>
      <c r="O926" s="15"/>
      <c r="P926" s="15"/>
      <c r="Q926" s="15"/>
      <c r="R926" s="15"/>
      <c r="S926" s="15"/>
    </row>
    <row r="927" spans="6:19">
      <c r="F927" s="30"/>
      <c r="N927" s="16"/>
      <c r="O927" s="15"/>
      <c r="P927" s="15"/>
      <c r="Q927" s="15"/>
      <c r="R927" s="15"/>
      <c r="S927" s="15"/>
    </row>
    <row r="928" spans="6:19">
      <c r="F928" s="30"/>
      <c r="N928" s="16"/>
      <c r="O928" s="15"/>
      <c r="P928" s="15"/>
      <c r="Q928" s="15"/>
      <c r="R928" s="15"/>
      <c r="S928" s="15"/>
    </row>
    <row r="929" spans="6:19">
      <c r="F929" s="30"/>
      <c r="N929" s="16"/>
      <c r="O929" s="15"/>
      <c r="P929" s="15"/>
      <c r="Q929" s="15"/>
      <c r="R929" s="15"/>
      <c r="S929" s="15"/>
    </row>
    <row r="930" spans="6:19">
      <c r="F930" s="30"/>
      <c r="N930" s="16"/>
      <c r="O930" s="15"/>
      <c r="P930" s="15"/>
      <c r="Q930" s="15"/>
      <c r="R930" s="15"/>
      <c r="S930" s="15"/>
    </row>
    <row r="931" spans="6:19">
      <c r="F931" s="30"/>
      <c r="N931" s="16"/>
      <c r="O931" s="15"/>
      <c r="P931" s="15"/>
      <c r="Q931" s="15"/>
      <c r="R931" s="15"/>
      <c r="S931" s="15"/>
    </row>
    <row r="932" spans="6:19">
      <c r="F932" s="30"/>
      <c r="N932" s="16"/>
      <c r="O932" s="15"/>
      <c r="P932" s="15"/>
      <c r="Q932" s="15"/>
      <c r="R932" s="15"/>
      <c r="S932" s="15"/>
    </row>
    <row r="933" spans="6:19">
      <c r="F933" s="30"/>
      <c r="N933" s="16"/>
      <c r="O933" s="15"/>
      <c r="P933" s="15"/>
      <c r="Q933" s="15"/>
      <c r="R933" s="15"/>
      <c r="S933" s="15"/>
    </row>
    <row r="934" spans="6:19">
      <c r="F934" s="30"/>
      <c r="N934" s="16"/>
      <c r="O934" s="15"/>
      <c r="P934" s="15"/>
      <c r="Q934" s="15"/>
      <c r="R934" s="15"/>
      <c r="S934" s="15"/>
    </row>
    <row r="935" spans="6:19">
      <c r="F935" s="30"/>
      <c r="N935" s="16"/>
      <c r="O935" s="15"/>
      <c r="P935" s="15"/>
      <c r="Q935" s="15"/>
      <c r="R935" s="15"/>
      <c r="S935" s="15"/>
    </row>
    <row r="936" spans="6:19">
      <c r="F936" s="30"/>
      <c r="N936" s="16"/>
      <c r="O936" s="15"/>
      <c r="P936" s="15"/>
      <c r="Q936" s="15"/>
      <c r="R936" s="15"/>
      <c r="S936" s="15"/>
    </row>
    <row r="937" spans="6:19">
      <c r="F937" s="30"/>
      <c r="N937" s="16"/>
      <c r="O937" s="15"/>
      <c r="P937" s="15"/>
      <c r="Q937" s="15"/>
      <c r="R937" s="15"/>
      <c r="S937" s="15"/>
    </row>
    <row r="938" spans="6:19">
      <c r="F938" s="30"/>
      <c r="N938" s="16"/>
      <c r="O938" s="15"/>
      <c r="P938" s="15"/>
      <c r="Q938" s="15"/>
      <c r="R938" s="15"/>
      <c r="S938" s="15"/>
    </row>
    <row r="939" spans="6:19">
      <c r="F939" s="30"/>
      <c r="N939" s="16"/>
      <c r="O939" s="15"/>
      <c r="P939" s="15"/>
      <c r="Q939" s="15"/>
      <c r="R939" s="15"/>
      <c r="S939" s="15"/>
    </row>
    <row r="940" spans="6:19">
      <c r="F940" s="30"/>
      <c r="N940" s="16"/>
      <c r="O940" s="15"/>
      <c r="P940" s="15"/>
      <c r="Q940" s="15"/>
      <c r="R940" s="15"/>
      <c r="S940" s="15"/>
    </row>
    <row r="941" spans="6:19">
      <c r="F941" s="30"/>
      <c r="N941" s="16"/>
      <c r="O941" s="15"/>
      <c r="P941" s="15"/>
      <c r="Q941" s="15"/>
      <c r="R941" s="15"/>
      <c r="S941" s="15"/>
    </row>
    <row r="942" spans="6:19">
      <c r="F942" s="30"/>
      <c r="N942" s="16"/>
      <c r="O942" s="15"/>
      <c r="P942" s="15"/>
      <c r="Q942" s="15"/>
      <c r="R942" s="15"/>
      <c r="S942" s="15"/>
    </row>
    <row r="943" spans="6:19">
      <c r="F943" s="30"/>
      <c r="N943" s="16"/>
      <c r="O943" s="15"/>
      <c r="P943" s="15"/>
      <c r="Q943" s="15"/>
      <c r="R943" s="15"/>
      <c r="S943" s="15"/>
    </row>
    <row r="944" spans="6:19">
      <c r="F944" s="30"/>
      <c r="N944" s="16"/>
      <c r="O944" s="15"/>
      <c r="P944" s="15"/>
      <c r="Q944" s="15"/>
      <c r="R944" s="15"/>
      <c r="S944" s="15"/>
    </row>
    <row r="945" spans="6:19">
      <c r="F945" s="30"/>
      <c r="N945" s="16"/>
      <c r="O945" s="15"/>
      <c r="P945" s="15"/>
      <c r="Q945" s="15"/>
      <c r="R945" s="15"/>
      <c r="S945" s="15"/>
    </row>
    <row r="946" spans="6:19">
      <c r="F946" s="30"/>
      <c r="N946" s="16"/>
      <c r="O946" s="15"/>
      <c r="P946" s="15"/>
      <c r="Q946" s="15"/>
      <c r="R946" s="15"/>
      <c r="S946" s="15"/>
    </row>
    <row r="947" spans="6:19">
      <c r="F947" s="30"/>
      <c r="N947" s="16"/>
      <c r="O947" s="15"/>
      <c r="P947" s="15"/>
      <c r="Q947" s="15"/>
      <c r="R947" s="15"/>
      <c r="S947" s="15"/>
    </row>
    <row r="948" spans="6:19">
      <c r="F948" s="30"/>
      <c r="N948" s="16"/>
      <c r="O948" s="15"/>
      <c r="P948" s="15"/>
      <c r="Q948" s="15"/>
      <c r="R948" s="15"/>
      <c r="S948" s="15"/>
    </row>
    <row r="949" spans="6:19">
      <c r="F949" s="30"/>
      <c r="N949" s="16"/>
      <c r="O949" s="15"/>
      <c r="P949" s="15"/>
      <c r="Q949" s="15"/>
      <c r="R949" s="15"/>
      <c r="S949" s="15"/>
    </row>
    <row r="950" spans="6:19">
      <c r="F950" s="30"/>
      <c r="N950" s="16"/>
      <c r="O950" s="15"/>
      <c r="P950" s="15"/>
      <c r="Q950" s="15"/>
      <c r="R950" s="15"/>
      <c r="S950" s="15"/>
    </row>
    <row r="951" spans="6:19">
      <c r="F951" s="30"/>
      <c r="N951" s="16"/>
      <c r="O951" s="15"/>
      <c r="P951" s="15"/>
      <c r="Q951" s="15"/>
      <c r="R951" s="15"/>
      <c r="S951" s="15"/>
    </row>
    <row r="952" spans="6:19">
      <c r="F952" s="30"/>
      <c r="N952" s="16"/>
      <c r="O952" s="15"/>
      <c r="P952" s="15"/>
      <c r="Q952" s="15"/>
      <c r="R952" s="15"/>
      <c r="S952" s="15"/>
    </row>
    <row r="953" spans="6:19">
      <c r="F953" s="30"/>
      <c r="N953" s="16"/>
      <c r="O953" s="15"/>
      <c r="P953" s="15"/>
      <c r="Q953" s="15"/>
      <c r="R953" s="15"/>
      <c r="S953" s="15"/>
    </row>
    <row r="954" spans="6:19">
      <c r="F954" s="30"/>
      <c r="N954" s="16"/>
      <c r="O954" s="15"/>
      <c r="P954" s="15"/>
      <c r="Q954" s="15"/>
      <c r="R954" s="15"/>
      <c r="S954" s="15"/>
    </row>
    <row r="955" spans="6:19">
      <c r="F955" s="30"/>
      <c r="N955" s="16"/>
      <c r="O955" s="15"/>
      <c r="P955" s="15"/>
      <c r="Q955" s="15"/>
      <c r="R955" s="15"/>
      <c r="S955" s="15"/>
    </row>
    <row r="956" spans="6:19">
      <c r="F956" s="30"/>
      <c r="N956" s="16"/>
      <c r="O956" s="15"/>
      <c r="P956" s="15"/>
      <c r="Q956" s="15"/>
      <c r="R956" s="15"/>
      <c r="S956" s="15"/>
    </row>
    <row r="957" spans="6:19">
      <c r="F957" s="30"/>
      <c r="N957" s="16"/>
      <c r="O957" s="15"/>
      <c r="P957" s="15"/>
      <c r="Q957" s="15"/>
      <c r="R957" s="15"/>
      <c r="S957" s="15"/>
    </row>
    <row r="958" spans="6:19">
      <c r="F958" s="30"/>
      <c r="N958" s="16"/>
      <c r="O958" s="15"/>
      <c r="P958" s="15"/>
      <c r="Q958" s="15"/>
      <c r="R958" s="15"/>
      <c r="S958" s="15"/>
    </row>
    <row r="959" spans="6:19">
      <c r="F959" s="30"/>
      <c r="N959" s="16"/>
      <c r="O959" s="15"/>
      <c r="P959" s="15"/>
      <c r="Q959" s="15"/>
      <c r="R959" s="15"/>
      <c r="S959" s="15"/>
    </row>
    <row r="960" spans="6:19">
      <c r="F960" s="30"/>
      <c r="N960" s="16"/>
      <c r="O960" s="15"/>
      <c r="P960" s="15"/>
      <c r="Q960" s="15"/>
      <c r="R960" s="15"/>
      <c r="S960" s="15"/>
    </row>
    <row r="961" spans="6:19">
      <c r="F961" s="30"/>
      <c r="N961" s="16"/>
      <c r="O961" s="15"/>
      <c r="P961" s="15"/>
      <c r="Q961" s="15"/>
      <c r="R961" s="15"/>
      <c r="S961" s="15"/>
    </row>
    <row r="962" spans="6:19">
      <c r="F962" s="30"/>
      <c r="N962" s="16"/>
      <c r="O962" s="15"/>
      <c r="P962" s="15"/>
      <c r="Q962" s="15"/>
      <c r="R962" s="15"/>
      <c r="S962" s="15"/>
    </row>
    <row r="963" spans="6:19">
      <c r="F963" s="30"/>
      <c r="N963" s="16"/>
      <c r="O963" s="15"/>
      <c r="P963" s="15"/>
      <c r="Q963" s="15"/>
      <c r="R963" s="15"/>
      <c r="S963" s="15"/>
    </row>
    <row r="964" spans="6:19">
      <c r="F964" s="30"/>
      <c r="N964" s="16"/>
      <c r="O964" s="15"/>
      <c r="P964" s="15"/>
      <c r="Q964" s="15"/>
      <c r="R964" s="15"/>
      <c r="S964" s="15"/>
    </row>
    <row r="965" spans="6:19">
      <c r="F965" s="30"/>
      <c r="N965" s="16"/>
      <c r="O965" s="15"/>
      <c r="P965" s="15"/>
      <c r="Q965" s="15"/>
      <c r="R965" s="15"/>
      <c r="S965" s="15"/>
    </row>
    <row r="966" spans="6:19">
      <c r="F966" s="30"/>
      <c r="N966" s="16"/>
      <c r="O966" s="15"/>
      <c r="P966" s="15"/>
      <c r="Q966" s="15"/>
      <c r="R966" s="15"/>
      <c r="S966" s="15"/>
    </row>
    <row r="967" spans="6:19">
      <c r="F967" s="30"/>
      <c r="N967" s="16"/>
      <c r="O967" s="15"/>
      <c r="P967" s="15"/>
      <c r="Q967" s="15"/>
      <c r="R967" s="15"/>
      <c r="S967" s="15"/>
    </row>
    <row r="968" spans="6:19">
      <c r="F968" s="30"/>
      <c r="N968" s="16"/>
      <c r="O968" s="15"/>
      <c r="P968" s="15"/>
      <c r="Q968" s="15"/>
      <c r="R968" s="15"/>
      <c r="S968" s="15"/>
    </row>
    <row r="969" spans="6:19">
      <c r="F969" s="30"/>
      <c r="N969" s="16"/>
      <c r="O969" s="15"/>
      <c r="P969" s="15"/>
      <c r="Q969" s="15"/>
      <c r="R969" s="15"/>
      <c r="S969" s="15"/>
    </row>
    <row r="970" spans="6:19">
      <c r="F970" s="30"/>
      <c r="N970" s="16"/>
      <c r="O970" s="15"/>
      <c r="P970" s="15"/>
      <c r="Q970" s="15"/>
      <c r="R970" s="15"/>
      <c r="S970" s="15"/>
    </row>
    <row r="971" spans="6:19">
      <c r="F971" s="30"/>
      <c r="N971" s="16"/>
      <c r="O971" s="15"/>
      <c r="P971" s="15"/>
      <c r="Q971" s="15"/>
      <c r="R971" s="15"/>
      <c r="S971" s="15"/>
    </row>
    <row r="972" spans="6:19">
      <c r="F972" s="30"/>
      <c r="N972" s="16"/>
      <c r="O972" s="15"/>
      <c r="P972" s="15"/>
      <c r="Q972" s="15"/>
      <c r="R972" s="15"/>
      <c r="S972" s="15"/>
    </row>
    <row r="973" spans="6:19">
      <c r="F973" s="30"/>
      <c r="N973" s="16"/>
      <c r="O973" s="15"/>
      <c r="P973" s="15"/>
      <c r="Q973" s="15"/>
      <c r="R973" s="15"/>
      <c r="S973" s="15"/>
    </row>
    <row r="974" spans="6:19">
      <c r="F974" s="30"/>
      <c r="N974" s="16"/>
      <c r="O974" s="15"/>
      <c r="P974" s="15"/>
      <c r="Q974" s="15"/>
      <c r="R974" s="15"/>
      <c r="S974" s="15"/>
    </row>
    <row r="975" spans="6:19">
      <c r="F975" s="30"/>
      <c r="N975" s="16"/>
      <c r="O975" s="15"/>
      <c r="P975" s="15"/>
      <c r="Q975" s="15"/>
      <c r="R975" s="15"/>
      <c r="S975" s="15"/>
    </row>
    <row r="976" spans="6:19">
      <c r="F976" s="30"/>
      <c r="N976" s="16"/>
      <c r="O976" s="15"/>
      <c r="P976" s="15"/>
      <c r="Q976" s="15"/>
      <c r="R976" s="15"/>
      <c r="S976" s="15"/>
    </row>
    <row r="977" spans="6:19">
      <c r="F977" s="30"/>
      <c r="N977" s="16"/>
      <c r="O977" s="15"/>
      <c r="P977" s="15"/>
      <c r="Q977" s="15"/>
      <c r="R977" s="15"/>
      <c r="S977" s="15"/>
    </row>
    <row r="978" spans="6:19">
      <c r="F978" s="30"/>
      <c r="N978" s="16"/>
      <c r="O978" s="15"/>
      <c r="P978" s="15"/>
      <c r="Q978" s="15"/>
      <c r="R978" s="15"/>
      <c r="S978" s="15"/>
    </row>
    <row r="979" spans="6:19">
      <c r="F979" s="30"/>
      <c r="N979" s="16"/>
      <c r="O979" s="15"/>
      <c r="P979" s="15"/>
      <c r="Q979" s="15"/>
      <c r="R979" s="15"/>
      <c r="S979" s="15"/>
    </row>
    <row r="980" spans="6:19">
      <c r="F980" s="30"/>
      <c r="N980" s="16"/>
      <c r="O980" s="15"/>
      <c r="P980" s="15"/>
      <c r="Q980" s="15"/>
      <c r="R980" s="15"/>
      <c r="S980" s="15"/>
    </row>
    <row r="981" spans="6:19">
      <c r="F981" s="30"/>
      <c r="N981" s="16"/>
      <c r="O981" s="15"/>
      <c r="P981" s="15"/>
      <c r="Q981" s="15"/>
      <c r="R981" s="15"/>
      <c r="S981" s="15"/>
    </row>
    <row r="982" spans="6:19">
      <c r="F982" s="30"/>
      <c r="N982" s="16"/>
      <c r="O982" s="15"/>
      <c r="P982" s="15"/>
      <c r="Q982" s="15"/>
      <c r="R982" s="15"/>
      <c r="S982" s="15"/>
    </row>
    <row r="983" spans="6:19">
      <c r="F983" s="30"/>
      <c r="N983" s="16"/>
      <c r="O983" s="15"/>
      <c r="P983" s="15"/>
      <c r="Q983" s="15"/>
      <c r="R983" s="15"/>
      <c r="S983" s="15"/>
    </row>
    <row r="984" spans="6:19">
      <c r="F984" s="30"/>
      <c r="N984" s="16"/>
      <c r="O984" s="15"/>
      <c r="P984" s="15"/>
      <c r="Q984" s="15"/>
      <c r="R984" s="15"/>
      <c r="S984" s="15"/>
    </row>
    <row r="985" spans="6:19">
      <c r="F985" s="30"/>
      <c r="N985" s="16"/>
      <c r="O985" s="15"/>
      <c r="P985" s="15"/>
      <c r="Q985" s="15"/>
      <c r="R985" s="15"/>
      <c r="S985" s="15"/>
    </row>
    <row r="986" spans="6:19">
      <c r="F986" s="30"/>
      <c r="N986" s="16"/>
      <c r="O986" s="15"/>
      <c r="P986" s="15"/>
      <c r="Q986" s="15"/>
      <c r="R986" s="15"/>
      <c r="S986" s="15"/>
    </row>
    <row r="987" spans="6:19">
      <c r="F987" s="30"/>
      <c r="N987" s="16"/>
      <c r="O987" s="15"/>
      <c r="P987" s="15"/>
      <c r="Q987" s="15"/>
      <c r="R987" s="15"/>
      <c r="S987" s="15"/>
    </row>
    <row r="988" spans="6:19">
      <c r="F988" s="30"/>
      <c r="N988" s="16"/>
      <c r="O988" s="15"/>
      <c r="P988" s="15"/>
      <c r="Q988" s="15"/>
      <c r="R988" s="15"/>
      <c r="S988" s="15"/>
    </row>
    <row r="989" spans="6:19">
      <c r="F989" s="30"/>
      <c r="N989" s="16"/>
      <c r="O989" s="15"/>
      <c r="P989" s="15"/>
      <c r="Q989" s="15"/>
      <c r="R989" s="15"/>
      <c r="S989" s="15"/>
    </row>
    <row r="990" spans="6:19">
      <c r="F990" s="30"/>
      <c r="N990" s="16"/>
      <c r="O990" s="15"/>
      <c r="P990" s="15"/>
      <c r="Q990" s="15"/>
      <c r="R990" s="15"/>
      <c r="S990" s="15"/>
    </row>
    <row r="991" spans="6:19">
      <c r="F991" s="30"/>
      <c r="N991" s="16"/>
      <c r="O991" s="15"/>
      <c r="P991" s="15"/>
      <c r="Q991" s="15"/>
      <c r="R991" s="15"/>
      <c r="S991" s="15"/>
    </row>
    <row r="992" spans="6:19">
      <c r="F992" s="30"/>
      <c r="N992" s="16"/>
      <c r="O992" s="15"/>
      <c r="P992" s="15"/>
      <c r="Q992" s="15"/>
      <c r="R992" s="15"/>
      <c r="S992" s="15"/>
    </row>
    <row r="993" spans="6:19">
      <c r="F993" s="30"/>
      <c r="N993" s="16"/>
      <c r="O993" s="15"/>
      <c r="P993" s="15"/>
      <c r="Q993" s="15"/>
      <c r="R993" s="15"/>
      <c r="S993" s="15"/>
    </row>
    <row r="994" spans="6:19">
      <c r="F994" s="30"/>
      <c r="N994" s="16"/>
      <c r="O994" s="15"/>
      <c r="P994" s="15"/>
      <c r="Q994" s="15"/>
      <c r="R994" s="15"/>
      <c r="S994" s="15"/>
    </row>
    <row r="995" spans="6:19">
      <c r="F995" s="30"/>
      <c r="N995" s="16"/>
      <c r="O995" s="15"/>
      <c r="P995" s="15"/>
      <c r="Q995" s="15"/>
      <c r="R995" s="15"/>
      <c r="S995" s="15"/>
    </row>
    <row r="996" spans="6:19">
      <c r="F996" s="30"/>
      <c r="N996" s="16"/>
      <c r="O996" s="15"/>
      <c r="P996" s="15"/>
      <c r="Q996" s="15"/>
      <c r="R996" s="15"/>
      <c r="S996" s="15"/>
    </row>
    <row r="997" spans="6:19">
      <c r="F997" s="30"/>
      <c r="N997" s="16"/>
      <c r="O997" s="15"/>
      <c r="P997" s="15"/>
      <c r="Q997" s="15"/>
      <c r="R997" s="15"/>
      <c r="S997" s="15"/>
    </row>
    <row r="998" spans="6:19">
      <c r="F998" s="30"/>
      <c r="N998" s="16"/>
      <c r="O998" s="15"/>
      <c r="P998" s="15"/>
      <c r="Q998" s="15"/>
      <c r="R998" s="15"/>
      <c r="S998" s="15"/>
    </row>
    <row r="999" spans="6:19">
      <c r="F999" s="30"/>
      <c r="N999" s="16"/>
      <c r="O999" s="15"/>
      <c r="P999" s="15"/>
      <c r="Q999" s="15"/>
      <c r="R999" s="15"/>
      <c r="S999" s="15"/>
    </row>
    <row r="1000" spans="6:19">
      <c r="F1000" s="30"/>
      <c r="N1000" s="16"/>
      <c r="O1000" s="15"/>
      <c r="P1000" s="15"/>
      <c r="Q1000" s="15"/>
      <c r="R1000" s="15"/>
      <c r="S1000" s="15"/>
    </row>
    <row r="1001" spans="6:19">
      <c r="F1001" s="30"/>
      <c r="N1001" s="16"/>
      <c r="O1001" s="15"/>
      <c r="P1001" s="15"/>
      <c r="Q1001" s="15"/>
      <c r="R1001" s="15"/>
      <c r="S1001" s="15"/>
    </row>
    <row r="1002" spans="6:19">
      <c r="F1002" s="30"/>
      <c r="N1002" s="16"/>
      <c r="O1002" s="15"/>
      <c r="P1002" s="15"/>
      <c r="Q1002" s="15"/>
      <c r="R1002" s="15"/>
      <c r="S1002" s="15"/>
    </row>
    <row r="1003" spans="6:19">
      <c r="F1003" s="30"/>
      <c r="N1003" s="16"/>
      <c r="O1003" s="15"/>
      <c r="P1003" s="15"/>
      <c r="Q1003" s="15"/>
      <c r="R1003" s="15"/>
      <c r="S1003" s="15"/>
    </row>
    <row r="1004" spans="6:19">
      <c r="F1004" s="30"/>
      <c r="N1004" s="16"/>
      <c r="O1004" s="15"/>
      <c r="P1004" s="15"/>
      <c r="Q1004" s="15"/>
      <c r="R1004" s="15"/>
      <c r="S1004" s="15"/>
    </row>
    <row r="1005" spans="6:19">
      <c r="F1005" s="30"/>
      <c r="N1005" s="16"/>
      <c r="O1005" s="15"/>
      <c r="P1005" s="15"/>
      <c r="Q1005" s="15"/>
      <c r="R1005" s="15"/>
      <c r="S1005" s="15"/>
    </row>
    <row r="1006" spans="6:19">
      <c r="F1006" s="30"/>
      <c r="N1006" s="16"/>
      <c r="O1006" s="15"/>
      <c r="P1006" s="15"/>
      <c r="Q1006" s="15"/>
      <c r="R1006" s="15"/>
      <c r="S1006" s="15"/>
    </row>
    <row r="1007" spans="6:19">
      <c r="F1007" s="30"/>
      <c r="N1007" s="16"/>
      <c r="O1007" s="15"/>
      <c r="P1007" s="15"/>
      <c r="Q1007" s="15"/>
      <c r="R1007" s="15"/>
      <c r="S1007" s="15"/>
    </row>
    <row r="1008" spans="6:19">
      <c r="F1008" s="30"/>
      <c r="N1008" s="16"/>
      <c r="O1008" s="15"/>
      <c r="P1008" s="15"/>
      <c r="Q1008" s="15"/>
      <c r="R1008" s="15"/>
      <c r="S1008" s="15"/>
    </row>
    <row r="1009" spans="6:19">
      <c r="F1009" s="30"/>
      <c r="N1009" s="16"/>
      <c r="O1009" s="15"/>
      <c r="P1009" s="15"/>
      <c r="Q1009" s="15"/>
      <c r="R1009" s="15"/>
      <c r="S1009" s="15"/>
    </row>
    <row r="1010" spans="6:19">
      <c r="F1010" s="30"/>
      <c r="N1010" s="16"/>
      <c r="O1010" s="15"/>
      <c r="P1010" s="15"/>
      <c r="Q1010" s="15"/>
      <c r="R1010" s="15"/>
      <c r="S1010" s="15"/>
    </row>
    <row r="1011" spans="6:19">
      <c r="F1011" s="30"/>
      <c r="N1011" s="16"/>
      <c r="O1011" s="15"/>
      <c r="P1011" s="15"/>
      <c r="Q1011" s="15"/>
      <c r="R1011" s="15"/>
      <c r="S1011" s="15"/>
    </row>
    <row r="1012" spans="6:19">
      <c r="F1012" s="30"/>
      <c r="N1012" s="16"/>
      <c r="O1012" s="15"/>
      <c r="P1012" s="15"/>
      <c r="Q1012" s="15"/>
      <c r="R1012" s="15"/>
      <c r="S1012" s="15"/>
    </row>
    <row r="1013" spans="6:19">
      <c r="F1013" s="30"/>
      <c r="N1013" s="16"/>
      <c r="O1013" s="15"/>
      <c r="P1013" s="15"/>
      <c r="Q1013" s="15"/>
      <c r="R1013" s="15"/>
      <c r="S1013" s="15"/>
    </row>
    <row r="1014" spans="6:19">
      <c r="F1014" s="30"/>
      <c r="N1014" s="16"/>
      <c r="O1014" s="15"/>
      <c r="P1014" s="15"/>
      <c r="Q1014" s="15"/>
      <c r="R1014" s="15"/>
      <c r="S1014" s="15"/>
    </row>
    <row r="1015" spans="6:19">
      <c r="F1015" s="30"/>
      <c r="N1015" s="16"/>
      <c r="O1015" s="15"/>
      <c r="P1015" s="15"/>
      <c r="Q1015" s="15"/>
      <c r="R1015" s="15"/>
      <c r="S1015" s="15"/>
    </row>
    <row r="1016" spans="6:19">
      <c r="F1016" s="30"/>
      <c r="N1016" s="16"/>
      <c r="O1016" s="15"/>
      <c r="P1016" s="15"/>
      <c r="Q1016" s="15"/>
      <c r="R1016" s="15"/>
      <c r="S1016" s="15"/>
    </row>
    <row r="1017" spans="6:19">
      <c r="F1017" s="30"/>
      <c r="N1017" s="16"/>
      <c r="O1017" s="15"/>
      <c r="P1017" s="15"/>
      <c r="Q1017" s="15"/>
      <c r="R1017" s="15"/>
      <c r="S1017" s="15"/>
    </row>
    <row r="1018" spans="6:19">
      <c r="F1018" s="30"/>
      <c r="N1018" s="16"/>
      <c r="O1018" s="15"/>
      <c r="P1018" s="15"/>
      <c r="Q1018" s="15"/>
      <c r="R1018" s="15"/>
      <c r="S1018" s="15"/>
    </row>
    <row r="1019" spans="6:19">
      <c r="F1019" s="30"/>
      <c r="N1019" s="16"/>
      <c r="O1019" s="15"/>
      <c r="P1019" s="15"/>
      <c r="Q1019" s="15"/>
      <c r="R1019" s="15"/>
      <c r="S1019" s="15"/>
    </row>
    <row r="1020" spans="6:19">
      <c r="F1020" s="30"/>
      <c r="N1020" s="16"/>
      <c r="O1020" s="15"/>
      <c r="P1020" s="15"/>
      <c r="Q1020" s="15"/>
      <c r="R1020" s="15"/>
      <c r="S1020" s="15"/>
    </row>
    <row r="1021" spans="6:19">
      <c r="F1021" s="30"/>
      <c r="N1021" s="16"/>
      <c r="O1021" s="15"/>
      <c r="P1021" s="15"/>
      <c r="Q1021" s="15"/>
      <c r="R1021" s="15"/>
      <c r="S1021" s="15"/>
    </row>
    <row r="1022" spans="6:19">
      <c r="F1022" s="30"/>
      <c r="N1022" s="16"/>
      <c r="O1022" s="15"/>
      <c r="P1022" s="15"/>
      <c r="Q1022" s="15"/>
      <c r="R1022" s="15"/>
      <c r="S1022" s="15"/>
    </row>
    <row r="1023" spans="6:19">
      <c r="F1023" s="30"/>
      <c r="N1023" s="16"/>
      <c r="O1023" s="15"/>
      <c r="P1023" s="15"/>
      <c r="Q1023" s="15"/>
      <c r="R1023" s="15"/>
      <c r="S1023" s="15"/>
    </row>
    <row r="1024" spans="6:19">
      <c r="F1024" s="30"/>
      <c r="N1024" s="16"/>
      <c r="O1024" s="15"/>
      <c r="P1024" s="15"/>
      <c r="Q1024" s="15"/>
      <c r="R1024" s="15"/>
      <c r="S1024" s="15"/>
    </row>
    <row r="1025" spans="6:19">
      <c r="F1025" s="30"/>
      <c r="N1025" s="16"/>
      <c r="O1025" s="15"/>
      <c r="P1025" s="15"/>
      <c r="Q1025" s="15"/>
      <c r="R1025" s="15"/>
      <c r="S1025" s="15"/>
    </row>
    <row r="1026" spans="6:19">
      <c r="F1026" s="30"/>
      <c r="N1026" s="16"/>
      <c r="O1026" s="15"/>
      <c r="P1026" s="15"/>
      <c r="Q1026" s="15"/>
      <c r="R1026" s="15"/>
      <c r="S1026" s="15"/>
    </row>
    <row r="1027" spans="6:19">
      <c r="F1027" s="30"/>
      <c r="N1027" s="16"/>
      <c r="O1027" s="15"/>
      <c r="P1027" s="15"/>
      <c r="Q1027" s="15"/>
      <c r="R1027" s="15"/>
      <c r="S1027" s="15"/>
    </row>
    <row r="1028" spans="6:19">
      <c r="F1028" s="30"/>
      <c r="N1028" s="16"/>
      <c r="O1028" s="15"/>
      <c r="P1028" s="15"/>
      <c r="Q1028" s="15"/>
      <c r="R1028" s="15"/>
      <c r="S1028" s="15"/>
    </row>
    <row r="1029" spans="6:19">
      <c r="F1029" s="30"/>
      <c r="N1029" s="16"/>
      <c r="O1029" s="15"/>
      <c r="P1029" s="15"/>
      <c r="Q1029" s="15"/>
      <c r="R1029" s="15"/>
      <c r="S1029" s="15"/>
    </row>
    <row r="1030" spans="6:19">
      <c r="F1030" s="30"/>
      <c r="N1030" s="16"/>
      <c r="O1030" s="15"/>
      <c r="P1030" s="15"/>
      <c r="Q1030" s="15"/>
      <c r="R1030" s="15"/>
      <c r="S1030" s="15"/>
    </row>
    <row r="1031" spans="6:19">
      <c r="F1031" s="30"/>
      <c r="N1031" s="16"/>
      <c r="O1031" s="15"/>
      <c r="P1031" s="15"/>
      <c r="Q1031" s="15"/>
      <c r="R1031" s="15"/>
      <c r="S1031" s="15"/>
    </row>
    <row r="1032" spans="6:19">
      <c r="F1032" s="30"/>
      <c r="N1032" s="16"/>
      <c r="O1032" s="15"/>
      <c r="P1032" s="15"/>
      <c r="Q1032" s="15"/>
      <c r="R1032" s="15"/>
      <c r="S1032" s="15"/>
    </row>
    <row r="1033" spans="6:19">
      <c r="F1033" s="30"/>
      <c r="N1033" s="16"/>
      <c r="O1033" s="15"/>
      <c r="P1033" s="15"/>
      <c r="Q1033" s="15"/>
      <c r="R1033" s="15"/>
      <c r="S1033" s="15"/>
    </row>
    <row r="1034" spans="6:19">
      <c r="F1034" s="30"/>
      <c r="N1034" s="16"/>
      <c r="O1034" s="15"/>
      <c r="P1034" s="15"/>
      <c r="Q1034" s="15"/>
      <c r="R1034" s="15"/>
      <c r="S1034" s="15"/>
    </row>
    <row r="1035" spans="6:19">
      <c r="F1035" s="30"/>
      <c r="N1035" s="16"/>
      <c r="O1035" s="15"/>
      <c r="P1035" s="15"/>
      <c r="Q1035" s="15"/>
      <c r="R1035" s="15"/>
      <c r="S1035" s="15"/>
    </row>
    <row r="1036" spans="6:19">
      <c r="F1036" s="30"/>
      <c r="N1036" s="16"/>
      <c r="O1036" s="15"/>
      <c r="P1036" s="15"/>
      <c r="Q1036" s="15"/>
      <c r="R1036" s="15"/>
      <c r="S1036" s="15"/>
    </row>
    <row r="1037" spans="6:19">
      <c r="F1037" s="30"/>
      <c r="N1037" s="16"/>
      <c r="O1037" s="15"/>
      <c r="P1037" s="15"/>
      <c r="Q1037" s="15"/>
      <c r="R1037" s="15"/>
      <c r="S1037" s="15"/>
    </row>
    <row r="1038" spans="6:19">
      <c r="F1038" s="30"/>
      <c r="N1038" s="16"/>
      <c r="O1038" s="15"/>
      <c r="P1038" s="15"/>
      <c r="Q1038" s="15"/>
      <c r="R1038" s="15"/>
      <c r="S1038" s="15"/>
    </row>
    <row r="1039" spans="6:19">
      <c r="F1039" s="30"/>
      <c r="N1039" s="16"/>
      <c r="O1039" s="15"/>
      <c r="P1039" s="15"/>
      <c r="Q1039" s="15"/>
      <c r="R1039" s="15"/>
      <c r="S1039" s="15"/>
    </row>
    <row r="1040" spans="6:19">
      <c r="F1040" s="30"/>
      <c r="N1040" s="16"/>
      <c r="O1040" s="15"/>
      <c r="P1040" s="15"/>
      <c r="Q1040" s="15"/>
      <c r="R1040" s="15"/>
      <c r="S1040" s="15"/>
    </row>
    <row r="1041" spans="6:19">
      <c r="F1041" s="30"/>
      <c r="N1041" s="16"/>
      <c r="O1041" s="15"/>
      <c r="P1041" s="15"/>
      <c r="Q1041" s="15"/>
      <c r="R1041" s="15"/>
      <c r="S1041" s="15"/>
    </row>
    <row r="1042" spans="6:19">
      <c r="F1042" s="30"/>
      <c r="N1042" s="16"/>
      <c r="O1042" s="15"/>
      <c r="P1042" s="15"/>
      <c r="Q1042" s="15"/>
      <c r="R1042" s="15"/>
      <c r="S1042" s="15"/>
    </row>
    <row r="1043" spans="6:19">
      <c r="F1043" s="30"/>
      <c r="N1043" s="16"/>
      <c r="O1043" s="15"/>
      <c r="P1043" s="15"/>
      <c r="Q1043" s="15"/>
      <c r="R1043" s="15"/>
      <c r="S1043" s="15"/>
    </row>
    <row r="1044" spans="6:19">
      <c r="F1044" s="30"/>
      <c r="N1044" s="16"/>
      <c r="O1044" s="15"/>
      <c r="P1044" s="15"/>
      <c r="Q1044" s="15"/>
      <c r="R1044" s="15"/>
      <c r="S1044" s="15"/>
    </row>
    <row r="1045" spans="6:19">
      <c r="F1045" s="30"/>
      <c r="N1045" s="16"/>
      <c r="O1045" s="15"/>
      <c r="P1045" s="15"/>
      <c r="Q1045" s="15"/>
      <c r="R1045" s="15"/>
      <c r="S1045" s="15"/>
    </row>
    <row r="1046" spans="6:19">
      <c r="F1046" s="30"/>
      <c r="N1046" s="16"/>
      <c r="O1046" s="15"/>
      <c r="P1046" s="15"/>
      <c r="Q1046" s="15"/>
      <c r="R1046" s="15"/>
      <c r="S1046" s="15"/>
    </row>
    <row r="1047" spans="6:19">
      <c r="F1047" s="30"/>
      <c r="N1047" s="16"/>
      <c r="O1047" s="15"/>
      <c r="P1047" s="15"/>
      <c r="Q1047" s="15"/>
      <c r="R1047" s="15"/>
      <c r="S1047" s="15"/>
    </row>
    <row r="1048" spans="6:19">
      <c r="F1048" s="30"/>
      <c r="N1048" s="16"/>
      <c r="O1048" s="15"/>
      <c r="P1048" s="15"/>
      <c r="Q1048" s="15"/>
      <c r="R1048" s="15"/>
      <c r="S1048" s="15"/>
    </row>
    <row r="1049" spans="6:19">
      <c r="F1049" s="30"/>
      <c r="N1049" s="16"/>
      <c r="O1049" s="15"/>
      <c r="P1049" s="15"/>
      <c r="Q1049" s="15"/>
      <c r="R1049" s="15"/>
      <c r="S1049" s="15"/>
    </row>
    <row r="1050" spans="6:19">
      <c r="F1050" s="30"/>
      <c r="N1050" s="16"/>
      <c r="O1050" s="15"/>
      <c r="P1050" s="15"/>
      <c r="Q1050" s="15"/>
      <c r="R1050" s="15"/>
      <c r="S1050" s="15"/>
    </row>
    <row r="1051" spans="6:19">
      <c r="F1051" s="30"/>
      <c r="N1051" s="16"/>
      <c r="O1051" s="15"/>
      <c r="P1051" s="15"/>
      <c r="Q1051" s="15"/>
      <c r="R1051" s="15"/>
      <c r="S1051" s="15"/>
    </row>
    <row r="1052" spans="6:19">
      <c r="F1052" s="30"/>
      <c r="N1052" s="16"/>
      <c r="O1052" s="15"/>
      <c r="P1052" s="15"/>
      <c r="Q1052" s="15"/>
      <c r="R1052" s="15"/>
      <c r="S1052" s="15"/>
    </row>
    <row r="1053" spans="6:19">
      <c r="F1053" s="30"/>
      <c r="N1053" s="16"/>
      <c r="O1053" s="15"/>
      <c r="P1053" s="15"/>
      <c r="Q1053" s="15"/>
      <c r="R1053" s="15"/>
      <c r="S1053" s="15"/>
    </row>
    <row r="1054" spans="6:19">
      <c r="F1054" s="30"/>
      <c r="N1054" s="16"/>
      <c r="O1054" s="15"/>
      <c r="P1054" s="15"/>
      <c r="Q1054" s="15"/>
      <c r="R1054" s="15"/>
      <c r="S1054" s="15"/>
    </row>
    <row r="1055" spans="6:19">
      <c r="F1055" s="30"/>
      <c r="N1055" s="16"/>
      <c r="O1055" s="15"/>
      <c r="P1055" s="15"/>
      <c r="Q1055" s="15"/>
      <c r="R1055" s="15"/>
      <c r="S1055" s="15"/>
    </row>
    <row r="1056" spans="6:19">
      <c r="F1056" s="30"/>
      <c r="N1056" s="16"/>
      <c r="O1056" s="15"/>
      <c r="P1056" s="15"/>
      <c r="Q1056" s="15"/>
      <c r="R1056" s="15"/>
      <c r="S1056" s="15"/>
    </row>
    <row r="1057" spans="6:19">
      <c r="F1057" s="30"/>
      <c r="N1057" s="16"/>
      <c r="O1057" s="15"/>
      <c r="P1057" s="15"/>
      <c r="Q1057" s="15"/>
      <c r="R1057" s="15"/>
      <c r="S1057" s="15"/>
    </row>
    <row r="1058" spans="6:19">
      <c r="F1058" s="30"/>
      <c r="N1058" s="16"/>
      <c r="O1058" s="15"/>
      <c r="P1058" s="15"/>
      <c r="Q1058" s="15"/>
      <c r="R1058" s="15"/>
      <c r="S1058" s="15"/>
    </row>
    <row r="1059" spans="6:19">
      <c r="F1059" s="30"/>
      <c r="N1059" s="16"/>
      <c r="O1059" s="15"/>
      <c r="P1059" s="15"/>
      <c r="Q1059" s="15"/>
      <c r="R1059" s="15"/>
      <c r="S1059" s="15"/>
    </row>
    <row r="1060" spans="6:19">
      <c r="F1060" s="30"/>
      <c r="N1060" s="16"/>
      <c r="O1060" s="15"/>
      <c r="P1060" s="15"/>
      <c r="Q1060" s="15"/>
      <c r="R1060" s="15"/>
      <c r="S1060" s="15"/>
    </row>
    <row r="1061" spans="6:19">
      <c r="F1061" s="30"/>
      <c r="N1061" s="16"/>
      <c r="O1061" s="15"/>
      <c r="P1061" s="15"/>
      <c r="Q1061" s="15"/>
      <c r="R1061" s="15"/>
      <c r="S1061" s="15"/>
    </row>
    <row r="1062" spans="6:19">
      <c r="F1062" s="30"/>
      <c r="N1062" s="16"/>
      <c r="O1062" s="15"/>
      <c r="P1062" s="15"/>
      <c r="Q1062" s="15"/>
      <c r="R1062" s="15"/>
      <c r="S1062" s="15"/>
    </row>
    <row r="1063" spans="6:19">
      <c r="F1063" s="30"/>
      <c r="N1063" s="16"/>
      <c r="O1063" s="15"/>
      <c r="P1063" s="15"/>
      <c r="Q1063" s="15"/>
      <c r="R1063" s="15"/>
      <c r="S1063" s="15"/>
    </row>
    <row r="1064" spans="6:19">
      <c r="F1064" s="30"/>
      <c r="N1064" s="16"/>
      <c r="O1064" s="15"/>
      <c r="P1064" s="15"/>
      <c r="Q1064" s="15"/>
      <c r="R1064" s="15"/>
      <c r="S1064" s="15"/>
    </row>
    <row r="1065" spans="6:19">
      <c r="F1065" s="30"/>
      <c r="N1065" s="16"/>
      <c r="O1065" s="15"/>
      <c r="P1065" s="15"/>
      <c r="Q1065" s="15"/>
      <c r="R1065" s="15"/>
      <c r="S1065" s="15"/>
    </row>
    <row r="1066" spans="6:19">
      <c r="F1066" s="30"/>
      <c r="N1066" s="16"/>
      <c r="O1066" s="15"/>
      <c r="P1066" s="15"/>
      <c r="Q1066" s="15"/>
      <c r="R1066" s="15"/>
      <c r="S1066" s="15"/>
    </row>
    <row r="1067" spans="6:19">
      <c r="F1067" s="30"/>
      <c r="N1067" s="16"/>
      <c r="O1067" s="15"/>
      <c r="P1067" s="15"/>
      <c r="Q1067" s="15"/>
      <c r="R1067" s="15"/>
      <c r="S1067" s="15"/>
    </row>
    <row r="1068" spans="6:19">
      <c r="F1068" s="30"/>
      <c r="N1068" s="16"/>
      <c r="O1068" s="15"/>
      <c r="P1068" s="15"/>
      <c r="Q1068" s="15"/>
      <c r="R1068" s="15"/>
      <c r="S1068" s="15"/>
    </row>
    <row r="1069" spans="6:19">
      <c r="F1069" s="30"/>
      <c r="N1069" s="16"/>
      <c r="O1069" s="15"/>
      <c r="P1069" s="15"/>
      <c r="Q1069" s="15"/>
      <c r="R1069" s="15"/>
      <c r="S1069" s="15"/>
    </row>
    <row r="1070" spans="6:19">
      <c r="F1070" s="30"/>
      <c r="N1070" s="16"/>
      <c r="O1070" s="15"/>
      <c r="P1070" s="15"/>
      <c r="Q1070" s="15"/>
      <c r="R1070" s="15"/>
      <c r="S1070" s="15"/>
    </row>
    <row r="1071" spans="6:19">
      <c r="F1071" s="30"/>
      <c r="N1071" s="16"/>
      <c r="O1071" s="15"/>
      <c r="P1071" s="15"/>
      <c r="Q1071" s="15"/>
      <c r="R1071" s="15"/>
      <c r="S1071" s="15"/>
    </row>
    <row r="1072" spans="6:19">
      <c r="F1072" s="30"/>
      <c r="N1072" s="16"/>
      <c r="O1072" s="15"/>
      <c r="P1072" s="15"/>
      <c r="Q1072" s="15"/>
      <c r="R1072" s="15"/>
      <c r="S1072" s="15"/>
    </row>
    <row r="1073" spans="6:19">
      <c r="F1073" s="30"/>
      <c r="N1073" s="16"/>
      <c r="O1073" s="15"/>
      <c r="P1073" s="15"/>
      <c r="Q1073" s="15"/>
      <c r="R1073" s="15"/>
      <c r="S1073" s="15"/>
    </row>
    <row r="1074" spans="6:19">
      <c r="F1074" s="30"/>
      <c r="N1074" s="16"/>
      <c r="O1074" s="15"/>
      <c r="P1074" s="15"/>
      <c r="Q1074" s="15"/>
      <c r="R1074" s="15"/>
      <c r="S1074" s="15"/>
    </row>
    <row r="1075" spans="6:19">
      <c r="F1075" s="30"/>
      <c r="N1075" s="16"/>
      <c r="O1075" s="15"/>
      <c r="P1075" s="15"/>
      <c r="Q1075" s="15"/>
      <c r="R1075" s="15"/>
      <c r="S1075" s="15"/>
    </row>
    <row r="1076" spans="6:19">
      <c r="F1076" s="30"/>
      <c r="N1076" s="16"/>
      <c r="O1076" s="15"/>
      <c r="P1076" s="15"/>
      <c r="Q1076" s="15"/>
      <c r="R1076" s="15"/>
      <c r="S1076" s="15"/>
    </row>
    <row r="1077" spans="6:19">
      <c r="F1077" s="30"/>
      <c r="N1077" s="16"/>
      <c r="O1077" s="15"/>
      <c r="P1077" s="15"/>
      <c r="Q1077" s="15"/>
      <c r="R1077" s="15"/>
      <c r="S1077" s="15"/>
    </row>
    <row r="1078" spans="6:19">
      <c r="F1078" s="30"/>
      <c r="N1078" s="16"/>
      <c r="O1078" s="15"/>
      <c r="P1078" s="15"/>
      <c r="Q1078" s="15"/>
      <c r="R1078" s="15"/>
      <c r="S1078" s="15"/>
    </row>
    <row r="1079" spans="6:19">
      <c r="F1079" s="30"/>
      <c r="N1079" s="16"/>
      <c r="O1079" s="15"/>
      <c r="P1079" s="15"/>
      <c r="Q1079" s="15"/>
      <c r="R1079" s="15"/>
      <c r="S1079" s="15"/>
    </row>
    <row r="1080" spans="6:19">
      <c r="F1080" s="30"/>
      <c r="N1080" s="16"/>
      <c r="O1080" s="15"/>
      <c r="P1080" s="15"/>
      <c r="Q1080" s="15"/>
      <c r="R1080" s="15"/>
      <c r="S1080" s="15"/>
    </row>
    <row r="1081" spans="6:19">
      <c r="F1081" s="30"/>
      <c r="N1081" s="16"/>
      <c r="O1081" s="15"/>
      <c r="P1081" s="15"/>
      <c r="Q1081" s="15"/>
      <c r="R1081" s="15"/>
      <c r="S1081" s="15"/>
    </row>
    <row r="1082" spans="6:19">
      <c r="F1082" s="30"/>
      <c r="N1082" s="16"/>
      <c r="O1082" s="15"/>
      <c r="P1082" s="15"/>
      <c r="Q1082" s="15"/>
      <c r="R1082" s="15"/>
      <c r="S1082" s="15"/>
    </row>
    <row r="1083" spans="6:19">
      <c r="F1083" s="30"/>
      <c r="N1083" s="16"/>
      <c r="O1083" s="15"/>
      <c r="P1083" s="15"/>
      <c r="Q1083" s="15"/>
      <c r="R1083" s="15"/>
      <c r="S1083" s="15"/>
    </row>
    <row r="1084" spans="6:19">
      <c r="F1084" s="30"/>
      <c r="N1084" s="16"/>
      <c r="O1084" s="15"/>
      <c r="P1084" s="15"/>
      <c r="Q1084" s="15"/>
      <c r="R1084" s="15"/>
      <c r="S1084" s="15"/>
    </row>
    <row r="1085" spans="6:19">
      <c r="F1085" s="30"/>
      <c r="N1085" s="16"/>
      <c r="O1085" s="15"/>
      <c r="P1085" s="15"/>
      <c r="Q1085" s="15"/>
      <c r="R1085" s="15"/>
      <c r="S1085" s="15"/>
    </row>
    <row r="1086" spans="6:19">
      <c r="F1086" s="30"/>
      <c r="N1086" s="16"/>
      <c r="O1086" s="15"/>
      <c r="P1086" s="15"/>
      <c r="Q1086" s="15"/>
      <c r="R1086" s="15"/>
      <c r="S1086" s="15"/>
    </row>
    <row r="1087" spans="6:19">
      <c r="F1087" s="30"/>
      <c r="N1087" s="16"/>
      <c r="O1087" s="15"/>
      <c r="P1087" s="15"/>
      <c r="Q1087" s="15"/>
      <c r="R1087" s="15"/>
      <c r="S1087" s="15"/>
    </row>
    <row r="1088" spans="6:19">
      <c r="F1088" s="30"/>
      <c r="N1088" s="16"/>
      <c r="O1088" s="15"/>
      <c r="P1088" s="15"/>
      <c r="Q1088" s="15"/>
      <c r="R1088" s="15"/>
      <c r="S1088" s="15"/>
    </row>
    <row r="1089" spans="6:19">
      <c r="F1089" s="30"/>
      <c r="N1089" s="16"/>
      <c r="O1089" s="15"/>
      <c r="P1089" s="15"/>
      <c r="Q1089" s="15"/>
      <c r="R1089" s="15"/>
      <c r="S1089" s="15"/>
    </row>
    <row r="1090" spans="6:19">
      <c r="F1090" s="30"/>
      <c r="N1090" s="16"/>
      <c r="O1090" s="15"/>
      <c r="P1090" s="15"/>
      <c r="Q1090" s="15"/>
      <c r="R1090" s="15"/>
      <c r="S1090" s="15"/>
    </row>
    <row r="1091" spans="6:19">
      <c r="F1091" s="30"/>
      <c r="N1091" s="16"/>
      <c r="O1091" s="15"/>
      <c r="P1091" s="15"/>
      <c r="Q1091" s="15"/>
      <c r="R1091" s="15"/>
      <c r="S1091" s="15"/>
    </row>
    <row r="1092" spans="6:19">
      <c r="F1092" s="30"/>
      <c r="N1092" s="16"/>
      <c r="O1092" s="15"/>
      <c r="P1092" s="15"/>
      <c r="Q1092" s="15"/>
      <c r="R1092" s="15"/>
      <c r="S1092" s="15"/>
    </row>
    <row r="1093" spans="6:19">
      <c r="F1093" s="30"/>
      <c r="N1093" s="16"/>
      <c r="O1093" s="15"/>
      <c r="P1093" s="15"/>
      <c r="Q1093" s="15"/>
      <c r="R1093" s="15"/>
      <c r="S1093" s="15"/>
    </row>
    <row r="1094" spans="6:19">
      <c r="F1094" s="30"/>
      <c r="N1094" s="16"/>
      <c r="O1094" s="15"/>
      <c r="P1094" s="15"/>
      <c r="Q1094" s="15"/>
      <c r="R1094" s="15"/>
      <c r="S1094" s="15"/>
    </row>
    <row r="1095" spans="6:19">
      <c r="F1095" s="30"/>
      <c r="N1095" s="16"/>
      <c r="O1095" s="15"/>
      <c r="P1095" s="15"/>
      <c r="Q1095" s="15"/>
      <c r="R1095" s="15"/>
      <c r="S1095" s="15"/>
    </row>
    <row r="1096" spans="6:19">
      <c r="F1096" s="30"/>
      <c r="N1096" s="16"/>
      <c r="O1096" s="15"/>
      <c r="P1096" s="15"/>
      <c r="Q1096" s="15"/>
      <c r="R1096" s="15"/>
      <c r="S1096" s="15"/>
    </row>
    <row r="1097" spans="6:19">
      <c r="F1097" s="30"/>
      <c r="N1097" s="16"/>
      <c r="O1097" s="15"/>
      <c r="P1097" s="15"/>
      <c r="Q1097" s="15"/>
      <c r="R1097" s="15"/>
      <c r="S1097" s="15"/>
    </row>
    <row r="1098" spans="6:19">
      <c r="F1098" s="30"/>
      <c r="N1098" s="16"/>
      <c r="O1098" s="15"/>
      <c r="P1098" s="15"/>
      <c r="Q1098" s="15"/>
      <c r="R1098" s="15"/>
      <c r="S1098" s="15"/>
    </row>
    <row r="1099" spans="6:19">
      <c r="F1099" s="30"/>
      <c r="N1099" s="16"/>
      <c r="O1099" s="15"/>
      <c r="P1099" s="15"/>
      <c r="Q1099" s="15"/>
      <c r="R1099" s="15"/>
      <c r="S1099" s="15"/>
    </row>
    <row r="1100" spans="6:19">
      <c r="F1100" s="30"/>
      <c r="N1100" s="16"/>
      <c r="O1100" s="15"/>
      <c r="P1100" s="15"/>
      <c r="Q1100" s="15"/>
      <c r="R1100" s="15"/>
      <c r="S1100" s="15"/>
    </row>
    <row r="1101" spans="6:19">
      <c r="F1101" s="30"/>
      <c r="N1101" s="16"/>
      <c r="O1101" s="15"/>
      <c r="P1101" s="15"/>
      <c r="Q1101" s="15"/>
      <c r="R1101" s="15"/>
      <c r="S1101" s="15"/>
    </row>
    <row r="1102" spans="6:19">
      <c r="F1102" s="30"/>
      <c r="N1102" s="16"/>
      <c r="O1102" s="15"/>
      <c r="P1102" s="15"/>
      <c r="Q1102" s="15"/>
      <c r="R1102" s="15"/>
      <c r="S1102" s="15"/>
    </row>
    <row r="1103" spans="6:19">
      <c r="F1103" s="30"/>
      <c r="N1103" s="16"/>
      <c r="O1103" s="15"/>
      <c r="P1103" s="15"/>
      <c r="Q1103" s="15"/>
      <c r="R1103" s="15"/>
      <c r="S1103" s="15"/>
    </row>
    <row r="1104" spans="6:19">
      <c r="F1104" s="30"/>
      <c r="N1104" s="16"/>
      <c r="O1104" s="15"/>
      <c r="P1104" s="15"/>
      <c r="Q1104" s="15"/>
      <c r="R1104" s="15"/>
      <c r="S1104" s="15"/>
    </row>
    <row r="1105" spans="6:19">
      <c r="F1105" s="30"/>
      <c r="N1105" s="16"/>
      <c r="O1105" s="15"/>
      <c r="P1105" s="15"/>
      <c r="Q1105" s="15"/>
      <c r="R1105" s="15"/>
      <c r="S1105" s="15"/>
    </row>
    <row r="1106" spans="6:19">
      <c r="F1106" s="30"/>
      <c r="N1106" s="16"/>
      <c r="O1106" s="15"/>
      <c r="P1106" s="15"/>
      <c r="Q1106" s="15"/>
      <c r="R1106" s="15"/>
      <c r="S1106" s="15"/>
    </row>
    <row r="1107" spans="6:19">
      <c r="F1107" s="30"/>
      <c r="N1107" s="16"/>
      <c r="O1107" s="15"/>
      <c r="P1107" s="15"/>
      <c r="Q1107" s="15"/>
      <c r="R1107" s="15"/>
      <c r="S1107" s="15"/>
    </row>
    <row r="1108" spans="6:19">
      <c r="F1108" s="30"/>
      <c r="N1108" s="16"/>
      <c r="O1108" s="15"/>
      <c r="P1108" s="15"/>
      <c r="Q1108" s="15"/>
      <c r="R1108" s="15"/>
      <c r="S1108" s="15"/>
    </row>
    <row r="1109" spans="6:19">
      <c r="F1109" s="30"/>
      <c r="N1109" s="16"/>
      <c r="O1109" s="15"/>
      <c r="P1109" s="15"/>
      <c r="Q1109" s="15"/>
      <c r="R1109" s="15"/>
      <c r="S1109" s="15"/>
    </row>
    <row r="1110" spans="6:19">
      <c r="F1110" s="30"/>
      <c r="N1110" s="16"/>
      <c r="O1110" s="15"/>
      <c r="P1110" s="15"/>
      <c r="Q1110" s="15"/>
      <c r="R1110" s="15"/>
      <c r="S1110" s="15"/>
    </row>
    <row r="1111" spans="6:19">
      <c r="F1111" s="30"/>
      <c r="N1111" s="16"/>
      <c r="O1111" s="15"/>
      <c r="P1111" s="15"/>
      <c r="Q1111" s="15"/>
      <c r="R1111" s="15"/>
      <c r="S1111" s="15"/>
    </row>
    <row r="1112" spans="6:19">
      <c r="F1112" s="30"/>
      <c r="N1112" s="16"/>
      <c r="O1112" s="15"/>
      <c r="P1112" s="15"/>
      <c r="Q1112" s="15"/>
      <c r="R1112" s="15"/>
      <c r="S1112" s="15"/>
    </row>
    <row r="1113" spans="6:19">
      <c r="F1113" s="30"/>
      <c r="N1113" s="16"/>
      <c r="O1113" s="15"/>
      <c r="P1113" s="15"/>
      <c r="Q1113" s="15"/>
      <c r="R1113" s="15"/>
      <c r="S1113" s="15"/>
    </row>
    <row r="1114" spans="6:19">
      <c r="F1114" s="30"/>
      <c r="N1114" s="16"/>
      <c r="O1114" s="15"/>
      <c r="P1114" s="15"/>
      <c r="Q1114" s="15"/>
      <c r="R1114" s="15"/>
      <c r="S1114" s="15"/>
    </row>
    <row r="1115" spans="6:19">
      <c r="F1115" s="30"/>
      <c r="N1115" s="16"/>
      <c r="O1115" s="15"/>
      <c r="P1115" s="15"/>
      <c r="Q1115" s="15"/>
      <c r="R1115" s="15"/>
      <c r="S1115" s="15"/>
    </row>
    <row r="1116" spans="6:19">
      <c r="F1116" s="30"/>
      <c r="N1116" s="16"/>
      <c r="O1116" s="15"/>
      <c r="P1116" s="15"/>
      <c r="Q1116" s="15"/>
      <c r="R1116" s="15"/>
      <c r="S1116" s="15"/>
    </row>
    <row r="1117" spans="6:19">
      <c r="F1117" s="30"/>
      <c r="N1117" s="16"/>
      <c r="O1117" s="15"/>
      <c r="P1117" s="15"/>
      <c r="Q1117" s="15"/>
      <c r="R1117" s="15"/>
      <c r="S1117" s="15"/>
    </row>
    <row r="1118" spans="6:19">
      <c r="F1118" s="30"/>
      <c r="N1118" s="16"/>
      <c r="O1118" s="15"/>
      <c r="P1118" s="15"/>
      <c r="Q1118" s="15"/>
      <c r="R1118" s="15"/>
      <c r="S1118" s="15"/>
    </row>
    <row r="1119" spans="6:19">
      <c r="F1119" s="30"/>
      <c r="N1119" s="16"/>
      <c r="O1119" s="15"/>
      <c r="P1119" s="15"/>
      <c r="Q1119" s="15"/>
      <c r="R1119" s="15"/>
      <c r="S1119" s="15"/>
    </row>
    <row r="1120" spans="6:19">
      <c r="F1120" s="30"/>
      <c r="N1120" s="16"/>
      <c r="O1120" s="15"/>
      <c r="P1120" s="15"/>
      <c r="Q1120" s="15"/>
      <c r="R1120" s="15"/>
      <c r="S1120" s="15"/>
    </row>
    <row r="1121" spans="6:19">
      <c r="F1121" s="30"/>
      <c r="N1121" s="16"/>
      <c r="O1121" s="15"/>
      <c r="P1121" s="15"/>
      <c r="Q1121" s="15"/>
      <c r="R1121" s="15"/>
      <c r="S1121" s="15"/>
    </row>
    <row r="1122" spans="6:19">
      <c r="F1122" s="30"/>
      <c r="N1122" s="16"/>
      <c r="O1122" s="15"/>
      <c r="P1122" s="15"/>
      <c r="Q1122" s="15"/>
      <c r="R1122" s="15"/>
      <c r="S1122" s="15"/>
    </row>
    <row r="1123" spans="6:19">
      <c r="F1123" s="30"/>
      <c r="N1123" s="16"/>
      <c r="O1123" s="15"/>
      <c r="P1123" s="15"/>
      <c r="Q1123" s="15"/>
      <c r="R1123" s="15"/>
      <c r="S1123" s="15"/>
    </row>
    <row r="1124" spans="6:19">
      <c r="F1124" s="30"/>
      <c r="N1124" s="16"/>
      <c r="O1124" s="15"/>
      <c r="P1124" s="15"/>
      <c r="Q1124" s="15"/>
      <c r="R1124" s="15"/>
      <c r="S1124" s="15"/>
    </row>
    <row r="1125" spans="6:19">
      <c r="F1125" s="30"/>
      <c r="N1125" s="16"/>
      <c r="O1125" s="15"/>
      <c r="P1125" s="15"/>
      <c r="Q1125" s="15"/>
      <c r="R1125" s="15"/>
      <c r="S1125" s="15"/>
    </row>
    <row r="1126" spans="6:19">
      <c r="F1126" s="30"/>
      <c r="N1126" s="16"/>
      <c r="O1126" s="15"/>
      <c r="P1126" s="15"/>
      <c r="Q1126" s="15"/>
      <c r="R1126" s="15"/>
      <c r="S1126" s="15"/>
    </row>
    <row r="1127" spans="6:19">
      <c r="F1127" s="30"/>
      <c r="N1127" s="16"/>
      <c r="O1127" s="15"/>
      <c r="P1127" s="15"/>
      <c r="Q1127" s="15"/>
      <c r="R1127" s="15"/>
      <c r="S1127" s="15"/>
    </row>
    <row r="1128" spans="6:19">
      <c r="F1128" s="30"/>
      <c r="N1128" s="16"/>
      <c r="O1128" s="15"/>
      <c r="P1128" s="15"/>
      <c r="Q1128" s="15"/>
      <c r="R1128" s="15"/>
      <c r="S1128" s="15"/>
    </row>
    <row r="1129" spans="6:19">
      <c r="F1129" s="30"/>
      <c r="N1129" s="16"/>
      <c r="O1129" s="15"/>
      <c r="P1129" s="15"/>
      <c r="Q1129" s="15"/>
      <c r="R1129" s="15"/>
      <c r="S1129" s="15"/>
    </row>
    <row r="1130" spans="6:19">
      <c r="F1130" s="30"/>
      <c r="N1130" s="16"/>
      <c r="O1130" s="15"/>
      <c r="P1130" s="15"/>
      <c r="Q1130" s="15"/>
      <c r="R1130" s="15"/>
      <c r="S1130" s="15"/>
    </row>
    <row r="1131" spans="6:19">
      <c r="F1131" s="30"/>
      <c r="N1131" s="16"/>
      <c r="O1131" s="15"/>
      <c r="P1131" s="15"/>
      <c r="Q1131" s="15"/>
      <c r="R1131" s="15"/>
      <c r="S1131" s="15"/>
    </row>
    <row r="1132" spans="6:19">
      <c r="F1132" s="30"/>
      <c r="N1132" s="16"/>
      <c r="O1132" s="15"/>
      <c r="P1132" s="15"/>
      <c r="Q1132" s="15"/>
      <c r="R1132" s="15"/>
      <c r="S1132" s="15"/>
    </row>
    <row r="1133" spans="6:19">
      <c r="F1133" s="30"/>
      <c r="N1133" s="16"/>
      <c r="O1133" s="15"/>
      <c r="P1133" s="15"/>
      <c r="Q1133" s="15"/>
      <c r="R1133" s="15"/>
      <c r="S1133" s="15"/>
    </row>
    <row r="1134" spans="6:19">
      <c r="F1134" s="30"/>
      <c r="N1134" s="16"/>
      <c r="O1134" s="15"/>
      <c r="P1134" s="15"/>
      <c r="Q1134" s="15"/>
      <c r="R1134" s="15"/>
      <c r="S1134" s="15"/>
    </row>
    <row r="1135" spans="6:19">
      <c r="F1135" s="30"/>
      <c r="N1135" s="16"/>
      <c r="O1135" s="15"/>
      <c r="P1135" s="15"/>
      <c r="Q1135" s="15"/>
      <c r="R1135" s="15"/>
      <c r="S1135" s="15"/>
    </row>
    <row r="1136" spans="6:19">
      <c r="F1136" s="30"/>
      <c r="N1136" s="16"/>
      <c r="O1136" s="15"/>
      <c r="P1136" s="15"/>
      <c r="Q1136" s="15"/>
      <c r="R1136" s="15"/>
      <c r="S1136" s="15"/>
    </row>
    <row r="1137" spans="6:19">
      <c r="F1137" s="30"/>
      <c r="N1137" s="16"/>
      <c r="O1137" s="15"/>
      <c r="P1137" s="15"/>
      <c r="Q1137" s="15"/>
      <c r="R1137" s="15"/>
      <c r="S1137" s="15"/>
    </row>
    <row r="1138" spans="6:19">
      <c r="F1138" s="30"/>
      <c r="N1138" s="16"/>
      <c r="O1138" s="15"/>
      <c r="P1138" s="15"/>
      <c r="Q1138" s="15"/>
      <c r="R1138" s="15"/>
      <c r="S1138" s="15"/>
    </row>
    <row r="1139" spans="6:19">
      <c r="F1139" s="30"/>
      <c r="N1139" s="16"/>
      <c r="O1139" s="15"/>
      <c r="P1139" s="15"/>
      <c r="Q1139" s="15"/>
      <c r="R1139" s="15"/>
      <c r="S1139" s="15"/>
    </row>
    <row r="1140" spans="6:19">
      <c r="F1140" s="30"/>
      <c r="N1140" s="16"/>
      <c r="O1140" s="15"/>
      <c r="P1140" s="15"/>
      <c r="Q1140" s="15"/>
      <c r="R1140" s="15"/>
      <c r="S1140" s="15"/>
    </row>
    <row r="1141" spans="6:19">
      <c r="F1141" s="30"/>
      <c r="N1141" s="16"/>
      <c r="O1141" s="15"/>
      <c r="P1141" s="15"/>
      <c r="Q1141" s="15"/>
      <c r="R1141" s="15"/>
      <c r="S1141" s="15"/>
    </row>
    <row r="1142" spans="6:19">
      <c r="F1142" s="30"/>
      <c r="N1142" s="16"/>
      <c r="O1142" s="15"/>
      <c r="P1142" s="15"/>
      <c r="Q1142" s="15"/>
      <c r="R1142" s="15"/>
      <c r="S1142" s="15"/>
    </row>
    <row r="1143" spans="6:19">
      <c r="F1143" s="30"/>
      <c r="N1143" s="16"/>
      <c r="O1143" s="15"/>
      <c r="P1143" s="15"/>
      <c r="Q1143" s="15"/>
      <c r="R1143" s="15"/>
      <c r="S1143" s="15"/>
    </row>
    <row r="1144" spans="6:19">
      <c r="F1144" s="30"/>
      <c r="N1144" s="16"/>
      <c r="O1144" s="15"/>
      <c r="P1144" s="15"/>
      <c r="Q1144" s="15"/>
      <c r="R1144" s="15"/>
      <c r="S1144" s="15"/>
    </row>
    <row r="1145" spans="6:19">
      <c r="F1145" s="30"/>
      <c r="N1145" s="16"/>
      <c r="O1145" s="15"/>
      <c r="P1145" s="15"/>
      <c r="Q1145" s="15"/>
      <c r="R1145" s="15"/>
      <c r="S1145" s="15"/>
    </row>
    <row r="1146" spans="6:19">
      <c r="F1146" s="30"/>
      <c r="N1146" s="16"/>
      <c r="O1146" s="15"/>
      <c r="P1146" s="15"/>
      <c r="Q1146" s="15"/>
      <c r="R1146" s="15"/>
      <c r="S1146" s="15"/>
    </row>
    <row r="1147" spans="6:19">
      <c r="F1147" s="30"/>
      <c r="N1147" s="16"/>
      <c r="O1147" s="15"/>
      <c r="P1147" s="15"/>
      <c r="Q1147" s="15"/>
      <c r="R1147" s="15"/>
      <c r="S1147" s="15"/>
    </row>
    <row r="1148" spans="6:19">
      <c r="F1148" s="30"/>
      <c r="N1148" s="16"/>
      <c r="O1148" s="15"/>
      <c r="P1148" s="15"/>
      <c r="Q1148" s="15"/>
      <c r="R1148" s="15"/>
      <c r="S1148" s="15"/>
    </row>
    <row r="1149" spans="6:19">
      <c r="F1149" s="30"/>
      <c r="N1149" s="16"/>
      <c r="O1149" s="15"/>
      <c r="P1149" s="15"/>
      <c r="Q1149" s="15"/>
      <c r="R1149" s="15"/>
      <c r="S1149" s="15"/>
    </row>
    <row r="1150" spans="6:19">
      <c r="F1150" s="30"/>
      <c r="N1150" s="16"/>
      <c r="O1150" s="15"/>
      <c r="P1150" s="15"/>
      <c r="Q1150" s="15"/>
      <c r="R1150" s="15"/>
      <c r="S1150" s="15"/>
    </row>
    <row r="1151" spans="6:19">
      <c r="F1151" s="30"/>
      <c r="N1151" s="16"/>
      <c r="O1151" s="15"/>
      <c r="P1151" s="15"/>
      <c r="Q1151" s="15"/>
      <c r="R1151" s="15"/>
      <c r="S1151" s="15"/>
    </row>
    <row r="1152" spans="6:19">
      <c r="F1152" s="30"/>
      <c r="N1152" s="16"/>
      <c r="O1152" s="15"/>
      <c r="P1152" s="15"/>
      <c r="Q1152" s="15"/>
      <c r="R1152" s="15"/>
      <c r="S1152" s="15"/>
    </row>
    <row r="1153" spans="6:19">
      <c r="F1153" s="30"/>
      <c r="N1153" s="16"/>
      <c r="O1153" s="15"/>
      <c r="P1153" s="15"/>
      <c r="Q1153" s="15"/>
      <c r="R1153" s="15"/>
      <c r="S1153" s="15"/>
    </row>
    <row r="1154" spans="6:19">
      <c r="F1154" s="30"/>
      <c r="N1154" s="16"/>
      <c r="O1154" s="15"/>
      <c r="P1154" s="15"/>
      <c r="Q1154" s="15"/>
      <c r="R1154" s="15"/>
      <c r="S1154" s="15"/>
    </row>
    <row r="1155" spans="6:19">
      <c r="F1155" s="30"/>
      <c r="N1155" s="16"/>
      <c r="O1155" s="15"/>
      <c r="P1155" s="15"/>
      <c r="Q1155" s="15"/>
      <c r="R1155" s="15"/>
      <c r="S1155" s="15"/>
    </row>
    <row r="1156" spans="6:19">
      <c r="F1156" s="30"/>
      <c r="N1156" s="16"/>
      <c r="O1156" s="15"/>
      <c r="P1156" s="15"/>
      <c r="Q1156" s="15"/>
      <c r="R1156" s="15"/>
      <c r="S1156" s="15"/>
    </row>
    <row r="1157" spans="6:19">
      <c r="F1157" s="30"/>
      <c r="N1157" s="16"/>
      <c r="O1157" s="15"/>
      <c r="P1157" s="15"/>
      <c r="Q1157" s="15"/>
      <c r="R1157" s="15"/>
      <c r="S1157" s="15"/>
    </row>
    <row r="1158" spans="6:19">
      <c r="F1158" s="30"/>
      <c r="N1158" s="16"/>
      <c r="O1158" s="15"/>
      <c r="P1158" s="15"/>
      <c r="Q1158" s="15"/>
      <c r="R1158" s="15"/>
      <c r="S1158" s="15"/>
    </row>
    <row r="1159" spans="6:19">
      <c r="F1159" s="30"/>
      <c r="N1159" s="16"/>
      <c r="O1159" s="15"/>
      <c r="P1159" s="15"/>
      <c r="Q1159" s="15"/>
      <c r="R1159" s="15"/>
      <c r="S1159" s="15"/>
    </row>
    <row r="1160" spans="6:19">
      <c r="F1160" s="30"/>
      <c r="N1160" s="16"/>
      <c r="O1160" s="15"/>
      <c r="P1160" s="15"/>
      <c r="Q1160" s="15"/>
      <c r="R1160" s="15"/>
      <c r="S1160" s="15"/>
    </row>
    <row r="1161" spans="6:19">
      <c r="F1161" s="30"/>
      <c r="N1161" s="16"/>
      <c r="O1161" s="15"/>
      <c r="P1161" s="15"/>
      <c r="Q1161" s="15"/>
      <c r="R1161" s="15"/>
      <c r="S1161" s="15"/>
    </row>
    <row r="1162" spans="6:19">
      <c r="F1162" s="30"/>
      <c r="N1162" s="16"/>
      <c r="O1162" s="15"/>
      <c r="P1162" s="15"/>
      <c r="Q1162" s="15"/>
      <c r="R1162" s="15"/>
      <c r="S1162" s="15"/>
    </row>
    <row r="1163" spans="6:19">
      <c r="F1163" s="30"/>
      <c r="N1163" s="16"/>
      <c r="O1163" s="15"/>
      <c r="P1163" s="15"/>
      <c r="Q1163" s="15"/>
      <c r="R1163" s="15"/>
      <c r="S1163" s="15"/>
    </row>
    <row r="1164" spans="6:19">
      <c r="F1164" s="30"/>
      <c r="N1164" s="16"/>
      <c r="O1164" s="15"/>
      <c r="P1164" s="15"/>
      <c r="Q1164" s="15"/>
      <c r="R1164" s="15"/>
      <c r="S1164" s="15"/>
    </row>
    <row r="1165" spans="6:19">
      <c r="F1165" s="30"/>
      <c r="N1165" s="16"/>
      <c r="O1165" s="15"/>
      <c r="P1165" s="15"/>
      <c r="Q1165" s="15"/>
      <c r="R1165" s="15"/>
      <c r="S1165" s="15"/>
    </row>
    <row r="1166" spans="6:19">
      <c r="F1166" s="30"/>
      <c r="N1166" s="16"/>
      <c r="O1166" s="15"/>
      <c r="P1166" s="15"/>
      <c r="Q1166" s="15"/>
      <c r="R1166" s="15"/>
      <c r="S1166" s="15"/>
    </row>
    <row r="1167" spans="6:19">
      <c r="F1167" s="30"/>
      <c r="N1167" s="16"/>
      <c r="O1167" s="15"/>
      <c r="P1167" s="15"/>
      <c r="Q1167" s="15"/>
      <c r="R1167" s="15"/>
      <c r="S1167" s="15"/>
    </row>
    <row r="1168" spans="6:19">
      <c r="F1168" s="30"/>
      <c r="N1168" s="16"/>
      <c r="O1168" s="15"/>
      <c r="P1168" s="15"/>
      <c r="Q1168" s="15"/>
      <c r="R1168" s="15"/>
      <c r="S1168" s="15"/>
    </row>
    <row r="1169" spans="6:19">
      <c r="F1169" s="30"/>
      <c r="N1169" s="16"/>
      <c r="O1169" s="15"/>
      <c r="P1169" s="15"/>
      <c r="Q1169" s="15"/>
      <c r="R1169" s="15"/>
      <c r="S1169" s="15"/>
    </row>
    <row r="1170" spans="6:19">
      <c r="F1170" s="30"/>
      <c r="N1170" s="16"/>
      <c r="O1170" s="15"/>
      <c r="P1170" s="15"/>
      <c r="Q1170" s="15"/>
      <c r="R1170" s="15"/>
      <c r="S1170" s="15"/>
    </row>
    <row r="1171" spans="6:19">
      <c r="F1171" s="30"/>
      <c r="N1171" s="16"/>
      <c r="O1171" s="15"/>
      <c r="P1171" s="15"/>
      <c r="Q1171" s="15"/>
      <c r="R1171" s="15"/>
      <c r="S1171" s="15"/>
    </row>
    <row r="1172" spans="6:19">
      <c r="F1172" s="30"/>
      <c r="N1172" s="16"/>
      <c r="O1172" s="15"/>
      <c r="P1172" s="15"/>
      <c r="Q1172" s="15"/>
      <c r="R1172" s="15"/>
      <c r="S1172" s="15"/>
    </row>
    <row r="1173" spans="6:19">
      <c r="F1173" s="30"/>
      <c r="N1173" s="16"/>
      <c r="O1173" s="15"/>
      <c r="P1173" s="15"/>
      <c r="Q1173" s="15"/>
      <c r="R1173" s="15"/>
      <c r="S1173" s="15"/>
    </row>
    <row r="1174" spans="6:19">
      <c r="F1174" s="30"/>
      <c r="N1174" s="16"/>
      <c r="O1174" s="15"/>
      <c r="P1174" s="15"/>
      <c r="Q1174" s="15"/>
      <c r="R1174" s="15"/>
      <c r="S1174" s="15"/>
    </row>
    <row r="1175" spans="6:19">
      <c r="F1175" s="30"/>
      <c r="N1175" s="16"/>
      <c r="O1175" s="15"/>
      <c r="P1175" s="15"/>
      <c r="Q1175" s="15"/>
      <c r="R1175" s="15"/>
      <c r="S1175" s="15"/>
    </row>
    <row r="1176" spans="6:19">
      <c r="F1176" s="30"/>
      <c r="N1176" s="16"/>
      <c r="O1176" s="15"/>
      <c r="P1176" s="15"/>
      <c r="Q1176" s="15"/>
      <c r="R1176" s="15"/>
      <c r="S1176" s="15"/>
    </row>
    <row r="1177" spans="6:19">
      <c r="F1177" s="30"/>
      <c r="N1177" s="16"/>
      <c r="O1177" s="15"/>
      <c r="P1177" s="15"/>
      <c r="Q1177" s="15"/>
      <c r="R1177" s="15"/>
      <c r="S1177" s="15"/>
    </row>
    <row r="1178" spans="6:19">
      <c r="F1178" s="30"/>
      <c r="N1178" s="16"/>
      <c r="O1178" s="15"/>
      <c r="P1178" s="15"/>
      <c r="Q1178" s="15"/>
      <c r="R1178" s="15"/>
      <c r="S1178" s="15"/>
    </row>
    <row r="1179" spans="6:19">
      <c r="F1179" s="30"/>
      <c r="N1179" s="16"/>
      <c r="O1179" s="15"/>
      <c r="P1179" s="15"/>
      <c r="Q1179" s="15"/>
      <c r="R1179" s="15"/>
      <c r="S1179" s="15"/>
    </row>
    <row r="1180" spans="6:19">
      <c r="F1180" s="30"/>
      <c r="N1180" s="16"/>
      <c r="O1180" s="15"/>
      <c r="P1180" s="15"/>
      <c r="Q1180" s="15"/>
      <c r="R1180" s="15"/>
      <c r="S1180" s="15"/>
    </row>
    <row r="1181" spans="6:19">
      <c r="F1181" s="30"/>
      <c r="N1181" s="16"/>
      <c r="O1181" s="15"/>
      <c r="P1181" s="15"/>
      <c r="Q1181" s="15"/>
      <c r="R1181" s="15"/>
      <c r="S1181" s="15"/>
    </row>
    <row r="1182" spans="6:19">
      <c r="F1182" s="30"/>
      <c r="N1182" s="16"/>
      <c r="O1182" s="15"/>
      <c r="P1182" s="15"/>
      <c r="Q1182" s="15"/>
      <c r="R1182" s="15"/>
      <c r="S1182" s="15"/>
    </row>
    <row r="1183" spans="6:19">
      <c r="F1183" s="30"/>
      <c r="N1183" s="16"/>
      <c r="O1183" s="15"/>
      <c r="P1183" s="15"/>
      <c r="Q1183" s="15"/>
      <c r="R1183" s="15"/>
      <c r="S1183" s="15"/>
    </row>
    <row r="1184" spans="6:19">
      <c r="F1184" s="30"/>
      <c r="N1184" s="16"/>
      <c r="O1184" s="15"/>
      <c r="P1184" s="15"/>
      <c r="Q1184" s="15"/>
      <c r="R1184" s="15"/>
      <c r="S1184" s="15"/>
    </row>
    <row r="1185" spans="6:19">
      <c r="F1185" s="30"/>
      <c r="N1185" s="16"/>
      <c r="O1185" s="15"/>
      <c r="P1185" s="15"/>
      <c r="Q1185" s="15"/>
      <c r="R1185" s="15"/>
      <c r="S1185" s="15"/>
    </row>
    <row r="1186" spans="6:19">
      <c r="F1186" s="30"/>
      <c r="N1186" s="16"/>
      <c r="O1186" s="15"/>
      <c r="P1186" s="15"/>
      <c r="Q1186" s="15"/>
      <c r="R1186" s="15"/>
      <c r="S1186" s="15"/>
    </row>
    <row r="1187" spans="6:19">
      <c r="F1187" s="30"/>
      <c r="N1187" s="16"/>
      <c r="O1187" s="15"/>
      <c r="P1187" s="15"/>
      <c r="Q1187" s="15"/>
      <c r="R1187" s="15"/>
      <c r="S1187" s="15"/>
    </row>
    <row r="1188" spans="6:19">
      <c r="F1188" s="30"/>
      <c r="N1188" s="16"/>
      <c r="O1188" s="15"/>
      <c r="P1188" s="15"/>
      <c r="Q1188" s="15"/>
      <c r="R1188" s="15"/>
      <c r="S1188" s="15"/>
    </row>
    <row r="1189" spans="6:19">
      <c r="F1189" s="30"/>
      <c r="N1189" s="16"/>
      <c r="O1189" s="15"/>
      <c r="P1189" s="15"/>
      <c r="Q1189" s="15"/>
      <c r="R1189" s="15"/>
      <c r="S1189" s="15"/>
    </row>
    <row r="1190" spans="6:19">
      <c r="F1190" s="30"/>
      <c r="N1190" s="16"/>
      <c r="O1190" s="15"/>
      <c r="P1190" s="15"/>
      <c r="Q1190" s="15"/>
      <c r="R1190" s="15"/>
      <c r="S1190" s="15"/>
    </row>
    <row r="1191" spans="6:19">
      <c r="F1191" s="30"/>
      <c r="N1191" s="16"/>
      <c r="O1191" s="15"/>
      <c r="P1191" s="15"/>
      <c r="Q1191" s="15"/>
      <c r="R1191" s="15"/>
      <c r="S1191" s="15"/>
    </row>
    <row r="1192" spans="6:19">
      <c r="F1192" s="30"/>
      <c r="N1192" s="16"/>
      <c r="O1192" s="15"/>
      <c r="P1192" s="15"/>
      <c r="Q1192" s="15"/>
      <c r="R1192" s="15"/>
      <c r="S1192" s="15"/>
    </row>
    <row r="1193" spans="6:19">
      <c r="F1193" s="30"/>
      <c r="N1193" s="16"/>
      <c r="O1193" s="15"/>
      <c r="P1193" s="15"/>
      <c r="Q1193" s="15"/>
      <c r="R1193" s="15"/>
      <c r="S1193" s="15"/>
    </row>
    <row r="1194" spans="6:19">
      <c r="F1194" s="30"/>
      <c r="N1194" s="16"/>
      <c r="O1194" s="15"/>
      <c r="P1194" s="15"/>
      <c r="Q1194" s="15"/>
      <c r="R1194" s="15"/>
      <c r="S1194" s="15"/>
    </row>
    <row r="1195" spans="6:19">
      <c r="F1195" s="30"/>
      <c r="N1195" s="16"/>
      <c r="O1195" s="15"/>
      <c r="P1195" s="15"/>
      <c r="Q1195" s="15"/>
      <c r="R1195" s="15"/>
      <c r="S1195" s="15"/>
    </row>
    <row r="1196" spans="6:19">
      <c r="F1196" s="30"/>
      <c r="N1196" s="16"/>
      <c r="O1196" s="15"/>
      <c r="P1196" s="15"/>
      <c r="Q1196" s="15"/>
      <c r="R1196" s="15"/>
      <c r="S1196" s="15"/>
    </row>
    <row r="1197" spans="6:19">
      <c r="F1197" s="30"/>
      <c r="N1197" s="16"/>
      <c r="O1197" s="15"/>
      <c r="P1197" s="15"/>
      <c r="Q1197" s="15"/>
      <c r="R1197" s="15"/>
      <c r="S1197" s="15"/>
    </row>
    <row r="1198" spans="6:19">
      <c r="F1198" s="30"/>
      <c r="N1198" s="16"/>
      <c r="O1198" s="15"/>
      <c r="P1198" s="15"/>
      <c r="Q1198" s="15"/>
      <c r="R1198" s="15"/>
      <c r="S1198" s="15"/>
    </row>
    <row r="1199" spans="6:19">
      <c r="F1199" s="30"/>
      <c r="N1199" s="16"/>
      <c r="O1199" s="15"/>
      <c r="P1199" s="15"/>
      <c r="Q1199" s="15"/>
      <c r="R1199" s="15"/>
      <c r="S1199" s="15"/>
    </row>
    <row r="1200" spans="6:19">
      <c r="F1200" s="30"/>
      <c r="N1200" s="16"/>
      <c r="O1200" s="15"/>
      <c r="P1200" s="15"/>
      <c r="Q1200" s="15"/>
      <c r="R1200" s="15"/>
      <c r="S1200" s="15"/>
    </row>
    <row r="1201" spans="6:19">
      <c r="F1201" s="30"/>
      <c r="N1201" s="16"/>
      <c r="O1201" s="15"/>
      <c r="P1201" s="15"/>
      <c r="Q1201" s="15"/>
      <c r="R1201" s="15"/>
      <c r="S1201" s="15"/>
    </row>
    <row r="1202" spans="6:19">
      <c r="F1202" s="30"/>
      <c r="N1202" s="16"/>
      <c r="O1202" s="15"/>
      <c r="P1202" s="15"/>
      <c r="Q1202" s="15"/>
      <c r="R1202" s="15"/>
      <c r="S1202" s="15"/>
    </row>
    <row r="1203" spans="6:19">
      <c r="F1203" s="30"/>
      <c r="N1203" s="16"/>
      <c r="O1203" s="15"/>
      <c r="P1203" s="15"/>
      <c r="Q1203" s="15"/>
      <c r="R1203" s="15"/>
      <c r="S1203" s="15"/>
    </row>
    <row r="1204" spans="6:19">
      <c r="F1204" s="30"/>
      <c r="N1204" s="16"/>
      <c r="O1204" s="15"/>
      <c r="P1204" s="15"/>
      <c r="Q1204" s="15"/>
      <c r="R1204" s="15"/>
      <c r="S1204" s="15"/>
    </row>
    <row r="1205" spans="6:19">
      <c r="F1205" s="30"/>
      <c r="N1205" s="16"/>
      <c r="O1205" s="15"/>
      <c r="P1205" s="15"/>
      <c r="Q1205" s="15"/>
      <c r="R1205" s="15"/>
      <c r="S1205" s="15"/>
    </row>
    <row r="1206" spans="6:19">
      <c r="F1206" s="30"/>
      <c r="N1206" s="16"/>
      <c r="O1206" s="15"/>
      <c r="P1206" s="15"/>
      <c r="Q1206" s="15"/>
      <c r="R1206" s="15"/>
      <c r="S1206" s="15"/>
    </row>
    <row r="1207" spans="6:19">
      <c r="F1207" s="30"/>
      <c r="N1207" s="16"/>
      <c r="O1207" s="15"/>
      <c r="P1207" s="15"/>
      <c r="Q1207" s="15"/>
      <c r="R1207" s="15"/>
      <c r="S1207" s="15"/>
    </row>
    <row r="1208" spans="6:19">
      <c r="F1208" s="30"/>
      <c r="N1208" s="16"/>
      <c r="O1208" s="15"/>
      <c r="P1208" s="15"/>
      <c r="Q1208" s="15"/>
      <c r="R1208" s="15"/>
      <c r="S1208" s="15"/>
    </row>
    <row r="1209" spans="6:19">
      <c r="F1209" s="30"/>
      <c r="N1209" s="16"/>
      <c r="O1209" s="15"/>
      <c r="P1209" s="15"/>
      <c r="Q1209" s="15"/>
      <c r="R1209" s="15"/>
      <c r="S1209" s="15"/>
    </row>
    <row r="1210" spans="6:19">
      <c r="F1210" s="30"/>
      <c r="N1210" s="16"/>
      <c r="O1210" s="15"/>
      <c r="P1210" s="15"/>
      <c r="Q1210" s="15"/>
      <c r="R1210" s="15"/>
      <c r="S1210" s="15"/>
    </row>
    <row r="1211" spans="6:19">
      <c r="F1211" s="30"/>
      <c r="N1211" s="16"/>
      <c r="O1211" s="15"/>
      <c r="P1211" s="15"/>
      <c r="Q1211" s="15"/>
      <c r="R1211" s="15"/>
      <c r="S1211" s="15"/>
    </row>
    <row r="1212" spans="6:19">
      <c r="F1212" s="30"/>
      <c r="N1212" s="16"/>
      <c r="O1212" s="15"/>
      <c r="P1212" s="15"/>
      <c r="Q1212" s="15"/>
      <c r="R1212" s="15"/>
      <c r="S1212" s="15"/>
    </row>
    <row r="1213" spans="6:19">
      <c r="F1213" s="30"/>
      <c r="N1213" s="16"/>
      <c r="O1213" s="15"/>
      <c r="P1213" s="15"/>
      <c r="Q1213" s="15"/>
      <c r="R1213" s="15"/>
      <c r="S1213" s="15"/>
    </row>
    <row r="1214" spans="6:19">
      <c r="F1214" s="30"/>
      <c r="N1214" s="16"/>
      <c r="O1214" s="15"/>
      <c r="P1214" s="15"/>
      <c r="Q1214" s="15"/>
      <c r="R1214" s="15"/>
      <c r="S1214" s="15"/>
    </row>
    <row r="1215" spans="6:19">
      <c r="F1215" s="30"/>
      <c r="N1215" s="16"/>
      <c r="O1215" s="15"/>
      <c r="P1215" s="15"/>
      <c r="Q1215" s="15"/>
      <c r="R1215" s="15"/>
      <c r="S1215" s="15"/>
    </row>
    <row r="1216" spans="6:19">
      <c r="F1216" s="30"/>
      <c r="N1216" s="16"/>
      <c r="O1216" s="15"/>
      <c r="P1216" s="15"/>
      <c r="Q1216" s="15"/>
      <c r="R1216" s="15"/>
      <c r="S1216" s="15"/>
    </row>
    <row r="1217" spans="6:19">
      <c r="F1217" s="30"/>
      <c r="N1217" s="16"/>
      <c r="O1217" s="15"/>
      <c r="P1217" s="15"/>
      <c r="Q1217" s="15"/>
      <c r="R1217" s="15"/>
      <c r="S1217" s="15"/>
    </row>
    <row r="1218" spans="6:19">
      <c r="F1218" s="30"/>
      <c r="N1218" s="16"/>
      <c r="O1218" s="15"/>
      <c r="P1218" s="15"/>
      <c r="Q1218" s="15"/>
      <c r="R1218" s="15"/>
      <c r="S1218" s="15"/>
    </row>
    <row r="1219" spans="6:19">
      <c r="F1219" s="30"/>
      <c r="N1219" s="16"/>
      <c r="O1219" s="15"/>
      <c r="P1219" s="15"/>
      <c r="Q1219" s="15"/>
      <c r="R1219" s="15"/>
      <c r="S1219" s="15"/>
    </row>
    <row r="1220" spans="6:19">
      <c r="F1220" s="30"/>
      <c r="N1220" s="16"/>
      <c r="O1220" s="15"/>
      <c r="P1220" s="15"/>
      <c r="Q1220" s="15"/>
      <c r="R1220" s="15"/>
      <c r="S1220" s="15"/>
    </row>
    <row r="1221" spans="6:19">
      <c r="F1221" s="30"/>
      <c r="N1221" s="16"/>
      <c r="O1221" s="15"/>
      <c r="P1221" s="15"/>
      <c r="Q1221" s="15"/>
      <c r="R1221" s="15"/>
      <c r="S1221" s="15"/>
    </row>
    <row r="1222" spans="6:19">
      <c r="F1222" s="30"/>
      <c r="N1222" s="16"/>
      <c r="O1222" s="15"/>
      <c r="P1222" s="15"/>
      <c r="Q1222" s="15"/>
      <c r="R1222" s="15"/>
      <c r="S1222" s="15"/>
    </row>
    <row r="1223" spans="6:19">
      <c r="F1223" s="30"/>
      <c r="N1223" s="16"/>
      <c r="O1223" s="15"/>
      <c r="P1223" s="15"/>
      <c r="Q1223" s="15"/>
      <c r="R1223" s="15"/>
      <c r="S1223" s="15"/>
    </row>
    <row r="1224" spans="6:19">
      <c r="F1224" s="30"/>
      <c r="N1224" s="16"/>
      <c r="O1224" s="15"/>
      <c r="P1224" s="15"/>
      <c r="Q1224" s="15"/>
      <c r="R1224" s="15"/>
      <c r="S1224" s="15"/>
    </row>
    <row r="1225" spans="6:19">
      <c r="F1225" s="30"/>
      <c r="N1225" s="16"/>
      <c r="O1225" s="15"/>
      <c r="P1225" s="15"/>
      <c r="Q1225" s="15"/>
      <c r="R1225" s="15"/>
      <c r="S1225" s="15"/>
    </row>
    <row r="1226" spans="6:19">
      <c r="F1226" s="30"/>
      <c r="N1226" s="16"/>
      <c r="O1226" s="15"/>
      <c r="P1226" s="15"/>
      <c r="Q1226" s="15"/>
      <c r="R1226" s="15"/>
      <c r="S1226" s="15"/>
    </row>
    <row r="1227" spans="6:19">
      <c r="F1227" s="30"/>
      <c r="N1227" s="16"/>
      <c r="O1227" s="15"/>
      <c r="P1227" s="15"/>
      <c r="Q1227" s="15"/>
      <c r="R1227" s="15"/>
      <c r="S1227" s="15"/>
    </row>
    <row r="1228" spans="6:19">
      <c r="F1228" s="30"/>
      <c r="N1228" s="16"/>
      <c r="O1228" s="15"/>
      <c r="P1228" s="15"/>
      <c r="Q1228" s="15"/>
      <c r="R1228" s="15"/>
      <c r="S1228" s="15"/>
    </row>
    <row r="1229" spans="6:19">
      <c r="F1229" s="30"/>
      <c r="N1229" s="16"/>
      <c r="O1229" s="15"/>
      <c r="P1229" s="15"/>
      <c r="Q1229" s="15"/>
      <c r="R1229" s="15"/>
      <c r="S1229" s="15"/>
    </row>
    <row r="1230" spans="6:19">
      <c r="F1230" s="30"/>
      <c r="N1230" s="16"/>
      <c r="O1230" s="15"/>
      <c r="P1230" s="15"/>
      <c r="Q1230" s="15"/>
      <c r="R1230" s="15"/>
      <c r="S1230" s="15"/>
    </row>
    <row r="1231" spans="6:19">
      <c r="F1231" s="30"/>
      <c r="N1231" s="16"/>
      <c r="O1231" s="15"/>
      <c r="P1231" s="15"/>
      <c r="Q1231" s="15"/>
      <c r="R1231" s="15"/>
      <c r="S1231" s="15"/>
    </row>
    <row r="1232" spans="6:19">
      <c r="F1232" s="30"/>
      <c r="N1232" s="16"/>
      <c r="O1232" s="15"/>
      <c r="P1232" s="15"/>
      <c r="Q1232" s="15"/>
      <c r="R1232" s="15"/>
      <c r="S1232" s="15"/>
    </row>
    <row r="1233" spans="6:19">
      <c r="F1233" s="30"/>
      <c r="N1233" s="16"/>
      <c r="O1233" s="15"/>
      <c r="P1233" s="15"/>
      <c r="Q1233" s="15"/>
      <c r="R1233" s="15"/>
      <c r="S1233" s="15"/>
    </row>
    <row r="1234" spans="6:19">
      <c r="F1234" s="30"/>
      <c r="N1234" s="16"/>
      <c r="O1234" s="15"/>
      <c r="P1234" s="15"/>
      <c r="Q1234" s="15"/>
      <c r="R1234" s="15"/>
      <c r="S1234" s="15"/>
    </row>
    <row r="1235" spans="6:19">
      <c r="F1235" s="30"/>
      <c r="N1235" s="16"/>
      <c r="O1235" s="15"/>
      <c r="P1235" s="15"/>
      <c r="Q1235" s="15"/>
      <c r="R1235" s="15"/>
      <c r="S1235" s="15"/>
    </row>
    <row r="1236" spans="6:19">
      <c r="F1236" s="30"/>
      <c r="N1236" s="16"/>
      <c r="O1236" s="15"/>
      <c r="P1236" s="15"/>
      <c r="Q1236" s="15"/>
      <c r="R1236" s="15"/>
      <c r="S1236" s="15"/>
    </row>
    <row r="1237" spans="6:19">
      <c r="F1237" s="30"/>
      <c r="N1237" s="16"/>
      <c r="O1237" s="15"/>
      <c r="P1237" s="15"/>
      <c r="Q1237" s="15"/>
      <c r="R1237" s="15"/>
      <c r="S1237" s="15"/>
    </row>
    <row r="1238" spans="6:19">
      <c r="F1238" s="30"/>
      <c r="N1238" s="16"/>
      <c r="O1238" s="15"/>
      <c r="P1238" s="15"/>
      <c r="Q1238" s="15"/>
      <c r="R1238" s="15"/>
      <c r="S1238" s="15"/>
    </row>
    <row r="1239" spans="6:19">
      <c r="F1239" s="30"/>
      <c r="N1239" s="16"/>
      <c r="O1239" s="15"/>
      <c r="P1239" s="15"/>
      <c r="Q1239" s="15"/>
      <c r="R1239" s="15"/>
      <c r="S1239" s="15"/>
    </row>
    <row r="1240" spans="6:19">
      <c r="F1240" s="30"/>
      <c r="N1240" s="16"/>
      <c r="O1240" s="15"/>
      <c r="P1240" s="15"/>
      <c r="Q1240" s="15"/>
      <c r="R1240" s="15"/>
      <c r="S1240" s="15"/>
    </row>
    <row r="1241" spans="6:19">
      <c r="F1241" s="30"/>
      <c r="N1241" s="16"/>
      <c r="O1241" s="15"/>
      <c r="P1241" s="15"/>
      <c r="Q1241" s="15"/>
      <c r="R1241" s="15"/>
      <c r="S1241" s="15"/>
    </row>
    <row r="1242" spans="6:19">
      <c r="F1242" s="30"/>
      <c r="N1242" s="16"/>
      <c r="O1242" s="15"/>
      <c r="P1242" s="15"/>
      <c r="Q1242" s="15"/>
      <c r="R1242" s="15"/>
      <c r="S1242" s="15"/>
    </row>
    <row r="1243" spans="6:19">
      <c r="F1243" s="30"/>
      <c r="N1243" s="16"/>
      <c r="O1243" s="15"/>
      <c r="P1243" s="15"/>
      <c r="Q1243" s="15"/>
      <c r="R1243" s="15"/>
      <c r="S1243" s="15"/>
    </row>
    <row r="1244" spans="6:19">
      <c r="F1244" s="30"/>
      <c r="N1244" s="16"/>
      <c r="O1244" s="15"/>
      <c r="P1244" s="15"/>
      <c r="Q1244" s="15"/>
      <c r="R1244" s="15"/>
      <c r="S1244" s="15"/>
    </row>
    <row r="1245" spans="6:19">
      <c r="F1245" s="30"/>
      <c r="N1245" s="16"/>
      <c r="O1245" s="15"/>
      <c r="P1245" s="15"/>
      <c r="Q1245" s="15"/>
      <c r="R1245" s="15"/>
      <c r="S1245" s="15"/>
    </row>
    <row r="1246" spans="6:19">
      <c r="F1246" s="30"/>
      <c r="N1246" s="16"/>
      <c r="O1246" s="15"/>
      <c r="P1246" s="15"/>
      <c r="Q1246" s="15"/>
      <c r="R1246" s="15"/>
      <c r="S1246" s="15"/>
    </row>
    <row r="1247" spans="6:19">
      <c r="F1247" s="30"/>
      <c r="N1247" s="16"/>
      <c r="O1247" s="15"/>
      <c r="P1247" s="15"/>
      <c r="Q1247" s="15"/>
      <c r="R1247" s="15"/>
      <c r="S1247" s="15"/>
    </row>
    <row r="1248" spans="6:19">
      <c r="F1248" s="30"/>
      <c r="N1248" s="16"/>
      <c r="O1248" s="15"/>
      <c r="P1248" s="15"/>
      <c r="Q1248" s="15"/>
      <c r="R1248" s="15"/>
      <c r="S1248" s="15"/>
    </row>
    <row r="1249" spans="6:19">
      <c r="F1249" s="30"/>
      <c r="N1249" s="16"/>
      <c r="O1249" s="15"/>
      <c r="P1249" s="15"/>
      <c r="Q1249" s="15"/>
      <c r="R1249" s="15"/>
      <c r="S1249" s="15"/>
    </row>
    <row r="1250" spans="6:19">
      <c r="F1250" s="30"/>
      <c r="N1250" s="16"/>
      <c r="O1250" s="15"/>
      <c r="P1250" s="15"/>
      <c r="Q1250" s="15"/>
      <c r="R1250" s="15"/>
      <c r="S1250" s="15"/>
    </row>
    <row r="1251" spans="6:19">
      <c r="F1251" s="30"/>
      <c r="N1251" s="16"/>
      <c r="O1251" s="15"/>
      <c r="P1251" s="15"/>
      <c r="Q1251" s="15"/>
      <c r="R1251" s="15"/>
      <c r="S1251" s="15"/>
    </row>
    <row r="1252" spans="6:19">
      <c r="F1252" s="30"/>
      <c r="N1252" s="16"/>
      <c r="O1252" s="15"/>
      <c r="P1252" s="15"/>
      <c r="Q1252" s="15"/>
      <c r="R1252" s="15"/>
      <c r="S1252" s="15"/>
    </row>
    <row r="1253" spans="6:19">
      <c r="F1253" s="30"/>
      <c r="N1253" s="16"/>
      <c r="O1253" s="15"/>
      <c r="P1253" s="15"/>
      <c r="Q1253" s="15"/>
      <c r="R1253" s="15"/>
      <c r="S1253" s="15"/>
    </row>
    <row r="1254" spans="6:19">
      <c r="F1254" s="30"/>
      <c r="N1254" s="16"/>
      <c r="O1254" s="15"/>
      <c r="P1254" s="15"/>
      <c r="Q1254" s="15"/>
      <c r="R1254" s="15"/>
      <c r="S1254" s="15"/>
    </row>
    <row r="1255" spans="6:19">
      <c r="F1255" s="30"/>
      <c r="N1255" s="16"/>
      <c r="O1255" s="15"/>
      <c r="P1255" s="15"/>
      <c r="Q1255" s="15"/>
      <c r="R1255" s="15"/>
      <c r="S1255" s="15"/>
    </row>
    <row r="1256" spans="6:19">
      <c r="F1256" s="30"/>
      <c r="N1256" s="16"/>
      <c r="O1256" s="15"/>
      <c r="P1256" s="15"/>
      <c r="Q1256" s="15"/>
      <c r="R1256" s="15"/>
      <c r="S1256" s="15"/>
    </row>
    <row r="1257" spans="6:19">
      <c r="F1257" s="30"/>
      <c r="N1257" s="16"/>
      <c r="O1257" s="15"/>
      <c r="P1257" s="15"/>
      <c r="Q1257" s="15"/>
      <c r="R1257" s="15"/>
      <c r="S1257" s="15"/>
    </row>
    <row r="1258" spans="6:19">
      <c r="F1258" s="30"/>
      <c r="N1258" s="16"/>
      <c r="O1258" s="15"/>
      <c r="P1258" s="15"/>
      <c r="Q1258" s="15"/>
      <c r="R1258" s="15"/>
      <c r="S1258" s="15"/>
    </row>
    <row r="1259" spans="6:19">
      <c r="F1259" s="30"/>
      <c r="N1259" s="16"/>
      <c r="O1259" s="15"/>
      <c r="P1259" s="15"/>
      <c r="Q1259" s="15"/>
      <c r="R1259" s="15"/>
      <c r="S1259" s="15"/>
    </row>
    <row r="1260" spans="6:19">
      <c r="F1260" s="30"/>
      <c r="N1260" s="16"/>
      <c r="O1260" s="15"/>
      <c r="P1260" s="15"/>
      <c r="Q1260" s="15"/>
      <c r="R1260" s="15"/>
      <c r="S1260" s="15"/>
    </row>
    <row r="1261" spans="6:19">
      <c r="F1261" s="30"/>
      <c r="N1261" s="16"/>
      <c r="O1261" s="15"/>
      <c r="P1261" s="15"/>
      <c r="Q1261" s="15"/>
      <c r="R1261" s="15"/>
      <c r="S1261" s="15"/>
    </row>
    <row r="1262" spans="6:19">
      <c r="F1262" s="30"/>
      <c r="N1262" s="16"/>
      <c r="O1262" s="15"/>
      <c r="P1262" s="15"/>
      <c r="Q1262" s="15"/>
      <c r="R1262" s="15"/>
      <c r="S1262" s="15"/>
    </row>
    <row r="1263" spans="6:19">
      <c r="F1263" s="30"/>
      <c r="N1263" s="16"/>
      <c r="O1263" s="15"/>
      <c r="P1263" s="15"/>
      <c r="Q1263" s="15"/>
      <c r="R1263" s="15"/>
      <c r="S1263" s="15"/>
    </row>
    <row r="1264" spans="6:19">
      <c r="F1264" s="30"/>
      <c r="N1264" s="16"/>
      <c r="O1264" s="15"/>
      <c r="P1264" s="15"/>
      <c r="Q1264" s="15"/>
      <c r="R1264" s="15"/>
      <c r="S1264" s="15"/>
    </row>
    <row r="1265" spans="6:19">
      <c r="F1265" s="30"/>
      <c r="N1265" s="16"/>
      <c r="O1265" s="15"/>
      <c r="P1265" s="15"/>
      <c r="Q1265" s="15"/>
      <c r="R1265" s="15"/>
      <c r="S1265" s="15"/>
    </row>
    <row r="1266" spans="6:19">
      <c r="F1266" s="30"/>
      <c r="N1266" s="16"/>
      <c r="O1266" s="15"/>
      <c r="P1266" s="15"/>
      <c r="Q1266" s="15"/>
      <c r="R1266" s="15"/>
      <c r="S1266" s="15"/>
    </row>
    <row r="1267" spans="6:19">
      <c r="F1267" s="30"/>
      <c r="N1267" s="16"/>
      <c r="O1267" s="15"/>
      <c r="P1267" s="15"/>
      <c r="Q1267" s="15"/>
      <c r="R1267" s="15"/>
      <c r="S1267" s="15"/>
    </row>
    <row r="1268" spans="6:19">
      <c r="F1268" s="30"/>
      <c r="N1268" s="16"/>
      <c r="O1268" s="15"/>
      <c r="P1268" s="15"/>
      <c r="Q1268" s="15"/>
      <c r="R1268" s="15"/>
      <c r="S1268" s="15"/>
    </row>
    <row r="1269" spans="6:19">
      <c r="F1269" s="30"/>
      <c r="N1269" s="16"/>
      <c r="O1269" s="15"/>
      <c r="P1269" s="15"/>
      <c r="Q1269" s="15"/>
      <c r="R1269" s="15"/>
      <c r="S1269" s="15"/>
    </row>
    <row r="1270" spans="6:19">
      <c r="F1270" s="30"/>
      <c r="N1270" s="16"/>
      <c r="O1270" s="15"/>
      <c r="P1270" s="15"/>
      <c r="Q1270" s="15"/>
      <c r="R1270" s="15"/>
      <c r="S1270" s="15"/>
    </row>
    <row r="1271" spans="6:19">
      <c r="F1271" s="30"/>
      <c r="N1271" s="16"/>
      <c r="O1271" s="15"/>
      <c r="P1271" s="15"/>
      <c r="Q1271" s="15"/>
      <c r="R1271" s="15"/>
      <c r="S1271" s="15"/>
    </row>
    <row r="1272" spans="6:19">
      <c r="F1272" s="30"/>
      <c r="N1272" s="16"/>
      <c r="O1272" s="15"/>
      <c r="P1272" s="15"/>
      <c r="Q1272" s="15"/>
      <c r="R1272" s="15"/>
      <c r="S1272" s="15"/>
    </row>
    <row r="1273" spans="6:19">
      <c r="F1273" s="30"/>
      <c r="N1273" s="16"/>
      <c r="O1273" s="15"/>
      <c r="P1273" s="15"/>
      <c r="Q1273" s="15"/>
      <c r="R1273" s="15"/>
      <c r="S1273" s="15"/>
    </row>
    <row r="1274" spans="6:19">
      <c r="F1274" s="30"/>
      <c r="N1274" s="16"/>
      <c r="O1274" s="15"/>
      <c r="P1274" s="15"/>
      <c r="Q1274" s="15"/>
      <c r="R1274" s="15"/>
      <c r="S1274" s="15"/>
    </row>
    <row r="1275" spans="6:19">
      <c r="F1275" s="30"/>
      <c r="N1275" s="16"/>
      <c r="O1275" s="15"/>
      <c r="P1275" s="15"/>
      <c r="Q1275" s="15"/>
      <c r="R1275" s="15"/>
      <c r="S1275" s="15"/>
    </row>
    <row r="1276" spans="6:19">
      <c r="F1276" s="30"/>
      <c r="N1276" s="16"/>
      <c r="O1276" s="15"/>
      <c r="P1276" s="15"/>
      <c r="Q1276" s="15"/>
      <c r="R1276" s="15"/>
      <c r="S1276" s="15"/>
    </row>
    <row r="1277" spans="6:19">
      <c r="F1277" s="30"/>
      <c r="N1277" s="16"/>
      <c r="O1277" s="15"/>
      <c r="P1277" s="15"/>
      <c r="Q1277" s="15"/>
      <c r="R1277" s="15"/>
      <c r="S1277" s="15"/>
    </row>
    <row r="1278" spans="6:19">
      <c r="F1278" s="30"/>
      <c r="N1278" s="16"/>
      <c r="O1278" s="15"/>
      <c r="P1278" s="15"/>
      <c r="Q1278" s="15"/>
      <c r="R1278" s="15"/>
      <c r="S1278" s="15"/>
    </row>
    <row r="1279" spans="6:19">
      <c r="F1279" s="30"/>
      <c r="N1279" s="16"/>
      <c r="O1279" s="15"/>
      <c r="P1279" s="15"/>
      <c r="Q1279" s="15"/>
      <c r="R1279" s="15"/>
      <c r="S1279" s="15"/>
    </row>
    <row r="1280" spans="6:19">
      <c r="F1280" s="30"/>
      <c r="N1280" s="16"/>
      <c r="O1280" s="15"/>
      <c r="P1280" s="15"/>
      <c r="Q1280" s="15"/>
      <c r="R1280" s="15"/>
      <c r="S1280" s="15"/>
    </row>
    <row r="1281" spans="6:19">
      <c r="F1281" s="30"/>
      <c r="N1281" s="16"/>
      <c r="O1281" s="15"/>
      <c r="P1281" s="15"/>
      <c r="Q1281" s="15"/>
      <c r="R1281" s="15"/>
      <c r="S1281" s="15"/>
    </row>
    <row r="1282" spans="6:19">
      <c r="F1282" s="30"/>
      <c r="N1282" s="16"/>
      <c r="O1282" s="15"/>
      <c r="P1282" s="15"/>
      <c r="Q1282" s="15"/>
      <c r="R1282" s="15"/>
      <c r="S1282" s="15"/>
    </row>
    <row r="1283" spans="6:19">
      <c r="F1283" s="30"/>
      <c r="N1283" s="16"/>
      <c r="O1283" s="15"/>
      <c r="P1283" s="15"/>
      <c r="Q1283" s="15"/>
      <c r="R1283" s="15"/>
      <c r="S1283" s="15"/>
    </row>
    <row r="1284" spans="6:19">
      <c r="F1284" s="30"/>
      <c r="N1284" s="16"/>
      <c r="O1284" s="15"/>
      <c r="P1284" s="15"/>
      <c r="Q1284" s="15"/>
      <c r="R1284" s="15"/>
      <c r="S1284" s="15"/>
    </row>
    <row r="1285" spans="6:19">
      <c r="F1285" s="30"/>
      <c r="N1285" s="16"/>
      <c r="O1285" s="15"/>
      <c r="P1285" s="15"/>
      <c r="Q1285" s="15"/>
      <c r="R1285" s="15"/>
      <c r="S1285" s="15"/>
    </row>
    <row r="1286" spans="6:19">
      <c r="F1286" s="30"/>
      <c r="N1286" s="16"/>
      <c r="O1286" s="15"/>
      <c r="P1286" s="15"/>
      <c r="Q1286" s="15"/>
      <c r="R1286" s="15"/>
      <c r="S1286" s="15"/>
    </row>
    <row r="1287" spans="6:19">
      <c r="F1287" s="30"/>
      <c r="N1287" s="16"/>
      <c r="O1287" s="15"/>
      <c r="P1287" s="15"/>
      <c r="Q1287" s="15"/>
      <c r="R1287" s="15"/>
      <c r="S1287" s="15"/>
    </row>
    <row r="1288" spans="6:19">
      <c r="F1288" s="30"/>
      <c r="N1288" s="16"/>
      <c r="O1288" s="15"/>
      <c r="P1288" s="15"/>
      <c r="Q1288" s="15"/>
      <c r="R1288" s="15"/>
      <c r="S1288" s="15"/>
    </row>
    <row r="1289" spans="6:19">
      <c r="F1289" s="30"/>
      <c r="N1289" s="16"/>
      <c r="O1289" s="15"/>
      <c r="P1289" s="15"/>
      <c r="Q1289" s="15"/>
      <c r="R1289" s="15"/>
      <c r="S1289" s="15"/>
    </row>
    <row r="1290" spans="6:19">
      <c r="F1290" s="30"/>
      <c r="N1290" s="16"/>
      <c r="O1290" s="15"/>
      <c r="P1290" s="15"/>
      <c r="Q1290" s="15"/>
      <c r="R1290" s="15"/>
      <c r="S1290" s="15"/>
    </row>
    <row r="1291" spans="6:19">
      <c r="F1291" s="30"/>
      <c r="N1291" s="16"/>
      <c r="O1291" s="15"/>
      <c r="P1291" s="15"/>
      <c r="Q1291" s="15"/>
      <c r="R1291" s="15"/>
      <c r="S1291" s="15"/>
    </row>
    <row r="1292" spans="6:19">
      <c r="F1292" s="30"/>
      <c r="N1292" s="16"/>
      <c r="O1292" s="15"/>
      <c r="P1292" s="15"/>
      <c r="Q1292" s="15"/>
      <c r="R1292" s="15"/>
      <c r="S1292" s="15"/>
    </row>
    <row r="1293" spans="6:19">
      <c r="F1293" s="30"/>
      <c r="N1293" s="16"/>
      <c r="O1293" s="15"/>
      <c r="P1293" s="15"/>
      <c r="Q1293" s="15"/>
      <c r="R1293" s="15"/>
      <c r="S1293" s="15"/>
    </row>
    <row r="1294" spans="6:19">
      <c r="F1294" s="30"/>
      <c r="N1294" s="16"/>
      <c r="O1294" s="15"/>
      <c r="P1294" s="15"/>
      <c r="Q1294" s="15"/>
      <c r="R1294" s="15"/>
      <c r="S1294" s="15"/>
    </row>
    <row r="1295" spans="6:19">
      <c r="F1295" s="30"/>
      <c r="N1295" s="16"/>
      <c r="O1295" s="15"/>
      <c r="P1295" s="15"/>
      <c r="Q1295" s="15"/>
      <c r="R1295" s="15"/>
      <c r="S1295" s="15"/>
    </row>
    <row r="1296" spans="6:19">
      <c r="F1296" s="30"/>
      <c r="N1296" s="16"/>
      <c r="O1296" s="15"/>
      <c r="P1296" s="15"/>
      <c r="Q1296" s="15"/>
      <c r="R1296" s="15"/>
      <c r="S1296" s="15"/>
    </row>
    <row r="1297" spans="6:19">
      <c r="F1297" s="30"/>
      <c r="N1297" s="16"/>
      <c r="O1297" s="15"/>
      <c r="P1297" s="15"/>
      <c r="Q1297" s="15"/>
      <c r="R1297" s="15"/>
      <c r="S1297" s="15"/>
    </row>
    <row r="1298" spans="6:19">
      <c r="F1298" s="30"/>
      <c r="N1298" s="16"/>
      <c r="O1298" s="15"/>
      <c r="P1298" s="15"/>
      <c r="Q1298" s="15"/>
      <c r="R1298" s="15"/>
      <c r="S1298" s="15"/>
    </row>
    <row r="1299" spans="6:19">
      <c r="F1299" s="30"/>
      <c r="N1299" s="16"/>
      <c r="O1299" s="15"/>
      <c r="P1299" s="15"/>
      <c r="Q1299" s="15"/>
      <c r="R1299" s="15"/>
      <c r="S1299" s="15"/>
    </row>
    <row r="1300" spans="6:19">
      <c r="F1300" s="30"/>
      <c r="N1300" s="16"/>
      <c r="O1300" s="15"/>
      <c r="P1300" s="15"/>
      <c r="Q1300" s="15"/>
      <c r="R1300" s="15"/>
      <c r="S1300" s="15"/>
    </row>
    <row r="1301" spans="6:19">
      <c r="F1301" s="30"/>
      <c r="N1301" s="16"/>
      <c r="O1301" s="15"/>
      <c r="P1301" s="15"/>
      <c r="Q1301" s="15"/>
      <c r="R1301" s="15"/>
      <c r="S1301" s="15"/>
    </row>
    <row r="1302" spans="6:19">
      <c r="F1302" s="30"/>
      <c r="N1302" s="16"/>
      <c r="O1302" s="15"/>
      <c r="P1302" s="15"/>
      <c r="Q1302" s="15"/>
      <c r="R1302" s="15"/>
      <c r="S1302" s="15"/>
    </row>
    <row r="1303" spans="6:19">
      <c r="F1303" s="30"/>
      <c r="N1303" s="16"/>
      <c r="O1303" s="15"/>
      <c r="P1303" s="15"/>
      <c r="Q1303" s="15"/>
      <c r="R1303" s="15"/>
      <c r="S1303" s="15"/>
    </row>
    <row r="1304" spans="6:19">
      <c r="F1304" s="30"/>
      <c r="N1304" s="16"/>
      <c r="O1304" s="15"/>
      <c r="P1304" s="15"/>
      <c r="Q1304" s="15"/>
      <c r="R1304" s="15"/>
      <c r="S1304" s="15"/>
    </row>
    <row r="1305" spans="6:19">
      <c r="F1305" s="30"/>
      <c r="N1305" s="16"/>
      <c r="O1305" s="15"/>
      <c r="P1305" s="15"/>
      <c r="Q1305" s="15"/>
      <c r="R1305" s="15"/>
      <c r="S1305" s="15"/>
    </row>
    <row r="1306" spans="6:19">
      <c r="F1306" s="30"/>
      <c r="N1306" s="16"/>
      <c r="O1306" s="15"/>
      <c r="P1306" s="15"/>
      <c r="Q1306" s="15"/>
      <c r="R1306" s="15"/>
      <c r="S1306" s="15"/>
    </row>
    <row r="1307" spans="6:19">
      <c r="F1307" s="30"/>
      <c r="N1307" s="16"/>
      <c r="O1307" s="15"/>
      <c r="P1307" s="15"/>
      <c r="Q1307" s="15"/>
      <c r="R1307" s="15"/>
      <c r="S1307" s="15"/>
    </row>
    <row r="1308" spans="6:19">
      <c r="F1308" s="30"/>
      <c r="N1308" s="16"/>
      <c r="O1308" s="15"/>
      <c r="P1308" s="15"/>
      <c r="Q1308" s="15"/>
      <c r="R1308" s="15"/>
      <c r="S1308" s="15"/>
    </row>
    <row r="1309" spans="6:19">
      <c r="F1309" s="30"/>
      <c r="N1309" s="16"/>
      <c r="O1309" s="15"/>
      <c r="P1309" s="15"/>
      <c r="Q1309" s="15"/>
      <c r="R1309" s="15"/>
      <c r="S1309" s="15"/>
    </row>
    <row r="1310" spans="6:19">
      <c r="F1310" s="30"/>
      <c r="N1310" s="16"/>
      <c r="O1310" s="15"/>
      <c r="P1310" s="15"/>
      <c r="Q1310" s="15"/>
      <c r="R1310" s="15"/>
      <c r="S1310" s="15"/>
    </row>
    <row r="1311" spans="6:19">
      <c r="F1311" s="30"/>
      <c r="N1311" s="16"/>
      <c r="O1311" s="15"/>
      <c r="P1311" s="15"/>
      <c r="Q1311" s="15"/>
      <c r="R1311" s="15"/>
      <c r="S1311" s="15"/>
    </row>
    <row r="1312" spans="6:19">
      <c r="F1312" s="30"/>
      <c r="N1312" s="16"/>
      <c r="O1312" s="15"/>
      <c r="P1312" s="15"/>
      <c r="Q1312" s="15"/>
      <c r="R1312" s="15"/>
      <c r="S1312" s="15"/>
    </row>
    <row r="1313" spans="6:19">
      <c r="F1313" s="30"/>
      <c r="N1313" s="16"/>
      <c r="O1313" s="15"/>
      <c r="P1313" s="15"/>
      <c r="Q1313" s="15"/>
      <c r="R1313" s="15"/>
      <c r="S1313" s="15"/>
    </row>
    <row r="1314" spans="6:19">
      <c r="F1314" s="30"/>
      <c r="N1314" s="16"/>
      <c r="O1314" s="15"/>
      <c r="P1314" s="15"/>
      <c r="Q1314" s="15"/>
      <c r="R1314" s="15"/>
      <c r="S1314" s="15"/>
    </row>
    <row r="1315" spans="6:19">
      <c r="F1315" s="30"/>
      <c r="N1315" s="16"/>
      <c r="O1315" s="15"/>
      <c r="P1315" s="15"/>
      <c r="Q1315" s="15"/>
      <c r="R1315" s="15"/>
      <c r="S1315" s="15"/>
    </row>
    <row r="1316" spans="6:19">
      <c r="F1316" s="30"/>
      <c r="N1316" s="16"/>
      <c r="O1316" s="15"/>
      <c r="P1316" s="15"/>
      <c r="Q1316" s="15"/>
      <c r="R1316" s="15"/>
      <c r="S1316" s="15"/>
    </row>
    <row r="1317" spans="6:19">
      <c r="F1317" s="30"/>
      <c r="N1317" s="16"/>
      <c r="O1317" s="15"/>
      <c r="P1317" s="15"/>
      <c r="Q1317" s="15"/>
      <c r="R1317" s="15"/>
      <c r="S1317" s="15"/>
    </row>
    <row r="1318" spans="6:19">
      <c r="F1318" s="30"/>
      <c r="N1318" s="16"/>
      <c r="O1318" s="15"/>
      <c r="P1318" s="15"/>
      <c r="Q1318" s="15"/>
      <c r="R1318" s="15"/>
      <c r="S1318" s="15"/>
    </row>
    <row r="1319" spans="6:19">
      <c r="F1319" s="30"/>
      <c r="N1319" s="16"/>
      <c r="O1319" s="15"/>
      <c r="P1319" s="15"/>
      <c r="Q1319" s="15"/>
      <c r="R1319" s="15"/>
      <c r="S1319" s="15"/>
    </row>
    <row r="1320" spans="6:19">
      <c r="F1320" s="30"/>
      <c r="N1320" s="16"/>
      <c r="O1320" s="15"/>
      <c r="P1320" s="15"/>
      <c r="Q1320" s="15"/>
      <c r="R1320" s="15"/>
      <c r="S1320" s="15"/>
    </row>
    <row r="1321" spans="6:19">
      <c r="F1321" s="30"/>
      <c r="N1321" s="16"/>
      <c r="O1321" s="15"/>
      <c r="P1321" s="15"/>
      <c r="Q1321" s="15"/>
      <c r="R1321" s="15"/>
      <c r="S1321" s="15"/>
    </row>
    <row r="1322" spans="6:19">
      <c r="F1322" s="30"/>
      <c r="N1322" s="16"/>
      <c r="O1322" s="15"/>
      <c r="P1322" s="15"/>
      <c r="Q1322" s="15"/>
      <c r="R1322" s="15"/>
      <c r="S1322" s="15"/>
    </row>
    <row r="1323" spans="6:19">
      <c r="F1323" s="30"/>
      <c r="N1323" s="16"/>
      <c r="O1323" s="15"/>
      <c r="P1323" s="15"/>
      <c r="Q1323" s="15"/>
      <c r="R1323" s="15"/>
      <c r="S1323" s="15"/>
    </row>
    <row r="1324" spans="6:19">
      <c r="F1324" s="30"/>
      <c r="N1324" s="16"/>
      <c r="O1324" s="15"/>
      <c r="P1324" s="15"/>
      <c r="Q1324" s="15"/>
      <c r="R1324" s="15"/>
      <c r="S1324" s="15"/>
    </row>
    <row r="1325" spans="6:19">
      <c r="F1325" s="30"/>
      <c r="N1325" s="16"/>
      <c r="O1325" s="15"/>
      <c r="P1325" s="15"/>
      <c r="Q1325" s="15"/>
      <c r="R1325" s="15"/>
      <c r="S1325" s="15"/>
    </row>
    <row r="1326" spans="6:19">
      <c r="F1326" s="30"/>
      <c r="N1326" s="16"/>
      <c r="O1326" s="15"/>
      <c r="P1326" s="15"/>
      <c r="Q1326" s="15"/>
      <c r="R1326" s="15"/>
      <c r="S1326" s="15"/>
    </row>
    <row r="1327" spans="6:19">
      <c r="F1327" s="30"/>
      <c r="N1327" s="16"/>
      <c r="O1327" s="15"/>
      <c r="P1327" s="15"/>
      <c r="Q1327" s="15"/>
      <c r="R1327" s="15"/>
      <c r="S1327" s="15"/>
    </row>
    <row r="1328" spans="6:19">
      <c r="F1328" s="30"/>
      <c r="N1328" s="16"/>
      <c r="O1328" s="15"/>
      <c r="P1328" s="15"/>
      <c r="Q1328" s="15"/>
      <c r="R1328" s="15"/>
      <c r="S1328" s="15"/>
    </row>
    <row r="1329" spans="6:19">
      <c r="F1329" s="30"/>
      <c r="N1329" s="16"/>
      <c r="O1329" s="15"/>
      <c r="P1329" s="15"/>
      <c r="Q1329" s="15"/>
      <c r="R1329" s="15"/>
      <c r="S1329" s="15"/>
    </row>
    <row r="1330" spans="6:19">
      <c r="F1330" s="30"/>
      <c r="N1330" s="16"/>
      <c r="O1330" s="15"/>
      <c r="P1330" s="15"/>
      <c r="Q1330" s="15"/>
      <c r="R1330" s="15"/>
      <c r="S1330" s="15"/>
    </row>
    <row r="1331" spans="6:19">
      <c r="F1331" s="30"/>
      <c r="N1331" s="16"/>
      <c r="O1331" s="15"/>
      <c r="P1331" s="15"/>
      <c r="Q1331" s="15"/>
      <c r="R1331" s="15"/>
      <c r="S1331" s="15"/>
    </row>
    <row r="1332" spans="6:19">
      <c r="F1332" s="30"/>
      <c r="N1332" s="16"/>
      <c r="O1332" s="15"/>
      <c r="P1332" s="15"/>
      <c r="Q1332" s="15"/>
      <c r="R1332" s="15"/>
      <c r="S1332" s="15"/>
    </row>
    <row r="1333" spans="6:19">
      <c r="F1333" s="30"/>
      <c r="N1333" s="16"/>
      <c r="O1333" s="15"/>
      <c r="P1333" s="15"/>
      <c r="Q1333" s="15"/>
      <c r="R1333" s="15"/>
      <c r="S1333" s="15"/>
    </row>
    <row r="1334" spans="6:19">
      <c r="F1334" s="30"/>
      <c r="N1334" s="16"/>
      <c r="O1334" s="15"/>
      <c r="P1334" s="15"/>
      <c r="Q1334" s="15"/>
      <c r="R1334" s="15"/>
      <c r="S1334" s="15"/>
    </row>
    <row r="1335" spans="6:19">
      <c r="F1335" s="30"/>
      <c r="N1335" s="16"/>
      <c r="O1335" s="15"/>
      <c r="P1335" s="15"/>
      <c r="Q1335" s="15"/>
      <c r="R1335" s="15"/>
      <c r="S1335" s="15"/>
    </row>
    <row r="1336" spans="6:19">
      <c r="F1336" s="30"/>
      <c r="N1336" s="16"/>
      <c r="O1336" s="15"/>
      <c r="P1336" s="15"/>
      <c r="Q1336" s="15"/>
      <c r="R1336" s="15"/>
      <c r="S1336" s="15"/>
    </row>
    <row r="1337" spans="6:19">
      <c r="F1337" s="30"/>
      <c r="N1337" s="16"/>
      <c r="O1337" s="15"/>
      <c r="P1337" s="15"/>
      <c r="Q1337" s="15"/>
      <c r="R1337" s="15"/>
      <c r="S1337" s="15"/>
    </row>
    <row r="1338" spans="6:19">
      <c r="F1338" s="30"/>
      <c r="N1338" s="16"/>
      <c r="O1338" s="15"/>
      <c r="P1338" s="15"/>
      <c r="Q1338" s="15"/>
      <c r="R1338" s="15"/>
      <c r="S1338" s="15"/>
    </row>
    <row r="1339" spans="6:19">
      <c r="F1339" s="30"/>
      <c r="N1339" s="16"/>
      <c r="O1339" s="15"/>
      <c r="P1339" s="15"/>
      <c r="Q1339" s="15"/>
      <c r="R1339" s="15"/>
      <c r="S1339" s="15"/>
    </row>
    <row r="1340" spans="6:19">
      <c r="F1340" s="30"/>
      <c r="N1340" s="16"/>
      <c r="O1340" s="15"/>
      <c r="P1340" s="15"/>
      <c r="Q1340" s="15"/>
      <c r="R1340" s="15"/>
      <c r="S1340" s="15"/>
    </row>
    <row r="1341" spans="6:19">
      <c r="F1341" s="30"/>
      <c r="N1341" s="16"/>
      <c r="O1341" s="15"/>
      <c r="P1341" s="15"/>
      <c r="Q1341" s="15"/>
      <c r="R1341" s="15"/>
      <c r="S1341" s="15"/>
    </row>
    <row r="1342" spans="6:19">
      <c r="F1342" s="30"/>
      <c r="N1342" s="16"/>
      <c r="O1342" s="15"/>
      <c r="P1342" s="15"/>
      <c r="Q1342" s="15"/>
      <c r="R1342" s="15"/>
      <c r="S1342" s="15"/>
    </row>
    <row r="1343" spans="6:19">
      <c r="F1343" s="30"/>
      <c r="N1343" s="16"/>
      <c r="O1343" s="15"/>
      <c r="P1343" s="15"/>
      <c r="Q1343" s="15"/>
      <c r="R1343" s="15"/>
      <c r="S1343" s="15"/>
    </row>
    <row r="1344" spans="6:19">
      <c r="F1344" s="30"/>
      <c r="N1344" s="16"/>
      <c r="O1344" s="15"/>
      <c r="P1344" s="15"/>
      <c r="Q1344" s="15"/>
      <c r="R1344" s="15"/>
      <c r="S1344" s="15"/>
    </row>
    <row r="1345" spans="6:19">
      <c r="F1345" s="30"/>
      <c r="N1345" s="16"/>
      <c r="O1345" s="15"/>
      <c r="P1345" s="15"/>
      <c r="Q1345" s="15"/>
      <c r="R1345" s="15"/>
      <c r="S1345" s="15"/>
    </row>
    <row r="1346" spans="6:19">
      <c r="F1346" s="30"/>
      <c r="N1346" s="16"/>
      <c r="O1346" s="15"/>
      <c r="P1346" s="15"/>
      <c r="Q1346" s="15"/>
      <c r="R1346" s="15"/>
      <c r="S1346" s="15"/>
    </row>
    <row r="1347" spans="6:19">
      <c r="F1347" s="30"/>
      <c r="N1347" s="16"/>
      <c r="O1347" s="15"/>
      <c r="P1347" s="15"/>
      <c r="Q1347" s="15"/>
      <c r="R1347" s="15"/>
      <c r="S1347" s="15"/>
    </row>
    <row r="1348" spans="6:19">
      <c r="F1348" s="30"/>
      <c r="N1348" s="16"/>
      <c r="O1348" s="15"/>
      <c r="P1348" s="15"/>
      <c r="Q1348" s="15"/>
      <c r="R1348" s="15"/>
      <c r="S1348" s="15"/>
    </row>
    <row r="1349" spans="6:19">
      <c r="F1349" s="30"/>
      <c r="N1349" s="16"/>
      <c r="O1349" s="15"/>
      <c r="P1349" s="15"/>
      <c r="Q1349" s="15"/>
      <c r="R1349" s="15"/>
      <c r="S1349" s="15"/>
    </row>
    <row r="1350" spans="6:19">
      <c r="F1350" s="30"/>
      <c r="N1350" s="16"/>
      <c r="O1350" s="15"/>
      <c r="P1350" s="15"/>
      <c r="Q1350" s="15"/>
      <c r="R1350" s="15"/>
      <c r="S1350" s="15"/>
    </row>
    <row r="1351" spans="6:19">
      <c r="F1351" s="30"/>
      <c r="N1351" s="16"/>
      <c r="O1351" s="15"/>
      <c r="P1351" s="15"/>
      <c r="Q1351" s="15"/>
      <c r="R1351" s="15"/>
      <c r="S1351" s="15"/>
    </row>
    <row r="1352" spans="6:19">
      <c r="F1352" s="30"/>
      <c r="N1352" s="16"/>
      <c r="O1352" s="15"/>
      <c r="P1352" s="15"/>
      <c r="Q1352" s="15"/>
      <c r="R1352" s="15"/>
      <c r="S1352" s="15"/>
    </row>
    <row r="1353" spans="6:19">
      <c r="F1353" s="30"/>
      <c r="N1353" s="16"/>
      <c r="O1353" s="15"/>
      <c r="P1353" s="15"/>
      <c r="Q1353" s="15"/>
      <c r="R1353" s="15"/>
      <c r="S1353" s="15"/>
    </row>
    <row r="1354" spans="6:19">
      <c r="F1354" s="30"/>
      <c r="N1354" s="16"/>
      <c r="O1354" s="15"/>
      <c r="P1354" s="15"/>
      <c r="Q1354" s="15"/>
      <c r="R1354" s="15"/>
      <c r="S1354" s="15"/>
    </row>
    <row r="1355" spans="6:19">
      <c r="F1355" s="30"/>
      <c r="N1355" s="16"/>
      <c r="O1355" s="15"/>
      <c r="P1355" s="15"/>
      <c r="Q1355" s="15"/>
      <c r="R1355" s="15"/>
      <c r="S1355" s="15"/>
    </row>
    <row r="1356" spans="6:19">
      <c r="F1356" s="30"/>
      <c r="N1356" s="16"/>
      <c r="O1356" s="15"/>
      <c r="P1356" s="15"/>
      <c r="Q1356" s="15"/>
      <c r="R1356" s="15"/>
      <c r="S1356" s="15"/>
    </row>
    <row r="1357" spans="6:19">
      <c r="F1357" s="30"/>
      <c r="N1357" s="16"/>
      <c r="O1357" s="15"/>
      <c r="P1357" s="15"/>
      <c r="Q1357" s="15"/>
      <c r="R1357" s="15"/>
      <c r="S1357" s="15"/>
    </row>
    <row r="1358" spans="6:19">
      <c r="F1358" s="30"/>
      <c r="N1358" s="16"/>
      <c r="O1358" s="15"/>
      <c r="P1358" s="15"/>
      <c r="Q1358" s="15"/>
      <c r="R1358" s="15"/>
      <c r="S1358" s="15"/>
    </row>
    <row r="1359" spans="6:19">
      <c r="F1359" s="30"/>
      <c r="N1359" s="16"/>
      <c r="O1359" s="15"/>
      <c r="P1359" s="15"/>
      <c r="Q1359" s="15"/>
      <c r="R1359" s="15"/>
      <c r="S1359" s="15"/>
    </row>
    <row r="1360" spans="6:19">
      <c r="F1360" s="30"/>
      <c r="N1360" s="16"/>
      <c r="O1360" s="15"/>
      <c r="P1360" s="15"/>
      <c r="Q1360" s="15"/>
      <c r="R1360" s="15"/>
      <c r="S1360" s="15"/>
    </row>
    <row r="1361" spans="6:19">
      <c r="F1361" s="30"/>
      <c r="N1361" s="16"/>
      <c r="O1361" s="15"/>
      <c r="P1361" s="15"/>
      <c r="Q1361" s="15"/>
      <c r="R1361" s="15"/>
      <c r="S1361" s="15"/>
    </row>
    <row r="1362" spans="6:19">
      <c r="F1362" s="30"/>
      <c r="N1362" s="16"/>
      <c r="O1362" s="15"/>
      <c r="P1362" s="15"/>
      <c r="Q1362" s="15"/>
      <c r="R1362" s="15"/>
      <c r="S1362" s="15"/>
    </row>
    <row r="1363" spans="6:19">
      <c r="F1363" s="30"/>
      <c r="N1363" s="16"/>
      <c r="O1363" s="15"/>
      <c r="P1363" s="15"/>
      <c r="Q1363" s="15"/>
      <c r="R1363" s="15"/>
      <c r="S1363" s="15"/>
    </row>
    <row r="1364" spans="6:19">
      <c r="F1364" s="30"/>
      <c r="N1364" s="16"/>
      <c r="O1364" s="15"/>
      <c r="P1364" s="15"/>
      <c r="Q1364" s="15"/>
      <c r="R1364" s="15"/>
      <c r="S1364" s="15"/>
    </row>
    <row r="1365" spans="6:19">
      <c r="F1365" s="30"/>
      <c r="N1365" s="16"/>
      <c r="O1365" s="15"/>
      <c r="P1365" s="15"/>
      <c r="Q1365" s="15"/>
      <c r="R1365" s="15"/>
      <c r="S1365" s="15"/>
    </row>
    <row r="1366" spans="6:19">
      <c r="F1366" s="30"/>
      <c r="N1366" s="16"/>
      <c r="O1366" s="15"/>
      <c r="P1366" s="15"/>
      <c r="Q1366" s="15"/>
      <c r="R1366" s="15"/>
      <c r="S1366" s="15"/>
    </row>
    <row r="1367" spans="6:19">
      <c r="F1367" s="30"/>
      <c r="N1367" s="16"/>
      <c r="O1367" s="15"/>
      <c r="P1367" s="15"/>
      <c r="Q1367" s="15"/>
      <c r="R1367" s="15"/>
      <c r="S1367" s="15"/>
    </row>
    <row r="1368" spans="6:19">
      <c r="F1368" s="30"/>
      <c r="N1368" s="16"/>
      <c r="O1368" s="15"/>
      <c r="P1368" s="15"/>
      <c r="Q1368" s="15"/>
      <c r="R1368" s="15"/>
      <c r="S1368" s="15"/>
    </row>
    <row r="1369" spans="6:19">
      <c r="F1369" s="30"/>
      <c r="N1369" s="16"/>
      <c r="O1369" s="15"/>
      <c r="P1369" s="15"/>
      <c r="Q1369" s="15"/>
      <c r="R1369" s="15"/>
      <c r="S1369" s="15"/>
    </row>
    <row r="1370" spans="6:19">
      <c r="F1370" s="30"/>
      <c r="N1370" s="16"/>
      <c r="O1370" s="15"/>
      <c r="P1370" s="15"/>
      <c r="Q1370" s="15"/>
      <c r="R1370" s="15"/>
      <c r="S1370" s="15"/>
    </row>
    <row r="1371" spans="6:19">
      <c r="F1371" s="30"/>
      <c r="N1371" s="16"/>
      <c r="O1371" s="15"/>
      <c r="P1371" s="15"/>
      <c r="Q1371" s="15"/>
      <c r="R1371" s="15"/>
      <c r="S1371" s="15"/>
    </row>
    <row r="1372" spans="6:19">
      <c r="F1372" s="30"/>
      <c r="N1372" s="16"/>
      <c r="O1372" s="15"/>
      <c r="P1372" s="15"/>
      <c r="Q1372" s="15"/>
      <c r="R1372" s="15"/>
      <c r="S1372" s="15"/>
    </row>
    <row r="1373" spans="6:19">
      <c r="F1373" s="30"/>
      <c r="N1373" s="16"/>
      <c r="O1373" s="15"/>
      <c r="P1373" s="15"/>
      <c r="Q1373" s="15"/>
      <c r="R1373" s="15"/>
      <c r="S1373" s="15"/>
    </row>
    <row r="1374" spans="6:19">
      <c r="F1374" s="30"/>
      <c r="N1374" s="16"/>
      <c r="O1374" s="15"/>
      <c r="P1374" s="15"/>
      <c r="Q1374" s="15"/>
      <c r="R1374" s="15"/>
      <c r="S1374" s="15"/>
    </row>
    <row r="1375" spans="6:19">
      <c r="F1375" s="30"/>
      <c r="N1375" s="16"/>
      <c r="O1375" s="15"/>
      <c r="P1375" s="15"/>
      <c r="Q1375" s="15"/>
      <c r="R1375" s="15"/>
      <c r="S1375" s="15"/>
    </row>
    <row r="1376" spans="6:19">
      <c r="F1376" s="30"/>
      <c r="N1376" s="16"/>
      <c r="O1376" s="15"/>
      <c r="P1376" s="15"/>
      <c r="Q1376" s="15"/>
      <c r="R1376" s="15"/>
      <c r="S1376" s="15"/>
    </row>
    <row r="1377" spans="6:19">
      <c r="F1377" s="30"/>
      <c r="N1377" s="16"/>
      <c r="O1377" s="15"/>
      <c r="P1377" s="15"/>
      <c r="Q1377" s="15"/>
      <c r="R1377" s="15"/>
      <c r="S1377" s="15"/>
    </row>
    <row r="1378" spans="6:19">
      <c r="F1378" s="30"/>
      <c r="N1378" s="16"/>
      <c r="O1378" s="15"/>
      <c r="P1378" s="15"/>
      <c r="Q1378" s="15"/>
      <c r="R1378" s="15"/>
      <c r="S1378" s="15"/>
    </row>
    <row r="1379" spans="6:19">
      <c r="F1379" s="30"/>
      <c r="N1379" s="16"/>
      <c r="O1379" s="15"/>
      <c r="P1379" s="15"/>
      <c r="Q1379" s="15"/>
      <c r="R1379" s="15"/>
      <c r="S1379" s="15"/>
    </row>
    <row r="1380" spans="6:19">
      <c r="F1380" s="30"/>
      <c r="N1380" s="16"/>
      <c r="O1380" s="15"/>
      <c r="P1380" s="15"/>
      <c r="Q1380" s="15"/>
      <c r="R1380" s="15"/>
      <c r="S1380" s="15"/>
    </row>
    <row r="1381" spans="6:19">
      <c r="F1381" s="30"/>
      <c r="N1381" s="16"/>
      <c r="O1381" s="15"/>
      <c r="P1381" s="15"/>
      <c r="Q1381" s="15"/>
      <c r="R1381" s="15"/>
      <c r="S1381" s="15"/>
    </row>
    <row r="1382" spans="6:19">
      <c r="F1382" s="30"/>
      <c r="N1382" s="16"/>
      <c r="O1382" s="15"/>
      <c r="P1382" s="15"/>
      <c r="Q1382" s="15"/>
      <c r="R1382" s="15"/>
      <c r="S1382" s="15"/>
    </row>
    <row r="1383" spans="6:19">
      <c r="F1383" s="30"/>
      <c r="N1383" s="16"/>
      <c r="O1383" s="15"/>
      <c r="P1383" s="15"/>
      <c r="Q1383" s="15"/>
      <c r="R1383" s="15"/>
      <c r="S1383" s="15"/>
    </row>
    <row r="1384" spans="6:19">
      <c r="F1384" s="30"/>
      <c r="N1384" s="16"/>
      <c r="O1384" s="15"/>
      <c r="P1384" s="15"/>
      <c r="Q1384" s="15"/>
      <c r="R1384" s="15"/>
      <c r="S1384" s="15"/>
    </row>
    <row r="1385" spans="6:19">
      <c r="F1385" s="30"/>
      <c r="N1385" s="16"/>
      <c r="O1385" s="15"/>
      <c r="P1385" s="15"/>
      <c r="Q1385" s="15"/>
      <c r="R1385" s="15"/>
      <c r="S1385" s="15"/>
    </row>
    <row r="1386" spans="6:19">
      <c r="F1386" s="30"/>
      <c r="N1386" s="16"/>
      <c r="O1386" s="15"/>
      <c r="P1386" s="15"/>
      <c r="Q1386" s="15"/>
      <c r="R1386" s="15"/>
      <c r="S1386" s="15"/>
    </row>
    <row r="1387" spans="6:19">
      <c r="F1387" s="30"/>
      <c r="N1387" s="16"/>
      <c r="O1387" s="15"/>
      <c r="P1387" s="15"/>
      <c r="Q1387" s="15"/>
      <c r="R1387" s="15"/>
      <c r="S1387" s="15"/>
    </row>
    <row r="1388" spans="6:19">
      <c r="F1388" s="30"/>
      <c r="N1388" s="16"/>
      <c r="O1388" s="15"/>
      <c r="P1388" s="15"/>
      <c r="Q1388" s="15"/>
      <c r="R1388" s="15"/>
      <c r="S1388" s="15"/>
    </row>
    <row r="1389" spans="6:19">
      <c r="F1389" s="30"/>
      <c r="N1389" s="16"/>
      <c r="O1389" s="15"/>
      <c r="P1389" s="15"/>
      <c r="Q1389" s="15"/>
      <c r="R1389" s="15"/>
      <c r="S1389" s="15"/>
    </row>
    <row r="1390" spans="6:19">
      <c r="F1390" s="30"/>
      <c r="N1390" s="16"/>
      <c r="O1390" s="15"/>
      <c r="P1390" s="15"/>
      <c r="Q1390" s="15"/>
      <c r="R1390" s="15"/>
      <c r="S1390" s="15"/>
    </row>
    <row r="1391" spans="6:19">
      <c r="F1391" s="30"/>
      <c r="N1391" s="16"/>
      <c r="O1391" s="15"/>
      <c r="P1391" s="15"/>
      <c r="Q1391" s="15"/>
      <c r="R1391" s="15"/>
      <c r="S1391" s="15"/>
    </row>
    <row r="1392" spans="6:19">
      <c r="F1392" s="30"/>
      <c r="N1392" s="16"/>
      <c r="O1392" s="15"/>
      <c r="P1392" s="15"/>
      <c r="Q1392" s="15"/>
      <c r="R1392" s="15"/>
      <c r="S1392" s="15"/>
    </row>
    <row r="1393" spans="6:6">
      <c r="F1393" s="30"/>
    </row>
    <row r="1394" spans="6:6">
      <c r="F1394" s="30"/>
    </row>
    <row r="1395" spans="6:6">
      <c r="F1395" s="30"/>
    </row>
    <row r="1396" spans="6:6">
      <c r="F1396" s="30"/>
    </row>
    <row r="1397" spans="6:6">
      <c r="F1397" s="30"/>
    </row>
    <row r="1398" spans="6:6">
      <c r="F1398" s="30"/>
    </row>
    <row r="1399" spans="6:6">
      <c r="F1399" s="30"/>
    </row>
    <row r="1400" spans="6:6">
      <c r="F1400" s="30"/>
    </row>
    <row r="1401" spans="6:6">
      <c r="F1401" s="30"/>
    </row>
    <row r="1402" spans="6:6">
      <c r="F1402" s="30"/>
    </row>
    <row r="1403" spans="6:6">
      <c r="F1403" s="30"/>
    </row>
    <row r="1404" spans="6:6">
      <c r="F1404" s="30"/>
    </row>
    <row r="1405" spans="6:6">
      <c r="F1405" s="30"/>
    </row>
    <row r="1406" spans="6:6">
      <c r="F1406" s="30"/>
    </row>
    <row r="1407" spans="6:6">
      <c r="F1407" s="30"/>
    </row>
    <row r="1408" spans="6:6">
      <c r="F1408" s="30"/>
    </row>
    <row r="1409" spans="6:6">
      <c r="F1409" s="30"/>
    </row>
    <row r="1410" spans="6:6">
      <c r="F1410" s="30"/>
    </row>
    <row r="1411" spans="6:6">
      <c r="F1411" s="30"/>
    </row>
    <row r="1412" spans="6:6">
      <c r="F1412" s="30"/>
    </row>
    <row r="1413" spans="6:6">
      <c r="F1413" s="30"/>
    </row>
    <row r="1414" spans="6:6">
      <c r="F1414" s="30"/>
    </row>
    <row r="1415" spans="6:6">
      <c r="F1415" s="30"/>
    </row>
    <row r="1416" spans="6:6">
      <c r="F1416" s="30"/>
    </row>
    <row r="1417" spans="6:6">
      <c r="F1417" s="30"/>
    </row>
    <row r="1418" spans="6:6">
      <c r="F1418" s="30"/>
    </row>
    <row r="1419" spans="6:6">
      <c r="F1419" s="30"/>
    </row>
    <row r="1420" spans="6:6">
      <c r="F1420" s="30"/>
    </row>
    <row r="1421" spans="6:6">
      <c r="F1421" s="30"/>
    </row>
    <row r="1422" spans="6:6">
      <c r="F1422" s="30"/>
    </row>
    <row r="1423" spans="6:6">
      <c r="F1423" s="30"/>
    </row>
    <row r="1424" spans="6:6">
      <c r="F1424" s="30"/>
    </row>
    <row r="1425" spans="6:6">
      <c r="F1425" s="30"/>
    </row>
    <row r="1426" spans="6:6">
      <c r="F1426" s="30"/>
    </row>
    <row r="1427" spans="6:6">
      <c r="F1427" s="30"/>
    </row>
    <row r="1428" spans="6:6">
      <c r="F1428" s="30"/>
    </row>
    <row r="1429" spans="6:6">
      <c r="F1429" s="30"/>
    </row>
    <row r="1430" spans="6:6">
      <c r="F1430" s="30"/>
    </row>
    <row r="1431" spans="6:6">
      <c r="F1431" s="30"/>
    </row>
    <row r="1432" spans="6:6">
      <c r="F1432" s="30"/>
    </row>
    <row r="1433" spans="6:6">
      <c r="F1433" s="30"/>
    </row>
    <row r="1434" spans="6:6">
      <c r="F1434" s="30"/>
    </row>
    <row r="1435" spans="6:6">
      <c r="F1435" s="30"/>
    </row>
    <row r="1436" spans="6:6">
      <c r="F1436" s="30"/>
    </row>
    <row r="1437" spans="6:6">
      <c r="F1437" s="30"/>
    </row>
    <row r="1438" spans="6:6">
      <c r="F1438" s="30"/>
    </row>
    <row r="1439" spans="6:6">
      <c r="F1439" s="30"/>
    </row>
    <row r="1440" spans="6:6">
      <c r="F1440" s="30"/>
    </row>
    <row r="1441" spans="6:6">
      <c r="F1441" s="30"/>
    </row>
    <row r="1442" spans="6:6">
      <c r="F1442" s="30"/>
    </row>
    <row r="1443" spans="6:6">
      <c r="F1443" s="30"/>
    </row>
    <row r="1444" spans="6:6">
      <c r="F1444" s="30"/>
    </row>
    <row r="1445" spans="6:6">
      <c r="F1445" s="30"/>
    </row>
    <row r="1446" spans="6:6">
      <c r="F1446" s="30"/>
    </row>
    <row r="1447" spans="6:6">
      <c r="F1447" s="30"/>
    </row>
    <row r="1448" spans="6:6">
      <c r="F1448" s="30"/>
    </row>
    <row r="1449" spans="6:6">
      <c r="F1449" s="30"/>
    </row>
    <row r="1450" spans="6:6">
      <c r="F1450" s="30"/>
    </row>
    <row r="1451" spans="6:6">
      <c r="F1451" s="30"/>
    </row>
    <row r="1452" spans="6:6">
      <c r="F1452" s="30"/>
    </row>
    <row r="1453" spans="6:6">
      <c r="F1453" s="30"/>
    </row>
    <row r="1454" spans="6:6">
      <c r="F1454" s="30"/>
    </row>
    <row r="1455" spans="6:6">
      <c r="F1455" s="30"/>
    </row>
    <row r="1456" spans="6:6">
      <c r="F1456" s="30"/>
    </row>
    <row r="1457" spans="6:6">
      <c r="F1457" s="30"/>
    </row>
    <row r="1458" spans="6:6">
      <c r="F1458" s="30"/>
    </row>
    <row r="1459" spans="6:6">
      <c r="F1459" s="30"/>
    </row>
    <row r="1460" spans="6:6">
      <c r="F1460" s="30"/>
    </row>
    <row r="1461" spans="6:6">
      <c r="F1461" s="30"/>
    </row>
    <row r="1462" spans="6:6">
      <c r="F1462" s="30"/>
    </row>
    <row r="1463" spans="6:6">
      <c r="F1463" s="30"/>
    </row>
    <row r="1464" spans="6:6">
      <c r="F1464" s="30"/>
    </row>
    <row r="1465" spans="6:6">
      <c r="F1465" s="30"/>
    </row>
    <row r="1466" spans="6:6">
      <c r="F1466" s="30"/>
    </row>
    <row r="1467" spans="6:6">
      <c r="F1467" s="30"/>
    </row>
    <row r="1468" spans="6:6">
      <c r="F1468" s="30"/>
    </row>
    <row r="1469" spans="6:6">
      <c r="F1469" s="30"/>
    </row>
    <row r="1470" spans="6:6">
      <c r="F1470" s="30"/>
    </row>
    <row r="1471" spans="6:6">
      <c r="F1471" s="30"/>
    </row>
    <row r="1472" spans="6:6">
      <c r="F1472" s="30"/>
    </row>
    <row r="1473" spans="6:6">
      <c r="F1473" s="30"/>
    </row>
    <row r="1474" spans="6:6">
      <c r="F1474" s="30"/>
    </row>
    <row r="1475" spans="6:6">
      <c r="F1475" s="30"/>
    </row>
    <row r="1476" spans="6:6">
      <c r="F1476" s="30"/>
    </row>
    <row r="1477" spans="6:6">
      <c r="F1477" s="30"/>
    </row>
    <row r="1478" spans="6:6">
      <c r="F1478" s="30"/>
    </row>
    <row r="1479" spans="6:6">
      <c r="F1479" s="30"/>
    </row>
    <row r="1480" spans="6:6">
      <c r="F1480" s="30"/>
    </row>
    <row r="1481" spans="6:6">
      <c r="F1481" s="30"/>
    </row>
    <row r="1482" spans="6:6">
      <c r="F1482" s="30"/>
    </row>
    <row r="1483" spans="6:6">
      <c r="F1483" s="30"/>
    </row>
    <row r="1484" spans="6:6">
      <c r="F1484" s="30"/>
    </row>
    <row r="1485" spans="6:6">
      <c r="F1485" s="30"/>
    </row>
    <row r="1486" spans="6:6">
      <c r="F1486" s="30"/>
    </row>
    <row r="1487" spans="6:6">
      <c r="F1487" s="30"/>
    </row>
    <row r="1488" spans="6:6">
      <c r="F1488" s="30"/>
    </row>
    <row r="1489" spans="6:6">
      <c r="F1489" s="30"/>
    </row>
    <row r="1490" spans="6:6">
      <c r="F1490" s="30"/>
    </row>
    <row r="1491" spans="6:6">
      <c r="F1491" s="30"/>
    </row>
    <row r="1492" spans="6:6">
      <c r="F1492" s="30"/>
    </row>
  </sheetData>
  <sheetProtection algorithmName="SHA-512" hashValue="8LA5pP7h/xkuSXlHk8ezn063CPQjOu/cxeIeSuw6dQkOpDAI+A2+l6+JdYob3FyEweOkXHlIxi9NMLNvjrYtyg==" saltValue="Ohobq622WOUH0/DSKbH6Kg==" spinCount="100000" sheet="1" formatColumns="0" formatRows="0"/>
  <protectedRanges>
    <protectedRange sqref="I9:I431" name="Tilleggstekst"/>
    <protectedRange sqref="G9:G431" name="Deres ref."/>
  </protectedRanges>
  <mergeCells count="14">
    <mergeCell ref="T7:T8"/>
    <mergeCell ref="A1:P1"/>
    <mergeCell ref="A2:D2"/>
    <mergeCell ref="A7:P7"/>
    <mergeCell ref="A6:B6"/>
    <mergeCell ref="A3:B3"/>
    <mergeCell ref="A4:B4"/>
    <mergeCell ref="A5:B5"/>
    <mergeCell ref="I2:P2"/>
    <mergeCell ref="I3:P3"/>
    <mergeCell ref="G2:H2"/>
    <mergeCell ref="G3:H3"/>
    <mergeCell ref="C5:E5"/>
    <mergeCell ref="C6:E6"/>
  </mergeCells>
  <phoneticPr fontId="137" type="noConversion"/>
  <conditionalFormatting sqref="B9:B431">
    <cfRule type="expression" dxfId="6" priority="33">
      <formula>AND(B9="",C9&lt;&gt;0)</formula>
    </cfRule>
  </conditionalFormatting>
  <conditionalFormatting sqref="B9:F431">
    <cfRule type="expression" dxfId="5" priority="6">
      <formula>AND($I9&lt;&gt;0,$C9="")</formula>
    </cfRule>
  </conditionalFormatting>
  <conditionalFormatting sqref="C5:E6">
    <cfRule type="cellIs" dxfId="4" priority="1" operator="equal">
      <formula>#REF!</formula>
    </cfRule>
  </conditionalFormatting>
  <conditionalFormatting sqref="F5">
    <cfRule type="expression" dxfId="3" priority="3">
      <formula>AND($I5&lt;&gt;0,$C5="")</formula>
    </cfRule>
  </conditionalFormatting>
  <conditionalFormatting sqref="G9:H431">
    <cfRule type="expression" dxfId="2" priority="11">
      <formula>$B9=""</formula>
    </cfRule>
  </conditionalFormatting>
  <conditionalFormatting sqref="J9:S431">
    <cfRule type="expression" dxfId="1" priority="5">
      <formula>$C9=""</formula>
    </cfRule>
  </conditionalFormatting>
  <conditionalFormatting sqref="U9:U15 T16:T431">
    <cfRule type="expression" dxfId="0" priority="93">
      <formula>$B9=""</formula>
    </cfRule>
  </conditionalFormatting>
  <dataValidations count="6">
    <dataValidation type="textLength" errorStyle="warning" operator="lessThanOrEqual" allowBlank="1" showInputMessage="1" showErrorMessage="1" errorTitle="Teksten overskrider 90 tegn" error="Kun første 90 tegn skal overføres UBW!" sqref="Q2:S2" xr:uid="{00000000-0002-0000-0100-000000000000}">
      <formula1>90</formula1>
    </dataValidation>
    <dataValidation type="textLength" errorStyle="warning" operator="lessThanOrEqual" allowBlank="1" showInputMessage="1" showErrorMessage="1" errorTitle="Teksten overskrider 50 tegn" error="Kun første 50 tegn skal overføres UBW!" sqref="Q3:S3" xr:uid="{00000000-0002-0000-0100-000001000000}">
      <formula1>50</formula1>
    </dataValidation>
    <dataValidation type="textLength" errorStyle="warning" operator="lessThanOrEqual" allowBlank="1" showInputMessage="1" showErrorMessage="1" errorTitle="Teksten overskrider 90 tegn" error="Kun de første 90 tegn blir overført til UBW!" sqref="I2:P2" xr:uid="{912BB395-5591-4DE7-B8BF-47F19EAF377A}">
      <formula1>90</formula1>
    </dataValidation>
    <dataValidation type="textLength" errorStyle="warning" operator="lessThanOrEqual" allowBlank="1" showInputMessage="1" showErrorMessage="1" errorTitle="Teksten overskrider 100 tegn" error="Kun de første 100 tegn blir overført til UBW!" sqref="J9:J431" xr:uid="{00000000-0002-0000-0100-000002000000}">
      <formula1>100</formula1>
    </dataValidation>
    <dataValidation type="textLength" errorStyle="warning" operator="lessThanOrEqual" allowBlank="1" showInputMessage="1" showErrorMessage="1" errorTitle="Teksten overskrider 50 tegn" error="Kun de første 50 tegn blir overført til UBW!" sqref="I9:I431" xr:uid="{00000000-0002-0000-0100-000005000000}">
      <formula1>50</formula1>
    </dataValidation>
    <dataValidation type="textLength" errorStyle="warning" operator="lessThanOrEqual" allowBlank="1" showInputMessage="1" showErrorMessage="1" errorTitle="Teksten overskrider 50 tegn" error="Kun de første 60 tegn blir overført til UBW!" sqref="I3:P3" xr:uid="{D8DACD99-A86A-425D-86F1-12708F39EDDF}">
      <formula1>60</formula1>
    </dataValidation>
  </dataValidations>
  <hyperlinks>
    <hyperlink ref="A2:D2" location="Instruksjoner!A1" tooltip="Klikk for å få instruksjoner om hvordan malen skal fylles ut" display="Klikk her for instruksjoner" xr:uid="{00000000-0004-0000-0100-000000000000}"/>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549"/>
  <sheetViews>
    <sheetView tabSelected="1" zoomScale="85" zoomScaleNormal="85" workbookViewId="0">
      <selection activeCell="D90" sqref="D90"/>
    </sheetView>
  </sheetViews>
  <sheetFormatPr baseColWidth="10" defaultColWidth="11.42578125" defaultRowHeight="15"/>
  <cols>
    <col min="2" max="2" width="13.7109375" bestFit="1" customWidth="1"/>
    <col min="3" max="3" width="17" bestFit="1" customWidth="1"/>
    <col min="4" max="4" width="12.42578125" bestFit="1" customWidth="1"/>
    <col min="10" max="10" width="12.28515625" bestFit="1" customWidth="1"/>
    <col min="12" max="12" width="12.85546875" bestFit="1" customWidth="1"/>
    <col min="14" max="14" width="13" bestFit="1" customWidth="1"/>
    <col min="24" max="24" width="18.28515625" bestFit="1" customWidth="1"/>
    <col min="25" max="25" width="13.7109375" customWidth="1"/>
    <col min="26" max="26" width="23.7109375" bestFit="1" customWidth="1"/>
  </cols>
  <sheetData>
    <row r="1" spans="1:8">
      <c r="A1" s="21" t="s">
        <v>39</v>
      </c>
      <c r="B1" s="21" t="s">
        <v>40</v>
      </c>
      <c r="C1" s="24" t="s">
        <v>41</v>
      </c>
      <c r="D1" s="17"/>
      <c r="E1" s="17"/>
    </row>
    <row r="2" spans="1:8">
      <c r="A2" s="21" t="s">
        <v>42</v>
      </c>
      <c r="B2" s="138" t="str">
        <f ca="1">C3&amp;C25</f>
        <v>I:\AgrUH01\Import\ordre 27.01.2025 13.31</v>
      </c>
      <c r="C2" s="138"/>
      <c r="D2" s="138"/>
      <c r="E2" s="138"/>
    </row>
    <row r="3" spans="1:8">
      <c r="A3" s="21"/>
      <c r="B3" s="18" t="s">
        <v>43</v>
      </c>
      <c r="C3" s="137" t="s">
        <v>44</v>
      </c>
      <c r="D3" s="137"/>
      <c r="E3" s="137"/>
      <c r="G3" s="51"/>
    </row>
    <row r="4" spans="1:8">
      <c r="A4" s="21"/>
      <c r="B4" s="18" t="s">
        <v>45</v>
      </c>
      <c r="C4" s="136" t="str">
        <f ca="1">"ordre"&amp;" "&amp;TEXT(Mal!F2,"dd.mm.åååå tt.mm")&amp;Mal!C2</f>
        <v>ordre 27.01.2025 13.31</v>
      </c>
      <c r="D4" s="136"/>
      <c r="E4" s="136"/>
      <c r="G4" s="51"/>
    </row>
    <row r="5" spans="1:8">
      <c r="A5" s="21"/>
      <c r="B5" s="21"/>
      <c r="C5" s="17"/>
      <c r="D5" s="17"/>
      <c r="E5" s="17"/>
    </row>
    <row r="6" spans="1:8">
      <c r="A6" s="21" t="s">
        <v>46</v>
      </c>
      <c r="B6" s="17" t="s">
        <v>47</v>
      </c>
      <c r="C6" s="17"/>
      <c r="D6" s="17"/>
      <c r="E6" s="17"/>
    </row>
    <row r="7" spans="1:8">
      <c r="A7" s="21" t="s">
        <v>46</v>
      </c>
      <c r="B7" s="17" t="s">
        <v>48</v>
      </c>
      <c r="C7" s="17"/>
      <c r="D7" s="17"/>
      <c r="E7" s="17"/>
    </row>
    <row r="8" spans="1:8">
      <c r="A8" s="21" t="s">
        <v>46</v>
      </c>
      <c r="B8" s="17" t="s">
        <v>49</v>
      </c>
      <c r="C8" s="17"/>
      <c r="D8" s="17"/>
      <c r="E8" s="28"/>
    </row>
    <row r="9" spans="1:8">
      <c r="A9" s="21" t="s">
        <v>46</v>
      </c>
      <c r="B9" s="17" t="s">
        <v>50</v>
      </c>
      <c r="C9" s="17">
        <f>Mal!I4</f>
        <v>0</v>
      </c>
      <c r="D9" s="17"/>
      <c r="E9" s="17"/>
    </row>
    <row r="10" spans="1:8">
      <c r="A10" s="21" t="s">
        <v>46</v>
      </c>
      <c r="B10" s="17" t="s">
        <v>51</v>
      </c>
      <c r="C10" s="17"/>
      <c r="D10" s="17"/>
      <c r="E10" s="17"/>
    </row>
    <row r="11" spans="1:8">
      <c r="A11" s="21" t="s">
        <v>46</v>
      </c>
      <c r="B11" s="17" t="s">
        <v>52</v>
      </c>
      <c r="C11" s="21"/>
      <c r="D11" s="17"/>
      <c r="E11" s="17"/>
    </row>
    <row r="12" spans="1:8">
      <c r="A12" s="21" t="s">
        <v>46</v>
      </c>
      <c r="B12" s="17" t="s">
        <v>53</v>
      </c>
      <c r="C12" s="17"/>
      <c r="D12" s="17"/>
      <c r="E12" s="17"/>
    </row>
    <row r="13" spans="1:8">
      <c r="A13" s="21" t="s">
        <v>46</v>
      </c>
      <c r="B13" s="17" t="s">
        <v>54</v>
      </c>
      <c r="C13" s="17"/>
      <c r="D13" s="17"/>
      <c r="E13" s="17"/>
    </row>
    <row r="14" spans="1:8">
      <c r="A14" s="21" t="s">
        <v>46</v>
      </c>
      <c r="B14" s="17" t="s">
        <v>55</v>
      </c>
      <c r="C14" s="17"/>
      <c r="D14" s="17"/>
      <c r="E14" s="17"/>
    </row>
    <row r="15" spans="1:8">
      <c r="A15" s="21" t="s">
        <v>46</v>
      </c>
      <c r="B15" s="17" t="s">
        <v>56</v>
      </c>
      <c r="C15" s="17"/>
      <c r="D15" s="17"/>
      <c r="E15" s="29"/>
      <c r="F15" s="30"/>
      <c r="G15" s="30"/>
      <c r="H15" s="30"/>
    </row>
    <row r="16" spans="1:8">
      <c r="A16" s="21" t="s">
        <v>46</v>
      </c>
      <c r="B16" s="17" t="s">
        <v>57</v>
      </c>
      <c r="C16" s="17"/>
      <c r="D16" s="17"/>
      <c r="E16" s="29"/>
      <c r="F16" s="30"/>
      <c r="G16" s="30"/>
      <c r="H16" s="30"/>
    </row>
    <row r="17" spans="1:8">
      <c r="A17" s="21" t="s">
        <v>46</v>
      </c>
      <c r="B17" s="17" t="s">
        <v>58</v>
      </c>
      <c r="C17" s="21"/>
      <c r="D17" s="17"/>
      <c r="E17" s="29"/>
      <c r="F17" s="29"/>
      <c r="G17" s="30"/>
      <c r="H17" s="30"/>
    </row>
    <row r="18" spans="1:8">
      <c r="A18" s="21" t="s">
        <v>46</v>
      </c>
      <c r="B18" s="17" t="s">
        <v>58</v>
      </c>
      <c r="C18" s="21"/>
      <c r="D18" s="17"/>
      <c r="E18" s="29"/>
      <c r="F18" s="29"/>
      <c r="G18" s="30"/>
      <c r="H18" s="30"/>
    </row>
    <row r="19" spans="1:8">
      <c r="A19" s="21" t="s">
        <v>46</v>
      </c>
      <c r="B19" s="17" t="s">
        <v>59</v>
      </c>
      <c r="C19" s="21"/>
      <c r="D19" s="17"/>
      <c r="E19" s="29"/>
      <c r="F19" s="29"/>
      <c r="G19" s="30"/>
      <c r="H19" s="30"/>
    </row>
    <row r="20" spans="1:8">
      <c r="A20" s="21" t="s">
        <v>46</v>
      </c>
      <c r="B20" s="17" t="s">
        <v>60</v>
      </c>
      <c r="C20" s="25"/>
      <c r="D20" s="17"/>
      <c r="E20" s="29"/>
      <c r="F20" s="29"/>
      <c r="G20" s="30"/>
      <c r="H20" s="30"/>
    </row>
    <row r="21" spans="1:8">
      <c r="A21" s="21" t="s">
        <v>46</v>
      </c>
      <c r="B21" s="17" t="s">
        <v>61</v>
      </c>
      <c r="C21" s="21"/>
      <c r="D21" s="17"/>
      <c r="E21" s="29"/>
      <c r="F21" s="29"/>
      <c r="G21" s="30"/>
      <c r="H21" s="30"/>
    </row>
    <row r="22" spans="1:8">
      <c r="A22" s="21" t="s">
        <v>46</v>
      </c>
      <c r="B22" s="17" t="s">
        <v>62</v>
      </c>
      <c r="C22" s="17"/>
      <c r="D22" s="17"/>
      <c r="E22" s="29"/>
      <c r="F22" s="29"/>
      <c r="G22" s="30"/>
      <c r="H22" s="30"/>
    </row>
    <row r="23" spans="1:8">
      <c r="A23" s="21" t="s">
        <v>46</v>
      </c>
      <c r="B23" s="17" t="s">
        <v>63</v>
      </c>
      <c r="C23" s="17"/>
      <c r="D23" s="17"/>
      <c r="E23" s="29"/>
      <c r="F23" s="29"/>
      <c r="G23" s="30"/>
      <c r="H23" s="30"/>
    </row>
    <row r="24" spans="1:8">
      <c r="A24" s="21" t="s">
        <v>46</v>
      </c>
      <c r="B24" s="17" t="s">
        <v>64</v>
      </c>
      <c r="C24" s="17"/>
      <c r="D24" s="17"/>
      <c r="E24" s="29"/>
      <c r="F24" s="29"/>
      <c r="G24" s="30"/>
      <c r="H24" s="30"/>
    </row>
    <row r="25" spans="1:8">
      <c r="A25" s="21" t="s">
        <v>46</v>
      </c>
      <c r="B25" s="17" t="s">
        <v>65</v>
      </c>
      <c r="C25" s="139" t="str">
        <f ca="1">C4</f>
        <v>ordre 27.01.2025 13.31</v>
      </c>
      <c r="D25" s="139"/>
      <c r="E25" s="140"/>
      <c r="F25" s="29"/>
      <c r="G25" s="30"/>
      <c r="H25" s="30"/>
    </row>
    <row r="26" spans="1:8">
      <c r="A26" s="21" t="s">
        <v>46</v>
      </c>
      <c r="B26" s="17" t="s">
        <v>66</v>
      </c>
      <c r="C26" s="26" t="str">
        <f>Mal!F3</f>
        <v>UL</v>
      </c>
      <c r="D26" s="17"/>
      <c r="E26" s="31" t="s">
        <v>67</v>
      </c>
      <c r="F26" s="32" t="str">
        <f ca="1">C25</f>
        <v>ordre 27.01.2025 13.31</v>
      </c>
      <c r="G26" s="30"/>
      <c r="H26" s="30"/>
    </row>
    <row r="27" spans="1:8">
      <c r="A27" s="21" t="s">
        <v>46</v>
      </c>
      <c r="B27" s="17" t="s">
        <v>68</v>
      </c>
      <c r="C27" s="17"/>
      <c r="D27" s="17"/>
      <c r="E27" s="29"/>
      <c r="F27" s="29"/>
      <c r="G27" s="30"/>
      <c r="H27" s="30"/>
    </row>
    <row r="28" spans="1:8">
      <c r="A28" s="21" t="s">
        <v>46</v>
      </c>
      <c r="B28" s="17" t="s">
        <v>69</v>
      </c>
      <c r="C28" s="17"/>
      <c r="D28" s="17"/>
      <c r="E28" s="29"/>
      <c r="F28" s="29"/>
      <c r="G28" s="30"/>
      <c r="H28" s="30"/>
    </row>
    <row r="29" spans="1:8">
      <c r="A29" s="21" t="s">
        <v>46</v>
      </c>
      <c r="B29" s="17" t="s">
        <v>70</v>
      </c>
      <c r="C29" s="17"/>
      <c r="D29" s="17"/>
      <c r="E29" s="29"/>
      <c r="F29" s="29"/>
      <c r="G29" s="30"/>
      <c r="H29" s="30"/>
    </row>
    <row r="30" spans="1:8">
      <c r="A30" s="21" t="s">
        <v>46</v>
      </c>
      <c r="B30" s="17" t="s">
        <v>71</v>
      </c>
      <c r="C30" s="17"/>
      <c r="D30" s="17"/>
      <c r="E30" s="29"/>
      <c r="F30" s="29"/>
      <c r="G30" s="30"/>
      <c r="H30" s="30"/>
    </row>
    <row r="31" spans="1:8">
      <c r="A31" s="21" t="s">
        <v>46</v>
      </c>
      <c r="B31" s="17" t="s">
        <v>72</v>
      </c>
      <c r="C31" s="21"/>
      <c r="D31" s="17"/>
      <c r="E31" s="29"/>
      <c r="F31" s="29"/>
      <c r="G31" s="30"/>
      <c r="H31" s="30"/>
    </row>
    <row r="32" spans="1:8">
      <c r="A32" s="21" t="s">
        <v>46</v>
      </c>
      <c r="B32" s="17" t="s">
        <v>73</v>
      </c>
      <c r="C32" s="17"/>
      <c r="D32" s="17"/>
      <c r="E32" s="29"/>
      <c r="F32" s="29"/>
      <c r="G32" s="30"/>
      <c r="H32" s="30"/>
    </row>
    <row r="33" spans="1:8">
      <c r="A33" s="21" t="s">
        <v>46</v>
      </c>
      <c r="B33" s="17" t="s">
        <v>74</v>
      </c>
      <c r="C33" s="17"/>
      <c r="D33" s="17"/>
      <c r="E33" s="29"/>
      <c r="F33" s="30"/>
      <c r="G33" s="30"/>
      <c r="H33" s="30"/>
    </row>
    <row r="34" spans="1:8">
      <c r="A34" s="21" t="s">
        <v>46</v>
      </c>
      <c r="B34" s="17" t="s">
        <v>75</v>
      </c>
      <c r="C34" s="17"/>
      <c r="D34" s="17"/>
      <c r="E34" s="29"/>
      <c r="F34" s="30"/>
      <c r="G34" s="30"/>
      <c r="H34" s="30"/>
    </row>
    <row r="35" spans="1:8">
      <c r="A35" s="21" t="s">
        <v>46</v>
      </c>
      <c r="B35" s="17" t="s">
        <v>76</v>
      </c>
      <c r="C35" s="17"/>
      <c r="D35" s="17"/>
      <c r="E35" s="29"/>
      <c r="F35" s="30"/>
      <c r="G35" s="30"/>
      <c r="H35" s="30"/>
    </row>
    <row r="36" spans="1:8">
      <c r="A36" s="21" t="s">
        <v>46</v>
      </c>
      <c r="B36" s="17" t="s">
        <v>77</v>
      </c>
      <c r="C36" s="17"/>
      <c r="D36" s="17"/>
      <c r="E36" s="29"/>
      <c r="F36" s="30"/>
      <c r="G36" s="30"/>
      <c r="H36" s="30"/>
    </row>
    <row r="37" spans="1:8">
      <c r="A37" s="21" t="s">
        <v>46</v>
      </c>
      <c r="B37" s="17" t="s">
        <v>78</v>
      </c>
      <c r="C37" s="19"/>
      <c r="D37" s="17"/>
      <c r="E37" s="29"/>
      <c r="F37" s="30"/>
      <c r="G37" s="30"/>
      <c r="H37" s="30"/>
    </row>
    <row r="38" spans="1:8">
      <c r="A38" s="21" t="s">
        <v>46</v>
      </c>
      <c r="B38" s="17" t="s">
        <v>79</v>
      </c>
      <c r="C38" s="17"/>
      <c r="D38" s="17"/>
      <c r="E38" s="29"/>
      <c r="F38" s="30"/>
      <c r="G38" s="30"/>
      <c r="H38" s="30"/>
    </row>
    <row r="39" spans="1:8">
      <c r="A39" s="21" t="s">
        <v>46</v>
      </c>
      <c r="B39" s="17" t="s">
        <v>80</v>
      </c>
      <c r="C39" s="17"/>
      <c r="D39" s="17"/>
      <c r="E39" s="29"/>
      <c r="F39" s="30"/>
      <c r="G39" s="30"/>
      <c r="H39" s="30"/>
    </row>
    <row r="40" spans="1:8">
      <c r="A40" s="21" t="s">
        <v>46</v>
      </c>
      <c r="B40" s="17" t="s">
        <v>81</v>
      </c>
      <c r="C40" s="17"/>
      <c r="D40" s="17"/>
      <c r="E40" s="29"/>
      <c r="F40" s="30"/>
      <c r="G40" s="30"/>
      <c r="H40" s="30"/>
    </row>
    <row r="41" spans="1:8">
      <c r="A41" s="21" t="s">
        <v>46</v>
      </c>
      <c r="B41" s="17" t="s">
        <v>82</v>
      </c>
      <c r="C41" s="17"/>
      <c r="D41" s="17"/>
      <c r="E41" s="29"/>
      <c r="F41" s="30"/>
      <c r="G41" s="30"/>
      <c r="H41" s="30"/>
    </row>
    <row r="42" spans="1:8">
      <c r="A42" s="21" t="s">
        <v>46</v>
      </c>
      <c r="B42" s="17" t="s">
        <v>83</v>
      </c>
      <c r="C42" s="17"/>
      <c r="D42" s="17"/>
      <c r="E42" s="29"/>
      <c r="F42" s="30"/>
      <c r="G42" s="30"/>
      <c r="H42" s="30"/>
    </row>
    <row r="43" spans="1:8">
      <c r="A43" s="21" t="s">
        <v>46</v>
      </c>
      <c r="B43" s="17" t="s">
        <v>84</v>
      </c>
      <c r="C43" s="17"/>
      <c r="D43" s="17"/>
      <c r="E43" s="29"/>
      <c r="F43" s="30"/>
      <c r="G43" s="30"/>
      <c r="H43" s="30"/>
    </row>
    <row r="44" spans="1:8">
      <c r="A44" s="21" t="s">
        <v>46</v>
      </c>
      <c r="B44" s="17" t="s">
        <v>85</v>
      </c>
      <c r="C44" s="21"/>
      <c r="D44" s="17"/>
      <c r="E44" s="29"/>
      <c r="F44" s="30"/>
      <c r="G44" s="30"/>
      <c r="H44" s="30"/>
    </row>
    <row r="45" spans="1:8">
      <c r="A45" s="21" t="s">
        <v>46</v>
      </c>
      <c r="B45" s="17" t="s">
        <v>86</v>
      </c>
      <c r="C45" s="17"/>
      <c r="D45" s="17"/>
      <c r="E45" s="29"/>
      <c r="F45" s="30"/>
      <c r="G45" s="30"/>
      <c r="H45" s="30"/>
    </row>
    <row r="46" spans="1:8">
      <c r="A46" s="21" t="s">
        <v>46</v>
      </c>
      <c r="B46" s="17" t="s">
        <v>87</v>
      </c>
      <c r="C46" s="17"/>
      <c r="D46" s="17"/>
      <c r="E46" s="29"/>
      <c r="F46" s="30"/>
      <c r="G46" s="30"/>
      <c r="H46" s="30"/>
    </row>
    <row r="47" spans="1:8">
      <c r="A47" s="21" t="s">
        <v>46</v>
      </c>
      <c r="B47" s="17" t="s">
        <v>88</v>
      </c>
      <c r="C47" s="20"/>
      <c r="D47" s="17"/>
      <c r="E47" s="29"/>
      <c r="F47" s="30"/>
      <c r="G47" s="30"/>
      <c r="H47" s="30"/>
    </row>
    <row r="48" spans="1:8">
      <c r="A48" s="21" t="s">
        <v>46</v>
      </c>
      <c r="B48" s="17" t="s">
        <v>89</v>
      </c>
      <c r="C48" s="20"/>
      <c r="D48" s="17"/>
      <c r="E48" s="29"/>
      <c r="F48" s="30"/>
      <c r="G48" s="30"/>
      <c r="H48" s="30"/>
    </row>
    <row r="49" spans="1:8">
      <c r="A49" s="21" t="s">
        <v>46</v>
      </c>
      <c r="B49" s="17" t="s">
        <v>90</v>
      </c>
      <c r="C49" s="21"/>
      <c r="D49" s="17"/>
      <c r="E49" s="29"/>
      <c r="F49" s="30"/>
      <c r="G49" s="30"/>
      <c r="H49" s="30"/>
    </row>
    <row r="50" spans="1:8">
      <c r="A50" s="21" t="s">
        <v>46</v>
      </c>
      <c r="B50" s="17" t="s">
        <v>91</v>
      </c>
      <c r="C50" s="20"/>
      <c r="D50" s="17"/>
      <c r="E50" s="29"/>
      <c r="F50" s="30"/>
      <c r="G50" s="30"/>
      <c r="H50" s="30"/>
    </row>
    <row r="51" spans="1:8">
      <c r="A51" s="21" t="s">
        <v>46</v>
      </c>
      <c r="B51" s="17" t="s">
        <v>92</v>
      </c>
      <c r="C51" s="17"/>
      <c r="D51" s="17"/>
      <c r="E51" s="29"/>
      <c r="F51" s="30"/>
      <c r="G51" s="30"/>
      <c r="H51" s="30"/>
    </row>
    <row r="52" spans="1:8">
      <c r="A52" s="21" t="s">
        <v>46</v>
      </c>
      <c r="B52" s="17" t="s">
        <v>93</v>
      </c>
      <c r="C52" s="17"/>
      <c r="D52" s="17"/>
      <c r="E52" s="29"/>
      <c r="F52" s="30"/>
      <c r="G52" s="30"/>
      <c r="H52" s="30"/>
    </row>
    <row r="53" spans="1:8">
      <c r="A53" s="21" t="s">
        <v>46</v>
      </c>
      <c r="B53" s="17" t="s">
        <v>94</v>
      </c>
      <c r="C53" s="22"/>
      <c r="D53" s="17"/>
      <c r="E53" s="29"/>
      <c r="F53" s="30"/>
      <c r="G53" s="30"/>
      <c r="H53" s="30"/>
    </row>
    <row r="54" spans="1:8">
      <c r="A54" s="21" t="s">
        <v>46</v>
      </c>
      <c r="B54" s="17" t="s">
        <v>95</v>
      </c>
      <c r="C54" s="17"/>
      <c r="D54" s="17"/>
      <c r="E54" s="29"/>
      <c r="F54" s="30"/>
      <c r="G54" s="30"/>
      <c r="H54" s="30"/>
    </row>
    <row r="55" spans="1:8">
      <c r="A55" s="21" t="s">
        <v>46</v>
      </c>
      <c r="B55" s="17" t="s">
        <v>96</v>
      </c>
      <c r="C55" s="17"/>
      <c r="D55" s="17"/>
      <c r="E55" s="29"/>
      <c r="F55" s="30"/>
      <c r="G55" s="30"/>
      <c r="H55" s="30"/>
    </row>
    <row r="56" spans="1:8">
      <c r="A56" s="21" t="s">
        <v>46</v>
      </c>
      <c r="B56" s="17" t="s">
        <v>97</v>
      </c>
      <c r="C56" s="17"/>
      <c r="D56" s="17"/>
      <c r="E56" s="29"/>
      <c r="F56" s="30"/>
      <c r="G56" s="30"/>
      <c r="H56" s="30"/>
    </row>
    <row r="57" spans="1:8">
      <c r="A57" s="21" t="s">
        <v>46</v>
      </c>
      <c r="B57" s="17" t="s">
        <v>98</v>
      </c>
      <c r="C57" s="17"/>
      <c r="D57" s="17"/>
      <c r="E57" s="29"/>
      <c r="F57" s="30"/>
      <c r="G57" s="30"/>
      <c r="H57" s="30"/>
    </row>
    <row r="58" spans="1:8">
      <c r="A58" s="21" t="s">
        <v>46</v>
      </c>
      <c r="B58" s="17" t="s">
        <v>99</v>
      </c>
      <c r="C58" s="17"/>
      <c r="D58" s="17"/>
      <c r="E58" s="29"/>
      <c r="F58" s="30"/>
      <c r="G58" s="30"/>
      <c r="H58" s="30"/>
    </row>
    <row r="59" spans="1:8">
      <c r="A59" s="21" t="s">
        <v>46</v>
      </c>
      <c r="B59" s="17" t="s">
        <v>100</v>
      </c>
      <c r="C59" s="17"/>
      <c r="D59" s="17"/>
      <c r="E59" s="29"/>
      <c r="F59" s="30"/>
      <c r="G59" s="30"/>
      <c r="H59" s="30"/>
    </row>
    <row r="60" spans="1:8">
      <c r="A60" s="21" t="s">
        <v>46</v>
      </c>
      <c r="B60" s="17" t="s">
        <v>101</v>
      </c>
      <c r="C60" s="17"/>
      <c r="D60" s="17"/>
      <c r="E60" s="29"/>
      <c r="F60" s="30"/>
      <c r="G60" s="30"/>
      <c r="H60" s="30"/>
    </row>
    <row r="61" spans="1:8">
      <c r="A61" s="21" t="s">
        <v>46</v>
      </c>
      <c r="B61" s="17" t="s">
        <v>102</v>
      </c>
      <c r="C61" s="17"/>
      <c r="D61" s="17"/>
      <c r="E61" s="29"/>
      <c r="F61" s="30"/>
      <c r="G61" s="30"/>
      <c r="H61" s="30"/>
    </row>
    <row r="62" spans="1:8">
      <c r="A62" s="21" t="s">
        <v>46</v>
      </c>
      <c r="B62" s="17" t="s">
        <v>103</v>
      </c>
      <c r="C62" s="17" t="str">
        <f>IF(Mal!I2="","",Mal!I2)</f>
        <v/>
      </c>
      <c r="D62" s="17"/>
      <c r="E62" s="29"/>
      <c r="F62" s="30"/>
      <c r="G62" s="30"/>
      <c r="H62" s="30"/>
    </row>
    <row r="63" spans="1:8">
      <c r="A63" s="21" t="s">
        <v>46</v>
      </c>
      <c r="B63" s="17" t="s">
        <v>104</v>
      </c>
      <c r="C63" s="17" t="str">
        <f>IF(Mal!I3="","",Mal!I3)</f>
        <v/>
      </c>
      <c r="D63" s="17"/>
      <c r="E63" s="29"/>
      <c r="F63" s="30"/>
      <c r="G63" s="30"/>
      <c r="H63" s="30"/>
    </row>
    <row r="64" spans="1:8">
      <c r="A64" s="21" t="s">
        <v>46</v>
      </c>
      <c r="B64" s="17" t="s">
        <v>105</v>
      </c>
      <c r="C64" s="17"/>
      <c r="D64" s="17"/>
      <c r="E64" s="29"/>
      <c r="F64" s="30"/>
      <c r="G64" s="30"/>
      <c r="H64" s="30"/>
    </row>
    <row r="65" spans="1:8">
      <c r="A65" s="21" t="s">
        <v>46</v>
      </c>
      <c r="B65" s="17" t="s">
        <v>106</v>
      </c>
      <c r="C65" s="17"/>
      <c r="D65" s="17"/>
      <c r="E65" s="29"/>
      <c r="F65" s="30"/>
      <c r="G65" s="30"/>
      <c r="H65" s="30"/>
    </row>
    <row r="66" spans="1:8">
      <c r="A66" s="21" t="s">
        <v>46</v>
      </c>
      <c r="B66" s="17" t="s">
        <v>107</v>
      </c>
      <c r="C66" s="17"/>
      <c r="D66" s="17"/>
      <c r="E66" s="29"/>
      <c r="F66" s="30"/>
      <c r="G66" s="30"/>
      <c r="H66" s="30"/>
    </row>
    <row r="67" spans="1:8">
      <c r="A67" s="21" t="s">
        <v>46</v>
      </c>
      <c r="B67" s="17" t="s">
        <v>108</v>
      </c>
      <c r="C67" s="21"/>
      <c r="D67" s="17"/>
      <c r="E67" s="29"/>
      <c r="F67" s="30"/>
      <c r="G67" s="30"/>
      <c r="H67" s="30"/>
    </row>
    <row r="68" spans="1:8">
      <c r="A68" s="21" t="s">
        <v>46</v>
      </c>
      <c r="B68" s="17" t="s">
        <v>109</v>
      </c>
      <c r="C68" s="17"/>
      <c r="D68" s="17"/>
      <c r="E68" s="29"/>
      <c r="F68" s="30"/>
      <c r="G68" s="30"/>
      <c r="H68" s="30"/>
    </row>
    <row r="69" spans="1:8">
      <c r="A69" s="21" t="s">
        <v>46</v>
      </c>
      <c r="B69" s="17" t="s">
        <v>110</v>
      </c>
      <c r="C69" s="27"/>
      <c r="D69" s="17"/>
      <c r="E69" s="29"/>
      <c r="F69" s="30"/>
      <c r="G69" s="30"/>
      <c r="H69" s="30"/>
    </row>
    <row r="70" spans="1:8">
      <c r="A70" s="21" t="s">
        <v>46</v>
      </c>
      <c r="B70" s="17" t="s">
        <v>111</v>
      </c>
      <c r="C70" s="27"/>
      <c r="D70" s="17"/>
      <c r="E70" s="29"/>
      <c r="F70" s="30"/>
      <c r="G70" s="30"/>
      <c r="H70" s="30"/>
    </row>
    <row r="71" spans="1:8">
      <c r="A71" s="21" t="s">
        <v>46</v>
      </c>
      <c r="B71" s="17" t="s">
        <v>112</v>
      </c>
      <c r="C71" s="17"/>
      <c r="D71" s="17"/>
      <c r="E71" s="29"/>
      <c r="F71" s="30"/>
      <c r="G71" s="30"/>
      <c r="H71" s="30"/>
    </row>
    <row r="72" spans="1:8">
      <c r="A72" s="21" t="s">
        <v>46</v>
      </c>
      <c r="B72" s="17" t="s">
        <v>113</v>
      </c>
      <c r="C72" s="23" t="s">
        <v>11</v>
      </c>
      <c r="D72" s="52" t="s">
        <v>114</v>
      </c>
      <c r="E72" s="29"/>
      <c r="F72" s="30"/>
      <c r="G72" s="30"/>
      <c r="H72" s="30"/>
    </row>
    <row r="73" spans="1:8">
      <c r="A73" s="21" t="s">
        <v>46</v>
      </c>
      <c r="B73" s="17" t="s">
        <v>115</v>
      </c>
      <c r="C73" s="17"/>
      <c r="D73" s="17"/>
      <c r="E73" s="29"/>
      <c r="F73" s="30"/>
      <c r="G73" s="30"/>
      <c r="H73" s="30"/>
    </row>
    <row r="74" spans="1:8">
      <c r="A74" s="21" t="s">
        <v>46</v>
      </c>
      <c r="B74" s="17" t="s">
        <v>116</v>
      </c>
      <c r="C74" s="17"/>
      <c r="D74" s="17"/>
      <c r="E74" s="29"/>
      <c r="F74" s="30"/>
      <c r="G74" s="30"/>
      <c r="H74" s="30"/>
    </row>
    <row r="75" spans="1:8">
      <c r="A75" s="21" t="s">
        <v>46</v>
      </c>
      <c r="B75" s="17" t="s">
        <v>117</v>
      </c>
      <c r="C75" s="17"/>
      <c r="D75" s="17"/>
      <c r="E75" s="29"/>
      <c r="F75" s="30"/>
      <c r="G75" s="30"/>
      <c r="H75" s="30"/>
    </row>
    <row r="76" spans="1:8">
      <c r="A76" s="21" t="s">
        <v>46</v>
      </c>
      <c r="B76" s="17" t="s">
        <v>118</v>
      </c>
      <c r="C76" s="17"/>
      <c r="D76" s="17"/>
      <c r="E76" s="29"/>
      <c r="F76" s="30"/>
      <c r="G76" s="30"/>
      <c r="H76" s="30"/>
    </row>
    <row r="77" spans="1:8">
      <c r="A77" s="21" t="s">
        <v>46</v>
      </c>
      <c r="B77" s="17" t="s">
        <v>119</v>
      </c>
      <c r="C77" s="17"/>
      <c r="D77" s="17"/>
      <c r="E77" s="29"/>
      <c r="F77" s="30"/>
      <c r="G77" s="30"/>
      <c r="H77" s="30"/>
    </row>
    <row r="78" spans="1:8">
      <c r="A78" s="21" t="s">
        <v>46</v>
      </c>
      <c r="B78" s="17" t="s">
        <v>120</v>
      </c>
      <c r="C78" s="17"/>
      <c r="D78" s="17"/>
      <c r="E78" s="29"/>
      <c r="F78" s="30"/>
      <c r="G78" s="30"/>
      <c r="H78" s="30"/>
    </row>
    <row r="79" spans="1:8">
      <c r="A79" s="21" t="s">
        <v>46</v>
      </c>
      <c r="B79" s="17" t="s">
        <v>121</v>
      </c>
      <c r="C79" s="17"/>
      <c r="D79" s="17"/>
      <c r="E79" s="29"/>
      <c r="F79" s="30"/>
      <c r="G79" s="30"/>
      <c r="H79" s="30"/>
    </row>
    <row r="80" spans="1:8">
      <c r="A80" s="21" t="s">
        <v>46</v>
      </c>
      <c r="B80" s="17" t="s">
        <v>122</v>
      </c>
      <c r="C80" s="17"/>
      <c r="D80" s="17"/>
      <c r="E80" s="29"/>
      <c r="F80" s="30"/>
      <c r="G80" s="30"/>
      <c r="H80" s="30"/>
    </row>
    <row r="81" spans="1:8">
      <c r="A81" s="21" t="s">
        <v>46</v>
      </c>
      <c r="B81" s="17" t="s">
        <v>123</v>
      </c>
      <c r="C81" s="17"/>
      <c r="D81" s="17"/>
      <c r="E81" s="29"/>
      <c r="F81" s="30"/>
      <c r="G81" s="30"/>
      <c r="H81" s="30"/>
    </row>
    <row r="82" spans="1:8">
      <c r="A82" s="21" t="s">
        <v>46</v>
      </c>
      <c r="B82" s="17" t="s">
        <v>124</v>
      </c>
      <c r="C82" s="17"/>
      <c r="D82" s="17"/>
      <c r="E82" s="29"/>
      <c r="F82" s="30"/>
      <c r="G82" s="30"/>
      <c r="H82" s="30"/>
    </row>
    <row r="83" spans="1:8">
      <c r="A83" s="21" t="s">
        <v>46</v>
      </c>
      <c r="B83" s="17" t="s">
        <v>125</v>
      </c>
      <c r="C83" s="17"/>
      <c r="D83" s="17"/>
      <c r="E83" s="29"/>
      <c r="F83" s="30"/>
      <c r="G83" s="30"/>
      <c r="H83" s="30"/>
    </row>
    <row r="84" spans="1:8">
      <c r="A84" s="21" t="s">
        <v>46</v>
      </c>
      <c r="B84" s="17" t="s">
        <v>126</v>
      </c>
      <c r="C84" s="17"/>
      <c r="D84" s="17"/>
      <c r="E84" s="29"/>
      <c r="F84" s="30"/>
      <c r="G84" s="30"/>
      <c r="H84" s="30"/>
    </row>
    <row r="85" spans="1:8">
      <c r="A85" s="21" t="s">
        <v>46</v>
      </c>
      <c r="B85" s="17" t="s">
        <v>127</v>
      </c>
      <c r="C85" s="21" t="s">
        <v>128</v>
      </c>
      <c r="D85" s="17"/>
      <c r="E85" s="29"/>
      <c r="F85" s="30"/>
      <c r="G85" s="30"/>
      <c r="H85" s="30"/>
    </row>
    <row r="86" spans="1:8">
      <c r="A86" s="21" t="s">
        <v>46</v>
      </c>
      <c r="B86" s="17" t="s">
        <v>129</v>
      </c>
      <c r="C86" s="21"/>
      <c r="D86" s="17"/>
      <c r="E86" s="29"/>
      <c r="F86" s="30"/>
      <c r="G86" s="30"/>
      <c r="H86" s="30"/>
    </row>
    <row r="87" spans="1:8">
      <c r="A87" s="21" t="s">
        <v>46</v>
      </c>
      <c r="B87" s="17" t="s">
        <v>130</v>
      </c>
      <c r="C87" s="21"/>
      <c r="D87" s="17"/>
      <c r="E87" s="29"/>
      <c r="F87" s="30"/>
      <c r="G87" s="30"/>
      <c r="H87" s="30"/>
    </row>
    <row r="88" spans="1:8">
      <c r="A88" s="21" t="s">
        <v>46</v>
      </c>
      <c r="B88" s="17" t="s">
        <v>131</v>
      </c>
      <c r="C88" s="17"/>
      <c r="D88" s="17"/>
      <c r="E88" s="29"/>
      <c r="F88" s="30"/>
      <c r="G88" s="30"/>
      <c r="H88" s="30"/>
    </row>
    <row r="89" spans="1:8">
      <c r="A89" s="21" t="s">
        <v>46</v>
      </c>
      <c r="B89" s="17" t="s">
        <v>132</v>
      </c>
      <c r="C89" s="17"/>
      <c r="D89" s="17"/>
      <c r="E89" s="29"/>
      <c r="F89" s="30"/>
      <c r="G89" s="30"/>
      <c r="H89" s="30"/>
    </row>
    <row r="90" spans="1:8">
      <c r="A90" s="21" t="s">
        <v>46</v>
      </c>
      <c r="B90" s="17" t="s">
        <v>133</v>
      </c>
      <c r="C90" s="9"/>
      <c r="D90" s="17"/>
      <c r="E90" s="29"/>
      <c r="F90" s="30"/>
      <c r="G90" s="30"/>
      <c r="H90" s="30"/>
    </row>
    <row r="91" spans="1:8">
      <c r="A91" s="21" t="s">
        <v>46</v>
      </c>
      <c r="B91" s="17" t="s">
        <v>134</v>
      </c>
      <c r="C91" s="17"/>
      <c r="D91" s="17"/>
      <c r="E91" s="29"/>
      <c r="F91" s="30"/>
      <c r="G91" s="30"/>
      <c r="H91" s="30"/>
    </row>
    <row r="92" spans="1:8">
      <c r="A92" s="21" t="s">
        <v>46</v>
      </c>
      <c r="B92" s="17" t="s">
        <v>135</v>
      </c>
      <c r="C92" s="17"/>
      <c r="D92" s="17"/>
      <c r="E92" s="29"/>
      <c r="F92" s="30"/>
      <c r="G92" s="30"/>
      <c r="H92" s="30"/>
    </row>
    <row r="93" spans="1:8">
      <c r="A93" s="21" t="s">
        <v>46</v>
      </c>
      <c r="B93" s="17" t="s">
        <v>136</v>
      </c>
      <c r="C93" s="17"/>
      <c r="D93" s="17"/>
      <c r="E93" s="29"/>
      <c r="F93" s="30"/>
      <c r="G93" s="30"/>
      <c r="H93" s="30"/>
    </row>
    <row r="94" spans="1:8">
      <c r="A94" s="21" t="s">
        <v>46</v>
      </c>
      <c r="B94" s="17" t="s">
        <v>137</v>
      </c>
      <c r="C94" s="17"/>
      <c r="D94" s="17"/>
      <c r="E94" s="29"/>
      <c r="F94" s="30"/>
      <c r="G94" s="30"/>
      <c r="H94" s="30"/>
    </row>
    <row r="95" spans="1:8">
      <c r="A95" s="21" t="s">
        <v>46</v>
      </c>
      <c r="B95" s="17" t="s">
        <v>138</v>
      </c>
      <c r="C95" s="21">
        <v>42</v>
      </c>
      <c r="D95" s="17"/>
      <c r="E95" s="29"/>
      <c r="F95" s="30"/>
      <c r="G95" s="30"/>
      <c r="H95" s="30"/>
    </row>
    <row r="96" spans="1:8">
      <c r="A96" s="21" t="s">
        <v>46</v>
      </c>
      <c r="B96" s="17" t="s">
        <v>139</v>
      </c>
      <c r="C96" s="21"/>
      <c r="D96" s="17"/>
      <c r="E96" s="29"/>
      <c r="F96" s="30"/>
      <c r="G96" s="30"/>
      <c r="H96" s="30"/>
    </row>
    <row r="97" spans="1:26">
      <c r="A97" s="21" t="s">
        <v>46</v>
      </c>
      <c r="B97" s="17" t="s">
        <v>140</v>
      </c>
      <c r="C97" s="21"/>
      <c r="D97" s="17"/>
      <c r="E97" s="29"/>
      <c r="F97" s="29"/>
      <c r="G97" s="29"/>
      <c r="H97" s="29"/>
      <c r="I97" s="17"/>
      <c r="J97" s="17"/>
      <c r="K97" s="17"/>
      <c r="L97" s="17"/>
      <c r="M97" s="17"/>
      <c r="N97" s="17"/>
      <c r="O97" s="17"/>
      <c r="P97" s="17"/>
      <c r="Q97" s="17"/>
      <c r="R97" s="17"/>
      <c r="S97" s="17"/>
      <c r="T97" s="17"/>
      <c r="U97" s="17"/>
      <c r="V97" s="17"/>
      <c r="W97" s="17"/>
      <c r="X97" s="17"/>
    </row>
    <row r="98" spans="1:26">
      <c r="A98" s="21" t="s">
        <v>46</v>
      </c>
      <c r="B98" s="17" t="s">
        <v>141</v>
      </c>
      <c r="C98" s="21"/>
      <c r="D98" s="17"/>
      <c r="E98" s="29"/>
      <c r="F98" s="29"/>
      <c r="G98" s="29"/>
      <c r="H98" s="29"/>
      <c r="I98" s="17"/>
      <c r="J98" s="17"/>
      <c r="K98" s="17"/>
      <c r="L98" s="17"/>
      <c r="M98" s="17"/>
      <c r="N98" s="17"/>
      <c r="O98" s="17"/>
      <c r="P98" s="17"/>
      <c r="Q98" s="17"/>
      <c r="R98" s="17"/>
      <c r="S98" s="17"/>
      <c r="T98" s="17"/>
      <c r="U98" s="17"/>
      <c r="V98" s="17"/>
      <c r="W98" s="17"/>
      <c r="X98" s="17"/>
    </row>
    <row r="99" spans="1:26">
      <c r="A99" s="21" t="s">
        <v>46</v>
      </c>
      <c r="B99" s="17" t="s">
        <v>142</v>
      </c>
      <c r="C99" s="17"/>
      <c r="D99" s="17"/>
      <c r="E99" s="29"/>
      <c r="F99" s="29"/>
      <c r="G99" s="29"/>
      <c r="H99" s="29"/>
      <c r="I99" s="17"/>
      <c r="J99" s="17"/>
      <c r="K99" s="17"/>
      <c r="L99" s="17"/>
      <c r="M99" s="17"/>
      <c r="N99" s="17"/>
      <c r="O99" s="17"/>
      <c r="P99" s="17"/>
      <c r="Q99" s="17"/>
      <c r="R99" s="17"/>
      <c r="S99" s="17"/>
      <c r="T99" s="17"/>
      <c r="U99" s="17"/>
      <c r="V99" s="17"/>
      <c r="W99" s="17"/>
      <c r="X99" s="17"/>
    </row>
    <row r="100" spans="1:26">
      <c r="A100" s="21" t="s">
        <v>46</v>
      </c>
      <c r="B100" s="17" t="s">
        <v>143</v>
      </c>
      <c r="C100" s="17"/>
      <c r="D100" s="17"/>
      <c r="E100" s="29"/>
      <c r="F100" s="29"/>
      <c r="G100" s="29"/>
      <c r="H100" s="29"/>
      <c r="I100" s="17"/>
      <c r="J100" s="17"/>
      <c r="K100" s="17"/>
      <c r="L100" s="17"/>
      <c r="M100" s="17"/>
      <c r="N100" s="17"/>
      <c r="O100" s="17"/>
      <c r="P100" s="17"/>
      <c r="Q100" s="17"/>
      <c r="R100" s="17"/>
      <c r="S100" s="17"/>
      <c r="T100" s="17"/>
      <c r="U100" s="17"/>
      <c r="V100" s="17"/>
      <c r="W100" s="17"/>
      <c r="X100" s="17"/>
    </row>
    <row r="101" spans="1:26">
      <c r="A101" s="21" t="s">
        <v>46</v>
      </c>
      <c r="B101" s="17" t="s">
        <v>144</v>
      </c>
      <c r="C101" s="23" t="str">
        <f>Mal!C3</f>
        <v>FA</v>
      </c>
      <c r="D101" s="52" t="s">
        <v>114</v>
      </c>
      <c r="E101" s="29"/>
      <c r="F101" s="29"/>
      <c r="G101" s="29"/>
      <c r="H101" s="29"/>
      <c r="I101" s="17"/>
      <c r="J101" s="17"/>
      <c r="K101" s="17"/>
      <c r="L101" s="17"/>
      <c r="M101" s="17"/>
      <c r="N101" s="17"/>
      <c r="O101" s="17"/>
      <c r="P101" s="17"/>
      <c r="Q101" s="17"/>
      <c r="R101" s="17"/>
      <c r="S101" s="17"/>
      <c r="T101" s="17"/>
      <c r="U101" s="17"/>
      <c r="V101" s="17"/>
      <c r="W101" s="17"/>
      <c r="X101" s="17"/>
    </row>
    <row r="102" spans="1:26">
      <c r="A102" s="21" t="s">
        <v>46</v>
      </c>
      <c r="B102" s="17" t="s">
        <v>145</v>
      </c>
      <c r="C102" s="17"/>
      <c r="D102" s="17"/>
      <c r="E102" s="29"/>
      <c r="F102" s="29"/>
      <c r="G102" s="29"/>
      <c r="H102" s="29"/>
      <c r="I102" s="17"/>
      <c r="J102" s="17"/>
      <c r="K102" s="17"/>
      <c r="L102" s="17"/>
      <c r="M102" s="17"/>
      <c r="N102" s="17"/>
      <c r="O102" s="17"/>
      <c r="P102" s="17"/>
      <c r="Q102" s="17"/>
      <c r="R102" s="17"/>
      <c r="S102" s="17"/>
      <c r="T102" s="17"/>
      <c r="U102" s="17"/>
      <c r="V102" s="17"/>
      <c r="W102" s="17"/>
      <c r="X102" s="17"/>
    </row>
    <row r="103" spans="1:26">
      <c r="A103" s="21" t="s">
        <v>46</v>
      </c>
      <c r="B103" s="17" t="s">
        <v>146</v>
      </c>
      <c r="C103" s="17"/>
      <c r="D103" s="17"/>
      <c r="E103" s="29"/>
      <c r="F103" s="29"/>
      <c r="G103" s="29"/>
      <c r="H103" s="29"/>
      <c r="I103" s="17"/>
      <c r="J103" s="17"/>
      <c r="K103" s="17"/>
      <c r="L103" s="17"/>
      <c r="M103" s="17"/>
      <c r="N103" s="17"/>
      <c r="O103" s="17"/>
      <c r="P103" s="17"/>
      <c r="Q103" s="17"/>
      <c r="R103" s="17"/>
      <c r="S103" s="17"/>
      <c r="T103" s="17"/>
      <c r="U103" s="17"/>
      <c r="V103" s="17"/>
      <c r="W103" s="17"/>
      <c r="X103" s="17"/>
    </row>
    <row r="104" spans="1:26">
      <c r="B104" s="17"/>
      <c r="C104" s="17"/>
      <c r="D104" s="17"/>
      <c r="E104" s="29"/>
      <c r="F104" s="29"/>
      <c r="G104" s="29"/>
      <c r="H104" s="29"/>
      <c r="I104" s="17"/>
      <c r="J104" s="29"/>
      <c r="K104" s="17"/>
      <c r="L104" s="48"/>
      <c r="M104" s="17"/>
      <c r="N104" s="21"/>
      <c r="O104" s="21"/>
      <c r="P104" s="21"/>
      <c r="Q104" s="21"/>
      <c r="R104" s="21"/>
      <c r="S104" s="21"/>
      <c r="T104" s="21"/>
      <c r="U104" s="21"/>
      <c r="V104" s="21"/>
      <c r="W104" s="21"/>
      <c r="X104" s="21"/>
    </row>
    <row r="105" spans="1:26">
      <c r="B105" s="17"/>
      <c r="C105" s="17"/>
      <c r="D105" s="17"/>
      <c r="E105" s="29"/>
      <c r="F105" s="29"/>
      <c r="G105" s="29"/>
      <c r="H105" s="29"/>
      <c r="I105" s="17"/>
      <c r="J105" s="29"/>
      <c r="K105" s="17"/>
      <c r="L105" s="17"/>
      <c r="M105" s="17"/>
      <c r="N105" s="21"/>
      <c r="O105" s="21"/>
      <c r="P105" s="21"/>
      <c r="Q105" s="21"/>
      <c r="R105" s="21"/>
      <c r="S105" s="21"/>
      <c r="T105" s="21"/>
      <c r="U105" s="21"/>
      <c r="V105" s="21"/>
      <c r="W105" s="21"/>
      <c r="X105" s="21"/>
    </row>
    <row r="106" spans="1:26" ht="15.75" thickBot="1">
      <c r="A106" s="17"/>
      <c r="B106" s="35" t="s">
        <v>147</v>
      </c>
      <c r="C106" s="35" t="s">
        <v>148</v>
      </c>
      <c r="D106" s="35" t="s">
        <v>24</v>
      </c>
      <c r="E106" s="33" t="s">
        <v>149</v>
      </c>
      <c r="F106" s="33" t="s">
        <v>150</v>
      </c>
      <c r="G106" s="33" t="s">
        <v>151</v>
      </c>
      <c r="H106" s="33" t="s">
        <v>152</v>
      </c>
      <c r="I106" s="35" t="s">
        <v>153</v>
      </c>
      <c r="J106" s="35" t="s">
        <v>154</v>
      </c>
      <c r="K106" s="35" t="s">
        <v>155</v>
      </c>
      <c r="L106" s="35" t="s">
        <v>156</v>
      </c>
      <c r="M106" s="35" t="s">
        <v>29</v>
      </c>
      <c r="N106" s="35" t="s">
        <v>30</v>
      </c>
      <c r="O106" s="35" t="s">
        <v>157</v>
      </c>
      <c r="P106" s="35" t="s">
        <v>158</v>
      </c>
      <c r="Q106" s="35" t="s">
        <v>159</v>
      </c>
      <c r="R106" s="35" t="s">
        <v>34</v>
      </c>
      <c r="S106" s="35" t="s">
        <v>160</v>
      </c>
      <c r="T106" s="35" t="s">
        <v>161</v>
      </c>
      <c r="U106" s="35" t="s">
        <v>162</v>
      </c>
      <c r="V106" s="35"/>
      <c r="W106" s="35" t="s">
        <v>163</v>
      </c>
      <c r="X106" s="35" t="s">
        <v>164</v>
      </c>
      <c r="Y106" s="35" t="s">
        <v>165</v>
      </c>
      <c r="Z106" s="35" t="s">
        <v>166</v>
      </c>
    </row>
    <row r="107" spans="1:26">
      <c r="A107" s="21" t="s">
        <v>167</v>
      </c>
      <c r="B107" s="36" t="s">
        <v>142</v>
      </c>
      <c r="C107" s="36" t="s">
        <v>71</v>
      </c>
      <c r="D107" s="36" t="s">
        <v>51</v>
      </c>
      <c r="E107" s="34" t="s">
        <v>53</v>
      </c>
      <c r="F107" s="34" t="s">
        <v>57</v>
      </c>
      <c r="G107" s="34" t="s">
        <v>101</v>
      </c>
      <c r="H107" s="34" t="s">
        <v>112</v>
      </c>
      <c r="I107" s="36" t="s">
        <v>121</v>
      </c>
      <c r="J107" s="36" t="s">
        <v>48</v>
      </c>
      <c r="K107" s="36" t="s">
        <v>99</v>
      </c>
      <c r="L107" s="36" t="s">
        <v>122</v>
      </c>
      <c r="M107" s="36" t="s">
        <v>47</v>
      </c>
      <c r="N107" s="36" t="s">
        <v>81</v>
      </c>
      <c r="O107" s="36" t="s">
        <v>82</v>
      </c>
      <c r="P107" s="36" t="s">
        <v>83</v>
      </c>
      <c r="Q107" s="36" t="s">
        <v>84</v>
      </c>
      <c r="R107" s="36" t="s">
        <v>130</v>
      </c>
      <c r="S107" s="36" t="s">
        <v>85</v>
      </c>
      <c r="T107" s="36" t="s">
        <v>86</v>
      </c>
      <c r="U107" s="36" t="s">
        <v>87</v>
      </c>
      <c r="V107" s="36" t="s">
        <v>123</v>
      </c>
      <c r="W107" s="36" t="s">
        <v>126</v>
      </c>
      <c r="X107" s="36" t="s">
        <v>56</v>
      </c>
      <c r="Y107" s="36" t="s">
        <v>134</v>
      </c>
      <c r="Z107" s="36" t="s">
        <v>52</v>
      </c>
    </row>
    <row r="108" spans="1:26">
      <c r="A108" t="str">
        <f>IFERROR(IF(VLOOKUP(H108,Mal!$A$9:$A$431,1,0),"","END"),"END")</f>
        <v/>
      </c>
      <c r="B108" s="39" t="str">
        <f>""</f>
        <v/>
      </c>
      <c r="C108" s="39" t="str">
        <f>""</f>
        <v/>
      </c>
      <c r="D108" s="39" t="str">
        <f>""</f>
        <v/>
      </c>
      <c r="E108" s="39">
        <f>IF(AND(E107="",$H108=$H107),"",IF(VLOOKUP($H108,Mal!$A$9:$B$431,2,0)='Sales Orders'!E107,"",VLOOKUP($H108,Mal!$A$9:$B$431,2,0)))</f>
        <v>0</v>
      </c>
      <c r="F108" s="39" t="str">
        <f>""</f>
        <v/>
      </c>
      <c r="G108" s="39">
        <v>0</v>
      </c>
      <c r="H108" s="39">
        <v>1</v>
      </c>
      <c r="I108" s="39" t="str">
        <f>IF(E108="","",IF(Mal!$C$5="","",Mal!$C$5))</f>
        <v>legg inn Unit4 brukernavn</v>
      </c>
      <c r="J108" s="39" t="str">
        <f>IF(VLOOKUP($H108,Mal!$A$9:$H$431,7,0)="","",VLOOKUP($H108,Mal!$A$9:$H$431,7,0))</f>
        <v/>
      </c>
      <c r="K108" s="39" t="str">
        <f>IF(VLOOKUP($H108,Mal!$A$9:$H$431,8,0)="","",VLOOKUP($H108,Mal!$A$9:$H$431,8,0))</f>
        <v/>
      </c>
      <c r="L108" s="39" t="str">
        <f>IF(E108="","",IF(Mal!$C$6="","",Mal!$C$6))</f>
        <v>legg inn Unit4 brukernavn</v>
      </c>
      <c r="M108" s="39" t="str">
        <f>""</f>
        <v/>
      </c>
      <c r="N108" s="39" t="str">
        <f>""</f>
        <v/>
      </c>
      <c r="O108" s="39" t="str">
        <f>""</f>
        <v/>
      </c>
      <c r="P108" s="39" t="str">
        <f>""</f>
        <v/>
      </c>
      <c r="Q108" s="39" t="str">
        <f>""</f>
        <v/>
      </c>
      <c r="R108" s="39" t="str">
        <f>""</f>
        <v/>
      </c>
      <c r="S108" s="39" t="str">
        <f>""</f>
        <v/>
      </c>
      <c r="T108" s="39" t="str">
        <f>""</f>
        <v/>
      </c>
      <c r="U108" s="39" t="str">
        <f>""</f>
        <v/>
      </c>
      <c r="V108" s="39" t="str">
        <f>IF(E108="",IF(F108="",IF(F107="",V107+1,1),""),"")</f>
        <v/>
      </c>
      <c r="W108" s="39" t="str">
        <f>IF(IF(AND(E108="",F108=""),INDEX(Mal!I$9:I$431,((COUNT($H107:$H$108))-($H107-1))/2,0),"")="","",IF(AND(E108="",F108=""),INDEX(Mal!I$9:I$431,((COUNT($H107:$H$108))-($H107-1))/2,0),""))</f>
        <v/>
      </c>
      <c r="X108" s="39" t="str">
        <f>IF(IF(F108="","",INDEX(Mal!J$9:J$431,((COUNT($H$108:$H108))-($H108-1))/2,0))="","",IF(F108="","",INDEX(Mal!J$9:J$431,((COUNT($H$108:$H108))-($H108-1))/2,0)))</f>
        <v/>
      </c>
      <c r="Y108" s="39" t="str">
        <f>IF(VLOOKUP($H108,Mal!$A$9:$T$431,20,0)="","",VLOOKUP($H108,Mal!$A$9:$T$431,20,0))</f>
        <v/>
      </c>
      <c r="Z108" s="39" t="str">
        <f>IF(F108="","",IF(D108="",0,1))</f>
        <v/>
      </c>
    </row>
    <row r="109" spans="1:26">
      <c r="A109" t="str">
        <f>IFERROR(IF(VLOOKUP(H109,Mal!$A$9:$A$431,1,0),"","END"),"END")</f>
        <v>END</v>
      </c>
      <c r="B109" s="39" t="e">
        <f>IF($E109="",IF(INDEX(Mal!$D$9:$D$431,COUNTIF($E$108:$F108,"")-COUNT($H$108:$H108)+1,0)=B108,"",INDEX(Mal!$D$9:$D$431,COUNTIF($E$108:$F108,"")-COUNT($H$108:$H108)+1,0)),"")</f>
        <v>#N/A</v>
      </c>
      <c r="C109" s="39" t="e">
        <f>D109</f>
        <v>#N/A</v>
      </c>
      <c r="D109" s="39" t="e">
        <f>IF($E109="",IF(INDEX(Mal!$F$9:$F$431,COUNTIF($E$108:$F108,"")-COUNT($H$108:$H108)+1,0)=D108,"",INDEX(Mal!$F$9:$F$431,COUNTIF($E$108:$F108,"")-COUNT($H$108:$H108)+1,0)),"")</f>
        <v>#N/A</v>
      </c>
      <c r="E109" s="39" t="e">
        <f>IF(AND(E108="",$H109=$H108),"",IF(VLOOKUP(H109,Mal!$A$9:$B$431,2,0)='Sales Orders'!E108,"",VLOOKUP($H109,Mal!$A$9:$B$431,2,0)))</f>
        <v>#N/A</v>
      </c>
      <c r="F109" s="39" t="e">
        <f>IF($E109="",IF(INDEX(Mal!$C$9:$C$431,COUNTIF($E$108:$F108,"")-COUNT($H$108:$H108)+1,0)=F108,"",INDEX(Mal!$C$9:$C$431,COUNTIF($E$108:$F108,"")-COUNT($H$108:$H108)+1,0)),"")</f>
        <v>#N/A</v>
      </c>
      <c r="G109" s="39">
        <f>IF(H109=H108,IF(F109="",G108,G108+1),0)</f>
        <v>0</v>
      </c>
      <c r="H109" s="39">
        <f>IF(COUNTIF(Mal!$A$9:$A$431,'Sales Orders'!H108)+COUNTIFS(Mal!$A$9:$A$431,H108,Mal!$B$9:$B$431,"&lt;&gt;")+COUNTIFS(Mal!$A$9:$A$431,H108,Mal!$C$9:$C$431,"&lt;&gt;")=COUNTIF('Sales Orders'!$H$108:H108,'Sales Orders'!H108),'Sales Orders'!H108+1,'Sales Orders'!H108)</f>
        <v>2</v>
      </c>
      <c r="I109" s="39" t="e">
        <f>IF(E109="","",IF(Mal!$C$5="","",Mal!$C$5))</f>
        <v>#N/A</v>
      </c>
      <c r="J109" s="39" t="e">
        <f>IF(AND(J108="",$H109=$H108),"",IF(VLOOKUP($H109,Mal!$A$9:$H$431,7,0)='Sales Orders'!J108,"",VLOOKUP($H109,Mal!$A$9:$H$431,7,0)))</f>
        <v>#N/A</v>
      </c>
      <c r="K109" s="39" t="e">
        <f>IF(AND(K108="",$H109=$H108),"",IF(VLOOKUP($H109,Mal!$A$9:$H$431,8,0)='Sales Orders'!K108,"",VLOOKUP($H109,Mal!$A$9:$H$431,8,0)))</f>
        <v>#N/A</v>
      </c>
      <c r="L109" s="39" t="e">
        <f>IF(E109="","",IF(Mal!$C$6="","",Mal!$C$6))</f>
        <v>#N/A</v>
      </c>
      <c r="M109" s="39" t="e">
        <f>IF($E109="",IF(INDEX(Mal!K$9:K$431,COUNTIF($E$108:$F108,"")-COUNT($H$108:$H108)+1,0)=M108,"",INDEX(Mal!K$9:K$431,COUNTIF($E$108:$F108,"")-COUNT($H$108:$H108)+1,0)),"")</f>
        <v>#N/A</v>
      </c>
      <c r="N109" s="39" t="e">
        <f>IF($E109="",IF(INDEX(Mal!L$9:L$431,COUNTIF($E$108:$F108,"")-COUNT($H$108:$H108)+1,0)=N108,"",INDEX(Mal!L$9:L$431,COUNTIF($E$108:$F108,"")-COUNT($H$108:$H108)+1,0)),"")</f>
        <v>#N/A</v>
      </c>
      <c r="O109" s="39" t="e">
        <f>IF($E109="",IF(INDEX(Mal!M$9:M$431,COUNTIF($E$108:$F108,"")-COUNT($H$108:$H108)+1,0)=O108,"",INDEX(Mal!M$9:M$431,COUNTIF($E$108:$F108,"")-COUNT($H$108:$H108)+1,0)),"")</f>
        <v>#N/A</v>
      </c>
      <c r="P109" s="39" t="e">
        <f>IF($E109="",IF(INDEX(Mal!N$9:N$431,COUNTIF($E$108:$F108,"")-COUNT($H$108:$H108)+1,0)=P108,"",INDEX(Mal!N$9:N$431,COUNTIF($E$108:$F108,"")-COUNT($H$108:$H108)+1,0)),"")</f>
        <v>#N/A</v>
      </c>
      <c r="Q109" s="39" t="e">
        <f>IF($E109="",IF(INDEX(Mal!O$9:O$431,COUNTIF($E$108:$F108,"")-COUNT($H$108:$H108)+1,0)=Q108,"",INDEX(Mal!O$9:O$431,COUNTIF($E$108:$F108,"")-COUNT($H$108:$H108)+1,0)),"")</f>
        <v>#N/A</v>
      </c>
      <c r="R109" s="39" t="e">
        <f>IF($E109="",IF(INDEX(Mal!P$9:P$431,COUNTIF($E$108:$F108,"")-COUNT($H$108:$H108)+1,0)=R108,"",INDEX(Mal!P$9:P$431,COUNTIF($E$108:$F108,"")-COUNT($H$108:$H108)+1,0)),"")</f>
        <v>#N/A</v>
      </c>
      <c r="S109" s="39" t="e">
        <f>IF($E109="",IF(INDEX(Mal!Q$9:Q$431,COUNTIF($E$108:$F108,"")-COUNT($H$108:$H108)+1,0)=S108,"",INDEX(Mal!Q$9:Q$431,COUNTIF($E$108:$F108,"")-COUNT($H$108:$H108)+1,0)),"")</f>
        <v>#N/A</v>
      </c>
      <c r="T109" s="39" t="e">
        <f>IF($E109="",IF(INDEX(Mal!R$9:R$431,COUNTIF($E$108:$F108,"")-COUNT($H$108:$H108)+1,0)=T108,"",INDEX(Mal!R$9:R$431,COUNTIF($E$108:$F108,"")-COUNT($H$108:$H108)+1,0)),"")</f>
        <v>#N/A</v>
      </c>
      <c r="U109" s="39" t="e">
        <f>IF($E109="",IF(INDEX(Mal!S$9:S$431,COUNTIF($E$108:$F108,"")-COUNT($H$108:$H108)+1,0)=U108,"",INDEX(Mal!S$9:S$431,COUNTIF($E$108:$F108,"")-COUNT($H$108:$H108)+1,0)),"")</f>
        <v>#N/A</v>
      </c>
      <c r="V109" s="39" t="e">
        <f t="shared" ref="V109:V172" si="0">IF(E109="",IF(F109="",IF(F108="",V108+1,1),""),"")</f>
        <v>#N/A</v>
      </c>
      <c r="W109" s="39" t="e">
        <f>IF(IF(AND(E109="",F109=""),INDEX(Mal!I$9:I$431,((COUNT($H$108:$H108))-($H108-1))/2,0),"")="","",IF(AND(E109="",F109=""),INDEX(Mal!I$9:I$431,((COUNT($H$108:$H108))-($H108-1))/2,0),""))</f>
        <v>#N/A</v>
      </c>
      <c r="X109" s="39" t="e">
        <f>IF($E109="",IF(INDEX(Mal!J$9:J$431,COUNTIF($E$108:$F108,"")-COUNT($H$108:$H108)+1,0)=X108,"",INDEX(Mal!J$9:J$431,COUNTIF($E$108:$F108,"")-COUNT($H$108:$H108)+1,0)),"")</f>
        <v>#N/A</v>
      </c>
      <c r="Y109" s="39" t="e">
        <f>IF(AND(Y108="",$H109=$H108),"",IF(VLOOKUP($H109,Mal!$A$9:$T$431,20,0)='Sales Orders'!Y108,"",VLOOKUP($H109,Mal!$A$9:$T$431,20,0)))</f>
        <v>#N/A</v>
      </c>
      <c r="Z109" s="39" t="e">
        <f t="shared" ref="Z109:Z172" si="1">IF(F109="","",IF(D109="",0,1))</f>
        <v>#N/A</v>
      </c>
    </row>
    <row r="110" spans="1:26">
      <c r="A110" t="str">
        <f>IFERROR(IF(VLOOKUP(H110,Mal!$A$9:$A$431,1,0),"","END"),"END")</f>
        <v>END</v>
      </c>
      <c r="B110" s="39" t="e">
        <f>IF($E110="",IF(INDEX(Mal!$D$9:$D$431,COUNTIF($E$108:$F109,"")-COUNT($H$108:$H109)+1,0)=B109,"",INDEX(Mal!$D$9:$D$431,COUNTIF($E$108:$F109,"")-COUNT($H$108:$H109)+1,0)),"")</f>
        <v>#N/A</v>
      </c>
      <c r="C110" s="39" t="e">
        <f t="shared" ref="C110:C173" si="2">D110</f>
        <v>#N/A</v>
      </c>
      <c r="D110" s="39" t="e">
        <f>IF($E110="",IF(INDEX(Mal!$F$9:$F$431,COUNTIF($E$108:$F109,"")-COUNT($H$108:$H109)+1,0)=D109,"",INDEX(Mal!$F$9:$F$431,COUNTIF($E$108:$F109,"")-COUNT($H$108:$H109)+1,0)),"")</f>
        <v>#N/A</v>
      </c>
      <c r="E110" s="39" t="e">
        <f>IF(AND(E109="",$H110=$H109),"",IF(VLOOKUP(H110,Mal!$A$9:$B$431,2,0)='Sales Orders'!E109,"",VLOOKUP($H110,Mal!$A$9:$B$431,2,0)))</f>
        <v>#N/A</v>
      </c>
      <c r="F110" s="39" t="e">
        <f>IF($E110="",IF(INDEX(Mal!$C$9:$C$431,COUNTIF($E$108:$F109,"")-COUNT($H$108:$H109)+1,0)=F109,"",INDEX(Mal!$C$9:$C$431,COUNTIF($E$108:$F109,"")-COUNT($H$108:$H109)+1,0)),"")</f>
        <v>#N/A</v>
      </c>
      <c r="G110" s="39" t="e">
        <f t="shared" ref="G110:G173" si="3">IF(H110=H109,IF(F110="",G109,G109+1),0)</f>
        <v>#N/A</v>
      </c>
      <c r="H110" s="39">
        <f>IF(COUNTIF(Mal!$A$9:$A$431,'Sales Orders'!H109)+COUNTIFS(Mal!$A$9:$A$431,H109,Mal!$B$9:$B$431,"&lt;&gt;")+COUNTIFS(Mal!$A$9:$A$431,H109,Mal!$C$9:$C$431,"&lt;&gt;")=COUNTIF('Sales Orders'!$H$108:H109,'Sales Orders'!H109),'Sales Orders'!H109+1,'Sales Orders'!H109)</f>
        <v>2</v>
      </c>
      <c r="I110" s="39" t="e">
        <f>IF(E110="","",IF(Mal!$C$5="","",Mal!$C$5))</f>
        <v>#N/A</v>
      </c>
      <c r="J110" s="39" t="e">
        <f>IF(AND(J109="",$H110=$H109),"",IF(VLOOKUP($H110,Mal!$A$9:$H$431,7,0)='Sales Orders'!J109,"",VLOOKUP($H110,Mal!$A$9:$H$431,7,0)))</f>
        <v>#N/A</v>
      </c>
      <c r="K110" s="39" t="e">
        <f>IF(AND(K109="",$H110=$H109),"",IF(VLOOKUP($H110,Mal!$A$9:$H$431,8,0)='Sales Orders'!K109,"",VLOOKUP($H110,Mal!$A$9:$H$431,8,0)))</f>
        <v>#N/A</v>
      </c>
      <c r="L110" s="39" t="e">
        <f>IF(E110="","",IF(Mal!$C$6="","",Mal!$C$6))</f>
        <v>#N/A</v>
      </c>
      <c r="M110" s="39" t="e">
        <f>IF($E110="",IF(INDEX(Mal!K$9:K$431,COUNTIF($E$108:$F109,"")-COUNT($H$108:$H109)+1,0)=M109,"",INDEX(Mal!K$9:K$431,COUNTIF($E$108:$F109,"")-COUNT($H$108:$H109)+1,0)),"")</f>
        <v>#N/A</v>
      </c>
      <c r="N110" s="39" t="e">
        <f>IF($E110="",IF(INDEX(Mal!L$9:L$431,COUNTIF($E$108:$F109,"")-COUNT($H$108:$H109)+1,0)=N109,"",INDEX(Mal!L$9:L$431,COUNTIF($E$108:$F109,"")-COUNT($H$108:$H109)+1,0)),"")</f>
        <v>#N/A</v>
      </c>
      <c r="O110" s="39" t="e">
        <f>IF($E110="",IF(INDEX(Mal!M$9:M$431,COUNTIF($E$108:$F109,"")-COUNT($H$108:$H109)+1,0)=O109,"",INDEX(Mal!M$9:M$431,COUNTIF($E$108:$F109,"")-COUNT($H$108:$H109)+1,0)),"")</f>
        <v>#N/A</v>
      </c>
      <c r="P110" s="39" t="e">
        <f>IF($E110="",IF(INDEX(Mal!N$9:N$431,COUNTIF($E$108:$F109,"")-COUNT($H$108:$H109)+1,0)=P109,"",INDEX(Mal!N$9:N$431,COUNTIF($E$108:$F109,"")-COUNT($H$108:$H109)+1,0)),"")</f>
        <v>#N/A</v>
      </c>
      <c r="Q110" s="39" t="e">
        <f>IF($E110="",IF(INDEX(Mal!O$9:O$431,COUNTIF($E$108:$F109,"")-COUNT($H$108:$H109)+1,0)=Q109,"",INDEX(Mal!O$9:O$431,COUNTIF($E$108:$F109,"")-COUNT($H$108:$H109)+1,0)),"")</f>
        <v>#N/A</v>
      </c>
      <c r="R110" s="39" t="e">
        <f>IF($E110="",IF(INDEX(Mal!P$9:P$431,COUNTIF($E$108:$F109,"")-COUNT($H$108:$H109)+1,0)=R109,"",INDEX(Mal!P$9:P$431,COUNTIF($E$108:$F109,"")-COUNT($H$108:$H109)+1,0)),"")</f>
        <v>#N/A</v>
      </c>
      <c r="S110" s="39" t="e">
        <f>IF($E110="",IF(INDEX(Mal!Q$9:Q$431,COUNTIF($E$108:$F109,"")-COUNT($H$108:$H109)+1,0)=S109,"",INDEX(Mal!Q$9:Q$431,COUNTIF($E$108:$F109,"")-COUNT($H$108:$H109)+1,0)),"")</f>
        <v>#N/A</v>
      </c>
      <c r="T110" s="39" t="e">
        <f>IF($E110="",IF(INDEX(Mal!R$9:R$431,COUNTIF($E$108:$F109,"")-COUNT($H$108:$H109)+1,0)=T109,"",INDEX(Mal!R$9:R$431,COUNTIF($E$108:$F109,"")-COUNT($H$108:$H109)+1,0)),"")</f>
        <v>#N/A</v>
      </c>
      <c r="U110" s="39" t="e">
        <f>IF($E110="",IF(INDEX(Mal!S$9:S$431,COUNTIF($E$108:$F109,"")-COUNT($H$108:$H109)+1,0)=U109,"",INDEX(Mal!S$9:S$431,COUNTIF($E$108:$F109,"")-COUNT($H$108:$H109)+1,0)),"")</f>
        <v>#N/A</v>
      </c>
      <c r="V110" s="39" t="e">
        <f>IF(E110="",IF(F110="",IF(F109="",V109+1,1),""),"")</f>
        <v>#N/A</v>
      </c>
      <c r="W110" s="39" t="e">
        <f>IF(IF(AND(E110="",F110=""),INDEX(Mal!I$9:I$431,(COUNT($H$108:$H110)-COUNTIF($V$108:$V110,"")),0),"")="","",IF(AND(E110="",F110=""),INDEX(Mal!I$9:I$431,(COUNT($H$108:$H110)-COUNTIF($V$108:$V110,"")),0),""))</f>
        <v>#N/A</v>
      </c>
      <c r="X110" s="39" t="e">
        <f>IF($E110="",IF(INDEX(Mal!J$9:J$431,COUNTIF($E$108:$F109,"")-COUNT($H$108:$H109)+1,0)=X109,"",INDEX(Mal!J$9:J$431,COUNTIF($E$108:$F109,"")-COUNT($H$108:$H109)+1,0)),"")</f>
        <v>#N/A</v>
      </c>
      <c r="Y110" s="39" t="e">
        <f>IF(AND(Y109="",$H110=$H109),"",IF(VLOOKUP($H110,Mal!$A$9:$T$431,20,0)='Sales Orders'!Y109,"",VLOOKUP($H110,Mal!$A$9:$T$431,20,0)))</f>
        <v>#N/A</v>
      </c>
      <c r="Z110" s="39" t="e">
        <f t="shared" si="1"/>
        <v>#N/A</v>
      </c>
    </row>
    <row r="111" spans="1:26">
      <c r="A111" t="str">
        <f>IFERROR(IF(VLOOKUP(H111,Mal!$A$9:$A$431,1,0),"","END"),"END")</f>
        <v>END</v>
      </c>
      <c r="B111" s="39" t="e">
        <f>IF($E111="",IF(INDEX(Mal!$D$9:$D$431,COUNTIF($E$108:$F110,"")-COUNT($H$108:$H110)+1,0)=B110,"",INDEX(Mal!$D$9:$D$431,COUNTIF($E$108:$F110,"")-COUNT($H$108:$H110)+1,0)),"")</f>
        <v>#N/A</v>
      </c>
      <c r="C111" s="39" t="e">
        <f t="shared" si="2"/>
        <v>#N/A</v>
      </c>
      <c r="D111" s="39" t="e">
        <f>IF($E111="",IF(INDEX(Mal!$F$9:$F$431,COUNTIF($E$108:$F110,"")-COUNT($H$108:$H110)+1,0)=D110,"",INDEX(Mal!$F$9:$F$431,COUNTIF($E$108:$F110,"")-COUNT($H$108:$H110)+1,0)),"")</f>
        <v>#N/A</v>
      </c>
      <c r="E111" s="39" t="e">
        <f>IF(AND(E110="",$H111=$H110),"",IF(VLOOKUP(H111,Mal!$A$9:$B$431,2,0)='Sales Orders'!E110,"",VLOOKUP($H111,Mal!$A$9:$B$431,2,0)))</f>
        <v>#N/A</v>
      </c>
      <c r="F111" s="39" t="e">
        <f>IF($E111="",IF(INDEX(Mal!$C$9:$C$431,COUNTIF($E$108:$F110,"")-COUNT($H$108:$H110)+1,0)=F110,"",INDEX(Mal!$C$9:$C$431,COUNTIF($E$108:$F110,"")-COUNT($H$108:$H110)+1,0)),"")</f>
        <v>#N/A</v>
      </c>
      <c r="G111" s="39" t="e">
        <f t="shared" si="3"/>
        <v>#N/A</v>
      </c>
      <c r="H111" s="39">
        <f>IF(COUNTIF(Mal!$A$9:$A$431,'Sales Orders'!H110)+COUNTIFS(Mal!$A$9:$A$431,H110,Mal!$B$9:$B$431,"&lt;&gt;")+COUNTIFS(Mal!$A$9:$A$431,H110,Mal!$C$9:$C$431,"&lt;&gt;")=COUNTIF('Sales Orders'!$H$108:H110,'Sales Orders'!H110),'Sales Orders'!H110+1,'Sales Orders'!H110)</f>
        <v>2</v>
      </c>
      <c r="I111" s="39" t="e">
        <f>IF(E111="","",IF(Mal!$C$5="","",Mal!$C$5))</f>
        <v>#N/A</v>
      </c>
      <c r="J111" s="39" t="e">
        <f>IF(AND(J110="",$H111=$H110),"",IF(VLOOKUP($H111,Mal!$A$9:$H$431,7,0)='Sales Orders'!J110,"",VLOOKUP($H111,Mal!$A$9:$H$431,7,0)))</f>
        <v>#N/A</v>
      </c>
      <c r="K111" s="39" t="e">
        <f>IF(AND(K110="",$H111=$H110),"",IF(VLOOKUP($H111,Mal!$A$9:$H$431,8,0)='Sales Orders'!K110,"",VLOOKUP($H111,Mal!$A$9:$H$431,8,0)))</f>
        <v>#N/A</v>
      </c>
      <c r="L111" s="39" t="e">
        <f>IF(E111="","",IF(Mal!$C$6="","",Mal!$C$6))</f>
        <v>#N/A</v>
      </c>
      <c r="M111" s="39" t="e">
        <f>IF($E111="",IF(INDEX(Mal!K$9:K$431,COUNTIF($E$108:$F110,"")-COUNT($H$108:$H110)+1,0)=M110,"",INDEX(Mal!K$9:K$431,COUNTIF($E$108:$F110,"")-COUNT($H$108:$H110)+1,0)),"")</f>
        <v>#N/A</v>
      </c>
      <c r="N111" s="39" t="e">
        <f>IF($E111="",IF(INDEX(Mal!L$9:L$431,COUNTIF($E$108:$F110,"")-COUNT($H$108:$H110)+1,0)=N110,"",INDEX(Mal!L$9:L$431,COUNTIF($E$108:$F110,"")-COUNT($H$108:$H110)+1,0)),"")</f>
        <v>#N/A</v>
      </c>
      <c r="O111" s="39" t="e">
        <f>IF($E111="",IF(INDEX(Mal!M$9:M$431,COUNTIF($E$108:$F110,"")-COUNT($H$108:$H110)+1,0)=O110,"",INDEX(Mal!M$9:M$431,COUNTIF($E$108:$F110,"")-COUNT($H$108:$H110)+1,0)),"")</f>
        <v>#N/A</v>
      </c>
      <c r="P111" s="39" t="e">
        <f>IF($E111="",IF(INDEX(Mal!N$9:N$431,COUNTIF($E$108:$F110,"")-COUNT($H$108:$H110)+1,0)=P110,"",INDEX(Mal!N$9:N$431,COUNTIF($E$108:$F110,"")-COUNT($H$108:$H110)+1,0)),"")</f>
        <v>#N/A</v>
      </c>
      <c r="Q111" s="39" t="e">
        <f>IF($E111="",IF(INDEX(Mal!O$9:O$431,COUNTIF($E$108:$F110,"")-COUNT($H$108:$H110)+1,0)=Q110,"",INDEX(Mal!O$9:O$431,COUNTIF($E$108:$F110,"")-COUNT($H$108:$H110)+1,0)),"")</f>
        <v>#N/A</v>
      </c>
      <c r="R111" s="39" t="e">
        <f>IF($E111="",IF(INDEX(Mal!P$9:P$431,COUNTIF($E$108:$F110,"")-COUNT($H$108:$H110)+1,0)=R110,"",INDEX(Mal!P$9:P$431,COUNTIF($E$108:$F110,"")-COUNT($H$108:$H110)+1,0)),"")</f>
        <v>#N/A</v>
      </c>
      <c r="S111" s="39" t="e">
        <f>IF($E111="",IF(INDEX(Mal!Q$9:Q$431,COUNTIF($E$108:$F110,"")-COUNT($H$108:$H110)+1,0)=S110,"",INDEX(Mal!Q$9:Q$431,COUNTIF($E$108:$F110,"")-COUNT($H$108:$H110)+1,0)),"")</f>
        <v>#N/A</v>
      </c>
      <c r="T111" s="39" t="e">
        <f>IF($E111="",IF(INDEX(Mal!R$9:R$431,COUNTIF($E$108:$F110,"")-COUNT($H$108:$H110)+1,0)=T110,"",INDEX(Mal!R$9:R$431,COUNTIF($E$108:$F110,"")-COUNT($H$108:$H110)+1,0)),"")</f>
        <v>#N/A</v>
      </c>
      <c r="U111" s="39" t="e">
        <f>IF($E111="",IF(INDEX(Mal!S$9:S$431,COUNTIF($E$108:$F110,"")-COUNT($H$108:$H110)+1,0)=U110,"",INDEX(Mal!S$9:S$431,COUNTIF($E$108:$F110,"")-COUNT($H$108:$H110)+1,0)),"")</f>
        <v>#N/A</v>
      </c>
      <c r="V111" s="39" t="e">
        <f t="shared" si="0"/>
        <v>#N/A</v>
      </c>
      <c r="W111" s="39" t="e">
        <f>IF(IF(AND(E111="",F111=""),INDEX(Mal!I$9:I$431,(COUNT($H$108:$H111)-COUNTIF($V$108:$V111,"")),0),"")="","",IF(AND(E111="",F111=""),INDEX(Mal!I$9:I$431,(COUNT($H$108:$H111)-COUNTIF($V$108:$V111,"")),0),""))</f>
        <v>#N/A</v>
      </c>
      <c r="X111" s="39" t="e">
        <f>IF($E111="",IF(INDEX(Mal!J$9:J$431,COUNTIF($E$108:$F110,"")-COUNT($H$108:$H110)+1,0)=X110,"",INDEX(Mal!J$9:J$431,COUNTIF($E$108:$F110,"")-COUNT($H$108:$H110)+1,0)),"")</f>
        <v>#N/A</v>
      </c>
      <c r="Y111" s="39" t="e">
        <f>IF(AND(Y110="",$H111=$H110),"",IF(VLOOKUP($H111,Mal!$A$9:$T$431,20,0)='Sales Orders'!Y110,"",VLOOKUP($H111,Mal!$A$9:$T$431,20,0)))</f>
        <v>#N/A</v>
      </c>
      <c r="Z111" s="39" t="e">
        <f t="shared" si="1"/>
        <v>#N/A</v>
      </c>
    </row>
    <row r="112" spans="1:26">
      <c r="A112" t="str">
        <f>IFERROR(IF(VLOOKUP(H112,Mal!$A$9:$A$431,1,0),"","END"),"END")</f>
        <v>END</v>
      </c>
      <c r="B112" s="39" t="e">
        <f>IF($E112="",IF(INDEX(Mal!$D$9:$D$431,COUNTIF($E$108:$F111,"")-COUNT($H$108:$H111)+1,0)=B111,"",INDEX(Mal!$D$9:$D$431,COUNTIF($E$108:$F111,"")-COUNT($H$108:$H111)+1,0)),"")</f>
        <v>#N/A</v>
      </c>
      <c r="C112" s="39" t="e">
        <f t="shared" si="2"/>
        <v>#N/A</v>
      </c>
      <c r="D112" s="39" t="e">
        <f>IF($E112="",IF(INDEX(Mal!$F$9:$F$431,COUNTIF($E$108:$F111,"")-COUNT($H$108:$H111)+1,0)=D111,"",INDEX(Mal!$F$9:$F$431,COUNTIF($E$108:$F111,"")-COUNT($H$108:$H111)+1,0)),"")</f>
        <v>#N/A</v>
      </c>
      <c r="E112" s="39" t="e">
        <f>IF(AND(E111="",$H112=$H111),"",IF(VLOOKUP(H112,Mal!$A$9:$B$431,2,0)='Sales Orders'!E111,"",VLOOKUP($H112,Mal!$A$9:$B$431,2,0)))</f>
        <v>#N/A</v>
      </c>
      <c r="F112" s="39" t="e">
        <f>IF($E112="",IF(INDEX(Mal!$C$9:$C$431,COUNTIF($E$108:$F111,"")-COUNT($H$108:$H111)+1,0)=F111,"",INDEX(Mal!$C$9:$C$431,COUNTIF($E$108:$F111,"")-COUNT($H$108:$H111)+1,0)),"")</f>
        <v>#N/A</v>
      </c>
      <c r="G112" s="39" t="e">
        <f t="shared" si="3"/>
        <v>#N/A</v>
      </c>
      <c r="H112" s="39">
        <f>IF(COUNTIF(Mal!$A$9:$A$431,'Sales Orders'!H111)+COUNTIFS(Mal!$A$9:$A$431,H111,Mal!$B$9:$B$431,"&lt;&gt;")+COUNTIFS(Mal!$A$9:$A$431,H111,Mal!$C$9:$C$431,"&lt;&gt;")=COUNTIF('Sales Orders'!$H$108:H111,'Sales Orders'!H111),'Sales Orders'!H111+1,'Sales Orders'!H111)</f>
        <v>2</v>
      </c>
      <c r="I112" s="39" t="e">
        <f>IF(E112="","",IF(Mal!$C$5="","",Mal!$C$5))</f>
        <v>#N/A</v>
      </c>
      <c r="J112" s="39" t="e">
        <f>IF(AND(J111="",$H112=$H111),"",IF(VLOOKUP($H112,Mal!$A$9:$H$431,7,0)='Sales Orders'!J111,"",VLOOKUP($H112,Mal!$A$9:$H$431,7,0)))</f>
        <v>#N/A</v>
      </c>
      <c r="K112" s="39" t="e">
        <f>IF(AND(K111="",$H112=$H111),"",IF(VLOOKUP($H112,Mal!$A$9:$H$431,8,0)='Sales Orders'!K111,"",VLOOKUP($H112,Mal!$A$9:$H$431,8,0)))</f>
        <v>#N/A</v>
      </c>
      <c r="L112" s="39" t="e">
        <f>IF(E112="","",IF(Mal!$C$6="","",Mal!$C$6))</f>
        <v>#N/A</v>
      </c>
      <c r="M112" s="39" t="e">
        <f>IF($E112="",IF(INDEX(Mal!K$9:K$431,COUNTIF($E$108:$F111,"")-COUNT($H$108:$H111)+1,0)=M111,"",INDEX(Mal!K$9:K$431,COUNTIF($E$108:$F111,"")-COUNT($H$108:$H111)+1,0)),"")</f>
        <v>#N/A</v>
      </c>
      <c r="N112" s="39" t="e">
        <f>IF($E112="",IF(INDEX(Mal!L$9:L$431,COUNTIF($E$108:$F111,"")-COUNT($H$108:$H111)+1,0)=N111,"",INDEX(Mal!L$9:L$431,COUNTIF($E$108:$F111,"")-COUNT($H$108:$H111)+1,0)),"")</f>
        <v>#N/A</v>
      </c>
      <c r="O112" s="39" t="e">
        <f>IF($E112="",IF(INDEX(Mal!M$9:M$431,COUNTIF($E$108:$F111,"")-COUNT($H$108:$H111)+1,0)=O111,"",INDEX(Mal!M$9:M$431,COUNTIF($E$108:$F111,"")-COUNT($H$108:$H111)+1,0)),"")</f>
        <v>#N/A</v>
      </c>
      <c r="P112" s="39" t="e">
        <f>IF($E112="",IF(INDEX(Mal!N$9:N$431,COUNTIF($E$108:$F111,"")-COUNT($H$108:$H111)+1,0)=P111,"",INDEX(Mal!N$9:N$431,COUNTIF($E$108:$F111,"")-COUNT($H$108:$H111)+1,0)),"")</f>
        <v>#N/A</v>
      </c>
      <c r="Q112" s="39" t="e">
        <f>IF($E112="",IF(INDEX(Mal!O$9:O$431,COUNTIF($E$108:$F111,"")-COUNT($H$108:$H111)+1,0)=Q111,"",INDEX(Mal!O$9:O$431,COUNTIF($E$108:$F111,"")-COUNT($H$108:$H111)+1,0)),"")</f>
        <v>#N/A</v>
      </c>
      <c r="R112" s="39" t="e">
        <f>IF($E112="",IF(INDEX(Mal!P$9:P$431,COUNTIF($E$108:$F111,"")-COUNT($H$108:$H111)+1,0)=R111,"",INDEX(Mal!P$9:P$431,COUNTIF($E$108:$F111,"")-COUNT($H$108:$H111)+1,0)),"")</f>
        <v>#N/A</v>
      </c>
      <c r="S112" s="39" t="e">
        <f>IF($E112="",IF(INDEX(Mal!Q$9:Q$431,COUNTIF($E$108:$F111,"")-COUNT($H$108:$H111)+1,0)=S111,"",INDEX(Mal!Q$9:Q$431,COUNTIF($E$108:$F111,"")-COUNT($H$108:$H111)+1,0)),"")</f>
        <v>#N/A</v>
      </c>
      <c r="T112" s="39" t="e">
        <f>IF($E112="",IF(INDEX(Mal!R$9:R$431,COUNTIF($E$108:$F111,"")-COUNT($H$108:$H111)+1,0)=T111,"",INDEX(Mal!R$9:R$431,COUNTIF($E$108:$F111,"")-COUNT($H$108:$H111)+1,0)),"")</f>
        <v>#N/A</v>
      </c>
      <c r="U112" s="39" t="e">
        <f>IF($E112="",IF(INDEX(Mal!S$9:S$431,COUNTIF($E$108:$F111,"")-COUNT($H$108:$H111)+1,0)=U111,"",INDEX(Mal!S$9:S$431,COUNTIF($E$108:$F111,"")-COUNT($H$108:$H111)+1,0)),"")</f>
        <v>#N/A</v>
      </c>
      <c r="V112" s="39" t="e">
        <f t="shared" si="0"/>
        <v>#N/A</v>
      </c>
      <c r="W112" s="39" t="e">
        <f>IF(IF(AND(E112="",F112=""),INDEX(Mal!I$9:I$431,(COUNT($H$108:$H112)-COUNTIF($V$108:$V112,"")),0),"")="","",IF(AND(E112="",F112=""),INDEX(Mal!I$9:I$431,(COUNT($H$108:$H112)-COUNTIF($V$108:$V112,"")),0),""))</f>
        <v>#N/A</v>
      </c>
      <c r="X112" s="39" t="e">
        <f>IF($E112="",IF(INDEX(Mal!J$9:J$431,COUNTIF($E$108:$F111,"")-COUNT($H$108:$H111)+1,0)=X111,"",INDEX(Mal!J$9:J$431,COUNTIF($E$108:$F111,"")-COUNT($H$108:$H111)+1,0)),"")</f>
        <v>#N/A</v>
      </c>
      <c r="Y112" s="39" t="e">
        <f>IF(AND(Y111="",$H112=$H111),"",IF(VLOOKUP($H112,Mal!$A$9:$T$431,20,0)='Sales Orders'!Y111,"",VLOOKUP($H112,Mal!$A$9:$T$431,20,0)))</f>
        <v>#N/A</v>
      </c>
      <c r="Z112" s="39" t="e">
        <f t="shared" si="1"/>
        <v>#N/A</v>
      </c>
    </row>
    <row r="113" spans="1:26">
      <c r="A113" t="str">
        <f>IFERROR(IF(VLOOKUP(H113,Mal!$A$9:$A$431,1,0),"","END"),"END")</f>
        <v>END</v>
      </c>
      <c r="B113" s="39" t="e">
        <f>IF($E113="",IF(INDEX(Mal!$D$9:$D$431,COUNTIF($E$108:$F112,"")-COUNT($H$108:$H112)+1,0)=B112,"",INDEX(Mal!$D$9:$D$431,COUNTIF($E$108:$F112,"")-COUNT($H$108:$H112)+1,0)),"")</f>
        <v>#N/A</v>
      </c>
      <c r="C113" s="39" t="e">
        <f t="shared" si="2"/>
        <v>#N/A</v>
      </c>
      <c r="D113" s="39" t="e">
        <f>IF($E113="",IF(INDEX(Mal!$F$9:$F$431,COUNTIF($E$108:$F112,"")-COUNT($H$108:$H112)+1,0)=D112,"",INDEX(Mal!$F$9:$F$431,COUNTIF($E$108:$F112,"")-COUNT($H$108:$H112)+1,0)),"")</f>
        <v>#N/A</v>
      </c>
      <c r="E113" s="39" t="e">
        <f>IF(AND(E112="",$H113=$H112),"",IF(VLOOKUP(H113,Mal!$A$9:$B$431,2,0)='Sales Orders'!E112,"",VLOOKUP($H113,Mal!$A$9:$B$431,2,0)))</f>
        <v>#N/A</v>
      </c>
      <c r="F113" s="39" t="e">
        <f>IF($E113="",IF(INDEX(Mal!$C$9:$C$431,COUNTIF($E$108:$F112,"")-COUNT($H$108:$H112)+1,0)=F112,"",INDEX(Mal!$C$9:$C$431,COUNTIF($E$108:$F112,"")-COUNT($H$108:$H112)+1,0)),"")</f>
        <v>#N/A</v>
      </c>
      <c r="G113" s="39" t="e">
        <f t="shared" si="3"/>
        <v>#N/A</v>
      </c>
      <c r="H113" s="39">
        <f>IF(COUNTIF(Mal!$A$9:$A$431,'Sales Orders'!H112)+COUNTIFS(Mal!$A$9:$A$431,H112,Mal!$B$9:$B$431,"&lt;&gt;")+COUNTIFS(Mal!$A$9:$A$431,H112,Mal!$C$9:$C$431,"&lt;&gt;")=COUNTIF('Sales Orders'!$H$108:H112,'Sales Orders'!H112),'Sales Orders'!H112+1,'Sales Orders'!H112)</f>
        <v>2</v>
      </c>
      <c r="I113" s="39" t="e">
        <f>IF(E113="","",IF(Mal!$C$5="","",Mal!$C$5))</f>
        <v>#N/A</v>
      </c>
      <c r="J113" s="39" t="e">
        <f>IF(AND(J112="",$H113=$H112),"",IF(VLOOKUP($H113,Mal!$A$9:$H$431,7,0)='Sales Orders'!J112,"",VLOOKUP($H113,Mal!$A$9:$H$431,7,0)))</f>
        <v>#N/A</v>
      </c>
      <c r="K113" s="39" t="e">
        <f>IF(AND(K112="",$H113=$H112),"",IF(VLOOKUP($H113,Mal!$A$9:$H$431,8,0)='Sales Orders'!K112,"",VLOOKUP($H113,Mal!$A$9:$H$431,8,0)))</f>
        <v>#N/A</v>
      </c>
      <c r="L113" s="39" t="e">
        <f>IF(E113="","",IF(Mal!$C$6="","",Mal!$C$6))</f>
        <v>#N/A</v>
      </c>
      <c r="M113" s="39" t="e">
        <f>IF($E113="",IF(INDEX(Mal!K$9:K$431,COUNTIF($E$108:$F112,"")-COUNT($H$108:$H112)+1,0)=M112,"",INDEX(Mal!K$9:K$431,COUNTIF($E$108:$F112,"")-COUNT($H$108:$H112)+1,0)),"")</f>
        <v>#N/A</v>
      </c>
      <c r="N113" s="39" t="e">
        <f>IF($E113="",IF(INDEX(Mal!L$9:L$431,COUNTIF($E$108:$F112,"")-COUNT($H$108:$H112)+1,0)=N112,"",INDEX(Mal!L$9:L$431,COUNTIF($E$108:$F112,"")-COUNT($H$108:$H112)+1,0)),"")</f>
        <v>#N/A</v>
      </c>
      <c r="O113" s="39" t="e">
        <f>IF($E113="",IF(INDEX(Mal!M$9:M$431,COUNTIF($E$108:$F112,"")-COUNT($H$108:$H112)+1,0)=O112,"",INDEX(Mal!M$9:M$431,COUNTIF($E$108:$F112,"")-COUNT($H$108:$H112)+1,0)),"")</f>
        <v>#N/A</v>
      </c>
      <c r="P113" s="39" t="e">
        <f>IF($E113="",IF(INDEX(Mal!N$9:N$431,COUNTIF($E$108:$F112,"")-COUNT($H$108:$H112)+1,0)=P112,"",INDEX(Mal!N$9:N$431,COUNTIF($E$108:$F112,"")-COUNT($H$108:$H112)+1,0)),"")</f>
        <v>#N/A</v>
      </c>
      <c r="Q113" s="39" t="e">
        <f>IF($E113="",IF(INDEX(Mal!O$9:O$431,COUNTIF($E$108:$F112,"")-COUNT($H$108:$H112)+1,0)=Q112,"",INDEX(Mal!O$9:O$431,COUNTIF($E$108:$F112,"")-COUNT($H$108:$H112)+1,0)),"")</f>
        <v>#N/A</v>
      </c>
      <c r="R113" s="39" t="e">
        <f>IF($E113="",IF(INDEX(Mal!P$9:P$431,COUNTIF($E$108:$F112,"")-COUNT($H$108:$H112)+1,0)=R112,"",INDEX(Mal!P$9:P$431,COUNTIF($E$108:$F112,"")-COUNT($H$108:$H112)+1,0)),"")</f>
        <v>#N/A</v>
      </c>
      <c r="S113" s="39" t="e">
        <f>IF($E113="",IF(INDEX(Mal!Q$9:Q$431,COUNTIF($E$108:$F112,"")-COUNT($H$108:$H112)+1,0)=S112,"",INDEX(Mal!Q$9:Q$431,COUNTIF($E$108:$F112,"")-COUNT($H$108:$H112)+1,0)),"")</f>
        <v>#N/A</v>
      </c>
      <c r="T113" s="39" t="e">
        <f>IF($E113="",IF(INDEX(Mal!R$9:R$431,COUNTIF($E$108:$F112,"")-COUNT($H$108:$H112)+1,0)=T112,"",INDEX(Mal!R$9:R$431,COUNTIF($E$108:$F112,"")-COUNT($H$108:$H112)+1,0)),"")</f>
        <v>#N/A</v>
      </c>
      <c r="U113" s="39" t="e">
        <f>IF($E113="",IF(INDEX(Mal!S$9:S$431,COUNTIF($E$108:$F112,"")-COUNT($H$108:$H112)+1,0)=U112,"",INDEX(Mal!S$9:S$431,COUNTIF($E$108:$F112,"")-COUNT($H$108:$H112)+1,0)),"")</f>
        <v>#N/A</v>
      </c>
      <c r="V113" s="39" t="e">
        <f t="shared" si="0"/>
        <v>#N/A</v>
      </c>
      <c r="W113" s="39" t="e">
        <f>IF(IF(AND(E113="",F113=""),INDEX(Mal!I$9:I$431,(COUNT($H$108:$H113)-COUNTIF($V$108:$V113,"")),0),"")="","",IF(AND(E113="",F113=""),INDEX(Mal!I$9:I$431,(COUNT($H$108:$H113)-COUNTIF($V$108:$V113,"")),0),""))</f>
        <v>#N/A</v>
      </c>
      <c r="X113" s="39" t="e">
        <f>IF($E113="",IF(INDEX(Mal!J$9:J$431,COUNTIF($E$108:$F112,"")-COUNT($H$108:$H112)+1,0)=X112,"",INDEX(Mal!J$9:J$431,COUNTIF($E$108:$F112,"")-COUNT($H$108:$H112)+1,0)),"")</f>
        <v>#N/A</v>
      </c>
      <c r="Y113" s="39" t="e">
        <f>IF(AND(Y112="",$H113=$H112),"",IF(VLOOKUP($H113,Mal!$A$9:$T$431,20,0)='Sales Orders'!Y112,"",VLOOKUP($H113,Mal!$A$9:$T$431,20,0)))</f>
        <v>#N/A</v>
      </c>
      <c r="Z113" s="39" t="e">
        <f t="shared" si="1"/>
        <v>#N/A</v>
      </c>
    </row>
    <row r="114" spans="1:26">
      <c r="A114" t="str">
        <f>IFERROR(IF(VLOOKUP(H114,Mal!$A$9:$A$431,1,0),"","END"),"END")</f>
        <v>END</v>
      </c>
      <c r="B114" s="39" t="e">
        <f>IF($E114="",IF(INDEX(Mal!$D$9:$D$431,COUNTIF($E$108:$F113,"")-COUNT($H$108:$H113)+1,0)=B113,"",INDEX(Mal!$D$9:$D$431,COUNTIF($E$108:$F113,"")-COUNT($H$108:$H113)+1,0)),"")</f>
        <v>#N/A</v>
      </c>
      <c r="C114" s="39" t="e">
        <f t="shared" si="2"/>
        <v>#N/A</v>
      </c>
      <c r="D114" s="39" t="e">
        <f>IF($E114="",IF(INDEX(Mal!$F$9:$F$431,COUNTIF($E$108:$F113,"")-COUNT($H$108:$H113)+1,0)=D113,"",INDEX(Mal!$F$9:$F$431,COUNTIF($E$108:$F113,"")-COUNT($H$108:$H113)+1,0)),"")</f>
        <v>#N/A</v>
      </c>
      <c r="E114" s="39" t="e">
        <f>IF(AND(E113="",$H114=$H113),"",IF(VLOOKUP(H114,Mal!$A$9:$B$431,2,0)='Sales Orders'!E113,"",VLOOKUP($H114,Mal!$A$9:$B$431,2,0)))</f>
        <v>#N/A</v>
      </c>
      <c r="F114" s="39" t="e">
        <f>IF($E114="",IF(INDEX(Mal!$C$9:$C$431,COUNTIF($E$108:$F113,"")-COUNT($H$108:$H113)+1,0)=F113,"",INDEX(Mal!$C$9:$C$431,COUNTIF($E$108:$F113,"")-COUNT($H$108:$H113)+1,0)),"")</f>
        <v>#N/A</v>
      </c>
      <c r="G114" s="39" t="e">
        <f t="shared" si="3"/>
        <v>#N/A</v>
      </c>
      <c r="H114" s="39">
        <f>IF(COUNTIF(Mal!$A$9:$A$431,'Sales Orders'!H113)+COUNTIFS(Mal!$A$9:$A$431,H113,Mal!$B$9:$B$431,"&lt;&gt;")+COUNTIFS(Mal!$A$9:$A$431,H113,Mal!$C$9:$C$431,"&lt;&gt;")=COUNTIF('Sales Orders'!$H$108:H113,'Sales Orders'!H113),'Sales Orders'!H113+1,'Sales Orders'!H113)</f>
        <v>2</v>
      </c>
      <c r="I114" s="39" t="e">
        <f>IF(E114="","",IF(Mal!$C$5="","",Mal!$C$5))</f>
        <v>#N/A</v>
      </c>
      <c r="J114" s="39" t="e">
        <f>IF(AND(J113="",$H114=$H113),"",IF(VLOOKUP($H114,Mal!$A$9:$H$431,7,0)='Sales Orders'!J113,"",VLOOKUP($H114,Mal!$A$9:$H$431,7,0)))</f>
        <v>#N/A</v>
      </c>
      <c r="K114" s="39" t="e">
        <f>IF(AND(K113="",$H114=$H113),"",IF(VLOOKUP($H114,Mal!$A$9:$H$431,8,0)='Sales Orders'!K113,"",VLOOKUP($H114,Mal!$A$9:$H$431,8,0)))</f>
        <v>#N/A</v>
      </c>
      <c r="L114" s="39" t="e">
        <f>IF(E114="","",IF(Mal!$C$6="","",Mal!$C$6))</f>
        <v>#N/A</v>
      </c>
      <c r="M114" s="39" t="e">
        <f>IF($E114="",IF(INDEX(Mal!K$9:K$431,COUNTIF($E$108:$F113,"")-COUNT($H$108:$H113)+1,0)=M113,"",INDEX(Mal!K$9:K$431,COUNTIF($E$108:$F113,"")-COUNT($H$108:$H113)+1,0)),"")</f>
        <v>#N/A</v>
      </c>
      <c r="N114" s="39" t="e">
        <f>IF($E114="",IF(INDEX(Mal!L$9:L$431,COUNTIF($E$108:$F113,"")-COUNT($H$108:$H113)+1,0)=N113,"",INDEX(Mal!L$9:L$431,COUNTIF($E$108:$F113,"")-COUNT($H$108:$H113)+1,0)),"")</f>
        <v>#N/A</v>
      </c>
      <c r="O114" s="39" t="e">
        <f>IF($E114="",IF(INDEX(Mal!M$9:M$431,COUNTIF($E$108:$F113,"")-COUNT($H$108:$H113)+1,0)=O113,"",INDEX(Mal!M$9:M$431,COUNTIF($E$108:$F113,"")-COUNT($H$108:$H113)+1,0)),"")</f>
        <v>#N/A</v>
      </c>
      <c r="P114" s="39" t="e">
        <f>IF($E114="",IF(INDEX(Mal!N$9:N$431,COUNTIF($E$108:$F113,"")-COUNT($H$108:$H113)+1,0)=P113,"",INDEX(Mal!N$9:N$431,COUNTIF($E$108:$F113,"")-COUNT($H$108:$H113)+1,0)),"")</f>
        <v>#N/A</v>
      </c>
      <c r="Q114" s="39" t="e">
        <f>IF($E114="",IF(INDEX(Mal!O$9:O$431,COUNTIF($E$108:$F113,"")-COUNT($H$108:$H113)+1,0)=Q113,"",INDEX(Mal!O$9:O$431,COUNTIF($E$108:$F113,"")-COUNT($H$108:$H113)+1,0)),"")</f>
        <v>#N/A</v>
      </c>
      <c r="R114" s="39" t="e">
        <f>IF($E114="",IF(INDEX(Mal!P$9:P$431,COUNTIF($E$108:$F113,"")-COUNT($H$108:$H113)+1,0)=R113,"",INDEX(Mal!P$9:P$431,COUNTIF($E$108:$F113,"")-COUNT($H$108:$H113)+1,0)),"")</f>
        <v>#N/A</v>
      </c>
      <c r="S114" s="39" t="e">
        <f>IF($E114="",IF(INDEX(Mal!Q$9:Q$431,COUNTIF($E$108:$F113,"")-COUNT($H$108:$H113)+1,0)=S113,"",INDEX(Mal!Q$9:Q$431,COUNTIF($E$108:$F113,"")-COUNT($H$108:$H113)+1,0)),"")</f>
        <v>#N/A</v>
      </c>
      <c r="T114" s="39" t="e">
        <f>IF($E114="",IF(INDEX(Mal!R$9:R$431,COUNTIF($E$108:$F113,"")-COUNT($H$108:$H113)+1,0)=T113,"",INDEX(Mal!R$9:R$431,COUNTIF($E$108:$F113,"")-COUNT($H$108:$H113)+1,0)),"")</f>
        <v>#N/A</v>
      </c>
      <c r="U114" s="39" t="e">
        <f>IF($E114="",IF(INDEX(Mal!S$9:S$431,COUNTIF($E$108:$F113,"")-COUNT($H$108:$H113)+1,0)=U113,"",INDEX(Mal!S$9:S$431,COUNTIF($E$108:$F113,"")-COUNT($H$108:$H113)+1,0)),"")</f>
        <v>#N/A</v>
      </c>
      <c r="V114" s="39" t="e">
        <f t="shared" si="0"/>
        <v>#N/A</v>
      </c>
      <c r="W114" s="39" t="e">
        <f>IF(IF(AND(E114="",F114=""),INDEX(Mal!I$9:I$431,(COUNT($H$108:$H114)-COUNTIF($V$108:$V114,"")),0),"")="","",IF(AND(E114="",F114=""),INDEX(Mal!I$9:I$431,(COUNT($H$108:$H114)-COUNTIF($V$108:$V114,"")),0),""))</f>
        <v>#N/A</v>
      </c>
      <c r="X114" s="39" t="e">
        <f>IF($E114="",IF(INDEX(Mal!J$9:J$431,COUNTIF($E$108:$F113,"")-COUNT($H$108:$H113)+1,0)=X113,"",INDEX(Mal!J$9:J$431,COUNTIF($E$108:$F113,"")-COUNT($H$108:$H113)+1,0)),"")</f>
        <v>#N/A</v>
      </c>
      <c r="Y114" s="39" t="e">
        <f>IF(AND(Y113="",$H114=$H113),"",IF(VLOOKUP($H114,Mal!$A$9:$T$431,20,0)='Sales Orders'!Y113,"",VLOOKUP($H114,Mal!$A$9:$T$431,20,0)))</f>
        <v>#N/A</v>
      </c>
      <c r="Z114" s="39" t="e">
        <f t="shared" si="1"/>
        <v>#N/A</v>
      </c>
    </row>
    <row r="115" spans="1:26">
      <c r="A115" t="str">
        <f>IFERROR(IF(VLOOKUP(H115,Mal!$A$9:$A$431,1,0),"","END"),"END")</f>
        <v>END</v>
      </c>
      <c r="B115" s="39" t="e">
        <f>IF($E115="",IF(INDEX(Mal!$D$9:$D$431,COUNTIF($E$108:$F114,"")-COUNT($H$108:$H114)+1,0)=B114,"",INDEX(Mal!$D$9:$D$431,COUNTIF($E$108:$F114,"")-COUNT($H$108:$H114)+1,0)),"")</f>
        <v>#N/A</v>
      </c>
      <c r="C115" s="39" t="e">
        <f t="shared" si="2"/>
        <v>#N/A</v>
      </c>
      <c r="D115" s="39" t="e">
        <f>IF($E115="",IF(INDEX(Mal!$F$9:$F$431,COUNTIF($E$108:$F114,"")-COUNT($H$108:$H114)+1,0)=D114,"",INDEX(Mal!$F$9:$F$431,COUNTIF($E$108:$F114,"")-COUNT($H$108:$H114)+1,0)),"")</f>
        <v>#N/A</v>
      </c>
      <c r="E115" s="39" t="e">
        <f>IF(AND(E114="",$H115=$H114),"",IF(VLOOKUP(H115,Mal!$A$9:$B$431,2,0)='Sales Orders'!E114,"",VLOOKUP($H115,Mal!$A$9:$B$431,2,0)))</f>
        <v>#N/A</v>
      </c>
      <c r="F115" s="39" t="e">
        <f>IF($E115="",IF(INDEX(Mal!$C$9:$C$431,COUNTIF($E$108:$F114,"")-COUNT($H$108:$H114)+1,0)=F114,"",INDEX(Mal!$C$9:$C$431,COUNTIF($E$108:$F114,"")-COUNT($H$108:$H114)+1,0)),"")</f>
        <v>#N/A</v>
      </c>
      <c r="G115" s="39" t="e">
        <f>IF(H115=H114,IF(F115="",G114,G114+1),0)</f>
        <v>#N/A</v>
      </c>
      <c r="H115" s="39">
        <f>IF(COUNTIF(Mal!$A$9:$A$431,'Sales Orders'!H114)+COUNTIFS(Mal!$A$9:$A$431,H114,Mal!$B$9:$B$431,"&lt;&gt;")+COUNTIFS(Mal!$A$9:$A$431,H114,Mal!$C$9:$C$431,"&lt;&gt;")=COUNTIF('Sales Orders'!$H$108:H114,'Sales Orders'!H114),'Sales Orders'!H114+1,'Sales Orders'!H114)</f>
        <v>2</v>
      </c>
      <c r="I115" s="39" t="e">
        <f>IF(E115="","",IF(Mal!$C$5="","",Mal!$C$5))</f>
        <v>#N/A</v>
      </c>
      <c r="J115" s="39" t="e">
        <f>IF(AND(J114="",$H115=$H114),"",IF(VLOOKUP($H115,Mal!$A$9:$H$431,7,0)='Sales Orders'!J114,"",VLOOKUP($H115,Mal!$A$9:$H$431,7,0)))</f>
        <v>#N/A</v>
      </c>
      <c r="K115" s="39" t="e">
        <f>IF(AND(K114="",$H115=$H114),"",IF(VLOOKUP($H115,Mal!$A$9:$H$431,8,0)='Sales Orders'!K114,"",VLOOKUP($H115,Mal!$A$9:$H$431,8,0)))</f>
        <v>#N/A</v>
      </c>
      <c r="L115" s="39" t="e">
        <f>IF(E115="","",IF(Mal!$C$6="","",Mal!$C$6))</f>
        <v>#N/A</v>
      </c>
      <c r="M115" s="39" t="e">
        <f>IF($E115="",IF(INDEX(Mal!K$9:K$431,COUNTIF($E$108:$F114,"")-COUNT($H$108:$H114)+1,0)=M114,"",INDEX(Mal!K$9:K$431,COUNTIF($E$108:$F114,"")-COUNT($H$108:$H114)+1,0)),"")</f>
        <v>#N/A</v>
      </c>
      <c r="N115" s="39" t="e">
        <f>IF($E115="",IF(INDEX(Mal!L$9:L$431,COUNTIF($E$108:$F114,"")-COUNT($H$108:$H114)+1,0)=N114,"",INDEX(Mal!L$9:L$431,COUNTIF($E$108:$F114,"")-COUNT($H$108:$H114)+1,0)),"")</f>
        <v>#N/A</v>
      </c>
      <c r="O115" s="39" t="e">
        <f>IF($E115="",IF(INDEX(Mal!M$9:M$431,COUNTIF($E$108:$F114,"")-COUNT($H$108:$H114)+1,0)=O114,"",INDEX(Mal!M$9:M$431,COUNTIF($E$108:$F114,"")-COUNT($H$108:$H114)+1,0)),"")</f>
        <v>#N/A</v>
      </c>
      <c r="P115" s="39" t="e">
        <f>IF($E115="",IF(INDEX(Mal!N$9:N$431,COUNTIF($E$108:$F114,"")-COUNT($H$108:$H114)+1,0)=P114,"",INDEX(Mal!N$9:N$431,COUNTIF($E$108:$F114,"")-COUNT($H$108:$H114)+1,0)),"")</f>
        <v>#N/A</v>
      </c>
      <c r="Q115" s="39" t="e">
        <f>IF($E115="",IF(INDEX(Mal!O$9:O$431,COUNTIF($E$108:$F114,"")-COUNT($H$108:$H114)+1,0)=Q114,"",INDEX(Mal!O$9:O$431,COUNTIF($E$108:$F114,"")-COUNT($H$108:$H114)+1,0)),"")</f>
        <v>#N/A</v>
      </c>
      <c r="R115" s="39" t="e">
        <f>IF($E115="",IF(INDEX(Mal!P$9:P$431,COUNTIF($E$108:$F114,"")-COUNT($H$108:$H114)+1,0)=R114,"",INDEX(Mal!P$9:P$431,COUNTIF($E$108:$F114,"")-COUNT($H$108:$H114)+1,0)),"")</f>
        <v>#N/A</v>
      </c>
      <c r="S115" s="39" t="e">
        <f>IF($E115="",IF(INDEX(Mal!Q$9:Q$431,COUNTIF($E$108:$F114,"")-COUNT($H$108:$H114)+1,0)=S114,"",INDEX(Mal!Q$9:Q$431,COUNTIF($E$108:$F114,"")-COUNT($H$108:$H114)+1,0)),"")</f>
        <v>#N/A</v>
      </c>
      <c r="T115" s="39" t="e">
        <f>IF($E115="",IF(INDEX(Mal!R$9:R$431,COUNTIF($E$108:$F114,"")-COUNT($H$108:$H114)+1,0)=T114,"",INDEX(Mal!R$9:R$431,COUNTIF($E$108:$F114,"")-COUNT($H$108:$H114)+1,0)),"")</f>
        <v>#N/A</v>
      </c>
      <c r="U115" s="39" t="e">
        <f>IF($E115="",IF(INDEX(Mal!S$9:S$431,COUNTIF($E$108:$F114,"")-COUNT($H$108:$H114)+1,0)=U114,"",INDEX(Mal!S$9:S$431,COUNTIF($E$108:$F114,"")-COUNT($H$108:$H114)+1,0)),"")</f>
        <v>#N/A</v>
      </c>
      <c r="V115" s="39" t="e">
        <f t="shared" si="0"/>
        <v>#N/A</v>
      </c>
      <c r="W115" s="39" t="e">
        <f>IF(IF(AND(E115="",F115=""),INDEX(Mal!I$9:I$431,(COUNT($H$108:$H115)-COUNTIF($V$108:$V115,"")),0),"")="","",IF(AND(E115="",F115=""),INDEX(Mal!I$9:I$431,(COUNT($H$108:$H115)-COUNTIF($V$108:$V115,"")),0),""))</f>
        <v>#N/A</v>
      </c>
      <c r="X115" s="39" t="e">
        <f>IF($E115="",IF(INDEX(Mal!J$9:J$431,COUNTIF($E$108:$F114,"")-COUNT($H$108:$H114)+1,0)=X114,"",INDEX(Mal!J$9:J$431,COUNTIF($E$108:$F114,"")-COUNT($H$108:$H114)+1,0)),"")</f>
        <v>#N/A</v>
      </c>
      <c r="Y115" s="39" t="e">
        <f>IF(AND(Y114="",$H115=$H114),"",IF(VLOOKUP($H115,Mal!$A$9:$T$431,20,0)='Sales Orders'!Y114,"",VLOOKUP($H115,Mal!$A$9:$T$431,20,0)))</f>
        <v>#N/A</v>
      </c>
      <c r="Z115" s="39" t="e">
        <f t="shared" si="1"/>
        <v>#N/A</v>
      </c>
    </row>
    <row r="116" spans="1:26">
      <c r="A116" t="str">
        <f>IFERROR(IF(VLOOKUP(H116,Mal!$A$9:$A$431,1,0),"","END"),"END")</f>
        <v>END</v>
      </c>
      <c r="B116" s="39" t="e">
        <f>IF($E116="",IF(INDEX(Mal!$D$9:$D$431,COUNTIF($E$108:$F115,"")-COUNT($H$108:$H115)+1,0)=B115,"",INDEX(Mal!$D$9:$D$431,COUNTIF($E$108:$F115,"")-COUNT($H$108:$H115)+1,0)),"")</f>
        <v>#N/A</v>
      </c>
      <c r="C116" s="39" t="e">
        <f t="shared" si="2"/>
        <v>#N/A</v>
      </c>
      <c r="D116" s="39" t="e">
        <f>IF($E116="",IF(INDEX(Mal!$F$9:$F$431,COUNTIF($E$108:$F115,"")-COUNT($H$108:$H115)+1,0)=D115,"",INDEX(Mal!$F$9:$F$431,COUNTIF($E$108:$F115,"")-COUNT($H$108:$H115)+1,0)),"")</f>
        <v>#N/A</v>
      </c>
      <c r="E116" s="39" t="e">
        <f>IF(AND(E115="",$H116=$H115),"",IF(VLOOKUP(H116,Mal!$A$9:$B$431,2,0)='Sales Orders'!E115,"",VLOOKUP($H116,Mal!$A$9:$B$431,2,0)))</f>
        <v>#N/A</v>
      </c>
      <c r="F116" s="39" t="e">
        <f>IF($E116="",IF(INDEX(Mal!$C$9:$C$431,COUNTIF($E$108:$F115,"")-COUNT($H$108:$H115)+1,0)=F115,"",INDEX(Mal!$C$9:$C$431,COUNTIF($E$108:$F115,"")-COUNT($H$108:$H115)+1,0)),"")</f>
        <v>#N/A</v>
      </c>
      <c r="G116" s="39" t="e">
        <f>IF(H116=H115,IF(F116="",G115,G115+1),0)</f>
        <v>#N/A</v>
      </c>
      <c r="H116" s="39">
        <f>IF(COUNTIF(Mal!$A$9:$A$431,'Sales Orders'!H115)+COUNTIFS(Mal!$A$9:$A$431,H115,Mal!$B$9:$B$431,"&lt;&gt;")+COUNTIFS(Mal!$A$9:$A$431,H115,Mal!$C$9:$C$431,"&lt;&gt;")=COUNTIF('Sales Orders'!$H$108:H115,'Sales Orders'!H115),'Sales Orders'!H115+1,'Sales Orders'!H115)</f>
        <v>2</v>
      </c>
      <c r="I116" s="39" t="e">
        <f>IF(E116="","",IF(Mal!$C$5="","",Mal!$C$5))</f>
        <v>#N/A</v>
      </c>
      <c r="J116" s="39" t="e">
        <f>IF(AND(J115="",$H116=$H115),"",IF(VLOOKUP($H116,Mal!$A$9:$H$431,7,0)='Sales Orders'!J115,"",VLOOKUP($H116,Mal!$A$9:$H$431,7,0)))</f>
        <v>#N/A</v>
      </c>
      <c r="K116" s="39" t="e">
        <f>IF(AND(K115="",$H116=$H115),"",IF(VLOOKUP($H116,Mal!$A$9:$H$431,8,0)='Sales Orders'!K115,"",VLOOKUP($H116,Mal!$A$9:$H$431,8,0)))</f>
        <v>#N/A</v>
      </c>
      <c r="L116" s="39" t="e">
        <f>IF(E116="","",IF(Mal!$C$6="","",Mal!$C$6))</f>
        <v>#N/A</v>
      </c>
      <c r="M116" s="39" t="e">
        <f>IF($E116="",IF(INDEX(Mal!K$9:K$431,COUNTIF($E$108:$F115,"")-COUNT($H$108:$H115)+1,0)=M115,"",INDEX(Mal!K$9:K$431,COUNTIF($E$108:$F115,"")-COUNT($H$108:$H115)+1,0)),"")</f>
        <v>#N/A</v>
      </c>
      <c r="N116" s="39" t="e">
        <f>IF($E116="",IF(INDEX(Mal!L$9:L$431,COUNTIF($E$108:$F115,"")-COUNT($H$108:$H115)+1,0)=N115,"",INDEX(Mal!L$9:L$431,COUNTIF($E$108:$F115,"")-COUNT($H$108:$H115)+1,0)),"")</f>
        <v>#N/A</v>
      </c>
      <c r="O116" s="39" t="e">
        <f>IF($E116="",IF(INDEX(Mal!M$9:M$431,COUNTIF($E$108:$F115,"")-COUNT($H$108:$H115)+1,0)=O115,"",INDEX(Mal!M$9:M$431,COUNTIF($E$108:$F115,"")-COUNT($H$108:$H115)+1,0)),"")</f>
        <v>#N/A</v>
      </c>
      <c r="P116" s="39" t="e">
        <f>IF($E116="",IF(INDEX(Mal!N$9:N$431,COUNTIF($E$108:$F115,"")-COUNT($H$108:$H115)+1,0)=P115,"",INDEX(Mal!N$9:N$431,COUNTIF($E$108:$F115,"")-COUNT($H$108:$H115)+1,0)),"")</f>
        <v>#N/A</v>
      </c>
      <c r="Q116" s="39" t="e">
        <f>IF($E116="",IF(INDEX(Mal!O$9:O$431,COUNTIF($E$108:$F115,"")-COUNT($H$108:$H115)+1,0)=Q115,"",INDEX(Mal!O$9:O$431,COUNTIF($E$108:$F115,"")-COUNT($H$108:$H115)+1,0)),"")</f>
        <v>#N/A</v>
      </c>
      <c r="R116" s="39" t="e">
        <f>IF($E116="",IF(INDEX(Mal!P$9:P$431,COUNTIF($E$108:$F115,"")-COUNT($H$108:$H115)+1,0)=R115,"",INDEX(Mal!P$9:P$431,COUNTIF($E$108:$F115,"")-COUNT($H$108:$H115)+1,0)),"")</f>
        <v>#N/A</v>
      </c>
      <c r="S116" s="39" t="e">
        <f>IF($E116="",IF(INDEX(Mal!Q$9:Q$431,COUNTIF($E$108:$F115,"")-COUNT($H$108:$H115)+1,0)=S115,"",INDEX(Mal!Q$9:Q$431,COUNTIF($E$108:$F115,"")-COUNT($H$108:$H115)+1,0)),"")</f>
        <v>#N/A</v>
      </c>
      <c r="T116" s="39" t="e">
        <f>IF($E116="",IF(INDEX(Mal!R$9:R$431,COUNTIF($E$108:$F115,"")-COUNT($H$108:$H115)+1,0)=T115,"",INDEX(Mal!R$9:R$431,COUNTIF($E$108:$F115,"")-COUNT($H$108:$H115)+1,0)),"")</f>
        <v>#N/A</v>
      </c>
      <c r="U116" s="39" t="e">
        <f>IF($E116="",IF(INDEX(Mal!S$9:S$431,COUNTIF($E$108:$F115,"")-COUNT($H$108:$H115)+1,0)=U115,"",INDEX(Mal!S$9:S$431,COUNTIF($E$108:$F115,"")-COUNT($H$108:$H115)+1,0)),"")</f>
        <v>#N/A</v>
      </c>
      <c r="V116" s="39" t="e">
        <f t="shared" si="0"/>
        <v>#N/A</v>
      </c>
      <c r="W116" s="39" t="e">
        <f>IF(IF(AND(E116="",F116=""),INDEX(Mal!I$9:I$431,(COUNT($H$108:$H116)-COUNTIF($V$108:$V116,"")),0),"")="","",IF(AND(E116="",F116=""),INDEX(Mal!I$9:I$431,(COUNT($H$108:$H116)-COUNTIF($V$108:$V116,"")),0),""))</f>
        <v>#N/A</v>
      </c>
      <c r="X116" s="39" t="e">
        <f>IF($E116="",IF(INDEX(Mal!J$9:J$431,COUNTIF($E$108:$F115,"")-COUNT($H$108:$H115)+1,0)=X115,"",INDEX(Mal!J$9:J$431,COUNTIF($E$108:$F115,"")-COUNT($H$108:$H115)+1,0)),"")</f>
        <v>#N/A</v>
      </c>
      <c r="Y116" s="39" t="e">
        <f>IF(AND(Y115="",$H116=$H115),"",IF(VLOOKUP($H116,Mal!$A$9:$T$431,20,0)='Sales Orders'!Y115,"",VLOOKUP($H116,Mal!$A$9:$T$431,20,0)))</f>
        <v>#N/A</v>
      </c>
      <c r="Z116" s="39" t="e">
        <f t="shared" si="1"/>
        <v>#N/A</v>
      </c>
    </row>
    <row r="117" spans="1:26">
      <c r="A117" t="str">
        <f>IFERROR(IF(VLOOKUP(H117,Mal!$A$9:$A$431,1,0),"","END"),"END")</f>
        <v>END</v>
      </c>
      <c r="B117" s="39" t="e">
        <f>IF($E117="",IF(INDEX(Mal!$D$9:$D$431,COUNTIF($E$108:$F116,"")-COUNT($H$108:$H116)+1,0)=B116,"",INDEX(Mal!$D$9:$D$431,COUNTIF($E$108:$F116,"")-COUNT($H$108:$H116)+1,0)),"")</f>
        <v>#N/A</v>
      </c>
      <c r="C117" s="39" t="e">
        <f t="shared" si="2"/>
        <v>#N/A</v>
      </c>
      <c r="D117" s="39" t="e">
        <f>IF($E117="",IF(INDEX(Mal!$F$9:$F$431,COUNTIF($E$108:$F116,"")-COUNT($H$108:$H116)+1,0)=D116,"",INDEX(Mal!$F$9:$F$431,COUNTIF($E$108:$F116,"")-COUNT($H$108:$H116)+1,0)),"")</f>
        <v>#N/A</v>
      </c>
      <c r="E117" s="39" t="e">
        <f>IF(AND(E116="",$H117=$H116),"",IF(VLOOKUP(H117,Mal!$A$9:$B$431,2,0)='Sales Orders'!E116,"",VLOOKUP($H117,Mal!$A$9:$B$431,2,0)))</f>
        <v>#N/A</v>
      </c>
      <c r="F117" s="39" t="e">
        <f>IF($E117="",IF(INDEX(Mal!$C$9:$C$431,COUNTIF($E$108:$F116,"")-COUNT($H$108:$H116)+1,0)=F116,"",INDEX(Mal!$C$9:$C$431,COUNTIF($E$108:$F116,"")-COUNT($H$108:$H116)+1,0)),"")</f>
        <v>#N/A</v>
      </c>
      <c r="G117" s="39" t="e">
        <f t="shared" si="3"/>
        <v>#N/A</v>
      </c>
      <c r="H117" s="39">
        <f>IF(COUNTIF(Mal!$A$9:$A$431,'Sales Orders'!H116)+COUNTIFS(Mal!$A$9:$A$431,H116,Mal!$B$9:$B$431,"&lt;&gt;")+COUNTIFS(Mal!$A$9:$A$431,H116,Mal!$C$9:$C$431,"&lt;&gt;")=COUNTIF('Sales Orders'!$H$108:H116,'Sales Orders'!H116),'Sales Orders'!H116+1,'Sales Orders'!H116)</f>
        <v>2</v>
      </c>
      <c r="I117" s="39" t="e">
        <f>IF(E117="","",IF(Mal!$C$5="","",Mal!$C$5))</f>
        <v>#N/A</v>
      </c>
      <c r="J117" s="39" t="e">
        <f>IF(AND(J116="",$H117=$H116),"",IF(VLOOKUP($H117,Mal!$A$9:$H$431,7,0)='Sales Orders'!J116,"",VLOOKUP($H117,Mal!$A$9:$H$431,7,0)))</f>
        <v>#N/A</v>
      </c>
      <c r="K117" s="39" t="e">
        <f>IF(AND(K116="",$H117=$H116),"",IF(VLOOKUP($H117,Mal!$A$9:$H$431,8,0)='Sales Orders'!K116,"",VLOOKUP($H117,Mal!$A$9:$H$431,8,0)))</f>
        <v>#N/A</v>
      </c>
      <c r="L117" s="39" t="e">
        <f>IF(E117="","",IF(Mal!$C$6="","",Mal!$C$6))</f>
        <v>#N/A</v>
      </c>
      <c r="M117" s="39" t="e">
        <f>IF($E117="",IF(INDEX(Mal!K$9:K$431,COUNTIF($E$108:$F116,"")-COUNT($H$108:$H116)+1,0)=M116,"",INDEX(Mal!K$9:K$431,COUNTIF($E$108:$F116,"")-COUNT($H$108:$H116)+1,0)),"")</f>
        <v>#N/A</v>
      </c>
      <c r="N117" s="39" t="e">
        <f>IF($E117="",IF(INDEX(Mal!L$9:L$431,COUNTIF($E$108:$F116,"")-COUNT($H$108:$H116)+1,0)=N116,"",INDEX(Mal!L$9:L$431,COUNTIF($E$108:$F116,"")-COUNT($H$108:$H116)+1,0)),"")</f>
        <v>#N/A</v>
      </c>
      <c r="O117" s="39" t="e">
        <f>IF($E117="",IF(INDEX(Mal!M$9:M$431,COUNTIF($E$108:$F116,"")-COUNT($H$108:$H116)+1,0)=O116,"",INDEX(Mal!M$9:M$431,COUNTIF($E$108:$F116,"")-COUNT($H$108:$H116)+1,0)),"")</f>
        <v>#N/A</v>
      </c>
      <c r="P117" s="39" t="e">
        <f>IF($E117="",IF(INDEX(Mal!N$9:N$431,COUNTIF($E$108:$F116,"")-COUNT($H$108:$H116)+1,0)=P116,"",INDEX(Mal!N$9:N$431,COUNTIF($E$108:$F116,"")-COUNT($H$108:$H116)+1,0)),"")</f>
        <v>#N/A</v>
      </c>
      <c r="Q117" s="39" t="e">
        <f>IF($E117="",IF(INDEX(Mal!O$9:O$431,COUNTIF($E$108:$F116,"")-COUNT($H$108:$H116)+1,0)=Q116,"",INDEX(Mal!O$9:O$431,COUNTIF($E$108:$F116,"")-COUNT($H$108:$H116)+1,0)),"")</f>
        <v>#N/A</v>
      </c>
      <c r="R117" s="39" t="e">
        <f>IF($E117="",IF(INDEX(Mal!P$9:P$431,COUNTIF($E$108:$F116,"")-COUNT($H$108:$H116)+1,0)=R116,"",INDEX(Mal!P$9:P$431,COUNTIF($E$108:$F116,"")-COUNT($H$108:$H116)+1,0)),"")</f>
        <v>#N/A</v>
      </c>
      <c r="S117" s="39" t="e">
        <f>IF($E117="",IF(INDEX(Mal!Q$9:Q$431,COUNTIF($E$108:$F116,"")-COUNT($H$108:$H116)+1,0)=S116,"",INDEX(Mal!Q$9:Q$431,COUNTIF($E$108:$F116,"")-COUNT($H$108:$H116)+1,0)),"")</f>
        <v>#N/A</v>
      </c>
      <c r="T117" s="39" t="e">
        <f>IF($E117="",IF(INDEX(Mal!R$9:R$431,COUNTIF($E$108:$F116,"")-COUNT($H$108:$H116)+1,0)=T116,"",INDEX(Mal!R$9:R$431,COUNTIF($E$108:$F116,"")-COUNT($H$108:$H116)+1,0)),"")</f>
        <v>#N/A</v>
      </c>
      <c r="U117" s="39" t="e">
        <f>IF($E117="",IF(INDEX(Mal!S$9:S$431,COUNTIF($E$108:$F116,"")-COUNT($H$108:$H116)+1,0)=U116,"",INDEX(Mal!S$9:S$431,COUNTIF($E$108:$F116,"")-COUNT($H$108:$H116)+1,0)),"")</f>
        <v>#N/A</v>
      </c>
      <c r="V117" s="39" t="e">
        <f>IF(E117="",IF(F117="",IF(F116="",V116+1,1),""),"")</f>
        <v>#N/A</v>
      </c>
      <c r="W117" s="39" t="e">
        <f>IF(IF(AND(E117="",F117=""),INDEX(Mal!I$9:I$431,(COUNT($H$108:$H117)-COUNTIF($V$108:$V117,"")),0),"")="","",IF(AND(E117="",F117=""),INDEX(Mal!I$9:I$431,(COUNT($H$108:$H117)-COUNTIF($V$108:$V117,"")),0),""))</f>
        <v>#N/A</v>
      </c>
      <c r="X117" s="39" t="e">
        <f>IF($E117="",IF(INDEX(Mal!J$9:J$431,COUNTIF($E$108:$F116,"")-COUNT($H$108:$H116)+1,0)=X116,"",INDEX(Mal!J$9:J$431,COUNTIF($E$108:$F116,"")-COUNT($H$108:$H116)+1,0)),"")</f>
        <v>#N/A</v>
      </c>
      <c r="Y117" s="39" t="e">
        <f>IF(AND(Y116="",$H117=$H116),"",IF(VLOOKUP($H117,Mal!$A$9:$T$431,20,0)='Sales Orders'!Y116,"",VLOOKUP($H117,Mal!$A$9:$T$431,20,0)))</f>
        <v>#N/A</v>
      </c>
      <c r="Z117" s="39" t="e">
        <f t="shared" si="1"/>
        <v>#N/A</v>
      </c>
    </row>
    <row r="118" spans="1:26">
      <c r="A118" t="str">
        <f>IFERROR(IF(VLOOKUP(H118,Mal!$A$9:$A$431,1,0),"","END"),"END")</f>
        <v>END</v>
      </c>
      <c r="B118" s="39" t="e">
        <f>IF($E118="",IF(INDEX(Mal!$D$9:$D$431,COUNTIF($E$108:$F117,"")-COUNT($H$108:$H117)+1,0)=B117,"",INDEX(Mal!$D$9:$D$431,COUNTIF($E$108:$F117,"")-COUNT($H$108:$H117)+1,0)),"")</f>
        <v>#N/A</v>
      </c>
      <c r="C118" s="39" t="e">
        <f t="shared" si="2"/>
        <v>#N/A</v>
      </c>
      <c r="D118" s="39" t="e">
        <f>IF($E118="",IF(INDEX(Mal!$F$9:$F$431,COUNTIF($E$108:$F117,"")-COUNT($H$108:$H117)+1,0)=D117,"",INDEX(Mal!$F$9:$F$431,COUNTIF($E$108:$F117,"")-COUNT($H$108:$H117)+1,0)),"")</f>
        <v>#N/A</v>
      </c>
      <c r="E118" s="39" t="e">
        <f>IF(AND(E117="",$H118=$H117),"",IF(VLOOKUP(H118,Mal!$A$9:$B$431,2,0)='Sales Orders'!E117,"",VLOOKUP($H118,Mal!$A$9:$B$431,2,0)))</f>
        <v>#N/A</v>
      </c>
      <c r="F118" s="39" t="e">
        <f>IF($E118="",IF(INDEX(Mal!$C$9:$C$431,COUNTIF($E$108:$F117,"")-COUNT($H$108:$H117)+1,0)=F117,"",INDEX(Mal!$C$9:$C$431,COUNTIF($E$108:$F117,"")-COUNT($H$108:$H117)+1,0)),"")</f>
        <v>#N/A</v>
      </c>
      <c r="G118" s="39" t="e">
        <f t="shared" si="3"/>
        <v>#N/A</v>
      </c>
      <c r="H118" s="39">
        <f>IF(COUNTIF(Mal!$A$9:$A$431,'Sales Orders'!H117)+COUNTIFS(Mal!$A$9:$A$431,H117,Mal!$B$9:$B$431,"&lt;&gt;")+COUNTIFS(Mal!$A$9:$A$431,H117,Mal!$C$9:$C$431,"&lt;&gt;")=COUNTIF('Sales Orders'!$H$108:H117,'Sales Orders'!H117),'Sales Orders'!H117+1,'Sales Orders'!H117)</f>
        <v>2</v>
      </c>
      <c r="I118" s="39" t="e">
        <f>IF(E118="","",IF(Mal!$C$5="","",Mal!$C$5))</f>
        <v>#N/A</v>
      </c>
      <c r="J118" s="39" t="e">
        <f>IF(AND(J117="",$H118=$H117),"",IF(VLOOKUP($H118,Mal!$A$9:$H$431,7,0)='Sales Orders'!J117,"",VLOOKUP($H118,Mal!$A$9:$H$431,7,0)))</f>
        <v>#N/A</v>
      </c>
      <c r="K118" s="39" t="e">
        <f>IF(AND(K117="",$H118=$H117),"",IF(VLOOKUP($H118,Mal!$A$9:$H$431,8,0)='Sales Orders'!K117,"",VLOOKUP($H118,Mal!$A$9:$H$431,8,0)))</f>
        <v>#N/A</v>
      </c>
      <c r="L118" s="39" t="e">
        <f>IF(E118="","",IF(Mal!$C$6="","",Mal!$C$6))</f>
        <v>#N/A</v>
      </c>
      <c r="M118" s="39" t="e">
        <f>IF($E118="",IF(INDEX(Mal!K$9:K$431,COUNTIF($E$108:$F117,"")-COUNT($H$108:$H117)+1,0)=M117,"",INDEX(Mal!K$9:K$431,COUNTIF($E$108:$F117,"")-COUNT($H$108:$H117)+1,0)),"")</f>
        <v>#N/A</v>
      </c>
      <c r="N118" s="39" t="e">
        <f>IF($E118="",IF(INDEX(Mal!L$9:L$431,COUNTIF($E$108:$F117,"")-COUNT($H$108:$H117)+1,0)=N117,"",INDEX(Mal!L$9:L$431,COUNTIF($E$108:$F117,"")-COUNT($H$108:$H117)+1,0)),"")</f>
        <v>#N/A</v>
      </c>
      <c r="O118" s="39" t="e">
        <f>IF($E118="",IF(INDEX(Mal!M$9:M$431,COUNTIF($E$108:$F117,"")-COUNT($H$108:$H117)+1,0)=O117,"",INDEX(Mal!M$9:M$431,COUNTIF($E$108:$F117,"")-COUNT($H$108:$H117)+1,0)),"")</f>
        <v>#N/A</v>
      </c>
      <c r="P118" s="39" t="e">
        <f>IF($E118="",IF(INDEX(Mal!N$9:N$431,COUNTIF($E$108:$F117,"")-COUNT($H$108:$H117)+1,0)=P117,"",INDEX(Mal!N$9:N$431,COUNTIF($E$108:$F117,"")-COUNT($H$108:$H117)+1,0)),"")</f>
        <v>#N/A</v>
      </c>
      <c r="Q118" s="39" t="e">
        <f>IF($E118="",IF(INDEX(Mal!O$9:O$431,COUNTIF($E$108:$F117,"")-COUNT($H$108:$H117)+1,0)=Q117,"",INDEX(Mal!O$9:O$431,COUNTIF($E$108:$F117,"")-COUNT($H$108:$H117)+1,0)),"")</f>
        <v>#N/A</v>
      </c>
      <c r="R118" s="39" t="e">
        <f>IF($E118="",IF(INDEX(Mal!P$9:P$431,COUNTIF($E$108:$F117,"")-COUNT($H$108:$H117)+1,0)=R117,"",INDEX(Mal!P$9:P$431,COUNTIF($E$108:$F117,"")-COUNT($H$108:$H117)+1,0)),"")</f>
        <v>#N/A</v>
      </c>
      <c r="S118" s="39" t="e">
        <f>IF($E118="",IF(INDEX(Mal!Q$9:Q$431,COUNTIF($E$108:$F117,"")-COUNT($H$108:$H117)+1,0)=S117,"",INDEX(Mal!Q$9:Q$431,COUNTIF($E$108:$F117,"")-COUNT($H$108:$H117)+1,0)),"")</f>
        <v>#N/A</v>
      </c>
      <c r="T118" s="39" t="e">
        <f>IF($E118="",IF(INDEX(Mal!R$9:R$431,COUNTIF($E$108:$F117,"")-COUNT($H$108:$H117)+1,0)=T117,"",INDEX(Mal!R$9:R$431,COUNTIF($E$108:$F117,"")-COUNT($H$108:$H117)+1,0)),"")</f>
        <v>#N/A</v>
      </c>
      <c r="U118" s="39" t="e">
        <f>IF($E118="",IF(INDEX(Mal!S$9:S$431,COUNTIF($E$108:$F117,"")-COUNT($H$108:$H117)+1,0)=U117,"",INDEX(Mal!S$9:S$431,COUNTIF($E$108:$F117,"")-COUNT($H$108:$H117)+1,0)),"")</f>
        <v>#N/A</v>
      </c>
      <c r="V118" s="39" t="e">
        <f t="shared" si="0"/>
        <v>#N/A</v>
      </c>
      <c r="W118" s="39" t="e">
        <f>IF(IF(AND(E118="",F118=""),INDEX(Mal!I$9:I$431,(COUNT($H$108:$H118)-COUNTIF($V$108:$V118,"")),0),"")="","",IF(AND(E118="",F118=""),INDEX(Mal!I$9:I$431,(COUNT($H$108:$H118)-COUNTIF($V$108:$V118,"")),0),""))</f>
        <v>#N/A</v>
      </c>
      <c r="X118" s="39" t="e">
        <f>IF($E118="",IF(INDEX(Mal!J$9:J$431,COUNTIF($E$108:$F117,"")-COUNT($H$108:$H117)+1,0)=X117,"",INDEX(Mal!J$9:J$431,COUNTIF($E$108:$F117,"")-COUNT($H$108:$H117)+1,0)),"")</f>
        <v>#N/A</v>
      </c>
      <c r="Y118" s="39" t="e">
        <f>IF(AND(Y117="",$H118=$H117),"",IF(VLOOKUP($H118,Mal!$A$9:$T$431,20,0)='Sales Orders'!Y117,"",VLOOKUP($H118,Mal!$A$9:$T$431,20,0)))</f>
        <v>#N/A</v>
      </c>
      <c r="Z118" s="39" t="e">
        <f t="shared" si="1"/>
        <v>#N/A</v>
      </c>
    </row>
    <row r="119" spans="1:26">
      <c r="A119" t="str">
        <f>IFERROR(IF(VLOOKUP(H119,Mal!$A$9:$A$431,1,0),"","END"),"END")</f>
        <v>END</v>
      </c>
      <c r="B119" s="39" t="e">
        <f>IF($E119="",IF(INDEX(Mal!$D$9:$D$431,COUNTIF($E$108:$F118,"")-COUNT($H$108:$H118)+1,0)=B118,"",INDEX(Mal!$D$9:$D$431,COUNTIF($E$108:$F118,"")-COUNT($H$108:$H118)+1,0)),"")</f>
        <v>#N/A</v>
      </c>
      <c r="C119" s="39" t="e">
        <f t="shared" si="2"/>
        <v>#N/A</v>
      </c>
      <c r="D119" s="39" t="e">
        <f>IF($E119="",IF(INDEX(Mal!$F$9:$F$431,COUNTIF($E$108:$F118,"")-COUNT($H$108:$H118)+1,0)=D118,"",INDEX(Mal!$F$9:$F$431,COUNTIF($E$108:$F118,"")-COUNT($H$108:$H118)+1,0)),"")</f>
        <v>#N/A</v>
      </c>
      <c r="E119" s="39" t="e">
        <f>IF(AND(E118="",$H119=$H118),"",IF(VLOOKUP(H119,Mal!$A$9:$B$431,2,0)='Sales Orders'!E118,"",VLOOKUP($H119,Mal!$A$9:$B$431,2,0)))</f>
        <v>#N/A</v>
      </c>
      <c r="F119" s="39" t="e">
        <f>IF($E119="",IF(INDEX(Mal!$C$9:$C$431,COUNTIF($E$108:$F118,"")-COUNT($H$108:$H118)+1,0)=F118,"",INDEX(Mal!$C$9:$C$431,COUNTIF($E$108:$F118,"")-COUNT($H$108:$H118)+1,0)),"")</f>
        <v>#N/A</v>
      </c>
      <c r="G119" s="39" t="e">
        <f t="shared" si="3"/>
        <v>#N/A</v>
      </c>
      <c r="H119" s="39">
        <f>IF(COUNTIF(Mal!$A$9:$A$431,'Sales Orders'!H118)+COUNTIFS(Mal!$A$9:$A$431,H118,Mal!$B$9:$B$431,"&lt;&gt;")+COUNTIFS(Mal!$A$9:$A$431,H118,Mal!$C$9:$C$431,"&lt;&gt;")=COUNTIF('Sales Orders'!$H$108:H118,'Sales Orders'!H118),'Sales Orders'!H118+1,'Sales Orders'!H118)</f>
        <v>2</v>
      </c>
      <c r="I119" s="39" t="e">
        <f>IF(E119="","",IF(Mal!$C$5="","",Mal!$C$5))</f>
        <v>#N/A</v>
      </c>
      <c r="J119" s="39" t="e">
        <f>IF(AND(J118="",$H119=$H118),"",IF(VLOOKUP($H119,Mal!$A$9:$H$431,7,0)='Sales Orders'!J118,"",VLOOKUP($H119,Mal!$A$9:$H$431,7,0)))</f>
        <v>#N/A</v>
      </c>
      <c r="K119" s="39" t="e">
        <f>IF(AND(K118="",$H119=$H118),"",IF(VLOOKUP($H119,Mal!$A$9:$H$431,8,0)='Sales Orders'!K118,"",VLOOKUP($H119,Mal!$A$9:$H$431,8,0)))</f>
        <v>#N/A</v>
      </c>
      <c r="L119" s="39" t="e">
        <f>IF(E119="","",IF(Mal!$C$6="","",Mal!$C$6))</f>
        <v>#N/A</v>
      </c>
      <c r="M119" s="39" t="e">
        <f>IF($E119="",IF(INDEX(Mal!K$9:K$431,COUNTIF($E$108:$F118,"")-COUNT($H$108:$H118)+1,0)=M118,"",INDEX(Mal!K$9:K$431,COUNTIF($E$108:$F118,"")-COUNT($H$108:$H118)+1,0)),"")</f>
        <v>#N/A</v>
      </c>
      <c r="N119" s="39" t="e">
        <f>IF($E119="",IF(INDEX(Mal!L$9:L$431,COUNTIF($E$108:$F118,"")-COUNT($H$108:$H118)+1,0)=N118,"",INDEX(Mal!L$9:L$431,COUNTIF($E$108:$F118,"")-COUNT($H$108:$H118)+1,0)),"")</f>
        <v>#N/A</v>
      </c>
      <c r="O119" s="39" t="e">
        <f>IF($E119="",IF(INDEX(Mal!M$9:M$431,COUNTIF($E$108:$F118,"")-COUNT($H$108:$H118)+1,0)=O118,"",INDEX(Mal!M$9:M$431,COUNTIF($E$108:$F118,"")-COUNT($H$108:$H118)+1,0)),"")</f>
        <v>#N/A</v>
      </c>
      <c r="P119" s="39" t="e">
        <f>IF($E119="",IF(INDEX(Mal!N$9:N$431,COUNTIF($E$108:$F118,"")-COUNT($H$108:$H118)+1,0)=P118,"",INDEX(Mal!N$9:N$431,COUNTIF($E$108:$F118,"")-COUNT($H$108:$H118)+1,0)),"")</f>
        <v>#N/A</v>
      </c>
      <c r="Q119" s="39" t="e">
        <f>IF($E119="",IF(INDEX(Mal!O$9:O$431,COUNTIF($E$108:$F118,"")-COUNT($H$108:$H118)+1,0)=Q118,"",INDEX(Mal!O$9:O$431,COUNTIF($E$108:$F118,"")-COUNT($H$108:$H118)+1,0)),"")</f>
        <v>#N/A</v>
      </c>
      <c r="R119" s="39" t="e">
        <f>IF($E119="",IF(INDEX(Mal!P$9:P$431,COUNTIF($E$108:$F118,"")-COUNT($H$108:$H118)+1,0)=R118,"",INDEX(Mal!P$9:P$431,COUNTIF($E$108:$F118,"")-COUNT($H$108:$H118)+1,0)),"")</f>
        <v>#N/A</v>
      </c>
      <c r="S119" s="39" t="e">
        <f>IF($E119="",IF(INDEX(Mal!Q$9:Q$431,COUNTIF($E$108:$F118,"")-COUNT($H$108:$H118)+1,0)=S118,"",INDEX(Mal!Q$9:Q$431,COUNTIF($E$108:$F118,"")-COUNT($H$108:$H118)+1,0)),"")</f>
        <v>#N/A</v>
      </c>
      <c r="T119" s="39" t="e">
        <f>IF($E119="",IF(INDEX(Mal!R$9:R$431,COUNTIF($E$108:$F118,"")-COUNT($H$108:$H118)+1,0)=T118,"",INDEX(Mal!R$9:R$431,COUNTIF($E$108:$F118,"")-COUNT($H$108:$H118)+1,0)),"")</f>
        <v>#N/A</v>
      </c>
      <c r="U119" s="39" t="e">
        <f>IF($E119="",IF(INDEX(Mal!S$9:S$431,COUNTIF($E$108:$F118,"")-COUNT($H$108:$H118)+1,0)=U118,"",INDEX(Mal!S$9:S$431,COUNTIF($E$108:$F118,"")-COUNT($H$108:$H118)+1,0)),"")</f>
        <v>#N/A</v>
      </c>
      <c r="V119" s="39" t="e">
        <f t="shared" si="0"/>
        <v>#N/A</v>
      </c>
      <c r="W119" s="39" t="e">
        <f>IF(IF(AND(E119="",F119=""),INDEX(Mal!I$9:I$431,(COUNT($H$108:$H119)-COUNTIF($V$108:$V119,"")),0),"")="","",IF(AND(E119="",F119=""),INDEX(Mal!I$9:I$431,(COUNT($H$108:$H119)-COUNTIF($V$108:$V119,"")),0),""))</f>
        <v>#N/A</v>
      </c>
      <c r="X119" s="39" t="e">
        <f>IF($E119="",IF(INDEX(Mal!J$9:J$431,COUNTIF($E$108:$F118,"")-COUNT($H$108:$H118)+1,0)=X118,"",INDEX(Mal!J$9:J$431,COUNTIF($E$108:$F118,"")-COUNT($H$108:$H118)+1,0)),"")</f>
        <v>#N/A</v>
      </c>
      <c r="Y119" s="39" t="e">
        <f>IF(AND(Y118="",$H119=$H118),"",IF(VLOOKUP($H119,Mal!$A$9:$T$431,20,0)='Sales Orders'!Y118,"",VLOOKUP($H119,Mal!$A$9:$T$431,20,0)))</f>
        <v>#N/A</v>
      </c>
      <c r="Z119" s="39" t="e">
        <f t="shared" si="1"/>
        <v>#N/A</v>
      </c>
    </row>
    <row r="120" spans="1:26">
      <c r="A120" t="str">
        <f>IFERROR(IF(VLOOKUP(H120,Mal!$A$9:$A$431,1,0),"","END"),"END")</f>
        <v>END</v>
      </c>
      <c r="B120" s="39" t="e">
        <f>IF($E120="",IF(INDEX(Mal!$D$9:$D$431,COUNTIF($E$108:$F119,"")-COUNT($H$108:$H119)+1,0)=B119,"",INDEX(Mal!$D$9:$D$431,COUNTIF($E$108:$F119,"")-COUNT($H$108:$H119)+1,0)),"")</f>
        <v>#N/A</v>
      </c>
      <c r="C120" s="39" t="e">
        <f t="shared" si="2"/>
        <v>#N/A</v>
      </c>
      <c r="D120" s="39" t="e">
        <f>IF($E120="",IF(INDEX(Mal!$F$9:$F$431,COUNTIF($E$108:$F119,"")-COUNT($H$108:$H119)+1,0)=D119,"",INDEX(Mal!$F$9:$F$431,COUNTIF($E$108:$F119,"")-COUNT($H$108:$H119)+1,0)),"")</f>
        <v>#N/A</v>
      </c>
      <c r="E120" s="39" t="e">
        <f>IF(AND(E119="",$H120=$H119),"",IF(VLOOKUP(H120,Mal!$A$9:$B$431,2,0)='Sales Orders'!E119,"",VLOOKUP($H120,Mal!$A$9:$B$431,2,0)))</f>
        <v>#N/A</v>
      </c>
      <c r="F120" s="39" t="e">
        <f>IF($E120="",IF(INDEX(Mal!$C$9:$C$431,COUNTIF($E$108:$F119,"")-COUNT($H$108:$H119)+1,0)=F119,"",INDEX(Mal!$C$9:$C$431,COUNTIF($E$108:$F119,"")-COUNT($H$108:$H119)+1,0)),"")</f>
        <v>#N/A</v>
      </c>
      <c r="G120" s="39" t="e">
        <f t="shared" si="3"/>
        <v>#N/A</v>
      </c>
      <c r="H120" s="39">
        <f>IF(COUNTIF(Mal!$A$9:$A$431,'Sales Orders'!H119)+COUNTIFS(Mal!$A$9:$A$431,H119,Mal!$B$9:$B$431,"&lt;&gt;")+COUNTIFS(Mal!$A$9:$A$431,H119,Mal!$C$9:$C$431,"&lt;&gt;")=COUNTIF('Sales Orders'!$H$108:H119,'Sales Orders'!H119),'Sales Orders'!H119+1,'Sales Orders'!H119)</f>
        <v>2</v>
      </c>
      <c r="I120" s="39" t="e">
        <f>IF(E120="","",IF(Mal!$C$5="","",Mal!$C$5))</f>
        <v>#N/A</v>
      </c>
      <c r="J120" s="39" t="e">
        <f>IF(AND(J119="",$H120=$H119),"",IF(VLOOKUP($H120,Mal!$A$9:$H$431,7,0)='Sales Orders'!J119,"",VLOOKUP($H120,Mal!$A$9:$H$431,7,0)))</f>
        <v>#N/A</v>
      </c>
      <c r="K120" s="39" t="e">
        <f>IF(AND(K119="",$H120=$H119),"",IF(VLOOKUP($H120,Mal!$A$9:$H$431,8,0)='Sales Orders'!K119,"",VLOOKUP($H120,Mal!$A$9:$H$431,8,0)))</f>
        <v>#N/A</v>
      </c>
      <c r="L120" s="39" t="e">
        <f>IF(E120="","",IF(Mal!$C$6="","",Mal!$C$6))</f>
        <v>#N/A</v>
      </c>
      <c r="M120" s="39" t="e">
        <f>IF($E120="",IF(INDEX(Mal!K$9:K$431,COUNTIF($E$108:$F119,"")-COUNT($H$108:$H119)+1,0)=M119,"",INDEX(Mal!K$9:K$431,COUNTIF($E$108:$F119,"")-COUNT($H$108:$H119)+1,0)),"")</f>
        <v>#N/A</v>
      </c>
      <c r="N120" s="39" t="e">
        <f>IF($E120="",IF(INDEX(Mal!L$9:L$431,COUNTIF($E$108:$F119,"")-COUNT($H$108:$H119)+1,0)=N119,"",INDEX(Mal!L$9:L$431,COUNTIF($E$108:$F119,"")-COUNT($H$108:$H119)+1,0)),"")</f>
        <v>#N/A</v>
      </c>
      <c r="O120" s="39" t="e">
        <f>IF($E120="",IF(INDEX(Mal!M$9:M$431,COUNTIF($E$108:$F119,"")-COUNT($H$108:$H119)+1,0)=O119,"",INDEX(Mal!M$9:M$431,COUNTIF($E$108:$F119,"")-COUNT($H$108:$H119)+1,0)),"")</f>
        <v>#N/A</v>
      </c>
      <c r="P120" s="39" t="e">
        <f>IF($E120="",IF(INDEX(Mal!N$9:N$431,COUNTIF($E$108:$F119,"")-COUNT($H$108:$H119)+1,0)=P119,"",INDEX(Mal!N$9:N$431,COUNTIF($E$108:$F119,"")-COUNT($H$108:$H119)+1,0)),"")</f>
        <v>#N/A</v>
      </c>
      <c r="Q120" s="39" t="e">
        <f>IF($E120="",IF(INDEX(Mal!O$9:O$431,COUNTIF($E$108:$F119,"")-COUNT($H$108:$H119)+1,0)=Q119,"",INDEX(Mal!O$9:O$431,COUNTIF($E$108:$F119,"")-COUNT($H$108:$H119)+1,0)),"")</f>
        <v>#N/A</v>
      </c>
      <c r="R120" s="39" t="e">
        <f>IF($E120="",IF(INDEX(Mal!P$9:P$431,COUNTIF($E$108:$F119,"")-COUNT($H$108:$H119)+1,0)=R119,"",INDEX(Mal!P$9:P$431,COUNTIF($E$108:$F119,"")-COUNT($H$108:$H119)+1,0)),"")</f>
        <v>#N/A</v>
      </c>
      <c r="S120" s="39" t="e">
        <f>IF($E120="",IF(INDEX(Mal!Q$9:Q$431,COUNTIF($E$108:$F119,"")-COUNT($H$108:$H119)+1,0)=S119,"",INDEX(Mal!Q$9:Q$431,COUNTIF($E$108:$F119,"")-COUNT($H$108:$H119)+1,0)),"")</f>
        <v>#N/A</v>
      </c>
      <c r="T120" s="39" t="e">
        <f>IF($E120="",IF(INDEX(Mal!R$9:R$431,COUNTIF($E$108:$F119,"")-COUNT($H$108:$H119)+1,0)=T119,"",INDEX(Mal!R$9:R$431,COUNTIF($E$108:$F119,"")-COUNT($H$108:$H119)+1,0)),"")</f>
        <v>#N/A</v>
      </c>
      <c r="U120" s="39" t="e">
        <f>IF($E120="",IF(INDEX(Mal!S$9:S$431,COUNTIF($E$108:$F119,"")-COUNT($H$108:$H119)+1,0)=U119,"",INDEX(Mal!S$9:S$431,COUNTIF($E$108:$F119,"")-COUNT($H$108:$H119)+1,0)),"")</f>
        <v>#N/A</v>
      </c>
      <c r="V120" s="39" t="e">
        <f>IF(E120="",IF(F120="",IF(F119="",V119+1,1),""),"")</f>
        <v>#N/A</v>
      </c>
      <c r="W120" s="39" t="e">
        <f>IF(IF(AND(E120="",F120=""),INDEX(Mal!I$9:I$431,(COUNT($H$108:$H120)-COUNTIF($V$108:$V120,"")),0),"")="","",IF(AND(E120="",F120=""),INDEX(Mal!I$9:I$431,(COUNT($H$108:$H120)-COUNTIF($V$108:$V120,"")),0),""))</f>
        <v>#N/A</v>
      </c>
      <c r="X120" s="39" t="e">
        <f>IF($E120="",IF(INDEX(Mal!J$9:J$431,COUNTIF($E$108:$F119,"")-COUNT($H$108:$H119)+1,0)=X119,"",INDEX(Mal!J$9:J$431,COUNTIF($E$108:$F119,"")-COUNT($H$108:$H119)+1,0)),"")</f>
        <v>#N/A</v>
      </c>
      <c r="Y120" s="39" t="e">
        <f>IF(AND(Y119="",$H120=$H119),"",IF(VLOOKUP($H120,Mal!$A$9:$T$431,20,0)='Sales Orders'!Y119,"",VLOOKUP($H120,Mal!$A$9:$T$431,20,0)))</f>
        <v>#N/A</v>
      </c>
      <c r="Z120" s="39" t="e">
        <f t="shared" si="1"/>
        <v>#N/A</v>
      </c>
    </row>
    <row r="121" spans="1:26">
      <c r="A121" t="str">
        <f>IFERROR(IF(VLOOKUP(H121,Mal!$A$9:$A$431,1,0),"","END"),"END")</f>
        <v>END</v>
      </c>
      <c r="B121" s="39" t="e">
        <f>IF($E121="",IF(INDEX(Mal!$D$9:$D$431,COUNTIF($E$108:$F120,"")-COUNT($H$108:$H120)+1,0)=B120,"",INDEX(Mal!$D$9:$D$431,COUNTIF($E$108:$F120,"")-COUNT($H$108:$H120)+1,0)),"")</f>
        <v>#N/A</v>
      </c>
      <c r="C121" s="39" t="e">
        <f t="shared" si="2"/>
        <v>#N/A</v>
      </c>
      <c r="D121" s="39" t="e">
        <f>IF($E121="",IF(INDEX(Mal!$F$9:$F$431,COUNTIF($E$108:$F120,"")-COUNT($H$108:$H120)+1,0)=D120,"",INDEX(Mal!$F$9:$F$431,COUNTIF($E$108:$F120,"")-COUNT($H$108:$H120)+1,0)),"")</f>
        <v>#N/A</v>
      </c>
      <c r="E121" s="39" t="e">
        <f>IF(AND(E120="",$H121=$H120),"",IF(VLOOKUP(H121,Mal!$A$9:$B$431,2,0)='Sales Orders'!E120,"",VLOOKUP($H121,Mal!$A$9:$B$431,2,0)))</f>
        <v>#N/A</v>
      </c>
      <c r="F121" s="39" t="e">
        <f>IF($E121="",IF(INDEX(Mal!$C$9:$C$431,COUNTIF($E$108:$F120,"")-COUNT($H$108:$H120)+1,0)=F120,"",INDEX(Mal!$C$9:$C$431,COUNTIF($E$108:$F120,"")-COUNT($H$108:$H120)+1,0)),"")</f>
        <v>#N/A</v>
      </c>
      <c r="G121" s="39" t="e">
        <f>IF(H121=H120,IF(F121="",G120,G120+1),0)</f>
        <v>#N/A</v>
      </c>
      <c r="H121" s="39">
        <f>IF(COUNTIF(Mal!$A$9:$A$431,'Sales Orders'!H120)+COUNTIFS(Mal!$A$9:$A$431,H120,Mal!$B$9:$B$431,"&lt;&gt;")+COUNTIFS(Mal!$A$9:$A$431,H120,Mal!$C$9:$C$431,"&lt;&gt;")=COUNTIF('Sales Orders'!$H$108:H120,'Sales Orders'!H120),'Sales Orders'!H120+1,'Sales Orders'!H120)</f>
        <v>2</v>
      </c>
      <c r="I121" s="39" t="e">
        <f>IF(E121="","",IF(Mal!$C$5="","",Mal!$C$5))</f>
        <v>#N/A</v>
      </c>
      <c r="J121" s="39" t="e">
        <f>IF(AND(J120="",$H121=$H120),"",IF(VLOOKUP($H121,Mal!$A$9:$H$431,7,0)='Sales Orders'!J120,"",VLOOKUP($H121,Mal!$A$9:$H$431,7,0)))</f>
        <v>#N/A</v>
      </c>
      <c r="K121" s="39" t="e">
        <f>IF(AND(K120="",$H121=$H120),"",IF(VLOOKUP($H121,Mal!$A$9:$H$431,8,0)='Sales Orders'!K120,"",VLOOKUP($H121,Mal!$A$9:$H$431,8,0)))</f>
        <v>#N/A</v>
      </c>
      <c r="L121" s="39" t="e">
        <f>IF(E121="","",IF(Mal!$C$6="","",Mal!$C$6))</f>
        <v>#N/A</v>
      </c>
      <c r="M121" s="39" t="e">
        <f>IF($E121="",IF(INDEX(Mal!K$9:K$431,COUNTIF($E$108:$F120,"")-COUNT($H$108:$H120)+1,0)=M120,"",INDEX(Mal!K$9:K$431,COUNTIF($E$108:$F120,"")-COUNT($H$108:$H120)+1,0)),"")</f>
        <v>#N/A</v>
      </c>
      <c r="N121" s="39" t="e">
        <f>IF($E121="",IF(INDEX(Mal!L$9:L$431,COUNTIF($E$108:$F120,"")-COUNT($H$108:$H120)+1,0)=N120,"",INDEX(Mal!L$9:L$431,COUNTIF($E$108:$F120,"")-COUNT($H$108:$H120)+1,0)),"")</f>
        <v>#N/A</v>
      </c>
      <c r="O121" s="39" t="e">
        <f>IF($E121="",IF(INDEX(Mal!M$9:M$431,COUNTIF($E$108:$F120,"")-COUNT($H$108:$H120)+1,0)=O120,"",INDEX(Mal!M$9:M$431,COUNTIF($E$108:$F120,"")-COUNT($H$108:$H120)+1,0)),"")</f>
        <v>#N/A</v>
      </c>
      <c r="P121" s="39" t="e">
        <f>IF($E121="",IF(INDEX(Mal!N$9:N$431,COUNTIF($E$108:$F120,"")-COUNT($H$108:$H120)+1,0)=P120,"",INDEX(Mal!N$9:N$431,COUNTIF($E$108:$F120,"")-COUNT($H$108:$H120)+1,0)),"")</f>
        <v>#N/A</v>
      </c>
      <c r="Q121" s="39" t="e">
        <f>IF($E121="",IF(INDEX(Mal!O$9:O$431,COUNTIF($E$108:$F120,"")-COUNT($H$108:$H120)+1,0)=Q120,"",INDEX(Mal!O$9:O$431,COUNTIF($E$108:$F120,"")-COUNT($H$108:$H120)+1,0)),"")</f>
        <v>#N/A</v>
      </c>
      <c r="R121" s="39" t="e">
        <f>IF($E121="",IF(INDEX(Mal!P$9:P$431,COUNTIF($E$108:$F120,"")-COUNT($H$108:$H120)+1,0)=R120,"",INDEX(Mal!P$9:P$431,COUNTIF($E$108:$F120,"")-COUNT($H$108:$H120)+1,0)),"")</f>
        <v>#N/A</v>
      </c>
      <c r="S121" s="39" t="e">
        <f>IF($E121="",IF(INDEX(Mal!Q$9:Q$431,COUNTIF($E$108:$F120,"")-COUNT($H$108:$H120)+1,0)=S120,"",INDEX(Mal!Q$9:Q$431,COUNTIF($E$108:$F120,"")-COUNT($H$108:$H120)+1,0)),"")</f>
        <v>#N/A</v>
      </c>
      <c r="T121" s="39" t="e">
        <f>IF($E121="",IF(INDEX(Mal!R$9:R$431,COUNTIF($E$108:$F120,"")-COUNT($H$108:$H120)+1,0)=T120,"",INDEX(Mal!R$9:R$431,COUNTIF($E$108:$F120,"")-COUNT($H$108:$H120)+1,0)),"")</f>
        <v>#N/A</v>
      </c>
      <c r="U121" s="39" t="e">
        <f>IF($E121="",IF(INDEX(Mal!S$9:S$431,COUNTIF($E$108:$F120,"")-COUNT($H$108:$H120)+1,0)=U120,"",INDEX(Mal!S$9:S$431,COUNTIF($E$108:$F120,"")-COUNT($H$108:$H120)+1,0)),"")</f>
        <v>#N/A</v>
      </c>
      <c r="V121" s="39" t="e">
        <f t="shared" si="0"/>
        <v>#N/A</v>
      </c>
      <c r="W121" s="39" t="e">
        <f>IF(IF(AND(E121="",F121=""),INDEX(Mal!I$9:I$431,(COUNT($H$108:$H121)-COUNTIF($V$108:$V121,"")),0),"")="","",IF(AND(E121="",F121=""),INDEX(Mal!I$9:I$431,(COUNT($H$108:$H121)-COUNTIF($V$108:$V121,"")),0),""))</f>
        <v>#N/A</v>
      </c>
      <c r="X121" s="39" t="e">
        <f>IF($E121="",IF(INDEX(Mal!J$9:J$431,COUNTIF($E$108:$F120,"")-COUNT($H$108:$H120)+1,0)=X120,"",INDEX(Mal!J$9:J$431,COUNTIF($E$108:$F120,"")-COUNT($H$108:$H120)+1,0)),"")</f>
        <v>#N/A</v>
      </c>
      <c r="Y121" s="39" t="e">
        <f>IF(AND(Y120="",$H121=$H120),"",IF(VLOOKUP($H121,Mal!$A$9:$T$431,20,0)='Sales Orders'!Y120,"",VLOOKUP($H121,Mal!$A$9:$T$431,20,0)))</f>
        <v>#N/A</v>
      </c>
      <c r="Z121" s="39" t="e">
        <f t="shared" si="1"/>
        <v>#N/A</v>
      </c>
    </row>
    <row r="122" spans="1:26">
      <c r="A122" t="str">
        <f>IFERROR(IF(VLOOKUP(H122,Mal!$A$9:$A$431,1,0),"","END"),"END")</f>
        <v>END</v>
      </c>
      <c r="B122" s="39" t="e">
        <f>IF($E122="",IF(INDEX(Mal!$D$9:$D$431,COUNTIF($E$108:$F121,"")-COUNT($H$108:$H121)+1,0)=B121,"",INDEX(Mal!$D$9:$D$431,COUNTIF($E$108:$F121,"")-COUNT($H$108:$H121)+1,0)),"")</f>
        <v>#N/A</v>
      </c>
      <c r="C122" s="39" t="e">
        <f t="shared" si="2"/>
        <v>#N/A</v>
      </c>
      <c r="D122" s="39" t="e">
        <f>IF($E122="",IF(INDEX(Mal!$F$9:$F$431,COUNTIF($E$108:$F121,"")-COUNT($H$108:$H121)+1,0)=D121,"",INDEX(Mal!$F$9:$F$431,COUNTIF($E$108:$F121,"")-COUNT($H$108:$H121)+1,0)),"")</f>
        <v>#N/A</v>
      </c>
      <c r="E122" s="39" t="e">
        <f>IF(AND(E121="",$H122=$H121),"",IF(VLOOKUP(H122,Mal!$A$9:$B$431,2,0)='Sales Orders'!E121,"",VLOOKUP($H122,Mal!$A$9:$B$431,2,0)))</f>
        <v>#N/A</v>
      </c>
      <c r="F122" s="39" t="e">
        <f>IF($E122="",IF(INDEX(Mal!$C$9:$C$431,COUNTIF($E$108:$F121,"")-COUNT($H$108:$H121)+1,0)=F121,"",INDEX(Mal!$C$9:$C$431,COUNTIF($E$108:$F121,"")-COUNT($H$108:$H121)+1,0)),"")</f>
        <v>#N/A</v>
      </c>
      <c r="G122" s="39" t="e">
        <f>IF(H122=H121,IF(F122="",G121,G121+1),0)</f>
        <v>#N/A</v>
      </c>
      <c r="H122" s="39">
        <f>IF(COUNTIF(Mal!$A$9:$A$431,'Sales Orders'!H121)+COUNTIFS(Mal!$A$9:$A$431,H121,Mal!$B$9:$B$431,"&lt;&gt;")+COUNTIFS(Mal!$A$9:$A$431,H121,Mal!$C$9:$C$431,"&lt;&gt;")=COUNTIF('Sales Orders'!$H$108:H121,'Sales Orders'!H121),'Sales Orders'!H121+1,'Sales Orders'!H121)</f>
        <v>2</v>
      </c>
      <c r="I122" s="39" t="e">
        <f>IF(E122="","",IF(Mal!$C$5="","",Mal!$C$5))</f>
        <v>#N/A</v>
      </c>
      <c r="J122" s="39" t="e">
        <f>IF(AND(J121="",$H122=$H121),"",IF(VLOOKUP($H122,Mal!$A$9:$H$431,7,0)='Sales Orders'!J121,"",VLOOKUP($H122,Mal!$A$9:$H$431,7,0)))</f>
        <v>#N/A</v>
      </c>
      <c r="K122" s="39" t="e">
        <f>IF(AND(K121="",$H122=$H121),"",IF(VLOOKUP($H122,Mal!$A$9:$H$431,8,0)='Sales Orders'!K121,"",VLOOKUP($H122,Mal!$A$9:$H$431,8,0)))</f>
        <v>#N/A</v>
      </c>
      <c r="L122" s="39" t="e">
        <f>IF(E122="","",IF(Mal!$C$6="","",Mal!$C$6))</f>
        <v>#N/A</v>
      </c>
      <c r="M122" s="39" t="e">
        <f>IF($E122="",IF(INDEX(Mal!K$9:K$431,COUNTIF($E$108:$F121,"")-COUNT($H$108:$H121)+1,0)=M121,"",INDEX(Mal!K$9:K$431,COUNTIF($E$108:$F121,"")-COUNT($H$108:$H121)+1,0)),"")</f>
        <v>#N/A</v>
      </c>
      <c r="N122" s="39" t="e">
        <f>IF($E122="",IF(INDEX(Mal!L$9:L$431,COUNTIF($E$108:$F121,"")-COUNT($H$108:$H121)+1,0)=N121,"",INDEX(Mal!L$9:L$431,COUNTIF($E$108:$F121,"")-COUNT($H$108:$H121)+1,0)),"")</f>
        <v>#N/A</v>
      </c>
      <c r="O122" s="39" t="e">
        <f>IF($E122="",IF(INDEX(Mal!M$9:M$431,COUNTIF($E$108:$F121,"")-COUNT($H$108:$H121)+1,0)=O121,"",INDEX(Mal!M$9:M$431,COUNTIF($E$108:$F121,"")-COUNT($H$108:$H121)+1,0)),"")</f>
        <v>#N/A</v>
      </c>
      <c r="P122" s="39" t="e">
        <f>IF($E122="",IF(INDEX(Mal!N$9:N$431,COUNTIF($E$108:$F121,"")-COUNT($H$108:$H121)+1,0)=P121,"",INDEX(Mal!N$9:N$431,COUNTIF($E$108:$F121,"")-COUNT($H$108:$H121)+1,0)),"")</f>
        <v>#N/A</v>
      </c>
      <c r="Q122" s="39" t="e">
        <f>IF($E122="",IF(INDEX(Mal!O$9:O$431,COUNTIF($E$108:$F121,"")-COUNT($H$108:$H121)+1,0)=Q121,"",INDEX(Mal!O$9:O$431,COUNTIF($E$108:$F121,"")-COUNT($H$108:$H121)+1,0)),"")</f>
        <v>#N/A</v>
      </c>
      <c r="R122" s="39" t="e">
        <f>IF($E122="",IF(INDEX(Mal!P$9:P$431,COUNTIF($E$108:$F121,"")-COUNT($H$108:$H121)+1,0)=R121,"",INDEX(Mal!P$9:P$431,COUNTIF($E$108:$F121,"")-COUNT($H$108:$H121)+1,0)),"")</f>
        <v>#N/A</v>
      </c>
      <c r="S122" s="39" t="e">
        <f>IF($E122="",IF(INDEX(Mal!Q$9:Q$431,COUNTIF($E$108:$F121,"")-COUNT($H$108:$H121)+1,0)=S121,"",INDEX(Mal!Q$9:Q$431,COUNTIF($E$108:$F121,"")-COUNT($H$108:$H121)+1,0)),"")</f>
        <v>#N/A</v>
      </c>
      <c r="T122" s="39" t="e">
        <f>IF($E122="",IF(INDEX(Mal!R$9:R$431,COUNTIF($E$108:$F121,"")-COUNT($H$108:$H121)+1,0)=T121,"",INDEX(Mal!R$9:R$431,COUNTIF($E$108:$F121,"")-COUNT($H$108:$H121)+1,0)),"")</f>
        <v>#N/A</v>
      </c>
      <c r="U122" s="39" t="e">
        <f>IF($E122="",IF(INDEX(Mal!S$9:S$431,COUNTIF($E$108:$F121,"")-COUNT($H$108:$H121)+1,0)=U121,"",INDEX(Mal!S$9:S$431,COUNTIF($E$108:$F121,"")-COUNT($H$108:$H121)+1,0)),"")</f>
        <v>#N/A</v>
      </c>
      <c r="V122" s="39" t="e">
        <f>IF(E122="",IF(F122="",IF(F121="",V121+1,1),""),"")</f>
        <v>#N/A</v>
      </c>
      <c r="W122" s="39" t="e">
        <f>IF(IF(AND(E122="",F122=""),INDEX(Mal!I$9:I$431,(COUNT($H$108:$H122)-COUNTIF($V$108:$V122,"")),0),"")="","",IF(AND(E122="",F122=""),INDEX(Mal!I$9:I$431,(COUNT($H$108:$H122)-COUNTIF($V$108:$V122,"")),0),""))</f>
        <v>#N/A</v>
      </c>
      <c r="X122" s="39" t="e">
        <f>IF($E122="",IF(INDEX(Mal!J$9:J$431,COUNTIF($E$108:$F121,"")-COUNT($H$108:$H121)+1,0)=X121,"",INDEX(Mal!J$9:J$431,COUNTIF($E$108:$F121,"")-COUNT($H$108:$H121)+1,0)),"")</f>
        <v>#N/A</v>
      </c>
      <c r="Y122" s="39" t="e">
        <f>IF(AND(Y121="",$H122=$H121),"",IF(VLOOKUP($H122,Mal!$A$9:$T$431,20,0)='Sales Orders'!Y121,"",VLOOKUP($H122,Mal!$A$9:$T$431,20,0)))</f>
        <v>#N/A</v>
      </c>
      <c r="Z122" s="39" t="e">
        <f t="shared" si="1"/>
        <v>#N/A</v>
      </c>
    </row>
    <row r="123" spans="1:26">
      <c r="A123" t="str">
        <f>IFERROR(IF(VLOOKUP(H123,Mal!$A$9:$A$431,1,0),"","END"),"END")</f>
        <v>END</v>
      </c>
      <c r="B123" s="39" t="e">
        <f>IF($E123="",IF(INDEX(Mal!$D$9:$D$431,COUNTIF($E$108:$F122,"")-COUNT($H$108:$H122)+1,0)=B122,"",INDEX(Mal!$D$9:$D$431,COUNTIF($E$108:$F122,"")-COUNT($H$108:$H122)+1,0)),"")</f>
        <v>#N/A</v>
      </c>
      <c r="C123" s="39" t="e">
        <f t="shared" si="2"/>
        <v>#N/A</v>
      </c>
      <c r="D123" s="39" t="e">
        <f>IF($E123="",IF(INDEX(Mal!$F$9:$F$431,COUNTIF($E$108:$F122,"")-COUNT($H$108:$H122)+1,0)=D122,"",INDEX(Mal!$F$9:$F$431,COUNTIF($E$108:$F122,"")-COUNT($H$108:$H122)+1,0)),"")</f>
        <v>#N/A</v>
      </c>
      <c r="E123" s="39" t="e">
        <f>IF(AND(E122="",$H123=$H122),"",IF(VLOOKUP(H123,Mal!$A$9:$B$431,2,0)='Sales Orders'!E122,"",VLOOKUP($H123,Mal!$A$9:$B$431,2,0)))</f>
        <v>#N/A</v>
      </c>
      <c r="F123" s="39" t="e">
        <f>IF($E123="",IF(INDEX(Mal!$C$9:$C$431,COUNTIF($E$108:$F122,"")-COUNT($H$108:$H122)+1,0)=F122,"",INDEX(Mal!$C$9:$C$431,COUNTIF($E$108:$F122,"")-COUNT($H$108:$H122)+1,0)),"")</f>
        <v>#N/A</v>
      </c>
      <c r="G123" s="39" t="e">
        <f t="shared" si="3"/>
        <v>#N/A</v>
      </c>
      <c r="H123" s="39">
        <f>IF(COUNTIF(Mal!$A$9:$A$431,'Sales Orders'!H122)+COUNTIFS(Mal!$A$9:$A$431,H122,Mal!$B$9:$B$431,"&lt;&gt;")+COUNTIFS(Mal!$A$9:$A$431,H122,Mal!$C$9:$C$431,"&lt;&gt;")=COUNTIF('Sales Orders'!$H$108:H122,'Sales Orders'!H122),'Sales Orders'!H122+1,'Sales Orders'!H122)</f>
        <v>2</v>
      </c>
      <c r="I123" s="39" t="e">
        <f>IF(E123="","",IF(Mal!$C$5="","",Mal!$C$5))</f>
        <v>#N/A</v>
      </c>
      <c r="J123" s="39" t="e">
        <f>IF(AND(J122="",$H123=$H122),"",IF(VLOOKUP($H123,Mal!$A$9:$H$431,7,0)='Sales Orders'!J122,"",VLOOKUP($H123,Mal!$A$9:$H$431,7,0)))</f>
        <v>#N/A</v>
      </c>
      <c r="K123" s="39" t="e">
        <f>IF(AND(K122="",$H123=$H122),"",IF(VLOOKUP($H123,Mal!$A$9:$H$431,8,0)='Sales Orders'!K122,"",VLOOKUP($H123,Mal!$A$9:$H$431,8,0)))</f>
        <v>#N/A</v>
      </c>
      <c r="L123" s="39" t="e">
        <f>IF(E123="","",IF(Mal!$C$6="","",Mal!$C$6))</f>
        <v>#N/A</v>
      </c>
      <c r="M123" s="39" t="e">
        <f>IF($E123="",IF(INDEX(Mal!K$9:K$431,COUNTIF($E$108:$F122,"")-COUNT($H$108:$H122)+1,0)=M122,"",INDEX(Mal!K$9:K$431,COUNTIF($E$108:$F122,"")-COUNT($H$108:$H122)+1,0)),"")</f>
        <v>#N/A</v>
      </c>
      <c r="N123" s="39" t="e">
        <f>IF($E123="",IF(INDEX(Mal!L$9:L$431,COUNTIF($E$108:$F122,"")-COUNT($H$108:$H122)+1,0)=N122,"",INDEX(Mal!L$9:L$431,COUNTIF($E$108:$F122,"")-COUNT($H$108:$H122)+1,0)),"")</f>
        <v>#N/A</v>
      </c>
      <c r="O123" s="39" t="e">
        <f>IF($E123="",IF(INDEX(Mal!M$9:M$431,COUNTIF($E$108:$F122,"")-COUNT($H$108:$H122)+1,0)=O122,"",INDEX(Mal!M$9:M$431,COUNTIF($E$108:$F122,"")-COUNT($H$108:$H122)+1,0)),"")</f>
        <v>#N/A</v>
      </c>
      <c r="P123" s="39" t="e">
        <f>IF($E123="",IF(INDEX(Mal!N$9:N$431,COUNTIF($E$108:$F122,"")-COUNT($H$108:$H122)+1,0)=P122,"",INDEX(Mal!N$9:N$431,COUNTIF($E$108:$F122,"")-COUNT($H$108:$H122)+1,0)),"")</f>
        <v>#N/A</v>
      </c>
      <c r="Q123" s="39" t="e">
        <f>IF($E123="",IF(INDEX(Mal!O$9:O$431,COUNTIF($E$108:$F122,"")-COUNT($H$108:$H122)+1,0)=Q122,"",INDEX(Mal!O$9:O$431,COUNTIF($E$108:$F122,"")-COUNT($H$108:$H122)+1,0)),"")</f>
        <v>#N/A</v>
      </c>
      <c r="R123" s="39" t="e">
        <f>IF($E123="",IF(INDEX(Mal!P$9:P$431,COUNTIF($E$108:$F122,"")-COUNT($H$108:$H122)+1,0)=R122,"",INDEX(Mal!P$9:P$431,COUNTIF($E$108:$F122,"")-COUNT($H$108:$H122)+1,0)),"")</f>
        <v>#N/A</v>
      </c>
      <c r="S123" s="39" t="e">
        <f>IF($E123="",IF(INDEX(Mal!Q$9:Q$431,COUNTIF($E$108:$F122,"")-COUNT($H$108:$H122)+1,0)=S122,"",INDEX(Mal!Q$9:Q$431,COUNTIF($E$108:$F122,"")-COUNT($H$108:$H122)+1,0)),"")</f>
        <v>#N/A</v>
      </c>
      <c r="T123" s="39" t="e">
        <f>IF($E123="",IF(INDEX(Mal!R$9:R$431,COUNTIF($E$108:$F122,"")-COUNT($H$108:$H122)+1,0)=T122,"",INDEX(Mal!R$9:R$431,COUNTIF($E$108:$F122,"")-COUNT($H$108:$H122)+1,0)),"")</f>
        <v>#N/A</v>
      </c>
      <c r="U123" s="39" t="e">
        <f>IF($E123="",IF(INDEX(Mal!S$9:S$431,COUNTIF($E$108:$F122,"")-COUNT($H$108:$H122)+1,0)=U122,"",INDEX(Mal!S$9:S$431,COUNTIF($E$108:$F122,"")-COUNT($H$108:$H122)+1,0)),"")</f>
        <v>#N/A</v>
      </c>
      <c r="V123" s="39" t="e">
        <f t="shared" si="0"/>
        <v>#N/A</v>
      </c>
      <c r="W123" s="39" t="e">
        <f>IF(IF(AND(E123="",F123=""),INDEX(Mal!I$9:I$431,(COUNT($H$108:$H123)-COUNTIF($V$108:$V123,"")),0),"")="","",IF(AND(E123="",F123=""),INDEX(Mal!I$9:I$431,(COUNT($H$108:$H123)-COUNTIF($V$108:$V123,"")),0),""))</f>
        <v>#N/A</v>
      </c>
      <c r="X123" s="39" t="e">
        <f>IF($E123="",IF(INDEX(Mal!J$9:J$431,COUNTIF($E$108:$F122,"")-COUNT($H$108:$H122)+1,0)=X122,"",INDEX(Mal!J$9:J$431,COUNTIF($E$108:$F122,"")-COUNT($H$108:$H122)+1,0)),"")</f>
        <v>#N/A</v>
      </c>
      <c r="Y123" s="39" t="e">
        <f>IF(AND(Y122="",$H123=$H122),"",IF(VLOOKUP($H123,Mal!$A$9:$T$431,20,0)='Sales Orders'!Y122,"",VLOOKUP($H123,Mal!$A$9:$T$431,20,0)))</f>
        <v>#N/A</v>
      </c>
      <c r="Z123" s="39" t="e">
        <f t="shared" si="1"/>
        <v>#N/A</v>
      </c>
    </row>
    <row r="124" spans="1:26">
      <c r="A124" t="str">
        <f>IFERROR(IF(VLOOKUP(H124,Mal!$A$9:$A$431,1,0),"","END"),"END")</f>
        <v>END</v>
      </c>
      <c r="B124" s="39" t="e">
        <f>IF($E124="",IF(INDEX(Mal!$D$9:$D$431,COUNTIF($E$108:$F123,"")-COUNT($H$108:$H123)+1,0)=B123,"",INDEX(Mal!$D$9:$D$431,COUNTIF($E$108:$F123,"")-COUNT($H$108:$H123)+1,0)),"")</f>
        <v>#N/A</v>
      </c>
      <c r="C124" s="39" t="e">
        <f t="shared" si="2"/>
        <v>#N/A</v>
      </c>
      <c r="D124" s="39" t="e">
        <f>IF($E124="",IF(INDEX(Mal!$F$9:$F$431,COUNTIF($E$108:$F123,"")-COUNT($H$108:$H123)+1,0)=D123,"",INDEX(Mal!$F$9:$F$431,COUNTIF($E$108:$F123,"")-COUNT($H$108:$H123)+1,0)),"")</f>
        <v>#N/A</v>
      </c>
      <c r="E124" s="39" t="e">
        <f>IF(AND(E123="",$H124=$H123),"",IF(VLOOKUP(H124,Mal!$A$9:$B$431,2,0)='Sales Orders'!E123,"",VLOOKUP($H124,Mal!$A$9:$B$431,2,0)))</f>
        <v>#N/A</v>
      </c>
      <c r="F124" s="39" t="e">
        <f>IF($E124="",IF(INDEX(Mal!$C$9:$C$431,COUNTIF($E$108:$F123,"")-COUNT($H$108:$H123)+1,0)=F123,"",INDEX(Mal!$C$9:$C$431,COUNTIF($E$108:$F123,"")-COUNT($H$108:$H123)+1,0)),"")</f>
        <v>#N/A</v>
      </c>
      <c r="G124" s="39" t="e">
        <f t="shared" si="3"/>
        <v>#N/A</v>
      </c>
      <c r="H124" s="39">
        <f>IF(COUNTIF(Mal!$A$9:$A$431,'Sales Orders'!H123)+COUNTIFS(Mal!$A$9:$A$431,H123,Mal!$B$9:$B$431,"&lt;&gt;")+COUNTIFS(Mal!$A$9:$A$431,H123,Mal!$C$9:$C$431,"&lt;&gt;")=COUNTIF('Sales Orders'!$H$108:H123,'Sales Orders'!H123),'Sales Orders'!H123+1,'Sales Orders'!H123)</f>
        <v>2</v>
      </c>
      <c r="I124" s="39" t="e">
        <f>IF(E124="","",IF(Mal!$C$5="","",Mal!$C$5))</f>
        <v>#N/A</v>
      </c>
      <c r="J124" s="39" t="e">
        <f>IF(AND(J123="",$H124=$H123),"",IF(VLOOKUP($H124,Mal!$A$9:$H$431,7,0)='Sales Orders'!J123,"",VLOOKUP($H124,Mal!$A$9:$H$431,7,0)))</f>
        <v>#N/A</v>
      </c>
      <c r="K124" s="39" t="e">
        <f>IF(AND(K123="",$H124=$H123),"",IF(VLOOKUP($H124,Mal!$A$9:$H$431,8,0)='Sales Orders'!K123,"",VLOOKUP($H124,Mal!$A$9:$H$431,8,0)))</f>
        <v>#N/A</v>
      </c>
      <c r="L124" s="39" t="e">
        <f>IF(E124="","",IF(Mal!$C$6="","",Mal!$C$6))</f>
        <v>#N/A</v>
      </c>
      <c r="M124" s="39" t="e">
        <f>IF($E124="",IF(INDEX(Mal!K$9:K$431,COUNTIF($E$108:$F123,"")-COUNT($H$108:$H123)+1,0)=M123,"",INDEX(Mal!K$9:K$431,COUNTIF($E$108:$F123,"")-COUNT($H$108:$H123)+1,0)),"")</f>
        <v>#N/A</v>
      </c>
      <c r="N124" s="39" t="e">
        <f>IF($E124="",IF(INDEX(Mal!L$9:L$431,COUNTIF($E$108:$F123,"")-COUNT($H$108:$H123)+1,0)=N123,"",INDEX(Mal!L$9:L$431,COUNTIF($E$108:$F123,"")-COUNT($H$108:$H123)+1,0)),"")</f>
        <v>#N/A</v>
      </c>
      <c r="O124" s="39" t="e">
        <f>IF($E124="",IF(INDEX(Mal!M$9:M$431,COUNTIF($E$108:$F123,"")-COUNT($H$108:$H123)+1,0)=O123,"",INDEX(Mal!M$9:M$431,COUNTIF($E$108:$F123,"")-COUNT($H$108:$H123)+1,0)),"")</f>
        <v>#N/A</v>
      </c>
      <c r="P124" s="39" t="e">
        <f>IF($E124="",IF(INDEX(Mal!N$9:N$431,COUNTIF($E$108:$F123,"")-COUNT($H$108:$H123)+1,0)=P123,"",INDEX(Mal!N$9:N$431,COUNTIF($E$108:$F123,"")-COUNT($H$108:$H123)+1,0)),"")</f>
        <v>#N/A</v>
      </c>
      <c r="Q124" s="39" t="e">
        <f>IF($E124="",IF(INDEX(Mal!O$9:O$431,COUNTIF($E$108:$F123,"")-COUNT($H$108:$H123)+1,0)=Q123,"",INDEX(Mal!O$9:O$431,COUNTIF($E$108:$F123,"")-COUNT($H$108:$H123)+1,0)),"")</f>
        <v>#N/A</v>
      </c>
      <c r="R124" s="39" t="e">
        <f>IF($E124="",IF(INDEX(Mal!P$9:P$431,COUNTIF($E$108:$F123,"")-COUNT($H$108:$H123)+1,0)=R123,"",INDEX(Mal!P$9:P$431,COUNTIF($E$108:$F123,"")-COUNT($H$108:$H123)+1,0)),"")</f>
        <v>#N/A</v>
      </c>
      <c r="S124" s="39" t="e">
        <f>IF($E124="",IF(INDEX(Mal!Q$9:Q$431,COUNTIF($E$108:$F123,"")-COUNT($H$108:$H123)+1,0)=S123,"",INDEX(Mal!Q$9:Q$431,COUNTIF($E$108:$F123,"")-COUNT($H$108:$H123)+1,0)),"")</f>
        <v>#N/A</v>
      </c>
      <c r="T124" s="39" t="e">
        <f>IF($E124="",IF(INDEX(Mal!R$9:R$431,COUNTIF($E$108:$F123,"")-COUNT($H$108:$H123)+1,0)=T123,"",INDEX(Mal!R$9:R$431,COUNTIF($E$108:$F123,"")-COUNT($H$108:$H123)+1,0)),"")</f>
        <v>#N/A</v>
      </c>
      <c r="U124" s="39" t="e">
        <f>IF($E124="",IF(INDEX(Mal!S$9:S$431,COUNTIF($E$108:$F123,"")-COUNT($H$108:$H123)+1,0)=U123,"",INDEX(Mal!S$9:S$431,COUNTIF($E$108:$F123,"")-COUNT($H$108:$H123)+1,0)),"")</f>
        <v>#N/A</v>
      </c>
      <c r="V124" s="39" t="e">
        <f t="shared" si="0"/>
        <v>#N/A</v>
      </c>
      <c r="W124" s="39" t="e">
        <f>IF(IF(AND(E124="",F124=""),INDEX(Mal!I$9:I$431,(COUNT($H$108:$H124)-COUNTIF($V$108:$V124,"")),0),"")="","",IF(AND(E124="",F124=""),INDEX(Mal!I$9:I$431,(COUNT($H$108:$H124)-COUNTIF($V$108:$V124,"")),0),""))</f>
        <v>#N/A</v>
      </c>
      <c r="X124" s="39" t="e">
        <f>IF($E124="",IF(INDEX(Mal!J$9:J$431,COUNTIF($E$108:$F123,"")-COUNT($H$108:$H123)+1,0)=X123,"",INDEX(Mal!J$9:J$431,COUNTIF($E$108:$F123,"")-COUNT($H$108:$H123)+1,0)),"")</f>
        <v>#N/A</v>
      </c>
      <c r="Y124" s="39" t="e">
        <f>IF(AND(Y123="",$H124=$H123),"",IF(VLOOKUP($H124,Mal!$A$9:$T$431,20,0)='Sales Orders'!Y123,"",VLOOKUP($H124,Mal!$A$9:$T$431,20,0)))</f>
        <v>#N/A</v>
      </c>
      <c r="Z124" s="39" t="e">
        <f t="shared" si="1"/>
        <v>#N/A</v>
      </c>
    </row>
    <row r="125" spans="1:26">
      <c r="A125" t="str">
        <f>IFERROR(IF(VLOOKUP(H125,Mal!$A$9:$A$431,1,0),"","END"),"END")</f>
        <v>END</v>
      </c>
      <c r="B125" s="39" t="e">
        <f>IF($E125="",IF(INDEX(Mal!$D$9:$D$431,COUNTIF($E$108:$F124,"")-COUNT($H$108:$H124)+1,0)=B124,"",INDEX(Mal!$D$9:$D$431,COUNTIF($E$108:$F124,"")-COUNT($H$108:$H124)+1,0)),"")</f>
        <v>#N/A</v>
      </c>
      <c r="C125" s="39" t="e">
        <f t="shared" si="2"/>
        <v>#N/A</v>
      </c>
      <c r="D125" s="39" t="e">
        <f>IF($E125="",IF(INDEX(Mal!$F$9:$F$431,COUNTIF($E$108:$F124,"")-COUNT($H$108:$H124)+1,0)=D124,"",INDEX(Mal!$F$9:$F$431,COUNTIF($E$108:$F124,"")-COUNT($H$108:$H124)+1,0)),"")</f>
        <v>#N/A</v>
      </c>
      <c r="E125" s="39" t="e">
        <f>IF(AND(E124="",$H125=$H124),"",IF(VLOOKUP(H125,Mal!$A$9:$B$431,2,0)='Sales Orders'!E124,"",VLOOKUP($H125,Mal!$A$9:$B$431,2,0)))</f>
        <v>#N/A</v>
      </c>
      <c r="F125" s="39" t="e">
        <f>IF($E125="",IF(INDEX(Mal!$C$9:$C$431,COUNTIF($E$108:$F124,"")-COUNT($H$108:$H124)+1,0)=F124,"",INDEX(Mal!$C$9:$C$431,COUNTIF($E$108:$F124,"")-COUNT($H$108:$H124)+1,0)),"")</f>
        <v>#N/A</v>
      </c>
      <c r="G125" s="39" t="e">
        <f t="shared" si="3"/>
        <v>#N/A</v>
      </c>
      <c r="H125" s="39">
        <f>IF(COUNTIF(Mal!$A$9:$A$431,'Sales Orders'!H124)+COUNTIFS(Mal!$A$9:$A$431,H124,Mal!$B$9:$B$431,"&lt;&gt;")+COUNTIFS(Mal!$A$9:$A$431,H124,Mal!$C$9:$C$431,"&lt;&gt;")=COUNTIF('Sales Orders'!$H$108:H124,'Sales Orders'!H124),'Sales Orders'!H124+1,'Sales Orders'!H124)</f>
        <v>2</v>
      </c>
      <c r="I125" s="39" t="e">
        <f>IF(E125="","",IF(Mal!$C$5="","",Mal!$C$5))</f>
        <v>#N/A</v>
      </c>
      <c r="J125" s="39" t="e">
        <f>IF(AND(J124="",$H125=$H124),"",IF(VLOOKUP($H125,Mal!$A$9:$H$431,7,0)='Sales Orders'!J124,"",VLOOKUP($H125,Mal!$A$9:$H$431,7,0)))</f>
        <v>#N/A</v>
      </c>
      <c r="K125" s="39" t="e">
        <f>IF(AND(K124="",$H125=$H124),"",IF(VLOOKUP($H125,Mal!$A$9:$H$431,8,0)='Sales Orders'!K124,"",VLOOKUP($H125,Mal!$A$9:$H$431,8,0)))</f>
        <v>#N/A</v>
      </c>
      <c r="L125" s="39" t="e">
        <f>IF(E125="","",IF(Mal!$C$6="","",Mal!$C$6))</f>
        <v>#N/A</v>
      </c>
      <c r="M125" s="39" t="e">
        <f>IF($E125="",IF(INDEX(Mal!K$9:K$431,COUNTIF($E$108:$F124,"")-COUNT($H$108:$H124)+1,0)=M124,"",INDEX(Mal!K$9:K$431,COUNTIF($E$108:$F124,"")-COUNT($H$108:$H124)+1,0)),"")</f>
        <v>#N/A</v>
      </c>
      <c r="N125" s="39" t="e">
        <f>IF($E125="",IF(INDEX(Mal!L$9:L$431,COUNTIF($E$108:$F124,"")-COUNT($H$108:$H124)+1,0)=N124,"",INDEX(Mal!L$9:L$431,COUNTIF($E$108:$F124,"")-COUNT($H$108:$H124)+1,0)),"")</f>
        <v>#N/A</v>
      </c>
      <c r="O125" s="39" t="e">
        <f>IF($E125="",IF(INDEX(Mal!M$9:M$431,COUNTIF($E$108:$F124,"")-COUNT($H$108:$H124)+1,0)=O124,"",INDEX(Mal!M$9:M$431,COUNTIF($E$108:$F124,"")-COUNT($H$108:$H124)+1,0)),"")</f>
        <v>#N/A</v>
      </c>
      <c r="P125" s="39" t="e">
        <f>IF($E125="",IF(INDEX(Mal!N$9:N$431,COUNTIF($E$108:$F124,"")-COUNT($H$108:$H124)+1,0)=P124,"",INDEX(Mal!N$9:N$431,COUNTIF($E$108:$F124,"")-COUNT($H$108:$H124)+1,0)),"")</f>
        <v>#N/A</v>
      </c>
      <c r="Q125" s="39" t="e">
        <f>IF($E125="",IF(INDEX(Mal!O$9:O$431,COUNTIF($E$108:$F124,"")-COUNT($H$108:$H124)+1,0)=Q124,"",INDEX(Mal!O$9:O$431,COUNTIF($E$108:$F124,"")-COUNT($H$108:$H124)+1,0)),"")</f>
        <v>#N/A</v>
      </c>
      <c r="R125" s="39" t="e">
        <f>IF($E125="",IF(INDEX(Mal!P$9:P$431,COUNTIF($E$108:$F124,"")-COUNT($H$108:$H124)+1,0)=R124,"",INDEX(Mal!P$9:P$431,COUNTIF($E$108:$F124,"")-COUNT($H$108:$H124)+1,0)),"")</f>
        <v>#N/A</v>
      </c>
      <c r="S125" s="39" t="e">
        <f>IF($E125="",IF(INDEX(Mal!Q$9:Q$431,COUNTIF($E$108:$F124,"")-COUNT($H$108:$H124)+1,0)=S124,"",INDEX(Mal!Q$9:Q$431,COUNTIF($E$108:$F124,"")-COUNT($H$108:$H124)+1,0)),"")</f>
        <v>#N/A</v>
      </c>
      <c r="T125" s="39" t="e">
        <f>IF($E125="",IF(INDEX(Mal!R$9:R$431,COUNTIF($E$108:$F124,"")-COUNT($H$108:$H124)+1,0)=T124,"",INDEX(Mal!R$9:R$431,COUNTIF($E$108:$F124,"")-COUNT($H$108:$H124)+1,0)),"")</f>
        <v>#N/A</v>
      </c>
      <c r="U125" s="39" t="e">
        <f>IF($E125="",IF(INDEX(Mal!S$9:S$431,COUNTIF($E$108:$F124,"")-COUNT($H$108:$H124)+1,0)=U124,"",INDEX(Mal!S$9:S$431,COUNTIF($E$108:$F124,"")-COUNT($H$108:$H124)+1,0)),"")</f>
        <v>#N/A</v>
      </c>
      <c r="V125" s="39" t="e">
        <f t="shared" si="0"/>
        <v>#N/A</v>
      </c>
      <c r="W125" s="39" t="e">
        <f>IF(IF(AND(E125="",F125=""),INDEX(Mal!I$9:I$431,(COUNT($H$108:$H125)-COUNTIF($V$108:$V125,"")),0),"")="","",IF(AND(E125="",F125=""),INDEX(Mal!I$9:I$431,(COUNT($H$108:$H125)-COUNTIF($V$108:$V125,"")),0),""))</f>
        <v>#N/A</v>
      </c>
      <c r="X125" s="39" t="e">
        <f>IF($E125="",IF(INDEX(Mal!J$9:J$431,COUNTIF($E$108:$F124,"")-COUNT($H$108:$H124)+1,0)=X124,"",INDEX(Mal!J$9:J$431,COUNTIF($E$108:$F124,"")-COUNT($H$108:$H124)+1,0)),"")</f>
        <v>#N/A</v>
      </c>
      <c r="Y125" s="39" t="e">
        <f>IF(AND(Y124="",$H125=$H124),"",IF(VLOOKUP($H125,Mal!$A$9:$T$431,20,0)='Sales Orders'!Y124,"",VLOOKUP($H125,Mal!$A$9:$T$431,20,0)))</f>
        <v>#N/A</v>
      </c>
      <c r="Z125" s="39" t="e">
        <f t="shared" si="1"/>
        <v>#N/A</v>
      </c>
    </row>
    <row r="126" spans="1:26">
      <c r="A126" t="str">
        <f>IFERROR(IF(VLOOKUP(H126,Mal!$A$9:$A$431,1,0),"","END"),"END")</f>
        <v>END</v>
      </c>
      <c r="B126" s="39" t="e">
        <f>IF($E126="",IF(INDEX(Mal!$D$9:$D$431,COUNTIF($E$108:$F125,"")-COUNT($H$108:$H125)+1,0)=B125,"",INDEX(Mal!$D$9:$D$431,COUNTIF($E$108:$F125,"")-COUNT($H$108:$H125)+1,0)),"")</f>
        <v>#N/A</v>
      </c>
      <c r="C126" s="39" t="e">
        <f t="shared" si="2"/>
        <v>#N/A</v>
      </c>
      <c r="D126" s="39" t="e">
        <f>IF($E126="",IF(INDEX(Mal!$F$9:$F$431,COUNTIF($E$108:$F125,"")-COUNT($H$108:$H125)+1,0)=D125,"",INDEX(Mal!$F$9:$F$431,COUNTIF($E$108:$F125,"")-COUNT($H$108:$H125)+1,0)),"")</f>
        <v>#N/A</v>
      </c>
      <c r="E126" s="39" t="e">
        <f>IF(AND(E125="",$H126=$H125),"",IF(VLOOKUP(H126,Mal!$A$9:$B$431,2,0)='Sales Orders'!E125,"",VLOOKUP($H126,Mal!$A$9:$B$431,2,0)))</f>
        <v>#N/A</v>
      </c>
      <c r="F126" s="39" t="e">
        <f>IF($E126="",IF(INDEX(Mal!$C$9:$C$431,COUNTIF($E$108:$F125,"")-COUNT($H$108:$H125)+1,0)=F125,"",INDEX(Mal!$C$9:$C$431,COUNTIF($E$108:$F125,"")-COUNT($H$108:$H125)+1,0)),"")</f>
        <v>#N/A</v>
      </c>
      <c r="G126" s="39" t="e">
        <f t="shared" si="3"/>
        <v>#N/A</v>
      </c>
      <c r="H126" s="39">
        <f>IF(COUNTIF(Mal!$A$9:$A$431,'Sales Orders'!H125)+COUNTIFS(Mal!$A$9:$A$431,H125,Mal!$B$9:$B$431,"&lt;&gt;")+COUNTIFS(Mal!$A$9:$A$431,H125,Mal!$C$9:$C$431,"&lt;&gt;")=COUNTIF('Sales Orders'!$H$108:H125,'Sales Orders'!H125),'Sales Orders'!H125+1,'Sales Orders'!H125)</f>
        <v>2</v>
      </c>
      <c r="I126" s="39" t="e">
        <f>IF(E126="","",IF(Mal!$C$5="","",Mal!$C$5))</f>
        <v>#N/A</v>
      </c>
      <c r="J126" s="39" t="e">
        <f>IF(AND(J125="",$H126=$H125),"",IF(VLOOKUP($H126,Mal!$A$9:$H$431,7,0)='Sales Orders'!J125,"",VLOOKUP($H126,Mal!$A$9:$H$431,7,0)))</f>
        <v>#N/A</v>
      </c>
      <c r="K126" s="39" t="e">
        <f>IF(AND(K125="",$H126=$H125),"",IF(VLOOKUP($H126,Mal!$A$9:$H$431,8,0)='Sales Orders'!K125,"",VLOOKUP($H126,Mal!$A$9:$H$431,8,0)))</f>
        <v>#N/A</v>
      </c>
      <c r="L126" s="39" t="e">
        <f>IF(E126="","",IF(Mal!$C$6="","",Mal!$C$6))</f>
        <v>#N/A</v>
      </c>
      <c r="M126" s="39" t="e">
        <f>IF($E126="",IF(INDEX(Mal!K$9:K$431,COUNTIF($E$108:$F125,"")-COUNT($H$108:$H125)+1,0)=M125,"",INDEX(Mal!K$9:K$431,COUNTIF($E$108:$F125,"")-COUNT($H$108:$H125)+1,0)),"")</f>
        <v>#N/A</v>
      </c>
      <c r="N126" s="39" t="e">
        <f>IF($E126="",IF(INDEX(Mal!L$9:L$431,COUNTIF($E$108:$F125,"")-COUNT($H$108:$H125)+1,0)=N125,"",INDEX(Mal!L$9:L$431,COUNTIF($E$108:$F125,"")-COUNT($H$108:$H125)+1,0)),"")</f>
        <v>#N/A</v>
      </c>
      <c r="O126" s="39" t="e">
        <f>IF($E126="",IF(INDEX(Mal!M$9:M$431,COUNTIF($E$108:$F125,"")-COUNT($H$108:$H125)+1,0)=O125,"",INDEX(Mal!M$9:M$431,COUNTIF($E$108:$F125,"")-COUNT($H$108:$H125)+1,0)),"")</f>
        <v>#N/A</v>
      </c>
      <c r="P126" s="39" t="e">
        <f>IF($E126="",IF(INDEX(Mal!N$9:N$431,COUNTIF($E$108:$F125,"")-COUNT($H$108:$H125)+1,0)=P125,"",INDEX(Mal!N$9:N$431,COUNTIF($E$108:$F125,"")-COUNT($H$108:$H125)+1,0)),"")</f>
        <v>#N/A</v>
      </c>
      <c r="Q126" s="39" t="e">
        <f>IF($E126="",IF(INDEX(Mal!O$9:O$431,COUNTIF($E$108:$F125,"")-COUNT($H$108:$H125)+1,0)=Q125,"",INDEX(Mal!O$9:O$431,COUNTIF($E$108:$F125,"")-COUNT($H$108:$H125)+1,0)),"")</f>
        <v>#N/A</v>
      </c>
      <c r="R126" s="39" t="e">
        <f>IF($E126="",IF(INDEX(Mal!P$9:P$431,COUNTIF($E$108:$F125,"")-COUNT($H$108:$H125)+1,0)=R125,"",INDEX(Mal!P$9:P$431,COUNTIF($E$108:$F125,"")-COUNT($H$108:$H125)+1,0)),"")</f>
        <v>#N/A</v>
      </c>
      <c r="S126" s="39" t="e">
        <f>IF($E126="",IF(INDEX(Mal!Q$9:Q$431,COUNTIF($E$108:$F125,"")-COUNT($H$108:$H125)+1,0)=S125,"",INDEX(Mal!Q$9:Q$431,COUNTIF($E$108:$F125,"")-COUNT($H$108:$H125)+1,0)),"")</f>
        <v>#N/A</v>
      </c>
      <c r="T126" s="39" t="e">
        <f>IF($E126="",IF(INDEX(Mal!R$9:R$431,COUNTIF($E$108:$F125,"")-COUNT($H$108:$H125)+1,0)=T125,"",INDEX(Mal!R$9:R$431,COUNTIF($E$108:$F125,"")-COUNT($H$108:$H125)+1,0)),"")</f>
        <v>#N/A</v>
      </c>
      <c r="U126" s="39" t="e">
        <f>IF($E126="",IF(INDEX(Mal!S$9:S$431,COUNTIF($E$108:$F125,"")-COUNT($H$108:$H125)+1,0)=U125,"",INDEX(Mal!S$9:S$431,COUNTIF($E$108:$F125,"")-COUNT($H$108:$H125)+1,0)),"")</f>
        <v>#N/A</v>
      </c>
      <c r="V126" s="39" t="e">
        <f t="shared" si="0"/>
        <v>#N/A</v>
      </c>
      <c r="W126" s="39" t="e">
        <f>IF(IF(AND(E126="",F126=""),INDEX(Mal!I$9:I$431,(COUNT($H$108:$H126)-COUNTIF($V$108:$V126,"")),0),"")="","",IF(AND(E126="",F126=""),INDEX(Mal!I$9:I$431,(COUNT($H$108:$H126)-COUNTIF($V$108:$V126,"")),0),""))</f>
        <v>#N/A</v>
      </c>
      <c r="X126" s="39" t="e">
        <f>IF($E126="",IF(INDEX(Mal!J$9:J$431,COUNTIF($E$108:$F125,"")-COUNT($H$108:$H125)+1,0)=X125,"",INDEX(Mal!J$9:J$431,COUNTIF($E$108:$F125,"")-COUNT($H$108:$H125)+1,0)),"")</f>
        <v>#N/A</v>
      </c>
      <c r="Y126" s="39" t="e">
        <f>IF(AND(Y125="",$H126=$H125),"",IF(VLOOKUP($H126,Mal!$A$9:$T$431,20,0)='Sales Orders'!Y125,"",VLOOKUP($H126,Mal!$A$9:$T$431,20,0)))</f>
        <v>#N/A</v>
      </c>
      <c r="Z126" s="39" t="e">
        <f t="shared" si="1"/>
        <v>#N/A</v>
      </c>
    </row>
    <row r="127" spans="1:26">
      <c r="A127" t="str">
        <f>IFERROR(IF(VLOOKUP(H127,Mal!$A$9:$A$431,1,0),"","END"),"END")</f>
        <v>END</v>
      </c>
      <c r="B127" s="39" t="e">
        <f>IF($E127="",IF(INDEX(Mal!$D$9:$D$431,COUNTIF($E$108:$F126,"")-COUNT($H$108:$H126)+1,0)=B126,"",INDEX(Mal!$D$9:$D$431,COUNTIF($E$108:$F126,"")-COUNT($H$108:$H126)+1,0)),"")</f>
        <v>#N/A</v>
      </c>
      <c r="C127" s="39" t="e">
        <f t="shared" si="2"/>
        <v>#N/A</v>
      </c>
      <c r="D127" s="39" t="e">
        <f>IF($E127="",IF(INDEX(Mal!$F$9:$F$431,COUNTIF($E$108:$F126,"")-COUNT($H$108:$H126)+1,0)=D126,"",INDEX(Mal!$F$9:$F$431,COUNTIF($E$108:$F126,"")-COUNT($H$108:$H126)+1,0)),"")</f>
        <v>#N/A</v>
      </c>
      <c r="E127" s="39" t="e">
        <f>IF(AND(E126="",$H127=$H126),"",IF(VLOOKUP(H127,Mal!$A$9:$B$431,2,0)='Sales Orders'!E126,"",VLOOKUP($H127,Mal!$A$9:$B$431,2,0)))</f>
        <v>#N/A</v>
      </c>
      <c r="F127" s="39" t="e">
        <f>IF($E127="",IF(INDEX(Mal!$C$9:$C$431,COUNTIF($E$108:$F126,"")-COUNT($H$108:$H126)+1,0)=F126,"",INDEX(Mal!$C$9:$C$431,COUNTIF($E$108:$F126,"")-COUNT($H$108:$H126)+1,0)),"")</f>
        <v>#N/A</v>
      </c>
      <c r="G127" s="39" t="e">
        <f t="shared" si="3"/>
        <v>#N/A</v>
      </c>
      <c r="H127" s="39">
        <f>IF(COUNTIF(Mal!$A$9:$A$431,'Sales Orders'!H126)+COUNTIFS(Mal!$A$9:$A$431,H126,Mal!$B$9:$B$431,"&lt;&gt;")+COUNTIFS(Mal!$A$9:$A$431,H126,Mal!$C$9:$C$431,"&lt;&gt;")=COUNTIF('Sales Orders'!$H$108:H126,'Sales Orders'!H126),'Sales Orders'!H126+1,'Sales Orders'!H126)</f>
        <v>2</v>
      </c>
      <c r="I127" s="39" t="e">
        <f>IF(E127="","",IF(Mal!$C$5="","",Mal!$C$5))</f>
        <v>#N/A</v>
      </c>
      <c r="J127" s="39" t="e">
        <f>IF(AND(J126="",$H127=$H126),"",IF(VLOOKUP($H127,Mal!$A$9:$H$431,7,0)='Sales Orders'!J126,"",VLOOKUP($H127,Mal!$A$9:$H$431,7,0)))</f>
        <v>#N/A</v>
      </c>
      <c r="K127" s="39" t="e">
        <f>IF(AND(K126="",$H127=$H126),"",IF(VLOOKUP($H127,Mal!$A$9:$H$431,8,0)='Sales Orders'!K126,"",VLOOKUP($H127,Mal!$A$9:$H$431,8,0)))</f>
        <v>#N/A</v>
      </c>
      <c r="L127" s="39" t="e">
        <f>IF(E127="","",IF(Mal!$C$6="","",Mal!$C$6))</f>
        <v>#N/A</v>
      </c>
      <c r="M127" s="39" t="e">
        <f>IF($E127="",IF(INDEX(Mal!K$9:K$431,COUNTIF($E$108:$F126,"")-COUNT($H$108:$H126)+1,0)=M126,"",INDEX(Mal!K$9:K$431,COUNTIF($E$108:$F126,"")-COUNT($H$108:$H126)+1,0)),"")</f>
        <v>#N/A</v>
      </c>
      <c r="N127" s="39" t="e">
        <f>IF($E127="",IF(INDEX(Mal!L$9:L$431,COUNTIF($E$108:$F126,"")-COUNT($H$108:$H126)+1,0)=N126,"",INDEX(Mal!L$9:L$431,COUNTIF($E$108:$F126,"")-COUNT($H$108:$H126)+1,0)),"")</f>
        <v>#N/A</v>
      </c>
      <c r="O127" s="39" t="e">
        <f>IF($E127="",IF(INDEX(Mal!M$9:M$431,COUNTIF($E$108:$F126,"")-COUNT($H$108:$H126)+1,0)=O126,"",INDEX(Mal!M$9:M$431,COUNTIF($E$108:$F126,"")-COUNT($H$108:$H126)+1,0)),"")</f>
        <v>#N/A</v>
      </c>
      <c r="P127" s="39" t="e">
        <f>IF($E127="",IF(INDEX(Mal!N$9:N$431,COUNTIF($E$108:$F126,"")-COUNT($H$108:$H126)+1,0)=P126,"",INDEX(Mal!N$9:N$431,COUNTIF($E$108:$F126,"")-COUNT($H$108:$H126)+1,0)),"")</f>
        <v>#N/A</v>
      </c>
      <c r="Q127" s="39" t="e">
        <f>IF($E127="",IF(INDEX(Mal!O$9:O$431,COUNTIF($E$108:$F126,"")-COUNT($H$108:$H126)+1,0)=Q126,"",INDEX(Mal!O$9:O$431,COUNTIF($E$108:$F126,"")-COUNT($H$108:$H126)+1,0)),"")</f>
        <v>#N/A</v>
      </c>
      <c r="R127" s="39" t="e">
        <f>IF($E127="",IF(INDEX(Mal!P$9:P$431,COUNTIF($E$108:$F126,"")-COUNT($H$108:$H126)+1,0)=R126,"",INDEX(Mal!P$9:P$431,COUNTIF($E$108:$F126,"")-COUNT($H$108:$H126)+1,0)),"")</f>
        <v>#N/A</v>
      </c>
      <c r="S127" s="39" t="e">
        <f>IF($E127="",IF(INDEX(Mal!Q$9:Q$431,COUNTIF($E$108:$F126,"")-COUNT($H$108:$H126)+1,0)=S126,"",INDEX(Mal!Q$9:Q$431,COUNTIF($E$108:$F126,"")-COUNT($H$108:$H126)+1,0)),"")</f>
        <v>#N/A</v>
      </c>
      <c r="T127" s="39" t="e">
        <f>IF($E127="",IF(INDEX(Mal!R$9:R$431,COUNTIF($E$108:$F126,"")-COUNT($H$108:$H126)+1,0)=T126,"",INDEX(Mal!R$9:R$431,COUNTIF($E$108:$F126,"")-COUNT($H$108:$H126)+1,0)),"")</f>
        <v>#N/A</v>
      </c>
      <c r="U127" s="39" t="e">
        <f>IF($E127="",IF(INDEX(Mal!S$9:S$431,COUNTIF($E$108:$F126,"")-COUNT($H$108:$H126)+1,0)=U126,"",INDEX(Mal!S$9:S$431,COUNTIF($E$108:$F126,"")-COUNT($H$108:$H126)+1,0)),"")</f>
        <v>#N/A</v>
      </c>
      <c r="V127" s="39" t="e">
        <f t="shared" si="0"/>
        <v>#N/A</v>
      </c>
      <c r="W127" s="39" t="e">
        <f>IF(IF(AND(E127="",F127=""),INDEX(Mal!I$9:I$431,(COUNT($H$108:$H127)-COUNTIF($V$108:$V127,"")),0),"")="","",IF(AND(E127="",F127=""),INDEX(Mal!I$9:I$431,(COUNT($H$108:$H127)-COUNTIF($V$108:$V127,"")),0),""))</f>
        <v>#N/A</v>
      </c>
      <c r="X127" s="39" t="e">
        <f>IF($E127="",IF(INDEX(Mal!J$9:J$431,COUNTIF($E$108:$F126,"")-COUNT($H$108:$H126)+1,0)=X126,"",INDEX(Mal!J$9:J$431,COUNTIF($E$108:$F126,"")-COUNT($H$108:$H126)+1,0)),"")</f>
        <v>#N/A</v>
      </c>
      <c r="Y127" s="39" t="e">
        <f>IF(AND(Y126="",$H127=$H126),"",IF(VLOOKUP($H127,Mal!$A$9:$T$431,20,0)='Sales Orders'!Y126,"",VLOOKUP($H127,Mal!$A$9:$T$431,20,0)))</f>
        <v>#N/A</v>
      </c>
      <c r="Z127" s="39" t="e">
        <f t="shared" si="1"/>
        <v>#N/A</v>
      </c>
    </row>
    <row r="128" spans="1:26">
      <c r="A128" t="str">
        <f>IFERROR(IF(VLOOKUP(H128,Mal!$A$9:$A$431,1,0),"","END"),"END")</f>
        <v>END</v>
      </c>
      <c r="B128" s="39" t="e">
        <f>IF($E128="",IF(INDEX(Mal!$D$9:$D$431,COUNTIF($E$108:$F127,"")-COUNT($H$108:$H127)+1,0)=B127,"",INDEX(Mal!$D$9:$D$431,COUNTIF($E$108:$F127,"")-COUNT($H$108:$H127)+1,0)),"")</f>
        <v>#N/A</v>
      </c>
      <c r="C128" s="39" t="e">
        <f t="shared" si="2"/>
        <v>#N/A</v>
      </c>
      <c r="D128" s="39" t="e">
        <f>IF($E128="",IF(INDEX(Mal!$F$9:$F$431,COUNTIF($E$108:$F127,"")-COUNT($H$108:$H127)+1,0)=D127,"",INDEX(Mal!$F$9:$F$431,COUNTIF($E$108:$F127,"")-COUNT($H$108:$H127)+1,0)),"")</f>
        <v>#N/A</v>
      </c>
      <c r="E128" s="39" t="e">
        <f>IF(AND(E127="",$H128=$H127),"",IF(VLOOKUP(H128,Mal!$A$9:$B$431,2,0)='Sales Orders'!E127,"",VLOOKUP($H128,Mal!$A$9:$B$431,2,0)))</f>
        <v>#N/A</v>
      </c>
      <c r="F128" s="39" t="e">
        <f>IF($E128="",IF(INDEX(Mal!$C$9:$C$431,COUNTIF($E$108:$F127,"")-COUNT($H$108:$H127)+1,0)=F127,"",INDEX(Mal!$C$9:$C$431,COUNTIF($E$108:$F127,"")-COUNT($H$108:$H127)+1,0)),"")</f>
        <v>#N/A</v>
      </c>
      <c r="G128" s="39" t="e">
        <f t="shared" si="3"/>
        <v>#N/A</v>
      </c>
      <c r="H128" s="39">
        <f>IF(COUNTIF(Mal!$A$9:$A$431,'Sales Orders'!H127)+COUNTIFS(Mal!$A$9:$A$431,H127,Mal!$B$9:$B$431,"&lt;&gt;")+COUNTIFS(Mal!$A$9:$A$431,H127,Mal!$C$9:$C$431,"&lt;&gt;")=COUNTIF('Sales Orders'!$H$108:H127,'Sales Orders'!H127),'Sales Orders'!H127+1,'Sales Orders'!H127)</f>
        <v>2</v>
      </c>
      <c r="I128" s="39" t="e">
        <f>IF(E128="","",IF(Mal!$C$5="","",Mal!$C$5))</f>
        <v>#N/A</v>
      </c>
      <c r="J128" s="39" t="e">
        <f>IF(AND(J127="",$H128=$H127),"",IF(VLOOKUP($H128,Mal!$A$9:$H$431,7,0)='Sales Orders'!J127,"",VLOOKUP($H128,Mal!$A$9:$H$431,7,0)))</f>
        <v>#N/A</v>
      </c>
      <c r="K128" s="39" t="e">
        <f>IF(AND(K127="",$H128=$H127),"",IF(VLOOKUP($H128,Mal!$A$9:$H$431,8,0)='Sales Orders'!K127,"",VLOOKUP($H128,Mal!$A$9:$H$431,8,0)))</f>
        <v>#N/A</v>
      </c>
      <c r="L128" s="39" t="e">
        <f>IF(E128="","",IF(Mal!$C$6="","",Mal!$C$6))</f>
        <v>#N/A</v>
      </c>
      <c r="M128" s="39" t="e">
        <f>IF($E128="",IF(INDEX(Mal!K$9:K$431,COUNTIF($E$108:$F127,"")-COUNT($H$108:$H127)+1,0)=M127,"",INDEX(Mal!K$9:K$431,COUNTIF($E$108:$F127,"")-COUNT($H$108:$H127)+1,0)),"")</f>
        <v>#N/A</v>
      </c>
      <c r="N128" s="39" t="e">
        <f>IF($E128="",IF(INDEX(Mal!L$9:L$431,COUNTIF($E$108:$F127,"")-COUNT($H$108:$H127)+1,0)=N127,"",INDEX(Mal!L$9:L$431,COUNTIF($E$108:$F127,"")-COUNT($H$108:$H127)+1,0)),"")</f>
        <v>#N/A</v>
      </c>
      <c r="O128" s="39" t="e">
        <f>IF($E128="",IF(INDEX(Mal!M$9:M$431,COUNTIF($E$108:$F127,"")-COUNT($H$108:$H127)+1,0)=O127,"",INDEX(Mal!M$9:M$431,COUNTIF($E$108:$F127,"")-COUNT($H$108:$H127)+1,0)),"")</f>
        <v>#N/A</v>
      </c>
      <c r="P128" s="39" t="e">
        <f>IF($E128="",IF(INDEX(Mal!N$9:N$431,COUNTIF($E$108:$F127,"")-COUNT($H$108:$H127)+1,0)=P127,"",INDEX(Mal!N$9:N$431,COUNTIF($E$108:$F127,"")-COUNT($H$108:$H127)+1,0)),"")</f>
        <v>#N/A</v>
      </c>
      <c r="Q128" s="39" t="e">
        <f>IF($E128="",IF(INDEX(Mal!O$9:O$431,COUNTIF($E$108:$F127,"")-COUNT($H$108:$H127)+1,0)=Q127,"",INDEX(Mal!O$9:O$431,COUNTIF($E$108:$F127,"")-COUNT($H$108:$H127)+1,0)),"")</f>
        <v>#N/A</v>
      </c>
      <c r="R128" s="39" t="e">
        <f>IF($E128="",IF(INDEX(Mal!P$9:P$431,COUNTIF($E$108:$F127,"")-COUNT($H$108:$H127)+1,0)=R127,"",INDEX(Mal!P$9:P$431,COUNTIF($E$108:$F127,"")-COUNT($H$108:$H127)+1,0)),"")</f>
        <v>#N/A</v>
      </c>
      <c r="S128" s="39" t="e">
        <f>IF($E128="",IF(INDEX(Mal!Q$9:Q$431,COUNTIF($E$108:$F127,"")-COUNT($H$108:$H127)+1,0)=S127,"",INDEX(Mal!Q$9:Q$431,COUNTIF($E$108:$F127,"")-COUNT($H$108:$H127)+1,0)),"")</f>
        <v>#N/A</v>
      </c>
      <c r="T128" s="39" t="e">
        <f>IF($E128="",IF(INDEX(Mal!R$9:R$431,COUNTIF($E$108:$F127,"")-COUNT($H$108:$H127)+1,0)=T127,"",INDEX(Mal!R$9:R$431,COUNTIF($E$108:$F127,"")-COUNT($H$108:$H127)+1,0)),"")</f>
        <v>#N/A</v>
      </c>
      <c r="U128" s="39" t="e">
        <f>IF($E128="",IF(INDEX(Mal!S$9:S$431,COUNTIF($E$108:$F127,"")-COUNT($H$108:$H127)+1,0)=U127,"",INDEX(Mal!S$9:S$431,COUNTIF($E$108:$F127,"")-COUNT($H$108:$H127)+1,0)),"")</f>
        <v>#N/A</v>
      </c>
      <c r="V128" s="39" t="e">
        <f t="shared" si="0"/>
        <v>#N/A</v>
      </c>
      <c r="W128" s="39" t="e">
        <f>IF(IF(AND(E128="",F128=""),INDEX(Mal!I$9:I$431,(COUNT($H$108:$H128)-COUNTIF($V$108:$V128,"")),0),"")="","",IF(AND(E128="",F128=""),INDEX(Mal!I$9:I$431,(COUNT($H$108:$H128)-COUNTIF($V$108:$V128,"")),0),""))</f>
        <v>#N/A</v>
      </c>
      <c r="X128" s="39" t="e">
        <f>IF($E128="",IF(INDEX(Mal!J$9:J$431,COUNTIF($E$108:$F127,"")-COUNT($H$108:$H127)+1,0)=X127,"",INDEX(Mal!J$9:J$431,COUNTIF($E$108:$F127,"")-COUNT($H$108:$H127)+1,0)),"")</f>
        <v>#N/A</v>
      </c>
      <c r="Y128" s="39" t="e">
        <f>IF(AND(Y127="",$H128=$H127),"",IF(VLOOKUP($H128,Mal!$A$9:$T$431,20,0)='Sales Orders'!Y127,"",VLOOKUP($H128,Mal!$A$9:$T$431,20,0)))</f>
        <v>#N/A</v>
      </c>
      <c r="Z128" s="39" t="e">
        <f t="shared" si="1"/>
        <v>#N/A</v>
      </c>
    </row>
    <row r="129" spans="1:26">
      <c r="A129" t="str">
        <f>IFERROR(IF(VLOOKUP(H129,Mal!$A$9:$A$431,1,0),"","END"),"END")</f>
        <v>END</v>
      </c>
      <c r="B129" s="39" t="e">
        <f>IF($E129="",IF(INDEX(Mal!$D$9:$D$431,COUNTIF($E$108:$F128,"")-COUNT($H$108:$H128)+1,0)=B128,"",INDEX(Mal!$D$9:$D$431,COUNTIF($E$108:$F128,"")-COUNT($H$108:$H128)+1,0)),"")</f>
        <v>#N/A</v>
      </c>
      <c r="C129" s="39" t="e">
        <f t="shared" si="2"/>
        <v>#N/A</v>
      </c>
      <c r="D129" s="39" t="e">
        <f>IF($E129="",IF(INDEX(Mal!$F$9:$F$431,COUNTIF($E$108:$F128,"")-COUNT($H$108:$H128)+1,0)=D128,"",INDEX(Mal!$F$9:$F$431,COUNTIF($E$108:$F128,"")-COUNT($H$108:$H128)+1,0)),"")</f>
        <v>#N/A</v>
      </c>
      <c r="E129" s="39" t="e">
        <f>IF(AND(E128="",$H129=$H128),"",IF(VLOOKUP(H129,Mal!$A$9:$B$431,2,0)='Sales Orders'!E128,"",VLOOKUP($H129,Mal!$A$9:$B$431,2,0)))</f>
        <v>#N/A</v>
      </c>
      <c r="F129" s="39" t="e">
        <f>IF($E129="",IF(INDEX(Mal!$C$9:$C$431,COUNTIF($E$108:$F128,"")-COUNT($H$108:$H128)+1,0)=F128,"",INDEX(Mal!$C$9:$C$431,COUNTIF($E$108:$F128,"")-COUNT($H$108:$H128)+1,0)),"")</f>
        <v>#N/A</v>
      </c>
      <c r="G129" s="39" t="e">
        <f t="shared" si="3"/>
        <v>#N/A</v>
      </c>
      <c r="H129" s="39">
        <f>IF(COUNTIF(Mal!$A$9:$A$431,'Sales Orders'!H128)+COUNTIFS(Mal!$A$9:$A$431,H128,Mal!$B$9:$B$431,"&lt;&gt;")+COUNTIFS(Mal!$A$9:$A$431,H128,Mal!$C$9:$C$431,"&lt;&gt;")=COUNTIF('Sales Orders'!$H$108:H128,'Sales Orders'!H128),'Sales Orders'!H128+1,'Sales Orders'!H128)</f>
        <v>2</v>
      </c>
      <c r="I129" s="39" t="e">
        <f>IF(E129="","",IF(Mal!$C$5="","",Mal!$C$5))</f>
        <v>#N/A</v>
      </c>
      <c r="J129" s="39" t="e">
        <f>IF(AND(J128="",$H129=$H128),"",IF(VLOOKUP($H129,Mal!$A$9:$H$431,7,0)='Sales Orders'!J128,"",VLOOKUP($H129,Mal!$A$9:$H$431,7,0)))</f>
        <v>#N/A</v>
      </c>
      <c r="K129" s="39" t="e">
        <f>IF(AND(K128="",$H129=$H128),"",IF(VLOOKUP($H129,Mal!$A$9:$H$431,8,0)='Sales Orders'!K128,"",VLOOKUP($H129,Mal!$A$9:$H$431,8,0)))</f>
        <v>#N/A</v>
      </c>
      <c r="L129" s="39" t="e">
        <f>IF(E129="","",IF(Mal!$C$6="","",Mal!$C$6))</f>
        <v>#N/A</v>
      </c>
      <c r="M129" s="39" t="e">
        <f>IF($E129="",IF(INDEX(Mal!K$9:K$431,COUNTIF($E$108:$F128,"")-COUNT($H$108:$H128)+1,0)=M128,"",INDEX(Mal!K$9:K$431,COUNTIF($E$108:$F128,"")-COUNT($H$108:$H128)+1,0)),"")</f>
        <v>#N/A</v>
      </c>
      <c r="N129" s="39" t="e">
        <f>IF($E129="",IF(INDEX(Mal!L$9:L$431,COUNTIF($E$108:$F128,"")-COUNT($H$108:$H128)+1,0)=N128,"",INDEX(Mal!L$9:L$431,COUNTIF($E$108:$F128,"")-COUNT($H$108:$H128)+1,0)),"")</f>
        <v>#N/A</v>
      </c>
      <c r="O129" s="39" t="e">
        <f>IF($E129="",IF(INDEX(Mal!M$9:M$431,COUNTIF($E$108:$F128,"")-COUNT($H$108:$H128)+1,0)=O128,"",INDEX(Mal!M$9:M$431,COUNTIF($E$108:$F128,"")-COUNT($H$108:$H128)+1,0)),"")</f>
        <v>#N/A</v>
      </c>
      <c r="P129" s="39" t="e">
        <f>IF($E129="",IF(INDEX(Mal!N$9:N$431,COUNTIF($E$108:$F128,"")-COUNT($H$108:$H128)+1,0)=P128,"",INDEX(Mal!N$9:N$431,COUNTIF($E$108:$F128,"")-COUNT($H$108:$H128)+1,0)),"")</f>
        <v>#N/A</v>
      </c>
      <c r="Q129" s="39" t="e">
        <f>IF($E129="",IF(INDEX(Mal!O$9:O$431,COUNTIF($E$108:$F128,"")-COUNT($H$108:$H128)+1,0)=Q128,"",INDEX(Mal!O$9:O$431,COUNTIF($E$108:$F128,"")-COUNT($H$108:$H128)+1,0)),"")</f>
        <v>#N/A</v>
      </c>
      <c r="R129" s="39" t="e">
        <f>IF($E129="",IF(INDEX(Mal!P$9:P$431,COUNTIF($E$108:$F128,"")-COUNT($H$108:$H128)+1,0)=R128,"",INDEX(Mal!P$9:P$431,COUNTIF($E$108:$F128,"")-COUNT($H$108:$H128)+1,0)),"")</f>
        <v>#N/A</v>
      </c>
      <c r="S129" s="39" t="e">
        <f>IF($E129="",IF(INDEX(Mal!Q$9:Q$431,COUNTIF($E$108:$F128,"")-COUNT($H$108:$H128)+1,0)=S128,"",INDEX(Mal!Q$9:Q$431,COUNTIF($E$108:$F128,"")-COUNT($H$108:$H128)+1,0)),"")</f>
        <v>#N/A</v>
      </c>
      <c r="T129" s="39" t="e">
        <f>IF($E129="",IF(INDEX(Mal!R$9:R$431,COUNTIF($E$108:$F128,"")-COUNT($H$108:$H128)+1,0)=T128,"",INDEX(Mal!R$9:R$431,COUNTIF($E$108:$F128,"")-COUNT($H$108:$H128)+1,0)),"")</f>
        <v>#N/A</v>
      </c>
      <c r="U129" s="39" t="e">
        <f>IF($E129="",IF(INDEX(Mal!S$9:S$431,COUNTIF($E$108:$F128,"")-COUNT($H$108:$H128)+1,0)=U128,"",INDEX(Mal!S$9:S$431,COUNTIF($E$108:$F128,"")-COUNT($H$108:$H128)+1,0)),"")</f>
        <v>#N/A</v>
      </c>
      <c r="V129" s="39" t="e">
        <f t="shared" si="0"/>
        <v>#N/A</v>
      </c>
      <c r="W129" s="39" t="e">
        <f>IF(IF(AND(E129="",F129=""),INDEX(Mal!I$9:I$431,(COUNT($H$108:$H129)-COUNTIF($V$108:$V129,"")),0),"")="","",IF(AND(E129="",F129=""),INDEX(Mal!I$9:I$431,(COUNT($H$108:$H129)-COUNTIF($V$108:$V129,"")),0),""))</f>
        <v>#N/A</v>
      </c>
      <c r="X129" s="39" t="e">
        <f>IF($E129="",IF(INDEX(Mal!J$9:J$431,COUNTIF($E$108:$F128,"")-COUNT($H$108:$H128)+1,0)=X128,"",INDEX(Mal!J$9:J$431,COUNTIF($E$108:$F128,"")-COUNT($H$108:$H128)+1,0)),"")</f>
        <v>#N/A</v>
      </c>
      <c r="Y129" s="39" t="e">
        <f>IF(AND(Y128="",$H129=$H128),"",IF(VLOOKUP($H129,Mal!$A$9:$T$431,20,0)='Sales Orders'!Y128,"",VLOOKUP($H129,Mal!$A$9:$T$431,20,0)))</f>
        <v>#N/A</v>
      </c>
      <c r="Z129" s="39" t="e">
        <f t="shared" si="1"/>
        <v>#N/A</v>
      </c>
    </row>
    <row r="130" spans="1:26">
      <c r="A130" t="str">
        <f>IFERROR(IF(VLOOKUP(H130,Mal!$A$9:$A$431,1,0),"","END"),"END")</f>
        <v>END</v>
      </c>
      <c r="B130" s="39" t="e">
        <f>IF($E130="",IF(INDEX(Mal!$D$9:$D$431,COUNTIF($E$108:$F129,"")-COUNT($H$108:$H129)+1,0)=B129,"",INDEX(Mal!$D$9:$D$431,COUNTIF($E$108:$F129,"")-COUNT($H$108:$H129)+1,0)),"")</f>
        <v>#N/A</v>
      </c>
      <c r="C130" s="39" t="e">
        <f t="shared" si="2"/>
        <v>#N/A</v>
      </c>
      <c r="D130" s="39" t="e">
        <f>IF($E130="",IF(INDEX(Mal!$F$9:$F$431,COUNTIF($E$108:$F129,"")-COUNT($H$108:$H129)+1,0)=D129,"",INDEX(Mal!$F$9:$F$431,COUNTIF($E$108:$F129,"")-COUNT($H$108:$H129)+1,0)),"")</f>
        <v>#N/A</v>
      </c>
      <c r="E130" s="39" t="e">
        <f>IF(AND(E129="",$H130=$H129),"",IF(VLOOKUP(H130,Mal!$A$9:$B$431,2,0)='Sales Orders'!E129,"",VLOOKUP($H130,Mal!$A$9:$B$431,2,0)))</f>
        <v>#N/A</v>
      </c>
      <c r="F130" s="39" t="e">
        <f>IF($E130="",IF(INDEX(Mal!$C$9:$C$431,COUNTIF($E$108:$F129,"")-COUNT($H$108:$H129)+1,0)=F129,"",INDEX(Mal!$C$9:$C$431,COUNTIF($E$108:$F129,"")-COUNT($H$108:$H129)+1,0)),"")</f>
        <v>#N/A</v>
      </c>
      <c r="G130" s="39" t="e">
        <f t="shared" si="3"/>
        <v>#N/A</v>
      </c>
      <c r="H130" s="39">
        <f>IF(COUNTIF(Mal!$A$9:$A$431,'Sales Orders'!H129)+COUNTIFS(Mal!$A$9:$A$431,H129,Mal!$B$9:$B$431,"&lt;&gt;")+COUNTIFS(Mal!$A$9:$A$431,H129,Mal!$C$9:$C$431,"&lt;&gt;")=COUNTIF('Sales Orders'!$H$108:H129,'Sales Orders'!H129),'Sales Orders'!H129+1,'Sales Orders'!H129)</f>
        <v>2</v>
      </c>
      <c r="I130" s="39" t="e">
        <f>IF(E130="","",IF(Mal!$C$5="","",Mal!$C$5))</f>
        <v>#N/A</v>
      </c>
      <c r="J130" s="39" t="e">
        <f>IF(AND(J129="",$H130=$H129),"",IF(VLOOKUP($H130,Mal!$A$9:$H$431,7,0)='Sales Orders'!J129,"",VLOOKUP($H130,Mal!$A$9:$H$431,7,0)))</f>
        <v>#N/A</v>
      </c>
      <c r="K130" s="39" t="e">
        <f>IF(AND(K129="",$H130=$H129),"",IF(VLOOKUP($H130,Mal!$A$9:$H$431,8,0)='Sales Orders'!K129,"",VLOOKUP($H130,Mal!$A$9:$H$431,8,0)))</f>
        <v>#N/A</v>
      </c>
      <c r="L130" s="39" t="e">
        <f>IF(E130="","",IF(Mal!$C$6="","",Mal!$C$6))</f>
        <v>#N/A</v>
      </c>
      <c r="M130" s="39" t="e">
        <f>IF($E130="",IF(INDEX(Mal!K$9:K$431,COUNTIF($E$108:$F129,"")-COUNT($H$108:$H129)+1,0)=M129,"",INDEX(Mal!K$9:K$431,COUNTIF($E$108:$F129,"")-COUNT($H$108:$H129)+1,0)),"")</f>
        <v>#N/A</v>
      </c>
      <c r="N130" s="39" t="e">
        <f>IF($E130="",IF(INDEX(Mal!L$9:L$431,COUNTIF($E$108:$F129,"")-COUNT($H$108:$H129)+1,0)=N129,"",INDEX(Mal!L$9:L$431,COUNTIF($E$108:$F129,"")-COUNT($H$108:$H129)+1,0)),"")</f>
        <v>#N/A</v>
      </c>
      <c r="O130" s="39" t="e">
        <f>IF($E130="",IF(INDEX(Mal!M$9:M$431,COUNTIF($E$108:$F129,"")-COUNT($H$108:$H129)+1,0)=O129,"",INDEX(Mal!M$9:M$431,COUNTIF($E$108:$F129,"")-COUNT($H$108:$H129)+1,0)),"")</f>
        <v>#N/A</v>
      </c>
      <c r="P130" s="39" t="e">
        <f>IF($E130="",IF(INDEX(Mal!N$9:N$431,COUNTIF($E$108:$F129,"")-COUNT($H$108:$H129)+1,0)=P129,"",INDEX(Mal!N$9:N$431,COUNTIF($E$108:$F129,"")-COUNT($H$108:$H129)+1,0)),"")</f>
        <v>#N/A</v>
      </c>
      <c r="Q130" s="39" t="e">
        <f>IF($E130="",IF(INDEX(Mal!O$9:O$431,COUNTIF($E$108:$F129,"")-COUNT($H$108:$H129)+1,0)=Q129,"",INDEX(Mal!O$9:O$431,COUNTIF($E$108:$F129,"")-COUNT($H$108:$H129)+1,0)),"")</f>
        <v>#N/A</v>
      </c>
      <c r="R130" s="39" t="e">
        <f>IF($E130="",IF(INDEX(Mal!P$9:P$431,COUNTIF($E$108:$F129,"")-COUNT($H$108:$H129)+1,0)=R129,"",INDEX(Mal!P$9:P$431,COUNTIF($E$108:$F129,"")-COUNT($H$108:$H129)+1,0)),"")</f>
        <v>#N/A</v>
      </c>
      <c r="S130" s="39" t="e">
        <f>IF($E130="",IF(INDEX(Mal!Q$9:Q$431,COUNTIF($E$108:$F129,"")-COUNT($H$108:$H129)+1,0)=S129,"",INDEX(Mal!Q$9:Q$431,COUNTIF($E$108:$F129,"")-COUNT($H$108:$H129)+1,0)),"")</f>
        <v>#N/A</v>
      </c>
      <c r="T130" s="39" t="e">
        <f>IF($E130="",IF(INDEX(Mal!R$9:R$431,COUNTIF($E$108:$F129,"")-COUNT($H$108:$H129)+1,0)=T129,"",INDEX(Mal!R$9:R$431,COUNTIF($E$108:$F129,"")-COUNT($H$108:$H129)+1,0)),"")</f>
        <v>#N/A</v>
      </c>
      <c r="U130" s="39" t="e">
        <f>IF($E130="",IF(INDEX(Mal!S$9:S$431,COUNTIF($E$108:$F129,"")-COUNT($H$108:$H129)+1,0)=U129,"",INDEX(Mal!S$9:S$431,COUNTIF($E$108:$F129,"")-COUNT($H$108:$H129)+1,0)),"")</f>
        <v>#N/A</v>
      </c>
      <c r="V130" s="39" t="e">
        <f t="shared" si="0"/>
        <v>#N/A</v>
      </c>
      <c r="W130" s="39" t="e">
        <f>IF(IF(AND(E130="",F130=""),INDEX(Mal!I$9:I$431,(COUNT($H$108:$H130)-COUNTIF($V$108:$V130,"")),0),"")="","",IF(AND(E130="",F130=""),INDEX(Mal!I$9:I$431,(COUNT($H$108:$H130)-COUNTIF($V$108:$V130,"")),0),""))</f>
        <v>#N/A</v>
      </c>
      <c r="X130" s="39" t="e">
        <f>IF($E130="",IF(INDEX(Mal!J$9:J$431,COUNTIF($E$108:$F129,"")-COUNT($H$108:$H129)+1,0)=X129,"",INDEX(Mal!J$9:J$431,COUNTIF($E$108:$F129,"")-COUNT($H$108:$H129)+1,0)),"")</f>
        <v>#N/A</v>
      </c>
      <c r="Y130" s="39" t="e">
        <f>IF(AND(Y129="",$H130=$H129),"",IF(VLOOKUP($H130,Mal!$A$9:$T$431,20,0)='Sales Orders'!Y129,"",VLOOKUP($H130,Mal!$A$9:$T$431,20,0)))</f>
        <v>#N/A</v>
      </c>
      <c r="Z130" s="39" t="e">
        <f t="shared" si="1"/>
        <v>#N/A</v>
      </c>
    </row>
    <row r="131" spans="1:26">
      <c r="A131" t="str">
        <f>IFERROR(IF(VLOOKUP(H131,Mal!$A$9:$A$431,1,0),"","END"),"END")</f>
        <v>END</v>
      </c>
      <c r="B131" s="39" t="e">
        <f>IF($E131="",IF(INDEX(Mal!$D$9:$D$431,COUNTIF($E$108:$F130,"")-COUNT($H$108:$H130)+1,0)=B130,"",INDEX(Mal!$D$9:$D$431,COUNTIF($E$108:$F130,"")-COUNT($H$108:$H130)+1,0)),"")</f>
        <v>#N/A</v>
      </c>
      <c r="C131" s="39" t="e">
        <f t="shared" si="2"/>
        <v>#N/A</v>
      </c>
      <c r="D131" s="39" t="e">
        <f>IF($E131="",IF(INDEX(Mal!$F$9:$F$431,COUNTIF($E$108:$F130,"")-COUNT($H$108:$H130)+1,0)=D130,"",INDEX(Mal!$F$9:$F$431,COUNTIF($E$108:$F130,"")-COUNT($H$108:$H130)+1,0)),"")</f>
        <v>#N/A</v>
      </c>
      <c r="E131" s="39" t="e">
        <f>IF(AND(E130="",$H131=$H130),"",IF(VLOOKUP(H131,Mal!$A$9:$B$431,2,0)='Sales Orders'!E130,"",VLOOKUP($H131,Mal!$A$9:$B$431,2,0)))</f>
        <v>#N/A</v>
      </c>
      <c r="F131" s="39" t="e">
        <f>IF($E131="",IF(INDEX(Mal!$C$9:$C$431,COUNTIF($E$108:$F130,"")-COUNT($H$108:$H130)+1,0)=F130,"",INDEX(Mal!$C$9:$C$431,COUNTIF($E$108:$F130,"")-COUNT($H$108:$H130)+1,0)),"")</f>
        <v>#N/A</v>
      </c>
      <c r="G131" s="39" t="e">
        <f t="shared" si="3"/>
        <v>#N/A</v>
      </c>
      <c r="H131" s="39">
        <f>IF(COUNTIF(Mal!$A$9:$A$431,'Sales Orders'!H130)+COUNTIFS(Mal!$A$9:$A$431,H130,Mal!$B$9:$B$431,"&lt;&gt;")+COUNTIFS(Mal!$A$9:$A$431,H130,Mal!$C$9:$C$431,"&lt;&gt;")=COUNTIF('Sales Orders'!$H$108:H130,'Sales Orders'!H130),'Sales Orders'!H130+1,'Sales Orders'!H130)</f>
        <v>2</v>
      </c>
      <c r="I131" s="39" t="e">
        <f>IF(E131="","",IF(Mal!$C$5="","",Mal!$C$5))</f>
        <v>#N/A</v>
      </c>
      <c r="J131" s="39" t="e">
        <f>IF(AND(J130="",$H131=$H130),"",IF(VLOOKUP($H131,Mal!$A$9:$H$431,7,0)='Sales Orders'!J130,"",VLOOKUP($H131,Mal!$A$9:$H$431,7,0)))</f>
        <v>#N/A</v>
      </c>
      <c r="K131" s="39" t="e">
        <f>IF(AND(K130="",$H131=$H130),"",IF(VLOOKUP($H131,Mal!$A$9:$H$431,8,0)='Sales Orders'!K130,"",VLOOKUP($H131,Mal!$A$9:$H$431,8,0)))</f>
        <v>#N/A</v>
      </c>
      <c r="L131" s="39" t="e">
        <f>IF(E131="","",IF(Mal!$C$6="","",Mal!$C$6))</f>
        <v>#N/A</v>
      </c>
      <c r="M131" s="39" t="e">
        <f>IF($E131="",IF(INDEX(Mal!K$9:K$431,COUNTIF($E$108:$F130,"")-COUNT($H$108:$H130)+1,0)=M130,"",INDEX(Mal!K$9:K$431,COUNTIF($E$108:$F130,"")-COUNT($H$108:$H130)+1,0)),"")</f>
        <v>#N/A</v>
      </c>
      <c r="N131" s="39" t="e">
        <f>IF($E131="",IF(INDEX(Mal!L$9:L$431,COUNTIF($E$108:$F130,"")-COUNT($H$108:$H130)+1,0)=N130,"",INDEX(Mal!L$9:L$431,COUNTIF($E$108:$F130,"")-COUNT($H$108:$H130)+1,0)),"")</f>
        <v>#N/A</v>
      </c>
      <c r="O131" s="39" t="e">
        <f>IF($E131="",IF(INDEX(Mal!M$9:M$431,COUNTIF($E$108:$F130,"")-COUNT($H$108:$H130)+1,0)=O130,"",INDEX(Mal!M$9:M$431,COUNTIF($E$108:$F130,"")-COUNT($H$108:$H130)+1,0)),"")</f>
        <v>#N/A</v>
      </c>
      <c r="P131" s="39" t="e">
        <f>IF($E131="",IF(INDEX(Mal!N$9:N$431,COUNTIF($E$108:$F130,"")-COUNT($H$108:$H130)+1,0)=P130,"",INDEX(Mal!N$9:N$431,COUNTIF($E$108:$F130,"")-COUNT($H$108:$H130)+1,0)),"")</f>
        <v>#N/A</v>
      </c>
      <c r="Q131" s="39" t="e">
        <f>IF($E131="",IF(INDEX(Mal!O$9:O$431,COUNTIF($E$108:$F130,"")-COUNT($H$108:$H130)+1,0)=Q130,"",INDEX(Mal!O$9:O$431,COUNTIF($E$108:$F130,"")-COUNT($H$108:$H130)+1,0)),"")</f>
        <v>#N/A</v>
      </c>
      <c r="R131" s="39" t="e">
        <f>IF($E131="",IF(INDEX(Mal!P$9:P$431,COUNTIF($E$108:$F130,"")-COUNT($H$108:$H130)+1,0)=R130,"",INDEX(Mal!P$9:P$431,COUNTIF($E$108:$F130,"")-COUNT($H$108:$H130)+1,0)),"")</f>
        <v>#N/A</v>
      </c>
      <c r="S131" s="39" t="e">
        <f>IF($E131="",IF(INDEX(Mal!Q$9:Q$431,COUNTIF($E$108:$F130,"")-COUNT($H$108:$H130)+1,0)=S130,"",INDEX(Mal!Q$9:Q$431,COUNTIF($E$108:$F130,"")-COUNT($H$108:$H130)+1,0)),"")</f>
        <v>#N/A</v>
      </c>
      <c r="T131" s="39" t="e">
        <f>IF($E131="",IF(INDEX(Mal!R$9:R$431,COUNTIF($E$108:$F130,"")-COUNT($H$108:$H130)+1,0)=T130,"",INDEX(Mal!R$9:R$431,COUNTIF($E$108:$F130,"")-COUNT($H$108:$H130)+1,0)),"")</f>
        <v>#N/A</v>
      </c>
      <c r="U131" s="39" t="e">
        <f>IF($E131="",IF(INDEX(Mal!S$9:S$431,COUNTIF($E$108:$F130,"")-COUNT($H$108:$H130)+1,0)=U130,"",INDEX(Mal!S$9:S$431,COUNTIF($E$108:$F130,"")-COUNT($H$108:$H130)+1,0)),"")</f>
        <v>#N/A</v>
      </c>
      <c r="V131" s="39" t="e">
        <f t="shared" si="0"/>
        <v>#N/A</v>
      </c>
      <c r="W131" s="39" t="e">
        <f>IF(IF(AND(E131="",F131=""),INDEX(Mal!I$9:I$431,(COUNT($H$108:$H131)-COUNTIF($V$108:$V131,"")),0),"")="","",IF(AND(E131="",F131=""),INDEX(Mal!I$9:I$431,(COUNT($H$108:$H131)-COUNTIF($V$108:$V131,"")),0),""))</f>
        <v>#N/A</v>
      </c>
      <c r="X131" s="39" t="e">
        <f>IF($E131="",IF(INDEX(Mal!J$9:J$431,COUNTIF($E$108:$F130,"")-COUNT($H$108:$H130)+1,0)=X130,"",INDEX(Mal!J$9:J$431,COUNTIF($E$108:$F130,"")-COUNT($H$108:$H130)+1,0)),"")</f>
        <v>#N/A</v>
      </c>
      <c r="Y131" s="39" t="e">
        <f>IF(AND(Y130="",$H131=$H130),"",IF(VLOOKUP($H131,Mal!$A$9:$T$431,20,0)='Sales Orders'!Y130,"",VLOOKUP($H131,Mal!$A$9:$T$431,20,0)))</f>
        <v>#N/A</v>
      </c>
      <c r="Z131" s="39" t="e">
        <f t="shared" si="1"/>
        <v>#N/A</v>
      </c>
    </row>
    <row r="132" spans="1:26">
      <c r="A132" t="str">
        <f>IFERROR(IF(VLOOKUP(H132,Mal!$A$9:$A$431,1,0),"","END"),"END")</f>
        <v>END</v>
      </c>
      <c r="B132" s="39" t="e">
        <f>IF($E132="",IF(INDEX(Mal!$D$9:$D$431,COUNTIF($E$108:$F131,"")-COUNT($H$108:$H131)+1,0)=B131,"",INDEX(Mal!$D$9:$D$431,COUNTIF($E$108:$F131,"")-COUNT($H$108:$H131)+1,0)),"")</f>
        <v>#N/A</v>
      </c>
      <c r="C132" s="39" t="e">
        <f t="shared" si="2"/>
        <v>#N/A</v>
      </c>
      <c r="D132" s="39" t="e">
        <f>IF($E132="",IF(INDEX(Mal!$F$9:$F$431,COUNTIF($E$108:$F131,"")-COUNT($H$108:$H131)+1,0)=D131,"",INDEX(Mal!$F$9:$F$431,COUNTIF($E$108:$F131,"")-COUNT($H$108:$H131)+1,0)),"")</f>
        <v>#N/A</v>
      </c>
      <c r="E132" s="39" t="e">
        <f>IF(AND(E131="",$H132=$H131),"",IF(VLOOKUP(H132,Mal!$A$9:$B$431,2,0)='Sales Orders'!E131,"",VLOOKUP($H132,Mal!$A$9:$B$431,2,0)))</f>
        <v>#N/A</v>
      </c>
      <c r="F132" s="39" t="e">
        <f>IF($E132="",IF(INDEX(Mal!$C$9:$C$431,COUNTIF($E$108:$F131,"")-COUNT($H$108:$H131)+1,0)=F131,"",INDEX(Mal!$C$9:$C$431,COUNTIF($E$108:$F131,"")-COUNT($H$108:$H131)+1,0)),"")</f>
        <v>#N/A</v>
      </c>
      <c r="G132" s="39" t="e">
        <f t="shared" si="3"/>
        <v>#N/A</v>
      </c>
      <c r="H132" s="39">
        <f>IF(COUNTIF(Mal!$A$9:$A$431,'Sales Orders'!H131)+COUNTIFS(Mal!$A$9:$A$431,H131,Mal!$B$9:$B$431,"&lt;&gt;")+COUNTIFS(Mal!$A$9:$A$431,H131,Mal!$C$9:$C$431,"&lt;&gt;")=COUNTIF('Sales Orders'!$H$108:H131,'Sales Orders'!H131),'Sales Orders'!H131+1,'Sales Orders'!H131)</f>
        <v>2</v>
      </c>
      <c r="I132" s="39" t="e">
        <f>IF(E132="","",IF(Mal!$C$5="","",Mal!$C$5))</f>
        <v>#N/A</v>
      </c>
      <c r="J132" s="39" t="e">
        <f>IF(AND(J131="",$H132=$H131),"",IF(VLOOKUP($H132,Mal!$A$9:$H$431,7,0)='Sales Orders'!J131,"",VLOOKUP($H132,Mal!$A$9:$H$431,7,0)))</f>
        <v>#N/A</v>
      </c>
      <c r="K132" s="39" t="e">
        <f>IF(AND(K131="",$H132=$H131),"",IF(VLOOKUP($H132,Mal!$A$9:$H$431,8,0)='Sales Orders'!K131,"",VLOOKUP($H132,Mal!$A$9:$H$431,8,0)))</f>
        <v>#N/A</v>
      </c>
      <c r="L132" s="39" t="e">
        <f>IF(E132="","",IF(Mal!$C$6="","",Mal!$C$6))</f>
        <v>#N/A</v>
      </c>
      <c r="M132" s="39" t="e">
        <f>IF($E132="",IF(INDEX(Mal!K$9:K$431,COUNTIF($E$108:$F131,"")-COUNT($H$108:$H131)+1,0)=M131,"",INDEX(Mal!K$9:K$431,COUNTIF($E$108:$F131,"")-COUNT($H$108:$H131)+1,0)),"")</f>
        <v>#N/A</v>
      </c>
      <c r="N132" s="39" t="e">
        <f>IF($E132="",IF(INDEX(Mal!L$9:L$431,COUNTIF($E$108:$F131,"")-COUNT($H$108:$H131)+1,0)=N131,"",INDEX(Mal!L$9:L$431,COUNTIF($E$108:$F131,"")-COUNT($H$108:$H131)+1,0)),"")</f>
        <v>#N/A</v>
      </c>
      <c r="O132" s="39" t="e">
        <f>IF($E132="",IF(INDEX(Mal!M$9:M$431,COUNTIF($E$108:$F131,"")-COUNT($H$108:$H131)+1,0)=O131,"",INDEX(Mal!M$9:M$431,COUNTIF($E$108:$F131,"")-COUNT($H$108:$H131)+1,0)),"")</f>
        <v>#N/A</v>
      </c>
      <c r="P132" s="39" t="e">
        <f>IF($E132="",IF(INDEX(Mal!N$9:N$431,COUNTIF($E$108:$F131,"")-COUNT($H$108:$H131)+1,0)=P131,"",INDEX(Mal!N$9:N$431,COUNTIF($E$108:$F131,"")-COUNT($H$108:$H131)+1,0)),"")</f>
        <v>#N/A</v>
      </c>
      <c r="Q132" s="39" t="e">
        <f>IF($E132="",IF(INDEX(Mal!O$9:O$431,COUNTIF($E$108:$F131,"")-COUNT($H$108:$H131)+1,0)=Q131,"",INDEX(Mal!O$9:O$431,COUNTIF($E$108:$F131,"")-COUNT($H$108:$H131)+1,0)),"")</f>
        <v>#N/A</v>
      </c>
      <c r="R132" s="39" t="e">
        <f>IF($E132="",IF(INDEX(Mal!P$9:P$431,COUNTIF($E$108:$F131,"")-COUNT($H$108:$H131)+1,0)=R131,"",INDEX(Mal!P$9:P$431,COUNTIF($E$108:$F131,"")-COUNT($H$108:$H131)+1,0)),"")</f>
        <v>#N/A</v>
      </c>
      <c r="S132" s="39" t="e">
        <f>IF($E132="",IF(INDEX(Mal!Q$9:Q$431,COUNTIF($E$108:$F131,"")-COUNT($H$108:$H131)+1,0)=S131,"",INDEX(Mal!Q$9:Q$431,COUNTIF($E$108:$F131,"")-COUNT($H$108:$H131)+1,0)),"")</f>
        <v>#N/A</v>
      </c>
      <c r="T132" s="39" t="e">
        <f>IF($E132="",IF(INDEX(Mal!R$9:R$431,COUNTIF($E$108:$F131,"")-COUNT($H$108:$H131)+1,0)=T131,"",INDEX(Mal!R$9:R$431,COUNTIF($E$108:$F131,"")-COUNT($H$108:$H131)+1,0)),"")</f>
        <v>#N/A</v>
      </c>
      <c r="U132" s="39" t="e">
        <f>IF($E132="",IF(INDEX(Mal!S$9:S$431,COUNTIF($E$108:$F131,"")-COUNT($H$108:$H131)+1,0)=U131,"",INDEX(Mal!S$9:S$431,COUNTIF($E$108:$F131,"")-COUNT($H$108:$H131)+1,0)),"")</f>
        <v>#N/A</v>
      </c>
      <c r="V132" s="39" t="e">
        <f t="shared" si="0"/>
        <v>#N/A</v>
      </c>
      <c r="W132" s="39" t="e">
        <f>IF(IF(AND(E132="",F132=""),INDEX(Mal!I$9:I$431,(COUNT($H$108:$H132)-COUNTIF($V$108:$V132,"")),0),"")="","",IF(AND(E132="",F132=""),INDEX(Mal!I$9:I$431,(COUNT($H$108:$H132)-COUNTIF($V$108:$V132,"")),0),""))</f>
        <v>#N/A</v>
      </c>
      <c r="X132" s="39" t="e">
        <f>IF($E132="",IF(INDEX(Mal!J$9:J$431,COUNTIF($E$108:$F131,"")-COUNT($H$108:$H131)+1,0)=X131,"",INDEX(Mal!J$9:J$431,COUNTIF($E$108:$F131,"")-COUNT($H$108:$H131)+1,0)),"")</f>
        <v>#N/A</v>
      </c>
      <c r="Y132" s="39" t="e">
        <f>IF(AND(Y131="",$H132=$H131),"",IF(VLOOKUP($H132,Mal!$A$9:$T$431,20,0)='Sales Orders'!Y131,"",VLOOKUP($H132,Mal!$A$9:$T$431,20,0)))</f>
        <v>#N/A</v>
      </c>
      <c r="Z132" s="39" t="e">
        <f t="shared" si="1"/>
        <v>#N/A</v>
      </c>
    </row>
    <row r="133" spans="1:26">
      <c r="A133" t="str">
        <f>IFERROR(IF(VLOOKUP(H133,Mal!$A$9:$A$431,1,0),"","END"),"END")</f>
        <v>END</v>
      </c>
      <c r="B133" s="39" t="e">
        <f>IF($E133="",IF(INDEX(Mal!$D$9:$D$431,COUNTIF($E$108:$F132,"")-COUNT($H$108:$H132)+1,0)=B132,"",INDEX(Mal!$D$9:$D$431,COUNTIF($E$108:$F132,"")-COUNT($H$108:$H132)+1,0)),"")</f>
        <v>#N/A</v>
      </c>
      <c r="C133" s="39" t="e">
        <f t="shared" si="2"/>
        <v>#N/A</v>
      </c>
      <c r="D133" s="39" t="e">
        <f>IF($E133="",IF(INDEX(Mal!$F$9:$F$431,COUNTIF($E$108:$F132,"")-COUNT($H$108:$H132)+1,0)=D132,"",INDEX(Mal!$F$9:$F$431,COUNTIF($E$108:$F132,"")-COUNT($H$108:$H132)+1,0)),"")</f>
        <v>#N/A</v>
      </c>
      <c r="E133" s="39" t="e">
        <f>IF(AND(E132="",$H133=$H132),"",IF(VLOOKUP(H133,Mal!$A$9:$B$431,2,0)='Sales Orders'!E132,"",VLOOKUP($H133,Mal!$A$9:$B$431,2,0)))</f>
        <v>#N/A</v>
      </c>
      <c r="F133" s="39" t="e">
        <f>IF($E133="",IF(INDEX(Mal!$C$9:$C$431,COUNTIF($E$108:$F132,"")-COUNT($H$108:$H132)+1,0)=F132,"",INDEX(Mal!$C$9:$C$431,COUNTIF($E$108:$F132,"")-COUNT($H$108:$H132)+1,0)),"")</f>
        <v>#N/A</v>
      </c>
      <c r="G133" s="39" t="e">
        <f t="shared" si="3"/>
        <v>#N/A</v>
      </c>
      <c r="H133" s="39">
        <f>IF(COUNTIF(Mal!$A$9:$A$431,'Sales Orders'!H132)+COUNTIFS(Mal!$A$9:$A$431,H132,Mal!$B$9:$B$431,"&lt;&gt;")+COUNTIFS(Mal!$A$9:$A$431,H132,Mal!$C$9:$C$431,"&lt;&gt;")=COUNTIF('Sales Orders'!$H$108:H132,'Sales Orders'!H132),'Sales Orders'!H132+1,'Sales Orders'!H132)</f>
        <v>2</v>
      </c>
      <c r="I133" s="39" t="e">
        <f>IF(E133="","",IF(Mal!$C$5="","",Mal!$C$5))</f>
        <v>#N/A</v>
      </c>
      <c r="J133" s="39" t="e">
        <f>IF(AND(J132="",$H133=$H132),"",IF(VLOOKUP($H133,Mal!$A$9:$H$431,7,0)='Sales Orders'!J132,"",VLOOKUP($H133,Mal!$A$9:$H$431,7,0)))</f>
        <v>#N/A</v>
      </c>
      <c r="K133" s="39" t="e">
        <f>IF(AND(K132="",$H133=$H132),"",IF(VLOOKUP($H133,Mal!$A$9:$H$431,8,0)='Sales Orders'!K132,"",VLOOKUP($H133,Mal!$A$9:$H$431,8,0)))</f>
        <v>#N/A</v>
      </c>
      <c r="L133" s="39" t="e">
        <f>IF(E133="","",IF(Mal!$C$6="","",Mal!$C$6))</f>
        <v>#N/A</v>
      </c>
      <c r="M133" s="39" t="e">
        <f>IF($E133="",IF(INDEX(Mal!K$9:K$431,COUNTIF($E$108:$F132,"")-COUNT($H$108:$H132)+1,0)=M132,"",INDEX(Mal!K$9:K$431,COUNTIF($E$108:$F132,"")-COUNT($H$108:$H132)+1,0)),"")</f>
        <v>#N/A</v>
      </c>
      <c r="N133" s="39" t="e">
        <f>IF($E133="",IF(INDEX(Mal!L$9:L$431,COUNTIF($E$108:$F132,"")-COUNT($H$108:$H132)+1,0)=N132,"",INDEX(Mal!L$9:L$431,COUNTIF($E$108:$F132,"")-COUNT($H$108:$H132)+1,0)),"")</f>
        <v>#N/A</v>
      </c>
      <c r="O133" s="39" t="e">
        <f>IF($E133="",IF(INDEX(Mal!M$9:M$431,COUNTIF($E$108:$F132,"")-COUNT($H$108:$H132)+1,0)=O132,"",INDEX(Mal!M$9:M$431,COUNTIF($E$108:$F132,"")-COUNT($H$108:$H132)+1,0)),"")</f>
        <v>#N/A</v>
      </c>
      <c r="P133" s="39" t="e">
        <f>IF($E133="",IF(INDEX(Mal!N$9:N$431,COUNTIF($E$108:$F132,"")-COUNT($H$108:$H132)+1,0)=P132,"",INDEX(Mal!N$9:N$431,COUNTIF($E$108:$F132,"")-COUNT($H$108:$H132)+1,0)),"")</f>
        <v>#N/A</v>
      </c>
      <c r="Q133" s="39" t="e">
        <f>IF($E133="",IF(INDEX(Mal!O$9:O$431,COUNTIF($E$108:$F132,"")-COUNT($H$108:$H132)+1,0)=Q132,"",INDEX(Mal!O$9:O$431,COUNTIF($E$108:$F132,"")-COUNT($H$108:$H132)+1,0)),"")</f>
        <v>#N/A</v>
      </c>
      <c r="R133" s="39" t="e">
        <f>IF($E133="",IF(INDEX(Mal!P$9:P$431,COUNTIF($E$108:$F132,"")-COUNT($H$108:$H132)+1,0)=R132,"",INDEX(Mal!P$9:P$431,COUNTIF($E$108:$F132,"")-COUNT($H$108:$H132)+1,0)),"")</f>
        <v>#N/A</v>
      </c>
      <c r="S133" s="39" t="e">
        <f>IF($E133="",IF(INDEX(Mal!Q$9:Q$431,COUNTIF($E$108:$F132,"")-COUNT($H$108:$H132)+1,0)=S132,"",INDEX(Mal!Q$9:Q$431,COUNTIF($E$108:$F132,"")-COUNT($H$108:$H132)+1,0)),"")</f>
        <v>#N/A</v>
      </c>
      <c r="T133" s="39" t="e">
        <f>IF($E133="",IF(INDEX(Mal!R$9:R$431,COUNTIF($E$108:$F132,"")-COUNT($H$108:$H132)+1,0)=T132,"",INDEX(Mal!R$9:R$431,COUNTIF($E$108:$F132,"")-COUNT($H$108:$H132)+1,0)),"")</f>
        <v>#N/A</v>
      </c>
      <c r="U133" s="39" t="e">
        <f>IF($E133="",IF(INDEX(Mal!S$9:S$431,COUNTIF($E$108:$F132,"")-COUNT($H$108:$H132)+1,0)=U132,"",INDEX(Mal!S$9:S$431,COUNTIF($E$108:$F132,"")-COUNT($H$108:$H132)+1,0)),"")</f>
        <v>#N/A</v>
      </c>
      <c r="V133" s="39" t="e">
        <f t="shared" si="0"/>
        <v>#N/A</v>
      </c>
      <c r="W133" s="39" t="e">
        <f>IF(IF(AND(E133="",F133=""),INDEX(Mal!I$9:I$431,(COUNT($H$108:$H133)-COUNTIF($V$108:$V133,"")),0),"")="","",IF(AND(E133="",F133=""),INDEX(Mal!I$9:I$431,(COUNT($H$108:$H133)-COUNTIF($V$108:$V133,"")),0),""))</f>
        <v>#N/A</v>
      </c>
      <c r="X133" s="39" t="e">
        <f>IF($E133="",IF(INDEX(Mal!J$9:J$431,COUNTIF($E$108:$F132,"")-COUNT($H$108:$H132)+1,0)=X132,"",INDEX(Mal!J$9:J$431,COUNTIF($E$108:$F132,"")-COUNT($H$108:$H132)+1,0)),"")</f>
        <v>#N/A</v>
      </c>
      <c r="Y133" s="39" t="e">
        <f>IF(AND(Y132="",$H133=$H132),"",IF(VLOOKUP($H133,Mal!$A$9:$T$431,20,0)='Sales Orders'!Y132,"",VLOOKUP($H133,Mal!$A$9:$T$431,20,0)))</f>
        <v>#N/A</v>
      </c>
      <c r="Z133" s="39" t="e">
        <f t="shared" si="1"/>
        <v>#N/A</v>
      </c>
    </row>
    <row r="134" spans="1:26">
      <c r="A134" t="str">
        <f>IFERROR(IF(VLOOKUP(H134,Mal!$A$9:$A$431,1,0),"","END"),"END")</f>
        <v>END</v>
      </c>
      <c r="B134" s="39" t="e">
        <f>IF($E134="",IF(INDEX(Mal!$D$9:$D$431,COUNTIF($E$108:$F133,"")-COUNT($H$108:$H133)+1,0)=B133,"",INDEX(Mal!$D$9:$D$431,COUNTIF($E$108:$F133,"")-COUNT($H$108:$H133)+1,0)),"")</f>
        <v>#N/A</v>
      </c>
      <c r="C134" s="39" t="e">
        <f t="shared" si="2"/>
        <v>#N/A</v>
      </c>
      <c r="D134" s="39" t="e">
        <f>IF($E134="",IF(INDEX(Mal!$F$9:$F$431,COUNTIF($E$108:$F133,"")-COUNT($H$108:$H133)+1,0)=D133,"",INDEX(Mal!$F$9:$F$431,COUNTIF($E$108:$F133,"")-COUNT($H$108:$H133)+1,0)),"")</f>
        <v>#N/A</v>
      </c>
      <c r="E134" s="39" t="e">
        <f>IF(AND(E133="",$H134=$H133),"",IF(VLOOKUP(H134,Mal!$A$9:$B$431,2,0)='Sales Orders'!E133,"",VLOOKUP($H134,Mal!$A$9:$B$431,2,0)))</f>
        <v>#N/A</v>
      </c>
      <c r="F134" s="39" t="e">
        <f>IF($E134="",IF(INDEX(Mal!$C$9:$C$431,COUNTIF($E$108:$F133,"")-COUNT($H$108:$H133)+1,0)=F133,"",INDEX(Mal!$C$9:$C$431,COUNTIF($E$108:$F133,"")-COUNT($H$108:$H133)+1,0)),"")</f>
        <v>#N/A</v>
      </c>
      <c r="G134" s="39" t="e">
        <f t="shared" si="3"/>
        <v>#N/A</v>
      </c>
      <c r="H134" s="39">
        <f>IF(COUNTIF(Mal!$A$9:$A$431,'Sales Orders'!H133)+COUNTIFS(Mal!$A$9:$A$431,H133,Mal!$B$9:$B$431,"&lt;&gt;")+COUNTIFS(Mal!$A$9:$A$431,H133,Mal!$C$9:$C$431,"&lt;&gt;")=COUNTIF('Sales Orders'!$H$108:H133,'Sales Orders'!H133),'Sales Orders'!H133+1,'Sales Orders'!H133)</f>
        <v>2</v>
      </c>
      <c r="I134" s="39" t="e">
        <f>IF(E134="","",IF(Mal!$C$5="","",Mal!$C$5))</f>
        <v>#N/A</v>
      </c>
      <c r="J134" s="39" t="e">
        <f>IF(AND(J133="",$H134=$H133),"",IF(VLOOKUP($H134,Mal!$A$9:$H$431,7,0)='Sales Orders'!J133,"",VLOOKUP($H134,Mal!$A$9:$H$431,7,0)))</f>
        <v>#N/A</v>
      </c>
      <c r="K134" s="39" t="e">
        <f>IF(AND(K133="",$H134=$H133),"",IF(VLOOKUP($H134,Mal!$A$9:$H$431,8,0)='Sales Orders'!K133,"",VLOOKUP($H134,Mal!$A$9:$H$431,8,0)))</f>
        <v>#N/A</v>
      </c>
      <c r="L134" s="39" t="e">
        <f>IF(E134="","",IF(Mal!$C$6="","",Mal!$C$6))</f>
        <v>#N/A</v>
      </c>
      <c r="M134" s="39" t="e">
        <f>IF($E134="",IF(INDEX(Mal!K$9:K$431,COUNTIF($E$108:$F133,"")-COUNT($H$108:$H133)+1,0)=M133,"",INDEX(Mal!K$9:K$431,COUNTIF($E$108:$F133,"")-COUNT($H$108:$H133)+1,0)),"")</f>
        <v>#N/A</v>
      </c>
      <c r="N134" s="39" t="e">
        <f>IF($E134="",IF(INDEX(Mal!L$9:L$431,COUNTIF($E$108:$F133,"")-COUNT($H$108:$H133)+1,0)=N133,"",INDEX(Mal!L$9:L$431,COUNTIF($E$108:$F133,"")-COUNT($H$108:$H133)+1,0)),"")</f>
        <v>#N/A</v>
      </c>
      <c r="O134" s="39" t="e">
        <f>IF($E134="",IF(INDEX(Mal!M$9:M$431,COUNTIF($E$108:$F133,"")-COUNT($H$108:$H133)+1,0)=O133,"",INDEX(Mal!M$9:M$431,COUNTIF($E$108:$F133,"")-COUNT($H$108:$H133)+1,0)),"")</f>
        <v>#N/A</v>
      </c>
      <c r="P134" s="39" t="e">
        <f>IF($E134="",IF(INDEX(Mal!N$9:N$431,COUNTIF($E$108:$F133,"")-COUNT($H$108:$H133)+1,0)=P133,"",INDEX(Mal!N$9:N$431,COUNTIF($E$108:$F133,"")-COUNT($H$108:$H133)+1,0)),"")</f>
        <v>#N/A</v>
      </c>
      <c r="Q134" s="39" t="e">
        <f>IF($E134="",IF(INDEX(Mal!O$9:O$431,COUNTIF($E$108:$F133,"")-COUNT($H$108:$H133)+1,0)=Q133,"",INDEX(Mal!O$9:O$431,COUNTIF($E$108:$F133,"")-COUNT($H$108:$H133)+1,0)),"")</f>
        <v>#N/A</v>
      </c>
      <c r="R134" s="39" t="e">
        <f>IF($E134="",IF(INDEX(Mal!P$9:P$431,COUNTIF($E$108:$F133,"")-COUNT($H$108:$H133)+1,0)=R133,"",INDEX(Mal!P$9:P$431,COUNTIF($E$108:$F133,"")-COUNT($H$108:$H133)+1,0)),"")</f>
        <v>#N/A</v>
      </c>
      <c r="S134" s="39" t="e">
        <f>IF($E134="",IF(INDEX(Mal!Q$9:Q$431,COUNTIF($E$108:$F133,"")-COUNT($H$108:$H133)+1,0)=S133,"",INDEX(Mal!Q$9:Q$431,COUNTIF($E$108:$F133,"")-COUNT($H$108:$H133)+1,0)),"")</f>
        <v>#N/A</v>
      </c>
      <c r="T134" s="39" t="e">
        <f>IF($E134="",IF(INDEX(Mal!R$9:R$431,COUNTIF($E$108:$F133,"")-COUNT($H$108:$H133)+1,0)=T133,"",INDEX(Mal!R$9:R$431,COUNTIF($E$108:$F133,"")-COUNT($H$108:$H133)+1,0)),"")</f>
        <v>#N/A</v>
      </c>
      <c r="U134" s="39" t="e">
        <f>IF($E134="",IF(INDEX(Mal!S$9:S$431,COUNTIF($E$108:$F133,"")-COUNT($H$108:$H133)+1,0)=U133,"",INDEX(Mal!S$9:S$431,COUNTIF($E$108:$F133,"")-COUNT($H$108:$H133)+1,0)),"")</f>
        <v>#N/A</v>
      </c>
      <c r="V134" s="39" t="e">
        <f t="shared" si="0"/>
        <v>#N/A</v>
      </c>
      <c r="W134" s="39" t="e">
        <f>IF(IF(AND(E134="",F134=""),INDEX(Mal!I$9:I$431,(COUNT($H$108:$H134)-COUNTIF($V$108:$V134,"")),0),"")="","",IF(AND(E134="",F134=""),INDEX(Mal!I$9:I$431,(COUNT($H$108:$H134)-COUNTIF($V$108:$V134,"")),0),""))</f>
        <v>#N/A</v>
      </c>
      <c r="X134" s="39" t="e">
        <f>IF($E134="",IF(INDEX(Mal!J$9:J$431,COUNTIF($E$108:$F133,"")-COUNT($H$108:$H133)+1,0)=X133,"",INDEX(Mal!J$9:J$431,COUNTIF($E$108:$F133,"")-COUNT($H$108:$H133)+1,0)),"")</f>
        <v>#N/A</v>
      </c>
      <c r="Y134" s="39" t="e">
        <f>IF(AND(Y133="",$H134=$H133),"",IF(VLOOKUP($H134,Mal!$A$9:$T$431,20,0)='Sales Orders'!Y133,"",VLOOKUP($H134,Mal!$A$9:$T$431,20,0)))</f>
        <v>#N/A</v>
      </c>
      <c r="Z134" s="39" t="e">
        <f t="shared" si="1"/>
        <v>#N/A</v>
      </c>
    </row>
    <row r="135" spans="1:26">
      <c r="A135" t="str">
        <f>IFERROR(IF(VLOOKUP(H135,Mal!$A$9:$A$431,1,0),"","END"),"END")</f>
        <v>END</v>
      </c>
      <c r="B135" s="39" t="e">
        <f>IF($E135="",IF(INDEX(Mal!$D$9:$D$431,COUNTIF($E$108:$F134,"")-COUNT($H$108:$H134)+1,0)=B134,"",INDEX(Mal!$D$9:$D$431,COUNTIF($E$108:$F134,"")-COUNT($H$108:$H134)+1,0)),"")</f>
        <v>#N/A</v>
      </c>
      <c r="C135" s="39" t="e">
        <f t="shared" si="2"/>
        <v>#N/A</v>
      </c>
      <c r="D135" s="39" t="e">
        <f>IF($E135="",IF(INDEX(Mal!$F$9:$F$431,COUNTIF($E$108:$F134,"")-COUNT($H$108:$H134)+1,0)=D134,"",INDEX(Mal!$F$9:$F$431,COUNTIF($E$108:$F134,"")-COUNT($H$108:$H134)+1,0)),"")</f>
        <v>#N/A</v>
      </c>
      <c r="E135" s="39" t="e">
        <f>IF(AND(E134="",$H135=$H134),"",IF(VLOOKUP(H135,Mal!$A$9:$B$431,2,0)='Sales Orders'!E134,"",VLOOKUP($H135,Mal!$A$9:$B$431,2,0)))</f>
        <v>#N/A</v>
      </c>
      <c r="F135" s="39" t="e">
        <f>IF($E135="",IF(INDEX(Mal!$C$9:$C$431,COUNTIF($E$108:$F134,"")-COUNT($H$108:$H134)+1,0)=F134,"",INDEX(Mal!$C$9:$C$431,COUNTIF($E$108:$F134,"")-COUNT($H$108:$H134)+1,0)),"")</f>
        <v>#N/A</v>
      </c>
      <c r="G135" s="39" t="e">
        <f t="shared" si="3"/>
        <v>#N/A</v>
      </c>
      <c r="H135" s="39">
        <f>IF(COUNTIF(Mal!$A$9:$A$431,'Sales Orders'!H134)+COUNTIFS(Mal!$A$9:$A$431,H134,Mal!$B$9:$B$431,"&lt;&gt;")+COUNTIFS(Mal!$A$9:$A$431,H134,Mal!$C$9:$C$431,"&lt;&gt;")=COUNTIF('Sales Orders'!$H$108:H134,'Sales Orders'!H134),'Sales Orders'!H134+1,'Sales Orders'!H134)</f>
        <v>2</v>
      </c>
      <c r="I135" s="39" t="e">
        <f>IF(E135="","",IF(Mal!$C$5="","",Mal!$C$5))</f>
        <v>#N/A</v>
      </c>
      <c r="J135" s="39" t="e">
        <f>IF(AND(J134="",$H135=$H134),"",IF(VLOOKUP($H135,Mal!$A$9:$H$431,7,0)='Sales Orders'!J134,"",VLOOKUP($H135,Mal!$A$9:$H$431,7,0)))</f>
        <v>#N/A</v>
      </c>
      <c r="K135" s="39" t="e">
        <f>IF(AND(K134="",$H135=$H134),"",IF(VLOOKUP($H135,Mal!$A$9:$H$431,8,0)='Sales Orders'!K134,"",VLOOKUP($H135,Mal!$A$9:$H$431,8,0)))</f>
        <v>#N/A</v>
      </c>
      <c r="L135" s="39" t="e">
        <f>IF(E135="","",IF(Mal!$C$6="","",Mal!$C$6))</f>
        <v>#N/A</v>
      </c>
      <c r="M135" s="39" t="e">
        <f>IF($E135="",IF(INDEX(Mal!K$9:K$431,COUNTIF($E$108:$F134,"")-COUNT($H$108:$H134)+1,0)=M134,"",INDEX(Mal!K$9:K$431,COUNTIF($E$108:$F134,"")-COUNT($H$108:$H134)+1,0)),"")</f>
        <v>#N/A</v>
      </c>
      <c r="N135" s="39" t="e">
        <f>IF($E135="",IF(INDEX(Mal!L$9:L$431,COUNTIF($E$108:$F134,"")-COUNT($H$108:$H134)+1,0)=N134,"",INDEX(Mal!L$9:L$431,COUNTIF($E$108:$F134,"")-COUNT($H$108:$H134)+1,0)),"")</f>
        <v>#N/A</v>
      </c>
      <c r="O135" s="39" t="e">
        <f>IF($E135="",IF(INDEX(Mal!M$9:M$431,COUNTIF($E$108:$F134,"")-COUNT($H$108:$H134)+1,0)=O134,"",INDEX(Mal!M$9:M$431,COUNTIF($E$108:$F134,"")-COUNT($H$108:$H134)+1,0)),"")</f>
        <v>#N/A</v>
      </c>
      <c r="P135" s="39" t="e">
        <f>IF($E135="",IF(INDEX(Mal!N$9:N$431,COUNTIF($E$108:$F134,"")-COUNT($H$108:$H134)+1,0)=P134,"",INDEX(Mal!N$9:N$431,COUNTIF($E$108:$F134,"")-COUNT($H$108:$H134)+1,0)),"")</f>
        <v>#N/A</v>
      </c>
      <c r="Q135" s="39" t="e">
        <f>IF($E135="",IF(INDEX(Mal!O$9:O$431,COUNTIF($E$108:$F134,"")-COUNT($H$108:$H134)+1,0)=Q134,"",INDEX(Mal!O$9:O$431,COUNTIF($E$108:$F134,"")-COUNT($H$108:$H134)+1,0)),"")</f>
        <v>#N/A</v>
      </c>
      <c r="R135" s="39" t="e">
        <f>IF($E135="",IF(INDEX(Mal!P$9:P$431,COUNTIF($E$108:$F134,"")-COUNT($H$108:$H134)+1,0)=R134,"",INDEX(Mal!P$9:P$431,COUNTIF($E$108:$F134,"")-COUNT($H$108:$H134)+1,0)),"")</f>
        <v>#N/A</v>
      </c>
      <c r="S135" s="39" t="e">
        <f>IF($E135="",IF(INDEX(Mal!Q$9:Q$431,COUNTIF($E$108:$F134,"")-COUNT($H$108:$H134)+1,0)=S134,"",INDEX(Mal!Q$9:Q$431,COUNTIF($E$108:$F134,"")-COUNT($H$108:$H134)+1,0)),"")</f>
        <v>#N/A</v>
      </c>
      <c r="T135" s="39" t="e">
        <f>IF($E135="",IF(INDEX(Mal!R$9:R$431,COUNTIF($E$108:$F134,"")-COUNT($H$108:$H134)+1,0)=T134,"",INDEX(Mal!R$9:R$431,COUNTIF($E$108:$F134,"")-COUNT($H$108:$H134)+1,0)),"")</f>
        <v>#N/A</v>
      </c>
      <c r="U135" s="39" t="e">
        <f>IF($E135="",IF(INDEX(Mal!S$9:S$431,COUNTIF($E$108:$F134,"")-COUNT($H$108:$H134)+1,0)=U134,"",INDEX(Mal!S$9:S$431,COUNTIF($E$108:$F134,"")-COUNT($H$108:$H134)+1,0)),"")</f>
        <v>#N/A</v>
      </c>
      <c r="V135" s="39" t="e">
        <f t="shared" si="0"/>
        <v>#N/A</v>
      </c>
      <c r="W135" s="39" t="e">
        <f>IF(IF(AND(E135="",F135=""),INDEX(Mal!I$9:I$431,(COUNT($H$108:$H135)-COUNTIF($V$108:$V135,"")),0),"")="","",IF(AND(E135="",F135=""),INDEX(Mal!I$9:I$431,(COUNT($H$108:$H135)-COUNTIF($V$108:$V135,"")),0),""))</f>
        <v>#N/A</v>
      </c>
      <c r="X135" s="39" t="e">
        <f>IF($E135="",IF(INDEX(Mal!J$9:J$431,COUNTIF($E$108:$F134,"")-COUNT($H$108:$H134)+1,0)=X134,"",INDEX(Mal!J$9:J$431,COUNTIF($E$108:$F134,"")-COUNT($H$108:$H134)+1,0)),"")</f>
        <v>#N/A</v>
      </c>
      <c r="Y135" s="39" t="e">
        <f>IF(AND(Y134="",$H135=$H134),"",IF(VLOOKUP($H135,Mal!$A$9:$T$431,20,0)='Sales Orders'!Y134,"",VLOOKUP($H135,Mal!$A$9:$T$431,20,0)))</f>
        <v>#N/A</v>
      </c>
      <c r="Z135" s="39" t="e">
        <f t="shared" si="1"/>
        <v>#N/A</v>
      </c>
    </row>
    <row r="136" spans="1:26">
      <c r="A136" t="str">
        <f>IFERROR(IF(VLOOKUP(H136,Mal!$A$9:$A$431,1,0),"","END"),"END")</f>
        <v>END</v>
      </c>
      <c r="B136" s="39" t="e">
        <f>IF($E136="",IF(INDEX(Mal!$D$9:$D$431,COUNTIF($E$108:$F135,"")-COUNT($H$108:$H135)+1,0)=B135,"",INDEX(Mal!$D$9:$D$431,COUNTIF($E$108:$F135,"")-COUNT($H$108:$H135)+1,0)),"")</f>
        <v>#N/A</v>
      </c>
      <c r="C136" s="39" t="e">
        <f t="shared" si="2"/>
        <v>#N/A</v>
      </c>
      <c r="D136" s="39" t="e">
        <f>IF($E136="",IF(INDEX(Mal!$F$9:$F$431,COUNTIF($E$108:$F135,"")-COUNT($H$108:$H135)+1,0)=D135,"",INDEX(Mal!$F$9:$F$431,COUNTIF($E$108:$F135,"")-COUNT($H$108:$H135)+1,0)),"")</f>
        <v>#N/A</v>
      </c>
      <c r="E136" s="39" t="e">
        <f>IF(AND(E135="",$H136=$H135),"",IF(VLOOKUP(H136,Mal!$A$9:$B$431,2,0)='Sales Orders'!E135,"",VLOOKUP($H136,Mal!$A$9:$B$431,2,0)))</f>
        <v>#N/A</v>
      </c>
      <c r="F136" s="39" t="e">
        <f>IF($E136="",IF(INDEX(Mal!$C$9:$C$431,COUNTIF($E$108:$F135,"")-COUNT($H$108:$H135)+1,0)=F135,"",INDEX(Mal!$C$9:$C$431,COUNTIF($E$108:$F135,"")-COUNT($H$108:$H135)+1,0)),"")</f>
        <v>#N/A</v>
      </c>
      <c r="G136" s="39" t="e">
        <f t="shared" si="3"/>
        <v>#N/A</v>
      </c>
      <c r="H136" s="39">
        <f>IF(COUNTIF(Mal!$A$9:$A$431,'Sales Orders'!H135)+COUNTIFS(Mal!$A$9:$A$431,H135,Mal!$B$9:$B$431,"&lt;&gt;")+COUNTIFS(Mal!$A$9:$A$431,H135,Mal!$C$9:$C$431,"&lt;&gt;")=COUNTIF('Sales Orders'!$H$108:H135,'Sales Orders'!H135),'Sales Orders'!H135+1,'Sales Orders'!H135)</f>
        <v>2</v>
      </c>
      <c r="I136" s="39" t="e">
        <f>IF(E136="","",IF(Mal!$C$5="","",Mal!$C$5))</f>
        <v>#N/A</v>
      </c>
      <c r="J136" s="39" t="e">
        <f>IF(AND(J135="",$H136=$H135),"",IF(VLOOKUP($H136,Mal!$A$9:$H$431,7,0)='Sales Orders'!J135,"",VLOOKUP($H136,Mal!$A$9:$H$431,7,0)))</f>
        <v>#N/A</v>
      </c>
      <c r="K136" s="39" t="e">
        <f>IF(AND(K135="",$H136=$H135),"",IF(VLOOKUP($H136,Mal!$A$9:$H$431,8,0)='Sales Orders'!K135,"",VLOOKUP($H136,Mal!$A$9:$H$431,8,0)))</f>
        <v>#N/A</v>
      </c>
      <c r="L136" s="39" t="e">
        <f>IF(E136="","",IF(Mal!$C$6="","",Mal!$C$6))</f>
        <v>#N/A</v>
      </c>
      <c r="M136" s="39" t="e">
        <f>IF($E136="",IF(INDEX(Mal!K$9:K$431,COUNTIF($E$108:$F135,"")-COUNT($H$108:$H135)+1,0)=M135,"",INDEX(Mal!K$9:K$431,COUNTIF($E$108:$F135,"")-COUNT($H$108:$H135)+1,0)),"")</f>
        <v>#N/A</v>
      </c>
      <c r="N136" s="39" t="e">
        <f>IF($E136="",IF(INDEX(Mal!L$9:L$431,COUNTIF($E$108:$F135,"")-COUNT($H$108:$H135)+1,0)=N135,"",INDEX(Mal!L$9:L$431,COUNTIF($E$108:$F135,"")-COUNT($H$108:$H135)+1,0)),"")</f>
        <v>#N/A</v>
      </c>
      <c r="O136" s="39" t="e">
        <f>IF($E136="",IF(INDEX(Mal!M$9:M$431,COUNTIF($E$108:$F135,"")-COUNT($H$108:$H135)+1,0)=O135,"",INDEX(Mal!M$9:M$431,COUNTIF($E$108:$F135,"")-COUNT($H$108:$H135)+1,0)),"")</f>
        <v>#N/A</v>
      </c>
      <c r="P136" s="39" t="e">
        <f>IF($E136="",IF(INDEX(Mal!N$9:N$431,COUNTIF($E$108:$F135,"")-COUNT($H$108:$H135)+1,0)=P135,"",INDEX(Mal!N$9:N$431,COUNTIF($E$108:$F135,"")-COUNT($H$108:$H135)+1,0)),"")</f>
        <v>#N/A</v>
      </c>
      <c r="Q136" s="39" t="e">
        <f>IF($E136="",IF(INDEX(Mal!O$9:O$431,COUNTIF($E$108:$F135,"")-COUNT($H$108:$H135)+1,0)=Q135,"",INDEX(Mal!O$9:O$431,COUNTIF($E$108:$F135,"")-COUNT($H$108:$H135)+1,0)),"")</f>
        <v>#N/A</v>
      </c>
      <c r="R136" s="39" t="e">
        <f>IF($E136="",IF(INDEX(Mal!P$9:P$431,COUNTIF($E$108:$F135,"")-COUNT($H$108:$H135)+1,0)=R135,"",INDEX(Mal!P$9:P$431,COUNTIF($E$108:$F135,"")-COUNT($H$108:$H135)+1,0)),"")</f>
        <v>#N/A</v>
      </c>
      <c r="S136" s="39" t="e">
        <f>IF($E136="",IF(INDEX(Mal!Q$9:Q$431,COUNTIF($E$108:$F135,"")-COUNT($H$108:$H135)+1,0)=S135,"",INDEX(Mal!Q$9:Q$431,COUNTIF($E$108:$F135,"")-COUNT($H$108:$H135)+1,0)),"")</f>
        <v>#N/A</v>
      </c>
      <c r="T136" s="39" t="e">
        <f>IF($E136="",IF(INDEX(Mal!R$9:R$431,COUNTIF($E$108:$F135,"")-COUNT($H$108:$H135)+1,0)=T135,"",INDEX(Mal!R$9:R$431,COUNTIF($E$108:$F135,"")-COUNT($H$108:$H135)+1,0)),"")</f>
        <v>#N/A</v>
      </c>
      <c r="U136" s="39" t="e">
        <f>IF($E136="",IF(INDEX(Mal!S$9:S$431,COUNTIF($E$108:$F135,"")-COUNT($H$108:$H135)+1,0)=U135,"",INDEX(Mal!S$9:S$431,COUNTIF($E$108:$F135,"")-COUNT($H$108:$H135)+1,0)),"")</f>
        <v>#N/A</v>
      </c>
      <c r="V136" s="39" t="e">
        <f t="shared" si="0"/>
        <v>#N/A</v>
      </c>
      <c r="W136" s="39" t="e">
        <f>IF(IF(AND(E136="",F136=""),INDEX(Mal!I$9:I$431,(COUNT($H$108:$H136)-COUNTIF($V$108:$V136,"")),0),"")="","",IF(AND(E136="",F136=""),INDEX(Mal!I$9:I$431,(COUNT($H$108:$H136)-COUNTIF($V$108:$V136,"")),0),""))</f>
        <v>#N/A</v>
      </c>
      <c r="X136" s="39" t="e">
        <f>IF($E136="",IF(INDEX(Mal!J$9:J$431,COUNTIF($E$108:$F135,"")-COUNT($H$108:$H135)+1,0)=X135,"",INDEX(Mal!J$9:J$431,COUNTIF($E$108:$F135,"")-COUNT($H$108:$H135)+1,0)),"")</f>
        <v>#N/A</v>
      </c>
      <c r="Y136" s="39" t="e">
        <f>IF(AND(Y135="",$H136=$H135),"",IF(VLOOKUP($H136,Mal!$A$9:$T$431,20,0)='Sales Orders'!Y135,"",VLOOKUP($H136,Mal!$A$9:$T$431,20,0)))</f>
        <v>#N/A</v>
      </c>
      <c r="Z136" s="39" t="e">
        <f t="shared" si="1"/>
        <v>#N/A</v>
      </c>
    </row>
    <row r="137" spans="1:26">
      <c r="A137" t="str">
        <f>IFERROR(IF(VLOOKUP(H137,Mal!$A$9:$A$431,1,0),"","END"),"END")</f>
        <v>END</v>
      </c>
      <c r="B137" s="39" t="e">
        <f>IF($E137="",IF(INDEX(Mal!$D$9:$D$431,COUNTIF($E$108:$F136,"")-COUNT($H$108:$H136)+1,0)=B136,"",INDEX(Mal!$D$9:$D$431,COUNTIF($E$108:$F136,"")-COUNT($H$108:$H136)+1,0)),"")</f>
        <v>#N/A</v>
      </c>
      <c r="C137" s="39" t="e">
        <f t="shared" si="2"/>
        <v>#N/A</v>
      </c>
      <c r="D137" s="39" t="e">
        <f>IF($E137="",IF(INDEX(Mal!$F$9:$F$431,COUNTIF($E$108:$F136,"")-COUNT($H$108:$H136)+1,0)=D136,"",INDEX(Mal!$F$9:$F$431,COUNTIF($E$108:$F136,"")-COUNT($H$108:$H136)+1,0)),"")</f>
        <v>#N/A</v>
      </c>
      <c r="E137" s="39" t="e">
        <f>IF(AND(E136="",$H137=$H136),"",IF(VLOOKUP(H137,Mal!$A$9:$B$431,2,0)='Sales Orders'!E136,"",VLOOKUP($H137,Mal!$A$9:$B$431,2,0)))</f>
        <v>#N/A</v>
      </c>
      <c r="F137" s="39" t="e">
        <f>IF($E137="",IF(INDEX(Mal!$C$9:$C$431,COUNTIF($E$108:$F136,"")-COUNT($H$108:$H136)+1,0)=F136,"",INDEX(Mal!$C$9:$C$431,COUNTIF($E$108:$F136,"")-COUNT($H$108:$H136)+1,0)),"")</f>
        <v>#N/A</v>
      </c>
      <c r="G137" s="39" t="e">
        <f t="shared" si="3"/>
        <v>#N/A</v>
      </c>
      <c r="H137" s="39">
        <f>IF(COUNTIF(Mal!$A$9:$A$431,'Sales Orders'!H136)+COUNTIFS(Mal!$A$9:$A$431,H136,Mal!$B$9:$B$431,"&lt;&gt;")+COUNTIFS(Mal!$A$9:$A$431,H136,Mal!$C$9:$C$431,"&lt;&gt;")=COUNTIF('Sales Orders'!$H$108:H136,'Sales Orders'!H136),'Sales Orders'!H136+1,'Sales Orders'!H136)</f>
        <v>2</v>
      </c>
      <c r="I137" s="39" t="e">
        <f>IF(E137="","",IF(Mal!$C$5="","",Mal!$C$5))</f>
        <v>#N/A</v>
      </c>
      <c r="J137" s="39" t="e">
        <f>IF(AND(J136="",$H137=$H136),"",IF(VLOOKUP($H137,Mal!$A$9:$H$431,7,0)='Sales Orders'!J136,"",VLOOKUP($H137,Mal!$A$9:$H$431,7,0)))</f>
        <v>#N/A</v>
      </c>
      <c r="K137" s="39" t="e">
        <f>IF(AND(K136="",$H137=$H136),"",IF(VLOOKUP($H137,Mal!$A$9:$H$431,8,0)='Sales Orders'!K136,"",VLOOKUP($H137,Mal!$A$9:$H$431,8,0)))</f>
        <v>#N/A</v>
      </c>
      <c r="L137" s="39" t="e">
        <f>IF(E137="","",IF(Mal!$C$6="","",Mal!$C$6))</f>
        <v>#N/A</v>
      </c>
      <c r="M137" s="39" t="e">
        <f>IF($E137="",IF(INDEX(Mal!K$9:K$431,COUNTIF($E$108:$F136,"")-COUNT($H$108:$H136)+1,0)=M136,"",INDEX(Mal!K$9:K$431,COUNTIF($E$108:$F136,"")-COUNT($H$108:$H136)+1,0)),"")</f>
        <v>#N/A</v>
      </c>
      <c r="N137" s="39" t="e">
        <f>IF($E137="",IF(INDEX(Mal!L$9:L$431,COUNTIF($E$108:$F136,"")-COUNT($H$108:$H136)+1,0)=N136,"",INDEX(Mal!L$9:L$431,COUNTIF($E$108:$F136,"")-COUNT($H$108:$H136)+1,0)),"")</f>
        <v>#N/A</v>
      </c>
      <c r="O137" s="39" t="e">
        <f>IF($E137="",IF(INDEX(Mal!M$9:M$431,COUNTIF($E$108:$F136,"")-COUNT($H$108:$H136)+1,0)=O136,"",INDEX(Mal!M$9:M$431,COUNTIF($E$108:$F136,"")-COUNT($H$108:$H136)+1,0)),"")</f>
        <v>#N/A</v>
      </c>
      <c r="P137" s="39" t="e">
        <f>IF($E137="",IF(INDEX(Mal!N$9:N$431,COUNTIF($E$108:$F136,"")-COUNT($H$108:$H136)+1,0)=P136,"",INDEX(Mal!N$9:N$431,COUNTIF($E$108:$F136,"")-COUNT($H$108:$H136)+1,0)),"")</f>
        <v>#N/A</v>
      </c>
      <c r="Q137" s="39" t="e">
        <f>IF($E137="",IF(INDEX(Mal!O$9:O$431,COUNTIF($E$108:$F136,"")-COUNT($H$108:$H136)+1,0)=Q136,"",INDEX(Mal!O$9:O$431,COUNTIF($E$108:$F136,"")-COUNT($H$108:$H136)+1,0)),"")</f>
        <v>#N/A</v>
      </c>
      <c r="R137" s="39" t="e">
        <f>IF($E137="",IF(INDEX(Mal!P$9:P$431,COUNTIF($E$108:$F136,"")-COUNT($H$108:$H136)+1,0)=R136,"",INDEX(Mal!P$9:P$431,COUNTIF($E$108:$F136,"")-COUNT($H$108:$H136)+1,0)),"")</f>
        <v>#N/A</v>
      </c>
      <c r="S137" s="39" t="e">
        <f>IF($E137="",IF(INDEX(Mal!Q$9:Q$431,COUNTIF($E$108:$F136,"")-COUNT($H$108:$H136)+1,0)=S136,"",INDEX(Mal!Q$9:Q$431,COUNTIF($E$108:$F136,"")-COUNT($H$108:$H136)+1,0)),"")</f>
        <v>#N/A</v>
      </c>
      <c r="T137" s="39" t="e">
        <f>IF($E137="",IF(INDEX(Mal!R$9:R$431,COUNTIF($E$108:$F136,"")-COUNT($H$108:$H136)+1,0)=T136,"",INDEX(Mal!R$9:R$431,COUNTIF($E$108:$F136,"")-COUNT($H$108:$H136)+1,0)),"")</f>
        <v>#N/A</v>
      </c>
      <c r="U137" s="39" t="e">
        <f>IF($E137="",IF(INDEX(Mal!S$9:S$431,COUNTIF($E$108:$F136,"")-COUNT($H$108:$H136)+1,0)=U136,"",INDEX(Mal!S$9:S$431,COUNTIF($E$108:$F136,"")-COUNT($H$108:$H136)+1,0)),"")</f>
        <v>#N/A</v>
      </c>
      <c r="V137" s="39" t="e">
        <f t="shared" si="0"/>
        <v>#N/A</v>
      </c>
      <c r="W137" s="39" t="e">
        <f>IF(IF(AND(E137="",F137=""),INDEX(Mal!I$9:I$431,(COUNT($H$108:$H137)-COUNTIF($V$108:$V137,"")),0),"")="","",IF(AND(E137="",F137=""),INDEX(Mal!I$9:I$431,(COUNT($H$108:$H137)-COUNTIF($V$108:$V137,"")),0),""))</f>
        <v>#N/A</v>
      </c>
      <c r="X137" s="39" t="e">
        <f>IF($E137="",IF(INDEX(Mal!J$9:J$431,COUNTIF($E$108:$F136,"")-COUNT($H$108:$H136)+1,0)=X136,"",INDEX(Mal!J$9:J$431,COUNTIF($E$108:$F136,"")-COUNT($H$108:$H136)+1,0)),"")</f>
        <v>#N/A</v>
      </c>
      <c r="Y137" s="39" t="e">
        <f>IF(AND(Y136="",$H137=$H136),"",IF(VLOOKUP($H137,Mal!$A$9:$T$431,20,0)='Sales Orders'!Y136,"",VLOOKUP($H137,Mal!$A$9:$T$431,20,0)))</f>
        <v>#N/A</v>
      </c>
      <c r="Z137" s="39" t="e">
        <f t="shared" si="1"/>
        <v>#N/A</v>
      </c>
    </row>
    <row r="138" spans="1:26">
      <c r="A138" t="str">
        <f>IFERROR(IF(VLOOKUP(H138,Mal!$A$9:$A$431,1,0),"","END"),"END")</f>
        <v>END</v>
      </c>
      <c r="B138" s="39" t="e">
        <f>IF($E138="",IF(INDEX(Mal!$D$9:$D$431,COUNTIF($E$108:$F137,"")-COUNT($H$108:$H137)+1,0)=B137,"",INDEX(Mal!$D$9:$D$431,COUNTIF($E$108:$F137,"")-COUNT($H$108:$H137)+1,0)),"")</f>
        <v>#N/A</v>
      </c>
      <c r="C138" s="39" t="e">
        <f t="shared" si="2"/>
        <v>#N/A</v>
      </c>
      <c r="D138" s="39" t="e">
        <f>IF($E138="",IF(INDEX(Mal!$F$9:$F$431,COUNTIF($E$108:$F137,"")-COUNT($H$108:$H137)+1,0)=D137,"",INDEX(Mal!$F$9:$F$431,COUNTIF($E$108:$F137,"")-COUNT($H$108:$H137)+1,0)),"")</f>
        <v>#N/A</v>
      </c>
      <c r="E138" s="39" t="e">
        <f>IF(AND(E137="",$H138=$H137),"",IF(VLOOKUP(H138,Mal!$A$9:$B$431,2,0)='Sales Orders'!E137,"",VLOOKUP($H138,Mal!$A$9:$B$431,2,0)))</f>
        <v>#N/A</v>
      </c>
      <c r="F138" s="39" t="e">
        <f>IF($E138="",IF(INDEX(Mal!$C$9:$C$431,COUNTIF($E$108:$F137,"")-COUNT($H$108:$H137)+1,0)=F137,"",INDEX(Mal!$C$9:$C$431,COUNTIF($E$108:$F137,"")-COUNT($H$108:$H137)+1,0)),"")</f>
        <v>#N/A</v>
      </c>
      <c r="G138" s="39" t="e">
        <f t="shared" si="3"/>
        <v>#N/A</v>
      </c>
      <c r="H138" s="39">
        <f>IF(COUNTIF(Mal!$A$9:$A$431,'Sales Orders'!H137)+COUNTIFS(Mal!$A$9:$A$431,H137,Mal!$B$9:$B$431,"&lt;&gt;")+COUNTIFS(Mal!$A$9:$A$431,H137,Mal!$C$9:$C$431,"&lt;&gt;")=COUNTIF('Sales Orders'!$H$108:H137,'Sales Orders'!H137),'Sales Orders'!H137+1,'Sales Orders'!H137)</f>
        <v>2</v>
      </c>
      <c r="I138" s="39" t="e">
        <f>IF(E138="","",IF(Mal!$C$5="","",Mal!$C$5))</f>
        <v>#N/A</v>
      </c>
      <c r="J138" s="39" t="e">
        <f>IF(AND(J137="",$H138=$H137),"",IF(VLOOKUP($H138,Mal!$A$9:$H$431,7,0)='Sales Orders'!J137,"",VLOOKUP($H138,Mal!$A$9:$H$431,7,0)))</f>
        <v>#N/A</v>
      </c>
      <c r="K138" s="39" t="e">
        <f>IF(AND(K137="",$H138=$H137),"",IF(VLOOKUP($H138,Mal!$A$9:$H$431,8,0)='Sales Orders'!K137,"",VLOOKUP($H138,Mal!$A$9:$H$431,8,0)))</f>
        <v>#N/A</v>
      </c>
      <c r="L138" s="39" t="e">
        <f>IF(E138="","",IF(Mal!$C$6="","",Mal!$C$6))</f>
        <v>#N/A</v>
      </c>
      <c r="M138" s="39" t="e">
        <f>IF($E138="",IF(INDEX(Mal!K$9:K$431,COUNTIF($E$108:$F137,"")-COUNT($H$108:$H137)+1,0)=M137,"",INDEX(Mal!K$9:K$431,COUNTIF($E$108:$F137,"")-COUNT($H$108:$H137)+1,0)),"")</f>
        <v>#N/A</v>
      </c>
      <c r="N138" s="39" t="e">
        <f>IF($E138="",IF(INDEX(Mal!L$9:L$431,COUNTIF($E$108:$F137,"")-COUNT($H$108:$H137)+1,0)=N137,"",INDEX(Mal!L$9:L$431,COUNTIF($E$108:$F137,"")-COUNT($H$108:$H137)+1,0)),"")</f>
        <v>#N/A</v>
      </c>
      <c r="O138" s="39" t="e">
        <f>IF($E138="",IF(INDEX(Mal!M$9:M$431,COUNTIF($E$108:$F137,"")-COUNT($H$108:$H137)+1,0)=O137,"",INDEX(Mal!M$9:M$431,COUNTIF($E$108:$F137,"")-COUNT($H$108:$H137)+1,0)),"")</f>
        <v>#N/A</v>
      </c>
      <c r="P138" s="39" t="e">
        <f>IF($E138="",IF(INDEX(Mal!N$9:N$431,COUNTIF($E$108:$F137,"")-COUNT($H$108:$H137)+1,0)=P137,"",INDEX(Mal!N$9:N$431,COUNTIF($E$108:$F137,"")-COUNT($H$108:$H137)+1,0)),"")</f>
        <v>#N/A</v>
      </c>
      <c r="Q138" s="39" t="e">
        <f>IF($E138="",IF(INDEX(Mal!O$9:O$431,COUNTIF($E$108:$F137,"")-COUNT($H$108:$H137)+1,0)=Q137,"",INDEX(Mal!O$9:O$431,COUNTIF($E$108:$F137,"")-COUNT($H$108:$H137)+1,0)),"")</f>
        <v>#N/A</v>
      </c>
      <c r="R138" s="39" t="e">
        <f>IF($E138="",IF(INDEX(Mal!P$9:P$431,COUNTIF($E$108:$F137,"")-COUNT($H$108:$H137)+1,0)=R137,"",INDEX(Mal!P$9:P$431,COUNTIF($E$108:$F137,"")-COUNT($H$108:$H137)+1,0)),"")</f>
        <v>#N/A</v>
      </c>
      <c r="S138" s="39" t="e">
        <f>IF($E138="",IF(INDEX(Mal!Q$9:Q$431,COUNTIF($E$108:$F137,"")-COUNT($H$108:$H137)+1,0)=S137,"",INDEX(Mal!Q$9:Q$431,COUNTIF($E$108:$F137,"")-COUNT($H$108:$H137)+1,0)),"")</f>
        <v>#N/A</v>
      </c>
      <c r="T138" s="39" t="e">
        <f>IF($E138="",IF(INDEX(Mal!R$9:R$431,COUNTIF($E$108:$F137,"")-COUNT($H$108:$H137)+1,0)=T137,"",INDEX(Mal!R$9:R$431,COUNTIF($E$108:$F137,"")-COUNT($H$108:$H137)+1,0)),"")</f>
        <v>#N/A</v>
      </c>
      <c r="U138" s="39" t="e">
        <f>IF($E138="",IF(INDEX(Mal!S$9:S$431,COUNTIF($E$108:$F137,"")-COUNT($H$108:$H137)+1,0)=U137,"",INDEX(Mal!S$9:S$431,COUNTIF($E$108:$F137,"")-COUNT($H$108:$H137)+1,0)),"")</f>
        <v>#N/A</v>
      </c>
      <c r="V138" s="39" t="e">
        <f t="shared" si="0"/>
        <v>#N/A</v>
      </c>
      <c r="W138" s="39" t="e">
        <f>IF(IF(AND(E138="",F138=""),INDEX(Mal!I$9:I$431,(COUNT($H$108:$H138)-COUNTIF($V$108:$V138,"")),0),"")="","",IF(AND(E138="",F138=""),INDEX(Mal!I$9:I$431,(COUNT($H$108:$H138)-COUNTIF($V$108:$V138,"")),0),""))</f>
        <v>#N/A</v>
      </c>
      <c r="X138" s="39" t="e">
        <f>IF($E138="",IF(INDEX(Mal!J$9:J$431,COUNTIF($E$108:$F137,"")-COUNT($H$108:$H137)+1,0)=X137,"",INDEX(Mal!J$9:J$431,COUNTIF($E$108:$F137,"")-COUNT($H$108:$H137)+1,0)),"")</f>
        <v>#N/A</v>
      </c>
      <c r="Y138" s="39" t="e">
        <f>IF(AND(Y137="",$H138=$H137),"",IF(VLOOKUP($H138,Mal!$A$9:$T$431,20,0)='Sales Orders'!Y137,"",VLOOKUP($H138,Mal!$A$9:$T$431,20,0)))</f>
        <v>#N/A</v>
      </c>
      <c r="Z138" s="39" t="e">
        <f t="shared" si="1"/>
        <v>#N/A</v>
      </c>
    </row>
    <row r="139" spans="1:26">
      <c r="A139" t="str">
        <f>IFERROR(IF(VLOOKUP(H139,Mal!$A$9:$A$431,1,0),"","END"),"END")</f>
        <v>END</v>
      </c>
      <c r="B139" s="39" t="e">
        <f>IF($E139="",IF(INDEX(Mal!$D$9:$D$431,COUNTIF($E$108:$F138,"")-COUNT($H$108:$H138)+1,0)=B138,"",INDEX(Mal!$D$9:$D$431,COUNTIF($E$108:$F138,"")-COUNT($H$108:$H138)+1,0)),"")</f>
        <v>#N/A</v>
      </c>
      <c r="C139" s="39" t="e">
        <f t="shared" si="2"/>
        <v>#N/A</v>
      </c>
      <c r="D139" s="39" t="e">
        <f>IF($E139="",IF(INDEX(Mal!$F$9:$F$431,COUNTIF($E$108:$F138,"")-COUNT($H$108:$H138)+1,0)=D138,"",INDEX(Mal!$F$9:$F$431,COUNTIF($E$108:$F138,"")-COUNT($H$108:$H138)+1,0)),"")</f>
        <v>#N/A</v>
      </c>
      <c r="E139" s="39" t="e">
        <f>IF(AND(E138="",$H139=$H138),"",IF(VLOOKUP(H139,Mal!$A$9:$B$431,2,0)='Sales Orders'!E138,"",VLOOKUP($H139,Mal!$A$9:$B$431,2,0)))</f>
        <v>#N/A</v>
      </c>
      <c r="F139" s="39" t="e">
        <f>IF($E139="",IF(INDEX(Mal!$C$9:$C$431,COUNTIF($E$108:$F138,"")-COUNT($H$108:$H138)+1,0)=F138,"",INDEX(Mal!$C$9:$C$431,COUNTIF($E$108:$F138,"")-COUNT($H$108:$H138)+1,0)),"")</f>
        <v>#N/A</v>
      </c>
      <c r="G139" s="39" t="e">
        <f t="shared" si="3"/>
        <v>#N/A</v>
      </c>
      <c r="H139" s="39">
        <f>IF(COUNTIF(Mal!$A$9:$A$431,'Sales Orders'!H138)+COUNTIFS(Mal!$A$9:$A$431,H138,Mal!$B$9:$B$431,"&lt;&gt;")+COUNTIFS(Mal!$A$9:$A$431,H138,Mal!$C$9:$C$431,"&lt;&gt;")=COUNTIF('Sales Orders'!$H$108:H138,'Sales Orders'!H138),'Sales Orders'!H138+1,'Sales Orders'!H138)</f>
        <v>2</v>
      </c>
      <c r="I139" s="39" t="e">
        <f>IF(E139="","",IF(Mal!$C$5="","",Mal!$C$5))</f>
        <v>#N/A</v>
      </c>
      <c r="J139" s="39" t="e">
        <f>IF(AND(J138="",$H139=$H138),"",IF(VLOOKUP($H139,Mal!$A$9:$H$431,7,0)='Sales Orders'!J138,"",VLOOKUP($H139,Mal!$A$9:$H$431,7,0)))</f>
        <v>#N/A</v>
      </c>
      <c r="K139" s="39" t="e">
        <f>IF(AND(K138="",$H139=$H138),"",IF(VLOOKUP($H139,Mal!$A$9:$H$431,8,0)='Sales Orders'!K138,"",VLOOKUP($H139,Mal!$A$9:$H$431,8,0)))</f>
        <v>#N/A</v>
      </c>
      <c r="L139" s="39" t="e">
        <f>IF(E139="","",IF(Mal!$C$6="","",Mal!$C$6))</f>
        <v>#N/A</v>
      </c>
      <c r="M139" s="39" t="e">
        <f>IF($E139="",IF(INDEX(Mal!K$9:K$431,COUNTIF($E$108:$F138,"")-COUNT($H$108:$H138)+1,0)=M138,"",INDEX(Mal!K$9:K$431,COUNTIF($E$108:$F138,"")-COUNT($H$108:$H138)+1,0)),"")</f>
        <v>#N/A</v>
      </c>
      <c r="N139" s="39" t="e">
        <f>IF($E139="",IF(INDEX(Mal!L$9:L$431,COUNTIF($E$108:$F138,"")-COUNT($H$108:$H138)+1,0)=N138,"",INDEX(Mal!L$9:L$431,COUNTIF($E$108:$F138,"")-COUNT($H$108:$H138)+1,0)),"")</f>
        <v>#N/A</v>
      </c>
      <c r="O139" s="39" t="e">
        <f>IF($E139="",IF(INDEX(Mal!M$9:M$431,COUNTIF($E$108:$F138,"")-COUNT($H$108:$H138)+1,0)=O138,"",INDEX(Mal!M$9:M$431,COUNTIF($E$108:$F138,"")-COUNT($H$108:$H138)+1,0)),"")</f>
        <v>#N/A</v>
      </c>
      <c r="P139" s="39" t="e">
        <f>IF($E139="",IF(INDEX(Mal!N$9:N$431,COUNTIF($E$108:$F138,"")-COUNT($H$108:$H138)+1,0)=P138,"",INDEX(Mal!N$9:N$431,COUNTIF($E$108:$F138,"")-COUNT($H$108:$H138)+1,0)),"")</f>
        <v>#N/A</v>
      </c>
      <c r="Q139" s="39" t="e">
        <f>IF($E139="",IF(INDEX(Mal!O$9:O$431,COUNTIF($E$108:$F138,"")-COUNT($H$108:$H138)+1,0)=Q138,"",INDEX(Mal!O$9:O$431,COUNTIF($E$108:$F138,"")-COUNT($H$108:$H138)+1,0)),"")</f>
        <v>#N/A</v>
      </c>
      <c r="R139" s="39" t="e">
        <f>IF($E139="",IF(INDEX(Mal!P$9:P$431,COUNTIF($E$108:$F138,"")-COUNT($H$108:$H138)+1,0)=R138,"",INDEX(Mal!P$9:P$431,COUNTIF($E$108:$F138,"")-COUNT($H$108:$H138)+1,0)),"")</f>
        <v>#N/A</v>
      </c>
      <c r="S139" s="39" t="e">
        <f>IF($E139="",IF(INDEX(Mal!Q$9:Q$431,COUNTIF($E$108:$F138,"")-COUNT($H$108:$H138)+1,0)=S138,"",INDEX(Mal!Q$9:Q$431,COUNTIF($E$108:$F138,"")-COUNT($H$108:$H138)+1,0)),"")</f>
        <v>#N/A</v>
      </c>
      <c r="T139" s="39" t="e">
        <f>IF($E139="",IF(INDEX(Mal!R$9:R$431,COUNTIF($E$108:$F138,"")-COUNT($H$108:$H138)+1,0)=T138,"",INDEX(Mal!R$9:R$431,COUNTIF($E$108:$F138,"")-COUNT($H$108:$H138)+1,0)),"")</f>
        <v>#N/A</v>
      </c>
      <c r="U139" s="39" t="e">
        <f>IF($E139="",IF(INDEX(Mal!S$9:S$431,COUNTIF($E$108:$F138,"")-COUNT($H$108:$H138)+1,0)=U138,"",INDEX(Mal!S$9:S$431,COUNTIF($E$108:$F138,"")-COUNT($H$108:$H138)+1,0)),"")</f>
        <v>#N/A</v>
      </c>
      <c r="V139" s="39" t="e">
        <f t="shared" si="0"/>
        <v>#N/A</v>
      </c>
      <c r="W139" s="39" t="e">
        <f>IF(IF(AND(E139="",F139=""),INDEX(Mal!I$9:I$431,(COUNT($H$108:$H139)-COUNTIF($V$108:$V139,"")),0),"")="","",IF(AND(E139="",F139=""),INDEX(Mal!I$9:I$431,(COUNT($H$108:$H139)-COUNTIF($V$108:$V139,"")),0),""))</f>
        <v>#N/A</v>
      </c>
      <c r="X139" s="39" t="e">
        <f>IF($E139="",IF(INDEX(Mal!J$9:J$431,COUNTIF($E$108:$F138,"")-COUNT($H$108:$H138)+1,0)=X138,"",INDEX(Mal!J$9:J$431,COUNTIF($E$108:$F138,"")-COUNT($H$108:$H138)+1,0)),"")</f>
        <v>#N/A</v>
      </c>
      <c r="Y139" s="39" t="e">
        <f>IF(AND(Y138="",$H139=$H138),"",IF(VLOOKUP($H139,Mal!$A$9:$T$431,20,0)='Sales Orders'!Y138,"",VLOOKUP($H139,Mal!$A$9:$T$431,20,0)))</f>
        <v>#N/A</v>
      </c>
      <c r="Z139" s="39" t="e">
        <f t="shared" si="1"/>
        <v>#N/A</v>
      </c>
    </row>
    <row r="140" spans="1:26">
      <c r="A140" t="str">
        <f>IFERROR(IF(VLOOKUP(H140,Mal!$A$9:$A$431,1,0),"","END"),"END")</f>
        <v>END</v>
      </c>
      <c r="B140" s="39" t="e">
        <f>IF($E140="",IF(INDEX(Mal!$D$9:$D$431,COUNTIF($E$108:$F139,"")-COUNT($H$108:$H139)+1,0)=B139,"",INDEX(Mal!$D$9:$D$431,COUNTIF($E$108:$F139,"")-COUNT($H$108:$H139)+1,0)),"")</f>
        <v>#N/A</v>
      </c>
      <c r="C140" s="39" t="e">
        <f t="shared" si="2"/>
        <v>#N/A</v>
      </c>
      <c r="D140" s="39" t="e">
        <f>IF($E140="",IF(INDEX(Mal!$F$9:$F$431,COUNTIF($E$108:$F139,"")-COUNT($H$108:$H139)+1,0)=D139,"",INDEX(Mal!$F$9:$F$431,COUNTIF($E$108:$F139,"")-COUNT($H$108:$H139)+1,0)),"")</f>
        <v>#N/A</v>
      </c>
      <c r="E140" s="39" t="e">
        <f>IF(AND(E139="",$H140=$H139),"",IF(VLOOKUP(H140,Mal!$A$9:$B$431,2,0)='Sales Orders'!E139,"",VLOOKUP($H140,Mal!$A$9:$B$431,2,0)))</f>
        <v>#N/A</v>
      </c>
      <c r="F140" s="39" t="e">
        <f>IF($E140="",IF(INDEX(Mal!$C$9:$C$431,COUNTIF($E$108:$F139,"")-COUNT($H$108:$H139)+1,0)=F139,"",INDEX(Mal!$C$9:$C$431,COUNTIF($E$108:$F139,"")-COUNT($H$108:$H139)+1,0)),"")</f>
        <v>#N/A</v>
      </c>
      <c r="G140" s="39" t="e">
        <f t="shared" si="3"/>
        <v>#N/A</v>
      </c>
      <c r="H140" s="39">
        <f>IF(COUNTIF(Mal!$A$9:$A$431,'Sales Orders'!H139)+COUNTIFS(Mal!$A$9:$A$431,H139,Mal!$B$9:$B$431,"&lt;&gt;")+COUNTIFS(Mal!$A$9:$A$431,H139,Mal!$C$9:$C$431,"&lt;&gt;")=COUNTIF('Sales Orders'!$H$108:H139,'Sales Orders'!H139),'Sales Orders'!H139+1,'Sales Orders'!H139)</f>
        <v>2</v>
      </c>
      <c r="I140" s="39" t="e">
        <f>IF(E140="","",IF(Mal!$C$5="","",Mal!$C$5))</f>
        <v>#N/A</v>
      </c>
      <c r="J140" s="39" t="e">
        <f>IF(AND(J139="",$H140=$H139),"",IF(VLOOKUP($H140,Mal!$A$9:$H$431,7,0)='Sales Orders'!J139,"",VLOOKUP($H140,Mal!$A$9:$H$431,7,0)))</f>
        <v>#N/A</v>
      </c>
      <c r="K140" s="39" t="e">
        <f>IF(AND(K139="",$H140=$H139),"",IF(VLOOKUP($H140,Mal!$A$9:$H$431,8,0)='Sales Orders'!K139,"",VLOOKUP($H140,Mal!$A$9:$H$431,8,0)))</f>
        <v>#N/A</v>
      </c>
      <c r="L140" s="39" t="e">
        <f>IF(E140="","",IF(Mal!$C$6="","",Mal!$C$6))</f>
        <v>#N/A</v>
      </c>
      <c r="M140" s="39" t="e">
        <f>IF($E140="",IF(INDEX(Mal!K$9:K$431,COUNTIF($E$108:$F139,"")-COUNT($H$108:$H139)+1,0)=M139,"",INDEX(Mal!K$9:K$431,COUNTIF($E$108:$F139,"")-COUNT($H$108:$H139)+1,0)),"")</f>
        <v>#N/A</v>
      </c>
      <c r="N140" s="39" t="e">
        <f>IF($E140="",IF(INDEX(Mal!L$9:L$431,COUNTIF($E$108:$F139,"")-COUNT($H$108:$H139)+1,0)=N139,"",INDEX(Mal!L$9:L$431,COUNTIF($E$108:$F139,"")-COUNT($H$108:$H139)+1,0)),"")</f>
        <v>#N/A</v>
      </c>
      <c r="O140" s="39" t="e">
        <f>IF($E140="",IF(INDEX(Mal!M$9:M$431,COUNTIF($E$108:$F139,"")-COUNT($H$108:$H139)+1,0)=O139,"",INDEX(Mal!M$9:M$431,COUNTIF($E$108:$F139,"")-COUNT($H$108:$H139)+1,0)),"")</f>
        <v>#N/A</v>
      </c>
      <c r="P140" s="39" t="e">
        <f>IF($E140="",IF(INDEX(Mal!N$9:N$431,COUNTIF($E$108:$F139,"")-COUNT($H$108:$H139)+1,0)=P139,"",INDEX(Mal!N$9:N$431,COUNTIF($E$108:$F139,"")-COUNT($H$108:$H139)+1,0)),"")</f>
        <v>#N/A</v>
      </c>
      <c r="Q140" s="39" t="e">
        <f>IF($E140="",IF(INDEX(Mal!O$9:O$431,COUNTIF($E$108:$F139,"")-COUNT($H$108:$H139)+1,0)=Q139,"",INDEX(Mal!O$9:O$431,COUNTIF($E$108:$F139,"")-COUNT($H$108:$H139)+1,0)),"")</f>
        <v>#N/A</v>
      </c>
      <c r="R140" s="39" t="e">
        <f>IF($E140="",IF(INDEX(Mal!P$9:P$431,COUNTIF($E$108:$F139,"")-COUNT($H$108:$H139)+1,0)=R139,"",INDEX(Mal!P$9:P$431,COUNTIF($E$108:$F139,"")-COUNT($H$108:$H139)+1,0)),"")</f>
        <v>#N/A</v>
      </c>
      <c r="S140" s="39" t="e">
        <f>IF($E140="",IF(INDEX(Mal!Q$9:Q$431,COUNTIF($E$108:$F139,"")-COUNT($H$108:$H139)+1,0)=S139,"",INDEX(Mal!Q$9:Q$431,COUNTIF($E$108:$F139,"")-COUNT($H$108:$H139)+1,0)),"")</f>
        <v>#N/A</v>
      </c>
      <c r="T140" s="39" t="e">
        <f>IF($E140="",IF(INDEX(Mal!R$9:R$431,COUNTIF($E$108:$F139,"")-COUNT($H$108:$H139)+1,0)=T139,"",INDEX(Mal!R$9:R$431,COUNTIF($E$108:$F139,"")-COUNT($H$108:$H139)+1,0)),"")</f>
        <v>#N/A</v>
      </c>
      <c r="U140" s="39" t="e">
        <f>IF($E140="",IF(INDEX(Mal!S$9:S$431,COUNTIF($E$108:$F139,"")-COUNT($H$108:$H139)+1,0)=U139,"",INDEX(Mal!S$9:S$431,COUNTIF($E$108:$F139,"")-COUNT($H$108:$H139)+1,0)),"")</f>
        <v>#N/A</v>
      </c>
      <c r="V140" s="39" t="e">
        <f t="shared" si="0"/>
        <v>#N/A</v>
      </c>
      <c r="W140" s="39" t="e">
        <f>IF(IF(AND(E140="",F140=""),INDEX(Mal!I$9:I$431,(COUNT($H$108:$H140)-COUNTIF($V$108:$V140,"")),0),"")="","",IF(AND(E140="",F140=""),INDEX(Mal!I$9:I$431,(COUNT($H$108:$H140)-COUNTIF($V$108:$V140,"")),0),""))</f>
        <v>#N/A</v>
      </c>
      <c r="X140" s="39" t="e">
        <f>IF($E140="",IF(INDEX(Mal!J$9:J$431,COUNTIF($E$108:$F139,"")-COUNT($H$108:$H139)+1,0)=X139,"",INDEX(Mal!J$9:J$431,COUNTIF($E$108:$F139,"")-COUNT($H$108:$H139)+1,0)),"")</f>
        <v>#N/A</v>
      </c>
      <c r="Y140" s="39" t="e">
        <f>IF(AND(Y139="",$H140=$H139),"",IF(VLOOKUP($H140,Mal!$A$9:$T$431,20,0)='Sales Orders'!Y139,"",VLOOKUP($H140,Mal!$A$9:$T$431,20,0)))</f>
        <v>#N/A</v>
      </c>
      <c r="Z140" s="39" t="e">
        <f t="shared" si="1"/>
        <v>#N/A</v>
      </c>
    </row>
    <row r="141" spans="1:26">
      <c r="A141" t="str">
        <f>IFERROR(IF(VLOOKUP(H141,Mal!$A$9:$A$431,1,0),"","END"),"END")</f>
        <v>END</v>
      </c>
      <c r="B141" s="39" t="e">
        <f>IF($E141="",IF(INDEX(Mal!$D$9:$D$431,COUNTIF($E$108:$F140,"")-COUNT($H$108:$H140)+1,0)=B140,"",INDEX(Mal!$D$9:$D$431,COUNTIF($E$108:$F140,"")-COUNT($H$108:$H140)+1,0)),"")</f>
        <v>#N/A</v>
      </c>
      <c r="C141" s="39" t="e">
        <f t="shared" si="2"/>
        <v>#N/A</v>
      </c>
      <c r="D141" s="39" t="e">
        <f>IF($E141="",IF(INDEX(Mal!$F$9:$F$431,COUNTIF($E$108:$F140,"")-COUNT($H$108:$H140)+1,0)=D140,"",INDEX(Mal!$F$9:$F$431,COUNTIF($E$108:$F140,"")-COUNT($H$108:$H140)+1,0)),"")</f>
        <v>#N/A</v>
      </c>
      <c r="E141" s="39" t="e">
        <f>IF(AND(E140="",$H141=$H140),"",IF(VLOOKUP(H141,Mal!$A$9:$B$431,2,0)='Sales Orders'!E140,"",VLOOKUP($H141,Mal!$A$9:$B$431,2,0)))</f>
        <v>#N/A</v>
      </c>
      <c r="F141" s="39" t="e">
        <f>IF($E141="",IF(INDEX(Mal!$C$9:$C$431,COUNTIF($E$108:$F140,"")-COUNT($H$108:$H140)+1,0)=F140,"",INDEX(Mal!$C$9:$C$431,COUNTIF($E$108:$F140,"")-COUNT($H$108:$H140)+1,0)),"")</f>
        <v>#N/A</v>
      </c>
      <c r="G141" s="39" t="e">
        <f t="shared" si="3"/>
        <v>#N/A</v>
      </c>
      <c r="H141" s="39">
        <f>IF(COUNTIF(Mal!$A$9:$A$431,'Sales Orders'!H140)+COUNTIFS(Mal!$A$9:$A$431,H140,Mal!$B$9:$B$431,"&lt;&gt;")+COUNTIFS(Mal!$A$9:$A$431,H140,Mal!$C$9:$C$431,"&lt;&gt;")=COUNTIF('Sales Orders'!$H$108:H140,'Sales Orders'!H140),'Sales Orders'!H140+1,'Sales Orders'!H140)</f>
        <v>2</v>
      </c>
      <c r="I141" s="39" t="e">
        <f>IF(E141="","",IF(Mal!$C$5="","",Mal!$C$5))</f>
        <v>#N/A</v>
      </c>
      <c r="J141" s="39" t="e">
        <f>IF(AND(J140="",$H141=$H140),"",IF(VLOOKUP($H141,Mal!$A$9:$H$431,7,0)='Sales Orders'!J140,"",VLOOKUP($H141,Mal!$A$9:$H$431,7,0)))</f>
        <v>#N/A</v>
      </c>
      <c r="K141" s="39" t="e">
        <f>IF(AND(K140="",$H141=$H140),"",IF(VLOOKUP($H141,Mal!$A$9:$H$431,8,0)='Sales Orders'!K140,"",VLOOKUP($H141,Mal!$A$9:$H$431,8,0)))</f>
        <v>#N/A</v>
      </c>
      <c r="L141" s="39" t="e">
        <f>IF(E141="","",IF(Mal!$C$6="","",Mal!$C$6))</f>
        <v>#N/A</v>
      </c>
      <c r="M141" s="39" t="e">
        <f>IF($E141="",IF(INDEX(Mal!K$9:K$431,COUNTIF($E$108:$F140,"")-COUNT($H$108:$H140)+1,0)=M140,"",INDEX(Mal!K$9:K$431,COUNTIF($E$108:$F140,"")-COUNT($H$108:$H140)+1,0)),"")</f>
        <v>#N/A</v>
      </c>
      <c r="N141" s="39" t="e">
        <f>IF($E141="",IF(INDEX(Mal!L$9:L$431,COUNTIF($E$108:$F140,"")-COUNT($H$108:$H140)+1,0)=N140,"",INDEX(Mal!L$9:L$431,COUNTIF($E$108:$F140,"")-COUNT($H$108:$H140)+1,0)),"")</f>
        <v>#N/A</v>
      </c>
      <c r="O141" s="39" t="e">
        <f>IF($E141="",IF(INDEX(Mal!M$9:M$431,COUNTIF($E$108:$F140,"")-COUNT($H$108:$H140)+1,0)=O140,"",INDEX(Mal!M$9:M$431,COUNTIF($E$108:$F140,"")-COUNT($H$108:$H140)+1,0)),"")</f>
        <v>#N/A</v>
      </c>
      <c r="P141" s="39" t="e">
        <f>IF($E141="",IF(INDEX(Mal!N$9:N$431,COUNTIF($E$108:$F140,"")-COUNT($H$108:$H140)+1,0)=P140,"",INDEX(Mal!N$9:N$431,COUNTIF($E$108:$F140,"")-COUNT($H$108:$H140)+1,0)),"")</f>
        <v>#N/A</v>
      </c>
      <c r="Q141" s="39" t="e">
        <f>IF($E141="",IF(INDEX(Mal!O$9:O$431,COUNTIF($E$108:$F140,"")-COUNT($H$108:$H140)+1,0)=Q140,"",INDEX(Mal!O$9:O$431,COUNTIF($E$108:$F140,"")-COUNT($H$108:$H140)+1,0)),"")</f>
        <v>#N/A</v>
      </c>
      <c r="R141" s="39" t="e">
        <f>IF($E141="",IF(INDEX(Mal!P$9:P$431,COUNTIF($E$108:$F140,"")-COUNT($H$108:$H140)+1,0)=R140,"",INDEX(Mal!P$9:P$431,COUNTIF($E$108:$F140,"")-COUNT($H$108:$H140)+1,0)),"")</f>
        <v>#N/A</v>
      </c>
      <c r="S141" s="39" t="e">
        <f>IF($E141="",IF(INDEX(Mal!Q$9:Q$431,COUNTIF($E$108:$F140,"")-COUNT($H$108:$H140)+1,0)=S140,"",INDEX(Mal!Q$9:Q$431,COUNTIF($E$108:$F140,"")-COUNT($H$108:$H140)+1,0)),"")</f>
        <v>#N/A</v>
      </c>
      <c r="T141" s="39" t="e">
        <f>IF($E141="",IF(INDEX(Mal!R$9:R$431,COUNTIF($E$108:$F140,"")-COUNT($H$108:$H140)+1,0)=T140,"",INDEX(Mal!R$9:R$431,COUNTIF($E$108:$F140,"")-COUNT($H$108:$H140)+1,0)),"")</f>
        <v>#N/A</v>
      </c>
      <c r="U141" s="39" t="e">
        <f>IF($E141="",IF(INDEX(Mal!S$9:S$431,COUNTIF($E$108:$F140,"")-COUNT($H$108:$H140)+1,0)=U140,"",INDEX(Mal!S$9:S$431,COUNTIF($E$108:$F140,"")-COUNT($H$108:$H140)+1,0)),"")</f>
        <v>#N/A</v>
      </c>
      <c r="V141" s="39" t="e">
        <f t="shared" si="0"/>
        <v>#N/A</v>
      </c>
      <c r="W141" s="39" t="e">
        <f>IF(IF(AND(E141="",F141=""),INDEX(Mal!I$9:I$431,(COUNT($H$108:$H141)-COUNTIF($V$108:$V141,"")),0),"")="","",IF(AND(E141="",F141=""),INDEX(Mal!I$9:I$431,(COUNT($H$108:$H141)-COUNTIF($V$108:$V141,"")),0),""))</f>
        <v>#N/A</v>
      </c>
      <c r="X141" s="39" t="e">
        <f>IF($E141="",IF(INDEX(Mal!J$9:J$431,COUNTIF($E$108:$F140,"")-COUNT($H$108:$H140)+1,0)=X140,"",INDEX(Mal!J$9:J$431,COUNTIF($E$108:$F140,"")-COUNT($H$108:$H140)+1,0)),"")</f>
        <v>#N/A</v>
      </c>
      <c r="Y141" s="39" t="e">
        <f>IF(AND(Y140="",$H141=$H140),"",IF(VLOOKUP($H141,Mal!$A$9:$T$431,20,0)='Sales Orders'!Y140,"",VLOOKUP($H141,Mal!$A$9:$T$431,20,0)))</f>
        <v>#N/A</v>
      </c>
      <c r="Z141" s="39" t="e">
        <f t="shared" si="1"/>
        <v>#N/A</v>
      </c>
    </row>
    <row r="142" spans="1:26">
      <c r="A142" t="str">
        <f>IFERROR(IF(VLOOKUP(H142,Mal!$A$9:$A$431,1,0),"","END"),"END")</f>
        <v>END</v>
      </c>
      <c r="B142" s="39" t="e">
        <f>IF($E142="",IF(INDEX(Mal!$D$9:$D$431,COUNTIF($E$108:$F141,"")-COUNT($H$108:$H141)+1,0)=B141,"",INDEX(Mal!$D$9:$D$431,COUNTIF($E$108:$F141,"")-COUNT($H$108:$H141)+1,0)),"")</f>
        <v>#N/A</v>
      </c>
      <c r="C142" s="39" t="e">
        <f t="shared" si="2"/>
        <v>#N/A</v>
      </c>
      <c r="D142" s="39" t="e">
        <f>IF($E142="",IF(INDEX(Mal!$F$9:$F$431,COUNTIF($E$108:$F141,"")-COUNT($H$108:$H141)+1,0)=D141,"",INDEX(Mal!$F$9:$F$431,COUNTIF($E$108:$F141,"")-COUNT($H$108:$H141)+1,0)),"")</f>
        <v>#N/A</v>
      </c>
      <c r="E142" s="39" t="e">
        <f>IF(AND(E141="",$H142=$H141),"",IF(VLOOKUP(H142,Mal!$A$9:$B$431,2,0)='Sales Orders'!E141,"",VLOOKUP($H142,Mal!$A$9:$B$431,2,0)))</f>
        <v>#N/A</v>
      </c>
      <c r="F142" s="39" t="e">
        <f>IF($E142="",IF(INDEX(Mal!$C$9:$C$431,COUNTIF($E$108:$F141,"")-COUNT($H$108:$H141)+1,0)=F141,"",INDEX(Mal!$C$9:$C$431,COUNTIF($E$108:$F141,"")-COUNT($H$108:$H141)+1,0)),"")</f>
        <v>#N/A</v>
      </c>
      <c r="G142" s="39" t="e">
        <f t="shared" si="3"/>
        <v>#N/A</v>
      </c>
      <c r="H142" s="39">
        <f>IF(COUNTIF(Mal!$A$9:$A$431,'Sales Orders'!H141)+COUNTIFS(Mal!$A$9:$A$431,H141,Mal!$B$9:$B$431,"&lt;&gt;")+COUNTIFS(Mal!$A$9:$A$431,H141,Mal!$C$9:$C$431,"&lt;&gt;")=COUNTIF('Sales Orders'!$H$108:H141,'Sales Orders'!H141),'Sales Orders'!H141+1,'Sales Orders'!H141)</f>
        <v>2</v>
      </c>
      <c r="I142" s="39" t="e">
        <f>IF(E142="","",IF(Mal!$C$5="","",Mal!$C$5))</f>
        <v>#N/A</v>
      </c>
      <c r="J142" s="39" t="e">
        <f>IF(AND(J141="",$H142=$H141),"",IF(VLOOKUP($H142,Mal!$A$9:$H$431,7,0)='Sales Orders'!J141,"",VLOOKUP($H142,Mal!$A$9:$H$431,7,0)))</f>
        <v>#N/A</v>
      </c>
      <c r="K142" s="39" t="e">
        <f>IF(AND(K141="",$H142=$H141),"",IF(VLOOKUP($H142,Mal!$A$9:$H$431,8,0)='Sales Orders'!K141,"",VLOOKUP($H142,Mal!$A$9:$H$431,8,0)))</f>
        <v>#N/A</v>
      </c>
      <c r="L142" s="39" t="e">
        <f>IF(E142="","",IF(Mal!$C$6="","",Mal!$C$6))</f>
        <v>#N/A</v>
      </c>
      <c r="M142" s="39" t="e">
        <f>IF($E142="",IF(INDEX(Mal!K$9:K$431,COUNTIF($E$108:$F141,"")-COUNT($H$108:$H141)+1,0)=M141,"",INDEX(Mal!K$9:K$431,COUNTIF($E$108:$F141,"")-COUNT($H$108:$H141)+1,0)),"")</f>
        <v>#N/A</v>
      </c>
      <c r="N142" s="39" t="e">
        <f>IF($E142="",IF(INDEX(Mal!L$9:L$431,COUNTIF($E$108:$F141,"")-COUNT($H$108:$H141)+1,0)=N141,"",INDEX(Mal!L$9:L$431,COUNTIF($E$108:$F141,"")-COUNT($H$108:$H141)+1,0)),"")</f>
        <v>#N/A</v>
      </c>
      <c r="O142" s="39" t="e">
        <f>IF($E142="",IF(INDEX(Mal!M$9:M$431,COUNTIF($E$108:$F141,"")-COUNT($H$108:$H141)+1,0)=O141,"",INDEX(Mal!M$9:M$431,COUNTIF($E$108:$F141,"")-COUNT($H$108:$H141)+1,0)),"")</f>
        <v>#N/A</v>
      </c>
      <c r="P142" s="39" t="e">
        <f>IF($E142="",IF(INDEX(Mal!N$9:N$431,COUNTIF($E$108:$F141,"")-COUNT($H$108:$H141)+1,0)=P141,"",INDEX(Mal!N$9:N$431,COUNTIF($E$108:$F141,"")-COUNT($H$108:$H141)+1,0)),"")</f>
        <v>#N/A</v>
      </c>
      <c r="Q142" s="39" t="e">
        <f>IF($E142="",IF(INDEX(Mal!O$9:O$431,COUNTIF($E$108:$F141,"")-COUNT($H$108:$H141)+1,0)=Q141,"",INDEX(Mal!O$9:O$431,COUNTIF($E$108:$F141,"")-COUNT($H$108:$H141)+1,0)),"")</f>
        <v>#N/A</v>
      </c>
      <c r="R142" s="39" t="e">
        <f>IF($E142="",IF(INDEX(Mal!P$9:P$431,COUNTIF($E$108:$F141,"")-COUNT($H$108:$H141)+1,0)=R141,"",INDEX(Mal!P$9:P$431,COUNTIF($E$108:$F141,"")-COUNT($H$108:$H141)+1,0)),"")</f>
        <v>#N/A</v>
      </c>
      <c r="S142" s="39" t="e">
        <f>IF($E142="",IF(INDEX(Mal!Q$9:Q$431,COUNTIF($E$108:$F141,"")-COUNT($H$108:$H141)+1,0)=S141,"",INDEX(Mal!Q$9:Q$431,COUNTIF($E$108:$F141,"")-COUNT($H$108:$H141)+1,0)),"")</f>
        <v>#N/A</v>
      </c>
      <c r="T142" s="39" t="e">
        <f>IF($E142="",IF(INDEX(Mal!R$9:R$431,COUNTIF($E$108:$F141,"")-COUNT($H$108:$H141)+1,0)=T141,"",INDEX(Mal!R$9:R$431,COUNTIF($E$108:$F141,"")-COUNT($H$108:$H141)+1,0)),"")</f>
        <v>#N/A</v>
      </c>
      <c r="U142" s="39" t="e">
        <f>IF($E142="",IF(INDEX(Mal!S$9:S$431,COUNTIF($E$108:$F141,"")-COUNT($H$108:$H141)+1,0)=U141,"",INDEX(Mal!S$9:S$431,COUNTIF($E$108:$F141,"")-COUNT($H$108:$H141)+1,0)),"")</f>
        <v>#N/A</v>
      </c>
      <c r="V142" s="39" t="e">
        <f t="shared" si="0"/>
        <v>#N/A</v>
      </c>
      <c r="W142" s="39" t="e">
        <f>IF(IF(AND(E142="",F142=""),INDEX(Mal!I$9:I$431,(COUNT($H$108:$H142)-COUNTIF($V$108:$V142,"")),0),"")="","",IF(AND(E142="",F142=""),INDEX(Mal!I$9:I$431,(COUNT($H$108:$H142)-COUNTIF($V$108:$V142,"")),0),""))</f>
        <v>#N/A</v>
      </c>
      <c r="X142" s="39" t="e">
        <f>IF($E142="",IF(INDEX(Mal!J$9:J$431,COUNTIF($E$108:$F141,"")-COUNT($H$108:$H141)+1,0)=X141,"",INDEX(Mal!J$9:J$431,COUNTIF($E$108:$F141,"")-COUNT($H$108:$H141)+1,0)),"")</f>
        <v>#N/A</v>
      </c>
      <c r="Y142" s="39" t="e">
        <f>IF(AND(Y141="",$H142=$H141),"",IF(VLOOKUP($H142,Mal!$A$9:$T$431,20,0)='Sales Orders'!Y141,"",VLOOKUP($H142,Mal!$A$9:$T$431,20,0)))</f>
        <v>#N/A</v>
      </c>
      <c r="Z142" s="39" t="e">
        <f t="shared" si="1"/>
        <v>#N/A</v>
      </c>
    </row>
    <row r="143" spans="1:26">
      <c r="A143" t="str">
        <f>IFERROR(IF(VLOOKUP(H143,Mal!$A$9:$A$431,1,0),"","END"),"END")</f>
        <v>END</v>
      </c>
      <c r="B143" s="39" t="e">
        <f>IF($E143="",IF(INDEX(Mal!$D$9:$D$431,COUNTIF($E$108:$F142,"")-COUNT($H$108:$H142)+1,0)=B142,"",INDEX(Mal!$D$9:$D$431,COUNTIF($E$108:$F142,"")-COUNT($H$108:$H142)+1,0)),"")</f>
        <v>#N/A</v>
      </c>
      <c r="C143" s="39" t="e">
        <f t="shared" si="2"/>
        <v>#N/A</v>
      </c>
      <c r="D143" s="39" t="e">
        <f>IF($E143="",IF(INDEX(Mal!$F$9:$F$431,COUNTIF($E$108:$F142,"")-COUNT($H$108:$H142)+1,0)=D142,"",INDEX(Mal!$F$9:$F$431,COUNTIF($E$108:$F142,"")-COUNT($H$108:$H142)+1,0)),"")</f>
        <v>#N/A</v>
      </c>
      <c r="E143" s="39" t="e">
        <f>IF(AND(E142="",$H143=$H142),"",IF(VLOOKUP(H143,Mal!$A$9:$B$431,2,0)='Sales Orders'!E142,"",VLOOKUP($H143,Mal!$A$9:$B$431,2,0)))</f>
        <v>#N/A</v>
      </c>
      <c r="F143" s="39" t="e">
        <f>IF($E143="",IF(INDEX(Mal!$C$9:$C$431,COUNTIF($E$108:$F142,"")-COUNT($H$108:$H142)+1,0)=F142,"",INDEX(Mal!$C$9:$C$431,COUNTIF($E$108:$F142,"")-COUNT($H$108:$H142)+1,0)),"")</f>
        <v>#N/A</v>
      </c>
      <c r="G143" s="39" t="e">
        <f t="shared" si="3"/>
        <v>#N/A</v>
      </c>
      <c r="H143" s="39">
        <f>IF(COUNTIF(Mal!$A$9:$A$431,'Sales Orders'!H142)+COUNTIFS(Mal!$A$9:$A$431,H142,Mal!$B$9:$B$431,"&lt;&gt;")+COUNTIFS(Mal!$A$9:$A$431,H142,Mal!$C$9:$C$431,"&lt;&gt;")=COUNTIF('Sales Orders'!$H$108:H142,'Sales Orders'!H142),'Sales Orders'!H142+1,'Sales Orders'!H142)</f>
        <v>2</v>
      </c>
      <c r="I143" s="39" t="e">
        <f>IF(E143="","",IF(Mal!$C$5="","",Mal!$C$5))</f>
        <v>#N/A</v>
      </c>
      <c r="J143" s="39" t="e">
        <f>IF(AND(J142="",$H143=$H142),"",IF(VLOOKUP($H143,Mal!$A$9:$H$431,7,0)='Sales Orders'!J142,"",VLOOKUP($H143,Mal!$A$9:$H$431,7,0)))</f>
        <v>#N/A</v>
      </c>
      <c r="K143" s="39" t="e">
        <f>IF(AND(K142="",$H143=$H142),"",IF(VLOOKUP($H143,Mal!$A$9:$H$431,8,0)='Sales Orders'!K142,"",VLOOKUP($H143,Mal!$A$9:$H$431,8,0)))</f>
        <v>#N/A</v>
      </c>
      <c r="L143" s="39" t="e">
        <f>IF(E143="","",IF(Mal!$C$6="","",Mal!$C$6))</f>
        <v>#N/A</v>
      </c>
      <c r="M143" s="39" t="e">
        <f>IF($E143="",IF(INDEX(Mal!K$9:K$431,COUNTIF($E$108:$F142,"")-COUNT($H$108:$H142)+1,0)=M142,"",INDEX(Mal!K$9:K$431,COUNTIF($E$108:$F142,"")-COUNT($H$108:$H142)+1,0)),"")</f>
        <v>#N/A</v>
      </c>
      <c r="N143" s="39" t="e">
        <f>IF($E143="",IF(INDEX(Mal!L$9:L$431,COUNTIF($E$108:$F142,"")-COUNT($H$108:$H142)+1,0)=N142,"",INDEX(Mal!L$9:L$431,COUNTIF($E$108:$F142,"")-COUNT($H$108:$H142)+1,0)),"")</f>
        <v>#N/A</v>
      </c>
      <c r="O143" s="39" t="e">
        <f>IF($E143="",IF(INDEX(Mal!M$9:M$431,COUNTIF($E$108:$F142,"")-COUNT($H$108:$H142)+1,0)=O142,"",INDEX(Mal!M$9:M$431,COUNTIF($E$108:$F142,"")-COUNT($H$108:$H142)+1,0)),"")</f>
        <v>#N/A</v>
      </c>
      <c r="P143" s="39" t="e">
        <f>IF($E143="",IF(INDEX(Mal!N$9:N$431,COUNTIF($E$108:$F142,"")-COUNT($H$108:$H142)+1,0)=P142,"",INDEX(Mal!N$9:N$431,COUNTIF($E$108:$F142,"")-COUNT($H$108:$H142)+1,0)),"")</f>
        <v>#N/A</v>
      </c>
      <c r="Q143" s="39" t="e">
        <f>IF($E143="",IF(INDEX(Mal!O$9:O$431,COUNTIF($E$108:$F142,"")-COUNT($H$108:$H142)+1,0)=Q142,"",INDEX(Mal!O$9:O$431,COUNTIF($E$108:$F142,"")-COUNT($H$108:$H142)+1,0)),"")</f>
        <v>#N/A</v>
      </c>
      <c r="R143" s="39" t="e">
        <f>IF($E143="",IF(INDEX(Mal!P$9:P$431,COUNTIF($E$108:$F142,"")-COUNT($H$108:$H142)+1,0)=R142,"",INDEX(Mal!P$9:P$431,COUNTIF($E$108:$F142,"")-COUNT($H$108:$H142)+1,0)),"")</f>
        <v>#N/A</v>
      </c>
      <c r="S143" s="39" t="e">
        <f>IF($E143="",IF(INDEX(Mal!Q$9:Q$431,COUNTIF($E$108:$F142,"")-COUNT($H$108:$H142)+1,0)=S142,"",INDEX(Mal!Q$9:Q$431,COUNTIF($E$108:$F142,"")-COUNT($H$108:$H142)+1,0)),"")</f>
        <v>#N/A</v>
      </c>
      <c r="T143" s="39" t="e">
        <f>IF($E143="",IF(INDEX(Mal!R$9:R$431,COUNTIF($E$108:$F142,"")-COUNT($H$108:$H142)+1,0)=T142,"",INDEX(Mal!R$9:R$431,COUNTIF($E$108:$F142,"")-COUNT($H$108:$H142)+1,0)),"")</f>
        <v>#N/A</v>
      </c>
      <c r="U143" s="39" t="e">
        <f>IF($E143="",IF(INDEX(Mal!S$9:S$431,COUNTIF($E$108:$F142,"")-COUNT($H$108:$H142)+1,0)=U142,"",INDEX(Mal!S$9:S$431,COUNTIF($E$108:$F142,"")-COUNT($H$108:$H142)+1,0)),"")</f>
        <v>#N/A</v>
      </c>
      <c r="V143" s="39" t="e">
        <f t="shared" si="0"/>
        <v>#N/A</v>
      </c>
      <c r="W143" s="39" t="e">
        <f>IF(IF(AND(E143="",F143=""),INDEX(Mal!I$9:I$431,(COUNT($H$108:$H143)-COUNTIF($V$108:$V143,"")),0),"")="","",IF(AND(E143="",F143=""),INDEX(Mal!I$9:I$431,(COUNT($H$108:$H143)-COUNTIF($V$108:$V143,"")),0),""))</f>
        <v>#N/A</v>
      </c>
      <c r="X143" s="39" t="e">
        <f>IF($E143="",IF(INDEX(Mal!J$9:J$431,COUNTIF($E$108:$F142,"")-COUNT($H$108:$H142)+1,0)=X142,"",INDEX(Mal!J$9:J$431,COUNTIF($E$108:$F142,"")-COUNT($H$108:$H142)+1,0)),"")</f>
        <v>#N/A</v>
      </c>
      <c r="Y143" s="39" t="e">
        <f>IF(AND(Y142="",$H143=$H142),"",IF(VLOOKUP($H143,Mal!$A$9:$T$431,20,0)='Sales Orders'!Y142,"",VLOOKUP($H143,Mal!$A$9:$T$431,20,0)))</f>
        <v>#N/A</v>
      </c>
      <c r="Z143" s="39" t="e">
        <f t="shared" si="1"/>
        <v>#N/A</v>
      </c>
    </row>
    <row r="144" spans="1:26">
      <c r="A144" t="str">
        <f>IFERROR(IF(VLOOKUP(H144,Mal!$A$9:$A$431,1,0),"","END"),"END")</f>
        <v>END</v>
      </c>
      <c r="B144" s="39" t="e">
        <f>IF($E144="",IF(INDEX(Mal!$D$9:$D$431,COUNTIF($E$108:$F143,"")-COUNT($H$108:$H143)+1,0)=B143,"",INDEX(Mal!$D$9:$D$431,COUNTIF($E$108:$F143,"")-COUNT($H$108:$H143)+1,0)),"")</f>
        <v>#N/A</v>
      </c>
      <c r="C144" s="39" t="e">
        <f t="shared" si="2"/>
        <v>#N/A</v>
      </c>
      <c r="D144" s="39" t="e">
        <f>IF($E144="",IF(INDEX(Mal!$F$9:$F$431,COUNTIF($E$108:$F143,"")-COUNT($H$108:$H143)+1,0)=D143,"",INDEX(Mal!$F$9:$F$431,COUNTIF($E$108:$F143,"")-COUNT($H$108:$H143)+1,0)),"")</f>
        <v>#N/A</v>
      </c>
      <c r="E144" s="39" t="e">
        <f>IF(AND(E143="",$H144=$H143),"",IF(VLOOKUP(H144,Mal!$A$9:$B$431,2,0)='Sales Orders'!E143,"",VLOOKUP($H144,Mal!$A$9:$B$431,2,0)))</f>
        <v>#N/A</v>
      </c>
      <c r="F144" s="39" t="e">
        <f>IF($E144="",IF(INDEX(Mal!$C$9:$C$431,COUNTIF($E$108:$F143,"")-COUNT($H$108:$H143)+1,0)=F143,"",INDEX(Mal!$C$9:$C$431,COUNTIF($E$108:$F143,"")-COUNT($H$108:$H143)+1,0)),"")</f>
        <v>#N/A</v>
      </c>
      <c r="G144" s="39" t="e">
        <f t="shared" si="3"/>
        <v>#N/A</v>
      </c>
      <c r="H144" s="39">
        <f>IF(COUNTIF(Mal!$A$9:$A$431,'Sales Orders'!H143)+COUNTIFS(Mal!$A$9:$A$431,H143,Mal!$B$9:$B$431,"&lt;&gt;")+COUNTIFS(Mal!$A$9:$A$431,H143,Mal!$C$9:$C$431,"&lt;&gt;")=COUNTIF('Sales Orders'!$H$108:H143,'Sales Orders'!H143),'Sales Orders'!H143+1,'Sales Orders'!H143)</f>
        <v>2</v>
      </c>
      <c r="I144" s="39" t="e">
        <f>IF(E144="","",IF(Mal!$C$5="","",Mal!$C$5))</f>
        <v>#N/A</v>
      </c>
      <c r="J144" s="39" t="e">
        <f>IF(AND(J143="",$H144=$H143),"",IF(VLOOKUP($H144,Mal!$A$9:$H$431,7,0)='Sales Orders'!J143,"",VLOOKUP($H144,Mal!$A$9:$H$431,7,0)))</f>
        <v>#N/A</v>
      </c>
      <c r="K144" s="39" t="e">
        <f>IF(AND(K143="",$H144=$H143),"",IF(VLOOKUP($H144,Mal!$A$9:$H$431,8,0)='Sales Orders'!K143,"",VLOOKUP($H144,Mal!$A$9:$H$431,8,0)))</f>
        <v>#N/A</v>
      </c>
      <c r="L144" s="39" t="e">
        <f>IF(E144="","",IF(Mal!$C$6="","",Mal!$C$6))</f>
        <v>#N/A</v>
      </c>
      <c r="M144" s="39" t="e">
        <f>IF($E144="",IF(INDEX(Mal!K$9:K$431,COUNTIF($E$108:$F143,"")-COUNT($H$108:$H143)+1,0)=M143,"",INDEX(Mal!K$9:K$431,COUNTIF($E$108:$F143,"")-COUNT($H$108:$H143)+1,0)),"")</f>
        <v>#N/A</v>
      </c>
      <c r="N144" s="39" t="e">
        <f>IF($E144="",IF(INDEX(Mal!L$9:L$431,COUNTIF($E$108:$F143,"")-COUNT($H$108:$H143)+1,0)=N143,"",INDEX(Mal!L$9:L$431,COUNTIF($E$108:$F143,"")-COUNT($H$108:$H143)+1,0)),"")</f>
        <v>#N/A</v>
      </c>
      <c r="O144" s="39" t="e">
        <f>IF($E144="",IF(INDEX(Mal!M$9:M$431,COUNTIF($E$108:$F143,"")-COUNT($H$108:$H143)+1,0)=O143,"",INDEX(Mal!M$9:M$431,COUNTIF($E$108:$F143,"")-COUNT($H$108:$H143)+1,0)),"")</f>
        <v>#N/A</v>
      </c>
      <c r="P144" s="39" t="e">
        <f>IF($E144="",IF(INDEX(Mal!N$9:N$431,COUNTIF($E$108:$F143,"")-COUNT($H$108:$H143)+1,0)=P143,"",INDEX(Mal!N$9:N$431,COUNTIF($E$108:$F143,"")-COUNT($H$108:$H143)+1,0)),"")</f>
        <v>#N/A</v>
      </c>
      <c r="Q144" s="39" t="e">
        <f>IF($E144="",IF(INDEX(Mal!O$9:O$431,COUNTIF($E$108:$F143,"")-COUNT($H$108:$H143)+1,0)=Q143,"",INDEX(Mal!O$9:O$431,COUNTIF($E$108:$F143,"")-COUNT($H$108:$H143)+1,0)),"")</f>
        <v>#N/A</v>
      </c>
      <c r="R144" s="39" t="e">
        <f>IF($E144="",IF(INDEX(Mal!P$9:P$431,COUNTIF($E$108:$F143,"")-COUNT($H$108:$H143)+1,0)=R143,"",INDEX(Mal!P$9:P$431,COUNTIF($E$108:$F143,"")-COUNT($H$108:$H143)+1,0)),"")</f>
        <v>#N/A</v>
      </c>
      <c r="S144" s="39" t="e">
        <f>IF($E144="",IF(INDEX(Mal!Q$9:Q$431,COUNTIF($E$108:$F143,"")-COUNT($H$108:$H143)+1,0)=S143,"",INDEX(Mal!Q$9:Q$431,COUNTIF($E$108:$F143,"")-COUNT($H$108:$H143)+1,0)),"")</f>
        <v>#N/A</v>
      </c>
      <c r="T144" s="39" t="e">
        <f>IF($E144="",IF(INDEX(Mal!R$9:R$431,COUNTIF($E$108:$F143,"")-COUNT($H$108:$H143)+1,0)=T143,"",INDEX(Mal!R$9:R$431,COUNTIF($E$108:$F143,"")-COUNT($H$108:$H143)+1,0)),"")</f>
        <v>#N/A</v>
      </c>
      <c r="U144" s="39" t="e">
        <f>IF($E144="",IF(INDEX(Mal!S$9:S$431,COUNTIF($E$108:$F143,"")-COUNT($H$108:$H143)+1,0)=U143,"",INDEX(Mal!S$9:S$431,COUNTIF($E$108:$F143,"")-COUNT($H$108:$H143)+1,0)),"")</f>
        <v>#N/A</v>
      </c>
      <c r="V144" s="39" t="e">
        <f t="shared" si="0"/>
        <v>#N/A</v>
      </c>
      <c r="W144" s="39" t="e">
        <f>IF(IF(AND(E144="",F144=""),INDEX(Mal!I$9:I$431,(COUNT($H$108:$H144)-COUNTIF($V$108:$V144,"")),0),"")="","",IF(AND(E144="",F144=""),INDEX(Mal!I$9:I$431,(COUNT($H$108:$H144)-COUNTIF($V$108:$V144,"")),0),""))</f>
        <v>#N/A</v>
      </c>
      <c r="X144" s="39" t="e">
        <f>IF($E144="",IF(INDEX(Mal!J$9:J$431,COUNTIF($E$108:$F143,"")-COUNT($H$108:$H143)+1,0)=X143,"",INDEX(Mal!J$9:J$431,COUNTIF($E$108:$F143,"")-COUNT($H$108:$H143)+1,0)),"")</f>
        <v>#N/A</v>
      </c>
      <c r="Y144" s="39" t="e">
        <f>IF(AND(Y143="",$H144=$H143),"",IF(VLOOKUP($H144,Mal!$A$9:$T$431,20,0)='Sales Orders'!Y143,"",VLOOKUP($H144,Mal!$A$9:$T$431,20,0)))</f>
        <v>#N/A</v>
      </c>
      <c r="Z144" s="39" t="e">
        <f t="shared" si="1"/>
        <v>#N/A</v>
      </c>
    </row>
    <row r="145" spans="1:26">
      <c r="A145" t="str">
        <f>IFERROR(IF(VLOOKUP(H145,Mal!$A$9:$A$431,1,0),"","END"),"END")</f>
        <v>END</v>
      </c>
      <c r="B145" s="39" t="e">
        <f>IF($E145="",IF(INDEX(Mal!$D$9:$D$431,COUNTIF($E$108:$F144,"")-COUNT($H$108:$H144)+1,0)=B144,"",INDEX(Mal!$D$9:$D$431,COUNTIF($E$108:$F144,"")-COUNT($H$108:$H144)+1,0)),"")</f>
        <v>#N/A</v>
      </c>
      <c r="C145" s="39" t="e">
        <f t="shared" si="2"/>
        <v>#N/A</v>
      </c>
      <c r="D145" s="39" t="e">
        <f>IF($E145="",IF(INDEX(Mal!$F$9:$F$431,COUNTIF($E$108:$F144,"")-COUNT($H$108:$H144)+1,0)=D144,"",INDEX(Mal!$F$9:$F$431,COUNTIF($E$108:$F144,"")-COUNT($H$108:$H144)+1,0)),"")</f>
        <v>#N/A</v>
      </c>
      <c r="E145" s="39" t="e">
        <f>IF(AND(E144="",$H145=$H144),"",IF(VLOOKUP(H145,Mal!$A$9:$B$431,2,0)='Sales Orders'!E144,"",VLOOKUP($H145,Mal!$A$9:$B$431,2,0)))</f>
        <v>#N/A</v>
      </c>
      <c r="F145" s="39" t="e">
        <f>IF($E145="",IF(INDEX(Mal!$C$9:$C$431,COUNTIF($E$108:$F144,"")-COUNT($H$108:$H144)+1,0)=F144,"",INDEX(Mal!$C$9:$C$431,COUNTIF($E$108:$F144,"")-COUNT($H$108:$H144)+1,0)),"")</f>
        <v>#N/A</v>
      </c>
      <c r="G145" s="39" t="e">
        <f t="shared" si="3"/>
        <v>#N/A</v>
      </c>
      <c r="H145" s="39">
        <f>IF(COUNTIF(Mal!$A$9:$A$431,'Sales Orders'!H144)+COUNTIFS(Mal!$A$9:$A$431,H144,Mal!$B$9:$B$431,"&lt;&gt;")+COUNTIFS(Mal!$A$9:$A$431,H144,Mal!$C$9:$C$431,"&lt;&gt;")=COUNTIF('Sales Orders'!$H$108:H144,'Sales Orders'!H144),'Sales Orders'!H144+1,'Sales Orders'!H144)</f>
        <v>2</v>
      </c>
      <c r="I145" s="39" t="e">
        <f>IF(E145="","",IF(Mal!$C$5="","",Mal!$C$5))</f>
        <v>#N/A</v>
      </c>
      <c r="J145" s="39" t="e">
        <f>IF(AND(J144="",$H145=$H144),"",IF(VLOOKUP($H145,Mal!$A$9:$H$431,7,0)='Sales Orders'!J144,"",VLOOKUP($H145,Mal!$A$9:$H$431,7,0)))</f>
        <v>#N/A</v>
      </c>
      <c r="K145" s="39" t="e">
        <f>IF(AND(K144="",$H145=$H144),"",IF(VLOOKUP($H145,Mal!$A$9:$H$431,8,0)='Sales Orders'!K144,"",VLOOKUP($H145,Mal!$A$9:$H$431,8,0)))</f>
        <v>#N/A</v>
      </c>
      <c r="L145" s="39" t="e">
        <f>IF(E145="","",IF(Mal!$C$6="","",Mal!$C$6))</f>
        <v>#N/A</v>
      </c>
      <c r="M145" s="39" t="e">
        <f>IF($E145="",IF(INDEX(Mal!K$9:K$431,COUNTIF($E$108:$F144,"")-COUNT($H$108:$H144)+1,0)=M144,"",INDEX(Mal!K$9:K$431,COUNTIF($E$108:$F144,"")-COUNT($H$108:$H144)+1,0)),"")</f>
        <v>#N/A</v>
      </c>
      <c r="N145" s="39" t="e">
        <f>IF($E145="",IF(INDEX(Mal!L$9:L$431,COUNTIF($E$108:$F144,"")-COUNT($H$108:$H144)+1,0)=N144,"",INDEX(Mal!L$9:L$431,COUNTIF($E$108:$F144,"")-COUNT($H$108:$H144)+1,0)),"")</f>
        <v>#N/A</v>
      </c>
      <c r="O145" s="39" t="e">
        <f>IF($E145="",IF(INDEX(Mal!M$9:M$431,COUNTIF($E$108:$F144,"")-COUNT($H$108:$H144)+1,0)=O144,"",INDEX(Mal!M$9:M$431,COUNTIF($E$108:$F144,"")-COUNT($H$108:$H144)+1,0)),"")</f>
        <v>#N/A</v>
      </c>
      <c r="P145" s="39" t="e">
        <f>IF($E145="",IF(INDEX(Mal!N$9:N$431,COUNTIF($E$108:$F144,"")-COUNT($H$108:$H144)+1,0)=P144,"",INDEX(Mal!N$9:N$431,COUNTIF($E$108:$F144,"")-COUNT($H$108:$H144)+1,0)),"")</f>
        <v>#N/A</v>
      </c>
      <c r="Q145" s="39" t="e">
        <f>IF($E145="",IF(INDEX(Mal!O$9:O$431,COUNTIF($E$108:$F144,"")-COUNT($H$108:$H144)+1,0)=Q144,"",INDEX(Mal!O$9:O$431,COUNTIF($E$108:$F144,"")-COUNT($H$108:$H144)+1,0)),"")</f>
        <v>#N/A</v>
      </c>
      <c r="R145" s="39" t="e">
        <f>IF($E145="",IF(INDEX(Mal!P$9:P$431,COUNTIF($E$108:$F144,"")-COUNT($H$108:$H144)+1,0)=R144,"",INDEX(Mal!P$9:P$431,COUNTIF($E$108:$F144,"")-COUNT($H$108:$H144)+1,0)),"")</f>
        <v>#N/A</v>
      </c>
      <c r="S145" s="39" t="e">
        <f>IF($E145="",IF(INDEX(Mal!Q$9:Q$431,COUNTIF($E$108:$F144,"")-COUNT($H$108:$H144)+1,0)=S144,"",INDEX(Mal!Q$9:Q$431,COUNTIF($E$108:$F144,"")-COUNT($H$108:$H144)+1,0)),"")</f>
        <v>#N/A</v>
      </c>
      <c r="T145" s="39" t="e">
        <f>IF($E145="",IF(INDEX(Mal!R$9:R$431,COUNTIF($E$108:$F144,"")-COUNT($H$108:$H144)+1,0)=T144,"",INDEX(Mal!R$9:R$431,COUNTIF($E$108:$F144,"")-COUNT($H$108:$H144)+1,0)),"")</f>
        <v>#N/A</v>
      </c>
      <c r="U145" s="39" t="e">
        <f>IF($E145="",IF(INDEX(Mal!S$9:S$431,COUNTIF($E$108:$F144,"")-COUNT($H$108:$H144)+1,0)=U144,"",INDEX(Mal!S$9:S$431,COUNTIF($E$108:$F144,"")-COUNT($H$108:$H144)+1,0)),"")</f>
        <v>#N/A</v>
      </c>
      <c r="V145" s="39" t="e">
        <f t="shared" si="0"/>
        <v>#N/A</v>
      </c>
      <c r="W145" s="39" t="e">
        <f>IF(IF(AND(E145="",F145=""),INDEX(Mal!I$9:I$431,(COUNT($H$108:$H145)-COUNTIF($V$108:$V145,"")),0),"")="","",IF(AND(E145="",F145=""),INDEX(Mal!I$9:I$431,(COUNT($H$108:$H145)-COUNTIF($V$108:$V145,"")),0),""))</f>
        <v>#N/A</v>
      </c>
      <c r="X145" s="39" t="e">
        <f>IF($E145="",IF(INDEX(Mal!J$9:J$431,COUNTIF($E$108:$F144,"")-COUNT($H$108:$H144)+1,0)=X144,"",INDEX(Mal!J$9:J$431,COUNTIF($E$108:$F144,"")-COUNT($H$108:$H144)+1,0)),"")</f>
        <v>#N/A</v>
      </c>
      <c r="Y145" s="39" t="e">
        <f>IF(AND(Y144="",$H145=$H144),"",IF(VLOOKUP($H145,Mal!$A$9:$T$431,20,0)='Sales Orders'!Y144,"",VLOOKUP($H145,Mal!$A$9:$T$431,20,0)))</f>
        <v>#N/A</v>
      </c>
      <c r="Z145" s="39" t="e">
        <f t="shared" si="1"/>
        <v>#N/A</v>
      </c>
    </row>
    <row r="146" spans="1:26">
      <c r="A146" t="str">
        <f>IFERROR(IF(VLOOKUP(H146,Mal!$A$9:$A$431,1,0),"","END"),"END")</f>
        <v>END</v>
      </c>
      <c r="B146" s="39" t="e">
        <f>IF($E146="",IF(INDEX(Mal!$D$9:$D$431,COUNTIF($E$108:$F145,"")-COUNT($H$108:$H145)+1,0)=B145,"",INDEX(Mal!$D$9:$D$431,COUNTIF($E$108:$F145,"")-COUNT($H$108:$H145)+1,0)),"")</f>
        <v>#N/A</v>
      </c>
      <c r="C146" s="39" t="e">
        <f t="shared" si="2"/>
        <v>#N/A</v>
      </c>
      <c r="D146" s="39" t="e">
        <f>IF($E146="",IF(INDEX(Mal!$F$9:$F$431,COUNTIF($E$108:$F145,"")-COUNT($H$108:$H145)+1,0)=D145,"",INDEX(Mal!$F$9:$F$431,COUNTIF($E$108:$F145,"")-COUNT($H$108:$H145)+1,0)),"")</f>
        <v>#N/A</v>
      </c>
      <c r="E146" s="39" t="e">
        <f>IF(AND(E145="",$H146=$H145),"",IF(VLOOKUP(H146,Mal!$A$9:$B$431,2,0)='Sales Orders'!E145,"",VLOOKUP($H146,Mal!$A$9:$B$431,2,0)))</f>
        <v>#N/A</v>
      </c>
      <c r="F146" s="39" t="e">
        <f>IF($E146="",IF(INDEX(Mal!$C$9:$C$431,COUNTIF($E$108:$F145,"")-COUNT($H$108:$H145)+1,0)=F145,"",INDEX(Mal!$C$9:$C$431,COUNTIF($E$108:$F145,"")-COUNT($H$108:$H145)+1,0)),"")</f>
        <v>#N/A</v>
      </c>
      <c r="G146" s="39" t="e">
        <f t="shared" si="3"/>
        <v>#N/A</v>
      </c>
      <c r="H146" s="39">
        <f>IF(COUNTIF(Mal!$A$9:$A$431,'Sales Orders'!H145)+COUNTIFS(Mal!$A$9:$A$431,H145,Mal!$B$9:$B$431,"&lt;&gt;")+COUNTIFS(Mal!$A$9:$A$431,H145,Mal!$C$9:$C$431,"&lt;&gt;")=COUNTIF('Sales Orders'!$H$108:H145,'Sales Orders'!H145),'Sales Orders'!H145+1,'Sales Orders'!H145)</f>
        <v>2</v>
      </c>
      <c r="I146" s="39" t="e">
        <f>IF(E146="","",IF(Mal!$C$5="","",Mal!$C$5))</f>
        <v>#N/A</v>
      </c>
      <c r="J146" s="39" t="e">
        <f>IF(AND(J145="",$H146=$H145),"",IF(VLOOKUP($H146,Mal!$A$9:$H$431,7,0)='Sales Orders'!J145,"",VLOOKUP($H146,Mal!$A$9:$H$431,7,0)))</f>
        <v>#N/A</v>
      </c>
      <c r="K146" s="39" t="e">
        <f>IF(AND(K145="",$H146=$H145),"",IF(VLOOKUP($H146,Mal!$A$9:$H$431,8,0)='Sales Orders'!K145,"",VLOOKUP($H146,Mal!$A$9:$H$431,8,0)))</f>
        <v>#N/A</v>
      </c>
      <c r="L146" s="39" t="e">
        <f>IF(E146="","",IF(Mal!$C$6="","",Mal!$C$6))</f>
        <v>#N/A</v>
      </c>
      <c r="M146" s="39" t="e">
        <f>IF($E146="",IF(INDEX(Mal!K$9:K$431,COUNTIF($E$108:$F145,"")-COUNT($H$108:$H145)+1,0)=M145,"",INDEX(Mal!K$9:K$431,COUNTIF($E$108:$F145,"")-COUNT($H$108:$H145)+1,0)),"")</f>
        <v>#N/A</v>
      </c>
      <c r="N146" s="39" t="e">
        <f>IF($E146="",IF(INDEX(Mal!L$9:L$431,COUNTIF($E$108:$F145,"")-COUNT($H$108:$H145)+1,0)=N145,"",INDEX(Mal!L$9:L$431,COUNTIF($E$108:$F145,"")-COUNT($H$108:$H145)+1,0)),"")</f>
        <v>#N/A</v>
      </c>
      <c r="O146" s="39" t="e">
        <f>IF($E146="",IF(INDEX(Mal!M$9:M$431,COUNTIF($E$108:$F145,"")-COUNT($H$108:$H145)+1,0)=O145,"",INDEX(Mal!M$9:M$431,COUNTIF($E$108:$F145,"")-COUNT($H$108:$H145)+1,0)),"")</f>
        <v>#N/A</v>
      </c>
      <c r="P146" s="39" t="e">
        <f>IF($E146="",IF(INDEX(Mal!N$9:N$431,COUNTIF($E$108:$F145,"")-COUNT($H$108:$H145)+1,0)=P145,"",INDEX(Mal!N$9:N$431,COUNTIF($E$108:$F145,"")-COUNT($H$108:$H145)+1,0)),"")</f>
        <v>#N/A</v>
      </c>
      <c r="Q146" s="39" t="e">
        <f>IF($E146="",IF(INDEX(Mal!O$9:O$431,COUNTIF($E$108:$F145,"")-COUNT($H$108:$H145)+1,0)=Q145,"",INDEX(Mal!O$9:O$431,COUNTIF($E$108:$F145,"")-COUNT($H$108:$H145)+1,0)),"")</f>
        <v>#N/A</v>
      </c>
      <c r="R146" s="39" t="e">
        <f>IF($E146="",IF(INDEX(Mal!P$9:P$431,COUNTIF($E$108:$F145,"")-COUNT($H$108:$H145)+1,0)=R145,"",INDEX(Mal!P$9:P$431,COUNTIF($E$108:$F145,"")-COUNT($H$108:$H145)+1,0)),"")</f>
        <v>#N/A</v>
      </c>
      <c r="S146" s="39" t="e">
        <f>IF($E146="",IF(INDEX(Mal!Q$9:Q$431,COUNTIF($E$108:$F145,"")-COUNT($H$108:$H145)+1,0)=S145,"",INDEX(Mal!Q$9:Q$431,COUNTIF($E$108:$F145,"")-COUNT($H$108:$H145)+1,0)),"")</f>
        <v>#N/A</v>
      </c>
      <c r="T146" s="39" t="e">
        <f>IF($E146="",IF(INDEX(Mal!R$9:R$431,COUNTIF($E$108:$F145,"")-COUNT($H$108:$H145)+1,0)=T145,"",INDEX(Mal!R$9:R$431,COUNTIF($E$108:$F145,"")-COUNT($H$108:$H145)+1,0)),"")</f>
        <v>#N/A</v>
      </c>
      <c r="U146" s="39" t="e">
        <f>IF($E146="",IF(INDEX(Mal!S$9:S$431,COUNTIF($E$108:$F145,"")-COUNT($H$108:$H145)+1,0)=U145,"",INDEX(Mal!S$9:S$431,COUNTIF($E$108:$F145,"")-COUNT($H$108:$H145)+1,0)),"")</f>
        <v>#N/A</v>
      </c>
      <c r="V146" s="39" t="e">
        <f t="shared" si="0"/>
        <v>#N/A</v>
      </c>
      <c r="W146" s="39" t="e">
        <f>IF(IF(AND(E146="",F146=""),INDEX(Mal!I$9:I$431,(COUNT($H$108:$H146)-COUNTIF($V$108:$V146,"")),0),"")="","",IF(AND(E146="",F146=""),INDEX(Mal!I$9:I$431,(COUNT($H$108:$H146)-COUNTIF($V$108:$V146,"")),0),""))</f>
        <v>#N/A</v>
      </c>
      <c r="X146" s="39" t="e">
        <f>IF($E146="",IF(INDEX(Mal!J$9:J$431,COUNTIF($E$108:$F145,"")-COUNT($H$108:$H145)+1,0)=X145,"",INDEX(Mal!J$9:J$431,COUNTIF($E$108:$F145,"")-COUNT($H$108:$H145)+1,0)),"")</f>
        <v>#N/A</v>
      </c>
      <c r="Y146" s="39" t="e">
        <f>IF(AND(Y145="",$H146=$H145),"",IF(VLOOKUP($H146,Mal!$A$9:$T$431,20,0)='Sales Orders'!Y145,"",VLOOKUP($H146,Mal!$A$9:$T$431,20,0)))</f>
        <v>#N/A</v>
      </c>
      <c r="Z146" s="39" t="e">
        <f t="shared" si="1"/>
        <v>#N/A</v>
      </c>
    </row>
    <row r="147" spans="1:26">
      <c r="A147" t="str">
        <f>IFERROR(IF(VLOOKUP(H147,Mal!$A$9:$A$431,1,0),"","END"),"END")</f>
        <v>END</v>
      </c>
      <c r="B147" s="39" t="e">
        <f>IF($E147="",IF(INDEX(Mal!$D$9:$D$431,COUNTIF($E$108:$F146,"")-COUNT($H$108:$H146)+1,0)=B146,"",INDEX(Mal!$D$9:$D$431,COUNTIF($E$108:$F146,"")-COUNT($H$108:$H146)+1,0)),"")</f>
        <v>#N/A</v>
      </c>
      <c r="C147" s="39" t="e">
        <f t="shared" si="2"/>
        <v>#N/A</v>
      </c>
      <c r="D147" s="39" t="e">
        <f>IF($E147="",IF(INDEX(Mal!$F$9:$F$431,COUNTIF($E$108:$F146,"")-COUNT($H$108:$H146)+1,0)=D146,"",INDEX(Mal!$F$9:$F$431,COUNTIF($E$108:$F146,"")-COUNT($H$108:$H146)+1,0)),"")</f>
        <v>#N/A</v>
      </c>
      <c r="E147" s="39" t="e">
        <f>IF(AND(E146="",$H147=$H146),"",IF(VLOOKUP(H147,Mal!$A$9:$B$431,2,0)='Sales Orders'!E146,"",VLOOKUP($H147,Mal!$A$9:$B$431,2,0)))</f>
        <v>#N/A</v>
      </c>
      <c r="F147" s="39" t="e">
        <f>IF($E147="",IF(INDEX(Mal!$C$9:$C$431,COUNTIF($E$108:$F146,"")-COUNT($H$108:$H146)+1,0)=F146,"",INDEX(Mal!$C$9:$C$431,COUNTIF($E$108:$F146,"")-COUNT($H$108:$H146)+1,0)),"")</f>
        <v>#N/A</v>
      </c>
      <c r="G147" s="39" t="e">
        <f t="shared" si="3"/>
        <v>#N/A</v>
      </c>
      <c r="H147" s="39">
        <f>IF(COUNTIF(Mal!$A$9:$A$431,'Sales Orders'!H146)+COUNTIFS(Mal!$A$9:$A$431,H146,Mal!$B$9:$B$431,"&lt;&gt;")+COUNTIFS(Mal!$A$9:$A$431,H146,Mal!$C$9:$C$431,"&lt;&gt;")=COUNTIF('Sales Orders'!$H$108:H146,'Sales Orders'!H146),'Sales Orders'!H146+1,'Sales Orders'!H146)</f>
        <v>2</v>
      </c>
      <c r="I147" s="39" t="e">
        <f>IF(E147="","",IF(Mal!$C$5="","",Mal!$C$5))</f>
        <v>#N/A</v>
      </c>
      <c r="J147" s="39" t="e">
        <f>IF(AND(J146="",$H147=$H146),"",IF(VLOOKUP($H147,Mal!$A$9:$H$431,7,0)='Sales Orders'!J146,"",VLOOKUP($H147,Mal!$A$9:$H$431,7,0)))</f>
        <v>#N/A</v>
      </c>
      <c r="K147" s="39" t="e">
        <f>IF(AND(K146="",$H147=$H146),"",IF(VLOOKUP($H147,Mal!$A$9:$H$431,8,0)='Sales Orders'!K146,"",VLOOKUP($H147,Mal!$A$9:$H$431,8,0)))</f>
        <v>#N/A</v>
      </c>
      <c r="L147" s="39" t="e">
        <f>IF(E147="","",IF(Mal!$C$6="","",Mal!$C$6))</f>
        <v>#N/A</v>
      </c>
      <c r="M147" s="39" t="e">
        <f>IF($E147="",IF(INDEX(Mal!K$9:K$431,COUNTIF($E$108:$F146,"")-COUNT($H$108:$H146)+1,0)=M146,"",INDEX(Mal!K$9:K$431,COUNTIF($E$108:$F146,"")-COUNT($H$108:$H146)+1,0)),"")</f>
        <v>#N/A</v>
      </c>
      <c r="N147" s="39" t="e">
        <f>IF($E147="",IF(INDEX(Mal!L$9:L$431,COUNTIF($E$108:$F146,"")-COUNT($H$108:$H146)+1,0)=N146,"",INDEX(Mal!L$9:L$431,COUNTIF($E$108:$F146,"")-COUNT($H$108:$H146)+1,0)),"")</f>
        <v>#N/A</v>
      </c>
      <c r="O147" s="39" t="e">
        <f>IF($E147="",IF(INDEX(Mal!M$9:M$431,COUNTIF($E$108:$F146,"")-COUNT($H$108:$H146)+1,0)=O146,"",INDEX(Mal!M$9:M$431,COUNTIF($E$108:$F146,"")-COUNT($H$108:$H146)+1,0)),"")</f>
        <v>#N/A</v>
      </c>
      <c r="P147" s="39" t="e">
        <f>IF($E147="",IF(INDEX(Mal!N$9:N$431,COUNTIF($E$108:$F146,"")-COUNT($H$108:$H146)+1,0)=P146,"",INDEX(Mal!N$9:N$431,COUNTIF($E$108:$F146,"")-COUNT($H$108:$H146)+1,0)),"")</f>
        <v>#N/A</v>
      </c>
      <c r="Q147" s="39" t="e">
        <f>IF($E147="",IF(INDEX(Mal!O$9:O$431,COUNTIF($E$108:$F146,"")-COUNT($H$108:$H146)+1,0)=Q146,"",INDEX(Mal!O$9:O$431,COUNTIF($E$108:$F146,"")-COUNT($H$108:$H146)+1,0)),"")</f>
        <v>#N/A</v>
      </c>
      <c r="R147" s="39" t="e">
        <f>IF($E147="",IF(INDEX(Mal!P$9:P$431,COUNTIF($E$108:$F146,"")-COUNT($H$108:$H146)+1,0)=R146,"",INDEX(Mal!P$9:P$431,COUNTIF($E$108:$F146,"")-COUNT($H$108:$H146)+1,0)),"")</f>
        <v>#N/A</v>
      </c>
      <c r="S147" s="39" t="e">
        <f>IF($E147="",IF(INDEX(Mal!Q$9:Q$431,COUNTIF($E$108:$F146,"")-COUNT($H$108:$H146)+1,0)=S146,"",INDEX(Mal!Q$9:Q$431,COUNTIF($E$108:$F146,"")-COUNT($H$108:$H146)+1,0)),"")</f>
        <v>#N/A</v>
      </c>
      <c r="T147" s="39" t="e">
        <f>IF($E147="",IF(INDEX(Mal!R$9:R$431,COUNTIF($E$108:$F146,"")-COUNT($H$108:$H146)+1,0)=T146,"",INDEX(Mal!R$9:R$431,COUNTIF($E$108:$F146,"")-COUNT($H$108:$H146)+1,0)),"")</f>
        <v>#N/A</v>
      </c>
      <c r="U147" s="39" t="e">
        <f>IF($E147="",IF(INDEX(Mal!S$9:S$431,COUNTIF($E$108:$F146,"")-COUNT($H$108:$H146)+1,0)=U146,"",INDEX(Mal!S$9:S$431,COUNTIF($E$108:$F146,"")-COUNT($H$108:$H146)+1,0)),"")</f>
        <v>#N/A</v>
      </c>
      <c r="V147" s="39" t="e">
        <f t="shared" si="0"/>
        <v>#N/A</v>
      </c>
      <c r="W147" s="39" t="e">
        <f>IF(IF(AND(E147="",F147=""),INDEX(Mal!I$9:I$431,(COUNT($H$108:$H147)-COUNTIF($V$108:$V147,"")),0),"")="","",IF(AND(E147="",F147=""),INDEX(Mal!I$9:I$431,(COUNT($H$108:$H147)-COUNTIF($V$108:$V147,"")),0),""))</f>
        <v>#N/A</v>
      </c>
      <c r="X147" s="39" t="e">
        <f>IF($E147="",IF(INDEX(Mal!J$9:J$431,COUNTIF($E$108:$F146,"")-COUNT($H$108:$H146)+1,0)=X146,"",INDEX(Mal!J$9:J$431,COUNTIF($E$108:$F146,"")-COUNT($H$108:$H146)+1,0)),"")</f>
        <v>#N/A</v>
      </c>
      <c r="Y147" s="39" t="e">
        <f>IF(AND(Y146="",$H147=$H146),"",IF(VLOOKUP($H147,Mal!$A$9:$T$431,20,0)='Sales Orders'!Y146,"",VLOOKUP($H147,Mal!$A$9:$T$431,20,0)))</f>
        <v>#N/A</v>
      </c>
      <c r="Z147" s="39" t="e">
        <f t="shared" si="1"/>
        <v>#N/A</v>
      </c>
    </row>
    <row r="148" spans="1:26">
      <c r="A148" t="str">
        <f>IFERROR(IF(VLOOKUP(H148,Mal!$A$9:$A$431,1,0),"","END"),"END")</f>
        <v>END</v>
      </c>
      <c r="B148" s="39" t="e">
        <f>IF($E148="",IF(INDEX(Mal!$D$9:$D$431,COUNTIF($E$108:$F147,"")-COUNT($H$108:$H147)+1,0)=B147,"",INDEX(Mal!$D$9:$D$431,COUNTIF($E$108:$F147,"")-COUNT($H$108:$H147)+1,0)),"")</f>
        <v>#N/A</v>
      </c>
      <c r="C148" s="39" t="e">
        <f t="shared" si="2"/>
        <v>#N/A</v>
      </c>
      <c r="D148" s="39" t="e">
        <f>IF($E148="",IF(INDEX(Mal!$F$9:$F$431,COUNTIF($E$108:$F147,"")-COUNT($H$108:$H147)+1,0)=D147,"",INDEX(Mal!$F$9:$F$431,COUNTIF($E$108:$F147,"")-COUNT($H$108:$H147)+1,0)),"")</f>
        <v>#N/A</v>
      </c>
      <c r="E148" s="39" t="e">
        <f>IF(AND(E147="",$H148=$H147),"",IF(VLOOKUP(H148,Mal!$A$9:$B$431,2,0)='Sales Orders'!E147,"",VLOOKUP($H148,Mal!$A$9:$B$431,2,0)))</f>
        <v>#N/A</v>
      </c>
      <c r="F148" s="39" t="e">
        <f>IF($E148="",IF(INDEX(Mal!$C$9:$C$431,COUNTIF($E$108:$F147,"")-COUNT($H$108:$H147)+1,0)=F147,"",INDEX(Mal!$C$9:$C$431,COUNTIF($E$108:$F147,"")-COUNT($H$108:$H147)+1,0)),"")</f>
        <v>#N/A</v>
      </c>
      <c r="G148" s="39" t="e">
        <f t="shared" si="3"/>
        <v>#N/A</v>
      </c>
      <c r="H148" s="39">
        <f>IF(COUNTIF(Mal!$A$9:$A$431,'Sales Orders'!H147)+COUNTIFS(Mal!$A$9:$A$431,H147,Mal!$B$9:$B$431,"&lt;&gt;")+COUNTIFS(Mal!$A$9:$A$431,H147,Mal!$C$9:$C$431,"&lt;&gt;")=COUNTIF('Sales Orders'!$H$108:H147,'Sales Orders'!H147),'Sales Orders'!H147+1,'Sales Orders'!H147)</f>
        <v>2</v>
      </c>
      <c r="I148" s="39" t="e">
        <f>IF(E148="","",IF(Mal!$C$5="","",Mal!$C$5))</f>
        <v>#N/A</v>
      </c>
      <c r="J148" s="39" t="e">
        <f>IF(AND(J147="",$H148=$H147),"",IF(VLOOKUP($H148,Mal!$A$9:$H$431,7,0)='Sales Orders'!J147,"",VLOOKUP($H148,Mal!$A$9:$H$431,7,0)))</f>
        <v>#N/A</v>
      </c>
      <c r="K148" s="39" t="e">
        <f>IF(AND(K147="",$H148=$H147),"",IF(VLOOKUP($H148,Mal!$A$9:$H$431,8,0)='Sales Orders'!K147,"",VLOOKUP($H148,Mal!$A$9:$H$431,8,0)))</f>
        <v>#N/A</v>
      </c>
      <c r="L148" s="39" t="e">
        <f>IF(E148="","",IF(Mal!$C$6="","",Mal!$C$6))</f>
        <v>#N/A</v>
      </c>
      <c r="M148" s="39" t="e">
        <f>IF($E148="",IF(INDEX(Mal!K$9:K$431,COUNTIF($E$108:$F147,"")-COUNT($H$108:$H147)+1,0)=M147,"",INDEX(Mal!K$9:K$431,COUNTIF($E$108:$F147,"")-COUNT($H$108:$H147)+1,0)),"")</f>
        <v>#N/A</v>
      </c>
      <c r="N148" s="39" t="e">
        <f>IF($E148="",IF(INDEX(Mal!L$9:L$431,COUNTIF($E$108:$F147,"")-COUNT($H$108:$H147)+1,0)=N147,"",INDEX(Mal!L$9:L$431,COUNTIF($E$108:$F147,"")-COUNT($H$108:$H147)+1,0)),"")</f>
        <v>#N/A</v>
      </c>
      <c r="O148" s="39" t="e">
        <f>IF($E148="",IF(INDEX(Mal!M$9:M$431,COUNTIF($E$108:$F147,"")-COUNT($H$108:$H147)+1,0)=O147,"",INDEX(Mal!M$9:M$431,COUNTIF($E$108:$F147,"")-COUNT($H$108:$H147)+1,0)),"")</f>
        <v>#N/A</v>
      </c>
      <c r="P148" s="39" t="e">
        <f>IF($E148="",IF(INDEX(Mal!N$9:N$431,COUNTIF($E$108:$F147,"")-COUNT($H$108:$H147)+1,0)=P147,"",INDEX(Mal!N$9:N$431,COUNTIF($E$108:$F147,"")-COUNT($H$108:$H147)+1,0)),"")</f>
        <v>#N/A</v>
      </c>
      <c r="Q148" s="39" t="e">
        <f>IF($E148="",IF(INDEX(Mal!O$9:O$431,COUNTIF($E$108:$F147,"")-COUNT($H$108:$H147)+1,0)=Q147,"",INDEX(Mal!O$9:O$431,COUNTIF($E$108:$F147,"")-COUNT($H$108:$H147)+1,0)),"")</f>
        <v>#N/A</v>
      </c>
      <c r="R148" s="39" t="e">
        <f>IF($E148="",IF(INDEX(Mal!P$9:P$431,COUNTIF($E$108:$F147,"")-COUNT($H$108:$H147)+1,0)=R147,"",INDEX(Mal!P$9:P$431,COUNTIF($E$108:$F147,"")-COUNT($H$108:$H147)+1,0)),"")</f>
        <v>#N/A</v>
      </c>
      <c r="S148" s="39" t="e">
        <f>IF($E148="",IF(INDEX(Mal!Q$9:Q$431,COUNTIF($E$108:$F147,"")-COUNT($H$108:$H147)+1,0)=S147,"",INDEX(Mal!Q$9:Q$431,COUNTIF($E$108:$F147,"")-COUNT($H$108:$H147)+1,0)),"")</f>
        <v>#N/A</v>
      </c>
      <c r="T148" s="39" t="e">
        <f>IF($E148="",IF(INDEX(Mal!R$9:R$431,COUNTIF($E$108:$F147,"")-COUNT($H$108:$H147)+1,0)=T147,"",INDEX(Mal!R$9:R$431,COUNTIF($E$108:$F147,"")-COUNT($H$108:$H147)+1,0)),"")</f>
        <v>#N/A</v>
      </c>
      <c r="U148" s="39" t="e">
        <f>IF($E148="",IF(INDEX(Mal!S$9:S$431,COUNTIF($E$108:$F147,"")-COUNT($H$108:$H147)+1,0)=U147,"",INDEX(Mal!S$9:S$431,COUNTIF($E$108:$F147,"")-COUNT($H$108:$H147)+1,0)),"")</f>
        <v>#N/A</v>
      </c>
      <c r="V148" s="39" t="e">
        <f t="shared" si="0"/>
        <v>#N/A</v>
      </c>
      <c r="W148" s="39" t="e">
        <f>IF(IF(AND(E148="",F148=""),INDEX(Mal!I$9:I$431,(COUNT($H$108:$H148)-COUNTIF($V$108:$V148,"")),0),"")="","",IF(AND(E148="",F148=""),INDEX(Mal!I$9:I$431,(COUNT($H$108:$H148)-COUNTIF($V$108:$V148,"")),0),""))</f>
        <v>#N/A</v>
      </c>
      <c r="X148" s="39" t="e">
        <f>IF($E148="",IF(INDEX(Mal!J$9:J$431,COUNTIF($E$108:$F147,"")-COUNT($H$108:$H147)+1,0)=X147,"",INDEX(Mal!J$9:J$431,COUNTIF($E$108:$F147,"")-COUNT($H$108:$H147)+1,0)),"")</f>
        <v>#N/A</v>
      </c>
      <c r="Y148" s="39" t="e">
        <f>IF(AND(Y147="",$H148=$H147),"",IF(VLOOKUP($H148,Mal!$A$9:$T$431,20,0)='Sales Orders'!Y147,"",VLOOKUP($H148,Mal!$A$9:$T$431,20,0)))</f>
        <v>#N/A</v>
      </c>
      <c r="Z148" s="39" t="e">
        <f t="shared" si="1"/>
        <v>#N/A</v>
      </c>
    </row>
    <row r="149" spans="1:26">
      <c r="A149" t="str">
        <f>IFERROR(IF(VLOOKUP(H149,Mal!$A$9:$A$431,1,0),"","END"),"END")</f>
        <v>END</v>
      </c>
      <c r="B149" s="39" t="e">
        <f>IF($E149="",IF(INDEX(Mal!$D$9:$D$431,COUNTIF($E$108:$F148,"")-COUNT($H$108:$H148)+1,0)=B148,"",INDEX(Mal!$D$9:$D$431,COUNTIF($E$108:$F148,"")-COUNT($H$108:$H148)+1,0)),"")</f>
        <v>#N/A</v>
      </c>
      <c r="C149" s="39" t="e">
        <f t="shared" si="2"/>
        <v>#N/A</v>
      </c>
      <c r="D149" s="39" t="e">
        <f>IF($E149="",IF(INDEX(Mal!$F$9:$F$431,COUNTIF($E$108:$F148,"")-COUNT($H$108:$H148)+1,0)=D148,"",INDEX(Mal!$F$9:$F$431,COUNTIF($E$108:$F148,"")-COUNT($H$108:$H148)+1,0)),"")</f>
        <v>#N/A</v>
      </c>
      <c r="E149" s="39" t="e">
        <f>IF(AND(E148="",$H149=$H148),"",IF(VLOOKUP(H149,Mal!$A$9:$B$431,2,0)='Sales Orders'!E148,"",VLOOKUP($H149,Mal!$A$9:$B$431,2,0)))</f>
        <v>#N/A</v>
      </c>
      <c r="F149" s="39" t="e">
        <f>IF($E149="",IF(INDEX(Mal!$C$9:$C$431,COUNTIF($E$108:$F148,"")-COUNT($H$108:$H148)+1,0)=F148,"",INDEX(Mal!$C$9:$C$431,COUNTIF($E$108:$F148,"")-COUNT($H$108:$H148)+1,0)),"")</f>
        <v>#N/A</v>
      </c>
      <c r="G149" s="39" t="e">
        <f t="shared" si="3"/>
        <v>#N/A</v>
      </c>
      <c r="H149" s="39">
        <f>IF(COUNTIF(Mal!$A$9:$A$431,'Sales Orders'!H148)+COUNTIFS(Mal!$A$9:$A$431,H148,Mal!$B$9:$B$431,"&lt;&gt;")+COUNTIFS(Mal!$A$9:$A$431,H148,Mal!$C$9:$C$431,"&lt;&gt;")=COUNTIF('Sales Orders'!$H$108:H148,'Sales Orders'!H148),'Sales Orders'!H148+1,'Sales Orders'!H148)</f>
        <v>2</v>
      </c>
      <c r="I149" s="39" t="e">
        <f>IF(E149="","",IF(Mal!$C$5="","",Mal!$C$5))</f>
        <v>#N/A</v>
      </c>
      <c r="J149" s="39" t="e">
        <f>IF(AND(J148="",$H149=$H148),"",IF(VLOOKUP($H149,Mal!$A$9:$H$431,7,0)='Sales Orders'!J148,"",VLOOKUP($H149,Mal!$A$9:$H$431,7,0)))</f>
        <v>#N/A</v>
      </c>
      <c r="K149" s="39" t="e">
        <f>IF(AND(K148="",$H149=$H148),"",IF(VLOOKUP($H149,Mal!$A$9:$H$431,8,0)='Sales Orders'!K148,"",VLOOKUP($H149,Mal!$A$9:$H$431,8,0)))</f>
        <v>#N/A</v>
      </c>
      <c r="L149" s="39" t="e">
        <f>IF(E149="","",IF(Mal!$C$6="","",Mal!$C$6))</f>
        <v>#N/A</v>
      </c>
      <c r="M149" s="39" t="e">
        <f>IF($E149="",IF(INDEX(Mal!K$9:K$431,COUNTIF($E$108:$F148,"")-COUNT($H$108:$H148)+1,0)=M148,"",INDEX(Mal!K$9:K$431,COUNTIF($E$108:$F148,"")-COUNT($H$108:$H148)+1,0)),"")</f>
        <v>#N/A</v>
      </c>
      <c r="N149" s="39" t="e">
        <f>IF($E149="",IF(INDEX(Mal!L$9:L$431,COUNTIF($E$108:$F148,"")-COUNT($H$108:$H148)+1,0)=N148,"",INDEX(Mal!L$9:L$431,COUNTIF($E$108:$F148,"")-COUNT($H$108:$H148)+1,0)),"")</f>
        <v>#N/A</v>
      </c>
      <c r="O149" s="39" t="e">
        <f>IF($E149="",IF(INDEX(Mal!M$9:M$431,COUNTIF($E$108:$F148,"")-COUNT($H$108:$H148)+1,0)=O148,"",INDEX(Mal!M$9:M$431,COUNTIF($E$108:$F148,"")-COUNT($H$108:$H148)+1,0)),"")</f>
        <v>#N/A</v>
      </c>
      <c r="P149" s="39" t="e">
        <f>IF($E149="",IF(INDEX(Mal!N$9:N$431,COUNTIF($E$108:$F148,"")-COUNT($H$108:$H148)+1,0)=P148,"",INDEX(Mal!N$9:N$431,COUNTIF($E$108:$F148,"")-COUNT($H$108:$H148)+1,0)),"")</f>
        <v>#N/A</v>
      </c>
      <c r="Q149" s="39" t="e">
        <f>IF($E149="",IF(INDEX(Mal!O$9:O$431,COUNTIF($E$108:$F148,"")-COUNT($H$108:$H148)+1,0)=Q148,"",INDEX(Mal!O$9:O$431,COUNTIF($E$108:$F148,"")-COUNT($H$108:$H148)+1,0)),"")</f>
        <v>#N/A</v>
      </c>
      <c r="R149" s="39" t="e">
        <f>IF($E149="",IF(INDEX(Mal!P$9:P$431,COUNTIF($E$108:$F148,"")-COUNT($H$108:$H148)+1,0)=R148,"",INDEX(Mal!P$9:P$431,COUNTIF($E$108:$F148,"")-COUNT($H$108:$H148)+1,0)),"")</f>
        <v>#N/A</v>
      </c>
      <c r="S149" s="39" t="e">
        <f>IF($E149="",IF(INDEX(Mal!Q$9:Q$431,COUNTIF($E$108:$F148,"")-COUNT($H$108:$H148)+1,0)=S148,"",INDEX(Mal!Q$9:Q$431,COUNTIF($E$108:$F148,"")-COUNT($H$108:$H148)+1,0)),"")</f>
        <v>#N/A</v>
      </c>
      <c r="T149" s="39" t="e">
        <f>IF($E149="",IF(INDEX(Mal!R$9:R$431,COUNTIF($E$108:$F148,"")-COUNT($H$108:$H148)+1,0)=T148,"",INDEX(Mal!R$9:R$431,COUNTIF($E$108:$F148,"")-COUNT($H$108:$H148)+1,0)),"")</f>
        <v>#N/A</v>
      </c>
      <c r="U149" s="39" t="e">
        <f>IF($E149="",IF(INDEX(Mal!S$9:S$431,COUNTIF($E$108:$F148,"")-COUNT($H$108:$H148)+1,0)=U148,"",INDEX(Mal!S$9:S$431,COUNTIF($E$108:$F148,"")-COUNT($H$108:$H148)+1,0)),"")</f>
        <v>#N/A</v>
      </c>
      <c r="V149" s="39" t="e">
        <f t="shared" si="0"/>
        <v>#N/A</v>
      </c>
      <c r="W149" s="39" t="e">
        <f>IF(IF(AND(E149="",F149=""),INDEX(Mal!I$9:I$431,(COUNT($H$108:$H149)-COUNTIF($V$108:$V149,"")),0),"")="","",IF(AND(E149="",F149=""),INDEX(Mal!I$9:I$431,(COUNT($H$108:$H149)-COUNTIF($V$108:$V149,"")),0),""))</f>
        <v>#N/A</v>
      </c>
      <c r="X149" s="39" t="e">
        <f>IF($E149="",IF(INDEX(Mal!J$9:J$431,COUNTIF($E$108:$F148,"")-COUNT($H$108:$H148)+1,0)=X148,"",INDEX(Mal!J$9:J$431,COUNTIF($E$108:$F148,"")-COUNT($H$108:$H148)+1,0)),"")</f>
        <v>#N/A</v>
      </c>
      <c r="Y149" s="39" t="e">
        <f>IF(AND(Y148="",$H149=$H148),"",IF(VLOOKUP($H149,Mal!$A$9:$T$431,20,0)='Sales Orders'!Y148,"",VLOOKUP($H149,Mal!$A$9:$T$431,20,0)))</f>
        <v>#N/A</v>
      </c>
      <c r="Z149" s="39" t="e">
        <f t="shared" si="1"/>
        <v>#N/A</v>
      </c>
    </row>
    <row r="150" spans="1:26">
      <c r="A150" t="str">
        <f>IFERROR(IF(VLOOKUP(H150,Mal!$A$9:$A$431,1,0),"","END"),"END")</f>
        <v>END</v>
      </c>
      <c r="B150" s="39" t="e">
        <f>IF($E150="",IF(INDEX(Mal!$D$9:$D$431,COUNTIF($E$108:$F149,"")-COUNT($H$108:$H149)+1,0)=B149,"",INDEX(Mal!$D$9:$D$431,COUNTIF($E$108:$F149,"")-COUNT($H$108:$H149)+1,0)),"")</f>
        <v>#N/A</v>
      </c>
      <c r="C150" s="39" t="e">
        <f t="shared" si="2"/>
        <v>#N/A</v>
      </c>
      <c r="D150" s="39" t="e">
        <f>IF($E150="",IF(INDEX(Mal!$F$9:$F$431,COUNTIF($E$108:$F149,"")-COUNT($H$108:$H149)+1,0)=D149,"",INDEX(Mal!$F$9:$F$431,COUNTIF($E$108:$F149,"")-COUNT($H$108:$H149)+1,0)),"")</f>
        <v>#N/A</v>
      </c>
      <c r="E150" s="39" t="e">
        <f>IF(AND(E149="",$H150=$H149),"",IF(VLOOKUP(H150,Mal!$A$9:$B$431,2,0)='Sales Orders'!E149,"",VLOOKUP($H150,Mal!$A$9:$B$431,2,0)))</f>
        <v>#N/A</v>
      </c>
      <c r="F150" s="39" t="e">
        <f>IF($E150="",IF(INDEX(Mal!$C$9:$C$431,COUNTIF($E$108:$F149,"")-COUNT($H$108:$H149)+1,0)=F149,"",INDEX(Mal!$C$9:$C$431,COUNTIF($E$108:$F149,"")-COUNT($H$108:$H149)+1,0)),"")</f>
        <v>#N/A</v>
      </c>
      <c r="G150" s="39" t="e">
        <f t="shared" si="3"/>
        <v>#N/A</v>
      </c>
      <c r="H150" s="39">
        <f>IF(COUNTIF(Mal!$A$9:$A$431,'Sales Orders'!H149)+COUNTIFS(Mal!$A$9:$A$431,H149,Mal!$B$9:$B$431,"&lt;&gt;")+COUNTIFS(Mal!$A$9:$A$431,H149,Mal!$C$9:$C$431,"&lt;&gt;")=COUNTIF('Sales Orders'!$H$108:H149,'Sales Orders'!H149),'Sales Orders'!H149+1,'Sales Orders'!H149)</f>
        <v>2</v>
      </c>
      <c r="I150" s="39" t="e">
        <f>IF(E150="","",IF(Mal!$C$5="","",Mal!$C$5))</f>
        <v>#N/A</v>
      </c>
      <c r="J150" s="39" t="e">
        <f>IF(AND(J149="",$H150=$H149),"",IF(VLOOKUP($H150,Mal!$A$9:$H$431,7,0)='Sales Orders'!J149,"",VLOOKUP($H150,Mal!$A$9:$H$431,7,0)))</f>
        <v>#N/A</v>
      </c>
      <c r="K150" s="39" t="e">
        <f>IF(AND(K149="",$H150=$H149),"",IF(VLOOKUP($H150,Mal!$A$9:$H$431,8,0)='Sales Orders'!K149,"",VLOOKUP($H150,Mal!$A$9:$H$431,8,0)))</f>
        <v>#N/A</v>
      </c>
      <c r="L150" s="39" t="e">
        <f>IF(E150="","",IF(Mal!$C$6="","",Mal!$C$6))</f>
        <v>#N/A</v>
      </c>
      <c r="M150" s="39" t="e">
        <f>IF($E150="",IF(INDEX(Mal!K$9:K$431,COUNTIF($E$108:$F149,"")-COUNT($H$108:$H149)+1,0)=M149,"",INDEX(Mal!K$9:K$431,COUNTIF($E$108:$F149,"")-COUNT($H$108:$H149)+1,0)),"")</f>
        <v>#N/A</v>
      </c>
      <c r="N150" s="39" t="e">
        <f>IF($E150="",IF(INDEX(Mal!L$9:L$431,COUNTIF($E$108:$F149,"")-COUNT($H$108:$H149)+1,0)=N149,"",INDEX(Mal!L$9:L$431,COUNTIF($E$108:$F149,"")-COUNT($H$108:$H149)+1,0)),"")</f>
        <v>#N/A</v>
      </c>
      <c r="O150" s="39" t="e">
        <f>IF($E150="",IF(INDEX(Mal!M$9:M$431,COUNTIF($E$108:$F149,"")-COUNT($H$108:$H149)+1,0)=O149,"",INDEX(Mal!M$9:M$431,COUNTIF($E$108:$F149,"")-COUNT($H$108:$H149)+1,0)),"")</f>
        <v>#N/A</v>
      </c>
      <c r="P150" s="39" t="e">
        <f>IF($E150="",IF(INDEX(Mal!N$9:N$431,COUNTIF($E$108:$F149,"")-COUNT($H$108:$H149)+1,0)=P149,"",INDEX(Mal!N$9:N$431,COUNTIF($E$108:$F149,"")-COUNT($H$108:$H149)+1,0)),"")</f>
        <v>#N/A</v>
      </c>
      <c r="Q150" s="39" t="e">
        <f>IF($E150="",IF(INDEX(Mal!O$9:O$431,COUNTIF($E$108:$F149,"")-COUNT($H$108:$H149)+1,0)=Q149,"",INDEX(Mal!O$9:O$431,COUNTIF($E$108:$F149,"")-COUNT($H$108:$H149)+1,0)),"")</f>
        <v>#N/A</v>
      </c>
      <c r="R150" s="39" t="e">
        <f>IF($E150="",IF(INDEX(Mal!P$9:P$431,COUNTIF($E$108:$F149,"")-COUNT($H$108:$H149)+1,0)=R149,"",INDEX(Mal!P$9:P$431,COUNTIF($E$108:$F149,"")-COUNT($H$108:$H149)+1,0)),"")</f>
        <v>#N/A</v>
      </c>
      <c r="S150" s="39" t="e">
        <f>IF($E150="",IF(INDEX(Mal!Q$9:Q$431,COUNTIF($E$108:$F149,"")-COUNT($H$108:$H149)+1,0)=S149,"",INDEX(Mal!Q$9:Q$431,COUNTIF($E$108:$F149,"")-COUNT($H$108:$H149)+1,0)),"")</f>
        <v>#N/A</v>
      </c>
      <c r="T150" s="39" t="e">
        <f>IF($E150="",IF(INDEX(Mal!R$9:R$431,COUNTIF($E$108:$F149,"")-COUNT($H$108:$H149)+1,0)=T149,"",INDEX(Mal!R$9:R$431,COUNTIF($E$108:$F149,"")-COUNT($H$108:$H149)+1,0)),"")</f>
        <v>#N/A</v>
      </c>
      <c r="U150" s="39" t="e">
        <f>IF($E150="",IF(INDEX(Mal!S$9:S$431,COUNTIF($E$108:$F149,"")-COUNT($H$108:$H149)+1,0)=U149,"",INDEX(Mal!S$9:S$431,COUNTIF($E$108:$F149,"")-COUNT($H$108:$H149)+1,0)),"")</f>
        <v>#N/A</v>
      </c>
      <c r="V150" s="39" t="e">
        <f t="shared" si="0"/>
        <v>#N/A</v>
      </c>
      <c r="W150" s="39" t="e">
        <f>IF(IF(AND(E150="",F150=""),INDEX(Mal!I$9:I$431,(COUNT($H$108:$H150)-COUNTIF($V$108:$V150,"")),0),"")="","",IF(AND(E150="",F150=""),INDEX(Mal!I$9:I$431,(COUNT($H$108:$H150)-COUNTIF($V$108:$V150,"")),0),""))</f>
        <v>#N/A</v>
      </c>
      <c r="X150" s="39" t="e">
        <f>IF($E150="",IF(INDEX(Mal!J$9:J$431,COUNTIF($E$108:$F149,"")-COUNT($H$108:$H149)+1,0)=X149,"",INDEX(Mal!J$9:J$431,COUNTIF($E$108:$F149,"")-COUNT($H$108:$H149)+1,0)),"")</f>
        <v>#N/A</v>
      </c>
      <c r="Y150" s="39" t="e">
        <f>IF(AND(Y149="",$H150=$H149),"",IF(VLOOKUP($H150,Mal!$A$9:$T$431,20,0)='Sales Orders'!Y149,"",VLOOKUP($H150,Mal!$A$9:$T$431,20,0)))</f>
        <v>#N/A</v>
      </c>
      <c r="Z150" s="39" t="e">
        <f t="shared" si="1"/>
        <v>#N/A</v>
      </c>
    </row>
    <row r="151" spans="1:26">
      <c r="A151" t="str">
        <f>IFERROR(IF(VLOOKUP(H151,Mal!$A$9:$A$431,1,0),"","END"),"END")</f>
        <v>END</v>
      </c>
      <c r="B151" s="39" t="e">
        <f>IF($E151="",IF(INDEX(Mal!$D$9:$D$431,COUNTIF($E$108:$F150,"")-COUNT($H$108:$H150)+1,0)=B150,"",INDEX(Mal!$D$9:$D$431,COUNTIF($E$108:$F150,"")-COUNT($H$108:$H150)+1,0)),"")</f>
        <v>#N/A</v>
      </c>
      <c r="C151" s="39" t="e">
        <f t="shared" si="2"/>
        <v>#N/A</v>
      </c>
      <c r="D151" s="39" t="e">
        <f>IF($E151="",IF(INDEX(Mal!$F$9:$F$431,COUNTIF($E$108:$F150,"")-COUNT($H$108:$H150)+1,0)=D150,"",INDEX(Mal!$F$9:$F$431,COUNTIF($E$108:$F150,"")-COUNT($H$108:$H150)+1,0)),"")</f>
        <v>#N/A</v>
      </c>
      <c r="E151" s="39" t="e">
        <f>IF(AND(E150="",$H151=$H150),"",IF(VLOOKUP(H151,Mal!$A$9:$B$431,2,0)='Sales Orders'!E150,"",VLOOKUP($H151,Mal!$A$9:$B$431,2,0)))</f>
        <v>#N/A</v>
      </c>
      <c r="F151" s="39" t="e">
        <f>IF($E151="",IF(INDEX(Mal!$C$9:$C$431,COUNTIF($E$108:$F150,"")-COUNT($H$108:$H150)+1,0)=F150,"",INDEX(Mal!$C$9:$C$431,COUNTIF($E$108:$F150,"")-COUNT($H$108:$H150)+1,0)),"")</f>
        <v>#N/A</v>
      </c>
      <c r="G151" s="39" t="e">
        <f t="shared" si="3"/>
        <v>#N/A</v>
      </c>
      <c r="H151" s="39">
        <f>IF(COUNTIF(Mal!$A$9:$A$431,'Sales Orders'!H150)+COUNTIFS(Mal!$A$9:$A$431,H150,Mal!$B$9:$B$431,"&lt;&gt;")+COUNTIFS(Mal!$A$9:$A$431,H150,Mal!$C$9:$C$431,"&lt;&gt;")=COUNTIF('Sales Orders'!$H$108:H150,'Sales Orders'!H150),'Sales Orders'!H150+1,'Sales Orders'!H150)</f>
        <v>2</v>
      </c>
      <c r="I151" s="39" t="e">
        <f>IF(E151="","",IF(Mal!$C$5="","",Mal!$C$5))</f>
        <v>#N/A</v>
      </c>
      <c r="J151" s="39" t="e">
        <f>IF(AND(J150="",$H151=$H150),"",IF(VLOOKUP($H151,Mal!$A$9:$H$431,7,0)='Sales Orders'!J150,"",VLOOKUP($H151,Mal!$A$9:$H$431,7,0)))</f>
        <v>#N/A</v>
      </c>
      <c r="K151" s="39" t="e">
        <f>IF(AND(K150="",$H151=$H150),"",IF(VLOOKUP($H151,Mal!$A$9:$H$431,8,0)='Sales Orders'!K150,"",VLOOKUP($H151,Mal!$A$9:$H$431,8,0)))</f>
        <v>#N/A</v>
      </c>
      <c r="L151" s="39" t="e">
        <f>IF(E151="","",IF(Mal!$C$6="","",Mal!$C$6))</f>
        <v>#N/A</v>
      </c>
      <c r="M151" s="39" t="e">
        <f>IF($E151="",IF(INDEX(Mal!K$9:K$431,COUNTIF($E$108:$F150,"")-COUNT($H$108:$H150)+1,0)=M150,"",INDEX(Mal!K$9:K$431,COUNTIF($E$108:$F150,"")-COUNT($H$108:$H150)+1,0)),"")</f>
        <v>#N/A</v>
      </c>
      <c r="N151" s="39" t="e">
        <f>IF($E151="",IF(INDEX(Mal!L$9:L$431,COUNTIF($E$108:$F150,"")-COUNT($H$108:$H150)+1,0)=N150,"",INDEX(Mal!L$9:L$431,COUNTIF($E$108:$F150,"")-COUNT($H$108:$H150)+1,0)),"")</f>
        <v>#N/A</v>
      </c>
      <c r="O151" s="39" t="e">
        <f>IF($E151="",IF(INDEX(Mal!M$9:M$431,COUNTIF($E$108:$F150,"")-COUNT($H$108:$H150)+1,0)=O150,"",INDEX(Mal!M$9:M$431,COUNTIF($E$108:$F150,"")-COUNT($H$108:$H150)+1,0)),"")</f>
        <v>#N/A</v>
      </c>
      <c r="P151" s="39" t="e">
        <f>IF($E151="",IF(INDEX(Mal!N$9:N$431,COUNTIF($E$108:$F150,"")-COUNT($H$108:$H150)+1,0)=P150,"",INDEX(Mal!N$9:N$431,COUNTIF($E$108:$F150,"")-COUNT($H$108:$H150)+1,0)),"")</f>
        <v>#N/A</v>
      </c>
      <c r="Q151" s="39" t="e">
        <f>IF($E151="",IF(INDEX(Mal!O$9:O$431,COUNTIF($E$108:$F150,"")-COUNT($H$108:$H150)+1,0)=Q150,"",INDEX(Mal!O$9:O$431,COUNTIF($E$108:$F150,"")-COUNT($H$108:$H150)+1,0)),"")</f>
        <v>#N/A</v>
      </c>
      <c r="R151" s="39" t="e">
        <f>IF($E151="",IF(INDEX(Mal!P$9:P$431,COUNTIF($E$108:$F150,"")-COUNT($H$108:$H150)+1,0)=R150,"",INDEX(Mal!P$9:P$431,COUNTIF($E$108:$F150,"")-COUNT($H$108:$H150)+1,0)),"")</f>
        <v>#N/A</v>
      </c>
      <c r="S151" s="39" t="e">
        <f>IF($E151="",IF(INDEX(Mal!Q$9:Q$431,COUNTIF($E$108:$F150,"")-COUNT($H$108:$H150)+1,0)=S150,"",INDEX(Mal!Q$9:Q$431,COUNTIF($E$108:$F150,"")-COUNT($H$108:$H150)+1,0)),"")</f>
        <v>#N/A</v>
      </c>
      <c r="T151" s="39" t="e">
        <f>IF($E151="",IF(INDEX(Mal!R$9:R$431,COUNTIF($E$108:$F150,"")-COUNT($H$108:$H150)+1,0)=T150,"",INDEX(Mal!R$9:R$431,COUNTIF($E$108:$F150,"")-COUNT($H$108:$H150)+1,0)),"")</f>
        <v>#N/A</v>
      </c>
      <c r="U151" s="39" t="e">
        <f>IF($E151="",IF(INDEX(Mal!S$9:S$431,COUNTIF($E$108:$F150,"")-COUNT($H$108:$H150)+1,0)=U150,"",INDEX(Mal!S$9:S$431,COUNTIF($E$108:$F150,"")-COUNT($H$108:$H150)+1,0)),"")</f>
        <v>#N/A</v>
      </c>
      <c r="V151" s="39" t="e">
        <f t="shared" si="0"/>
        <v>#N/A</v>
      </c>
      <c r="W151" s="39" t="e">
        <f>IF(IF(AND(E151="",F151=""),INDEX(Mal!I$9:I$431,(COUNT($H$108:$H151)-COUNTIF($V$108:$V151,"")),0),"")="","",IF(AND(E151="",F151=""),INDEX(Mal!I$9:I$431,(COUNT($H$108:$H151)-COUNTIF($V$108:$V151,"")),0),""))</f>
        <v>#N/A</v>
      </c>
      <c r="X151" s="39" t="e">
        <f>IF($E151="",IF(INDEX(Mal!J$9:J$431,COUNTIF($E$108:$F150,"")-COUNT($H$108:$H150)+1,0)=X150,"",INDEX(Mal!J$9:J$431,COUNTIF($E$108:$F150,"")-COUNT($H$108:$H150)+1,0)),"")</f>
        <v>#N/A</v>
      </c>
      <c r="Y151" s="39" t="e">
        <f>IF(AND(Y150="",$H151=$H150),"",IF(VLOOKUP($H151,Mal!$A$9:$T$431,20,0)='Sales Orders'!Y150,"",VLOOKUP($H151,Mal!$A$9:$T$431,20,0)))</f>
        <v>#N/A</v>
      </c>
      <c r="Z151" s="39" t="e">
        <f t="shared" si="1"/>
        <v>#N/A</v>
      </c>
    </row>
    <row r="152" spans="1:26">
      <c r="A152" t="str">
        <f>IFERROR(IF(VLOOKUP(H152,Mal!$A$9:$A$431,1,0),"","END"),"END")</f>
        <v>END</v>
      </c>
      <c r="B152" s="39" t="e">
        <f>IF($E152="",IF(INDEX(Mal!$D$9:$D$431,COUNTIF($E$108:$F151,"")-COUNT($H$108:$H151)+1,0)=B151,"",INDEX(Mal!$D$9:$D$431,COUNTIF($E$108:$F151,"")-COUNT($H$108:$H151)+1,0)),"")</f>
        <v>#N/A</v>
      </c>
      <c r="C152" s="39" t="e">
        <f t="shared" si="2"/>
        <v>#N/A</v>
      </c>
      <c r="D152" s="39" t="e">
        <f>IF($E152="",IF(INDEX(Mal!$F$9:$F$431,COUNTIF($E$108:$F151,"")-COUNT($H$108:$H151)+1,0)=D151,"",INDEX(Mal!$F$9:$F$431,COUNTIF($E$108:$F151,"")-COUNT($H$108:$H151)+1,0)),"")</f>
        <v>#N/A</v>
      </c>
      <c r="E152" s="39" t="e">
        <f>IF(AND(E151="",$H152=$H151),"",IF(VLOOKUP(H152,Mal!$A$9:$B$431,2,0)='Sales Orders'!E151,"",VLOOKUP($H152,Mal!$A$9:$B$431,2,0)))</f>
        <v>#N/A</v>
      </c>
      <c r="F152" s="39" t="e">
        <f>IF($E152="",IF(INDEX(Mal!$C$9:$C$431,COUNTIF($E$108:$F151,"")-COUNT($H$108:$H151)+1,0)=F151,"",INDEX(Mal!$C$9:$C$431,COUNTIF($E$108:$F151,"")-COUNT($H$108:$H151)+1,0)),"")</f>
        <v>#N/A</v>
      </c>
      <c r="G152" s="39" t="e">
        <f t="shared" si="3"/>
        <v>#N/A</v>
      </c>
      <c r="H152" s="39">
        <f>IF(COUNTIF(Mal!$A$9:$A$431,'Sales Orders'!H151)+COUNTIFS(Mal!$A$9:$A$431,H151,Mal!$B$9:$B$431,"&lt;&gt;")+COUNTIFS(Mal!$A$9:$A$431,H151,Mal!$C$9:$C$431,"&lt;&gt;")=COUNTIF('Sales Orders'!$H$108:H151,'Sales Orders'!H151),'Sales Orders'!H151+1,'Sales Orders'!H151)</f>
        <v>2</v>
      </c>
      <c r="I152" s="39" t="e">
        <f>IF(E152="","",IF(Mal!$C$5="","",Mal!$C$5))</f>
        <v>#N/A</v>
      </c>
      <c r="J152" s="39" t="e">
        <f>IF(AND(J151="",$H152=$H151),"",IF(VLOOKUP($H152,Mal!$A$9:$H$431,7,0)='Sales Orders'!J151,"",VLOOKUP($H152,Mal!$A$9:$H$431,7,0)))</f>
        <v>#N/A</v>
      </c>
      <c r="K152" s="39" t="e">
        <f>IF(AND(K151="",$H152=$H151),"",IF(VLOOKUP($H152,Mal!$A$9:$H$431,8,0)='Sales Orders'!K151,"",VLOOKUP($H152,Mal!$A$9:$H$431,8,0)))</f>
        <v>#N/A</v>
      </c>
      <c r="L152" s="39" t="e">
        <f>IF(E152="","",IF(Mal!$C$6="","",Mal!$C$6))</f>
        <v>#N/A</v>
      </c>
      <c r="M152" s="39" t="e">
        <f>IF($E152="",IF(INDEX(Mal!K$9:K$431,COUNTIF($E$108:$F151,"")-COUNT($H$108:$H151)+1,0)=M151,"",INDEX(Mal!K$9:K$431,COUNTIF($E$108:$F151,"")-COUNT($H$108:$H151)+1,0)),"")</f>
        <v>#N/A</v>
      </c>
      <c r="N152" s="39" t="e">
        <f>IF($E152="",IF(INDEX(Mal!L$9:L$431,COUNTIF($E$108:$F151,"")-COUNT($H$108:$H151)+1,0)=N151,"",INDEX(Mal!L$9:L$431,COUNTIF($E$108:$F151,"")-COUNT($H$108:$H151)+1,0)),"")</f>
        <v>#N/A</v>
      </c>
      <c r="O152" s="39" t="e">
        <f>IF($E152="",IF(INDEX(Mal!M$9:M$431,COUNTIF($E$108:$F151,"")-COUNT($H$108:$H151)+1,0)=O151,"",INDEX(Mal!M$9:M$431,COUNTIF($E$108:$F151,"")-COUNT($H$108:$H151)+1,0)),"")</f>
        <v>#N/A</v>
      </c>
      <c r="P152" s="39" t="e">
        <f>IF($E152="",IF(INDEX(Mal!N$9:N$431,COUNTIF($E$108:$F151,"")-COUNT($H$108:$H151)+1,0)=P151,"",INDEX(Mal!N$9:N$431,COUNTIF($E$108:$F151,"")-COUNT($H$108:$H151)+1,0)),"")</f>
        <v>#N/A</v>
      </c>
      <c r="Q152" s="39" t="e">
        <f>IF($E152="",IF(INDEX(Mal!O$9:O$431,COUNTIF($E$108:$F151,"")-COUNT($H$108:$H151)+1,0)=Q151,"",INDEX(Mal!O$9:O$431,COUNTIF($E$108:$F151,"")-COUNT($H$108:$H151)+1,0)),"")</f>
        <v>#N/A</v>
      </c>
      <c r="R152" s="39" t="e">
        <f>IF($E152="",IF(INDEX(Mal!P$9:P$431,COUNTIF($E$108:$F151,"")-COUNT($H$108:$H151)+1,0)=R151,"",INDEX(Mal!P$9:P$431,COUNTIF($E$108:$F151,"")-COUNT($H$108:$H151)+1,0)),"")</f>
        <v>#N/A</v>
      </c>
      <c r="S152" s="39" t="e">
        <f>IF($E152="",IF(INDEX(Mal!Q$9:Q$431,COUNTIF($E$108:$F151,"")-COUNT($H$108:$H151)+1,0)=S151,"",INDEX(Mal!Q$9:Q$431,COUNTIF($E$108:$F151,"")-COUNT($H$108:$H151)+1,0)),"")</f>
        <v>#N/A</v>
      </c>
      <c r="T152" s="39" t="e">
        <f>IF($E152="",IF(INDEX(Mal!R$9:R$431,COUNTIF($E$108:$F151,"")-COUNT($H$108:$H151)+1,0)=T151,"",INDEX(Mal!R$9:R$431,COUNTIF($E$108:$F151,"")-COUNT($H$108:$H151)+1,0)),"")</f>
        <v>#N/A</v>
      </c>
      <c r="U152" s="39" t="e">
        <f>IF($E152="",IF(INDEX(Mal!S$9:S$431,COUNTIF($E$108:$F151,"")-COUNT($H$108:$H151)+1,0)=U151,"",INDEX(Mal!S$9:S$431,COUNTIF($E$108:$F151,"")-COUNT($H$108:$H151)+1,0)),"")</f>
        <v>#N/A</v>
      </c>
      <c r="V152" s="39" t="e">
        <f t="shared" si="0"/>
        <v>#N/A</v>
      </c>
      <c r="W152" s="39" t="e">
        <f>IF(IF(AND(E152="",F152=""),INDEX(Mal!I$9:I$431,(COUNT($H$108:$H152)-COUNTIF($V$108:$V152,"")),0),"")="","",IF(AND(E152="",F152=""),INDEX(Mal!I$9:I$431,(COUNT($H$108:$H152)-COUNTIF($V$108:$V152,"")),0),""))</f>
        <v>#N/A</v>
      </c>
      <c r="X152" s="39" t="e">
        <f>IF($E152="",IF(INDEX(Mal!J$9:J$431,COUNTIF($E$108:$F151,"")-COUNT($H$108:$H151)+1,0)=X151,"",INDEX(Mal!J$9:J$431,COUNTIF($E$108:$F151,"")-COUNT($H$108:$H151)+1,0)),"")</f>
        <v>#N/A</v>
      </c>
      <c r="Y152" s="39" t="e">
        <f>IF(AND(Y151="",$H152=$H151),"",IF(VLOOKUP($H152,Mal!$A$9:$T$431,20,0)='Sales Orders'!Y151,"",VLOOKUP($H152,Mal!$A$9:$T$431,20,0)))</f>
        <v>#N/A</v>
      </c>
      <c r="Z152" s="39" t="e">
        <f t="shared" si="1"/>
        <v>#N/A</v>
      </c>
    </row>
    <row r="153" spans="1:26">
      <c r="A153" t="str">
        <f>IFERROR(IF(VLOOKUP(H153,Mal!$A$9:$A$431,1,0),"","END"),"END")</f>
        <v>END</v>
      </c>
      <c r="B153" s="39" t="e">
        <f>IF($E153="",IF(INDEX(Mal!$D$9:$D$431,COUNTIF($E$108:$F152,"")-COUNT($H$108:$H152)+1,0)=B152,"",INDEX(Mal!$D$9:$D$431,COUNTIF($E$108:$F152,"")-COUNT($H$108:$H152)+1,0)),"")</f>
        <v>#N/A</v>
      </c>
      <c r="C153" s="39" t="e">
        <f t="shared" si="2"/>
        <v>#N/A</v>
      </c>
      <c r="D153" s="39" t="e">
        <f>IF($E153="",IF(INDEX(Mal!$F$9:$F$431,COUNTIF($E$108:$F152,"")-COUNT($H$108:$H152)+1,0)=D152,"",INDEX(Mal!$F$9:$F$431,COUNTIF($E$108:$F152,"")-COUNT($H$108:$H152)+1,0)),"")</f>
        <v>#N/A</v>
      </c>
      <c r="E153" s="39" t="e">
        <f>IF(AND(E152="",$H153=$H152),"",IF(VLOOKUP(H153,Mal!$A$9:$B$431,2,0)='Sales Orders'!E152,"",VLOOKUP($H153,Mal!$A$9:$B$431,2,0)))</f>
        <v>#N/A</v>
      </c>
      <c r="F153" s="39" t="e">
        <f>IF($E153="",IF(INDEX(Mal!$C$9:$C$431,COUNTIF($E$108:$F152,"")-COUNT($H$108:$H152)+1,0)=F152,"",INDEX(Mal!$C$9:$C$431,COUNTIF($E$108:$F152,"")-COUNT($H$108:$H152)+1,0)),"")</f>
        <v>#N/A</v>
      </c>
      <c r="G153" s="39" t="e">
        <f t="shared" si="3"/>
        <v>#N/A</v>
      </c>
      <c r="H153" s="39">
        <f>IF(COUNTIF(Mal!$A$9:$A$431,'Sales Orders'!H152)+COUNTIFS(Mal!$A$9:$A$431,H152,Mal!$B$9:$B$431,"&lt;&gt;")+COUNTIFS(Mal!$A$9:$A$431,H152,Mal!$C$9:$C$431,"&lt;&gt;")=COUNTIF('Sales Orders'!$H$108:H152,'Sales Orders'!H152),'Sales Orders'!H152+1,'Sales Orders'!H152)</f>
        <v>2</v>
      </c>
      <c r="I153" s="39" t="e">
        <f>IF(E153="","",IF(Mal!$C$5="","",Mal!$C$5))</f>
        <v>#N/A</v>
      </c>
      <c r="J153" s="39" t="e">
        <f>IF(AND(J152="",$H153=$H152),"",IF(VLOOKUP($H153,Mal!$A$9:$H$431,7,0)='Sales Orders'!J152,"",VLOOKUP($H153,Mal!$A$9:$H$431,7,0)))</f>
        <v>#N/A</v>
      </c>
      <c r="K153" s="39" t="e">
        <f>IF(AND(K152="",$H153=$H152),"",IF(VLOOKUP($H153,Mal!$A$9:$H$431,8,0)='Sales Orders'!K152,"",VLOOKUP($H153,Mal!$A$9:$H$431,8,0)))</f>
        <v>#N/A</v>
      </c>
      <c r="L153" s="39" t="e">
        <f>IF(E153="","",IF(Mal!$C$6="","",Mal!$C$6))</f>
        <v>#N/A</v>
      </c>
      <c r="M153" s="39" t="e">
        <f>IF($E153="",IF(INDEX(Mal!K$9:K$431,COUNTIF($E$108:$F152,"")-COUNT($H$108:$H152)+1,0)=M152,"",INDEX(Mal!K$9:K$431,COUNTIF($E$108:$F152,"")-COUNT($H$108:$H152)+1,0)),"")</f>
        <v>#N/A</v>
      </c>
      <c r="N153" s="39" t="e">
        <f>IF($E153="",IF(INDEX(Mal!L$9:L$431,COUNTIF($E$108:$F152,"")-COUNT($H$108:$H152)+1,0)=N152,"",INDEX(Mal!L$9:L$431,COUNTIF($E$108:$F152,"")-COUNT($H$108:$H152)+1,0)),"")</f>
        <v>#N/A</v>
      </c>
      <c r="O153" s="39" t="e">
        <f>IF($E153="",IF(INDEX(Mal!M$9:M$431,COUNTIF($E$108:$F152,"")-COUNT($H$108:$H152)+1,0)=O152,"",INDEX(Mal!M$9:M$431,COUNTIF($E$108:$F152,"")-COUNT($H$108:$H152)+1,0)),"")</f>
        <v>#N/A</v>
      </c>
      <c r="P153" s="39" t="e">
        <f>IF($E153="",IF(INDEX(Mal!N$9:N$431,COUNTIF($E$108:$F152,"")-COUNT($H$108:$H152)+1,0)=P152,"",INDEX(Mal!N$9:N$431,COUNTIF($E$108:$F152,"")-COUNT($H$108:$H152)+1,0)),"")</f>
        <v>#N/A</v>
      </c>
      <c r="Q153" s="39" t="e">
        <f>IF($E153="",IF(INDEX(Mal!O$9:O$431,COUNTIF($E$108:$F152,"")-COUNT($H$108:$H152)+1,0)=Q152,"",INDEX(Mal!O$9:O$431,COUNTIF($E$108:$F152,"")-COUNT($H$108:$H152)+1,0)),"")</f>
        <v>#N/A</v>
      </c>
      <c r="R153" s="39" t="e">
        <f>IF($E153="",IF(INDEX(Mal!P$9:P$431,COUNTIF($E$108:$F152,"")-COUNT($H$108:$H152)+1,0)=R152,"",INDEX(Mal!P$9:P$431,COUNTIF($E$108:$F152,"")-COUNT($H$108:$H152)+1,0)),"")</f>
        <v>#N/A</v>
      </c>
      <c r="S153" s="39" t="e">
        <f>IF($E153="",IF(INDEX(Mal!Q$9:Q$431,COUNTIF($E$108:$F152,"")-COUNT($H$108:$H152)+1,0)=S152,"",INDEX(Mal!Q$9:Q$431,COUNTIF($E$108:$F152,"")-COUNT($H$108:$H152)+1,0)),"")</f>
        <v>#N/A</v>
      </c>
      <c r="T153" s="39" t="e">
        <f>IF($E153="",IF(INDEX(Mal!R$9:R$431,COUNTIF($E$108:$F152,"")-COUNT($H$108:$H152)+1,0)=T152,"",INDEX(Mal!R$9:R$431,COUNTIF($E$108:$F152,"")-COUNT($H$108:$H152)+1,0)),"")</f>
        <v>#N/A</v>
      </c>
      <c r="U153" s="39" t="e">
        <f>IF($E153="",IF(INDEX(Mal!S$9:S$431,COUNTIF($E$108:$F152,"")-COUNT($H$108:$H152)+1,0)=U152,"",INDEX(Mal!S$9:S$431,COUNTIF($E$108:$F152,"")-COUNT($H$108:$H152)+1,0)),"")</f>
        <v>#N/A</v>
      </c>
      <c r="V153" s="39" t="e">
        <f t="shared" si="0"/>
        <v>#N/A</v>
      </c>
      <c r="W153" s="39" t="e">
        <f>IF(IF(AND(E153="",F153=""),INDEX(Mal!I$9:I$431,(COUNT($H$108:$H153)-COUNTIF($V$108:$V153,"")),0),"")="","",IF(AND(E153="",F153=""),INDEX(Mal!I$9:I$431,(COUNT($H$108:$H153)-COUNTIF($V$108:$V153,"")),0),""))</f>
        <v>#N/A</v>
      </c>
      <c r="X153" s="39" t="e">
        <f>IF($E153="",IF(INDEX(Mal!J$9:J$431,COUNTIF($E$108:$F152,"")-COUNT($H$108:$H152)+1,0)=X152,"",INDEX(Mal!J$9:J$431,COUNTIF($E$108:$F152,"")-COUNT($H$108:$H152)+1,0)),"")</f>
        <v>#N/A</v>
      </c>
      <c r="Y153" s="39" t="e">
        <f>IF(AND(Y152="",$H153=$H152),"",IF(VLOOKUP($H153,Mal!$A$9:$T$431,20,0)='Sales Orders'!Y152,"",VLOOKUP($H153,Mal!$A$9:$T$431,20,0)))</f>
        <v>#N/A</v>
      </c>
      <c r="Z153" s="39" t="e">
        <f t="shared" si="1"/>
        <v>#N/A</v>
      </c>
    </row>
    <row r="154" spans="1:26">
      <c r="A154" t="str">
        <f>IFERROR(IF(VLOOKUP(H154,Mal!$A$9:$A$431,1,0),"","END"),"END")</f>
        <v>END</v>
      </c>
      <c r="B154" s="39" t="e">
        <f>IF($E154="",IF(INDEX(Mal!$D$9:$D$431,COUNTIF($E$108:$F153,"")-COUNT($H$108:$H153)+1,0)=B153,"",INDEX(Mal!$D$9:$D$431,COUNTIF($E$108:$F153,"")-COUNT($H$108:$H153)+1,0)),"")</f>
        <v>#N/A</v>
      </c>
      <c r="C154" s="39" t="e">
        <f t="shared" si="2"/>
        <v>#N/A</v>
      </c>
      <c r="D154" s="39" t="e">
        <f>IF($E154="",IF(INDEX(Mal!$F$9:$F$431,COUNTIF($E$108:$F153,"")-COUNT($H$108:$H153)+1,0)=D153,"",INDEX(Mal!$F$9:$F$431,COUNTIF($E$108:$F153,"")-COUNT($H$108:$H153)+1,0)),"")</f>
        <v>#N/A</v>
      </c>
      <c r="E154" s="39" t="e">
        <f>IF(AND(E153="",$H154=$H153),"",IF(VLOOKUP(H154,Mal!$A$9:$B$431,2,0)='Sales Orders'!E153,"",VLOOKUP($H154,Mal!$A$9:$B$431,2,0)))</f>
        <v>#N/A</v>
      </c>
      <c r="F154" s="39" t="e">
        <f>IF($E154="",IF(INDEX(Mal!$C$9:$C$431,COUNTIF($E$108:$F153,"")-COUNT($H$108:$H153)+1,0)=F153,"",INDEX(Mal!$C$9:$C$431,COUNTIF($E$108:$F153,"")-COUNT($H$108:$H153)+1,0)),"")</f>
        <v>#N/A</v>
      </c>
      <c r="G154" s="39" t="e">
        <f t="shared" si="3"/>
        <v>#N/A</v>
      </c>
      <c r="H154" s="39">
        <f>IF(COUNTIF(Mal!$A$9:$A$431,'Sales Orders'!H153)+COUNTIFS(Mal!$A$9:$A$431,H153,Mal!$B$9:$B$431,"&lt;&gt;")+COUNTIFS(Mal!$A$9:$A$431,H153,Mal!$C$9:$C$431,"&lt;&gt;")=COUNTIF('Sales Orders'!$H$108:H153,'Sales Orders'!H153),'Sales Orders'!H153+1,'Sales Orders'!H153)</f>
        <v>2</v>
      </c>
      <c r="I154" s="39" t="e">
        <f>IF(E154="","",IF(Mal!$C$5="","",Mal!$C$5))</f>
        <v>#N/A</v>
      </c>
      <c r="J154" s="39" t="e">
        <f>IF(AND(J153="",$H154=$H153),"",IF(VLOOKUP($H154,Mal!$A$9:$H$431,7,0)='Sales Orders'!J153,"",VLOOKUP($H154,Mal!$A$9:$H$431,7,0)))</f>
        <v>#N/A</v>
      </c>
      <c r="K154" s="39" t="e">
        <f>IF(AND(K153="",$H154=$H153),"",IF(VLOOKUP($H154,Mal!$A$9:$H$431,8,0)='Sales Orders'!K153,"",VLOOKUP($H154,Mal!$A$9:$H$431,8,0)))</f>
        <v>#N/A</v>
      </c>
      <c r="L154" s="39" t="e">
        <f>IF(E154="","",IF(Mal!$C$6="","",Mal!$C$6))</f>
        <v>#N/A</v>
      </c>
      <c r="M154" s="39" t="e">
        <f>IF($E154="",IF(INDEX(Mal!K$9:K$431,COUNTIF($E$108:$F153,"")-COUNT($H$108:$H153)+1,0)=M153,"",INDEX(Mal!K$9:K$431,COUNTIF($E$108:$F153,"")-COUNT($H$108:$H153)+1,0)),"")</f>
        <v>#N/A</v>
      </c>
      <c r="N154" s="39" t="e">
        <f>IF($E154="",IF(INDEX(Mal!L$9:L$431,COUNTIF($E$108:$F153,"")-COUNT($H$108:$H153)+1,0)=N153,"",INDEX(Mal!L$9:L$431,COUNTIF($E$108:$F153,"")-COUNT($H$108:$H153)+1,0)),"")</f>
        <v>#N/A</v>
      </c>
      <c r="O154" s="39" t="e">
        <f>IF($E154="",IF(INDEX(Mal!M$9:M$431,COUNTIF($E$108:$F153,"")-COUNT($H$108:$H153)+1,0)=O153,"",INDEX(Mal!M$9:M$431,COUNTIF($E$108:$F153,"")-COUNT($H$108:$H153)+1,0)),"")</f>
        <v>#N/A</v>
      </c>
      <c r="P154" s="39" t="e">
        <f>IF($E154="",IF(INDEX(Mal!N$9:N$431,COUNTIF($E$108:$F153,"")-COUNT($H$108:$H153)+1,0)=P153,"",INDEX(Mal!N$9:N$431,COUNTIF($E$108:$F153,"")-COUNT($H$108:$H153)+1,0)),"")</f>
        <v>#N/A</v>
      </c>
      <c r="Q154" s="39" t="e">
        <f>IF($E154="",IF(INDEX(Mal!O$9:O$431,COUNTIF($E$108:$F153,"")-COUNT($H$108:$H153)+1,0)=Q153,"",INDEX(Mal!O$9:O$431,COUNTIF($E$108:$F153,"")-COUNT($H$108:$H153)+1,0)),"")</f>
        <v>#N/A</v>
      </c>
      <c r="R154" s="39" t="e">
        <f>IF($E154="",IF(INDEX(Mal!P$9:P$431,COUNTIF($E$108:$F153,"")-COUNT($H$108:$H153)+1,0)=R153,"",INDEX(Mal!P$9:P$431,COUNTIF($E$108:$F153,"")-COUNT($H$108:$H153)+1,0)),"")</f>
        <v>#N/A</v>
      </c>
      <c r="S154" s="39" t="e">
        <f>IF($E154="",IF(INDEX(Mal!Q$9:Q$431,COUNTIF($E$108:$F153,"")-COUNT($H$108:$H153)+1,0)=S153,"",INDEX(Mal!Q$9:Q$431,COUNTIF($E$108:$F153,"")-COUNT($H$108:$H153)+1,0)),"")</f>
        <v>#N/A</v>
      </c>
      <c r="T154" s="39" t="e">
        <f>IF($E154="",IF(INDEX(Mal!R$9:R$431,COUNTIF($E$108:$F153,"")-COUNT($H$108:$H153)+1,0)=T153,"",INDEX(Mal!R$9:R$431,COUNTIF($E$108:$F153,"")-COUNT($H$108:$H153)+1,0)),"")</f>
        <v>#N/A</v>
      </c>
      <c r="U154" s="39" t="e">
        <f>IF($E154="",IF(INDEX(Mal!S$9:S$431,COUNTIF($E$108:$F153,"")-COUNT($H$108:$H153)+1,0)=U153,"",INDEX(Mal!S$9:S$431,COUNTIF($E$108:$F153,"")-COUNT($H$108:$H153)+1,0)),"")</f>
        <v>#N/A</v>
      </c>
      <c r="V154" s="39" t="e">
        <f t="shared" si="0"/>
        <v>#N/A</v>
      </c>
      <c r="W154" s="39" t="e">
        <f>IF(IF(AND(E154="",F154=""),INDEX(Mal!I$9:I$431,(COUNT($H$108:$H154)-COUNTIF($V$108:$V154,"")),0),"")="","",IF(AND(E154="",F154=""),INDEX(Mal!I$9:I$431,(COUNT($H$108:$H154)-COUNTIF($V$108:$V154,"")),0),""))</f>
        <v>#N/A</v>
      </c>
      <c r="X154" s="39" t="e">
        <f>IF($E154="",IF(INDEX(Mal!J$9:J$431,COUNTIF($E$108:$F153,"")-COUNT($H$108:$H153)+1,0)=X153,"",INDEX(Mal!J$9:J$431,COUNTIF($E$108:$F153,"")-COUNT($H$108:$H153)+1,0)),"")</f>
        <v>#N/A</v>
      </c>
      <c r="Y154" s="39" t="e">
        <f>IF(AND(Y153="",$H154=$H153),"",IF(VLOOKUP($H154,Mal!$A$9:$T$431,20,0)='Sales Orders'!Y153,"",VLOOKUP($H154,Mal!$A$9:$T$431,20,0)))</f>
        <v>#N/A</v>
      </c>
      <c r="Z154" s="39" t="e">
        <f t="shared" si="1"/>
        <v>#N/A</v>
      </c>
    </row>
    <row r="155" spans="1:26">
      <c r="A155" t="str">
        <f>IFERROR(IF(VLOOKUP(H155,Mal!$A$9:$A$431,1,0),"","END"),"END")</f>
        <v>END</v>
      </c>
      <c r="B155" s="39" t="e">
        <f>IF($E155="",IF(INDEX(Mal!$D$9:$D$431,COUNTIF($E$108:$F154,"")-COUNT($H$108:$H154)+1,0)=B154,"",INDEX(Mal!$D$9:$D$431,COUNTIF($E$108:$F154,"")-COUNT($H$108:$H154)+1,0)),"")</f>
        <v>#N/A</v>
      </c>
      <c r="C155" s="39" t="e">
        <f t="shared" si="2"/>
        <v>#N/A</v>
      </c>
      <c r="D155" s="39" t="e">
        <f>IF($E155="",IF(INDEX(Mal!$F$9:$F$431,COUNTIF($E$108:$F154,"")-COUNT($H$108:$H154)+1,0)=D154,"",INDEX(Mal!$F$9:$F$431,COUNTIF($E$108:$F154,"")-COUNT($H$108:$H154)+1,0)),"")</f>
        <v>#N/A</v>
      </c>
      <c r="E155" s="39" t="e">
        <f>IF(AND(E154="",$H155=$H154),"",IF(VLOOKUP(H155,Mal!$A$9:$B$431,2,0)='Sales Orders'!E154,"",VLOOKUP($H155,Mal!$A$9:$B$431,2,0)))</f>
        <v>#N/A</v>
      </c>
      <c r="F155" s="39" t="e">
        <f>IF($E155="",IF(INDEX(Mal!$C$9:$C$431,COUNTIF($E$108:$F154,"")-COUNT($H$108:$H154)+1,0)=F154,"",INDEX(Mal!$C$9:$C$431,COUNTIF($E$108:$F154,"")-COUNT($H$108:$H154)+1,0)),"")</f>
        <v>#N/A</v>
      </c>
      <c r="G155" s="39" t="e">
        <f t="shared" si="3"/>
        <v>#N/A</v>
      </c>
      <c r="H155" s="39">
        <f>IF(COUNTIF(Mal!$A$9:$A$431,'Sales Orders'!H154)+COUNTIFS(Mal!$A$9:$A$431,H154,Mal!$B$9:$B$431,"&lt;&gt;")+COUNTIFS(Mal!$A$9:$A$431,H154,Mal!$C$9:$C$431,"&lt;&gt;")=COUNTIF('Sales Orders'!$H$108:H154,'Sales Orders'!H154),'Sales Orders'!H154+1,'Sales Orders'!H154)</f>
        <v>2</v>
      </c>
      <c r="I155" s="39" t="e">
        <f>IF(E155="","",IF(Mal!$C$5="","",Mal!$C$5))</f>
        <v>#N/A</v>
      </c>
      <c r="J155" s="39" t="e">
        <f>IF(AND(J154="",$H155=$H154),"",IF(VLOOKUP($H155,Mal!$A$9:$H$431,7,0)='Sales Orders'!J154,"",VLOOKUP($H155,Mal!$A$9:$H$431,7,0)))</f>
        <v>#N/A</v>
      </c>
      <c r="K155" s="39" t="e">
        <f>IF(AND(K154="",$H155=$H154),"",IF(VLOOKUP($H155,Mal!$A$9:$H$431,8,0)='Sales Orders'!K154,"",VLOOKUP($H155,Mal!$A$9:$H$431,8,0)))</f>
        <v>#N/A</v>
      </c>
      <c r="L155" s="39" t="e">
        <f>IF(E155="","",IF(Mal!$C$6="","",Mal!$C$6))</f>
        <v>#N/A</v>
      </c>
      <c r="M155" s="39" t="e">
        <f>IF($E155="",IF(INDEX(Mal!K$9:K$431,COUNTIF($E$108:$F154,"")-COUNT($H$108:$H154)+1,0)=M154,"",INDEX(Mal!K$9:K$431,COUNTIF($E$108:$F154,"")-COUNT($H$108:$H154)+1,0)),"")</f>
        <v>#N/A</v>
      </c>
      <c r="N155" s="39" t="e">
        <f>IF($E155="",IF(INDEX(Mal!L$9:L$431,COUNTIF($E$108:$F154,"")-COUNT($H$108:$H154)+1,0)=N154,"",INDEX(Mal!L$9:L$431,COUNTIF($E$108:$F154,"")-COUNT($H$108:$H154)+1,0)),"")</f>
        <v>#N/A</v>
      </c>
      <c r="O155" s="39" t="e">
        <f>IF($E155="",IF(INDEX(Mal!M$9:M$431,COUNTIF($E$108:$F154,"")-COUNT($H$108:$H154)+1,0)=O154,"",INDEX(Mal!M$9:M$431,COUNTIF($E$108:$F154,"")-COUNT($H$108:$H154)+1,0)),"")</f>
        <v>#N/A</v>
      </c>
      <c r="P155" s="39" t="e">
        <f>IF($E155="",IF(INDEX(Mal!N$9:N$431,COUNTIF($E$108:$F154,"")-COUNT($H$108:$H154)+1,0)=P154,"",INDEX(Mal!N$9:N$431,COUNTIF($E$108:$F154,"")-COUNT($H$108:$H154)+1,0)),"")</f>
        <v>#N/A</v>
      </c>
      <c r="Q155" s="39" t="e">
        <f>IF($E155="",IF(INDEX(Mal!O$9:O$431,COUNTIF($E$108:$F154,"")-COUNT($H$108:$H154)+1,0)=Q154,"",INDEX(Mal!O$9:O$431,COUNTIF($E$108:$F154,"")-COUNT($H$108:$H154)+1,0)),"")</f>
        <v>#N/A</v>
      </c>
      <c r="R155" s="39" t="e">
        <f>IF($E155="",IF(INDEX(Mal!P$9:P$431,COUNTIF($E$108:$F154,"")-COUNT($H$108:$H154)+1,0)=R154,"",INDEX(Mal!P$9:P$431,COUNTIF($E$108:$F154,"")-COUNT($H$108:$H154)+1,0)),"")</f>
        <v>#N/A</v>
      </c>
      <c r="S155" s="39" t="e">
        <f>IF($E155="",IF(INDEX(Mal!Q$9:Q$431,COUNTIF($E$108:$F154,"")-COUNT($H$108:$H154)+1,0)=S154,"",INDEX(Mal!Q$9:Q$431,COUNTIF($E$108:$F154,"")-COUNT($H$108:$H154)+1,0)),"")</f>
        <v>#N/A</v>
      </c>
      <c r="T155" s="39" t="e">
        <f>IF($E155="",IF(INDEX(Mal!R$9:R$431,COUNTIF($E$108:$F154,"")-COUNT($H$108:$H154)+1,0)=T154,"",INDEX(Mal!R$9:R$431,COUNTIF($E$108:$F154,"")-COUNT($H$108:$H154)+1,0)),"")</f>
        <v>#N/A</v>
      </c>
      <c r="U155" s="39" t="e">
        <f>IF($E155="",IF(INDEX(Mal!S$9:S$431,COUNTIF($E$108:$F154,"")-COUNT($H$108:$H154)+1,0)=U154,"",INDEX(Mal!S$9:S$431,COUNTIF($E$108:$F154,"")-COUNT($H$108:$H154)+1,0)),"")</f>
        <v>#N/A</v>
      </c>
      <c r="V155" s="39" t="e">
        <f t="shared" si="0"/>
        <v>#N/A</v>
      </c>
      <c r="W155" s="39" t="e">
        <f>IF(IF(AND(E155="",F155=""),INDEX(Mal!I$9:I$431,(COUNT($H$108:$H155)-COUNTIF($V$108:$V155,"")),0),"")="","",IF(AND(E155="",F155=""),INDEX(Mal!I$9:I$431,(COUNT($H$108:$H155)-COUNTIF($V$108:$V155,"")),0),""))</f>
        <v>#N/A</v>
      </c>
      <c r="X155" s="39" t="e">
        <f>IF($E155="",IF(INDEX(Mal!J$9:J$431,COUNTIF($E$108:$F154,"")-COUNT($H$108:$H154)+1,0)=X154,"",INDEX(Mal!J$9:J$431,COUNTIF($E$108:$F154,"")-COUNT($H$108:$H154)+1,0)),"")</f>
        <v>#N/A</v>
      </c>
      <c r="Y155" s="39" t="e">
        <f>IF(AND(Y154="",$H155=$H154),"",IF(VLOOKUP($H155,Mal!$A$9:$T$431,20,0)='Sales Orders'!Y154,"",VLOOKUP($H155,Mal!$A$9:$T$431,20,0)))</f>
        <v>#N/A</v>
      </c>
      <c r="Z155" s="39" t="e">
        <f t="shared" si="1"/>
        <v>#N/A</v>
      </c>
    </row>
    <row r="156" spans="1:26">
      <c r="A156" t="str">
        <f>IFERROR(IF(VLOOKUP(H156,Mal!$A$9:$A$431,1,0),"","END"),"END")</f>
        <v>END</v>
      </c>
      <c r="B156" s="39" t="e">
        <f>IF($E156="",IF(INDEX(Mal!$D$9:$D$431,COUNTIF($E$108:$F155,"")-COUNT($H$108:$H155)+1,0)=B155,"",INDEX(Mal!$D$9:$D$431,COUNTIF($E$108:$F155,"")-COUNT($H$108:$H155)+1,0)),"")</f>
        <v>#N/A</v>
      </c>
      <c r="C156" s="39" t="e">
        <f t="shared" si="2"/>
        <v>#N/A</v>
      </c>
      <c r="D156" s="39" t="e">
        <f>IF($E156="",IF(INDEX(Mal!$F$9:$F$431,COUNTIF($E$108:$F155,"")-COUNT($H$108:$H155)+1,0)=D155,"",INDEX(Mal!$F$9:$F$431,COUNTIF($E$108:$F155,"")-COUNT($H$108:$H155)+1,0)),"")</f>
        <v>#N/A</v>
      </c>
      <c r="E156" s="39" t="e">
        <f>IF(AND(E155="",$H156=$H155),"",IF(VLOOKUP(H156,Mal!$A$9:$B$431,2,0)='Sales Orders'!E155,"",VLOOKUP($H156,Mal!$A$9:$B$431,2,0)))</f>
        <v>#N/A</v>
      </c>
      <c r="F156" s="39" t="e">
        <f>IF($E156="",IF(INDEX(Mal!$C$9:$C$431,COUNTIF($E$108:$F155,"")-COUNT($H$108:$H155)+1,0)=F155,"",INDEX(Mal!$C$9:$C$431,COUNTIF($E$108:$F155,"")-COUNT($H$108:$H155)+1,0)),"")</f>
        <v>#N/A</v>
      </c>
      <c r="G156" s="39" t="e">
        <f t="shared" si="3"/>
        <v>#N/A</v>
      </c>
      <c r="H156" s="39">
        <f>IF(COUNTIF(Mal!$A$9:$A$431,'Sales Orders'!H155)+COUNTIFS(Mal!$A$9:$A$431,H155,Mal!$B$9:$B$431,"&lt;&gt;")+COUNTIFS(Mal!$A$9:$A$431,H155,Mal!$C$9:$C$431,"&lt;&gt;")=COUNTIF('Sales Orders'!$H$108:H155,'Sales Orders'!H155),'Sales Orders'!H155+1,'Sales Orders'!H155)</f>
        <v>2</v>
      </c>
      <c r="I156" s="39" t="e">
        <f>IF(E156="","",IF(Mal!$C$5="","",Mal!$C$5))</f>
        <v>#N/A</v>
      </c>
      <c r="J156" s="39" t="e">
        <f>IF(AND(J155="",$H156=$H155),"",IF(VLOOKUP($H156,Mal!$A$9:$H$431,7,0)='Sales Orders'!J155,"",VLOOKUP($H156,Mal!$A$9:$H$431,7,0)))</f>
        <v>#N/A</v>
      </c>
      <c r="K156" s="39" t="e">
        <f>IF(AND(K155="",$H156=$H155),"",IF(VLOOKUP($H156,Mal!$A$9:$H$431,8,0)='Sales Orders'!K155,"",VLOOKUP($H156,Mal!$A$9:$H$431,8,0)))</f>
        <v>#N/A</v>
      </c>
      <c r="L156" s="39" t="e">
        <f>IF(E156="","",IF(Mal!$C$6="","",Mal!$C$6))</f>
        <v>#N/A</v>
      </c>
      <c r="M156" s="39" t="e">
        <f>IF($E156="",IF(INDEX(Mal!K$9:K$431,COUNTIF($E$108:$F155,"")-COUNT($H$108:$H155)+1,0)=M155,"",INDEX(Mal!K$9:K$431,COUNTIF($E$108:$F155,"")-COUNT($H$108:$H155)+1,0)),"")</f>
        <v>#N/A</v>
      </c>
      <c r="N156" s="39" t="e">
        <f>IF($E156="",IF(INDEX(Mal!L$9:L$431,COUNTIF($E$108:$F155,"")-COUNT($H$108:$H155)+1,0)=N155,"",INDEX(Mal!L$9:L$431,COUNTIF($E$108:$F155,"")-COUNT($H$108:$H155)+1,0)),"")</f>
        <v>#N/A</v>
      </c>
      <c r="O156" s="39" t="e">
        <f>IF($E156="",IF(INDEX(Mal!M$9:M$431,COUNTIF($E$108:$F155,"")-COUNT($H$108:$H155)+1,0)=O155,"",INDEX(Mal!M$9:M$431,COUNTIF($E$108:$F155,"")-COUNT($H$108:$H155)+1,0)),"")</f>
        <v>#N/A</v>
      </c>
      <c r="P156" s="39" t="e">
        <f>IF($E156="",IF(INDEX(Mal!N$9:N$431,COUNTIF($E$108:$F155,"")-COUNT($H$108:$H155)+1,0)=P155,"",INDEX(Mal!N$9:N$431,COUNTIF($E$108:$F155,"")-COUNT($H$108:$H155)+1,0)),"")</f>
        <v>#N/A</v>
      </c>
      <c r="Q156" s="39" t="e">
        <f>IF($E156="",IF(INDEX(Mal!O$9:O$431,COUNTIF($E$108:$F155,"")-COUNT($H$108:$H155)+1,0)=Q155,"",INDEX(Mal!O$9:O$431,COUNTIF($E$108:$F155,"")-COUNT($H$108:$H155)+1,0)),"")</f>
        <v>#N/A</v>
      </c>
      <c r="R156" s="39" t="e">
        <f>IF($E156="",IF(INDEX(Mal!P$9:P$431,COUNTIF($E$108:$F155,"")-COUNT($H$108:$H155)+1,0)=R155,"",INDEX(Mal!P$9:P$431,COUNTIF($E$108:$F155,"")-COUNT($H$108:$H155)+1,0)),"")</f>
        <v>#N/A</v>
      </c>
      <c r="S156" s="39" t="e">
        <f>IF($E156="",IF(INDEX(Mal!Q$9:Q$431,COUNTIF($E$108:$F155,"")-COUNT($H$108:$H155)+1,0)=S155,"",INDEX(Mal!Q$9:Q$431,COUNTIF($E$108:$F155,"")-COUNT($H$108:$H155)+1,0)),"")</f>
        <v>#N/A</v>
      </c>
      <c r="T156" s="39" t="e">
        <f>IF($E156="",IF(INDEX(Mal!R$9:R$431,COUNTIF($E$108:$F155,"")-COUNT($H$108:$H155)+1,0)=T155,"",INDEX(Mal!R$9:R$431,COUNTIF($E$108:$F155,"")-COUNT($H$108:$H155)+1,0)),"")</f>
        <v>#N/A</v>
      </c>
      <c r="U156" s="39" t="e">
        <f>IF($E156="",IF(INDEX(Mal!S$9:S$431,COUNTIF($E$108:$F155,"")-COUNT($H$108:$H155)+1,0)=U155,"",INDEX(Mal!S$9:S$431,COUNTIF($E$108:$F155,"")-COUNT($H$108:$H155)+1,0)),"")</f>
        <v>#N/A</v>
      </c>
      <c r="V156" s="39" t="e">
        <f t="shared" si="0"/>
        <v>#N/A</v>
      </c>
      <c r="W156" s="39" t="e">
        <f>IF(IF(AND(E156="",F156=""),INDEX(Mal!I$9:I$431,(COUNT($H$108:$H156)-COUNTIF($V$108:$V156,"")),0),"")="","",IF(AND(E156="",F156=""),INDEX(Mal!I$9:I$431,(COUNT($H$108:$H156)-COUNTIF($V$108:$V156,"")),0),""))</f>
        <v>#N/A</v>
      </c>
      <c r="X156" s="39" t="e">
        <f>IF($E156="",IF(INDEX(Mal!J$9:J$431,COUNTIF($E$108:$F155,"")-COUNT($H$108:$H155)+1,0)=X155,"",INDEX(Mal!J$9:J$431,COUNTIF($E$108:$F155,"")-COUNT($H$108:$H155)+1,0)),"")</f>
        <v>#N/A</v>
      </c>
      <c r="Y156" s="39" t="e">
        <f>IF(AND(Y155="",$H156=$H155),"",IF(VLOOKUP($H156,Mal!$A$9:$T$431,20,0)='Sales Orders'!Y155,"",VLOOKUP($H156,Mal!$A$9:$T$431,20,0)))</f>
        <v>#N/A</v>
      </c>
      <c r="Z156" s="39" t="e">
        <f t="shared" si="1"/>
        <v>#N/A</v>
      </c>
    </row>
    <row r="157" spans="1:26">
      <c r="A157" t="str">
        <f>IFERROR(IF(VLOOKUP(H157,Mal!$A$9:$A$431,1,0),"","END"),"END")</f>
        <v>END</v>
      </c>
      <c r="B157" s="39" t="e">
        <f>IF($E157="",IF(INDEX(Mal!$D$9:$D$431,COUNTIF($E$108:$F156,"")-COUNT($H$108:$H156)+1,0)=B156,"",INDEX(Mal!$D$9:$D$431,COUNTIF($E$108:$F156,"")-COUNT($H$108:$H156)+1,0)),"")</f>
        <v>#N/A</v>
      </c>
      <c r="C157" s="39" t="e">
        <f t="shared" si="2"/>
        <v>#N/A</v>
      </c>
      <c r="D157" s="39" t="e">
        <f>IF($E157="",IF(INDEX(Mal!$F$9:$F$431,COUNTIF($E$108:$F156,"")-COUNT($H$108:$H156)+1,0)=D156,"",INDEX(Mal!$F$9:$F$431,COUNTIF($E$108:$F156,"")-COUNT($H$108:$H156)+1,0)),"")</f>
        <v>#N/A</v>
      </c>
      <c r="E157" s="39" t="e">
        <f>IF(AND(E156="",$H157=$H156),"",IF(VLOOKUP(H157,Mal!$A$9:$B$431,2,0)='Sales Orders'!E156,"",VLOOKUP($H157,Mal!$A$9:$B$431,2,0)))</f>
        <v>#N/A</v>
      </c>
      <c r="F157" s="39" t="e">
        <f>IF($E157="",IF(INDEX(Mal!$C$9:$C$431,COUNTIF($E$108:$F156,"")-COUNT($H$108:$H156)+1,0)=F156,"",INDEX(Mal!$C$9:$C$431,COUNTIF($E$108:$F156,"")-COUNT($H$108:$H156)+1,0)),"")</f>
        <v>#N/A</v>
      </c>
      <c r="G157" s="39" t="e">
        <f t="shared" si="3"/>
        <v>#N/A</v>
      </c>
      <c r="H157" s="39">
        <f>IF(COUNTIF(Mal!$A$9:$A$431,'Sales Orders'!H156)+COUNTIFS(Mal!$A$9:$A$431,H156,Mal!$B$9:$B$431,"&lt;&gt;")+COUNTIFS(Mal!$A$9:$A$431,H156,Mal!$C$9:$C$431,"&lt;&gt;")=COUNTIF('Sales Orders'!$H$108:H156,'Sales Orders'!H156),'Sales Orders'!H156+1,'Sales Orders'!H156)</f>
        <v>2</v>
      </c>
      <c r="I157" s="39" t="e">
        <f>IF(E157="","",IF(Mal!$C$5="","",Mal!$C$5))</f>
        <v>#N/A</v>
      </c>
      <c r="J157" s="39" t="e">
        <f>IF(AND(J156="",$H157=$H156),"",IF(VLOOKUP($H157,Mal!$A$9:$H$431,7,0)='Sales Orders'!J156,"",VLOOKUP($H157,Mal!$A$9:$H$431,7,0)))</f>
        <v>#N/A</v>
      </c>
      <c r="K157" s="39" t="e">
        <f>IF(AND(K156="",$H157=$H156),"",IF(VLOOKUP($H157,Mal!$A$9:$H$431,8,0)='Sales Orders'!K156,"",VLOOKUP($H157,Mal!$A$9:$H$431,8,0)))</f>
        <v>#N/A</v>
      </c>
      <c r="L157" s="39" t="e">
        <f>IF(E157="","",IF(Mal!$C$6="","",Mal!$C$6))</f>
        <v>#N/A</v>
      </c>
      <c r="M157" s="39" t="e">
        <f>IF($E157="",IF(INDEX(Mal!K$9:K$431,COUNTIF($E$108:$F156,"")-COUNT($H$108:$H156)+1,0)=M156,"",INDEX(Mal!K$9:K$431,COUNTIF($E$108:$F156,"")-COUNT($H$108:$H156)+1,0)),"")</f>
        <v>#N/A</v>
      </c>
      <c r="N157" s="39" t="e">
        <f>IF($E157="",IF(INDEX(Mal!L$9:L$431,COUNTIF($E$108:$F156,"")-COUNT($H$108:$H156)+1,0)=N156,"",INDEX(Mal!L$9:L$431,COUNTIF($E$108:$F156,"")-COUNT($H$108:$H156)+1,0)),"")</f>
        <v>#N/A</v>
      </c>
      <c r="O157" s="39" t="e">
        <f>IF($E157="",IF(INDEX(Mal!M$9:M$431,COUNTIF($E$108:$F156,"")-COUNT($H$108:$H156)+1,0)=O156,"",INDEX(Mal!M$9:M$431,COUNTIF($E$108:$F156,"")-COUNT($H$108:$H156)+1,0)),"")</f>
        <v>#N/A</v>
      </c>
      <c r="P157" s="39" t="e">
        <f>IF($E157="",IF(INDEX(Mal!N$9:N$431,COUNTIF($E$108:$F156,"")-COUNT($H$108:$H156)+1,0)=P156,"",INDEX(Mal!N$9:N$431,COUNTIF($E$108:$F156,"")-COUNT($H$108:$H156)+1,0)),"")</f>
        <v>#N/A</v>
      </c>
      <c r="Q157" s="39" t="e">
        <f>IF($E157="",IF(INDEX(Mal!O$9:O$431,COUNTIF($E$108:$F156,"")-COUNT($H$108:$H156)+1,0)=Q156,"",INDEX(Mal!O$9:O$431,COUNTIF($E$108:$F156,"")-COUNT($H$108:$H156)+1,0)),"")</f>
        <v>#N/A</v>
      </c>
      <c r="R157" s="39" t="e">
        <f>IF($E157="",IF(INDEX(Mal!P$9:P$431,COUNTIF($E$108:$F156,"")-COUNT($H$108:$H156)+1,0)=R156,"",INDEX(Mal!P$9:P$431,COUNTIF($E$108:$F156,"")-COUNT($H$108:$H156)+1,0)),"")</f>
        <v>#N/A</v>
      </c>
      <c r="S157" s="39" t="e">
        <f>IF($E157="",IF(INDEX(Mal!Q$9:Q$431,COUNTIF($E$108:$F156,"")-COUNT($H$108:$H156)+1,0)=S156,"",INDEX(Mal!Q$9:Q$431,COUNTIF($E$108:$F156,"")-COUNT($H$108:$H156)+1,0)),"")</f>
        <v>#N/A</v>
      </c>
      <c r="T157" s="39" t="e">
        <f>IF($E157="",IF(INDEX(Mal!R$9:R$431,COUNTIF($E$108:$F156,"")-COUNT($H$108:$H156)+1,0)=T156,"",INDEX(Mal!R$9:R$431,COUNTIF($E$108:$F156,"")-COUNT($H$108:$H156)+1,0)),"")</f>
        <v>#N/A</v>
      </c>
      <c r="U157" s="39" t="e">
        <f>IF($E157="",IF(INDEX(Mal!S$9:S$431,COUNTIF($E$108:$F156,"")-COUNT($H$108:$H156)+1,0)=U156,"",INDEX(Mal!S$9:S$431,COUNTIF($E$108:$F156,"")-COUNT($H$108:$H156)+1,0)),"")</f>
        <v>#N/A</v>
      </c>
      <c r="V157" s="39" t="e">
        <f t="shared" si="0"/>
        <v>#N/A</v>
      </c>
      <c r="W157" s="39" t="e">
        <f>IF(IF(AND(E157="",F157=""),INDEX(Mal!I$9:I$431,(COUNT($H$108:$H157)-COUNTIF($V$108:$V157,"")),0),"")="","",IF(AND(E157="",F157=""),INDEX(Mal!I$9:I$431,(COUNT($H$108:$H157)-COUNTIF($V$108:$V157,"")),0),""))</f>
        <v>#N/A</v>
      </c>
      <c r="X157" s="39" t="e">
        <f>IF($E157="",IF(INDEX(Mal!J$9:J$431,COUNTIF($E$108:$F156,"")-COUNT($H$108:$H156)+1,0)=X156,"",INDEX(Mal!J$9:J$431,COUNTIF($E$108:$F156,"")-COUNT($H$108:$H156)+1,0)),"")</f>
        <v>#N/A</v>
      </c>
      <c r="Y157" s="39" t="e">
        <f>IF(AND(Y156="",$H157=$H156),"",IF(VLOOKUP($H157,Mal!$A$9:$T$431,20,0)='Sales Orders'!Y156,"",VLOOKUP($H157,Mal!$A$9:$T$431,20,0)))</f>
        <v>#N/A</v>
      </c>
      <c r="Z157" s="39" t="e">
        <f t="shared" si="1"/>
        <v>#N/A</v>
      </c>
    </row>
    <row r="158" spans="1:26">
      <c r="A158" t="str">
        <f>IFERROR(IF(VLOOKUP(H158,Mal!$A$9:$A$431,1,0),"","END"),"END")</f>
        <v>END</v>
      </c>
      <c r="B158" s="39" t="e">
        <f>IF($E158="",IF(INDEX(Mal!$D$9:$D$431,COUNTIF($E$108:$F157,"")-COUNT($H$108:$H157)+1,0)=B157,"",INDEX(Mal!$D$9:$D$431,COUNTIF($E$108:$F157,"")-COUNT($H$108:$H157)+1,0)),"")</f>
        <v>#N/A</v>
      </c>
      <c r="C158" s="39" t="e">
        <f t="shared" si="2"/>
        <v>#N/A</v>
      </c>
      <c r="D158" s="39" t="e">
        <f>IF($E158="",IF(INDEX(Mal!$F$9:$F$431,COUNTIF($E$108:$F157,"")-COUNT($H$108:$H157)+1,0)=D157,"",INDEX(Mal!$F$9:$F$431,COUNTIF($E$108:$F157,"")-COUNT($H$108:$H157)+1,0)),"")</f>
        <v>#N/A</v>
      </c>
      <c r="E158" s="39" t="e">
        <f>IF(AND(E157="",$H158=$H157),"",IF(VLOOKUP(H158,Mal!$A$9:$B$431,2,0)='Sales Orders'!E157,"",VLOOKUP($H158,Mal!$A$9:$B$431,2,0)))</f>
        <v>#N/A</v>
      </c>
      <c r="F158" s="39" t="e">
        <f>IF($E158="",IF(INDEX(Mal!$C$9:$C$431,COUNTIF($E$108:$F157,"")-COUNT($H$108:$H157)+1,0)=F157,"",INDEX(Mal!$C$9:$C$431,COUNTIF($E$108:$F157,"")-COUNT($H$108:$H157)+1,0)),"")</f>
        <v>#N/A</v>
      </c>
      <c r="G158" s="39" t="e">
        <f t="shared" si="3"/>
        <v>#N/A</v>
      </c>
      <c r="H158" s="39">
        <f>IF(COUNTIF(Mal!$A$9:$A$431,'Sales Orders'!H157)+COUNTIFS(Mal!$A$9:$A$431,H157,Mal!$B$9:$B$431,"&lt;&gt;")+COUNTIFS(Mal!$A$9:$A$431,H157,Mal!$C$9:$C$431,"&lt;&gt;")=COUNTIF('Sales Orders'!$H$108:H157,'Sales Orders'!H157),'Sales Orders'!H157+1,'Sales Orders'!H157)</f>
        <v>2</v>
      </c>
      <c r="I158" s="39" t="e">
        <f>IF(E158="","",IF(Mal!$C$5="","",Mal!$C$5))</f>
        <v>#N/A</v>
      </c>
      <c r="J158" s="39" t="e">
        <f>IF(AND(J157="",$H158=$H157),"",IF(VLOOKUP($H158,Mal!$A$9:$H$431,7,0)='Sales Orders'!J157,"",VLOOKUP($H158,Mal!$A$9:$H$431,7,0)))</f>
        <v>#N/A</v>
      </c>
      <c r="K158" s="39" t="e">
        <f>IF(AND(K157="",$H158=$H157),"",IF(VLOOKUP($H158,Mal!$A$9:$H$431,8,0)='Sales Orders'!K157,"",VLOOKUP($H158,Mal!$A$9:$H$431,8,0)))</f>
        <v>#N/A</v>
      </c>
      <c r="L158" s="39" t="e">
        <f>IF(E158="","",IF(Mal!$C$6="","",Mal!$C$6))</f>
        <v>#N/A</v>
      </c>
      <c r="M158" s="39" t="e">
        <f>IF($E158="",IF(INDEX(Mal!K$9:K$431,COUNTIF($E$108:$F157,"")-COUNT($H$108:$H157)+1,0)=M157,"",INDEX(Mal!K$9:K$431,COUNTIF($E$108:$F157,"")-COUNT($H$108:$H157)+1,0)),"")</f>
        <v>#N/A</v>
      </c>
      <c r="N158" s="39" t="e">
        <f>IF($E158="",IF(INDEX(Mal!L$9:L$431,COUNTIF($E$108:$F157,"")-COUNT($H$108:$H157)+1,0)=N157,"",INDEX(Mal!L$9:L$431,COUNTIF($E$108:$F157,"")-COUNT($H$108:$H157)+1,0)),"")</f>
        <v>#N/A</v>
      </c>
      <c r="O158" s="39" t="e">
        <f>IF($E158="",IF(INDEX(Mal!M$9:M$431,COUNTIF($E$108:$F157,"")-COUNT($H$108:$H157)+1,0)=O157,"",INDEX(Mal!M$9:M$431,COUNTIF($E$108:$F157,"")-COUNT($H$108:$H157)+1,0)),"")</f>
        <v>#N/A</v>
      </c>
      <c r="P158" s="39" t="e">
        <f>IF($E158="",IF(INDEX(Mal!N$9:N$431,COUNTIF($E$108:$F157,"")-COUNT($H$108:$H157)+1,0)=P157,"",INDEX(Mal!N$9:N$431,COUNTIF($E$108:$F157,"")-COUNT($H$108:$H157)+1,0)),"")</f>
        <v>#N/A</v>
      </c>
      <c r="Q158" s="39" t="e">
        <f>IF($E158="",IF(INDEX(Mal!O$9:O$431,COUNTIF($E$108:$F157,"")-COUNT($H$108:$H157)+1,0)=Q157,"",INDEX(Mal!O$9:O$431,COUNTIF($E$108:$F157,"")-COUNT($H$108:$H157)+1,0)),"")</f>
        <v>#N/A</v>
      </c>
      <c r="R158" s="39" t="e">
        <f>IF($E158="",IF(INDEX(Mal!P$9:P$431,COUNTIF($E$108:$F157,"")-COUNT($H$108:$H157)+1,0)=R157,"",INDEX(Mal!P$9:P$431,COUNTIF($E$108:$F157,"")-COUNT($H$108:$H157)+1,0)),"")</f>
        <v>#N/A</v>
      </c>
      <c r="S158" s="39" t="e">
        <f>IF($E158="",IF(INDEX(Mal!Q$9:Q$431,COUNTIF($E$108:$F157,"")-COUNT($H$108:$H157)+1,0)=S157,"",INDEX(Mal!Q$9:Q$431,COUNTIF($E$108:$F157,"")-COUNT($H$108:$H157)+1,0)),"")</f>
        <v>#N/A</v>
      </c>
      <c r="T158" s="39" t="e">
        <f>IF($E158="",IF(INDEX(Mal!R$9:R$431,COUNTIF($E$108:$F157,"")-COUNT($H$108:$H157)+1,0)=T157,"",INDEX(Mal!R$9:R$431,COUNTIF($E$108:$F157,"")-COUNT($H$108:$H157)+1,0)),"")</f>
        <v>#N/A</v>
      </c>
      <c r="U158" s="39" t="e">
        <f>IF($E158="",IF(INDEX(Mal!S$9:S$431,COUNTIF($E$108:$F157,"")-COUNT($H$108:$H157)+1,0)=U157,"",INDEX(Mal!S$9:S$431,COUNTIF($E$108:$F157,"")-COUNT($H$108:$H157)+1,0)),"")</f>
        <v>#N/A</v>
      </c>
      <c r="V158" s="39" t="e">
        <f t="shared" si="0"/>
        <v>#N/A</v>
      </c>
      <c r="W158" s="39" t="e">
        <f>IF(IF(AND(E158="",F158=""),INDEX(Mal!I$9:I$431,(COUNT($H$108:$H158)-COUNTIF($V$108:$V158,"")),0),"")="","",IF(AND(E158="",F158=""),INDEX(Mal!I$9:I$431,(COUNT($H$108:$H158)-COUNTIF($V$108:$V158,"")),0),""))</f>
        <v>#N/A</v>
      </c>
      <c r="X158" s="39" t="e">
        <f>IF($E158="",IF(INDEX(Mal!J$9:J$431,COUNTIF($E$108:$F157,"")-COUNT($H$108:$H157)+1,0)=X157,"",INDEX(Mal!J$9:J$431,COUNTIF($E$108:$F157,"")-COUNT($H$108:$H157)+1,0)),"")</f>
        <v>#N/A</v>
      </c>
      <c r="Y158" s="39" t="e">
        <f>IF(AND(Y157="",$H158=$H157),"",IF(VLOOKUP($H158,Mal!$A$9:$T$431,20,0)='Sales Orders'!Y157,"",VLOOKUP($H158,Mal!$A$9:$T$431,20,0)))</f>
        <v>#N/A</v>
      </c>
      <c r="Z158" s="39" t="e">
        <f t="shared" si="1"/>
        <v>#N/A</v>
      </c>
    </row>
    <row r="159" spans="1:26">
      <c r="A159" t="str">
        <f>IFERROR(IF(VLOOKUP(H159,Mal!$A$9:$A$431,1,0),"","END"),"END")</f>
        <v>END</v>
      </c>
      <c r="B159" s="39" t="e">
        <f>IF($E159="",IF(INDEX(Mal!$D$9:$D$431,COUNTIF($E$108:$F158,"")-COUNT($H$108:$H158)+1,0)=B158,"",INDEX(Mal!$D$9:$D$431,COUNTIF($E$108:$F158,"")-COUNT($H$108:$H158)+1,0)),"")</f>
        <v>#N/A</v>
      </c>
      <c r="C159" s="39" t="e">
        <f t="shared" si="2"/>
        <v>#N/A</v>
      </c>
      <c r="D159" s="39" t="e">
        <f>IF($E159="",IF(INDEX(Mal!$F$9:$F$431,COUNTIF($E$108:$F158,"")-COUNT($H$108:$H158)+1,0)=D158,"",INDEX(Mal!$F$9:$F$431,COUNTIF($E$108:$F158,"")-COUNT($H$108:$H158)+1,0)),"")</f>
        <v>#N/A</v>
      </c>
      <c r="E159" s="39" t="e">
        <f>IF(AND(E158="",$H159=$H158),"",IF(VLOOKUP(H159,Mal!$A$9:$B$431,2,0)='Sales Orders'!E158,"",VLOOKUP($H159,Mal!$A$9:$B$431,2,0)))</f>
        <v>#N/A</v>
      </c>
      <c r="F159" s="39" t="e">
        <f>IF($E159="",IF(INDEX(Mal!$C$9:$C$431,COUNTIF($E$108:$F158,"")-COUNT($H$108:$H158)+1,0)=F158,"",INDEX(Mal!$C$9:$C$431,COUNTIF($E$108:$F158,"")-COUNT($H$108:$H158)+1,0)),"")</f>
        <v>#N/A</v>
      </c>
      <c r="G159" s="39" t="e">
        <f t="shared" si="3"/>
        <v>#N/A</v>
      </c>
      <c r="H159" s="39">
        <f>IF(COUNTIF(Mal!$A$9:$A$431,'Sales Orders'!H158)+COUNTIFS(Mal!$A$9:$A$431,H158,Mal!$B$9:$B$431,"&lt;&gt;")+COUNTIFS(Mal!$A$9:$A$431,H158,Mal!$C$9:$C$431,"&lt;&gt;")=COUNTIF('Sales Orders'!$H$108:H158,'Sales Orders'!H158),'Sales Orders'!H158+1,'Sales Orders'!H158)</f>
        <v>2</v>
      </c>
      <c r="I159" s="39" t="e">
        <f>IF(E159="","",IF(Mal!$C$5="","",Mal!$C$5))</f>
        <v>#N/A</v>
      </c>
      <c r="J159" s="39" t="e">
        <f>IF(AND(J158="",$H159=$H158),"",IF(VLOOKUP($H159,Mal!$A$9:$H$431,7,0)='Sales Orders'!J158,"",VLOOKUP($H159,Mal!$A$9:$H$431,7,0)))</f>
        <v>#N/A</v>
      </c>
      <c r="K159" s="39" t="e">
        <f>IF(AND(K158="",$H159=$H158),"",IF(VLOOKUP($H159,Mal!$A$9:$H$431,8,0)='Sales Orders'!K158,"",VLOOKUP($H159,Mal!$A$9:$H$431,8,0)))</f>
        <v>#N/A</v>
      </c>
      <c r="L159" s="39" t="e">
        <f>IF(E159="","",IF(Mal!$C$6="","",Mal!$C$6))</f>
        <v>#N/A</v>
      </c>
      <c r="M159" s="39" t="e">
        <f>IF($E159="",IF(INDEX(Mal!K$9:K$431,COUNTIF($E$108:$F158,"")-COUNT($H$108:$H158)+1,0)=M158,"",INDEX(Mal!K$9:K$431,COUNTIF($E$108:$F158,"")-COUNT($H$108:$H158)+1,0)),"")</f>
        <v>#N/A</v>
      </c>
      <c r="N159" s="39" t="e">
        <f>IF($E159="",IF(INDEX(Mal!L$9:L$431,COUNTIF($E$108:$F158,"")-COUNT($H$108:$H158)+1,0)=N158,"",INDEX(Mal!L$9:L$431,COUNTIF($E$108:$F158,"")-COUNT($H$108:$H158)+1,0)),"")</f>
        <v>#N/A</v>
      </c>
      <c r="O159" s="39" t="e">
        <f>IF($E159="",IF(INDEX(Mal!M$9:M$431,COUNTIF($E$108:$F158,"")-COUNT($H$108:$H158)+1,0)=O158,"",INDEX(Mal!M$9:M$431,COUNTIF($E$108:$F158,"")-COUNT($H$108:$H158)+1,0)),"")</f>
        <v>#N/A</v>
      </c>
      <c r="P159" s="39" t="e">
        <f>IF($E159="",IF(INDEX(Mal!N$9:N$431,COUNTIF($E$108:$F158,"")-COUNT($H$108:$H158)+1,0)=P158,"",INDEX(Mal!N$9:N$431,COUNTIF($E$108:$F158,"")-COUNT($H$108:$H158)+1,0)),"")</f>
        <v>#N/A</v>
      </c>
      <c r="Q159" s="39" t="e">
        <f>IF($E159="",IF(INDEX(Mal!O$9:O$431,COUNTIF($E$108:$F158,"")-COUNT($H$108:$H158)+1,0)=Q158,"",INDEX(Mal!O$9:O$431,COUNTIF($E$108:$F158,"")-COUNT($H$108:$H158)+1,0)),"")</f>
        <v>#N/A</v>
      </c>
      <c r="R159" s="39" t="e">
        <f>IF($E159="",IF(INDEX(Mal!P$9:P$431,COUNTIF($E$108:$F158,"")-COUNT($H$108:$H158)+1,0)=R158,"",INDEX(Mal!P$9:P$431,COUNTIF($E$108:$F158,"")-COUNT($H$108:$H158)+1,0)),"")</f>
        <v>#N/A</v>
      </c>
      <c r="S159" s="39" t="e">
        <f>IF($E159="",IF(INDEX(Mal!Q$9:Q$431,COUNTIF($E$108:$F158,"")-COUNT($H$108:$H158)+1,0)=S158,"",INDEX(Mal!Q$9:Q$431,COUNTIF($E$108:$F158,"")-COUNT($H$108:$H158)+1,0)),"")</f>
        <v>#N/A</v>
      </c>
      <c r="T159" s="39" t="e">
        <f>IF($E159="",IF(INDEX(Mal!R$9:R$431,COUNTIF($E$108:$F158,"")-COUNT($H$108:$H158)+1,0)=T158,"",INDEX(Mal!R$9:R$431,COUNTIF($E$108:$F158,"")-COUNT($H$108:$H158)+1,0)),"")</f>
        <v>#N/A</v>
      </c>
      <c r="U159" s="39" t="e">
        <f>IF($E159="",IF(INDEX(Mal!S$9:S$431,COUNTIF($E$108:$F158,"")-COUNT($H$108:$H158)+1,0)=U158,"",INDEX(Mal!S$9:S$431,COUNTIF($E$108:$F158,"")-COUNT($H$108:$H158)+1,0)),"")</f>
        <v>#N/A</v>
      </c>
      <c r="V159" s="39" t="e">
        <f t="shared" si="0"/>
        <v>#N/A</v>
      </c>
      <c r="W159" s="39" t="e">
        <f>IF(IF(AND(E159="",F159=""),INDEX(Mal!I$9:I$431,(COUNT($H$108:$H159)-COUNTIF($V$108:$V159,"")),0),"")="","",IF(AND(E159="",F159=""),INDEX(Mal!I$9:I$431,(COUNT($H$108:$H159)-COUNTIF($V$108:$V159,"")),0),""))</f>
        <v>#N/A</v>
      </c>
      <c r="X159" s="39" t="e">
        <f>IF($E159="",IF(INDEX(Mal!J$9:J$431,COUNTIF($E$108:$F158,"")-COUNT($H$108:$H158)+1,0)=X158,"",INDEX(Mal!J$9:J$431,COUNTIF($E$108:$F158,"")-COUNT($H$108:$H158)+1,0)),"")</f>
        <v>#N/A</v>
      </c>
      <c r="Y159" s="39" t="e">
        <f>IF(AND(Y158="",$H159=$H158),"",IF(VLOOKUP($H159,Mal!$A$9:$T$431,20,0)='Sales Orders'!Y158,"",VLOOKUP($H159,Mal!$A$9:$T$431,20,0)))</f>
        <v>#N/A</v>
      </c>
      <c r="Z159" s="39" t="e">
        <f t="shared" si="1"/>
        <v>#N/A</v>
      </c>
    </row>
    <row r="160" spans="1:26">
      <c r="A160" t="str">
        <f>IFERROR(IF(VLOOKUP(H160,Mal!$A$9:$A$431,1,0),"","END"),"END")</f>
        <v>END</v>
      </c>
      <c r="B160" s="39" t="e">
        <f>IF($E160="",IF(INDEX(Mal!$D$9:$D$431,COUNTIF($E$108:$F159,"")-COUNT($H$108:$H159)+1,0)=B159,"",INDEX(Mal!$D$9:$D$431,COUNTIF($E$108:$F159,"")-COUNT($H$108:$H159)+1,0)),"")</f>
        <v>#N/A</v>
      </c>
      <c r="C160" s="39" t="e">
        <f t="shared" si="2"/>
        <v>#N/A</v>
      </c>
      <c r="D160" s="39" t="e">
        <f>IF($E160="",IF(INDEX(Mal!$F$9:$F$431,COUNTIF($E$108:$F159,"")-COUNT($H$108:$H159)+1,0)=D159,"",INDEX(Mal!$F$9:$F$431,COUNTIF($E$108:$F159,"")-COUNT($H$108:$H159)+1,0)),"")</f>
        <v>#N/A</v>
      </c>
      <c r="E160" s="39" t="e">
        <f>IF(AND(E159="",$H160=$H159),"",IF(VLOOKUP(H160,Mal!$A$9:$B$431,2,0)='Sales Orders'!E159,"",VLOOKUP($H160,Mal!$A$9:$B$431,2,0)))</f>
        <v>#N/A</v>
      </c>
      <c r="F160" s="39" t="e">
        <f>IF($E160="",IF(INDEX(Mal!$C$9:$C$431,COUNTIF($E$108:$F159,"")-COUNT($H$108:$H159)+1,0)=F159,"",INDEX(Mal!$C$9:$C$431,COUNTIF($E$108:$F159,"")-COUNT($H$108:$H159)+1,0)),"")</f>
        <v>#N/A</v>
      </c>
      <c r="G160" s="39" t="e">
        <f t="shared" si="3"/>
        <v>#N/A</v>
      </c>
      <c r="H160" s="39">
        <f>IF(COUNTIF(Mal!$A$9:$A$431,'Sales Orders'!H159)+COUNTIFS(Mal!$A$9:$A$431,H159,Mal!$B$9:$B$431,"&lt;&gt;")+COUNTIFS(Mal!$A$9:$A$431,H159,Mal!$C$9:$C$431,"&lt;&gt;")=COUNTIF('Sales Orders'!$H$108:H159,'Sales Orders'!H159),'Sales Orders'!H159+1,'Sales Orders'!H159)</f>
        <v>2</v>
      </c>
      <c r="I160" s="39" t="e">
        <f>IF(E160="","",IF(Mal!$C$5="","",Mal!$C$5))</f>
        <v>#N/A</v>
      </c>
      <c r="J160" s="39" t="e">
        <f>IF(AND(J159="",$H160=$H159),"",IF(VLOOKUP($H160,Mal!$A$9:$H$431,7,0)='Sales Orders'!J159,"",VLOOKUP($H160,Mal!$A$9:$H$431,7,0)))</f>
        <v>#N/A</v>
      </c>
      <c r="K160" s="39" t="e">
        <f>IF(AND(K159="",$H160=$H159),"",IF(VLOOKUP($H160,Mal!$A$9:$H$431,8,0)='Sales Orders'!K159,"",VLOOKUP($H160,Mal!$A$9:$H$431,8,0)))</f>
        <v>#N/A</v>
      </c>
      <c r="L160" s="39" t="e">
        <f>IF(E160="","",IF(Mal!$C$6="","",Mal!$C$6))</f>
        <v>#N/A</v>
      </c>
      <c r="M160" s="39" t="e">
        <f>IF($E160="",IF(INDEX(Mal!K$9:K$431,COUNTIF($E$108:$F159,"")-COUNT($H$108:$H159)+1,0)=M159,"",INDEX(Mal!K$9:K$431,COUNTIF($E$108:$F159,"")-COUNT($H$108:$H159)+1,0)),"")</f>
        <v>#N/A</v>
      </c>
      <c r="N160" s="39" t="e">
        <f>IF($E160="",IF(INDEX(Mal!L$9:L$431,COUNTIF($E$108:$F159,"")-COUNT($H$108:$H159)+1,0)=N159,"",INDEX(Mal!L$9:L$431,COUNTIF($E$108:$F159,"")-COUNT($H$108:$H159)+1,0)),"")</f>
        <v>#N/A</v>
      </c>
      <c r="O160" s="39" t="e">
        <f>IF($E160="",IF(INDEX(Mal!M$9:M$431,COUNTIF($E$108:$F159,"")-COUNT($H$108:$H159)+1,0)=O159,"",INDEX(Mal!M$9:M$431,COUNTIF($E$108:$F159,"")-COUNT($H$108:$H159)+1,0)),"")</f>
        <v>#N/A</v>
      </c>
      <c r="P160" s="39" t="e">
        <f>IF($E160="",IF(INDEX(Mal!N$9:N$431,COUNTIF($E$108:$F159,"")-COUNT($H$108:$H159)+1,0)=P159,"",INDEX(Mal!N$9:N$431,COUNTIF($E$108:$F159,"")-COUNT($H$108:$H159)+1,0)),"")</f>
        <v>#N/A</v>
      </c>
      <c r="Q160" s="39" t="e">
        <f>IF($E160="",IF(INDEX(Mal!O$9:O$431,COUNTIF($E$108:$F159,"")-COUNT($H$108:$H159)+1,0)=Q159,"",INDEX(Mal!O$9:O$431,COUNTIF($E$108:$F159,"")-COUNT($H$108:$H159)+1,0)),"")</f>
        <v>#N/A</v>
      </c>
      <c r="R160" s="39" t="e">
        <f>IF($E160="",IF(INDEX(Mal!P$9:P$431,COUNTIF($E$108:$F159,"")-COUNT($H$108:$H159)+1,0)=R159,"",INDEX(Mal!P$9:P$431,COUNTIF($E$108:$F159,"")-COUNT($H$108:$H159)+1,0)),"")</f>
        <v>#N/A</v>
      </c>
      <c r="S160" s="39" t="e">
        <f>IF($E160="",IF(INDEX(Mal!Q$9:Q$431,COUNTIF($E$108:$F159,"")-COUNT($H$108:$H159)+1,0)=S159,"",INDEX(Mal!Q$9:Q$431,COUNTIF($E$108:$F159,"")-COUNT($H$108:$H159)+1,0)),"")</f>
        <v>#N/A</v>
      </c>
      <c r="T160" s="39" t="e">
        <f>IF($E160="",IF(INDEX(Mal!R$9:R$431,COUNTIF($E$108:$F159,"")-COUNT($H$108:$H159)+1,0)=T159,"",INDEX(Mal!R$9:R$431,COUNTIF($E$108:$F159,"")-COUNT($H$108:$H159)+1,0)),"")</f>
        <v>#N/A</v>
      </c>
      <c r="U160" s="39" t="e">
        <f>IF($E160="",IF(INDEX(Mal!S$9:S$431,COUNTIF($E$108:$F159,"")-COUNT($H$108:$H159)+1,0)=U159,"",INDEX(Mal!S$9:S$431,COUNTIF($E$108:$F159,"")-COUNT($H$108:$H159)+1,0)),"")</f>
        <v>#N/A</v>
      </c>
      <c r="V160" s="39" t="e">
        <f t="shared" si="0"/>
        <v>#N/A</v>
      </c>
      <c r="W160" s="39" t="e">
        <f>IF(IF(AND(E160="",F160=""),INDEX(Mal!I$9:I$431,(COUNT($H$108:$H160)-COUNTIF($V$108:$V160,"")),0),"")="","",IF(AND(E160="",F160=""),INDEX(Mal!I$9:I$431,(COUNT($H$108:$H160)-COUNTIF($V$108:$V160,"")),0),""))</f>
        <v>#N/A</v>
      </c>
      <c r="X160" s="39" t="e">
        <f>IF($E160="",IF(INDEX(Mal!J$9:J$431,COUNTIF($E$108:$F159,"")-COUNT($H$108:$H159)+1,0)=X159,"",INDEX(Mal!J$9:J$431,COUNTIF($E$108:$F159,"")-COUNT($H$108:$H159)+1,0)),"")</f>
        <v>#N/A</v>
      </c>
      <c r="Y160" s="39" t="e">
        <f>IF(AND(Y159="",$H160=$H159),"",IF(VLOOKUP($H160,Mal!$A$9:$T$431,20,0)='Sales Orders'!Y159,"",VLOOKUP($H160,Mal!$A$9:$T$431,20,0)))</f>
        <v>#N/A</v>
      </c>
      <c r="Z160" s="39" t="e">
        <f t="shared" si="1"/>
        <v>#N/A</v>
      </c>
    </row>
    <row r="161" spans="1:26">
      <c r="A161" t="str">
        <f>IFERROR(IF(VLOOKUP(H161,Mal!$A$9:$A$431,1,0),"","END"),"END")</f>
        <v>END</v>
      </c>
      <c r="B161" s="39" t="e">
        <f>IF($E161="",IF(INDEX(Mal!$D$9:$D$431,COUNTIF($E$108:$F160,"")-COUNT($H$108:$H160)+1,0)=B160,"",INDEX(Mal!$D$9:$D$431,COUNTIF($E$108:$F160,"")-COUNT($H$108:$H160)+1,0)),"")</f>
        <v>#N/A</v>
      </c>
      <c r="C161" s="39" t="e">
        <f t="shared" si="2"/>
        <v>#N/A</v>
      </c>
      <c r="D161" s="39" t="e">
        <f>IF($E161="",IF(INDEX(Mal!$F$9:$F$431,COUNTIF($E$108:$F160,"")-COUNT($H$108:$H160)+1,0)=D160,"",INDEX(Mal!$F$9:$F$431,COUNTIF($E$108:$F160,"")-COUNT($H$108:$H160)+1,0)),"")</f>
        <v>#N/A</v>
      </c>
      <c r="E161" s="39" t="e">
        <f>IF(AND(E160="",$H161=$H160),"",IF(VLOOKUP(H161,Mal!$A$9:$B$431,2,0)='Sales Orders'!E160,"",VLOOKUP($H161,Mal!$A$9:$B$431,2,0)))</f>
        <v>#N/A</v>
      </c>
      <c r="F161" s="39" t="e">
        <f>IF($E161="",IF(INDEX(Mal!$C$9:$C$431,COUNTIF($E$108:$F160,"")-COUNT($H$108:$H160)+1,0)=F160,"",INDEX(Mal!$C$9:$C$431,COUNTIF($E$108:$F160,"")-COUNT($H$108:$H160)+1,0)),"")</f>
        <v>#N/A</v>
      </c>
      <c r="G161" s="39" t="e">
        <f t="shared" si="3"/>
        <v>#N/A</v>
      </c>
      <c r="H161" s="39">
        <f>IF(COUNTIF(Mal!$A$9:$A$431,'Sales Orders'!H160)+COUNTIFS(Mal!$A$9:$A$431,H160,Mal!$B$9:$B$431,"&lt;&gt;")+COUNTIFS(Mal!$A$9:$A$431,H160,Mal!$C$9:$C$431,"&lt;&gt;")=COUNTIF('Sales Orders'!$H$108:H160,'Sales Orders'!H160),'Sales Orders'!H160+1,'Sales Orders'!H160)</f>
        <v>2</v>
      </c>
      <c r="I161" s="39" t="e">
        <f>IF(E161="","",IF(Mal!$C$5="","",Mal!$C$5))</f>
        <v>#N/A</v>
      </c>
      <c r="J161" s="39" t="e">
        <f>IF(AND(J160="",$H161=$H160),"",IF(VLOOKUP($H161,Mal!$A$9:$H$431,7,0)='Sales Orders'!J160,"",VLOOKUP($H161,Mal!$A$9:$H$431,7,0)))</f>
        <v>#N/A</v>
      </c>
      <c r="K161" s="39" t="e">
        <f>IF(AND(K160="",$H161=$H160),"",IF(VLOOKUP($H161,Mal!$A$9:$H$431,8,0)='Sales Orders'!K160,"",VLOOKUP($H161,Mal!$A$9:$H$431,8,0)))</f>
        <v>#N/A</v>
      </c>
      <c r="L161" s="39" t="e">
        <f>IF(E161="","",IF(Mal!$C$6="","",Mal!$C$6))</f>
        <v>#N/A</v>
      </c>
      <c r="M161" s="39" t="e">
        <f>IF($E161="",IF(INDEX(Mal!K$9:K$431,COUNTIF($E$108:$F160,"")-COUNT($H$108:$H160)+1,0)=M160,"",INDEX(Mal!K$9:K$431,COUNTIF($E$108:$F160,"")-COUNT($H$108:$H160)+1,0)),"")</f>
        <v>#N/A</v>
      </c>
      <c r="N161" s="39" t="e">
        <f>IF($E161="",IF(INDEX(Mal!L$9:L$431,COUNTIF($E$108:$F160,"")-COUNT($H$108:$H160)+1,0)=N160,"",INDEX(Mal!L$9:L$431,COUNTIF($E$108:$F160,"")-COUNT($H$108:$H160)+1,0)),"")</f>
        <v>#N/A</v>
      </c>
      <c r="O161" s="39" t="e">
        <f>IF($E161="",IF(INDEX(Mal!M$9:M$431,COUNTIF($E$108:$F160,"")-COUNT($H$108:$H160)+1,0)=O160,"",INDEX(Mal!M$9:M$431,COUNTIF($E$108:$F160,"")-COUNT($H$108:$H160)+1,0)),"")</f>
        <v>#N/A</v>
      </c>
      <c r="P161" s="39" t="e">
        <f>IF($E161="",IF(INDEX(Mal!N$9:N$431,COUNTIF($E$108:$F160,"")-COUNT($H$108:$H160)+1,0)=P160,"",INDEX(Mal!N$9:N$431,COUNTIF($E$108:$F160,"")-COUNT($H$108:$H160)+1,0)),"")</f>
        <v>#N/A</v>
      </c>
      <c r="Q161" s="39" t="e">
        <f>IF($E161="",IF(INDEX(Mal!O$9:O$431,COUNTIF($E$108:$F160,"")-COUNT($H$108:$H160)+1,0)=Q160,"",INDEX(Mal!O$9:O$431,COUNTIF($E$108:$F160,"")-COUNT($H$108:$H160)+1,0)),"")</f>
        <v>#N/A</v>
      </c>
      <c r="R161" s="39" t="e">
        <f>IF($E161="",IF(INDEX(Mal!P$9:P$431,COUNTIF($E$108:$F160,"")-COUNT($H$108:$H160)+1,0)=R160,"",INDEX(Mal!P$9:P$431,COUNTIF($E$108:$F160,"")-COUNT($H$108:$H160)+1,0)),"")</f>
        <v>#N/A</v>
      </c>
      <c r="S161" s="39" t="e">
        <f>IF($E161="",IF(INDEX(Mal!Q$9:Q$431,COUNTIF($E$108:$F160,"")-COUNT($H$108:$H160)+1,0)=S160,"",INDEX(Mal!Q$9:Q$431,COUNTIF($E$108:$F160,"")-COUNT($H$108:$H160)+1,0)),"")</f>
        <v>#N/A</v>
      </c>
      <c r="T161" s="39" t="e">
        <f>IF($E161="",IF(INDEX(Mal!R$9:R$431,COUNTIF($E$108:$F160,"")-COUNT($H$108:$H160)+1,0)=T160,"",INDEX(Mal!R$9:R$431,COUNTIF($E$108:$F160,"")-COUNT($H$108:$H160)+1,0)),"")</f>
        <v>#N/A</v>
      </c>
      <c r="U161" s="39" t="e">
        <f>IF($E161="",IF(INDEX(Mal!S$9:S$431,COUNTIF($E$108:$F160,"")-COUNT($H$108:$H160)+1,0)=U160,"",INDEX(Mal!S$9:S$431,COUNTIF($E$108:$F160,"")-COUNT($H$108:$H160)+1,0)),"")</f>
        <v>#N/A</v>
      </c>
      <c r="V161" s="39" t="e">
        <f t="shared" si="0"/>
        <v>#N/A</v>
      </c>
      <c r="W161" s="39" t="e">
        <f>IF(IF(AND(E161="",F161=""),INDEX(Mal!I$9:I$431,(COUNT($H$108:$H161)-COUNTIF($V$108:$V161,"")),0),"")="","",IF(AND(E161="",F161=""),INDEX(Mal!I$9:I$431,(COUNT($H$108:$H161)-COUNTIF($V$108:$V161,"")),0),""))</f>
        <v>#N/A</v>
      </c>
      <c r="X161" s="39" t="e">
        <f>IF($E161="",IF(INDEX(Mal!J$9:J$431,COUNTIF($E$108:$F160,"")-COUNT($H$108:$H160)+1,0)=X160,"",INDEX(Mal!J$9:J$431,COUNTIF($E$108:$F160,"")-COUNT($H$108:$H160)+1,0)),"")</f>
        <v>#N/A</v>
      </c>
      <c r="Y161" s="39" t="e">
        <f>IF(AND(Y160="",$H161=$H160),"",IF(VLOOKUP($H161,Mal!$A$9:$T$431,20,0)='Sales Orders'!Y160,"",VLOOKUP($H161,Mal!$A$9:$T$431,20,0)))</f>
        <v>#N/A</v>
      </c>
      <c r="Z161" s="39" t="e">
        <f t="shared" si="1"/>
        <v>#N/A</v>
      </c>
    </row>
    <row r="162" spans="1:26">
      <c r="A162" t="str">
        <f>IFERROR(IF(VLOOKUP(H162,Mal!$A$9:$A$431,1,0),"","END"),"END")</f>
        <v>END</v>
      </c>
      <c r="B162" s="39" t="e">
        <f>IF($E162="",IF(INDEX(Mal!$D$9:$D$431,COUNTIF($E$108:$F161,"")-COUNT($H$108:$H161)+1,0)=B161,"",INDEX(Mal!$D$9:$D$431,COUNTIF($E$108:$F161,"")-COUNT($H$108:$H161)+1,0)),"")</f>
        <v>#N/A</v>
      </c>
      <c r="C162" s="39" t="e">
        <f t="shared" si="2"/>
        <v>#N/A</v>
      </c>
      <c r="D162" s="39" t="e">
        <f>IF($E162="",IF(INDEX(Mal!$F$9:$F$431,COUNTIF($E$108:$F161,"")-COUNT($H$108:$H161)+1,0)=D161,"",INDEX(Mal!$F$9:$F$431,COUNTIF($E$108:$F161,"")-COUNT($H$108:$H161)+1,0)),"")</f>
        <v>#N/A</v>
      </c>
      <c r="E162" s="39" t="e">
        <f>IF(AND(E161="",$H162=$H161),"",IF(VLOOKUP(H162,Mal!$A$9:$B$431,2,0)='Sales Orders'!E161,"",VLOOKUP($H162,Mal!$A$9:$B$431,2,0)))</f>
        <v>#N/A</v>
      </c>
      <c r="F162" s="39" t="e">
        <f>IF($E162="",IF(INDEX(Mal!$C$9:$C$431,COUNTIF($E$108:$F161,"")-COUNT($H$108:$H161)+1,0)=F161,"",INDEX(Mal!$C$9:$C$431,COUNTIF($E$108:$F161,"")-COUNT($H$108:$H161)+1,0)),"")</f>
        <v>#N/A</v>
      </c>
      <c r="G162" s="39" t="e">
        <f t="shared" si="3"/>
        <v>#N/A</v>
      </c>
      <c r="H162" s="39">
        <f>IF(COUNTIF(Mal!$A$9:$A$431,'Sales Orders'!H161)+COUNTIFS(Mal!$A$9:$A$431,H161,Mal!$B$9:$B$431,"&lt;&gt;")+COUNTIFS(Mal!$A$9:$A$431,H161,Mal!$C$9:$C$431,"&lt;&gt;")=COUNTIF('Sales Orders'!$H$108:H161,'Sales Orders'!H161),'Sales Orders'!H161+1,'Sales Orders'!H161)</f>
        <v>2</v>
      </c>
      <c r="I162" s="39" t="e">
        <f>IF(E162="","",IF(Mal!$C$5="","",Mal!$C$5))</f>
        <v>#N/A</v>
      </c>
      <c r="J162" s="39" t="e">
        <f>IF(AND(J161="",$H162=$H161),"",IF(VLOOKUP($H162,Mal!$A$9:$H$431,7,0)='Sales Orders'!J161,"",VLOOKUP($H162,Mal!$A$9:$H$431,7,0)))</f>
        <v>#N/A</v>
      </c>
      <c r="K162" s="39" t="e">
        <f>IF(AND(K161="",$H162=$H161),"",IF(VLOOKUP($H162,Mal!$A$9:$H$431,8,0)='Sales Orders'!K161,"",VLOOKUP($H162,Mal!$A$9:$H$431,8,0)))</f>
        <v>#N/A</v>
      </c>
      <c r="L162" s="39" t="e">
        <f>IF(E162="","",IF(Mal!$C$6="","",Mal!$C$6))</f>
        <v>#N/A</v>
      </c>
      <c r="M162" s="39" t="e">
        <f>IF($E162="",IF(INDEX(Mal!K$9:K$431,COUNTIF($E$108:$F161,"")-COUNT($H$108:$H161)+1,0)=M161,"",INDEX(Mal!K$9:K$431,COUNTIF($E$108:$F161,"")-COUNT($H$108:$H161)+1,0)),"")</f>
        <v>#N/A</v>
      </c>
      <c r="N162" s="39" t="e">
        <f>IF($E162="",IF(INDEX(Mal!L$9:L$431,COUNTIF($E$108:$F161,"")-COUNT($H$108:$H161)+1,0)=N161,"",INDEX(Mal!L$9:L$431,COUNTIF($E$108:$F161,"")-COUNT($H$108:$H161)+1,0)),"")</f>
        <v>#N/A</v>
      </c>
      <c r="O162" s="39" t="e">
        <f>IF($E162="",IF(INDEX(Mal!M$9:M$431,COUNTIF($E$108:$F161,"")-COUNT($H$108:$H161)+1,0)=O161,"",INDEX(Mal!M$9:M$431,COUNTIF($E$108:$F161,"")-COUNT($H$108:$H161)+1,0)),"")</f>
        <v>#N/A</v>
      </c>
      <c r="P162" s="39" t="e">
        <f>IF($E162="",IF(INDEX(Mal!N$9:N$431,COUNTIF($E$108:$F161,"")-COUNT($H$108:$H161)+1,0)=P161,"",INDEX(Mal!N$9:N$431,COUNTIF($E$108:$F161,"")-COUNT($H$108:$H161)+1,0)),"")</f>
        <v>#N/A</v>
      </c>
      <c r="Q162" s="39" t="e">
        <f>IF($E162="",IF(INDEX(Mal!O$9:O$431,COUNTIF($E$108:$F161,"")-COUNT($H$108:$H161)+1,0)=Q161,"",INDEX(Mal!O$9:O$431,COUNTIF($E$108:$F161,"")-COUNT($H$108:$H161)+1,0)),"")</f>
        <v>#N/A</v>
      </c>
      <c r="R162" s="39" t="e">
        <f>IF($E162="",IF(INDEX(Mal!P$9:P$431,COUNTIF($E$108:$F161,"")-COUNT($H$108:$H161)+1,0)=R161,"",INDEX(Mal!P$9:P$431,COUNTIF($E$108:$F161,"")-COUNT($H$108:$H161)+1,0)),"")</f>
        <v>#N/A</v>
      </c>
      <c r="S162" s="39" t="e">
        <f>IF($E162="",IF(INDEX(Mal!Q$9:Q$431,COUNTIF($E$108:$F161,"")-COUNT($H$108:$H161)+1,0)=S161,"",INDEX(Mal!Q$9:Q$431,COUNTIF($E$108:$F161,"")-COUNT($H$108:$H161)+1,0)),"")</f>
        <v>#N/A</v>
      </c>
      <c r="T162" s="39" t="e">
        <f>IF($E162="",IF(INDEX(Mal!R$9:R$431,COUNTIF($E$108:$F161,"")-COUNT($H$108:$H161)+1,0)=T161,"",INDEX(Mal!R$9:R$431,COUNTIF($E$108:$F161,"")-COUNT($H$108:$H161)+1,0)),"")</f>
        <v>#N/A</v>
      </c>
      <c r="U162" s="39" t="e">
        <f>IF($E162="",IF(INDEX(Mal!S$9:S$431,COUNTIF($E$108:$F161,"")-COUNT($H$108:$H161)+1,0)=U161,"",INDEX(Mal!S$9:S$431,COUNTIF($E$108:$F161,"")-COUNT($H$108:$H161)+1,0)),"")</f>
        <v>#N/A</v>
      </c>
      <c r="V162" s="39" t="e">
        <f t="shared" si="0"/>
        <v>#N/A</v>
      </c>
      <c r="W162" s="39" t="e">
        <f>IF(IF(AND(E162="",F162=""),INDEX(Mal!I$9:I$431,(COUNT($H$108:$H162)-COUNTIF($V$108:$V162,"")),0),"")="","",IF(AND(E162="",F162=""),INDEX(Mal!I$9:I$431,(COUNT($H$108:$H162)-COUNTIF($V$108:$V162,"")),0),""))</f>
        <v>#N/A</v>
      </c>
      <c r="X162" s="39" t="e">
        <f>IF($E162="",IF(INDEX(Mal!J$9:J$431,COUNTIF($E$108:$F161,"")-COUNT($H$108:$H161)+1,0)=X161,"",INDEX(Mal!J$9:J$431,COUNTIF($E$108:$F161,"")-COUNT($H$108:$H161)+1,0)),"")</f>
        <v>#N/A</v>
      </c>
      <c r="Y162" s="39" t="e">
        <f>IF(AND(Y161="",$H162=$H161),"",IF(VLOOKUP($H162,Mal!$A$9:$T$431,20,0)='Sales Orders'!Y161,"",VLOOKUP($H162,Mal!$A$9:$T$431,20,0)))</f>
        <v>#N/A</v>
      </c>
      <c r="Z162" s="39" t="e">
        <f t="shared" si="1"/>
        <v>#N/A</v>
      </c>
    </row>
    <row r="163" spans="1:26">
      <c r="A163" t="str">
        <f>IFERROR(IF(VLOOKUP(H163,Mal!$A$9:$A$431,1,0),"","END"),"END")</f>
        <v>END</v>
      </c>
      <c r="B163" s="39" t="e">
        <f>IF($E163="",IF(INDEX(Mal!$D$9:$D$431,COUNTIF($E$108:$F162,"")-COUNT($H$108:$H162)+1,0)=B162,"",INDEX(Mal!$D$9:$D$431,COUNTIF($E$108:$F162,"")-COUNT($H$108:$H162)+1,0)),"")</f>
        <v>#N/A</v>
      </c>
      <c r="C163" s="39" t="e">
        <f t="shared" si="2"/>
        <v>#N/A</v>
      </c>
      <c r="D163" s="39" t="e">
        <f>IF($E163="",IF(INDEX(Mal!$F$9:$F$431,COUNTIF($E$108:$F162,"")-COUNT($H$108:$H162)+1,0)=D162,"",INDEX(Mal!$F$9:$F$431,COUNTIF($E$108:$F162,"")-COUNT($H$108:$H162)+1,0)),"")</f>
        <v>#N/A</v>
      </c>
      <c r="E163" s="39" t="e">
        <f>IF(AND(E162="",$H163=$H162),"",IF(VLOOKUP(H163,Mal!$A$9:$B$431,2,0)='Sales Orders'!E162,"",VLOOKUP($H163,Mal!$A$9:$B$431,2,0)))</f>
        <v>#N/A</v>
      </c>
      <c r="F163" s="39" t="e">
        <f>IF($E163="",IF(INDEX(Mal!$C$9:$C$431,COUNTIF($E$108:$F162,"")-COUNT($H$108:$H162)+1,0)=F162,"",INDEX(Mal!$C$9:$C$431,COUNTIF($E$108:$F162,"")-COUNT($H$108:$H162)+1,0)),"")</f>
        <v>#N/A</v>
      </c>
      <c r="G163" s="39" t="e">
        <f t="shared" si="3"/>
        <v>#N/A</v>
      </c>
      <c r="H163" s="39">
        <f>IF(COUNTIF(Mal!$A$9:$A$431,'Sales Orders'!H162)+COUNTIFS(Mal!$A$9:$A$431,H162,Mal!$B$9:$B$431,"&lt;&gt;")+COUNTIFS(Mal!$A$9:$A$431,H162,Mal!$C$9:$C$431,"&lt;&gt;")=COUNTIF('Sales Orders'!$H$108:H162,'Sales Orders'!H162),'Sales Orders'!H162+1,'Sales Orders'!H162)</f>
        <v>2</v>
      </c>
      <c r="I163" s="39" t="e">
        <f>IF(E163="","",IF(Mal!$C$5="","",Mal!$C$5))</f>
        <v>#N/A</v>
      </c>
      <c r="J163" s="39" t="e">
        <f>IF(AND(J162="",$H163=$H162),"",IF(VLOOKUP($H163,Mal!$A$9:$H$431,7,0)='Sales Orders'!J162,"",VLOOKUP($H163,Mal!$A$9:$H$431,7,0)))</f>
        <v>#N/A</v>
      </c>
      <c r="K163" s="39" t="e">
        <f>IF(AND(K162="",$H163=$H162),"",IF(VLOOKUP($H163,Mal!$A$9:$H$431,8,0)='Sales Orders'!K162,"",VLOOKUP($H163,Mal!$A$9:$H$431,8,0)))</f>
        <v>#N/A</v>
      </c>
      <c r="L163" s="39" t="e">
        <f>IF(E163="","",IF(Mal!$C$6="","",Mal!$C$6))</f>
        <v>#N/A</v>
      </c>
      <c r="M163" s="39" t="e">
        <f>IF($E163="",IF(INDEX(Mal!K$9:K$431,COUNTIF($E$108:$F162,"")-COUNT($H$108:$H162)+1,0)=M162,"",INDEX(Mal!K$9:K$431,COUNTIF($E$108:$F162,"")-COUNT($H$108:$H162)+1,0)),"")</f>
        <v>#N/A</v>
      </c>
      <c r="N163" s="39" t="e">
        <f>IF($E163="",IF(INDEX(Mal!L$9:L$431,COUNTIF($E$108:$F162,"")-COUNT($H$108:$H162)+1,0)=N162,"",INDEX(Mal!L$9:L$431,COUNTIF($E$108:$F162,"")-COUNT($H$108:$H162)+1,0)),"")</f>
        <v>#N/A</v>
      </c>
      <c r="O163" s="39" t="e">
        <f>IF($E163="",IF(INDEX(Mal!M$9:M$431,COUNTIF($E$108:$F162,"")-COUNT($H$108:$H162)+1,0)=O162,"",INDEX(Mal!M$9:M$431,COUNTIF($E$108:$F162,"")-COUNT($H$108:$H162)+1,0)),"")</f>
        <v>#N/A</v>
      </c>
      <c r="P163" s="39" t="e">
        <f>IF($E163="",IF(INDEX(Mal!N$9:N$431,COUNTIF($E$108:$F162,"")-COUNT($H$108:$H162)+1,0)=P162,"",INDEX(Mal!N$9:N$431,COUNTIF($E$108:$F162,"")-COUNT($H$108:$H162)+1,0)),"")</f>
        <v>#N/A</v>
      </c>
      <c r="Q163" s="39" t="e">
        <f>IF($E163="",IF(INDEX(Mal!O$9:O$431,COUNTIF($E$108:$F162,"")-COUNT($H$108:$H162)+1,0)=Q162,"",INDEX(Mal!O$9:O$431,COUNTIF($E$108:$F162,"")-COUNT($H$108:$H162)+1,0)),"")</f>
        <v>#N/A</v>
      </c>
      <c r="R163" s="39" t="e">
        <f>IF($E163="",IF(INDEX(Mal!P$9:P$431,COUNTIF($E$108:$F162,"")-COUNT($H$108:$H162)+1,0)=R162,"",INDEX(Mal!P$9:P$431,COUNTIF($E$108:$F162,"")-COUNT($H$108:$H162)+1,0)),"")</f>
        <v>#N/A</v>
      </c>
      <c r="S163" s="39" t="e">
        <f>IF($E163="",IF(INDEX(Mal!Q$9:Q$431,COUNTIF($E$108:$F162,"")-COUNT($H$108:$H162)+1,0)=S162,"",INDEX(Mal!Q$9:Q$431,COUNTIF($E$108:$F162,"")-COUNT($H$108:$H162)+1,0)),"")</f>
        <v>#N/A</v>
      </c>
      <c r="T163" s="39" t="e">
        <f>IF($E163="",IF(INDEX(Mal!R$9:R$431,COUNTIF($E$108:$F162,"")-COUNT($H$108:$H162)+1,0)=T162,"",INDEX(Mal!R$9:R$431,COUNTIF($E$108:$F162,"")-COUNT($H$108:$H162)+1,0)),"")</f>
        <v>#N/A</v>
      </c>
      <c r="U163" s="39" t="e">
        <f>IF($E163="",IF(INDEX(Mal!S$9:S$431,COUNTIF($E$108:$F162,"")-COUNT($H$108:$H162)+1,0)=U162,"",INDEX(Mal!S$9:S$431,COUNTIF($E$108:$F162,"")-COUNT($H$108:$H162)+1,0)),"")</f>
        <v>#N/A</v>
      </c>
      <c r="V163" s="39" t="e">
        <f t="shared" si="0"/>
        <v>#N/A</v>
      </c>
      <c r="W163" s="39" t="e">
        <f>IF(IF(AND(E163="",F163=""),INDEX(Mal!I$9:I$431,(COUNT($H$108:$H163)-COUNTIF($V$108:$V163,"")),0),"")="","",IF(AND(E163="",F163=""),INDEX(Mal!I$9:I$431,(COUNT($H$108:$H163)-COUNTIF($V$108:$V163,"")),0),""))</f>
        <v>#N/A</v>
      </c>
      <c r="X163" s="39" t="e">
        <f>IF($E163="",IF(INDEX(Mal!J$9:J$431,COUNTIF($E$108:$F162,"")-COUNT($H$108:$H162)+1,0)=X162,"",INDEX(Mal!J$9:J$431,COUNTIF($E$108:$F162,"")-COUNT($H$108:$H162)+1,0)),"")</f>
        <v>#N/A</v>
      </c>
      <c r="Y163" s="39" t="e">
        <f>IF(AND(Y162="",$H163=$H162),"",IF(VLOOKUP($H163,Mal!$A$9:$T$431,20,0)='Sales Orders'!Y162,"",VLOOKUP($H163,Mal!$A$9:$T$431,20,0)))</f>
        <v>#N/A</v>
      </c>
      <c r="Z163" s="39" t="e">
        <f t="shared" si="1"/>
        <v>#N/A</v>
      </c>
    </row>
    <row r="164" spans="1:26">
      <c r="A164" t="str">
        <f>IFERROR(IF(VLOOKUP(H164,Mal!$A$9:$A$431,1,0),"","END"),"END")</f>
        <v>END</v>
      </c>
      <c r="B164" s="39" t="e">
        <f>IF($E164="",IF(INDEX(Mal!$D$9:$D$431,COUNTIF($E$108:$F163,"")-COUNT($H$108:$H163)+1,0)=B163,"",INDEX(Mal!$D$9:$D$431,COUNTIF($E$108:$F163,"")-COUNT($H$108:$H163)+1,0)),"")</f>
        <v>#N/A</v>
      </c>
      <c r="C164" s="39" t="e">
        <f t="shared" si="2"/>
        <v>#N/A</v>
      </c>
      <c r="D164" s="39" t="e">
        <f>IF($E164="",IF(INDEX(Mal!$F$9:$F$431,COUNTIF($E$108:$F163,"")-COUNT($H$108:$H163)+1,0)=D163,"",INDEX(Mal!$F$9:$F$431,COUNTIF($E$108:$F163,"")-COUNT($H$108:$H163)+1,0)),"")</f>
        <v>#N/A</v>
      </c>
      <c r="E164" s="39" t="e">
        <f>IF(AND(E163="",$H164=$H163),"",IF(VLOOKUP(H164,Mal!$A$9:$B$431,2,0)='Sales Orders'!E163,"",VLOOKUP($H164,Mal!$A$9:$B$431,2,0)))</f>
        <v>#N/A</v>
      </c>
      <c r="F164" s="39" t="e">
        <f>IF($E164="",IF(INDEX(Mal!$C$9:$C$431,COUNTIF($E$108:$F163,"")-COUNT($H$108:$H163)+1,0)=F163,"",INDEX(Mal!$C$9:$C$431,COUNTIF($E$108:$F163,"")-COUNT($H$108:$H163)+1,0)),"")</f>
        <v>#N/A</v>
      </c>
      <c r="G164" s="39" t="e">
        <f t="shared" si="3"/>
        <v>#N/A</v>
      </c>
      <c r="H164" s="39">
        <f>IF(COUNTIF(Mal!$A$9:$A$431,'Sales Orders'!H163)+COUNTIFS(Mal!$A$9:$A$431,H163,Mal!$B$9:$B$431,"&lt;&gt;")+COUNTIFS(Mal!$A$9:$A$431,H163,Mal!$C$9:$C$431,"&lt;&gt;")=COUNTIF('Sales Orders'!$H$108:H163,'Sales Orders'!H163),'Sales Orders'!H163+1,'Sales Orders'!H163)</f>
        <v>2</v>
      </c>
      <c r="I164" s="39" t="e">
        <f>IF(E164="","",IF(Mal!$C$5="","",Mal!$C$5))</f>
        <v>#N/A</v>
      </c>
      <c r="J164" s="39" t="e">
        <f>IF(AND(J163="",$H164=$H163),"",IF(VLOOKUP($H164,Mal!$A$9:$H$431,7,0)='Sales Orders'!J163,"",VLOOKUP($H164,Mal!$A$9:$H$431,7,0)))</f>
        <v>#N/A</v>
      </c>
      <c r="K164" s="39" t="e">
        <f>IF(AND(K163="",$H164=$H163),"",IF(VLOOKUP($H164,Mal!$A$9:$H$431,8,0)='Sales Orders'!K163,"",VLOOKUP($H164,Mal!$A$9:$H$431,8,0)))</f>
        <v>#N/A</v>
      </c>
      <c r="L164" s="39" t="e">
        <f>IF(E164="","",IF(Mal!$C$6="","",Mal!$C$6))</f>
        <v>#N/A</v>
      </c>
      <c r="M164" s="39" t="e">
        <f>IF($E164="",IF(INDEX(Mal!K$9:K$431,COUNTIF($E$108:$F163,"")-COUNT($H$108:$H163)+1,0)=M163,"",INDEX(Mal!K$9:K$431,COUNTIF($E$108:$F163,"")-COUNT($H$108:$H163)+1,0)),"")</f>
        <v>#N/A</v>
      </c>
      <c r="N164" s="39" t="e">
        <f>IF($E164="",IF(INDEX(Mal!L$9:L$431,COUNTIF($E$108:$F163,"")-COUNT($H$108:$H163)+1,0)=N163,"",INDEX(Mal!L$9:L$431,COUNTIF($E$108:$F163,"")-COUNT($H$108:$H163)+1,0)),"")</f>
        <v>#N/A</v>
      </c>
      <c r="O164" s="39" t="e">
        <f>IF($E164="",IF(INDEX(Mal!M$9:M$431,COUNTIF($E$108:$F163,"")-COUNT($H$108:$H163)+1,0)=O163,"",INDEX(Mal!M$9:M$431,COUNTIF($E$108:$F163,"")-COUNT($H$108:$H163)+1,0)),"")</f>
        <v>#N/A</v>
      </c>
      <c r="P164" s="39" t="e">
        <f>IF($E164="",IF(INDEX(Mal!N$9:N$431,COUNTIF($E$108:$F163,"")-COUNT($H$108:$H163)+1,0)=P163,"",INDEX(Mal!N$9:N$431,COUNTIF($E$108:$F163,"")-COUNT($H$108:$H163)+1,0)),"")</f>
        <v>#N/A</v>
      </c>
      <c r="Q164" s="39" t="e">
        <f>IF($E164="",IF(INDEX(Mal!O$9:O$431,COUNTIF($E$108:$F163,"")-COUNT($H$108:$H163)+1,0)=Q163,"",INDEX(Mal!O$9:O$431,COUNTIF($E$108:$F163,"")-COUNT($H$108:$H163)+1,0)),"")</f>
        <v>#N/A</v>
      </c>
      <c r="R164" s="39" t="e">
        <f>IF($E164="",IF(INDEX(Mal!P$9:P$431,COUNTIF($E$108:$F163,"")-COUNT($H$108:$H163)+1,0)=R163,"",INDEX(Mal!P$9:P$431,COUNTIF($E$108:$F163,"")-COUNT($H$108:$H163)+1,0)),"")</f>
        <v>#N/A</v>
      </c>
      <c r="S164" s="39" t="e">
        <f>IF($E164="",IF(INDEX(Mal!Q$9:Q$431,COUNTIF($E$108:$F163,"")-COUNT($H$108:$H163)+1,0)=S163,"",INDEX(Mal!Q$9:Q$431,COUNTIF($E$108:$F163,"")-COUNT($H$108:$H163)+1,0)),"")</f>
        <v>#N/A</v>
      </c>
      <c r="T164" s="39" t="e">
        <f>IF($E164="",IF(INDEX(Mal!R$9:R$431,COUNTIF($E$108:$F163,"")-COUNT($H$108:$H163)+1,0)=T163,"",INDEX(Mal!R$9:R$431,COUNTIF($E$108:$F163,"")-COUNT($H$108:$H163)+1,0)),"")</f>
        <v>#N/A</v>
      </c>
      <c r="U164" s="39" t="e">
        <f>IF($E164="",IF(INDEX(Mal!S$9:S$431,COUNTIF($E$108:$F163,"")-COUNT($H$108:$H163)+1,0)=U163,"",INDEX(Mal!S$9:S$431,COUNTIF($E$108:$F163,"")-COUNT($H$108:$H163)+1,0)),"")</f>
        <v>#N/A</v>
      </c>
      <c r="V164" s="39" t="e">
        <f t="shared" si="0"/>
        <v>#N/A</v>
      </c>
      <c r="W164" s="39" t="e">
        <f>IF(IF(AND(E164="",F164=""),INDEX(Mal!I$9:I$431,(COUNT($H$108:$H164)-COUNTIF($V$108:$V164,"")),0),"")="","",IF(AND(E164="",F164=""),INDEX(Mal!I$9:I$431,(COUNT($H$108:$H164)-COUNTIF($V$108:$V164,"")),0),""))</f>
        <v>#N/A</v>
      </c>
      <c r="X164" s="39" t="e">
        <f>IF($E164="",IF(INDEX(Mal!J$9:J$431,COUNTIF($E$108:$F163,"")-COUNT($H$108:$H163)+1,0)=X163,"",INDEX(Mal!J$9:J$431,COUNTIF($E$108:$F163,"")-COUNT($H$108:$H163)+1,0)),"")</f>
        <v>#N/A</v>
      </c>
      <c r="Y164" s="39" t="e">
        <f>IF(AND(Y163="",$H164=$H163),"",IF(VLOOKUP($H164,Mal!$A$9:$T$431,20,0)='Sales Orders'!Y163,"",VLOOKUP($H164,Mal!$A$9:$T$431,20,0)))</f>
        <v>#N/A</v>
      </c>
      <c r="Z164" s="39" t="e">
        <f t="shared" si="1"/>
        <v>#N/A</v>
      </c>
    </row>
    <row r="165" spans="1:26">
      <c r="A165" t="str">
        <f>IFERROR(IF(VLOOKUP(H165,Mal!$A$9:$A$431,1,0),"","END"),"END")</f>
        <v>END</v>
      </c>
      <c r="B165" s="39" t="e">
        <f>IF($E165="",IF(INDEX(Mal!$D$9:$D$431,COUNTIF($E$108:$F164,"")-COUNT($H$108:$H164)+1,0)=B164,"",INDEX(Mal!$D$9:$D$431,COUNTIF($E$108:$F164,"")-COUNT($H$108:$H164)+1,0)),"")</f>
        <v>#N/A</v>
      </c>
      <c r="C165" s="39" t="e">
        <f t="shared" si="2"/>
        <v>#N/A</v>
      </c>
      <c r="D165" s="39" t="e">
        <f>IF($E165="",IF(INDEX(Mal!$F$9:$F$431,COUNTIF($E$108:$F164,"")-COUNT($H$108:$H164)+1,0)=D164,"",INDEX(Mal!$F$9:$F$431,COUNTIF($E$108:$F164,"")-COUNT($H$108:$H164)+1,0)),"")</f>
        <v>#N/A</v>
      </c>
      <c r="E165" s="39" t="e">
        <f>IF(AND(E164="",$H165=$H164),"",IF(VLOOKUP(H165,Mal!$A$9:$B$431,2,0)='Sales Orders'!E164,"",VLOOKUP($H165,Mal!$A$9:$B$431,2,0)))</f>
        <v>#N/A</v>
      </c>
      <c r="F165" s="39" t="e">
        <f>IF($E165="",IF(INDEX(Mal!$C$9:$C$431,COUNTIF($E$108:$F164,"")-COUNT($H$108:$H164)+1,0)=F164,"",INDEX(Mal!$C$9:$C$431,COUNTIF($E$108:$F164,"")-COUNT($H$108:$H164)+1,0)),"")</f>
        <v>#N/A</v>
      </c>
      <c r="G165" s="39" t="e">
        <f t="shared" si="3"/>
        <v>#N/A</v>
      </c>
      <c r="H165" s="39">
        <f>IF(COUNTIF(Mal!$A$9:$A$431,'Sales Orders'!H164)+COUNTIFS(Mal!$A$9:$A$431,H164,Mal!$B$9:$B$431,"&lt;&gt;")+COUNTIFS(Mal!$A$9:$A$431,H164,Mal!$C$9:$C$431,"&lt;&gt;")=COUNTIF('Sales Orders'!$H$108:H164,'Sales Orders'!H164),'Sales Orders'!H164+1,'Sales Orders'!H164)</f>
        <v>2</v>
      </c>
      <c r="I165" s="39" t="e">
        <f>IF(E165="","",IF(Mal!$C$5="","",Mal!$C$5))</f>
        <v>#N/A</v>
      </c>
      <c r="J165" s="39" t="e">
        <f>IF(AND(J164="",$H165=$H164),"",IF(VLOOKUP($H165,Mal!$A$9:$H$431,7,0)='Sales Orders'!J164,"",VLOOKUP($H165,Mal!$A$9:$H$431,7,0)))</f>
        <v>#N/A</v>
      </c>
      <c r="K165" s="39" t="e">
        <f>IF(AND(K164="",$H165=$H164),"",IF(VLOOKUP($H165,Mal!$A$9:$H$431,8,0)='Sales Orders'!K164,"",VLOOKUP($H165,Mal!$A$9:$H$431,8,0)))</f>
        <v>#N/A</v>
      </c>
      <c r="L165" s="39" t="e">
        <f>IF(E165="","",IF(Mal!$C$6="","",Mal!$C$6))</f>
        <v>#N/A</v>
      </c>
      <c r="M165" s="39" t="e">
        <f>IF($E165="",IF(INDEX(Mal!K$9:K$431,COUNTIF($E$108:$F164,"")-COUNT($H$108:$H164)+1,0)=M164,"",INDEX(Mal!K$9:K$431,COUNTIF($E$108:$F164,"")-COUNT($H$108:$H164)+1,0)),"")</f>
        <v>#N/A</v>
      </c>
      <c r="N165" s="39" t="e">
        <f>IF($E165="",IF(INDEX(Mal!L$9:L$431,COUNTIF($E$108:$F164,"")-COUNT($H$108:$H164)+1,0)=N164,"",INDEX(Mal!L$9:L$431,COUNTIF($E$108:$F164,"")-COUNT($H$108:$H164)+1,0)),"")</f>
        <v>#N/A</v>
      </c>
      <c r="O165" s="39" t="e">
        <f>IF($E165="",IF(INDEX(Mal!M$9:M$431,COUNTIF($E$108:$F164,"")-COUNT($H$108:$H164)+1,0)=O164,"",INDEX(Mal!M$9:M$431,COUNTIF($E$108:$F164,"")-COUNT($H$108:$H164)+1,0)),"")</f>
        <v>#N/A</v>
      </c>
      <c r="P165" s="39" t="e">
        <f>IF($E165="",IF(INDEX(Mal!N$9:N$431,COUNTIF($E$108:$F164,"")-COUNT($H$108:$H164)+1,0)=P164,"",INDEX(Mal!N$9:N$431,COUNTIF($E$108:$F164,"")-COUNT($H$108:$H164)+1,0)),"")</f>
        <v>#N/A</v>
      </c>
      <c r="Q165" s="39" t="e">
        <f>IF($E165="",IF(INDEX(Mal!O$9:O$431,COUNTIF($E$108:$F164,"")-COUNT($H$108:$H164)+1,0)=Q164,"",INDEX(Mal!O$9:O$431,COUNTIF($E$108:$F164,"")-COUNT($H$108:$H164)+1,0)),"")</f>
        <v>#N/A</v>
      </c>
      <c r="R165" s="39" t="e">
        <f>IF($E165="",IF(INDEX(Mal!P$9:P$431,COUNTIF($E$108:$F164,"")-COUNT($H$108:$H164)+1,0)=R164,"",INDEX(Mal!P$9:P$431,COUNTIF($E$108:$F164,"")-COUNT($H$108:$H164)+1,0)),"")</f>
        <v>#N/A</v>
      </c>
      <c r="S165" s="39" t="e">
        <f>IF($E165="",IF(INDEX(Mal!Q$9:Q$431,COUNTIF($E$108:$F164,"")-COUNT($H$108:$H164)+1,0)=S164,"",INDEX(Mal!Q$9:Q$431,COUNTIF($E$108:$F164,"")-COUNT($H$108:$H164)+1,0)),"")</f>
        <v>#N/A</v>
      </c>
      <c r="T165" s="39" t="e">
        <f>IF($E165="",IF(INDEX(Mal!R$9:R$431,COUNTIF($E$108:$F164,"")-COUNT($H$108:$H164)+1,0)=T164,"",INDEX(Mal!R$9:R$431,COUNTIF($E$108:$F164,"")-COUNT($H$108:$H164)+1,0)),"")</f>
        <v>#N/A</v>
      </c>
      <c r="U165" s="39" t="e">
        <f>IF($E165="",IF(INDEX(Mal!S$9:S$431,COUNTIF($E$108:$F164,"")-COUNT($H$108:$H164)+1,0)=U164,"",INDEX(Mal!S$9:S$431,COUNTIF($E$108:$F164,"")-COUNT($H$108:$H164)+1,0)),"")</f>
        <v>#N/A</v>
      </c>
      <c r="V165" s="39" t="e">
        <f t="shared" si="0"/>
        <v>#N/A</v>
      </c>
      <c r="W165" s="39" t="e">
        <f>IF(IF(AND(E165="",F165=""),INDEX(Mal!I$9:I$431,(COUNT($H$108:$H165)-COUNTIF($V$108:$V165,"")),0),"")="","",IF(AND(E165="",F165=""),INDEX(Mal!I$9:I$431,(COUNT($H$108:$H165)-COUNTIF($V$108:$V165,"")),0),""))</f>
        <v>#N/A</v>
      </c>
      <c r="X165" s="39" t="e">
        <f>IF($E165="",IF(INDEX(Mal!J$9:J$431,COUNTIF($E$108:$F164,"")-COUNT($H$108:$H164)+1,0)=X164,"",INDEX(Mal!J$9:J$431,COUNTIF($E$108:$F164,"")-COUNT($H$108:$H164)+1,0)),"")</f>
        <v>#N/A</v>
      </c>
      <c r="Y165" s="39" t="e">
        <f>IF(AND(Y164="",$H165=$H164),"",IF(VLOOKUP($H165,Mal!$A$9:$T$431,20,0)='Sales Orders'!Y164,"",VLOOKUP($H165,Mal!$A$9:$T$431,20,0)))</f>
        <v>#N/A</v>
      </c>
      <c r="Z165" s="39" t="e">
        <f t="shared" si="1"/>
        <v>#N/A</v>
      </c>
    </row>
    <row r="166" spans="1:26">
      <c r="A166" t="str">
        <f>IFERROR(IF(VLOOKUP(H166,Mal!$A$9:$A$431,1,0),"","END"),"END")</f>
        <v>END</v>
      </c>
      <c r="B166" s="39" t="e">
        <f>IF($E166="",IF(INDEX(Mal!$D$9:$D$431,COUNTIF($E$108:$F165,"")-COUNT($H$108:$H165)+1,0)=B165,"",INDEX(Mal!$D$9:$D$431,COUNTIF($E$108:$F165,"")-COUNT($H$108:$H165)+1,0)),"")</f>
        <v>#N/A</v>
      </c>
      <c r="C166" s="39" t="e">
        <f t="shared" si="2"/>
        <v>#N/A</v>
      </c>
      <c r="D166" s="39" t="e">
        <f>IF($E166="",IF(INDEX(Mal!$F$9:$F$431,COUNTIF($E$108:$F165,"")-COUNT($H$108:$H165)+1,0)=D165,"",INDEX(Mal!$F$9:$F$431,COUNTIF($E$108:$F165,"")-COUNT($H$108:$H165)+1,0)),"")</f>
        <v>#N/A</v>
      </c>
      <c r="E166" s="39" t="e">
        <f>IF(AND(E165="",$H166=$H165),"",IF(VLOOKUP(H166,Mal!$A$9:$B$431,2,0)='Sales Orders'!E165,"",VLOOKUP($H166,Mal!$A$9:$B$431,2,0)))</f>
        <v>#N/A</v>
      </c>
      <c r="F166" s="39" t="e">
        <f>IF($E166="",IF(INDEX(Mal!$C$9:$C$431,COUNTIF($E$108:$F165,"")-COUNT($H$108:$H165)+1,0)=F165,"",INDEX(Mal!$C$9:$C$431,COUNTIF($E$108:$F165,"")-COUNT($H$108:$H165)+1,0)),"")</f>
        <v>#N/A</v>
      </c>
      <c r="G166" s="39" t="e">
        <f t="shared" si="3"/>
        <v>#N/A</v>
      </c>
      <c r="H166" s="39">
        <f>IF(COUNTIF(Mal!$A$9:$A$431,'Sales Orders'!H165)+COUNTIFS(Mal!$A$9:$A$431,H165,Mal!$B$9:$B$431,"&lt;&gt;")+COUNTIFS(Mal!$A$9:$A$431,H165,Mal!$C$9:$C$431,"&lt;&gt;")=COUNTIF('Sales Orders'!$H$108:H165,'Sales Orders'!H165),'Sales Orders'!H165+1,'Sales Orders'!H165)</f>
        <v>2</v>
      </c>
      <c r="I166" s="39" t="e">
        <f>IF(E166="","",IF(Mal!$C$5="","",Mal!$C$5))</f>
        <v>#N/A</v>
      </c>
      <c r="J166" s="39" t="e">
        <f>IF(AND(J165="",$H166=$H165),"",IF(VLOOKUP($H166,Mal!$A$9:$H$431,7,0)='Sales Orders'!J165,"",VLOOKUP($H166,Mal!$A$9:$H$431,7,0)))</f>
        <v>#N/A</v>
      </c>
      <c r="K166" s="39" t="e">
        <f>IF(AND(K165="",$H166=$H165),"",IF(VLOOKUP($H166,Mal!$A$9:$H$431,8,0)='Sales Orders'!K165,"",VLOOKUP($H166,Mal!$A$9:$H$431,8,0)))</f>
        <v>#N/A</v>
      </c>
      <c r="L166" s="39" t="e">
        <f>IF(E166="","",IF(Mal!$C$6="","",Mal!$C$6))</f>
        <v>#N/A</v>
      </c>
      <c r="M166" s="39" t="e">
        <f>IF($E166="",IF(INDEX(Mal!K$9:K$431,COUNTIF($E$108:$F165,"")-COUNT($H$108:$H165)+1,0)=M165,"",INDEX(Mal!K$9:K$431,COUNTIF($E$108:$F165,"")-COUNT($H$108:$H165)+1,0)),"")</f>
        <v>#N/A</v>
      </c>
      <c r="N166" s="39" t="e">
        <f>IF($E166="",IF(INDEX(Mal!L$9:L$431,COUNTIF($E$108:$F165,"")-COUNT($H$108:$H165)+1,0)=N165,"",INDEX(Mal!L$9:L$431,COUNTIF($E$108:$F165,"")-COUNT($H$108:$H165)+1,0)),"")</f>
        <v>#N/A</v>
      </c>
      <c r="O166" s="39" t="e">
        <f>IF($E166="",IF(INDEX(Mal!M$9:M$431,COUNTIF($E$108:$F165,"")-COUNT($H$108:$H165)+1,0)=O165,"",INDEX(Mal!M$9:M$431,COUNTIF($E$108:$F165,"")-COUNT($H$108:$H165)+1,0)),"")</f>
        <v>#N/A</v>
      </c>
      <c r="P166" s="39" t="e">
        <f>IF($E166="",IF(INDEX(Mal!N$9:N$431,COUNTIF($E$108:$F165,"")-COUNT($H$108:$H165)+1,0)=P165,"",INDEX(Mal!N$9:N$431,COUNTIF($E$108:$F165,"")-COUNT($H$108:$H165)+1,0)),"")</f>
        <v>#N/A</v>
      </c>
      <c r="Q166" s="39" t="e">
        <f>IF($E166="",IF(INDEX(Mal!O$9:O$431,COUNTIF($E$108:$F165,"")-COUNT($H$108:$H165)+1,0)=Q165,"",INDEX(Mal!O$9:O$431,COUNTIF($E$108:$F165,"")-COUNT($H$108:$H165)+1,0)),"")</f>
        <v>#N/A</v>
      </c>
      <c r="R166" s="39" t="e">
        <f>IF($E166="",IF(INDEX(Mal!P$9:P$431,COUNTIF($E$108:$F165,"")-COUNT($H$108:$H165)+1,0)=R165,"",INDEX(Mal!P$9:P$431,COUNTIF($E$108:$F165,"")-COUNT($H$108:$H165)+1,0)),"")</f>
        <v>#N/A</v>
      </c>
      <c r="S166" s="39" t="e">
        <f>IF($E166="",IF(INDEX(Mal!Q$9:Q$431,COUNTIF($E$108:$F165,"")-COUNT($H$108:$H165)+1,0)=S165,"",INDEX(Mal!Q$9:Q$431,COUNTIF($E$108:$F165,"")-COUNT($H$108:$H165)+1,0)),"")</f>
        <v>#N/A</v>
      </c>
      <c r="T166" s="39" t="e">
        <f>IF($E166="",IF(INDEX(Mal!R$9:R$431,COUNTIF($E$108:$F165,"")-COUNT($H$108:$H165)+1,0)=T165,"",INDEX(Mal!R$9:R$431,COUNTIF($E$108:$F165,"")-COUNT($H$108:$H165)+1,0)),"")</f>
        <v>#N/A</v>
      </c>
      <c r="U166" s="39" t="e">
        <f>IF($E166="",IF(INDEX(Mal!S$9:S$431,COUNTIF($E$108:$F165,"")-COUNT($H$108:$H165)+1,0)=U165,"",INDEX(Mal!S$9:S$431,COUNTIF($E$108:$F165,"")-COUNT($H$108:$H165)+1,0)),"")</f>
        <v>#N/A</v>
      </c>
      <c r="V166" s="39" t="e">
        <f t="shared" si="0"/>
        <v>#N/A</v>
      </c>
      <c r="W166" s="39" t="e">
        <f>IF(IF(AND(E166="",F166=""),INDEX(Mal!I$9:I$431,(COUNT($H$108:$H166)-COUNTIF($V$108:$V166,"")),0),"")="","",IF(AND(E166="",F166=""),INDEX(Mal!I$9:I$431,(COUNT($H$108:$H166)-COUNTIF($V$108:$V166,"")),0),""))</f>
        <v>#N/A</v>
      </c>
      <c r="X166" s="39" t="e">
        <f>IF($E166="",IF(INDEX(Mal!J$9:J$431,COUNTIF($E$108:$F165,"")-COUNT($H$108:$H165)+1,0)=X165,"",INDEX(Mal!J$9:J$431,COUNTIF($E$108:$F165,"")-COUNT($H$108:$H165)+1,0)),"")</f>
        <v>#N/A</v>
      </c>
      <c r="Y166" s="39" t="e">
        <f>IF(AND(Y165="",$H166=$H165),"",IF(VLOOKUP($H166,Mal!$A$9:$T$431,20,0)='Sales Orders'!Y165,"",VLOOKUP($H166,Mal!$A$9:$T$431,20,0)))</f>
        <v>#N/A</v>
      </c>
      <c r="Z166" s="39" t="e">
        <f t="shared" si="1"/>
        <v>#N/A</v>
      </c>
    </row>
    <row r="167" spans="1:26">
      <c r="A167" t="str">
        <f>IFERROR(IF(VLOOKUP(H167,Mal!$A$9:$A$431,1,0),"","END"),"END")</f>
        <v>END</v>
      </c>
      <c r="B167" s="39" t="e">
        <f>IF($E167="",IF(INDEX(Mal!$D$9:$D$431,COUNTIF($E$108:$F166,"")-COUNT($H$108:$H166)+1,0)=B166,"",INDEX(Mal!$D$9:$D$431,COUNTIF($E$108:$F166,"")-COUNT($H$108:$H166)+1,0)),"")</f>
        <v>#N/A</v>
      </c>
      <c r="C167" s="39" t="e">
        <f t="shared" si="2"/>
        <v>#N/A</v>
      </c>
      <c r="D167" s="39" t="e">
        <f>IF($E167="",IF(INDEX(Mal!$F$9:$F$431,COUNTIF($E$108:$F166,"")-COUNT($H$108:$H166)+1,0)=D166,"",INDEX(Mal!$F$9:$F$431,COUNTIF($E$108:$F166,"")-COUNT($H$108:$H166)+1,0)),"")</f>
        <v>#N/A</v>
      </c>
      <c r="E167" s="39" t="e">
        <f>IF(AND(E166="",$H167=$H166),"",IF(VLOOKUP(H167,Mal!$A$9:$B$431,2,0)='Sales Orders'!E166,"",VLOOKUP($H167,Mal!$A$9:$B$431,2,0)))</f>
        <v>#N/A</v>
      </c>
      <c r="F167" s="39" t="e">
        <f>IF($E167="",IF(INDEX(Mal!$C$9:$C$431,COUNTIF($E$108:$F166,"")-COUNT($H$108:$H166)+1,0)=F166,"",INDEX(Mal!$C$9:$C$431,COUNTIF($E$108:$F166,"")-COUNT($H$108:$H166)+1,0)),"")</f>
        <v>#N/A</v>
      </c>
      <c r="G167" s="39" t="e">
        <f t="shared" si="3"/>
        <v>#N/A</v>
      </c>
      <c r="H167" s="39">
        <f>IF(COUNTIF(Mal!$A$9:$A$431,'Sales Orders'!H166)+COUNTIFS(Mal!$A$9:$A$431,H166,Mal!$B$9:$B$431,"&lt;&gt;")+COUNTIFS(Mal!$A$9:$A$431,H166,Mal!$C$9:$C$431,"&lt;&gt;")=COUNTIF('Sales Orders'!$H$108:H166,'Sales Orders'!H166),'Sales Orders'!H166+1,'Sales Orders'!H166)</f>
        <v>2</v>
      </c>
      <c r="I167" s="39" t="e">
        <f>IF(E167="","",IF(Mal!$C$5="","",Mal!$C$5))</f>
        <v>#N/A</v>
      </c>
      <c r="J167" s="39" t="e">
        <f>IF(AND(J166="",$H167=$H166),"",IF(VLOOKUP($H167,Mal!$A$9:$H$431,7,0)='Sales Orders'!J166,"",VLOOKUP($H167,Mal!$A$9:$H$431,7,0)))</f>
        <v>#N/A</v>
      </c>
      <c r="K167" s="39" t="e">
        <f>IF(AND(K166="",$H167=$H166),"",IF(VLOOKUP($H167,Mal!$A$9:$H$431,8,0)='Sales Orders'!K166,"",VLOOKUP($H167,Mal!$A$9:$H$431,8,0)))</f>
        <v>#N/A</v>
      </c>
      <c r="L167" s="39" t="e">
        <f>IF(E167="","",IF(Mal!$C$6="","",Mal!$C$6))</f>
        <v>#N/A</v>
      </c>
      <c r="M167" s="39" t="e">
        <f>IF($E167="",IF(INDEX(Mal!K$9:K$431,COUNTIF($E$108:$F166,"")-COUNT($H$108:$H166)+1,0)=M166,"",INDEX(Mal!K$9:K$431,COUNTIF($E$108:$F166,"")-COUNT($H$108:$H166)+1,0)),"")</f>
        <v>#N/A</v>
      </c>
      <c r="N167" s="39" t="e">
        <f>IF($E167="",IF(INDEX(Mal!L$9:L$431,COUNTIF($E$108:$F166,"")-COUNT($H$108:$H166)+1,0)=N166,"",INDEX(Mal!L$9:L$431,COUNTIF($E$108:$F166,"")-COUNT($H$108:$H166)+1,0)),"")</f>
        <v>#N/A</v>
      </c>
      <c r="O167" s="39" t="e">
        <f>IF($E167="",IF(INDEX(Mal!M$9:M$431,COUNTIF($E$108:$F166,"")-COUNT($H$108:$H166)+1,0)=O166,"",INDEX(Mal!M$9:M$431,COUNTIF($E$108:$F166,"")-COUNT($H$108:$H166)+1,0)),"")</f>
        <v>#N/A</v>
      </c>
      <c r="P167" s="39" t="e">
        <f>IF($E167="",IF(INDEX(Mal!N$9:N$431,COUNTIF($E$108:$F166,"")-COUNT($H$108:$H166)+1,0)=P166,"",INDEX(Mal!N$9:N$431,COUNTIF($E$108:$F166,"")-COUNT($H$108:$H166)+1,0)),"")</f>
        <v>#N/A</v>
      </c>
      <c r="Q167" s="39" t="e">
        <f>IF($E167="",IF(INDEX(Mal!O$9:O$431,COUNTIF($E$108:$F166,"")-COUNT($H$108:$H166)+1,0)=Q166,"",INDEX(Mal!O$9:O$431,COUNTIF($E$108:$F166,"")-COUNT($H$108:$H166)+1,0)),"")</f>
        <v>#N/A</v>
      </c>
      <c r="R167" s="39" t="e">
        <f>IF($E167="",IF(INDEX(Mal!P$9:P$431,COUNTIF($E$108:$F166,"")-COUNT($H$108:$H166)+1,0)=R166,"",INDEX(Mal!P$9:P$431,COUNTIF($E$108:$F166,"")-COUNT($H$108:$H166)+1,0)),"")</f>
        <v>#N/A</v>
      </c>
      <c r="S167" s="39" t="e">
        <f>IF($E167="",IF(INDEX(Mal!Q$9:Q$431,COUNTIF($E$108:$F166,"")-COUNT($H$108:$H166)+1,0)=S166,"",INDEX(Mal!Q$9:Q$431,COUNTIF($E$108:$F166,"")-COUNT($H$108:$H166)+1,0)),"")</f>
        <v>#N/A</v>
      </c>
      <c r="T167" s="39" t="e">
        <f>IF($E167="",IF(INDEX(Mal!R$9:R$431,COUNTIF($E$108:$F166,"")-COUNT($H$108:$H166)+1,0)=T166,"",INDEX(Mal!R$9:R$431,COUNTIF($E$108:$F166,"")-COUNT($H$108:$H166)+1,0)),"")</f>
        <v>#N/A</v>
      </c>
      <c r="U167" s="39" t="e">
        <f>IF($E167="",IF(INDEX(Mal!S$9:S$431,COUNTIF($E$108:$F166,"")-COUNT($H$108:$H166)+1,0)=U166,"",INDEX(Mal!S$9:S$431,COUNTIF($E$108:$F166,"")-COUNT($H$108:$H166)+1,0)),"")</f>
        <v>#N/A</v>
      </c>
      <c r="V167" s="39" t="e">
        <f t="shared" si="0"/>
        <v>#N/A</v>
      </c>
      <c r="W167" s="39" t="e">
        <f>IF(IF(AND(E167="",F167=""),INDEX(Mal!I$9:I$431,(COUNT($H$108:$H167)-COUNTIF($V$108:$V167,"")),0),"")="","",IF(AND(E167="",F167=""),INDEX(Mal!I$9:I$431,(COUNT($H$108:$H167)-COUNTIF($V$108:$V167,"")),0),""))</f>
        <v>#N/A</v>
      </c>
      <c r="X167" s="39" t="e">
        <f>IF($E167="",IF(INDEX(Mal!J$9:J$431,COUNTIF($E$108:$F166,"")-COUNT($H$108:$H166)+1,0)=X166,"",INDEX(Mal!J$9:J$431,COUNTIF($E$108:$F166,"")-COUNT($H$108:$H166)+1,0)),"")</f>
        <v>#N/A</v>
      </c>
      <c r="Y167" s="39" t="e">
        <f>IF(AND(Y166="",$H167=$H166),"",IF(VLOOKUP($H167,Mal!$A$9:$T$431,20,0)='Sales Orders'!Y166,"",VLOOKUP($H167,Mal!$A$9:$T$431,20,0)))</f>
        <v>#N/A</v>
      </c>
      <c r="Z167" s="39" t="e">
        <f t="shared" si="1"/>
        <v>#N/A</v>
      </c>
    </row>
    <row r="168" spans="1:26">
      <c r="A168" t="str">
        <f>IFERROR(IF(VLOOKUP(H168,Mal!$A$9:$A$431,1,0),"","END"),"END")</f>
        <v>END</v>
      </c>
      <c r="B168" s="39" t="e">
        <f>IF($E168="",IF(INDEX(Mal!$D$9:$D$431,COUNTIF($E$108:$F167,"")-COUNT($H$108:$H167)+1,0)=B167,"",INDEX(Mal!$D$9:$D$431,COUNTIF($E$108:$F167,"")-COUNT($H$108:$H167)+1,0)),"")</f>
        <v>#N/A</v>
      </c>
      <c r="C168" s="39" t="e">
        <f t="shared" si="2"/>
        <v>#N/A</v>
      </c>
      <c r="D168" s="39" t="e">
        <f>IF($E168="",IF(INDEX(Mal!$F$9:$F$431,COUNTIF($E$108:$F167,"")-COUNT($H$108:$H167)+1,0)=D167,"",INDEX(Mal!$F$9:$F$431,COUNTIF($E$108:$F167,"")-COUNT($H$108:$H167)+1,0)),"")</f>
        <v>#N/A</v>
      </c>
      <c r="E168" s="39" t="e">
        <f>IF(AND(E167="",$H168=$H167),"",IF(VLOOKUP(H168,Mal!$A$9:$B$431,2,0)='Sales Orders'!E167,"",VLOOKUP($H168,Mal!$A$9:$B$431,2,0)))</f>
        <v>#N/A</v>
      </c>
      <c r="F168" s="39" t="e">
        <f>IF($E168="",IF(INDEX(Mal!$C$9:$C$431,COUNTIF($E$108:$F167,"")-COUNT($H$108:$H167)+1,0)=F167,"",INDEX(Mal!$C$9:$C$431,COUNTIF($E$108:$F167,"")-COUNT($H$108:$H167)+1,0)),"")</f>
        <v>#N/A</v>
      </c>
      <c r="G168" s="39" t="e">
        <f t="shared" si="3"/>
        <v>#N/A</v>
      </c>
      <c r="H168" s="39">
        <f>IF(COUNTIF(Mal!$A$9:$A$431,'Sales Orders'!H167)+COUNTIFS(Mal!$A$9:$A$431,H167,Mal!$B$9:$B$431,"&lt;&gt;")+COUNTIFS(Mal!$A$9:$A$431,H167,Mal!$C$9:$C$431,"&lt;&gt;")=COUNTIF('Sales Orders'!$H$108:H167,'Sales Orders'!H167),'Sales Orders'!H167+1,'Sales Orders'!H167)</f>
        <v>2</v>
      </c>
      <c r="I168" s="39" t="e">
        <f>IF(E168="","",IF(Mal!$C$5="","",Mal!$C$5))</f>
        <v>#N/A</v>
      </c>
      <c r="J168" s="39" t="e">
        <f>IF(AND(J167="",$H168=$H167),"",IF(VLOOKUP($H168,Mal!$A$9:$H$431,7,0)='Sales Orders'!J167,"",VLOOKUP($H168,Mal!$A$9:$H$431,7,0)))</f>
        <v>#N/A</v>
      </c>
      <c r="K168" s="39" t="e">
        <f>IF(AND(K167="",$H168=$H167),"",IF(VLOOKUP($H168,Mal!$A$9:$H$431,8,0)='Sales Orders'!K167,"",VLOOKUP($H168,Mal!$A$9:$H$431,8,0)))</f>
        <v>#N/A</v>
      </c>
      <c r="L168" s="39" t="e">
        <f>IF(E168="","",IF(Mal!$C$6="","",Mal!$C$6))</f>
        <v>#N/A</v>
      </c>
      <c r="M168" s="39" t="e">
        <f>IF($E168="",IF(INDEX(Mal!K$9:K$431,COUNTIF($E$108:$F167,"")-COUNT($H$108:$H167)+1,0)=M167,"",INDEX(Mal!K$9:K$431,COUNTIF($E$108:$F167,"")-COUNT($H$108:$H167)+1,0)),"")</f>
        <v>#N/A</v>
      </c>
      <c r="N168" s="39" t="e">
        <f>IF($E168="",IF(INDEX(Mal!L$9:L$431,COUNTIF($E$108:$F167,"")-COUNT($H$108:$H167)+1,0)=N167,"",INDEX(Mal!L$9:L$431,COUNTIF($E$108:$F167,"")-COUNT($H$108:$H167)+1,0)),"")</f>
        <v>#N/A</v>
      </c>
      <c r="O168" s="39" t="e">
        <f>IF($E168="",IF(INDEX(Mal!M$9:M$431,COUNTIF($E$108:$F167,"")-COUNT($H$108:$H167)+1,0)=O167,"",INDEX(Mal!M$9:M$431,COUNTIF($E$108:$F167,"")-COUNT($H$108:$H167)+1,0)),"")</f>
        <v>#N/A</v>
      </c>
      <c r="P168" s="39" t="e">
        <f>IF($E168="",IF(INDEX(Mal!N$9:N$431,COUNTIF($E$108:$F167,"")-COUNT($H$108:$H167)+1,0)=P167,"",INDEX(Mal!N$9:N$431,COUNTIF($E$108:$F167,"")-COUNT($H$108:$H167)+1,0)),"")</f>
        <v>#N/A</v>
      </c>
      <c r="Q168" s="39" t="e">
        <f>IF($E168="",IF(INDEX(Mal!O$9:O$431,COUNTIF($E$108:$F167,"")-COUNT($H$108:$H167)+1,0)=Q167,"",INDEX(Mal!O$9:O$431,COUNTIF($E$108:$F167,"")-COUNT($H$108:$H167)+1,0)),"")</f>
        <v>#N/A</v>
      </c>
      <c r="R168" s="39" t="e">
        <f>IF($E168="",IF(INDEX(Mal!P$9:P$431,COUNTIF($E$108:$F167,"")-COUNT($H$108:$H167)+1,0)=R167,"",INDEX(Mal!P$9:P$431,COUNTIF($E$108:$F167,"")-COUNT($H$108:$H167)+1,0)),"")</f>
        <v>#N/A</v>
      </c>
      <c r="S168" s="39" t="e">
        <f>IF($E168="",IF(INDEX(Mal!Q$9:Q$431,COUNTIF($E$108:$F167,"")-COUNT($H$108:$H167)+1,0)=S167,"",INDEX(Mal!Q$9:Q$431,COUNTIF($E$108:$F167,"")-COUNT($H$108:$H167)+1,0)),"")</f>
        <v>#N/A</v>
      </c>
      <c r="T168" s="39" t="e">
        <f>IF($E168="",IF(INDEX(Mal!R$9:R$431,COUNTIF($E$108:$F167,"")-COUNT($H$108:$H167)+1,0)=T167,"",INDEX(Mal!R$9:R$431,COUNTIF($E$108:$F167,"")-COUNT($H$108:$H167)+1,0)),"")</f>
        <v>#N/A</v>
      </c>
      <c r="U168" s="39" t="e">
        <f>IF($E168="",IF(INDEX(Mal!S$9:S$431,COUNTIF($E$108:$F167,"")-COUNT($H$108:$H167)+1,0)=U167,"",INDEX(Mal!S$9:S$431,COUNTIF($E$108:$F167,"")-COUNT($H$108:$H167)+1,0)),"")</f>
        <v>#N/A</v>
      </c>
      <c r="V168" s="39" t="e">
        <f t="shared" si="0"/>
        <v>#N/A</v>
      </c>
      <c r="W168" s="39" t="e">
        <f>IF(IF(AND(E168="",F168=""),INDEX(Mal!I$9:I$431,(COUNT($H$108:$H168)-COUNTIF($V$108:$V168,"")),0),"")="","",IF(AND(E168="",F168=""),INDEX(Mal!I$9:I$431,(COUNT($H$108:$H168)-COUNTIF($V$108:$V168,"")),0),""))</f>
        <v>#N/A</v>
      </c>
      <c r="X168" s="39" t="e">
        <f>IF($E168="",IF(INDEX(Mal!J$9:J$431,COUNTIF($E$108:$F167,"")-COUNT($H$108:$H167)+1,0)=X167,"",INDEX(Mal!J$9:J$431,COUNTIF($E$108:$F167,"")-COUNT($H$108:$H167)+1,0)),"")</f>
        <v>#N/A</v>
      </c>
      <c r="Y168" s="39" t="e">
        <f>IF(AND(Y167="",$H168=$H167),"",IF(VLOOKUP($H168,Mal!$A$9:$T$431,20,0)='Sales Orders'!Y167,"",VLOOKUP($H168,Mal!$A$9:$T$431,20,0)))</f>
        <v>#N/A</v>
      </c>
      <c r="Z168" s="39" t="e">
        <f t="shared" si="1"/>
        <v>#N/A</v>
      </c>
    </row>
    <row r="169" spans="1:26">
      <c r="A169" t="str">
        <f>IFERROR(IF(VLOOKUP(H169,Mal!$A$9:$A$431,1,0),"","END"),"END")</f>
        <v>END</v>
      </c>
      <c r="B169" s="39" t="e">
        <f>IF($E169="",IF(INDEX(Mal!$D$9:$D$431,COUNTIF($E$108:$F168,"")-COUNT($H$108:$H168)+1,0)=B168,"",INDEX(Mal!$D$9:$D$431,COUNTIF($E$108:$F168,"")-COUNT($H$108:$H168)+1,0)),"")</f>
        <v>#N/A</v>
      </c>
      <c r="C169" s="39" t="e">
        <f t="shared" si="2"/>
        <v>#N/A</v>
      </c>
      <c r="D169" s="39" t="e">
        <f>IF($E169="",IF(INDEX(Mal!$F$9:$F$431,COUNTIF($E$108:$F168,"")-COUNT($H$108:$H168)+1,0)=D168,"",INDEX(Mal!$F$9:$F$431,COUNTIF($E$108:$F168,"")-COUNT($H$108:$H168)+1,0)),"")</f>
        <v>#N/A</v>
      </c>
      <c r="E169" s="39" t="e">
        <f>IF(AND(E168="",$H169=$H168),"",IF(VLOOKUP(H169,Mal!$A$9:$B$431,2,0)='Sales Orders'!E168,"",VLOOKUP($H169,Mal!$A$9:$B$431,2,0)))</f>
        <v>#N/A</v>
      </c>
      <c r="F169" s="39" t="e">
        <f>IF($E169="",IF(INDEX(Mal!$C$9:$C$431,COUNTIF($E$108:$F168,"")-COUNT($H$108:$H168)+1,0)=F168,"",INDEX(Mal!$C$9:$C$431,COUNTIF($E$108:$F168,"")-COUNT($H$108:$H168)+1,0)),"")</f>
        <v>#N/A</v>
      </c>
      <c r="G169" s="39" t="e">
        <f t="shared" si="3"/>
        <v>#N/A</v>
      </c>
      <c r="H169" s="39">
        <f>IF(COUNTIF(Mal!$A$9:$A$431,'Sales Orders'!H168)+COUNTIFS(Mal!$A$9:$A$431,H168,Mal!$B$9:$B$431,"&lt;&gt;")+COUNTIFS(Mal!$A$9:$A$431,H168,Mal!$C$9:$C$431,"&lt;&gt;")=COUNTIF('Sales Orders'!$H$108:H168,'Sales Orders'!H168),'Sales Orders'!H168+1,'Sales Orders'!H168)</f>
        <v>2</v>
      </c>
      <c r="I169" s="39" t="e">
        <f>IF(E169="","",IF(Mal!$C$5="","",Mal!$C$5))</f>
        <v>#N/A</v>
      </c>
      <c r="J169" s="39" t="e">
        <f>IF(AND(J168="",$H169=$H168),"",IF(VLOOKUP($H169,Mal!$A$9:$H$431,7,0)='Sales Orders'!J168,"",VLOOKUP($H169,Mal!$A$9:$H$431,7,0)))</f>
        <v>#N/A</v>
      </c>
      <c r="K169" s="39" t="e">
        <f>IF(AND(K168="",$H169=$H168),"",IF(VLOOKUP($H169,Mal!$A$9:$H$431,8,0)='Sales Orders'!K168,"",VLOOKUP($H169,Mal!$A$9:$H$431,8,0)))</f>
        <v>#N/A</v>
      </c>
      <c r="L169" s="39" t="e">
        <f>IF(E169="","",IF(Mal!$C$6="","",Mal!$C$6))</f>
        <v>#N/A</v>
      </c>
      <c r="M169" s="39" t="e">
        <f>IF($E169="",IF(INDEX(Mal!K$9:K$431,COUNTIF($E$108:$F168,"")-COUNT($H$108:$H168)+1,0)=M168,"",INDEX(Mal!K$9:K$431,COUNTIF($E$108:$F168,"")-COUNT($H$108:$H168)+1,0)),"")</f>
        <v>#N/A</v>
      </c>
      <c r="N169" s="39" t="e">
        <f>IF($E169="",IF(INDEX(Mal!L$9:L$431,COUNTIF($E$108:$F168,"")-COUNT($H$108:$H168)+1,0)=N168,"",INDEX(Mal!L$9:L$431,COUNTIF($E$108:$F168,"")-COUNT($H$108:$H168)+1,0)),"")</f>
        <v>#N/A</v>
      </c>
      <c r="O169" s="39" t="e">
        <f>IF($E169="",IF(INDEX(Mal!M$9:M$431,COUNTIF($E$108:$F168,"")-COUNT($H$108:$H168)+1,0)=O168,"",INDEX(Mal!M$9:M$431,COUNTIF($E$108:$F168,"")-COUNT($H$108:$H168)+1,0)),"")</f>
        <v>#N/A</v>
      </c>
      <c r="P169" s="39" t="e">
        <f>IF($E169="",IF(INDEX(Mal!N$9:N$431,COUNTIF($E$108:$F168,"")-COUNT($H$108:$H168)+1,0)=P168,"",INDEX(Mal!N$9:N$431,COUNTIF($E$108:$F168,"")-COUNT($H$108:$H168)+1,0)),"")</f>
        <v>#N/A</v>
      </c>
      <c r="Q169" s="39" t="e">
        <f>IF($E169="",IF(INDEX(Mal!O$9:O$431,COUNTIF($E$108:$F168,"")-COUNT($H$108:$H168)+1,0)=Q168,"",INDEX(Mal!O$9:O$431,COUNTIF($E$108:$F168,"")-COUNT($H$108:$H168)+1,0)),"")</f>
        <v>#N/A</v>
      </c>
      <c r="R169" s="39" t="e">
        <f>IF($E169="",IF(INDEX(Mal!P$9:P$431,COUNTIF($E$108:$F168,"")-COUNT($H$108:$H168)+1,0)=R168,"",INDEX(Mal!P$9:P$431,COUNTIF($E$108:$F168,"")-COUNT($H$108:$H168)+1,0)),"")</f>
        <v>#N/A</v>
      </c>
      <c r="S169" s="39" t="e">
        <f>IF($E169="",IF(INDEX(Mal!Q$9:Q$431,COUNTIF($E$108:$F168,"")-COUNT($H$108:$H168)+1,0)=S168,"",INDEX(Mal!Q$9:Q$431,COUNTIF($E$108:$F168,"")-COUNT($H$108:$H168)+1,0)),"")</f>
        <v>#N/A</v>
      </c>
      <c r="T169" s="39" t="e">
        <f>IF($E169="",IF(INDEX(Mal!R$9:R$431,COUNTIF($E$108:$F168,"")-COUNT($H$108:$H168)+1,0)=T168,"",INDEX(Mal!R$9:R$431,COUNTIF($E$108:$F168,"")-COUNT($H$108:$H168)+1,0)),"")</f>
        <v>#N/A</v>
      </c>
      <c r="U169" s="39" t="e">
        <f>IF($E169="",IF(INDEX(Mal!S$9:S$431,COUNTIF($E$108:$F168,"")-COUNT($H$108:$H168)+1,0)=U168,"",INDEX(Mal!S$9:S$431,COUNTIF($E$108:$F168,"")-COUNT($H$108:$H168)+1,0)),"")</f>
        <v>#N/A</v>
      </c>
      <c r="V169" s="39" t="e">
        <f t="shared" si="0"/>
        <v>#N/A</v>
      </c>
      <c r="W169" s="39" t="e">
        <f>IF(IF(AND(E169="",F169=""),INDEX(Mal!I$9:I$431,(COUNT($H$108:$H169)-COUNTIF($V$108:$V169,"")),0),"")="","",IF(AND(E169="",F169=""),INDEX(Mal!I$9:I$431,(COUNT($H$108:$H169)-COUNTIF($V$108:$V169,"")),0),""))</f>
        <v>#N/A</v>
      </c>
      <c r="X169" s="39" t="e">
        <f>IF($E169="",IF(INDEX(Mal!J$9:J$431,COUNTIF($E$108:$F168,"")-COUNT($H$108:$H168)+1,0)=X168,"",INDEX(Mal!J$9:J$431,COUNTIF($E$108:$F168,"")-COUNT($H$108:$H168)+1,0)),"")</f>
        <v>#N/A</v>
      </c>
      <c r="Y169" s="39" t="e">
        <f>IF(AND(Y168="",$H169=$H168),"",IF(VLOOKUP($H169,Mal!$A$9:$T$431,20,0)='Sales Orders'!Y168,"",VLOOKUP($H169,Mal!$A$9:$T$431,20,0)))</f>
        <v>#N/A</v>
      </c>
      <c r="Z169" s="39" t="e">
        <f t="shared" si="1"/>
        <v>#N/A</v>
      </c>
    </row>
    <row r="170" spans="1:26">
      <c r="A170" t="str">
        <f>IFERROR(IF(VLOOKUP(H170,Mal!$A$9:$A$431,1,0),"","END"),"END")</f>
        <v>END</v>
      </c>
      <c r="B170" s="39" t="e">
        <f>IF($E170="",IF(INDEX(Mal!$D$9:$D$431,COUNTIF($E$108:$F169,"")-COUNT($H$108:$H169)+1,0)=B169,"",INDEX(Mal!$D$9:$D$431,COUNTIF($E$108:$F169,"")-COUNT($H$108:$H169)+1,0)),"")</f>
        <v>#N/A</v>
      </c>
      <c r="C170" s="39" t="e">
        <f t="shared" si="2"/>
        <v>#N/A</v>
      </c>
      <c r="D170" s="39" t="e">
        <f>IF($E170="",IF(INDEX(Mal!$F$9:$F$431,COUNTIF($E$108:$F169,"")-COUNT($H$108:$H169)+1,0)=D169,"",INDEX(Mal!$F$9:$F$431,COUNTIF($E$108:$F169,"")-COUNT($H$108:$H169)+1,0)),"")</f>
        <v>#N/A</v>
      </c>
      <c r="E170" s="39" t="e">
        <f>IF(AND(E169="",$H170=$H169),"",IF(VLOOKUP(H170,Mal!$A$9:$B$431,2,0)='Sales Orders'!E169,"",VLOOKUP($H170,Mal!$A$9:$B$431,2,0)))</f>
        <v>#N/A</v>
      </c>
      <c r="F170" s="39" t="e">
        <f>IF($E170="",IF(INDEX(Mal!$C$9:$C$431,COUNTIF($E$108:$F169,"")-COUNT($H$108:$H169)+1,0)=F169,"",INDEX(Mal!$C$9:$C$431,COUNTIF($E$108:$F169,"")-COUNT($H$108:$H169)+1,0)),"")</f>
        <v>#N/A</v>
      </c>
      <c r="G170" s="39" t="e">
        <f t="shared" si="3"/>
        <v>#N/A</v>
      </c>
      <c r="H170" s="39">
        <f>IF(COUNTIF(Mal!$A$9:$A$431,'Sales Orders'!H169)+COUNTIFS(Mal!$A$9:$A$431,H169,Mal!$B$9:$B$431,"&lt;&gt;")+COUNTIFS(Mal!$A$9:$A$431,H169,Mal!$C$9:$C$431,"&lt;&gt;")=COUNTIF('Sales Orders'!$H$108:H169,'Sales Orders'!H169),'Sales Orders'!H169+1,'Sales Orders'!H169)</f>
        <v>2</v>
      </c>
      <c r="I170" s="39" t="e">
        <f>IF(E170="","",IF(Mal!$C$5="","",Mal!$C$5))</f>
        <v>#N/A</v>
      </c>
      <c r="J170" s="39" t="e">
        <f>IF(AND(J169="",$H170=$H169),"",IF(VLOOKUP($H170,Mal!$A$9:$H$431,7,0)='Sales Orders'!J169,"",VLOOKUP($H170,Mal!$A$9:$H$431,7,0)))</f>
        <v>#N/A</v>
      </c>
      <c r="K170" s="39" t="e">
        <f>IF(AND(K169="",$H170=$H169),"",IF(VLOOKUP($H170,Mal!$A$9:$H$431,8,0)='Sales Orders'!K169,"",VLOOKUP($H170,Mal!$A$9:$H$431,8,0)))</f>
        <v>#N/A</v>
      </c>
      <c r="L170" s="39" t="e">
        <f>IF(E170="","",IF(Mal!$C$6="","",Mal!$C$6))</f>
        <v>#N/A</v>
      </c>
      <c r="M170" s="39" t="e">
        <f>IF($E170="",IF(INDEX(Mal!K$9:K$431,COUNTIF($E$108:$F169,"")-COUNT($H$108:$H169)+1,0)=M169,"",INDEX(Mal!K$9:K$431,COUNTIF($E$108:$F169,"")-COUNT($H$108:$H169)+1,0)),"")</f>
        <v>#N/A</v>
      </c>
      <c r="N170" s="39" t="e">
        <f>IF($E170="",IF(INDEX(Mal!L$9:L$431,COUNTIF($E$108:$F169,"")-COUNT($H$108:$H169)+1,0)=N169,"",INDEX(Mal!L$9:L$431,COUNTIF($E$108:$F169,"")-COUNT($H$108:$H169)+1,0)),"")</f>
        <v>#N/A</v>
      </c>
      <c r="O170" s="39" t="e">
        <f>IF($E170="",IF(INDEX(Mal!M$9:M$431,COUNTIF($E$108:$F169,"")-COUNT($H$108:$H169)+1,0)=O169,"",INDEX(Mal!M$9:M$431,COUNTIF($E$108:$F169,"")-COUNT($H$108:$H169)+1,0)),"")</f>
        <v>#N/A</v>
      </c>
      <c r="P170" s="39" t="e">
        <f>IF($E170="",IF(INDEX(Mal!N$9:N$431,COUNTIF($E$108:$F169,"")-COUNT($H$108:$H169)+1,0)=P169,"",INDEX(Mal!N$9:N$431,COUNTIF($E$108:$F169,"")-COUNT($H$108:$H169)+1,0)),"")</f>
        <v>#N/A</v>
      </c>
      <c r="Q170" s="39" t="e">
        <f>IF($E170="",IF(INDEX(Mal!O$9:O$431,COUNTIF($E$108:$F169,"")-COUNT($H$108:$H169)+1,0)=Q169,"",INDEX(Mal!O$9:O$431,COUNTIF($E$108:$F169,"")-COUNT($H$108:$H169)+1,0)),"")</f>
        <v>#N/A</v>
      </c>
      <c r="R170" s="39" t="e">
        <f>IF($E170="",IF(INDEX(Mal!P$9:P$431,COUNTIF($E$108:$F169,"")-COUNT($H$108:$H169)+1,0)=R169,"",INDEX(Mal!P$9:P$431,COUNTIF($E$108:$F169,"")-COUNT($H$108:$H169)+1,0)),"")</f>
        <v>#N/A</v>
      </c>
      <c r="S170" s="39" t="e">
        <f>IF($E170="",IF(INDEX(Mal!Q$9:Q$431,COUNTIF($E$108:$F169,"")-COUNT($H$108:$H169)+1,0)=S169,"",INDEX(Mal!Q$9:Q$431,COUNTIF($E$108:$F169,"")-COUNT($H$108:$H169)+1,0)),"")</f>
        <v>#N/A</v>
      </c>
      <c r="T170" s="39" t="e">
        <f>IF($E170="",IF(INDEX(Mal!R$9:R$431,COUNTIF($E$108:$F169,"")-COUNT($H$108:$H169)+1,0)=T169,"",INDEX(Mal!R$9:R$431,COUNTIF($E$108:$F169,"")-COUNT($H$108:$H169)+1,0)),"")</f>
        <v>#N/A</v>
      </c>
      <c r="U170" s="39" t="e">
        <f>IF($E170="",IF(INDEX(Mal!S$9:S$431,COUNTIF($E$108:$F169,"")-COUNT($H$108:$H169)+1,0)=U169,"",INDEX(Mal!S$9:S$431,COUNTIF($E$108:$F169,"")-COUNT($H$108:$H169)+1,0)),"")</f>
        <v>#N/A</v>
      </c>
      <c r="V170" s="39" t="e">
        <f t="shared" si="0"/>
        <v>#N/A</v>
      </c>
      <c r="W170" s="39" t="e">
        <f>IF(IF(AND(E170="",F170=""),INDEX(Mal!I$9:I$431,(COUNT($H$108:$H170)-COUNTIF($V$108:$V170,"")),0),"")="","",IF(AND(E170="",F170=""),INDEX(Mal!I$9:I$431,(COUNT($H$108:$H170)-COUNTIF($V$108:$V170,"")),0),""))</f>
        <v>#N/A</v>
      </c>
      <c r="X170" s="39" t="e">
        <f>IF($E170="",IF(INDEX(Mal!J$9:J$431,COUNTIF($E$108:$F169,"")-COUNT($H$108:$H169)+1,0)=X169,"",INDEX(Mal!J$9:J$431,COUNTIF($E$108:$F169,"")-COUNT($H$108:$H169)+1,0)),"")</f>
        <v>#N/A</v>
      </c>
      <c r="Y170" s="39" t="e">
        <f>IF(AND(Y169="",$H170=$H169),"",IF(VLOOKUP($H170,Mal!$A$9:$T$431,20,0)='Sales Orders'!Y169,"",VLOOKUP($H170,Mal!$A$9:$T$431,20,0)))</f>
        <v>#N/A</v>
      </c>
      <c r="Z170" s="39" t="e">
        <f t="shared" si="1"/>
        <v>#N/A</v>
      </c>
    </row>
    <row r="171" spans="1:26">
      <c r="A171" t="str">
        <f>IFERROR(IF(VLOOKUP(H171,Mal!$A$9:$A$431,1,0),"","END"),"END")</f>
        <v>END</v>
      </c>
      <c r="B171" s="39" t="e">
        <f>IF($E171="",IF(INDEX(Mal!$D$9:$D$431,COUNTIF($E$108:$F170,"")-COUNT($H$108:$H170)+1,0)=B170,"",INDEX(Mal!$D$9:$D$431,COUNTIF($E$108:$F170,"")-COUNT($H$108:$H170)+1,0)),"")</f>
        <v>#N/A</v>
      </c>
      <c r="C171" s="39" t="e">
        <f t="shared" si="2"/>
        <v>#N/A</v>
      </c>
      <c r="D171" s="39" t="e">
        <f>IF($E171="",IF(INDEX(Mal!$F$9:$F$431,COUNTIF($E$108:$F170,"")-COUNT($H$108:$H170)+1,0)=D170,"",INDEX(Mal!$F$9:$F$431,COUNTIF($E$108:$F170,"")-COUNT($H$108:$H170)+1,0)),"")</f>
        <v>#N/A</v>
      </c>
      <c r="E171" s="39" t="e">
        <f>IF(AND(E170="",$H171=$H170),"",IF(VLOOKUP(H171,Mal!$A$9:$B$431,2,0)='Sales Orders'!E170,"",VLOOKUP($H171,Mal!$A$9:$B$431,2,0)))</f>
        <v>#N/A</v>
      </c>
      <c r="F171" s="39" t="e">
        <f>IF($E171="",IF(INDEX(Mal!$C$9:$C$431,COUNTIF($E$108:$F170,"")-COUNT($H$108:$H170)+1,0)=F170,"",INDEX(Mal!$C$9:$C$431,COUNTIF($E$108:$F170,"")-COUNT($H$108:$H170)+1,0)),"")</f>
        <v>#N/A</v>
      </c>
      <c r="G171" s="39" t="e">
        <f t="shared" si="3"/>
        <v>#N/A</v>
      </c>
      <c r="H171" s="39">
        <f>IF(COUNTIF(Mal!$A$9:$A$431,'Sales Orders'!H170)+COUNTIFS(Mal!$A$9:$A$431,H170,Mal!$B$9:$B$431,"&lt;&gt;")+COUNTIFS(Mal!$A$9:$A$431,H170,Mal!$C$9:$C$431,"&lt;&gt;")=COUNTIF('Sales Orders'!$H$108:H170,'Sales Orders'!H170),'Sales Orders'!H170+1,'Sales Orders'!H170)</f>
        <v>2</v>
      </c>
      <c r="I171" s="39" t="e">
        <f>IF(E171="","",IF(Mal!$C$5="","",Mal!$C$5))</f>
        <v>#N/A</v>
      </c>
      <c r="J171" s="39" t="e">
        <f>IF(AND(J170="",$H171=$H170),"",IF(VLOOKUP($H171,Mal!$A$9:$H$431,7,0)='Sales Orders'!J170,"",VLOOKUP($H171,Mal!$A$9:$H$431,7,0)))</f>
        <v>#N/A</v>
      </c>
      <c r="K171" s="39" t="e">
        <f>IF(AND(K170="",$H171=$H170),"",IF(VLOOKUP($H171,Mal!$A$9:$H$431,8,0)='Sales Orders'!K170,"",VLOOKUP($H171,Mal!$A$9:$H$431,8,0)))</f>
        <v>#N/A</v>
      </c>
      <c r="L171" s="39" t="e">
        <f>IF(E171="","",IF(Mal!$C$6="","",Mal!$C$6))</f>
        <v>#N/A</v>
      </c>
      <c r="M171" s="39" t="e">
        <f>IF($E171="",IF(INDEX(Mal!K$9:K$431,COUNTIF($E$108:$F170,"")-COUNT($H$108:$H170)+1,0)=M170,"",INDEX(Mal!K$9:K$431,COUNTIF($E$108:$F170,"")-COUNT($H$108:$H170)+1,0)),"")</f>
        <v>#N/A</v>
      </c>
      <c r="N171" s="39" t="e">
        <f>IF($E171="",IF(INDEX(Mal!L$9:L$431,COUNTIF($E$108:$F170,"")-COUNT($H$108:$H170)+1,0)=N170,"",INDEX(Mal!L$9:L$431,COUNTIF($E$108:$F170,"")-COUNT($H$108:$H170)+1,0)),"")</f>
        <v>#N/A</v>
      </c>
      <c r="O171" s="39" t="e">
        <f>IF($E171="",IF(INDEX(Mal!M$9:M$431,COUNTIF($E$108:$F170,"")-COUNT($H$108:$H170)+1,0)=O170,"",INDEX(Mal!M$9:M$431,COUNTIF($E$108:$F170,"")-COUNT($H$108:$H170)+1,0)),"")</f>
        <v>#N/A</v>
      </c>
      <c r="P171" s="39" t="e">
        <f>IF($E171="",IF(INDEX(Mal!N$9:N$431,COUNTIF($E$108:$F170,"")-COUNT($H$108:$H170)+1,0)=P170,"",INDEX(Mal!N$9:N$431,COUNTIF($E$108:$F170,"")-COUNT($H$108:$H170)+1,0)),"")</f>
        <v>#N/A</v>
      </c>
      <c r="Q171" s="39" t="e">
        <f>IF($E171="",IF(INDEX(Mal!O$9:O$431,COUNTIF($E$108:$F170,"")-COUNT($H$108:$H170)+1,0)=Q170,"",INDEX(Mal!O$9:O$431,COUNTIF($E$108:$F170,"")-COUNT($H$108:$H170)+1,0)),"")</f>
        <v>#N/A</v>
      </c>
      <c r="R171" s="39" t="e">
        <f>IF($E171="",IF(INDEX(Mal!P$9:P$431,COUNTIF($E$108:$F170,"")-COUNT($H$108:$H170)+1,0)=R170,"",INDEX(Mal!P$9:P$431,COUNTIF($E$108:$F170,"")-COUNT($H$108:$H170)+1,0)),"")</f>
        <v>#N/A</v>
      </c>
      <c r="S171" s="39" t="e">
        <f>IF($E171="",IF(INDEX(Mal!Q$9:Q$431,COUNTIF($E$108:$F170,"")-COUNT($H$108:$H170)+1,0)=S170,"",INDEX(Mal!Q$9:Q$431,COUNTIF($E$108:$F170,"")-COUNT($H$108:$H170)+1,0)),"")</f>
        <v>#N/A</v>
      </c>
      <c r="T171" s="39" t="e">
        <f>IF($E171="",IF(INDEX(Mal!R$9:R$431,COUNTIF($E$108:$F170,"")-COUNT($H$108:$H170)+1,0)=T170,"",INDEX(Mal!R$9:R$431,COUNTIF($E$108:$F170,"")-COUNT($H$108:$H170)+1,0)),"")</f>
        <v>#N/A</v>
      </c>
      <c r="U171" s="39" t="e">
        <f>IF($E171="",IF(INDEX(Mal!S$9:S$431,COUNTIF($E$108:$F170,"")-COUNT($H$108:$H170)+1,0)=U170,"",INDEX(Mal!S$9:S$431,COUNTIF($E$108:$F170,"")-COUNT($H$108:$H170)+1,0)),"")</f>
        <v>#N/A</v>
      </c>
      <c r="V171" s="39" t="e">
        <f t="shared" si="0"/>
        <v>#N/A</v>
      </c>
      <c r="W171" s="39" t="e">
        <f>IF(IF(AND(E171="",F171=""),INDEX(Mal!I$9:I$431,(COUNT($H$108:$H171)-COUNTIF($V$108:$V171,"")),0),"")="","",IF(AND(E171="",F171=""),INDEX(Mal!I$9:I$431,(COUNT($H$108:$H171)-COUNTIF($V$108:$V171,"")),0),""))</f>
        <v>#N/A</v>
      </c>
      <c r="X171" s="39" t="e">
        <f>IF($E171="",IF(INDEX(Mal!J$9:J$431,COUNTIF($E$108:$F170,"")-COUNT($H$108:$H170)+1,0)=X170,"",INDEX(Mal!J$9:J$431,COUNTIF($E$108:$F170,"")-COUNT($H$108:$H170)+1,0)),"")</f>
        <v>#N/A</v>
      </c>
      <c r="Y171" s="39" t="e">
        <f>IF(AND(Y170="",$H171=$H170),"",IF(VLOOKUP($H171,Mal!$A$9:$T$431,20,0)='Sales Orders'!Y170,"",VLOOKUP($H171,Mal!$A$9:$T$431,20,0)))</f>
        <v>#N/A</v>
      </c>
      <c r="Z171" s="39" t="e">
        <f t="shared" si="1"/>
        <v>#N/A</v>
      </c>
    </row>
    <row r="172" spans="1:26">
      <c r="A172" t="str">
        <f>IFERROR(IF(VLOOKUP(H172,Mal!$A$9:$A$431,1,0),"","END"),"END")</f>
        <v>END</v>
      </c>
      <c r="B172" s="39" t="e">
        <f>IF($E172="",IF(INDEX(Mal!$D$9:$D$431,COUNTIF($E$108:$F171,"")-COUNT($H$108:$H171)+1,0)=B171,"",INDEX(Mal!$D$9:$D$431,COUNTIF($E$108:$F171,"")-COUNT($H$108:$H171)+1,0)),"")</f>
        <v>#N/A</v>
      </c>
      <c r="C172" s="39" t="e">
        <f t="shared" si="2"/>
        <v>#N/A</v>
      </c>
      <c r="D172" s="39" t="e">
        <f>IF($E172="",IF(INDEX(Mal!$F$9:$F$431,COUNTIF($E$108:$F171,"")-COUNT($H$108:$H171)+1,0)=D171,"",INDEX(Mal!$F$9:$F$431,COUNTIF($E$108:$F171,"")-COUNT($H$108:$H171)+1,0)),"")</f>
        <v>#N/A</v>
      </c>
      <c r="E172" s="39" t="e">
        <f>IF(AND(E171="",$H172=$H171),"",IF(VLOOKUP(H172,Mal!$A$9:$B$431,2,0)='Sales Orders'!E171,"",VLOOKUP($H172,Mal!$A$9:$B$431,2,0)))</f>
        <v>#N/A</v>
      </c>
      <c r="F172" s="39" t="e">
        <f>IF($E172="",IF(INDEX(Mal!$C$9:$C$431,COUNTIF($E$108:$F171,"")-COUNT($H$108:$H171)+1,0)=F171,"",INDEX(Mal!$C$9:$C$431,COUNTIF($E$108:$F171,"")-COUNT($H$108:$H171)+1,0)),"")</f>
        <v>#N/A</v>
      </c>
      <c r="G172" s="39" t="e">
        <f t="shared" si="3"/>
        <v>#N/A</v>
      </c>
      <c r="H172" s="39">
        <f>IF(COUNTIF(Mal!$A$9:$A$431,'Sales Orders'!H171)+COUNTIFS(Mal!$A$9:$A$431,H171,Mal!$B$9:$B$431,"&lt;&gt;")+COUNTIFS(Mal!$A$9:$A$431,H171,Mal!$C$9:$C$431,"&lt;&gt;")=COUNTIF('Sales Orders'!$H$108:H171,'Sales Orders'!H171),'Sales Orders'!H171+1,'Sales Orders'!H171)</f>
        <v>2</v>
      </c>
      <c r="I172" s="39" t="e">
        <f>IF(E172="","",IF(Mal!$C$5="","",Mal!$C$5))</f>
        <v>#N/A</v>
      </c>
      <c r="J172" s="39" t="e">
        <f>IF(AND(J171="",$H172=$H171),"",IF(VLOOKUP($H172,Mal!$A$9:$H$431,7,0)='Sales Orders'!J171,"",VLOOKUP($H172,Mal!$A$9:$H$431,7,0)))</f>
        <v>#N/A</v>
      </c>
      <c r="K172" s="39" t="e">
        <f>IF(AND(K171="",$H172=$H171),"",IF(VLOOKUP($H172,Mal!$A$9:$H$431,8,0)='Sales Orders'!K171,"",VLOOKUP($H172,Mal!$A$9:$H$431,8,0)))</f>
        <v>#N/A</v>
      </c>
      <c r="L172" s="39" t="e">
        <f>IF(E172="","",IF(Mal!$C$6="","",Mal!$C$6))</f>
        <v>#N/A</v>
      </c>
      <c r="M172" s="39" t="e">
        <f>IF($E172="",IF(INDEX(Mal!K$9:K$431,COUNTIF($E$108:$F171,"")-COUNT($H$108:$H171)+1,0)=M171,"",INDEX(Mal!K$9:K$431,COUNTIF($E$108:$F171,"")-COUNT($H$108:$H171)+1,0)),"")</f>
        <v>#N/A</v>
      </c>
      <c r="N172" s="39" t="e">
        <f>IF($E172="",IF(INDEX(Mal!L$9:L$431,COUNTIF($E$108:$F171,"")-COUNT($H$108:$H171)+1,0)=N171,"",INDEX(Mal!L$9:L$431,COUNTIF($E$108:$F171,"")-COUNT($H$108:$H171)+1,0)),"")</f>
        <v>#N/A</v>
      </c>
      <c r="O172" s="39" t="e">
        <f>IF($E172="",IF(INDEX(Mal!M$9:M$431,COUNTIF($E$108:$F171,"")-COUNT($H$108:$H171)+1,0)=O171,"",INDEX(Mal!M$9:M$431,COUNTIF($E$108:$F171,"")-COUNT($H$108:$H171)+1,0)),"")</f>
        <v>#N/A</v>
      </c>
      <c r="P172" s="39" t="e">
        <f>IF($E172="",IF(INDEX(Mal!N$9:N$431,COUNTIF($E$108:$F171,"")-COUNT($H$108:$H171)+1,0)=P171,"",INDEX(Mal!N$9:N$431,COUNTIF($E$108:$F171,"")-COUNT($H$108:$H171)+1,0)),"")</f>
        <v>#N/A</v>
      </c>
      <c r="Q172" s="39" t="e">
        <f>IF($E172="",IF(INDEX(Mal!O$9:O$431,COUNTIF($E$108:$F171,"")-COUNT($H$108:$H171)+1,0)=Q171,"",INDEX(Mal!O$9:O$431,COUNTIF($E$108:$F171,"")-COUNT($H$108:$H171)+1,0)),"")</f>
        <v>#N/A</v>
      </c>
      <c r="R172" s="39" t="e">
        <f>IF($E172="",IF(INDEX(Mal!P$9:P$431,COUNTIF($E$108:$F171,"")-COUNT($H$108:$H171)+1,0)=R171,"",INDEX(Mal!P$9:P$431,COUNTIF($E$108:$F171,"")-COUNT($H$108:$H171)+1,0)),"")</f>
        <v>#N/A</v>
      </c>
      <c r="S172" s="39" t="e">
        <f>IF($E172="",IF(INDEX(Mal!Q$9:Q$431,COUNTIF($E$108:$F171,"")-COUNT($H$108:$H171)+1,0)=S171,"",INDEX(Mal!Q$9:Q$431,COUNTIF($E$108:$F171,"")-COUNT($H$108:$H171)+1,0)),"")</f>
        <v>#N/A</v>
      </c>
      <c r="T172" s="39" t="e">
        <f>IF($E172="",IF(INDEX(Mal!R$9:R$431,COUNTIF($E$108:$F171,"")-COUNT($H$108:$H171)+1,0)=T171,"",INDEX(Mal!R$9:R$431,COUNTIF($E$108:$F171,"")-COUNT($H$108:$H171)+1,0)),"")</f>
        <v>#N/A</v>
      </c>
      <c r="U172" s="39" t="e">
        <f>IF($E172="",IF(INDEX(Mal!S$9:S$431,COUNTIF($E$108:$F171,"")-COUNT($H$108:$H171)+1,0)=U171,"",INDEX(Mal!S$9:S$431,COUNTIF($E$108:$F171,"")-COUNT($H$108:$H171)+1,0)),"")</f>
        <v>#N/A</v>
      </c>
      <c r="V172" s="39" t="e">
        <f t="shared" si="0"/>
        <v>#N/A</v>
      </c>
      <c r="W172" s="39" t="e">
        <f>IF(IF(AND(E172="",F172=""),INDEX(Mal!I$9:I$431,(COUNT($H$108:$H172)-COUNTIF($V$108:$V172,"")),0),"")="","",IF(AND(E172="",F172=""),INDEX(Mal!I$9:I$431,(COUNT($H$108:$H172)-COUNTIF($V$108:$V172,"")),0),""))</f>
        <v>#N/A</v>
      </c>
      <c r="X172" s="39" t="e">
        <f>IF($E172="",IF(INDEX(Mal!J$9:J$431,COUNTIF($E$108:$F171,"")-COUNT($H$108:$H171)+1,0)=X171,"",INDEX(Mal!J$9:J$431,COUNTIF($E$108:$F171,"")-COUNT($H$108:$H171)+1,0)),"")</f>
        <v>#N/A</v>
      </c>
      <c r="Y172" s="39" t="e">
        <f>IF(AND(Y171="",$H172=$H171),"",IF(VLOOKUP($H172,Mal!$A$9:$T$431,20,0)='Sales Orders'!Y171,"",VLOOKUP($H172,Mal!$A$9:$T$431,20,0)))</f>
        <v>#N/A</v>
      </c>
      <c r="Z172" s="39" t="e">
        <f t="shared" si="1"/>
        <v>#N/A</v>
      </c>
    </row>
    <row r="173" spans="1:26">
      <c r="A173" t="str">
        <f>IFERROR(IF(VLOOKUP(H173,Mal!$A$9:$A$431,1,0),"","END"),"END")</f>
        <v>END</v>
      </c>
      <c r="B173" s="39" t="e">
        <f>IF($E173="",IF(INDEX(Mal!$D$9:$D$431,COUNTIF($E$108:$F172,"")-COUNT($H$108:$H172)+1,0)=B172,"",INDEX(Mal!$D$9:$D$431,COUNTIF($E$108:$F172,"")-COUNT($H$108:$H172)+1,0)),"")</f>
        <v>#N/A</v>
      </c>
      <c r="C173" s="39" t="e">
        <f t="shared" si="2"/>
        <v>#N/A</v>
      </c>
      <c r="D173" s="39" t="e">
        <f>IF($E173="",IF(INDEX(Mal!$F$9:$F$431,COUNTIF($E$108:$F172,"")-COUNT($H$108:$H172)+1,0)=D172,"",INDEX(Mal!$F$9:$F$431,COUNTIF($E$108:$F172,"")-COUNT($H$108:$H172)+1,0)),"")</f>
        <v>#N/A</v>
      </c>
      <c r="E173" s="39" t="e">
        <f>IF(AND(E172="",$H173=$H172),"",IF(VLOOKUP(H173,Mal!$A$9:$B$431,2,0)='Sales Orders'!E172,"",VLOOKUP($H173,Mal!$A$9:$B$431,2,0)))</f>
        <v>#N/A</v>
      </c>
      <c r="F173" s="39" t="e">
        <f>IF($E173="",IF(INDEX(Mal!$C$9:$C$431,COUNTIF($E$108:$F172,"")-COUNT($H$108:$H172)+1,0)=F172,"",INDEX(Mal!$C$9:$C$431,COUNTIF($E$108:$F172,"")-COUNT($H$108:$H172)+1,0)),"")</f>
        <v>#N/A</v>
      </c>
      <c r="G173" s="39" t="e">
        <f t="shared" si="3"/>
        <v>#N/A</v>
      </c>
      <c r="H173" s="39">
        <f>IF(COUNTIF(Mal!$A$9:$A$431,'Sales Orders'!H172)+COUNTIFS(Mal!$A$9:$A$431,H172,Mal!$B$9:$B$431,"&lt;&gt;")+COUNTIFS(Mal!$A$9:$A$431,H172,Mal!$C$9:$C$431,"&lt;&gt;")=COUNTIF('Sales Orders'!$H$108:H172,'Sales Orders'!H172),'Sales Orders'!H172+1,'Sales Orders'!H172)</f>
        <v>2</v>
      </c>
      <c r="I173" s="39" t="e">
        <f>IF(E173="","",IF(Mal!$C$5="","",Mal!$C$5))</f>
        <v>#N/A</v>
      </c>
      <c r="J173" s="39" t="e">
        <f>IF(AND(J172="",$H173=$H172),"",IF(VLOOKUP($H173,Mal!$A$9:$H$431,7,0)='Sales Orders'!J172,"",VLOOKUP($H173,Mal!$A$9:$H$431,7,0)))</f>
        <v>#N/A</v>
      </c>
      <c r="K173" s="39" t="e">
        <f>IF(AND(K172="",$H173=$H172),"",IF(VLOOKUP($H173,Mal!$A$9:$H$431,8,0)='Sales Orders'!K172,"",VLOOKUP($H173,Mal!$A$9:$H$431,8,0)))</f>
        <v>#N/A</v>
      </c>
      <c r="L173" s="39" t="e">
        <f>IF(E173="","",IF(Mal!$C$6="","",Mal!$C$6))</f>
        <v>#N/A</v>
      </c>
      <c r="M173" s="39" t="e">
        <f>IF($E173="",IF(INDEX(Mal!K$9:K$431,COUNTIF($E$108:$F172,"")-COUNT($H$108:$H172)+1,0)=M172,"",INDEX(Mal!K$9:K$431,COUNTIF($E$108:$F172,"")-COUNT($H$108:$H172)+1,0)),"")</f>
        <v>#N/A</v>
      </c>
      <c r="N173" s="39" t="e">
        <f>IF($E173="",IF(INDEX(Mal!L$9:L$431,COUNTIF($E$108:$F172,"")-COUNT($H$108:$H172)+1,0)=N172,"",INDEX(Mal!L$9:L$431,COUNTIF($E$108:$F172,"")-COUNT($H$108:$H172)+1,0)),"")</f>
        <v>#N/A</v>
      </c>
      <c r="O173" s="39" t="e">
        <f>IF($E173="",IF(INDEX(Mal!M$9:M$431,COUNTIF($E$108:$F172,"")-COUNT($H$108:$H172)+1,0)=O172,"",INDEX(Mal!M$9:M$431,COUNTIF($E$108:$F172,"")-COUNT($H$108:$H172)+1,0)),"")</f>
        <v>#N/A</v>
      </c>
      <c r="P173" s="39" t="e">
        <f>IF($E173="",IF(INDEX(Mal!N$9:N$431,COUNTIF($E$108:$F172,"")-COUNT($H$108:$H172)+1,0)=P172,"",INDEX(Mal!N$9:N$431,COUNTIF($E$108:$F172,"")-COUNT($H$108:$H172)+1,0)),"")</f>
        <v>#N/A</v>
      </c>
      <c r="Q173" s="39" t="e">
        <f>IF($E173="",IF(INDEX(Mal!O$9:O$431,COUNTIF($E$108:$F172,"")-COUNT($H$108:$H172)+1,0)=Q172,"",INDEX(Mal!O$9:O$431,COUNTIF($E$108:$F172,"")-COUNT($H$108:$H172)+1,0)),"")</f>
        <v>#N/A</v>
      </c>
      <c r="R173" s="39" t="e">
        <f>IF($E173="",IF(INDEX(Mal!P$9:P$431,COUNTIF($E$108:$F172,"")-COUNT($H$108:$H172)+1,0)=R172,"",INDEX(Mal!P$9:P$431,COUNTIF($E$108:$F172,"")-COUNT($H$108:$H172)+1,0)),"")</f>
        <v>#N/A</v>
      </c>
      <c r="S173" s="39" t="e">
        <f>IF($E173="",IF(INDEX(Mal!Q$9:Q$431,COUNTIF($E$108:$F172,"")-COUNT($H$108:$H172)+1,0)=S172,"",INDEX(Mal!Q$9:Q$431,COUNTIF($E$108:$F172,"")-COUNT($H$108:$H172)+1,0)),"")</f>
        <v>#N/A</v>
      </c>
      <c r="T173" s="39" t="e">
        <f>IF($E173="",IF(INDEX(Mal!R$9:R$431,COUNTIF($E$108:$F172,"")-COUNT($H$108:$H172)+1,0)=T172,"",INDEX(Mal!R$9:R$431,COUNTIF($E$108:$F172,"")-COUNT($H$108:$H172)+1,0)),"")</f>
        <v>#N/A</v>
      </c>
      <c r="U173" s="39" t="e">
        <f>IF($E173="",IF(INDEX(Mal!S$9:S$431,COUNTIF($E$108:$F172,"")-COUNT($H$108:$H172)+1,0)=U172,"",INDEX(Mal!S$9:S$431,COUNTIF($E$108:$F172,"")-COUNT($H$108:$H172)+1,0)),"")</f>
        <v>#N/A</v>
      </c>
      <c r="V173" s="39" t="e">
        <f t="shared" ref="V173:V236" si="4">IF(E173="",IF(F173="",IF(F172="",V172+1,1),""),"")</f>
        <v>#N/A</v>
      </c>
      <c r="W173" s="39" t="e">
        <f>IF(IF(AND(E173="",F173=""),INDEX(Mal!I$9:I$431,(COUNT($H$108:$H173)-COUNTIF($V$108:$V173,"")),0),"")="","",IF(AND(E173="",F173=""),INDEX(Mal!I$9:I$431,(COUNT($H$108:$H173)-COUNTIF($V$108:$V173,"")),0),""))</f>
        <v>#N/A</v>
      </c>
      <c r="X173" s="39" t="e">
        <f>IF($E173="",IF(INDEX(Mal!J$9:J$431,COUNTIF($E$108:$F172,"")-COUNT($H$108:$H172)+1,0)=X172,"",INDEX(Mal!J$9:J$431,COUNTIF($E$108:$F172,"")-COUNT($H$108:$H172)+1,0)),"")</f>
        <v>#N/A</v>
      </c>
      <c r="Y173" s="39" t="e">
        <f>IF(AND(Y172="",$H173=$H172),"",IF(VLOOKUP($H173,Mal!$A$9:$T$431,20,0)='Sales Orders'!Y172,"",VLOOKUP($H173,Mal!$A$9:$T$431,20,0)))</f>
        <v>#N/A</v>
      </c>
      <c r="Z173" s="39" t="e">
        <f t="shared" ref="Z173:Z236" si="5">IF(F173="","",IF(D173="",0,1))</f>
        <v>#N/A</v>
      </c>
    </row>
    <row r="174" spans="1:26">
      <c r="A174" t="str">
        <f>IFERROR(IF(VLOOKUP(H174,Mal!$A$9:$A$431,1,0),"","END"),"END")</f>
        <v>END</v>
      </c>
      <c r="B174" s="39" t="e">
        <f>IF($E174="",IF(INDEX(Mal!$D$9:$D$431,COUNTIF($E$108:$F173,"")-COUNT($H$108:$H173)+1,0)=B173,"",INDEX(Mal!$D$9:$D$431,COUNTIF($E$108:$F173,"")-COUNT($H$108:$H173)+1,0)),"")</f>
        <v>#N/A</v>
      </c>
      <c r="C174" s="39" t="e">
        <f t="shared" ref="C174:C237" si="6">D174</f>
        <v>#N/A</v>
      </c>
      <c r="D174" s="39" t="e">
        <f>IF($E174="",IF(INDEX(Mal!$F$9:$F$431,COUNTIF($E$108:$F173,"")-COUNT($H$108:$H173)+1,0)=D173,"",INDEX(Mal!$F$9:$F$431,COUNTIF($E$108:$F173,"")-COUNT($H$108:$H173)+1,0)),"")</f>
        <v>#N/A</v>
      </c>
      <c r="E174" s="39" t="e">
        <f>IF(AND(E173="",$H174=$H173),"",IF(VLOOKUP(H174,Mal!$A$9:$B$431,2,0)='Sales Orders'!E173,"",VLOOKUP($H174,Mal!$A$9:$B$431,2,0)))</f>
        <v>#N/A</v>
      </c>
      <c r="F174" s="39" t="e">
        <f>IF($E174="",IF(INDEX(Mal!$C$9:$C$431,COUNTIF($E$108:$F173,"")-COUNT($H$108:$H173)+1,0)=F173,"",INDEX(Mal!$C$9:$C$431,COUNTIF($E$108:$F173,"")-COUNT($H$108:$H173)+1,0)),"")</f>
        <v>#N/A</v>
      </c>
      <c r="G174" s="39" t="e">
        <f t="shared" ref="G174:G237" si="7">IF(H174=H173,IF(F174="",G173,G173+1),0)</f>
        <v>#N/A</v>
      </c>
      <c r="H174" s="39">
        <f>IF(COUNTIF(Mal!$A$9:$A$431,'Sales Orders'!H173)+COUNTIFS(Mal!$A$9:$A$431,H173,Mal!$B$9:$B$431,"&lt;&gt;")+COUNTIFS(Mal!$A$9:$A$431,H173,Mal!$C$9:$C$431,"&lt;&gt;")=COUNTIF('Sales Orders'!$H$108:H173,'Sales Orders'!H173),'Sales Orders'!H173+1,'Sales Orders'!H173)</f>
        <v>2</v>
      </c>
      <c r="I174" s="39" t="e">
        <f>IF(E174="","",IF(Mal!$C$5="","",Mal!$C$5))</f>
        <v>#N/A</v>
      </c>
      <c r="J174" s="39" t="e">
        <f>IF(AND(J173="",$H174=$H173),"",IF(VLOOKUP($H174,Mal!$A$9:$H$431,7,0)='Sales Orders'!J173,"",VLOOKUP($H174,Mal!$A$9:$H$431,7,0)))</f>
        <v>#N/A</v>
      </c>
      <c r="K174" s="39" t="e">
        <f>IF(AND(K173="",$H174=$H173),"",IF(VLOOKUP($H174,Mal!$A$9:$H$431,8,0)='Sales Orders'!K173,"",VLOOKUP($H174,Mal!$A$9:$H$431,8,0)))</f>
        <v>#N/A</v>
      </c>
      <c r="L174" s="39" t="e">
        <f>IF(E174="","",IF(Mal!$C$6="","",Mal!$C$6))</f>
        <v>#N/A</v>
      </c>
      <c r="M174" s="39" t="e">
        <f>IF($E174="",IF(INDEX(Mal!K$9:K$431,COUNTIF($E$108:$F173,"")-COUNT($H$108:$H173)+1,0)=M173,"",INDEX(Mal!K$9:K$431,COUNTIF($E$108:$F173,"")-COUNT($H$108:$H173)+1,0)),"")</f>
        <v>#N/A</v>
      </c>
      <c r="N174" s="39" t="e">
        <f>IF($E174="",IF(INDEX(Mal!L$9:L$431,COUNTIF($E$108:$F173,"")-COUNT($H$108:$H173)+1,0)=N173,"",INDEX(Mal!L$9:L$431,COUNTIF($E$108:$F173,"")-COUNT($H$108:$H173)+1,0)),"")</f>
        <v>#N/A</v>
      </c>
      <c r="O174" s="39" t="e">
        <f>IF($E174="",IF(INDEX(Mal!M$9:M$431,COUNTIF($E$108:$F173,"")-COUNT($H$108:$H173)+1,0)=O173,"",INDEX(Mal!M$9:M$431,COUNTIF($E$108:$F173,"")-COUNT($H$108:$H173)+1,0)),"")</f>
        <v>#N/A</v>
      </c>
      <c r="P174" s="39" t="e">
        <f>IF($E174="",IF(INDEX(Mal!N$9:N$431,COUNTIF($E$108:$F173,"")-COUNT($H$108:$H173)+1,0)=P173,"",INDEX(Mal!N$9:N$431,COUNTIF($E$108:$F173,"")-COUNT($H$108:$H173)+1,0)),"")</f>
        <v>#N/A</v>
      </c>
      <c r="Q174" s="39" t="e">
        <f>IF($E174="",IF(INDEX(Mal!O$9:O$431,COUNTIF($E$108:$F173,"")-COUNT($H$108:$H173)+1,0)=Q173,"",INDEX(Mal!O$9:O$431,COUNTIF($E$108:$F173,"")-COUNT($H$108:$H173)+1,0)),"")</f>
        <v>#N/A</v>
      </c>
      <c r="R174" s="39" t="e">
        <f>IF($E174="",IF(INDEX(Mal!P$9:P$431,COUNTIF($E$108:$F173,"")-COUNT($H$108:$H173)+1,0)=R173,"",INDEX(Mal!P$9:P$431,COUNTIF($E$108:$F173,"")-COUNT($H$108:$H173)+1,0)),"")</f>
        <v>#N/A</v>
      </c>
      <c r="S174" s="39" t="e">
        <f>IF($E174="",IF(INDEX(Mal!Q$9:Q$431,COUNTIF($E$108:$F173,"")-COUNT($H$108:$H173)+1,0)=S173,"",INDEX(Mal!Q$9:Q$431,COUNTIF($E$108:$F173,"")-COUNT($H$108:$H173)+1,0)),"")</f>
        <v>#N/A</v>
      </c>
      <c r="T174" s="39" t="e">
        <f>IF($E174="",IF(INDEX(Mal!R$9:R$431,COUNTIF($E$108:$F173,"")-COUNT($H$108:$H173)+1,0)=T173,"",INDEX(Mal!R$9:R$431,COUNTIF($E$108:$F173,"")-COUNT($H$108:$H173)+1,0)),"")</f>
        <v>#N/A</v>
      </c>
      <c r="U174" s="39" t="e">
        <f>IF($E174="",IF(INDEX(Mal!S$9:S$431,COUNTIF($E$108:$F173,"")-COUNT($H$108:$H173)+1,0)=U173,"",INDEX(Mal!S$9:S$431,COUNTIF($E$108:$F173,"")-COUNT($H$108:$H173)+1,0)),"")</f>
        <v>#N/A</v>
      </c>
      <c r="V174" s="39" t="e">
        <f t="shared" si="4"/>
        <v>#N/A</v>
      </c>
      <c r="W174" s="39" t="e">
        <f>IF(IF(AND(E174="",F174=""),INDEX(Mal!I$9:I$431,(COUNT($H$108:$H174)-COUNTIF($V$108:$V174,"")),0),"")="","",IF(AND(E174="",F174=""),INDEX(Mal!I$9:I$431,(COUNT($H$108:$H174)-COUNTIF($V$108:$V174,"")),0),""))</f>
        <v>#N/A</v>
      </c>
      <c r="X174" s="39" t="e">
        <f>IF($E174="",IF(INDEX(Mal!J$9:J$431,COUNTIF($E$108:$F173,"")-COUNT($H$108:$H173)+1,0)=X173,"",INDEX(Mal!J$9:J$431,COUNTIF($E$108:$F173,"")-COUNT($H$108:$H173)+1,0)),"")</f>
        <v>#N/A</v>
      </c>
      <c r="Y174" s="39" t="e">
        <f>IF(AND(Y173="",$H174=$H173),"",IF(VLOOKUP($H174,Mal!$A$9:$T$431,20,0)='Sales Orders'!Y173,"",VLOOKUP($H174,Mal!$A$9:$T$431,20,0)))</f>
        <v>#N/A</v>
      </c>
      <c r="Z174" s="39" t="e">
        <f t="shared" si="5"/>
        <v>#N/A</v>
      </c>
    </row>
    <row r="175" spans="1:26">
      <c r="A175" t="str">
        <f>IFERROR(IF(VLOOKUP(H175,Mal!$A$9:$A$431,1,0),"","END"),"END")</f>
        <v>END</v>
      </c>
      <c r="B175" s="39" t="e">
        <f>IF($E175="",IF(INDEX(Mal!$D$9:$D$431,COUNTIF($E$108:$F174,"")-COUNT($H$108:$H174)+1,0)=B174,"",INDEX(Mal!$D$9:$D$431,COUNTIF($E$108:$F174,"")-COUNT($H$108:$H174)+1,0)),"")</f>
        <v>#N/A</v>
      </c>
      <c r="C175" s="39" t="e">
        <f t="shared" si="6"/>
        <v>#N/A</v>
      </c>
      <c r="D175" s="39" t="e">
        <f>IF($E175="",IF(INDEX(Mal!$F$9:$F$431,COUNTIF($E$108:$F174,"")-COUNT($H$108:$H174)+1,0)=D174,"",INDEX(Mal!$F$9:$F$431,COUNTIF($E$108:$F174,"")-COUNT($H$108:$H174)+1,0)),"")</f>
        <v>#N/A</v>
      </c>
      <c r="E175" s="39" t="e">
        <f>IF(AND(E174="",$H175=$H174),"",IF(VLOOKUP(H175,Mal!$A$9:$B$431,2,0)='Sales Orders'!E174,"",VLOOKUP($H175,Mal!$A$9:$B$431,2,0)))</f>
        <v>#N/A</v>
      </c>
      <c r="F175" s="39" t="e">
        <f>IF($E175="",IF(INDEX(Mal!$C$9:$C$431,COUNTIF($E$108:$F174,"")-COUNT($H$108:$H174)+1,0)=F174,"",INDEX(Mal!$C$9:$C$431,COUNTIF($E$108:$F174,"")-COUNT($H$108:$H174)+1,0)),"")</f>
        <v>#N/A</v>
      </c>
      <c r="G175" s="39" t="e">
        <f t="shared" si="7"/>
        <v>#N/A</v>
      </c>
      <c r="H175" s="39">
        <f>IF(COUNTIF(Mal!$A$9:$A$431,'Sales Orders'!H174)+COUNTIFS(Mal!$A$9:$A$431,H174,Mal!$B$9:$B$431,"&lt;&gt;")+COUNTIFS(Mal!$A$9:$A$431,H174,Mal!$C$9:$C$431,"&lt;&gt;")=COUNTIF('Sales Orders'!$H$108:H174,'Sales Orders'!H174),'Sales Orders'!H174+1,'Sales Orders'!H174)</f>
        <v>2</v>
      </c>
      <c r="I175" s="39" t="e">
        <f>IF(E175="","",IF(Mal!$C$5="","",Mal!$C$5))</f>
        <v>#N/A</v>
      </c>
      <c r="J175" s="39" t="e">
        <f>IF(AND(J174="",$H175=$H174),"",IF(VLOOKUP($H175,Mal!$A$9:$H$431,7,0)='Sales Orders'!J174,"",VLOOKUP($H175,Mal!$A$9:$H$431,7,0)))</f>
        <v>#N/A</v>
      </c>
      <c r="K175" s="39" t="e">
        <f>IF(AND(K174="",$H175=$H174),"",IF(VLOOKUP($H175,Mal!$A$9:$H$431,8,0)='Sales Orders'!K174,"",VLOOKUP($H175,Mal!$A$9:$H$431,8,0)))</f>
        <v>#N/A</v>
      </c>
      <c r="L175" s="39" t="e">
        <f>IF(E175="","",IF(Mal!$C$6="","",Mal!$C$6))</f>
        <v>#N/A</v>
      </c>
      <c r="M175" s="39" t="e">
        <f>IF($E175="",IF(INDEX(Mal!K$9:K$431,COUNTIF($E$108:$F174,"")-COUNT($H$108:$H174)+1,0)=M174,"",INDEX(Mal!K$9:K$431,COUNTIF($E$108:$F174,"")-COUNT($H$108:$H174)+1,0)),"")</f>
        <v>#N/A</v>
      </c>
      <c r="N175" s="39" t="e">
        <f>IF($E175="",IF(INDEX(Mal!L$9:L$431,COUNTIF($E$108:$F174,"")-COUNT($H$108:$H174)+1,0)=N174,"",INDEX(Mal!L$9:L$431,COUNTIF($E$108:$F174,"")-COUNT($H$108:$H174)+1,0)),"")</f>
        <v>#N/A</v>
      </c>
      <c r="O175" s="39" t="e">
        <f>IF($E175="",IF(INDEX(Mal!M$9:M$431,COUNTIF($E$108:$F174,"")-COUNT($H$108:$H174)+1,0)=O174,"",INDEX(Mal!M$9:M$431,COUNTIF($E$108:$F174,"")-COUNT($H$108:$H174)+1,0)),"")</f>
        <v>#N/A</v>
      </c>
      <c r="P175" s="39" t="e">
        <f>IF($E175="",IF(INDEX(Mal!N$9:N$431,COUNTIF($E$108:$F174,"")-COUNT($H$108:$H174)+1,0)=P174,"",INDEX(Mal!N$9:N$431,COUNTIF($E$108:$F174,"")-COUNT($H$108:$H174)+1,0)),"")</f>
        <v>#N/A</v>
      </c>
      <c r="Q175" s="39" t="e">
        <f>IF($E175="",IF(INDEX(Mal!O$9:O$431,COUNTIF($E$108:$F174,"")-COUNT($H$108:$H174)+1,0)=Q174,"",INDEX(Mal!O$9:O$431,COUNTIF($E$108:$F174,"")-COUNT($H$108:$H174)+1,0)),"")</f>
        <v>#N/A</v>
      </c>
      <c r="R175" s="39" t="e">
        <f>IF($E175="",IF(INDEX(Mal!P$9:P$431,COUNTIF($E$108:$F174,"")-COUNT($H$108:$H174)+1,0)=R174,"",INDEX(Mal!P$9:P$431,COUNTIF($E$108:$F174,"")-COUNT($H$108:$H174)+1,0)),"")</f>
        <v>#N/A</v>
      </c>
      <c r="S175" s="39" t="e">
        <f>IF($E175="",IF(INDEX(Mal!Q$9:Q$431,COUNTIF($E$108:$F174,"")-COUNT($H$108:$H174)+1,0)=S174,"",INDEX(Mal!Q$9:Q$431,COUNTIF($E$108:$F174,"")-COUNT($H$108:$H174)+1,0)),"")</f>
        <v>#N/A</v>
      </c>
      <c r="T175" s="39" t="e">
        <f>IF($E175="",IF(INDEX(Mal!R$9:R$431,COUNTIF($E$108:$F174,"")-COUNT($H$108:$H174)+1,0)=T174,"",INDEX(Mal!R$9:R$431,COUNTIF($E$108:$F174,"")-COUNT($H$108:$H174)+1,0)),"")</f>
        <v>#N/A</v>
      </c>
      <c r="U175" s="39" t="e">
        <f>IF($E175="",IF(INDEX(Mal!S$9:S$431,COUNTIF($E$108:$F174,"")-COUNT($H$108:$H174)+1,0)=U174,"",INDEX(Mal!S$9:S$431,COUNTIF($E$108:$F174,"")-COUNT($H$108:$H174)+1,0)),"")</f>
        <v>#N/A</v>
      </c>
      <c r="V175" s="39" t="e">
        <f t="shared" si="4"/>
        <v>#N/A</v>
      </c>
      <c r="W175" s="39" t="e">
        <f>IF(IF(AND(E175="",F175=""),INDEX(Mal!I$9:I$431,(COUNT($H$108:$H175)-COUNTIF($V$108:$V175,"")),0),"")="","",IF(AND(E175="",F175=""),INDEX(Mal!I$9:I$431,(COUNT($H$108:$H175)-COUNTIF($V$108:$V175,"")),0),""))</f>
        <v>#N/A</v>
      </c>
      <c r="X175" s="39" t="e">
        <f>IF($E175="",IF(INDEX(Mal!J$9:J$431,COUNTIF($E$108:$F174,"")-COUNT($H$108:$H174)+1,0)=X174,"",INDEX(Mal!J$9:J$431,COUNTIF($E$108:$F174,"")-COUNT($H$108:$H174)+1,0)),"")</f>
        <v>#N/A</v>
      </c>
      <c r="Y175" s="39" t="e">
        <f>IF(AND(Y174="",$H175=$H174),"",IF(VLOOKUP($H175,Mal!$A$9:$T$431,20,0)='Sales Orders'!Y174,"",VLOOKUP($H175,Mal!$A$9:$T$431,20,0)))</f>
        <v>#N/A</v>
      </c>
      <c r="Z175" s="39" t="e">
        <f t="shared" si="5"/>
        <v>#N/A</v>
      </c>
    </row>
    <row r="176" spans="1:26">
      <c r="A176" t="str">
        <f>IFERROR(IF(VLOOKUP(H176,Mal!$A$9:$A$431,1,0),"","END"),"END")</f>
        <v>END</v>
      </c>
      <c r="B176" s="39" t="e">
        <f>IF($E176="",IF(INDEX(Mal!$D$9:$D$431,COUNTIF($E$108:$F175,"")-COUNT($H$108:$H175)+1,0)=B175,"",INDEX(Mal!$D$9:$D$431,COUNTIF($E$108:$F175,"")-COUNT($H$108:$H175)+1,0)),"")</f>
        <v>#N/A</v>
      </c>
      <c r="C176" s="39" t="e">
        <f t="shared" si="6"/>
        <v>#N/A</v>
      </c>
      <c r="D176" s="39" t="e">
        <f>IF($E176="",IF(INDEX(Mal!$F$9:$F$431,COUNTIF($E$108:$F175,"")-COUNT($H$108:$H175)+1,0)=D175,"",INDEX(Mal!$F$9:$F$431,COUNTIF($E$108:$F175,"")-COUNT($H$108:$H175)+1,0)),"")</f>
        <v>#N/A</v>
      </c>
      <c r="E176" s="39" t="e">
        <f>IF(AND(E175="",$H176=$H175),"",IF(VLOOKUP(H176,Mal!$A$9:$B$431,2,0)='Sales Orders'!E175,"",VLOOKUP($H176,Mal!$A$9:$B$431,2,0)))</f>
        <v>#N/A</v>
      </c>
      <c r="F176" s="39" t="e">
        <f>IF($E176="",IF(INDEX(Mal!$C$9:$C$431,COUNTIF($E$108:$F175,"")-COUNT($H$108:$H175)+1,0)=F175,"",INDEX(Mal!$C$9:$C$431,COUNTIF($E$108:$F175,"")-COUNT($H$108:$H175)+1,0)),"")</f>
        <v>#N/A</v>
      </c>
      <c r="G176" s="39" t="e">
        <f t="shared" si="7"/>
        <v>#N/A</v>
      </c>
      <c r="H176" s="39">
        <f>IF(COUNTIF(Mal!$A$9:$A$431,'Sales Orders'!H175)+COUNTIFS(Mal!$A$9:$A$431,H175,Mal!$B$9:$B$431,"&lt;&gt;")+COUNTIFS(Mal!$A$9:$A$431,H175,Mal!$C$9:$C$431,"&lt;&gt;")=COUNTIF('Sales Orders'!$H$108:H175,'Sales Orders'!H175),'Sales Orders'!H175+1,'Sales Orders'!H175)</f>
        <v>2</v>
      </c>
      <c r="I176" s="39" t="e">
        <f>IF(E176="","",IF(Mal!$C$5="","",Mal!$C$5))</f>
        <v>#N/A</v>
      </c>
      <c r="J176" s="39" t="e">
        <f>IF(AND(J175="",$H176=$H175),"",IF(VLOOKUP($H176,Mal!$A$9:$H$431,7,0)='Sales Orders'!J175,"",VLOOKUP($H176,Mal!$A$9:$H$431,7,0)))</f>
        <v>#N/A</v>
      </c>
      <c r="K176" s="39" t="e">
        <f>IF(AND(K175="",$H176=$H175),"",IF(VLOOKUP($H176,Mal!$A$9:$H$431,8,0)='Sales Orders'!K175,"",VLOOKUP($H176,Mal!$A$9:$H$431,8,0)))</f>
        <v>#N/A</v>
      </c>
      <c r="L176" s="39" t="e">
        <f>IF(E176="","",IF(Mal!$C$6="","",Mal!$C$6))</f>
        <v>#N/A</v>
      </c>
      <c r="M176" s="39" t="e">
        <f>IF($E176="",IF(INDEX(Mal!K$9:K$431,COUNTIF($E$108:$F175,"")-COUNT($H$108:$H175)+1,0)=M175,"",INDEX(Mal!K$9:K$431,COUNTIF($E$108:$F175,"")-COUNT($H$108:$H175)+1,0)),"")</f>
        <v>#N/A</v>
      </c>
      <c r="N176" s="39" t="e">
        <f>IF($E176="",IF(INDEX(Mal!L$9:L$431,COUNTIF($E$108:$F175,"")-COUNT($H$108:$H175)+1,0)=N175,"",INDEX(Mal!L$9:L$431,COUNTIF($E$108:$F175,"")-COUNT($H$108:$H175)+1,0)),"")</f>
        <v>#N/A</v>
      </c>
      <c r="O176" s="39" t="e">
        <f>IF($E176="",IF(INDEX(Mal!M$9:M$431,COUNTIF($E$108:$F175,"")-COUNT($H$108:$H175)+1,0)=O175,"",INDEX(Mal!M$9:M$431,COUNTIF($E$108:$F175,"")-COUNT($H$108:$H175)+1,0)),"")</f>
        <v>#N/A</v>
      </c>
      <c r="P176" s="39" t="e">
        <f>IF($E176="",IF(INDEX(Mal!N$9:N$431,COUNTIF($E$108:$F175,"")-COUNT($H$108:$H175)+1,0)=P175,"",INDEX(Mal!N$9:N$431,COUNTIF($E$108:$F175,"")-COUNT($H$108:$H175)+1,0)),"")</f>
        <v>#N/A</v>
      </c>
      <c r="Q176" s="39" t="e">
        <f>IF($E176="",IF(INDEX(Mal!O$9:O$431,COUNTIF($E$108:$F175,"")-COUNT($H$108:$H175)+1,0)=Q175,"",INDEX(Mal!O$9:O$431,COUNTIF($E$108:$F175,"")-COUNT($H$108:$H175)+1,0)),"")</f>
        <v>#N/A</v>
      </c>
      <c r="R176" s="39" t="e">
        <f>IF($E176="",IF(INDEX(Mal!P$9:P$431,COUNTIF($E$108:$F175,"")-COUNT($H$108:$H175)+1,0)=R175,"",INDEX(Mal!P$9:P$431,COUNTIF($E$108:$F175,"")-COUNT($H$108:$H175)+1,0)),"")</f>
        <v>#N/A</v>
      </c>
      <c r="S176" s="39" t="e">
        <f>IF($E176="",IF(INDEX(Mal!Q$9:Q$431,COUNTIF($E$108:$F175,"")-COUNT($H$108:$H175)+1,0)=S175,"",INDEX(Mal!Q$9:Q$431,COUNTIF($E$108:$F175,"")-COUNT($H$108:$H175)+1,0)),"")</f>
        <v>#N/A</v>
      </c>
      <c r="T176" s="39" t="e">
        <f>IF($E176="",IF(INDEX(Mal!R$9:R$431,COUNTIF($E$108:$F175,"")-COUNT($H$108:$H175)+1,0)=T175,"",INDEX(Mal!R$9:R$431,COUNTIF($E$108:$F175,"")-COUNT($H$108:$H175)+1,0)),"")</f>
        <v>#N/A</v>
      </c>
      <c r="U176" s="39" t="e">
        <f>IF($E176="",IF(INDEX(Mal!S$9:S$431,COUNTIF($E$108:$F175,"")-COUNT($H$108:$H175)+1,0)=U175,"",INDEX(Mal!S$9:S$431,COUNTIF($E$108:$F175,"")-COUNT($H$108:$H175)+1,0)),"")</f>
        <v>#N/A</v>
      </c>
      <c r="V176" s="39" t="e">
        <f t="shared" si="4"/>
        <v>#N/A</v>
      </c>
      <c r="W176" s="39" t="e">
        <f>IF(IF(AND(E176="",F176=""),INDEX(Mal!I$9:I$431,(COUNT($H$108:$H176)-COUNTIF($V$108:$V176,"")),0),"")="","",IF(AND(E176="",F176=""),INDEX(Mal!I$9:I$431,(COUNT($H$108:$H176)-COUNTIF($V$108:$V176,"")),0),""))</f>
        <v>#N/A</v>
      </c>
      <c r="X176" s="39" t="e">
        <f>IF($E176="",IF(INDEX(Mal!J$9:J$431,COUNTIF($E$108:$F175,"")-COUNT($H$108:$H175)+1,0)=X175,"",INDEX(Mal!J$9:J$431,COUNTIF($E$108:$F175,"")-COUNT($H$108:$H175)+1,0)),"")</f>
        <v>#N/A</v>
      </c>
      <c r="Y176" s="39" t="e">
        <f>IF(AND(Y175="",$H176=$H175),"",IF(VLOOKUP($H176,Mal!$A$9:$T$431,20,0)='Sales Orders'!Y175,"",VLOOKUP($H176,Mal!$A$9:$T$431,20,0)))</f>
        <v>#N/A</v>
      </c>
      <c r="Z176" s="39" t="e">
        <f t="shared" si="5"/>
        <v>#N/A</v>
      </c>
    </row>
    <row r="177" spans="1:26">
      <c r="A177" t="str">
        <f>IFERROR(IF(VLOOKUP(H177,Mal!$A$9:$A$431,1,0),"","END"),"END")</f>
        <v>END</v>
      </c>
      <c r="B177" s="39" t="e">
        <f>IF($E177="",IF(INDEX(Mal!$D$9:$D$431,COUNTIF($E$108:$F176,"")-COUNT($H$108:$H176)+1,0)=B176,"",INDEX(Mal!$D$9:$D$431,COUNTIF($E$108:$F176,"")-COUNT($H$108:$H176)+1,0)),"")</f>
        <v>#N/A</v>
      </c>
      <c r="C177" s="39" t="e">
        <f t="shared" si="6"/>
        <v>#N/A</v>
      </c>
      <c r="D177" s="39" t="e">
        <f>IF($E177="",IF(INDEX(Mal!$F$9:$F$431,COUNTIF($E$108:$F176,"")-COUNT($H$108:$H176)+1,0)=D176,"",INDEX(Mal!$F$9:$F$431,COUNTIF($E$108:$F176,"")-COUNT($H$108:$H176)+1,0)),"")</f>
        <v>#N/A</v>
      </c>
      <c r="E177" s="39" t="e">
        <f>IF(AND(E176="",$H177=$H176),"",IF(VLOOKUP(H177,Mal!$A$9:$B$431,2,0)='Sales Orders'!E176,"",VLOOKUP($H177,Mal!$A$9:$B$431,2,0)))</f>
        <v>#N/A</v>
      </c>
      <c r="F177" s="39" t="e">
        <f>IF($E177="",IF(INDEX(Mal!$C$9:$C$431,COUNTIF($E$108:$F176,"")-COUNT($H$108:$H176)+1,0)=F176,"",INDEX(Mal!$C$9:$C$431,COUNTIF($E$108:$F176,"")-COUNT($H$108:$H176)+1,0)),"")</f>
        <v>#N/A</v>
      </c>
      <c r="G177" s="39" t="e">
        <f t="shared" si="7"/>
        <v>#N/A</v>
      </c>
      <c r="H177" s="39">
        <f>IF(COUNTIF(Mal!$A$9:$A$431,'Sales Orders'!H176)+COUNTIFS(Mal!$A$9:$A$431,H176,Mal!$B$9:$B$431,"&lt;&gt;")+COUNTIFS(Mal!$A$9:$A$431,H176,Mal!$C$9:$C$431,"&lt;&gt;")=COUNTIF('Sales Orders'!$H$108:H176,'Sales Orders'!H176),'Sales Orders'!H176+1,'Sales Orders'!H176)</f>
        <v>2</v>
      </c>
      <c r="I177" s="39" t="e">
        <f>IF(E177="","",IF(Mal!$C$5="","",Mal!$C$5))</f>
        <v>#N/A</v>
      </c>
      <c r="J177" s="39" t="e">
        <f>IF(AND(J176="",$H177=$H176),"",IF(VLOOKUP($H177,Mal!$A$9:$H$431,7,0)='Sales Orders'!J176,"",VLOOKUP($H177,Mal!$A$9:$H$431,7,0)))</f>
        <v>#N/A</v>
      </c>
      <c r="K177" s="39" t="e">
        <f>IF(AND(K176="",$H177=$H176),"",IF(VLOOKUP($H177,Mal!$A$9:$H$431,8,0)='Sales Orders'!K176,"",VLOOKUP($H177,Mal!$A$9:$H$431,8,0)))</f>
        <v>#N/A</v>
      </c>
      <c r="L177" s="39" t="e">
        <f>IF(E177="","",IF(Mal!$C$6="","",Mal!$C$6))</f>
        <v>#N/A</v>
      </c>
      <c r="M177" s="39" t="e">
        <f>IF($E177="",IF(INDEX(Mal!K$9:K$431,COUNTIF($E$108:$F176,"")-COUNT($H$108:$H176)+1,0)=M176,"",INDEX(Mal!K$9:K$431,COUNTIF($E$108:$F176,"")-COUNT($H$108:$H176)+1,0)),"")</f>
        <v>#N/A</v>
      </c>
      <c r="N177" s="39" t="e">
        <f>IF($E177="",IF(INDEX(Mal!L$9:L$431,COUNTIF($E$108:$F176,"")-COUNT($H$108:$H176)+1,0)=N176,"",INDEX(Mal!L$9:L$431,COUNTIF($E$108:$F176,"")-COUNT($H$108:$H176)+1,0)),"")</f>
        <v>#N/A</v>
      </c>
      <c r="O177" s="39" t="e">
        <f>IF($E177="",IF(INDEX(Mal!M$9:M$431,COUNTIF($E$108:$F176,"")-COUNT($H$108:$H176)+1,0)=O176,"",INDEX(Mal!M$9:M$431,COUNTIF($E$108:$F176,"")-COUNT($H$108:$H176)+1,0)),"")</f>
        <v>#N/A</v>
      </c>
      <c r="P177" s="39" t="e">
        <f>IF($E177="",IF(INDEX(Mal!N$9:N$431,COUNTIF($E$108:$F176,"")-COUNT($H$108:$H176)+1,0)=P176,"",INDEX(Mal!N$9:N$431,COUNTIF($E$108:$F176,"")-COUNT($H$108:$H176)+1,0)),"")</f>
        <v>#N/A</v>
      </c>
      <c r="Q177" s="39" t="e">
        <f>IF($E177="",IF(INDEX(Mal!O$9:O$431,COUNTIF($E$108:$F176,"")-COUNT($H$108:$H176)+1,0)=Q176,"",INDEX(Mal!O$9:O$431,COUNTIF($E$108:$F176,"")-COUNT($H$108:$H176)+1,0)),"")</f>
        <v>#N/A</v>
      </c>
      <c r="R177" s="39" t="e">
        <f>IF($E177="",IF(INDEX(Mal!P$9:P$431,COUNTIF($E$108:$F176,"")-COUNT($H$108:$H176)+1,0)=R176,"",INDEX(Mal!P$9:P$431,COUNTIF($E$108:$F176,"")-COUNT($H$108:$H176)+1,0)),"")</f>
        <v>#N/A</v>
      </c>
      <c r="S177" s="39" t="e">
        <f>IF($E177="",IF(INDEX(Mal!Q$9:Q$431,COUNTIF($E$108:$F176,"")-COUNT($H$108:$H176)+1,0)=S176,"",INDEX(Mal!Q$9:Q$431,COUNTIF($E$108:$F176,"")-COUNT($H$108:$H176)+1,0)),"")</f>
        <v>#N/A</v>
      </c>
      <c r="T177" s="39" t="e">
        <f>IF($E177="",IF(INDEX(Mal!R$9:R$431,COUNTIF($E$108:$F176,"")-COUNT($H$108:$H176)+1,0)=T176,"",INDEX(Mal!R$9:R$431,COUNTIF($E$108:$F176,"")-COUNT($H$108:$H176)+1,0)),"")</f>
        <v>#N/A</v>
      </c>
      <c r="U177" s="39" t="e">
        <f>IF($E177="",IF(INDEX(Mal!S$9:S$431,COUNTIF($E$108:$F176,"")-COUNT($H$108:$H176)+1,0)=U176,"",INDEX(Mal!S$9:S$431,COUNTIF($E$108:$F176,"")-COUNT($H$108:$H176)+1,0)),"")</f>
        <v>#N/A</v>
      </c>
      <c r="V177" s="39" t="e">
        <f t="shared" si="4"/>
        <v>#N/A</v>
      </c>
      <c r="W177" s="39" t="e">
        <f>IF(IF(AND(E177="",F177=""),INDEX(Mal!I$9:I$431,(COUNT($H$108:$H177)-COUNTIF($V$108:$V177,"")),0),"")="","",IF(AND(E177="",F177=""),INDEX(Mal!I$9:I$431,(COUNT($H$108:$H177)-COUNTIF($V$108:$V177,"")),0),""))</f>
        <v>#N/A</v>
      </c>
      <c r="X177" s="39" t="e">
        <f>IF($E177="",IF(INDEX(Mal!J$9:J$431,COUNTIF($E$108:$F176,"")-COUNT($H$108:$H176)+1,0)=X176,"",INDEX(Mal!J$9:J$431,COUNTIF($E$108:$F176,"")-COUNT($H$108:$H176)+1,0)),"")</f>
        <v>#N/A</v>
      </c>
      <c r="Y177" s="39" t="e">
        <f>IF(AND(Y176="",$H177=$H176),"",IF(VLOOKUP($H177,Mal!$A$9:$T$431,20,0)='Sales Orders'!Y176,"",VLOOKUP($H177,Mal!$A$9:$T$431,20,0)))</f>
        <v>#N/A</v>
      </c>
      <c r="Z177" s="39" t="e">
        <f t="shared" si="5"/>
        <v>#N/A</v>
      </c>
    </row>
    <row r="178" spans="1:26">
      <c r="A178" t="str">
        <f>IFERROR(IF(VLOOKUP(H178,Mal!$A$9:$A$431,1,0),"","END"),"END")</f>
        <v>END</v>
      </c>
      <c r="B178" s="39" t="e">
        <f>IF($E178="",IF(INDEX(Mal!$D$9:$D$431,COUNTIF($E$108:$F177,"")-COUNT($H$108:$H177)+1,0)=B177,"",INDEX(Mal!$D$9:$D$431,COUNTIF($E$108:$F177,"")-COUNT($H$108:$H177)+1,0)),"")</f>
        <v>#N/A</v>
      </c>
      <c r="C178" s="39" t="e">
        <f t="shared" si="6"/>
        <v>#N/A</v>
      </c>
      <c r="D178" s="39" t="e">
        <f>IF($E178="",IF(INDEX(Mal!$F$9:$F$431,COUNTIF($E$108:$F177,"")-COUNT($H$108:$H177)+1,0)=D177,"",INDEX(Mal!$F$9:$F$431,COUNTIF($E$108:$F177,"")-COUNT($H$108:$H177)+1,0)),"")</f>
        <v>#N/A</v>
      </c>
      <c r="E178" s="39" t="e">
        <f>IF(AND(E177="",$H178=$H177),"",IF(VLOOKUP(H178,Mal!$A$9:$B$431,2,0)='Sales Orders'!E177,"",VLOOKUP($H178,Mal!$A$9:$B$431,2,0)))</f>
        <v>#N/A</v>
      </c>
      <c r="F178" s="39" t="e">
        <f>IF($E178="",IF(INDEX(Mal!$C$9:$C$431,COUNTIF($E$108:$F177,"")-COUNT($H$108:$H177)+1,0)=F177,"",INDEX(Mal!$C$9:$C$431,COUNTIF($E$108:$F177,"")-COUNT($H$108:$H177)+1,0)),"")</f>
        <v>#N/A</v>
      </c>
      <c r="G178" s="39" t="e">
        <f t="shared" si="7"/>
        <v>#N/A</v>
      </c>
      <c r="H178" s="39">
        <f>IF(COUNTIF(Mal!$A$9:$A$431,'Sales Orders'!H177)+COUNTIFS(Mal!$A$9:$A$431,H177,Mal!$B$9:$B$431,"&lt;&gt;")+COUNTIFS(Mal!$A$9:$A$431,H177,Mal!$C$9:$C$431,"&lt;&gt;")=COUNTIF('Sales Orders'!$H$108:H177,'Sales Orders'!H177),'Sales Orders'!H177+1,'Sales Orders'!H177)</f>
        <v>2</v>
      </c>
      <c r="I178" s="39" t="e">
        <f>IF(E178="","",IF(Mal!$C$5="","",Mal!$C$5))</f>
        <v>#N/A</v>
      </c>
      <c r="J178" s="39" t="e">
        <f>IF(AND(J177="",$H178=$H177),"",IF(VLOOKUP($H178,Mal!$A$9:$H$431,7,0)='Sales Orders'!J177,"",VLOOKUP($H178,Mal!$A$9:$H$431,7,0)))</f>
        <v>#N/A</v>
      </c>
      <c r="K178" s="39" t="e">
        <f>IF(AND(K177="",$H178=$H177),"",IF(VLOOKUP($H178,Mal!$A$9:$H$431,8,0)='Sales Orders'!K177,"",VLOOKUP($H178,Mal!$A$9:$H$431,8,0)))</f>
        <v>#N/A</v>
      </c>
      <c r="L178" s="39" t="e">
        <f>IF(E178="","",IF(Mal!$C$6="","",Mal!$C$6))</f>
        <v>#N/A</v>
      </c>
      <c r="M178" s="39" t="e">
        <f>IF($E178="",IF(INDEX(Mal!K$9:K$431,COUNTIF($E$108:$F177,"")-COUNT($H$108:$H177)+1,0)=M177,"",INDEX(Mal!K$9:K$431,COUNTIF($E$108:$F177,"")-COUNT($H$108:$H177)+1,0)),"")</f>
        <v>#N/A</v>
      </c>
      <c r="N178" s="39" t="e">
        <f>IF($E178="",IF(INDEX(Mal!L$9:L$431,COUNTIF($E$108:$F177,"")-COUNT($H$108:$H177)+1,0)=N177,"",INDEX(Mal!L$9:L$431,COUNTIF($E$108:$F177,"")-COUNT($H$108:$H177)+1,0)),"")</f>
        <v>#N/A</v>
      </c>
      <c r="O178" s="39" t="e">
        <f>IF($E178="",IF(INDEX(Mal!M$9:M$431,COUNTIF($E$108:$F177,"")-COUNT($H$108:$H177)+1,0)=O177,"",INDEX(Mal!M$9:M$431,COUNTIF($E$108:$F177,"")-COUNT($H$108:$H177)+1,0)),"")</f>
        <v>#N/A</v>
      </c>
      <c r="P178" s="39" t="e">
        <f>IF($E178="",IF(INDEX(Mal!N$9:N$431,COUNTIF($E$108:$F177,"")-COUNT($H$108:$H177)+1,0)=P177,"",INDEX(Mal!N$9:N$431,COUNTIF($E$108:$F177,"")-COUNT($H$108:$H177)+1,0)),"")</f>
        <v>#N/A</v>
      </c>
      <c r="Q178" s="39" t="e">
        <f>IF($E178="",IF(INDEX(Mal!O$9:O$431,COUNTIF($E$108:$F177,"")-COUNT($H$108:$H177)+1,0)=Q177,"",INDEX(Mal!O$9:O$431,COUNTIF($E$108:$F177,"")-COUNT($H$108:$H177)+1,0)),"")</f>
        <v>#N/A</v>
      </c>
      <c r="R178" s="39" t="e">
        <f>IF($E178="",IF(INDEX(Mal!P$9:P$431,COUNTIF($E$108:$F177,"")-COUNT($H$108:$H177)+1,0)=R177,"",INDEX(Mal!P$9:P$431,COUNTIF($E$108:$F177,"")-COUNT($H$108:$H177)+1,0)),"")</f>
        <v>#N/A</v>
      </c>
      <c r="S178" s="39" t="e">
        <f>IF($E178="",IF(INDEX(Mal!Q$9:Q$431,COUNTIF($E$108:$F177,"")-COUNT($H$108:$H177)+1,0)=S177,"",INDEX(Mal!Q$9:Q$431,COUNTIF($E$108:$F177,"")-COUNT($H$108:$H177)+1,0)),"")</f>
        <v>#N/A</v>
      </c>
      <c r="T178" s="39" t="e">
        <f>IF($E178="",IF(INDEX(Mal!R$9:R$431,COUNTIF($E$108:$F177,"")-COUNT($H$108:$H177)+1,0)=T177,"",INDEX(Mal!R$9:R$431,COUNTIF($E$108:$F177,"")-COUNT($H$108:$H177)+1,0)),"")</f>
        <v>#N/A</v>
      </c>
      <c r="U178" s="39" t="e">
        <f>IF($E178="",IF(INDEX(Mal!S$9:S$431,COUNTIF($E$108:$F177,"")-COUNT($H$108:$H177)+1,0)=U177,"",INDEX(Mal!S$9:S$431,COUNTIF($E$108:$F177,"")-COUNT($H$108:$H177)+1,0)),"")</f>
        <v>#N/A</v>
      </c>
      <c r="V178" s="39" t="e">
        <f t="shared" si="4"/>
        <v>#N/A</v>
      </c>
      <c r="W178" s="39" t="e">
        <f>IF(IF(AND(E178="",F178=""),INDEX(Mal!I$9:I$431,(COUNT($H$108:$H178)-COUNTIF($V$108:$V178,"")),0),"")="","",IF(AND(E178="",F178=""),INDEX(Mal!I$9:I$431,(COUNT($H$108:$H178)-COUNTIF($V$108:$V178,"")),0),""))</f>
        <v>#N/A</v>
      </c>
      <c r="X178" s="39" t="e">
        <f>IF($E178="",IF(INDEX(Mal!J$9:J$431,COUNTIF($E$108:$F177,"")-COUNT($H$108:$H177)+1,0)=X177,"",INDEX(Mal!J$9:J$431,COUNTIF($E$108:$F177,"")-COUNT($H$108:$H177)+1,0)),"")</f>
        <v>#N/A</v>
      </c>
      <c r="Y178" s="39" t="e">
        <f>IF(AND(Y177="",$H178=$H177),"",IF(VLOOKUP($H178,Mal!$A$9:$T$431,20,0)='Sales Orders'!Y177,"",VLOOKUP($H178,Mal!$A$9:$T$431,20,0)))</f>
        <v>#N/A</v>
      </c>
      <c r="Z178" s="39" t="e">
        <f t="shared" si="5"/>
        <v>#N/A</v>
      </c>
    </row>
    <row r="179" spans="1:26">
      <c r="A179" t="str">
        <f>IFERROR(IF(VLOOKUP(H179,Mal!$A$9:$A$431,1,0),"","END"),"END")</f>
        <v>END</v>
      </c>
      <c r="B179" s="39" t="e">
        <f>IF($E179="",IF(INDEX(Mal!$D$9:$D$431,COUNTIF($E$108:$F178,"")-COUNT($H$108:$H178)+1,0)=B178,"",INDEX(Mal!$D$9:$D$431,COUNTIF($E$108:$F178,"")-COUNT($H$108:$H178)+1,0)),"")</f>
        <v>#N/A</v>
      </c>
      <c r="C179" s="39" t="e">
        <f t="shared" si="6"/>
        <v>#N/A</v>
      </c>
      <c r="D179" s="39" t="e">
        <f>IF($E179="",IF(INDEX(Mal!$F$9:$F$431,COUNTIF($E$108:$F178,"")-COUNT($H$108:$H178)+1,0)=D178,"",INDEX(Mal!$F$9:$F$431,COUNTIF($E$108:$F178,"")-COUNT($H$108:$H178)+1,0)),"")</f>
        <v>#N/A</v>
      </c>
      <c r="E179" s="39" t="e">
        <f>IF(AND(E178="",$H179=$H178),"",IF(VLOOKUP(H179,Mal!$A$9:$B$431,2,0)='Sales Orders'!E178,"",VLOOKUP($H179,Mal!$A$9:$B$431,2,0)))</f>
        <v>#N/A</v>
      </c>
      <c r="F179" s="39" t="e">
        <f>IF($E179="",IF(INDEX(Mal!$C$9:$C$431,COUNTIF($E$108:$F178,"")-COUNT($H$108:$H178)+1,0)=F178,"",INDEX(Mal!$C$9:$C$431,COUNTIF($E$108:$F178,"")-COUNT($H$108:$H178)+1,0)),"")</f>
        <v>#N/A</v>
      </c>
      <c r="G179" s="39" t="e">
        <f t="shared" si="7"/>
        <v>#N/A</v>
      </c>
      <c r="H179" s="39">
        <f>IF(COUNTIF(Mal!$A$9:$A$431,'Sales Orders'!H178)+COUNTIFS(Mal!$A$9:$A$431,H178,Mal!$B$9:$B$431,"&lt;&gt;")+COUNTIFS(Mal!$A$9:$A$431,H178,Mal!$C$9:$C$431,"&lt;&gt;")=COUNTIF('Sales Orders'!$H$108:H178,'Sales Orders'!H178),'Sales Orders'!H178+1,'Sales Orders'!H178)</f>
        <v>2</v>
      </c>
      <c r="I179" s="39" t="e">
        <f>IF(E179="","",IF(Mal!$C$5="","",Mal!$C$5))</f>
        <v>#N/A</v>
      </c>
      <c r="J179" s="39" t="e">
        <f>IF(AND(J178="",$H179=$H178),"",IF(VLOOKUP($H179,Mal!$A$9:$H$431,7,0)='Sales Orders'!J178,"",VLOOKUP($H179,Mal!$A$9:$H$431,7,0)))</f>
        <v>#N/A</v>
      </c>
      <c r="K179" s="39" t="e">
        <f>IF(AND(K178="",$H179=$H178),"",IF(VLOOKUP($H179,Mal!$A$9:$H$431,8,0)='Sales Orders'!K178,"",VLOOKUP($H179,Mal!$A$9:$H$431,8,0)))</f>
        <v>#N/A</v>
      </c>
      <c r="L179" s="39" t="e">
        <f>IF(E179="","",IF(Mal!$C$6="","",Mal!$C$6))</f>
        <v>#N/A</v>
      </c>
      <c r="M179" s="39" t="e">
        <f>IF($E179="",IF(INDEX(Mal!K$9:K$431,COUNTIF($E$108:$F178,"")-COUNT($H$108:$H178)+1,0)=M178,"",INDEX(Mal!K$9:K$431,COUNTIF($E$108:$F178,"")-COUNT($H$108:$H178)+1,0)),"")</f>
        <v>#N/A</v>
      </c>
      <c r="N179" s="39" t="e">
        <f>IF($E179="",IF(INDEX(Mal!L$9:L$431,COUNTIF($E$108:$F178,"")-COUNT($H$108:$H178)+1,0)=N178,"",INDEX(Mal!L$9:L$431,COUNTIF($E$108:$F178,"")-COUNT($H$108:$H178)+1,0)),"")</f>
        <v>#N/A</v>
      </c>
      <c r="O179" s="39" t="e">
        <f>IF($E179="",IF(INDEX(Mal!M$9:M$431,COUNTIF($E$108:$F178,"")-COUNT($H$108:$H178)+1,0)=O178,"",INDEX(Mal!M$9:M$431,COUNTIF($E$108:$F178,"")-COUNT($H$108:$H178)+1,0)),"")</f>
        <v>#N/A</v>
      </c>
      <c r="P179" s="39" t="e">
        <f>IF($E179="",IF(INDEX(Mal!N$9:N$431,COUNTIF($E$108:$F178,"")-COUNT($H$108:$H178)+1,0)=P178,"",INDEX(Mal!N$9:N$431,COUNTIF($E$108:$F178,"")-COUNT($H$108:$H178)+1,0)),"")</f>
        <v>#N/A</v>
      </c>
      <c r="Q179" s="39" t="e">
        <f>IF($E179="",IF(INDEX(Mal!O$9:O$431,COUNTIF($E$108:$F178,"")-COUNT($H$108:$H178)+1,0)=Q178,"",INDEX(Mal!O$9:O$431,COUNTIF($E$108:$F178,"")-COUNT($H$108:$H178)+1,0)),"")</f>
        <v>#N/A</v>
      </c>
      <c r="R179" s="39" t="e">
        <f>IF($E179="",IF(INDEX(Mal!P$9:P$431,COUNTIF($E$108:$F178,"")-COUNT($H$108:$H178)+1,0)=R178,"",INDEX(Mal!P$9:P$431,COUNTIF($E$108:$F178,"")-COUNT($H$108:$H178)+1,0)),"")</f>
        <v>#N/A</v>
      </c>
      <c r="S179" s="39" t="e">
        <f>IF($E179="",IF(INDEX(Mal!Q$9:Q$431,COUNTIF($E$108:$F178,"")-COUNT($H$108:$H178)+1,0)=S178,"",INDEX(Mal!Q$9:Q$431,COUNTIF($E$108:$F178,"")-COUNT($H$108:$H178)+1,0)),"")</f>
        <v>#N/A</v>
      </c>
      <c r="T179" s="39" t="e">
        <f>IF($E179="",IF(INDEX(Mal!R$9:R$431,COUNTIF($E$108:$F178,"")-COUNT($H$108:$H178)+1,0)=T178,"",INDEX(Mal!R$9:R$431,COUNTIF($E$108:$F178,"")-COUNT($H$108:$H178)+1,0)),"")</f>
        <v>#N/A</v>
      </c>
      <c r="U179" s="39" t="e">
        <f>IF($E179="",IF(INDEX(Mal!S$9:S$431,COUNTIF($E$108:$F178,"")-COUNT($H$108:$H178)+1,0)=U178,"",INDEX(Mal!S$9:S$431,COUNTIF($E$108:$F178,"")-COUNT($H$108:$H178)+1,0)),"")</f>
        <v>#N/A</v>
      </c>
      <c r="V179" s="39" t="e">
        <f t="shared" si="4"/>
        <v>#N/A</v>
      </c>
      <c r="W179" s="39" t="e">
        <f>IF(IF(AND(E179="",F179=""),INDEX(Mal!I$9:I$431,(COUNT($H$108:$H179)-COUNTIF($V$108:$V179,"")),0),"")="","",IF(AND(E179="",F179=""),INDEX(Mal!I$9:I$431,(COUNT($H$108:$H179)-COUNTIF($V$108:$V179,"")),0),""))</f>
        <v>#N/A</v>
      </c>
      <c r="X179" s="39" t="e">
        <f>IF($E179="",IF(INDEX(Mal!J$9:J$431,COUNTIF($E$108:$F178,"")-COUNT($H$108:$H178)+1,0)=X178,"",INDEX(Mal!J$9:J$431,COUNTIF($E$108:$F178,"")-COUNT($H$108:$H178)+1,0)),"")</f>
        <v>#N/A</v>
      </c>
      <c r="Y179" s="39" t="e">
        <f>IF(AND(Y178="",$H179=$H178),"",IF(VLOOKUP($H179,Mal!$A$9:$T$431,20,0)='Sales Orders'!Y178,"",VLOOKUP($H179,Mal!$A$9:$T$431,20,0)))</f>
        <v>#N/A</v>
      </c>
      <c r="Z179" s="39" t="e">
        <f t="shared" si="5"/>
        <v>#N/A</v>
      </c>
    </row>
    <row r="180" spans="1:26">
      <c r="A180" t="str">
        <f>IFERROR(IF(VLOOKUP(H180,Mal!$A$9:$A$431,1,0),"","END"),"END")</f>
        <v>END</v>
      </c>
      <c r="B180" s="39" t="e">
        <f>IF($E180="",IF(INDEX(Mal!$D$9:$D$431,COUNTIF($E$108:$F179,"")-COUNT($H$108:$H179)+1,0)=B179,"",INDEX(Mal!$D$9:$D$431,COUNTIF($E$108:$F179,"")-COUNT($H$108:$H179)+1,0)),"")</f>
        <v>#N/A</v>
      </c>
      <c r="C180" s="39" t="e">
        <f t="shared" si="6"/>
        <v>#N/A</v>
      </c>
      <c r="D180" s="39" t="e">
        <f>IF($E180="",IF(INDEX(Mal!$F$9:$F$431,COUNTIF($E$108:$F179,"")-COUNT($H$108:$H179)+1,0)=D179,"",INDEX(Mal!$F$9:$F$431,COUNTIF($E$108:$F179,"")-COUNT($H$108:$H179)+1,0)),"")</f>
        <v>#N/A</v>
      </c>
      <c r="E180" s="39" t="e">
        <f>IF(AND(E179="",$H180=$H179),"",IF(VLOOKUP(H180,Mal!$A$9:$B$431,2,0)='Sales Orders'!E179,"",VLOOKUP($H180,Mal!$A$9:$B$431,2,0)))</f>
        <v>#N/A</v>
      </c>
      <c r="F180" s="39" t="e">
        <f>IF($E180="",IF(INDEX(Mal!$C$9:$C$431,COUNTIF($E$108:$F179,"")-COUNT($H$108:$H179)+1,0)=F179,"",INDEX(Mal!$C$9:$C$431,COUNTIF($E$108:$F179,"")-COUNT($H$108:$H179)+1,0)),"")</f>
        <v>#N/A</v>
      </c>
      <c r="G180" s="39" t="e">
        <f t="shared" si="7"/>
        <v>#N/A</v>
      </c>
      <c r="H180" s="39">
        <f>IF(COUNTIF(Mal!$A$9:$A$431,'Sales Orders'!H179)+COUNTIFS(Mal!$A$9:$A$431,H179,Mal!$B$9:$B$431,"&lt;&gt;")+COUNTIFS(Mal!$A$9:$A$431,H179,Mal!$C$9:$C$431,"&lt;&gt;")=COUNTIF('Sales Orders'!$H$108:H179,'Sales Orders'!H179),'Sales Orders'!H179+1,'Sales Orders'!H179)</f>
        <v>2</v>
      </c>
      <c r="I180" s="39" t="e">
        <f>IF(E180="","",IF(Mal!$C$5="","",Mal!$C$5))</f>
        <v>#N/A</v>
      </c>
      <c r="J180" s="39" t="e">
        <f>IF(AND(J179="",$H180=$H179),"",IF(VLOOKUP($H180,Mal!$A$9:$H$431,7,0)='Sales Orders'!J179,"",VLOOKUP($H180,Mal!$A$9:$H$431,7,0)))</f>
        <v>#N/A</v>
      </c>
      <c r="K180" s="39" t="e">
        <f>IF(AND(K179="",$H180=$H179),"",IF(VLOOKUP($H180,Mal!$A$9:$H$431,8,0)='Sales Orders'!K179,"",VLOOKUP($H180,Mal!$A$9:$H$431,8,0)))</f>
        <v>#N/A</v>
      </c>
      <c r="L180" s="39" t="e">
        <f>IF(E180="","",IF(Mal!$C$6="","",Mal!$C$6))</f>
        <v>#N/A</v>
      </c>
      <c r="M180" s="39" t="e">
        <f>IF($E180="",IF(INDEX(Mal!K$9:K$431,COUNTIF($E$108:$F179,"")-COUNT($H$108:$H179)+1,0)=M179,"",INDEX(Mal!K$9:K$431,COUNTIF($E$108:$F179,"")-COUNT($H$108:$H179)+1,0)),"")</f>
        <v>#N/A</v>
      </c>
      <c r="N180" s="39" t="e">
        <f>IF($E180="",IF(INDEX(Mal!L$9:L$431,COUNTIF($E$108:$F179,"")-COUNT($H$108:$H179)+1,0)=N179,"",INDEX(Mal!L$9:L$431,COUNTIF($E$108:$F179,"")-COUNT($H$108:$H179)+1,0)),"")</f>
        <v>#N/A</v>
      </c>
      <c r="O180" s="39" t="e">
        <f>IF($E180="",IF(INDEX(Mal!M$9:M$431,COUNTIF($E$108:$F179,"")-COUNT($H$108:$H179)+1,0)=O179,"",INDEX(Mal!M$9:M$431,COUNTIF($E$108:$F179,"")-COUNT($H$108:$H179)+1,0)),"")</f>
        <v>#N/A</v>
      </c>
      <c r="P180" s="39" t="e">
        <f>IF($E180="",IF(INDEX(Mal!N$9:N$431,COUNTIF($E$108:$F179,"")-COUNT($H$108:$H179)+1,0)=P179,"",INDEX(Mal!N$9:N$431,COUNTIF($E$108:$F179,"")-COUNT($H$108:$H179)+1,0)),"")</f>
        <v>#N/A</v>
      </c>
      <c r="Q180" s="39" t="e">
        <f>IF($E180="",IF(INDEX(Mal!O$9:O$431,COUNTIF($E$108:$F179,"")-COUNT($H$108:$H179)+1,0)=Q179,"",INDEX(Mal!O$9:O$431,COUNTIF($E$108:$F179,"")-COUNT($H$108:$H179)+1,0)),"")</f>
        <v>#N/A</v>
      </c>
      <c r="R180" s="39" t="e">
        <f>IF($E180="",IF(INDEX(Mal!P$9:P$431,COUNTIF($E$108:$F179,"")-COUNT($H$108:$H179)+1,0)=R179,"",INDEX(Mal!P$9:P$431,COUNTIF($E$108:$F179,"")-COUNT($H$108:$H179)+1,0)),"")</f>
        <v>#N/A</v>
      </c>
      <c r="S180" s="39" t="e">
        <f>IF($E180="",IF(INDEX(Mal!Q$9:Q$431,COUNTIF($E$108:$F179,"")-COUNT($H$108:$H179)+1,0)=S179,"",INDEX(Mal!Q$9:Q$431,COUNTIF($E$108:$F179,"")-COUNT($H$108:$H179)+1,0)),"")</f>
        <v>#N/A</v>
      </c>
      <c r="T180" s="39" t="e">
        <f>IF($E180="",IF(INDEX(Mal!R$9:R$431,COUNTIF($E$108:$F179,"")-COUNT($H$108:$H179)+1,0)=T179,"",INDEX(Mal!R$9:R$431,COUNTIF($E$108:$F179,"")-COUNT($H$108:$H179)+1,0)),"")</f>
        <v>#N/A</v>
      </c>
      <c r="U180" s="39" t="e">
        <f>IF($E180="",IF(INDEX(Mal!S$9:S$431,COUNTIF($E$108:$F179,"")-COUNT($H$108:$H179)+1,0)=U179,"",INDEX(Mal!S$9:S$431,COUNTIF($E$108:$F179,"")-COUNT($H$108:$H179)+1,0)),"")</f>
        <v>#N/A</v>
      </c>
      <c r="V180" s="39" t="e">
        <f t="shared" si="4"/>
        <v>#N/A</v>
      </c>
      <c r="W180" s="39" t="e">
        <f>IF(IF(AND(E180="",F180=""),INDEX(Mal!I$9:I$431,(COUNT($H$108:$H180)-COUNTIF($V$108:$V180,"")),0),"")="","",IF(AND(E180="",F180=""),INDEX(Mal!I$9:I$431,(COUNT($H$108:$H180)-COUNTIF($V$108:$V180,"")),0),""))</f>
        <v>#N/A</v>
      </c>
      <c r="X180" s="39" t="e">
        <f>IF($E180="",IF(INDEX(Mal!J$9:J$431,COUNTIF($E$108:$F179,"")-COUNT($H$108:$H179)+1,0)=X179,"",INDEX(Mal!J$9:J$431,COUNTIF($E$108:$F179,"")-COUNT($H$108:$H179)+1,0)),"")</f>
        <v>#N/A</v>
      </c>
      <c r="Y180" s="39" t="e">
        <f>IF(AND(Y179="",$H180=$H179),"",IF(VLOOKUP($H180,Mal!$A$9:$T$431,20,0)='Sales Orders'!Y179,"",VLOOKUP($H180,Mal!$A$9:$T$431,20,0)))</f>
        <v>#N/A</v>
      </c>
      <c r="Z180" s="39" t="e">
        <f t="shared" si="5"/>
        <v>#N/A</v>
      </c>
    </row>
    <row r="181" spans="1:26">
      <c r="A181" t="str">
        <f>IFERROR(IF(VLOOKUP(H181,Mal!$A$9:$A$431,1,0),"","END"),"END")</f>
        <v>END</v>
      </c>
      <c r="B181" s="39" t="e">
        <f>IF($E181="",IF(INDEX(Mal!$D$9:$D$431,COUNTIF($E$108:$F180,"")-COUNT($H$108:$H180)+1,0)=B180,"",INDEX(Mal!$D$9:$D$431,COUNTIF($E$108:$F180,"")-COUNT($H$108:$H180)+1,0)),"")</f>
        <v>#N/A</v>
      </c>
      <c r="C181" s="39" t="e">
        <f t="shared" si="6"/>
        <v>#N/A</v>
      </c>
      <c r="D181" s="39" t="e">
        <f>IF($E181="",IF(INDEX(Mal!$F$9:$F$431,COUNTIF($E$108:$F180,"")-COUNT($H$108:$H180)+1,0)=D180,"",INDEX(Mal!$F$9:$F$431,COUNTIF($E$108:$F180,"")-COUNT($H$108:$H180)+1,0)),"")</f>
        <v>#N/A</v>
      </c>
      <c r="E181" s="39" t="e">
        <f>IF(AND(E180="",$H181=$H180),"",IF(VLOOKUP(H181,Mal!$A$9:$B$431,2,0)='Sales Orders'!E180,"",VLOOKUP($H181,Mal!$A$9:$B$431,2,0)))</f>
        <v>#N/A</v>
      </c>
      <c r="F181" s="39" t="e">
        <f>IF($E181="",IF(INDEX(Mal!$C$9:$C$431,COUNTIF($E$108:$F180,"")-COUNT($H$108:$H180)+1,0)=F180,"",INDEX(Mal!$C$9:$C$431,COUNTIF($E$108:$F180,"")-COUNT($H$108:$H180)+1,0)),"")</f>
        <v>#N/A</v>
      </c>
      <c r="G181" s="39" t="e">
        <f t="shared" si="7"/>
        <v>#N/A</v>
      </c>
      <c r="H181" s="39">
        <f>IF(COUNTIF(Mal!$A$9:$A$431,'Sales Orders'!H180)+COUNTIFS(Mal!$A$9:$A$431,H180,Mal!$B$9:$B$431,"&lt;&gt;")+COUNTIFS(Mal!$A$9:$A$431,H180,Mal!$C$9:$C$431,"&lt;&gt;")=COUNTIF('Sales Orders'!$H$108:H180,'Sales Orders'!H180),'Sales Orders'!H180+1,'Sales Orders'!H180)</f>
        <v>2</v>
      </c>
      <c r="I181" s="39" t="e">
        <f>IF(E181="","",IF(Mal!$C$5="","",Mal!$C$5))</f>
        <v>#N/A</v>
      </c>
      <c r="J181" s="39" t="e">
        <f>IF(AND(J180="",$H181=$H180),"",IF(VLOOKUP($H181,Mal!$A$9:$H$431,7,0)='Sales Orders'!J180,"",VLOOKUP($H181,Mal!$A$9:$H$431,7,0)))</f>
        <v>#N/A</v>
      </c>
      <c r="K181" s="39" t="e">
        <f>IF(AND(K180="",$H181=$H180),"",IF(VLOOKUP($H181,Mal!$A$9:$H$431,8,0)='Sales Orders'!K180,"",VLOOKUP($H181,Mal!$A$9:$H$431,8,0)))</f>
        <v>#N/A</v>
      </c>
      <c r="L181" s="39" t="e">
        <f>IF(E181="","",IF(Mal!$C$6="","",Mal!$C$6))</f>
        <v>#N/A</v>
      </c>
      <c r="M181" s="39" t="e">
        <f>IF($E181="",IF(INDEX(Mal!K$9:K$431,COUNTIF($E$108:$F180,"")-COUNT($H$108:$H180)+1,0)=M180,"",INDEX(Mal!K$9:K$431,COUNTIF($E$108:$F180,"")-COUNT($H$108:$H180)+1,0)),"")</f>
        <v>#N/A</v>
      </c>
      <c r="N181" s="39" t="e">
        <f>IF($E181="",IF(INDEX(Mal!L$9:L$431,COUNTIF($E$108:$F180,"")-COUNT($H$108:$H180)+1,0)=N180,"",INDEX(Mal!L$9:L$431,COUNTIF($E$108:$F180,"")-COUNT($H$108:$H180)+1,0)),"")</f>
        <v>#N/A</v>
      </c>
      <c r="O181" s="39" t="e">
        <f>IF($E181="",IF(INDEX(Mal!M$9:M$431,COUNTIF($E$108:$F180,"")-COUNT($H$108:$H180)+1,0)=O180,"",INDEX(Mal!M$9:M$431,COUNTIF($E$108:$F180,"")-COUNT($H$108:$H180)+1,0)),"")</f>
        <v>#N/A</v>
      </c>
      <c r="P181" s="39" t="e">
        <f>IF($E181="",IF(INDEX(Mal!N$9:N$431,COUNTIF($E$108:$F180,"")-COUNT($H$108:$H180)+1,0)=P180,"",INDEX(Mal!N$9:N$431,COUNTIF($E$108:$F180,"")-COUNT($H$108:$H180)+1,0)),"")</f>
        <v>#N/A</v>
      </c>
      <c r="Q181" s="39" t="e">
        <f>IF($E181="",IF(INDEX(Mal!O$9:O$431,COUNTIF($E$108:$F180,"")-COUNT($H$108:$H180)+1,0)=Q180,"",INDEX(Mal!O$9:O$431,COUNTIF($E$108:$F180,"")-COUNT($H$108:$H180)+1,0)),"")</f>
        <v>#N/A</v>
      </c>
      <c r="R181" s="39" t="e">
        <f>IF($E181="",IF(INDEX(Mal!P$9:P$431,COUNTIF($E$108:$F180,"")-COUNT($H$108:$H180)+1,0)=R180,"",INDEX(Mal!P$9:P$431,COUNTIF($E$108:$F180,"")-COUNT($H$108:$H180)+1,0)),"")</f>
        <v>#N/A</v>
      </c>
      <c r="S181" s="39" t="e">
        <f>IF($E181="",IF(INDEX(Mal!Q$9:Q$431,COUNTIF($E$108:$F180,"")-COUNT($H$108:$H180)+1,0)=S180,"",INDEX(Mal!Q$9:Q$431,COUNTIF($E$108:$F180,"")-COUNT($H$108:$H180)+1,0)),"")</f>
        <v>#N/A</v>
      </c>
      <c r="T181" s="39" t="e">
        <f>IF($E181="",IF(INDEX(Mal!R$9:R$431,COUNTIF($E$108:$F180,"")-COUNT($H$108:$H180)+1,0)=T180,"",INDEX(Mal!R$9:R$431,COUNTIF($E$108:$F180,"")-COUNT($H$108:$H180)+1,0)),"")</f>
        <v>#N/A</v>
      </c>
      <c r="U181" s="39" t="e">
        <f>IF($E181="",IF(INDEX(Mal!S$9:S$431,COUNTIF($E$108:$F180,"")-COUNT($H$108:$H180)+1,0)=U180,"",INDEX(Mal!S$9:S$431,COUNTIF($E$108:$F180,"")-COUNT($H$108:$H180)+1,0)),"")</f>
        <v>#N/A</v>
      </c>
      <c r="V181" s="39" t="e">
        <f t="shared" si="4"/>
        <v>#N/A</v>
      </c>
      <c r="W181" s="39" t="e">
        <f>IF(IF(AND(E181="",F181=""),INDEX(Mal!I$9:I$431,(COUNT($H$108:$H181)-COUNTIF($V$108:$V181,"")),0),"")="","",IF(AND(E181="",F181=""),INDEX(Mal!I$9:I$431,(COUNT($H$108:$H181)-COUNTIF($V$108:$V181,"")),0),""))</f>
        <v>#N/A</v>
      </c>
      <c r="X181" s="39" t="e">
        <f>IF($E181="",IF(INDEX(Mal!J$9:J$431,COUNTIF($E$108:$F180,"")-COUNT($H$108:$H180)+1,0)=X180,"",INDEX(Mal!J$9:J$431,COUNTIF($E$108:$F180,"")-COUNT($H$108:$H180)+1,0)),"")</f>
        <v>#N/A</v>
      </c>
      <c r="Y181" s="39" t="e">
        <f>IF(AND(Y180="",$H181=$H180),"",IF(VLOOKUP($H181,Mal!$A$9:$T$431,20,0)='Sales Orders'!Y180,"",VLOOKUP($H181,Mal!$A$9:$T$431,20,0)))</f>
        <v>#N/A</v>
      </c>
      <c r="Z181" s="39" t="e">
        <f t="shared" si="5"/>
        <v>#N/A</v>
      </c>
    </row>
    <row r="182" spans="1:26">
      <c r="A182" t="str">
        <f>IFERROR(IF(VLOOKUP(H182,Mal!$A$9:$A$431,1,0),"","END"),"END")</f>
        <v>END</v>
      </c>
      <c r="B182" s="39" t="e">
        <f>IF($E182="",IF(INDEX(Mal!$D$9:$D$431,COUNTIF($E$108:$F181,"")-COUNT($H$108:$H181)+1,0)=B181,"",INDEX(Mal!$D$9:$D$431,COUNTIF($E$108:$F181,"")-COUNT($H$108:$H181)+1,0)),"")</f>
        <v>#N/A</v>
      </c>
      <c r="C182" s="39" t="e">
        <f t="shared" si="6"/>
        <v>#N/A</v>
      </c>
      <c r="D182" s="39" t="e">
        <f>IF($E182="",IF(INDEX(Mal!$F$9:$F$431,COUNTIF($E$108:$F181,"")-COUNT($H$108:$H181)+1,0)=D181,"",INDEX(Mal!$F$9:$F$431,COUNTIF($E$108:$F181,"")-COUNT($H$108:$H181)+1,0)),"")</f>
        <v>#N/A</v>
      </c>
      <c r="E182" s="39" t="e">
        <f>IF(AND(E181="",$H182=$H181),"",IF(VLOOKUP(H182,Mal!$A$9:$B$431,2,0)='Sales Orders'!E181,"",VLOOKUP($H182,Mal!$A$9:$B$431,2,0)))</f>
        <v>#N/A</v>
      </c>
      <c r="F182" s="39" t="e">
        <f>IF($E182="",IF(INDEX(Mal!$C$9:$C$431,COUNTIF($E$108:$F181,"")-COUNT($H$108:$H181)+1,0)=F181,"",INDEX(Mal!$C$9:$C$431,COUNTIF($E$108:$F181,"")-COUNT($H$108:$H181)+1,0)),"")</f>
        <v>#N/A</v>
      </c>
      <c r="G182" s="39" t="e">
        <f t="shared" si="7"/>
        <v>#N/A</v>
      </c>
      <c r="H182" s="39">
        <f>IF(COUNTIF(Mal!$A$9:$A$431,'Sales Orders'!H181)+COUNTIFS(Mal!$A$9:$A$431,H181,Mal!$B$9:$B$431,"&lt;&gt;")+COUNTIFS(Mal!$A$9:$A$431,H181,Mal!$C$9:$C$431,"&lt;&gt;")=COUNTIF('Sales Orders'!$H$108:H181,'Sales Orders'!H181),'Sales Orders'!H181+1,'Sales Orders'!H181)</f>
        <v>2</v>
      </c>
      <c r="I182" s="39" t="e">
        <f>IF(E182="","",IF(Mal!$C$5="","",Mal!$C$5))</f>
        <v>#N/A</v>
      </c>
      <c r="J182" s="39" t="e">
        <f>IF(AND(J181="",$H182=$H181),"",IF(VLOOKUP($H182,Mal!$A$9:$H$431,7,0)='Sales Orders'!J181,"",VLOOKUP($H182,Mal!$A$9:$H$431,7,0)))</f>
        <v>#N/A</v>
      </c>
      <c r="K182" s="39" t="e">
        <f>IF(AND(K181="",$H182=$H181),"",IF(VLOOKUP($H182,Mal!$A$9:$H$431,8,0)='Sales Orders'!K181,"",VLOOKUP($H182,Mal!$A$9:$H$431,8,0)))</f>
        <v>#N/A</v>
      </c>
      <c r="L182" s="39" t="e">
        <f>IF(E182="","",IF(Mal!$C$6="","",Mal!$C$6))</f>
        <v>#N/A</v>
      </c>
      <c r="M182" s="39" t="e">
        <f>IF($E182="",IF(INDEX(Mal!K$9:K$431,COUNTIF($E$108:$F181,"")-COUNT($H$108:$H181)+1,0)=M181,"",INDEX(Mal!K$9:K$431,COUNTIF($E$108:$F181,"")-COUNT($H$108:$H181)+1,0)),"")</f>
        <v>#N/A</v>
      </c>
      <c r="N182" s="39" t="e">
        <f>IF($E182="",IF(INDEX(Mal!L$9:L$431,COUNTIF($E$108:$F181,"")-COUNT($H$108:$H181)+1,0)=N181,"",INDEX(Mal!L$9:L$431,COUNTIF($E$108:$F181,"")-COUNT($H$108:$H181)+1,0)),"")</f>
        <v>#N/A</v>
      </c>
      <c r="O182" s="39" t="e">
        <f>IF($E182="",IF(INDEX(Mal!M$9:M$431,COUNTIF($E$108:$F181,"")-COUNT($H$108:$H181)+1,0)=O181,"",INDEX(Mal!M$9:M$431,COUNTIF($E$108:$F181,"")-COUNT($H$108:$H181)+1,0)),"")</f>
        <v>#N/A</v>
      </c>
      <c r="P182" s="39" t="e">
        <f>IF($E182="",IF(INDEX(Mal!N$9:N$431,COUNTIF($E$108:$F181,"")-COUNT($H$108:$H181)+1,0)=P181,"",INDEX(Mal!N$9:N$431,COUNTIF($E$108:$F181,"")-COUNT($H$108:$H181)+1,0)),"")</f>
        <v>#N/A</v>
      </c>
      <c r="Q182" s="39" t="e">
        <f>IF($E182="",IF(INDEX(Mal!O$9:O$431,COUNTIF($E$108:$F181,"")-COUNT($H$108:$H181)+1,0)=Q181,"",INDEX(Mal!O$9:O$431,COUNTIF($E$108:$F181,"")-COUNT($H$108:$H181)+1,0)),"")</f>
        <v>#N/A</v>
      </c>
      <c r="R182" s="39" t="e">
        <f>IF($E182="",IF(INDEX(Mal!P$9:P$431,COUNTIF($E$108:$F181,"")-COUNT($H$108:$H181)+1,0)=R181,"",INDEX(Mal!P$9:P$431,COUNTIF($E$108:$F181,"")-COUNT($H$108:$H181)+1,0)),"")</f>
        <v>#N/A</v>
      </c>
      <c r="S182" s="39" t="e">
        <f>IF($E182="",IF(INDEX(Mal!Q$9:Q$431,COUNTIF($E$108:$F181,"")-COUNT($H$108:$H181)+1,0)=S181,"",INDEX(Mal!Q$9:Q$431,COUNTIF($E$108:$F181,"")-COUNT($H$108:$H181)+1,0)),"")</f>
        <v>#N/A</v>
      </c>
      <c r="T182" s="39" t="e">
        <f>IF($E182="",IF(INDEX(Mal!R$9:R$431,COUNTIF($E$108:$F181,"")-COUNT($H$108:$H181)+1,0)=T181,"",INDEX(Mal!R$9:R$431,COUNTIF($E$108:$F181,"")-COUNT($H$108:$H181)+1,0)),"")</f>
        <v>#N/A</v>
      </c>
      <c r="U182" s="39" t="e">
        <f>IF($E182="",IF(INDEX(Mal!S$9:S$431,COUNTIF($E$108:$F181,"")-COUNT($H$108:$H181)+1,0)=U181,"",INDEX(Mal!S$9:S$431,COUNTIF($E$108:$F181,"")-COUNT($H$108:$H181)+1,0)),"")</f>
        <v>#N/A</v>
      </c>
      <c r="V182" s="39" t="e">
        <f t="shared" si="4"/>
        <v>#N/A</v>
      </c>
      <c r="W182" s="39" t="e">
        <f>IF(IF(AND(E182="",F182=""),INDEX(Mal!I$9:I$431,(COUNT($H$108:$H182)-COUNTIF($V$108:$V182,"")),0),"")="","",IF(AND(E182="",F182=""),INDEX(Mal!I$9:I$431,(COUNT($H$108:$H182)-COUNTIF($V$108:$V182,"")),0),""))</f>
        <v>#N/A</v>
      </c>
      <c r="X182" s="39" t="e">
        <f>IF($E182="",IF(INDEX(Mal!J$9:J$431,COUNTIF($E$108:$F181,"")-COUNT($H$108:$H181)+1,0)=X181,"",INDEX(Mal!J$9:J$431,COUNTIF($E$108:$F181,"")-COUNT($H$108:$H181)+1,0)),"")</f>
        <v>#N/A</v>
      </c>
      <c r="Y182" s="39" t="e">
        <f>IF(AND(Y181="",$H182=$H181),"",IF(VLOOKUP($H182,Mal!$A$9:$T$431,20,0)='Sales Orders'!Y181,"",VLOOKUP($H182,Mal!$A$9:$T$431,20,0)))</f>
        <v>#N/A</v>
      </c>
      <c r="Z182" s="39" t="e">
        <f t="shared" si="5"/>
        <v>#N/A</v>
      </c>
    </row>
    <row r="183" spans="1:26">
      <c r="A183" t="str">
        <f>IFERROR(IF(VLOOKUP(H183,Mal!$A$9:$A$431,1,0),"","END"),"END")</f>
        <v>END</v>
      </c>
      <c r="B183" s="39" t="e">
        <f>IF($E183="",IF(INDEX(Mal!$D$9:$D$431,COUNTIF($E$108:$F182,"")-COUNT($H$108:$H182)+1,0)=B182,"",INDEX(Mal!$D$9:$D$431,COUNTIF($E$108:$F182,"")-COUNT($H$108:$H182)+1,0)),"")</f>
        <v>#N/A</v>
      </c>
      <c r="C183" s="39" t="e">
        <f t="shared" si="6"/>
        <v>#N/A</v>
      </c>
      <c r="D183" s="39" t="e">
        <f>IF($E183="",IF(INDEX(Mal!$F$9:$F$431,COUNTIF($E$108:$F182,"")-COUNT($H$108:$H182)+1,0)=D182,"",INDEX(Mal!$F$9:$F$431,COUNTIF($E$108:$F182,"")-COUNT($H$108:$H182)+1,0)),"")</f>
        <v>#N/A</v>
      </c>
      <c r="E183" s="39" t="e">
        <f>IF(AND(E182="",$H183=$H182),"",IF(VLOOKUP(H183,Mal!$A$9:$B$431,2,0)='Sales Orders'!E182,"",VLOOKUP($H183,Mal!$A$9:$B$431,2,0)))</f>
        <v>#N/A</v>
      </c>
      <c r="F183" s="39" t="e">
        <f>IF($E183="",IF(INDEX(Mal!$C$9:$C$431,COUNTIF($E$108:$F182,"")-COUNT($H$108:$H182)+1,0)=F182,"",INDEX(Mal!$C$9:$C$431,COUNTIF($E$108:$F182,"")-COUNT($H$108:$H182)+1,0)),"")</f>
        <v>#N/A</v>
      </c>
      <c r="G183" s="39" t="e">
        <f t="shared" si="7"/>
        <v>#N/A</v>
      </c>
      <c r="H183" s="39">
        <f>IF(COUNTIF(Mal!$A$9:$A$431,'Sales Orders'!H182)+COUNTIFS(Mal!$A$9:$A$431,H182,Mal!$B$9:$B$431,"&lt;&gt;")+COUNTIFS(Mal!$A$9:$A$431,H182,Mal!$C$9:$C$431,"&lt;&gt;")=COUNTIF('Sales Orders'!$H$108:H182,'Sales Orders'!H182),'Sales Orders'!H182+1,'Sales Orders'!H182)</f>
        <v>2</v>
      </c>
      <c r="I183" s="39" t="e">
        <f>IF(E183="","",IF(Mal!$C$5="","",Mal!$C$5))</f>
        <v>#N/A</v>
      </c>
      <c r="J183" s="39" t="e">
        <f>IF(AND(J182="",$H183=$H182),"",IF(VLOOKUP($H183,Mal!$A$9:$H$431,7,0)='Sales Orders'!J182,"",VLOOKUP($H183,Mal!$A$9:$H$431,7,0)))</f>
        <v>#N/A</v>
      </c>
      <c r="K183" s="39" t="e">
        <f>IF(AND(K182="",$H183=$H182),"",IF(VLOOKUP($H183,Mal!$A$9:$H$431,8,0)='Sales Orders'!K182,"",VLOOKUP($H183,Mal!$A$9:$H$431,8,0)))</f>
        <v>#N/A</v>
      </c>
      <c r="L183" s="39" t="e">
        <f>IF(E183="","",IF(Mal!$C$6="","",Mal!$C$6))</f>
        <v>#N/A</v>
      </c>
      <c r="M183" s="39" t="e">
        <f>IF($E183="",IF(INDEX(Mal!K$9:K$431,COUNTIF($E$108:$F182,"")-COUNT($H$108:$H182)+1,0)=M182,"",INDEX(Mal!K$9:K$431,COUNTIF($E$108:$F182,"")-COUNT($H$108:$H182)+1,0)),"")</f>
        <v>#N/A</v>
      </c>
      <c r="N183" s="39" t="e">
        <f>IF($E183="",IF(INDEX(Mal!L$9:L$431,COUNTIF($E$108:$F182,"")-COUNT($H$108:$H182)+1,0)=N182,"",INDEX(Mal!L$9:L$431,COUNTIF($E$108:$F182,"")-COUNT($H$108:$H182)+1,0)),"")</f>
        <v>#N/A</v>
      </c>
      <c r="O183" s="39" t="e">
        <f>IF($E183="",IF(INDEX(Mal!M$9:M$431,COUNTIF($E$108:$F182,"")-COUNT($H$108:$H182)+1,0)=O182,"",INDEX(Mal!M$9:M$431,COUNTIF($E$108:$F182,"")-COUNT($H$108:$H182)+1,0)),"")</f>
        <v>#N/A</v>
      </c>
      <c r="P183" s="39" t="e">
        <f>IF($E183="",IF(INDEX(Mal!N$9:N$431,COUNTIF($E$108:$F182,"")-COUNT($H$108:$H182)+1,0)=P182,"",INDEX(Mal!N$9:N$431,COUNTIF($E$108:$F182,"")-COUNT($H$108:$H182)+1,0)),"")</f>
        <v>#N/A</v>
      </c>
      <c r="Q183" s="39" t="e">
        <f>IF($E183="",IF(INDEX(Mal!O$9:O$431,COUNTIF($E$108:$F182,"")-COUNT($H$108:$H182)+1,0)=Q182,"",INDEX(Mal!O$9:O$431,COUNTIF($E$108:$F182,"")-COUNT($H$108:$H182)+1,0)),"")</f>
        <v>#N/A</v>
      </c>
      <c r="R183" s="39" t="e">
        <f>IF($E183="",IF(INDEX(Mal!P$9:P$431,COUNTIF($E$108:$F182,"")-COUNT($H$108:$H182)+1,0)=R182,"",INDEX(Mal!P$9:P$431,COUNTIF($E$108:$F182,"")-COUNT($H$108:$H182)+1,0)),"")</f>
        <v>#N/A</v>
      </c>
      <c r="S183" s="39" t="e">
        <f>IF($E183="",IF(INDEX(Mal!Q$9:Q$431,COUNTIF($E$108:$F182,"")-COUNT($H$108:$H182)+1,0)=S182,"",INDEX(Mal!Q$9:Q$431,COUNTIF($E$108:$F182,"")-COUNT($H$108:$H182)+1,0)),"")</f>
        <v>#N/A</v>
      </c>
      <c r="T183" s="39" t="e">
        <f>IF($E183="",IF(INDEX(Mal!R$9:R$431,COUNTIF($E$108:$F182,"")-COUNT($H$108:$H182)+1,0)=T182,"",INDEX(Mal!R$9:R$431,COUNTIF($E$108:$F182,"")-COUNT($H$108:$H182)+1,0)),"")</f>
        <v>#N/A</v>
      </c>
      <c r="U183" s="39" t="e">
        <f>IF($E183="",IF(INDEX(Mal!S$9:S$431,COUNTIF($E$108:$F182,"")-COUNT($H$108:$H182)+1,0)=U182,"",INDEX(Mal!S$9:S$431,COUNTIF($E$108:$F182,"")-COUNT($H$108:$H182)+1,0)),"")</f>
        <v>#N/A</v>
      </c>
      <c r="V183" s="39" t="e">
        <f t="shared" si="4"/>
        <v>#N/A</v>
      </c>
      <c r="W183" s="39" t="e">
        <f>IF(IF(AND(E183="",F183=""),INDEX(Mal!I$9:I$431,(COUNT($H$108:$H183)-COUNTIF($V$108:$V183,"")),0),"")="","",IF(AND(E183="",F183=""),INDEX(Mal!I$9:I$431,(COUNT($H$108:$H183)-COUNTIF($V$108:$V183,"")),0),""))</f>
        <v>#N/A</v>
      </c>
      <c r="X183" s="39" t="e">
        <f>IF($E183="",IF(INDEX(Mal!J$9:J$431,COUNTIF($E$108:$F182,"")-COUNT($H$108:$H182)+1,0)=X182,"",INDEX(Mal!J$9:J$431,COUNTIF($E$108:$F182,"")-COUNT($H$108:$H182)+1,0)),"")</f>
        <v>#N/A</v>
      </c>
      <c r="Y183" s="39" t="e">
        <f>IF(AND(Y182="",$H183=$H182),"",IF(VLOOKUP($H183,Mal!$A$9:$T$431,20,0)='Sales Orders'!Y182,"",VLOOKUP($H183,Mal!$A$9:$T$431,20,0)))</f>
        <v>#N/A</v>
      </c>
      <c r="Z183" s="39" t="e">
        <f t="shared" si="5"/>
        <v>#N/A</v>
      </c>
    </row>
    <row r="184" spans="1:26">
      <c r="A184" t="str">
        <f>IFERROR(IF(VLOOKUP(H184,Mal!$A$9:$A$431,1,0),"","END"),"END")</f>
        <v>END</v>
      </c>
      <c r="B184" s="39" t="e">
        <f>IF($E184="",IF(INDEX(Mal!$D$9:$D$431,COUNTIF($E$108:$F183,"")-COUNT($H$108:$H183)+1,0)=B183,"",INDEX(Mal!$D$9:$D$431,COUNTIF($E$108:$F183,"")-COUNT($H$108:$H183)+1,0)),"")</f>
        <v>#N/A</v>
      </c>
      <c r="C184" s="39" t="e">
        <f t="shared" si="6"/>
        <v>#N/A</v>
      </c>
      <c r="D184" s="39" t="e">
        <f>IF($E184="",IF(INDEX(Mal!$F$9:$F$431,COUNTIF($E$108:$F183,"")-COUNT($H$108:$H183)+1,0)=D183,"",INDEX(Mal!$F$9:$F$431,COUNTIF($E$108:$F183,"")-COUNT($H$108:$H183)+1,0)),"")</f>
        <v>#N/A</v>
      </c>
      <c r="E184" s="39" t="e">
        <f>IF(AND(E183="",$H184=$H183),"",IF(VLOOKUP(H184,Mal!$A$9:$B$431,2,0)='Sales Orders'!E183,"",VLOOKUP($H184,Mal!$A$9:$B$431,2,0)))</f>
        <v>#N/A</v>
      </c>
      <c r="F184" s="39" t="e">
        <f>IF($E184="",IF(INDEX(Mal!$C$9:$C$431,COUNTIF($E$108:$F183,"")-COUNT($H$108:$H183)+1,0)=F183,"",INDEX(Mal!$C$9:$C$431,COUNTIF($E$108:$F183,"")-COUNT($H$108:$H183)+1,0)),"")</f>
        <v>#N/A</v>
      </c>
      <c r="G184" s="39" t="e">
        <f t="shared" si="7"/>
        <v>#N/A</v>
      </c>
      <c r="H184" s="39">
        <f>IF(COUNTIF(Mal!$A$9:$A$431,'Sales Orders'!H183)+COUNTIFS(Mal!$A$9:$A$431,H183,Mal!$B$9:$B$431,"&lt;&gt;")+COUNTIFS(Mal!$A$9:$A$431,H183,Mal!$C$9:$C$431,"&lt;&gt;")=COUNTIF('Sales Orders'!$H$108:H183,'Sales Orders'!H183),'Sales Orders'!H183+1,'Sales Orders'!H183)</f>
        <v>2</v>
      </c>
      <c r="I184" s="39" t="e">
        <f>IF(E184="","",IF(Mal!$C$5="","",Mal!$C$5))</f>
        <v>#N/A</v>
      </c>
      <c r="J184" s="39" t="e">
        <f>IF(AND(J183="",$H184=$H183),"",IF(VLOOKUP($H184,Mal!$A$9:$H$431,7,0)='Sales Orders'!J183,"",VLOOKUP($H184,Mal!$A$9:$H$431,7,0)))</f>
        <v>#N/A</v>
      </c>
      <c r="K184" s="39" t="e">
        <f>IF(AND(K183="",$H184=$H183),"",IF(VLOOKUP($H184,Mal!$A$9:$H$431,8,0)='Sales Orders'!K183,"",VLOOKUP($H184,Mal!$A$9:$H$431,8,0)))</f>
        <v>#N/A</v>
      </c>
      <c r="L184" s="39" t="e">
        <f>IF(E184="","",IF(Mal!$C$6="","",Mal!$C$6))</f>
        <v>#N/A</v>
      </c>
      <c r="M184" s="39" t="e">
        <f>IF($E184="",IF(INDEX(Mal!K$9:K$431,COUNTIF($E$108:$F183,"")-COUNT($H$108:$H183)+1,0)=M183,"",INDEX(Mal!K$9:K$431,COUNTIF($E$108:$F183,"")-COUNT($H$108:$H183)+1,0)),"")</f>
        <v>#N/A</v>
      </c>
      <c r="N184" s="39" t="e">
        <f>IF($E184="",IF(INDEX(Mal!L$9:L$431,COUNTIF($E$108:$F183,"")-COUNT($H$108:$H183)+1,0)=N183,"",INDEX(Mal!L$9:L$431,COUNTIF($E$108:$F183,"")-COUNT($H$108:$H183)+1,0)),"")</f>
        <v>#N/A</v>
      </c>
      <c r="O184" s="39" t="e">
        <f>IF($E184="",IF(INDEX(Mal!M$9:M$431,COUNTIF($E$108:$F183,"")-COUNT($H$108:$H183)+1,0)=O183,"",INDEX(Mal!M$9:M$431,COUNTIF($E$108:$F183,"")-COUNT($H$108:$H183)+1,0)),"")</f>
        <v>#N/A</v>
      </c>
      <c r="P184" s="39" t="e">
        <f>IF($E184="",IF(INDEX(Mal!N$9:N$431,COUNTIF($E$108:$F183,"")-COUNT($H$108:$H183)+1,0)=P183,"",INDEX(Mal!N$9:N$431,COUNTIF($E$108:$F183,"")-COUNT($H$108:$H183)+1,0)),"")</f>
        <v>#N/A</v>
      </c>
      <c r="Q184" s="39" t="e">
        <f>IF($E184="",IF(INDEX(Mal!O$9:O$431,COUNTIF($E$108:$F183,"")-COUNT($H$108:$H183)+1,0)=Q183,"",INDEX(Mal!O$9:O$431,COUNTIF($E$108:$F183,"")-COUNT($H$108:$H183)+1,0)),"")</f>
        <v>#N/A</v>
      </c>
      <c r="R184" s="39" t="e">
        <f>IF($E184="",IF(INDEX(Mal!P$9:P$431,COUNTIF($E$108:$F183,"")-COUNT($H$108:$H183)+1,0)=R183,"",INDEX(Mal!P$9:P$431,COUNTIF($E$108:$F183,"")-COUNT($H$108:$H183)+1,0)),"")</f>
        <v>#N/A</v>
      </c>
      <c r="S184" s="39" t="e">
        <f>IF($E184="",IF(INDEX(Mal!Q$9:Q$431,COUNTIF($E$108:$F183,"")-COUNT($H$108:$H183)+1,0)=S183,"",INDEX(Mal!Q$9:Q$431,COUNTIF($E$108:$F183,"")-COUNT($H$108:$H183)+1,0)),"")</f>
        <v>#N/A</v>
      </c>
      <c r="T184" s="39" t="e">
        <f>IF($E184="",IF(INDEX(Mal!R$9:R$431,COUNTIF($E$108:$F183,"")-COUNT($H$108:$H183)+1,0)=T183,"",INDEX(Mal!R$9:R$431,COUNTIF($E$108:$F183,"")-COUNT($H$108:$H183)+1,0)),"")</f>
        <v>#N/A</v>
      </c>
      <c r="U184" s="39" t="e">
        <f>IF($E184="",IF(INDEX(Mal!S$9:S$431,COUNTIF($E$108:$F183,"")-COUNT($H$108:$H183)+1,0)=U183,"",INDEX(Mal!S$9:S$431,COUNTIF($E$108:$F183,"")-COUNT($H$108:$H183)+1,0)),"")</f>
        <v>#N/A</v>
      </c>
      <c r="V184" s="39" t="e">
        <f t="shared" si="4"/>
        <v>#N/A</v>
      </c>
      <c r="W184" s="39" t="e">
        <f>IF(IF(AND(E184="",F184=""),INDEX(Mal!I$9:I$431,(COUNT($H$108:$H184)-COUNTIF($V$108:$V184,"")),0),"")="","",IF(AND(E184="",F184=""),INDEX(Mal!I$9:I$431,(COUNT($H$108:$H184)-COUNTIF($V$108:$V184,"")),0),""))</f>
        <v>#N/A</v>
      </c>
      <c r="X184" s="39" t="e">
        <f>IF($E184="",IF(INDEX(Mal!J$9:J$431,COUNTIF($E$108:$F183,"")-COUNT($H$108:$H183)+1,0)=X183,"",INDEX(Mal!J$9:J$431,COUNTIF($E$108:$F183,"")-COUNT($H$108:$H183)+1,0)),"")</f>
        <v>#N/A</v>
      </c>
      <c r="Y184" s="39" t="e">
        <f>IF(AND(Y183="",$H184=$H183),"",IF(VLOOKUP($H184,Mal!$A$9:$T$431,20,0)='Sales Orders'!Y183,"",VLOOKUP($H184,Mal!$A$9:$T$431,20,0)))</f>
        <v>#N/A</v>
      </c>
      <c r="Z184" s="39" t="e">
        <f t="shared" si="5"/>
        <v>#N/A</v>
      </c>
    </row>
    <row r="185" spans="1:26">
      <c r="A185" t="str">
        <f>IFERROR(IF(VLOOKUP(H185,Mal!$A$9:$A$431,1,0),"","END"),"END")</f>
        <v>END</v>
      </c>
      <c r="B185" s="39" t="e">
        <f>IF($E185="",IF(INDEX(Mal!$D$9:$D$431,COUNTIF($E$108:$F184,"")-COUNT($H$108:$H184)+1,0)=B184,"",INDEX(Mal!$D$9:$D$431,COUNTIF($E$108:$F184,"")-COUNT($H$108:$H184)+1,0)),"")</f>
        <v>#N/A</v>
      </c>
      <c r="C185" s="39" t="e">
        <f t="shared" si="6"/>
        <v>#N/A</v>
      </c>
      <c r="D185" s="39" t="e">
        <f>IF($E185="",IF(INDEX(Mal!$F$9:$F$431,COUNTIF($E$108:$F184,"")-COUNT($H$108:$H184)+1,0)=D184,"",INDEX(Mal!$F$9:$F$431,COUNTIF($E$108:$F184,"")-COUNT($H$108:$H184)+1,0)),"")</f>
        <v>#N/A</v>
      </c>
      <c r="E185" s="39" t="e">
        <f>IF(AND(E184="",$H185=$H184),"",IF(VLOOKUP(H185,Mal!$A$9:$B$431,2,0)='Sales Orders'!E184,"",VLOOKUP($H185,Mal!$A$9:$B$431,2,0)))</f>
        <v>#N/A</v>
      </c>
      <c r="F185" s="39" t="e">
        <f>IF($E185="",IF(INDEX(Mal!$C$9:$C$431,COUNTIF($E$108:$F184,"")-COUNT($H$108:$H184)+1,0)=F184,"",INDEX(Mal!$C$9:$C$431,COUNTIF($E$108:$F184,"")-COUNT($H$108:$H184)+1,0)),"")</f>
        <v>#N/A</v>
      </c>
      <c r="G185" s="39" t="e">
        <f t="shared" si="7"/>
        <v>#N/A</v>
      </c>
      <c r="H185" s="39">
        <f>IF(COUNTIF(Mal!$A$9:$A$431,'Sales Orders'!H184)+COUNTIFS(Mal!$A$9:$A$431,H184,Mal!$B$9:$B$431,"&lt;&gt;")+COUNTIFS(Mal!$A$9:$A$431,H184,Mal!$C$9:$C$431,"&lt;&gt;")=COUNTIF('Sales Orders'!$H$108:H184,'Sales Orders'!H184),'Sales Orders'!H184+1,'Sales Orders'!H184)</f>
        <v>2</v>
      </c>
      <c r="I185" s="39" t="e">
        <f>IF(E185="","",IF(Mal!$C$5="","",Mal!$C$5))</f>
        <v>#N/A</v>
      </c>
      <c r="J185" s="39" t="e">
        <f>IF(AND(J184="",$H185=$H184),"",IF(VLOOKUP($H185,Mal!$A$9:$H$431,7,0)='Sales Orders'!J184,"",VLOOKUP($H185,Mal!$A$9:$H$431,7,0)))</f>
        <v>#N/A</v>
      </c>
      <c r="K185" s="39" t="e">
        <f>IF(AND(K184="",$H185=$H184),"",IF(VLOOKUP($H185,Mal!$A$9:$H$431,8,0)='Sales Orders'!K184,"",VLOOKUP($H185,Mal!$A$9:$H$431,8,0)))</f>
        <v>#N/A</v>
      </c>
      <c r="L185" s="39" t="e">
        <f>IF(E185="","",IF(Mal!$C$6="","",Mal!$C$6))</f>
        <v>#N/A</v>
      </c>
      <c r="M185" s="39" t="e">
        <f>IF($E185="",IF(INDEX(Mal!K$9:K$431,COUNTIF($E$108:$F184,"")-COUNT($H$108:$H184)+1,0)=M184,"",INDEX(Mal!K$9:K$431,COUNTIF($E$108:$F184,"")-COUNT($H$108:$H184)+1,0)),"")</f>
        <v>#N/A</v>
      </c>
      <c r="N185" s="39" t="e">
        <f>IF($E185="",IF(INDEX(Mal!L$9:L$431,COUNTIF($E$108:$F184,"")-COUNT($H$108:$H184)+1,0)=N184,"",INDEX(Mal!L$9:L$431,COUNTIF($E$108:$F184,"")-COUNT($H$108:$H184)+1,0)),"")</f>
        <v>#N/A</v>
      </c>
      <c r="O185" s="39" t="e">
        <f>IF($E185="",IF(INDEX(Mal!M$9:M$431,COUNTIF($E$108:$F184,"")-COUNT($H$108:$H184)+1,0)=O184,"",INDEX(Mal!M$9:M$431,COUNTIF($E$108:$F184,"")-COUNT($H$108:$H184)+1,0)),"")</f>
        <v>#N/A</v>
      </c>
      <c r="P185" s="39" t="e">
        <f>IF($E185="",IF(INDEX(Mal!N$9:N$431,COUNTIF($E$108:$F184,"")-COUNT($H$108:$H184)+1,0)=P184,"",INDEX(Mal!N$9:N$431,COUNTIF($E$108:$F184,"")-COUNT($H$108:$H184)+1,0)),"")</f>
        <v>#N/A</v>
      </c>
      <c r="Q185" s="39" t="e">
        <f>IF($E185="",IF(INDEX(Mal!O$9:O$431,COUNTIF($E$108:$F184,"")-COUNT($H$108:$H184)+1,0)=Q184,"",INDEX(Mal!O$9:O$431,COUNTIF($E$108:$F184,"")-COUNT($H$108:$H184)+1,0)),"")</f>
        <v>#N/A</v>
      </c>
      <c r="R185" s="39" t="e">
        <f>IF($E185="",IF(INDEX(Mal!P$9:P$431,COUNTIF($E$108:$F184,"")-COUNT($H$108:$H184)+1,0)=R184,"",INDEX(Mal!P$9:P$431,COUNTIF($E$108:$F184,"")-COUNT($H$108:$H184)+1,0)),"")</f>
        <v>#N/A</v>
      </c>
      <c r="S185" s="39" t="e">
        <f>IF($E185="",IF(INDEX(Mal!Q$9:Q$431,COUNTIF($E$108:$F184,"")-COUNT($H$108:$H184)+1,0)=S184,"",INDEX(Mal!Q$9:Q$431,COUNTIF($E$108:$F184,"")-COUNT($H$108:$H184)+1,0)),"")</f>
        <v>#N/A</v>
      </c>
      <c r="T185" s="39" t="e">
        <f>IF($E185="",IF(INDEX(Mal!R$9:R$431,COUNTIF($E$108:$F184,"")-COUNT($H$108:$H184)+1,0)=T184,"",INDEX(Mal!R$9:R$431,COUNTIF($E$108:$F184,"")-COUNT($H$108:$H184)+1,0)),"")</f>
        <v>#N/A</v>
      </c>
      <c r="U185" s="39" t="e">
        <f>IF($E185="",IF(INDEX(Mal!S$9:S$431,COUNTIF($E$108:$F184,"")-COUNT($H$108:$H184)+1,0)=U184,"",INDEX(Mal!S$9:S$431,COUNTIF($E$108:$F184,"")-COUNT($H$108:$H184)+1,0)),"")</f>
        <v>#N/A</v>
      </c>
      <c r="V185" s="39" t="e">
        <f t="shared" si="4"/>
        <v>#N/A</v>
      </c>
      <c r="W185" s="39" t="e">
        <f>IF(IF(AND(E185="",F185=""),INDEX(Mal!I$9:I$431,(COUNT($H$108:$H185)-COUNTIF($V$108:$V185,"")),0),"")="","",IF(AND(E185="",F185=""),INDEX(Mal!I$9:I$431,(COUNT($H$108:$H185)-COUNTIF($V$108:$V185,"")),0),""))</f>
        <v>#N/A</v>
      </c>
      <c r="X185" s="39" t="e">
        <f>IF($E185="",IF(INDEX(Mal!J$9:J$431,COUNTIF($E$108:$F184,"")-COUNT($H$108:$H184)+1,0)=X184,"",INDEX(Mal!J$9:J$431,COUNTIF($E$108:$F184,"")-COUNT($H$108:$H184)+1,0)),"")</f>
        <v>#N/A</v>
      </c>
      <c r="Y185" s="39" t="e">
        <f>IF(AND(Y184="",$H185=$H184),"",IF(VLOOKUP($H185,Mal!$A$9:$T$431,20,0)='Sales Orders'!Y184,"",VLOOKUP($H185,Mal!$A$9:$T$431,20,0)))</f>
        <v>#N/A</v>
      </c>
      <c r="Z185" s="39" t="e">
        <f t="shared" si="5"/>
        <v>#N/A</v>
      </c>
    </row>
    <row r="186" spans="1:26">
      <c r="A186" t="str">
        <f>IFERROR(IF(VLOOKUP(H186,Mal!$A$9:$A$431,1,0),"","END"),"END")</f>
        <v>END</v>
      </c>
      <c r="B186" s="39" t="e">
        <f>IF($E186="",IF(INDEX(Mal!$D$9:$D$431,COUNTIF($E$108:$F185,"")-COUNT($H$108:$H185)+1,0)=B185,"",INDEX(Mal!$D$9:$D$431,COUNTIF($E$108:$F185,"")-COUNT($H$108:$H185)+1,0)),"")</f>
        <v>#N/A</v>
      </c>
      <c r="C186" s="39" t="e">
        <f t="shared" si="6"/>
        <v>#N/A</v>
      </c>
      <c r="D186" s="39" t="e">
        <f>IF($E186="",IF(INDEX(Mal!$F$9:$F$431,COUNTIF($E$108:$F185,"")-COUNT($H$108:$H185)+1,0)=D185,"",INDEX(Mal!$F$9:$F$431,COUNTIF($E$108:$F185,"")-COUNT($H$108:$H185)+1,0)),"")</f>
        <v>#N/A</v>
      </c>
      <c r="E186" s="39" t="e">
        <f>IF(AND(E185="",$H186=$H185),"",IF(VLOOKUP(H186,Mal!$A$9:$B$431,2,0)='Sales Orders'!E185,"",VLOOKUP($H186,Mal!$A$9:$B$431,2,0)))</f>
        <v>#N/A</v>
      </c>
      <c r="F186" s="39" t="e">
        <f>IF($E186="",IF(INDEX(Mal!$C$9:$C$431,COUNTIF($E$108:$F185,"")-COUNT($H$108:$H185)+1,0)=F185,"",INDEX(Mal!$C$9:$C$431,COUNTIF($E$108:$F185,"")-COUNT($H$108:$H185)+1,0)),"")</f>
        <v>#N/A</v>
      </c>
      <c r="G186" s="39" t="e">
        <f t="shared" si="7"/>
        <v>#N/A</v>
      </c>
      <c r="H186" s="39">
        <f>IF(COUNTIF(Mal!$A$9:$A$431,'Sales Orders'!H185)+COUNTIFS(Mal!$A$9:$A$431,H185,Mal!$B$9:$B$431,"&lt;&gt;")+COUNTIFS(Mal!$A$9:$A$431,H185,Mal!$C$9:$C$431,"&lt;&gt;")=COUNTIF('Sales Orders'!$H$108:H185,'Sales Orders'!H185),'Sales Orders'!H185+1,'Sales Orders'!H185)</f>
        <v>2</v>
      </c>
      <c r="I186" s="39" t="e">
        <f>IF(E186="","",IF(Mal!$C$5="","",Mal!$C$5))</f>
        <v>#N/A</v>
      </c>
      <c r="J186" s="39" t="e">
        <f>IF(AND(J185="",$H186=$H185),"",IF(VLOOKUP($H186,Mal!$A$9:$H$431,7,0)='Sales Orders'!J185,"",VLOOKUP($H186,Mal!$A$9:$H$431,7,0)))</f>
        <v>#N/A</v>
      </c>
      <c r="K186" s="39" t="e">
        <f>IF(AND(K185="",$H186=$H185),"",IF(VLOOKUP($H186,Mal!$A$9:$H$431,8,0)='Sales Orders'!K185,"",VLOOKUP($H186,Mal!$A$9:$H$431,8,0)))</f>
        <v>#N/A</v>
      </c>
      <c r="L186" s="39" t="e">
        <f>IF(E186="","",IF(Mal!$C$6="","",Mal!$C$6))</f>
        <v>#N/A</v>
      </c>
      <c r="M186" s="39" t="e">
        <f>IF($E186="",IF(INDEX(Mal!K$9:K$431,COUNTIF($E$108:$F185,"")-COUNT($H$108:$H185)+1,0)=M185,"",INDEX(Mal!K$9:K$431,COUNTIF($E$108:$F185,"")-COUNT($H$108:$H185)+1,0)),"")</f>
        <v>#N/A</v>
      </c>
      <c r="N186" s="39" t="e">
        <f>IF($E186="",IF(INDEX(Mal!L$9:L$431,COUNTIF($E$108:$F185,"")-COUNT($H$108:$H185)+1,0)=N185,"",INDEX(Mal!L$9:L$431,COUNTIF($E$108:$F185,"")-COUNT($H$108:$H185)+1,0)),"")</f>
        <v>#N/A</v>
      </c>
      <c r="O186" s="39" t="e">
        <f>IF($E186="",IF(INDEX(Mal!M$9:M$431,COUNTIF($E$108:$F185,"")-COUNT($H$108:$H185)+1,0)=O185,"",INDEX(Mal!M$9:M$431,COUNTIF($E$108:$F185,"")-COUNT($H$108:$H185)+1,0)),"")</f>
        <v>#N/A</v>
      </c>
      <c r="P186" s="39" t="e">
        <f>IF($E186="",IF(INDEX(Mal!N$9:N$431,COUNTIF($E$108:$F185,"")-COUNT($H$108:$H185)+1,0)=P185,"",INDEX(Mal!N$9:N$431,COUNTIF($E$108:$F185,"")-COUNT($H$108:$H185)+1,0)),"")</f>
        <v>#N/A</v>
      </c>
      <c r="Q186" s="39" t="e">
        <f>IF($E186="",IF(INDEX(Mal!O$9:O$431,COUNTIF($E$108:$F185,"")-COUNT($H$108:$H185)+1,0)=Q185,"",INDEX(Mal!O$9:O$431,COUNTIF($E$108:$F185,"")-COUNT($H$108:$H185)+1,0)),"")</f>
        <v>#N/A</v>
      </c>
      <c r="R186" s="39" t="e">
        <f>IF($E186="",IF(INDEX(Mal!P$9:P$431,COUNTIF($E$108:$F185,"")-COUNT($H$108:$H185)+1,0)=R185,"",INDEX(Mal!P$9:P$431,COUNTIF($E$108:$F185,"")-COUNT($H$108:$H185)+1,0)),"")</f>
        <v>#N/A</v>
      </c>
      <c r="S186" s="39" t="e">
        <f>IF($E186="",IF(INDEX(Mal!Q$9:Q$431,COUNTIF($E$108:$F185,"")-COUNT($H$108:$H185)+1,0)=S185,"",INDEX(Mal!Q$9:Q$431,COUNTIF($E$108:$F185,"")-COUNT($H$108:$H185)+1,0)),"")</f>
        <v>#N/A</v>
      </c>
      <c r="T186" s="39" t="e">
        <f>IF($E186="",IF(INDEX(Mal!R$9:R$431,COUNTIF($E$108:$F185,"")-COUNT($H$108:$H185)+1,0)=T185,"",INDEX(Mal!R$9:R$431,COUNTIF($E$108:$F185,"")-COUNT($H$108:$H185)+1,0)),"")</f>
        <v>#N/A</v>
      </c>
      <c r="U186" s="39" t="e">
        <f>IF($E186="",IF(INDEX(Mal!S$9:S$431,COUNTIF($E$108:$F185,"")-COUNT($H$108:$H185)+1,0)=U185,"",INDEX(Mal!S$9:S$431,COUNTIF($E$108:$F185,"")-COUNT($H$108:$H185)+1,0)),"")</f>
        <v>#N/A</v>
      </c>
      <c r="V186" s="39" t="e">
        <f t="shared" si="4"/>
        <v>#N/A</v>
      </c>
      <c r="W186" s="39" t="e">
        <f>IF(IF(AND(E186="",F186=""),INDEX(Mal!I$9:I$431,(COUNT($H$108:$H186)-COUNTIF($V$108:$V186,"")),0),"")="","",IF(AND(E186="",F186=""),INDEX(Mal!I$9:I$431,(COUNT($H$108:$H186)-COUNTIF($V$108:$V186,"")),0),""))</f>
        <v>#N/A</v>
      </c>
      <c r="X186" s="39" t="e">
        <f>IF($E186="",IF(INDEX(Mal!J$9:J$431,COUNTIF($E$108:$F185,"")-COUNT($H$108:$H185)+1,0)=X185,"",INDEX(Mal!J$9:J$431,COUNTIF($E$108:$F185,"")-COUNT($H$108:$H185)+1,0)),"")</f>
        <v>#N/A</v>
      </c>
      <c r="Y186" s="39" t="e">
        <f>IF(AND(Y185="",$H186=$H185),"",IF(VLOOKUP($H186,Mal!$A$9:$T$431,20,0)='Sales Orders'!Y185,"",VLOOKUP($H186,Mal!$A$9:$T$431,20,0)))</f>
        <v>#N/A</v>
      </c>
      <c r="Z186" s="39" t="e">
        <f t="shared" si="5"/>
        <v>#N/A</v>
      </c>
    </row>
    <row r="187" spans="1:26">
      <c r="A187" t="str">
        <f>IFERROR(IF(VLOOKUP(H187,Mal!$A$9:$A$431,1,0),"","END"),"END")</f>
        <v>END</v>
      </c>
      <c r="B187" s="39" t="e">
        <f>IF($E187="",IF(INDEX(Mal!$D$9:$D$431,COUNTIF($E$108:$F186,"")-COUNT($H$108:$H186)+1,0)=B186,"",INDEX(Mal!$D$9:$D$431,COUNTIF($E$108:$F186,"")-COUNT($H$108:$H186)+1,0)),"")</f>
        <v>#N/A</v>
      </c>
      <c r="C187" s="39" t="e">
        <f t="shared" si="6"/>
        <v>#N/A</v>
      </c>
      <c r="D187" s="39" t="e">
        <f>IF($E187="",IF(INDEX(Mal!$F$9:$F$431,COUNTIF($E$108:$F186,"")-COUNT($H$108:$H186)+1,0)=D186,"",INDEX(Mal!$F$9:$F$431,COUNTIF($E$108:$F186,"")-COUNT($H$108:$H186)+1,0)),"")</f>
        <v>#N/A</v>
      </c>
      <c r="E187" s="39" t="e">
        <f>IF(AND(E186="",$H187=$H186),"",IF(VLOOKUP(H187,Mal!$A$9:$B$431,2,0)='Sales Orders'!E186,"",VLOOKUP($H187,Mal!$A$9:$B$431,2,0)))</f>
        <v>#N/A</v>
      </c>
      <c r="F187" s="39" t="e">
        <f>IF($E187="",IF(INDEX(Mal!$C$9:$C$431,COUNTIF($E$108:$F186,"")-COUNT($H$108:$H186)+1,0)=F186,"",INDEX(Mal!$C$9:$C$431,COUNTIF($E$108:$F186,"")-COUNT($H$108:$H186)+1,0)),"")</f>
        <v>#N/A</v>
      </c>
      <c r="G187" s="39" t="e">
        <f t="shared" si="7"/>
        <v>#N/A</v>
      </c>
      <c r="H187" s="39">
        <f>IF(COUNTIF(Mal!$A$9:$A$431,'Sales Orders'!H186)+COUNTIFS(Mal!$A$9:$A$431,H186,Mal!$B$9:$B$431,"&lt;&gt;")+COUNTIFS(Mal!$A$9:$A$431,H186,Mal!$C$9:$C$431,"&lt;&gt;")=COUNTIF('Sales Orders'!$H$108:H186,'Sales Orders'!H186),'Sales Orders'!H186+1,'Sales Orders'!H186)</f>
        <v>2</v>
      </c>
      <c r="I187" s="39" t="e">
        <f>IF(E187="","",IF(Mal!$C$5="","",Mal!$C$5))</f>
        <v>#N/A</v>
      </c>
      <c r="J187" s="39" t="e">
        <f>IF(AND(J186="",$H187=$H186),"",IF(VLOOKUP($H187,Mal!$A$9:$H$431,7,0)='Sales Orders'!J186,"",VLOOKUP($H187,Mal!$A$9:$H$431,7,0)))</f>
        <v>#N/A</v>
      </c>
      <c r="K187" s="39" t="e">
        <f>IF(AND(K186="",$H187=$H186),"",IF(VLOOKUP($H187,Mal!$A$9:$H$431,8,0)='Sales Orders'!K186,"",VLOOKUP($H187,Mal!$A$9:$H$431,8,0)))</f>
        <v>#N/A</v>
      </c>
      <c r="L187" s="39" t="e">
        <f>IF(E187="","",IF(Mal!$C$6="","",Mal!$C$6))</f>
        <v>#N/A</v>
      </c>
      <c r="M187" s="39" t="e">
        <f>IF($E187="",IF(INDEX(Mal!K$9:K$431,COUNTIF($E$108:$F186,"")-COUNT($H$108:$H186)+1,0)=M186,"",INDEX(Mal!K$9:K$431,COUNTIF($E$108:$F186,"")-COUNT($H$108:$H186)+1,0)),"")</f>
        <v>#N/A</v>
      </c>
      <c r="N187" s="39" t="e">
        <f>IF($E187="",IF(INDEX(Mal!L$9:L$431,COUNTIF($E$108:$F186,"")-COUNT($H$108:$H186)+1,0)=N186,"",INDEX(Mal!L$9:L$431,COUNTIF($E$108:$F186,"")-COUNT($H$108:$H186)+1,0)),"")</f>
        <v>#N/A</v>
      </c>
      <c r="O187" s="39" t="e">
        <f>IF($E187="",IF(INDEX(Mal!M$9:M$431,COUNTIF($E$108:$F186,"")-COUNT($H$108:$H186)+1,0)=O186,"",INDEX(Mal!M$9:M$431,COUNTIF($E$108:$F186,"")-COUNT($H$108:$H186)+1,0)),"")</f>
        <v>#N/A</v>
      </c>
      <c r="P187" s="39" t="e">
        <f>IF($E187="",IF(INDEX(Mal!N$9:N$431,COUNTIF($E$108:$F186,"")-COUNT($H$108:$H186)+1,0)=P186,"",INDEX(Mal!N$9:N$431,COUNTIF($E$108:$F186,"")-COUNT($H$108:$H186)+1,0)),"")</f>
        <v>#N/A</v>
      </c>
      <c r="Q187" s="39" t="e">
        <f>IF($E187="",IF(INDEX(Mal!O$9:O$431,COUNTIF($E$108:$F186,"")-COUNT($H$108:$H186)+1,0)=Q186,"",INDEX(Mal!O$9:O$431,COUNTIF($E$108:$F186,"")-COUNT($H$108:$H186)+1,0)),"")</f>
        <v>#N/A</v>
      </c>
      <c r="R187" s="39" t="e">
        <f>IF($E187="",IF(INDEX(Mal!P$9:P$431,COUNTIF($E$108:$F186,"")-COUNT($H$108:$H186)+1,0)=R186,"",INDEX(Mal!P$9:P$431,COUNTIF($E$108:$F186,"")-COUNT($H$108:$H186)+1,0)),"")</f>
        <v>#N/A</v>
      </c>
      <c r="S187" s="39" t="e">
        <f>IF($E187="",IF(INDEX(Mal!Q$9:Q$431,COUNTIF($E$108:$F186,"")-COUNT($H$108:$H186)+1,0)=S186,"",INDEX(Mal!Q$9:Q$431,COUNTIF($E$108:$F186,"")-COUNT($H$108:$H186)+1,0)),"")</f>
        <v>#N/A</v>
      </c>
      <c r="T187" s="39" t="e">
        <f>IF($E187="",IF(INDEX(Mal!R$9:R$431,COUNTIF($E$108:$F186,"")-COUNT($H$108:$H186)+1,0)=T186,"",INDEX(Mal!R$9:R$431,COUNTIF($E$108:$F186,"")-COUNT($H$108:$H186)+1,0)),"")</f>
        <v>#N/A</v>
      </c>
      <c r="U187" s="39" t="e">
        <f>IF($E187="",IF(INDEX(Mal!S$9:S$431,COUNTIF($E$108:$F186,"")-COUNT($H$108:$H186)+1,0)=U186,"",INDEX(Mal!S$9:S$431,COUNTIF($E$108:$F186,"")-COUNT($H$108:$H186)+1,0)),"")</f>
        <v>#N/A</v>
      </c>
      <c r="V187" s="39" t="e">
        <f t="shared" si="4"/>
        <v>#N/A</v>
      </c>
      <c r="W187" s="39" t="e">
        <f>IF(IF(AND(E187="",F187=""),INDEX(Mal!I$9:I$431,(COUNT($H$108:$H187)-COUNTIF($V$108:$V187,"")),0),"")="","",IF(AND(E187="",F187=""),INDEX(Mal!I$9:I$431,(COUNT($H$108:$H187)-COUNTIF($V$108:$V187,"")),0),""))</f>
        <v>#N/A</v>
      </c>
      <c r="X187" s="39" t="e">
        <f>IF($E187="",IF(INDEX(Mal!J$9:J$431,COUNTIF($E$108:$F186,"")-COUNT($H$108:$H186)+1,0)=X186,"",INDEX(Mal!J$9:J$431,COUNTIF($E$108:$F186,"")-COUNT($H$108:$H186)+1,0)),"")</f>
        <v>#N/A</v>
      </c>
      <c r="Y187" s="39" t="e">
        <f>IF(AND(Y186="",$H187=$H186),"",IF(VLOOKUP($H187,Mal!$A$9:$T$431,20,0)='Sales Orders'!Y186,"",VLOOKUP($H187,Mal!$A$9:$T$431,20,0)))</f>
        <v>#N/A</v>
      </c>
      <c r="Z187" s="39" t="e">
        <f t="shared" si="5"/>
        <v>#N/A</v>
      </c>
    </row>
    <row r="188" spans="1:26">
      <c r="A188" t="str">
        <f>IFERROR(IF(VLOOKUP(H188,Mal!$A$9:$A$431,1,0),"","END"),"END")</f>
        <v>END</v>
      </c>
      <c r="B188" s="39" t="e">
        <f>IF($E188="",IF(INDEX(Mal!$D$9:$D$431,COUNTIF($E$108:$F187,"")-COUNT($H$108:$H187)+1,0)=B187,"",INDEX(Mal!$D$9:$D$431,COUNTIF($E$108:$F187,"")-COUNT($H$108:$H187)+1,0)),"")</f>
        <v>#N/A</v>
      </c>
      <c r="C188" s="39" t="e">
        <f t="shared" si="6"/>
        <v>#N/A</v>
      </c>
      <c r="D188" s="39" t="e">
        <f>IF($E188="",IF(INDEX(Mal!$F$9:$F$431,COUNTIF($E$108:$F187,"")-COUNT($H$108:$H187)+1,0)=D187,"",INDEX(Mal!$F$9:$F$431,COUNTIF($E$108:$F187,"")-COUNT($H$108:$H187)+1,0)),"")</f>
        <v>#N/A</v>
      </c>
      <c r="E188" s="39" t="e">
        <f>IF(AND(E187="",$H188=$H187),"",IF(VLOOKUP(H188,Mal!$A$9:$B$431,2,0)='Sales Orders'!E187,"",VLOOKUP($H188,Mal!$A$9:$B$431,2,0)))</f>
        <v>#N/A</v>
      </c>
      <c r="F188" s="39" t="e">
        <f>IF($E188="",IF(INDEX(Mal!$C$9:$C$431,COUNTIF($E$108:$F187,"")-COUNT($H$108:$H187)+1,0)=F187,"",INDEX(Mal!$C$9:$C$431,COUNTIF($E$108:$F187,"")-COUNT($H$108:$H187)+1,0)),"")</f>
        <v>#N/A</v>
      </c>
      <c r="G188" s="39" t="e">
        <f t="shared" si="7"/>
        <v>#N/A</v>
      </c>
      <c r="H188" s="39">
        <f>IF(COUNTIF(Mal!$A$9:$A$431,'Sales Orders'!H187)+COUNTIFS(Mal!$A$9:$A$431,H187,Mal!$B$9:$B$431,"&lt;&gt;")+COUNTIFS(Mal!$A$9:$A$431,H187,Mal!$C$9:$C$431,"&lt;&gt;")=COUNTIF('Sales Orders'!$H$108:H187,'Sales Orders'!H187),'Sales Orders'!H187+1,'Sales Orders'!H187)</f>
        <v>2</v>
      </c>
      <c r="I188" s="39" t="e">
        <f>IF(E188="","",IF(Mal!$C$5="","",Mal!$C$5))</f>
        <v>#N/A</v>
      </c>
      <c r="J188" s="39" t="e">
        <f>IF(AND(J187="",$H188=$H187),"",IF(VLOOKUP($H188,Mal!$A$9:$H$431,7,0)='Sales Orders'!J187,"",VLOOKUP($H188,Mal!$A$9:$H$431,7,0)))</f>
        <v>#N/A</v>
      </c>
      <c r="K188" s="39" t="e">
        <f>IF(AND(K187="",$H188=$H187),"",IF(VLOOKUP($H188,Mal!$A$9:$H$431,8,0)='Sales Orders'!K187,"",VLOOKUP($H188,Mal!$A$9:$H$431,8,0)))</f>
        <v>#N/A</v>
      </c>
      <c r="L188" s="39" t="e">
        <f>IF(E188="","",IF(Mal!$C$6="","",Mal!$C$6))</f>
        <v>#N/A</v>
      </c>
      <c r="M188" s="39" t="e">
        <f>IF($E188="",IF(INDEX(Mal!K$9:K$431,COUNTIF($E$108:$F187,"")-COUNT($H$108:$H187)+1,0)=M187,"",INDEX(Mal!K$9:K$431,COUNTIF($E$108:$F187,"")-COUNT($H$108:$H187)+1,0)),"")</f>
        <v>#N/A</v>
      </c>
      <c r="N188" s="39" t="e">
        <f>IF($E188="",IF(INDEX(Mal!L$9:L$431,COUNTIF($E$108:$F187,"")-COUNT($H$108:$H187)+1,0)=N187,"",INDEX(Mal!L$9:L$431,COUNTIF($E$108:$F187,"")-COUNT($H$108:$H187)+1,0)),"")</f>
        <v>#N/A</v>
      </c>
      <c r="O188" s="39" t="e">
        <f>IF($E188="",IF(INDEX(Mal!M$9:M$431,COUNTIF($E$108:$F187,"")-COUNT($H$108:$H187)+1,0)=O187,"",INDEX(Mal!M$9:M$431,COUNTIF($E$108:$F187,"")-COUNT($H$108:$H187)+1,0)),"")</f>
        <v>#N/A</v>
      </c>
      <c r="P188" s="39" t="e">
        <f>IF($E188="",IF(INDEX(Mal!N$9:N$431,COUNTIF($E$108:$F187,"")-COUNT($H$108:$H187)+1,0)=P187,"",INDEX(Mal!N$9:N$431,COUNTIF($E$108:$F187,"")-COUNT($H$108:$H187)+1,0)),"")</f>
        <v>#N/A</v>
      </c>
      <c r="Q188" s="39" t="e">
        <f>IF($E188="",IF(INDEX(Mal!O$9:O$431,COUNTIF($E$108:$F187,"")-COUNT($H$108:$H187)+1,0)=Q187,"",INDEX(Mal!O$9:O$431,COUNTIF($E$108:$F187,"")-COUNT($H$108:$H187)+1,0)),"")</f>
        <v>#N/A</v>
      </c>
      <c r="R188" s="39" t="e">
        <f>IF($E188="",IF(INDEX(Mal!P$9:P$431,COUNTIF($E$108:$F187,"")-COUNT($H$108:$H187)+1,0)=R187,"",INDEX(Mal!P$9:P$431,COUNTIF($E$108:$F187,"")-COUNT($H$108:$H187)+1,0)),"")</f>
        <v>#N/A</v>
      </c>
      <c r="S188" s="39" t="e">
        <f>IF($E188="",IF(INDEX(Mal!Q$9:Q$431,COUNTIF($E$108:$F187,"")-COUNT($H$108:$H187)+1,0)=S187,"",INDEX(Mal!Q$9:Q$431,COUNTIF($E$108:$F187,"")-COUNT($H$108:$H187)+1,0)),"")</f>
        <v>#N/A</v>
      </c>
      <c r="T188" s="39" t="e">
        <f>IF($E188="",IF(INDEX(Mal!R$9:R$431,COUNTIF($E$108:$F187,"")-COUNT($H$108:$H187)+1,0)=T187,"",INDEX(Mal!R$9:R$431,COUNTIF($E$108:$F187,"")-COUNT($H$108:$H187)+1,0)),"")</f>
        <v>#N/A</v>
      </c>
      <c r="U188" s="39" t="e">
        <f>IF($E188="",IF(INDEX(Mal!S$9:S$431,COUNTIF($E$108:$F187,"")-COUNT($H$108:$H187)+1,0)=U187,"",INDEX(Mal!S$9:S$431,COUNTIF($E$108:$F187,"")-COUNT($H$108:$H187)+1,0)),"")</f>
        <v>#N/A</v>
      </c>
      <c r="V188" s="39" t="e">
        <f t="shared" si="4"/>
        <v>#N/A</v>
      </c>
      <c r="W188" s="39" t="e">
        <f>IF(IF(AND(E188="",F188=""),INDEX(Mal!I$9:I$431,(COUNT($H$108:$H188)-COUNTIF($V$108:$V188,"")),0),"")="","",IF(AND(E188="",F188=""),INDEX(Mal!I$9:I$431,(COUNT($H$108:$H188)-COUNTIF($V$108:$V188,"")),0),""))</f>
        <v>#N/A</v>
      </c>
      <c r="X188" s="39" t="e">
        <f>IF($E188="",IF(INDEX(Mal!J$9:J$431,COUNTIF($E$108:$F187,"")-COUNT($H$108:$H187)+1,0)=X187,"",INDEX(Mal!J$9:J$431,COUNTIF($E$108:$F187,"")-COUNT($H$108:$H187)+1,0)),"")</f>
        <v>#N/A</v>
      </c>
      <c r="Y188" s="39" t="e">
        <f>IF(AND(Y187="",$H188=$H187),"",IF(VLOOKUP($H188,Mal!$A$9:$T$431,20,0)='Sales Orders'!Y187,"",VLOOKUP($H188,Mal!$A$9:$T$431,20,0)))</f>
        <v>#N/A</v>
      </c>
      <c r="Z188" s="39" t="e">
        <f t="shared" si="5"/>
        <v>#N/A</v>
      </c>
    </row>
    <row r="189" spans="1:26">
      <c r="A189" t="str">
        <f>IFERROR(IF(VLOOKUP(H189,Mal!$A$9:$A$431,1,0),"","END"),"END")</f>
        <v>END</v>
      </c>
      <c r="B189" s="39" t="e">
        <f>IF($E189="",IF(INDEX(Mal!$D$9:$D$431,COUNTIF($E$108:$F188,"")-COUNT($H$108:$H188)+1,0)=B188,"",INDEX(Mal!$D$9:$D$431,COUNTIF($E$108:$F188,"")-COUNT($H$108:$H188)+1,0)),"")</f>
        <v>#N/A</v>
      </c>
      <c r="C189" s="39" t="e">
        <f t="shared" si="6"/>
        <v>#N/A</v>
      </c>
      <c r="D189" s="39" t="e">
        <f>IF($E189="",IF(INDEX(Mal!$F$9:$F$431,COUNTIF($E$108:$F188,"")-COUNT($H$108:$H188)+1,0)=D188,"",INDEX(Mal!$F$9:$F$431,COUNTIF($E$108:$F188,"")-COUNT($H$108:$H188)+1,0)),"")</f>
        <v>#N/A</v>
      </c>
      <c r="E189" s="39" t="e">
        <f>IF(AND(E188="",$H189=$H188),"",IF(VLOOKUP(H189,Mal!$A$9:$B$431,2,0)='Sales Orders'!E188,"",VLOOKUP($H189,Mal!$A$9:$B$431,2,0)))</f>
        <v>#N/A</v>
      </c>
      <c r="F189" s="39" t="e">
        <f>IF($E189="",IF(INDEX(Mal!$C$9:$C$431,COUNTIF($E$108:$F188,"")-COUNT($H$108:$H188)+1,0)=F188,"",INDEX(Mal!$C$9:$C$431,COUNTIF($E$108:$F188,"")-COUNT($H$108:$H188)+1,0)),"")</f>
        <v>#N/A</v>
      </c>
      <c r="G189" s="39" t="e">
        <f t="shared" si="7"/>
        <v>#N/A</v>
      </c>
      <c r="H189" s="39">
        <f>IF(COUNTIF(Mal!$A$9:$A$431,'Sales Orders'!H188)+COUNTIFS(Mal!$A$9:$A$431,H188,Mal!$B$9:$B$431,"&lt;&gt;")+COUNTIFS(Mal!$A$9:$A$431,H188,Mal!$C$9:$C$431,"&lt;&gt;")=COUNTIF('Sales Orders'!$H$108:H188,'Sales Orders'!H188),'Sales Orders'!H188+1,'Sales Orders'!H188)</f>
        <v>2</v>
      </c>
      <c r="I189" s="39" t="e">
        <f>IF(E189="","",IF(Mal!$C$5="","",Mal!$C$5))</f>
        <v>#N/A</v>
      </c>
      <c r="J189" s="39" t="e">
        <f>IF(AND(J188="",$H189=$H188),"",IF(VLOOKUP($H189,Mal!$A$9:$H$431,7,0)='Sales Orders'!J188,"",VLOOKUP($H189,Mal!$A$9:$H$431,7,0)))</f>
        <v>#N/A</v>
      </c>
      <c r="K189" s="39" t="e">
        <f>IF(AND(K188="",$H189=$H188),"",IF(VLOOKUP($H189,Mal!$A$9:$H$431,8,0)='Sales Orders'!K188,"",VLOOKUP($H189,Mal!$A$9:$H$431,8,0)))</f>
        <v>#N/A</v>
      </c>
      <c r="L189" s="39" t="e">
        <f>IF(E189="","",IF(Mal!$C$6="","",Mal!$C$6))</f>
        <v>#N/A</v>
      </c>
      <c r="M189" s="39" t="e">
        <f>IF($E189="",IF(INDEX(Mal!K$9:K$431,COUNTIF($E$108:$F188,"")-COUNT($H$108:$H188)+1,0)=M188,"",INDEX(Mal!K$9:K$431,COUNTIF($E$108:$F188,"")-COUNT($H$108:$H188)+1,0)),"")</f>
        <v>#N/A</v>
      </c>
      <c r="N189" s="39" t="e">
        <f>IF($E189="",IF(INDEX(Mal!L$9:L$431,COUNTIF($E$108:$F188,"")-COUNT($H$108:$H188)+1,0)=N188,"",INDEX(Mal!L$9:L$431,COUNTIF($E$108:$F188,"")-COUNT($H$108:$H188)+1,0)),"")</f>
        <v>#N/A</v>
      </c>
      <c r="O189" s="39" t="e">
        <f>IF($E189="",IF(INDEX(Mal!M$9:M$431,COUNTIF($E$108:$F188,"")-COUNT($H$108:$H188)+1,0)=O188,"",INDEX(Mal!M$9:M$431,COUNTIF($E$108:$F188,"")-COUNT($H$108:$H188)+1,0)),"")</f>
        <v>#N/A</v>
      </c>
      <c r="P189" s="39" t="e">
        <f>IF($E189="",IF(INDEX(Mal!N$9:N$431,COUNTIF($E$108:$F188,"")-COUNT($H$108:$H188)+1,0)=P188,"",INDEX(Mal!N$9:N$431,COUNTIF($E$108:$F188,"")-COUNT($H$108:$H188)+1,0)),"")</f>
        <v>#N/A</v>
      </c>
      <c r="Q189" s="39" t="e">
        <f>IF($E189="",IF(INDEX(Mal!O$9:O$431,COUNTIF($E$108:$F188,"")-COUNT($H$108:$H188)+1,0)=Q188,"",INDEX(Mal!O$9:O$431,COUNTIF($E$108:$F188,"")-COUNT($H$108:$H188)+1,0)),"")</f>
        <v>#N/A</v>
      </c>
      <c r="R189" s="39" t="e">
        <f>IF($E189="",IF(INDEX(Mal!P$9:P$431,COUNTIF($E$108:$F188,"")-COUNT($H$108:$H188)+1,0)=R188,"",INDEX(Mal!P$9:P$431,COUNTIF($E$108:$F188,"")-COUNT($H$108:$H188)+1,0)),"")</f>
        <v>#N/A</v>
      </c>
      <c r="S189" s="39" t="e">
        <f>IF($E189="",IF(INDEX(Mal!Q$9:Q$431,COUNTIF($E$108:$F188,"")-COUNT($H$108:$H188)+1,0)=S188,"",INDEX(Mal!Q$9:Q$431,COUNTIF($E$108:$F188,"")-COUNT($H$108:$H188)+1,0)),"")</f>
        <v>#N/A</v>
      </c>
      <c r="T189" s="39" t="e">
        <f>IF($E189="",IF(INDEX(Mal!R$9:R$431,COUNTIF($E$108:$F188,"")-COUNT($H$108:$H188)+1,0)=T188,"",INDEX(Mal!R$9:R$431,COUNTIF($E$108:$F188,"")-COUNT($H$108:$H188)+1,0)),"")</f>
        <v>#N/A</v>
      </c>
      <c r="U189" s="39" t="e">
        <f>IF($E189="",IF(INDEX(Mal!S$9:S$431,COUNTIF($E$108:$F188,"")-COUNT($H$108:$H188)+1,0)=U188,"",INDEX(Mal!S$9:S$431,COUNTIF($E$108:$F188,"")-COUNT($H$108:$H188)+1,0)),"")</f>
        <v>#N/A</v>
      </c>
      <c r="V189" s="39" t="e">
        <f t="shared" si="4"/>
        <v>#N/A</v>
      </c>
      <c r="W189" s="39" t="e">
        <f>IF(IF(AND(E189="",F189=""),INDEX(Mal!I$9:I$431,(COUNT($H$108:$H189)-COUNTIF($V$108:$V189,"")),0),"")="","",IF(AND(E189="",F189=""),INDEX(Mal!I$9:I$431,(COUNT($H$108:$H189)-COUNTIF($V$108:$V189,"")),0),""))</f>
        <v>#N/A</v>
      </c>
      <c r="X189" s="39" t="e">
        <f>IF($E189="",IF(INDEX(Mal!J$9:J$431,COUNTIF($E$108:$F188,"")-COUNT($H$108:$H188)+1,0)=X188,"",INDEX(Mal!J$9:J$431,COUNTIF($E$108:$F188,"")-COUNT($H$108:$H188)+1,0)),"")</f>
        <v>#N/A</v>
      </c>
      <c r="Y189" s="39" t="e">
        <f>IF(AND(Y188="",$H189=$H188),"",IF(VLOOKUP($H189,Mal!$A$9:$T$431,20,0)='Sales Orders'!Y188,"",VLOOKUP($H189,Mal!$A$9:$T$431,20,0)))</f>
        <v>#N/A</v>
      </c>
      <c r="Z189" s="39" t="e">
        <f t="shared" si="5"/>
        <v>#N/A</v>
      </c>
    </row>
    <row r="190" spans="1:26">
      <c r="A190" t="str">
        <f>IFERROR(IF(VLOOKUP(H190,Mal!$A$9:$A$431,1,0),"","END"),"END")</f>
        <v>END</v>
      </c>
      <c r="B190" s="39" t="e">
        <f>IF($E190="",IF(INDEX(Mal!$D$9:$D$431,COUNTIF($E$108:$F189,"")-COUNT($H$108:$H189)+1,0)=B189,"",INDEX(Mal!$D$9:$D$431,COUNTIF($E$108:$F189,"")-COUNT($H$108:$H189)+1,0)),"")</f>
        <v>#N/A</v>
      </c>
      <c r="C190" s="39" t="e">
        <f t="shared" si="6"/>
        <v>#N/A</v>
      </c>
      <c r="D190" s="39" t="e">
        <f>IF($E190="",IF(INDEX(Mal!$F$9:$F$431,COUNTIF($E$108:$F189,"")-COUNT($H$108:$H189)+1,0)=D189,"",INDEX(Mal!$F$9:$F$431,COUNTIF($E$108:$F189,"")-COUNT($H$108:$H189)+1,0)),"")</f>
        <v>#N/A</v>
      </c>
      <c r="E190" s="39" t="e">
        <f>IF(AND(E189="",$H190=$H189),"",IF(VLOOKUP(H190,Mal!$A$9:$B$431,2,0)='Sales Orders'!E189,"",VLOOKUP($H190,Mal!$A$9:$B$431,2,0)))</f>
        <v>#N/A</v>
      </c>
      <c r="F190" s="39" t="e">
        <f>IF($E190="",IF(INDEX(Mal!$C$9:$C$431,COUNTIF($E$108:$F189,"")-COUNT($H$108:$H189)+1,0)=F189,"",INDEX(Mal!$C$9:$C$431,COUNTIF($E$108:$F189,"")-COUNT($H$108:$H189)+1,0)),"")</f>
        <v>#N/A</v>
      </c>
      <c r="G190" s="39" t="e">
        <f t="shared" si="7"/>
        <v>#N/A</v>
      </c>
      <c r="H190" s="39">
        <f>IF(COUNTIF(Mal!$A$9:$A$431,'Sales Orders'!H189)+COUNTIFS(Mal!$A$9:$A$431,H189,Mal!$B$9:$B$431,"&lt;&gt;")+COUNTIFS(Mal!$A$9:$A$431,H189,Mal!$C$9:$C$431,"&lt;&gt;")=COUNTIF('Sales Orders'!$H$108:H189,'Sales Orders'!H189),'Sales Orders'!H189+1,'Sales Orders'!H189)</f>
        <v>2</v>
      </c>
      <c r="I190" s="39" t="e">
        <f>IF(E190="","",IF(Mal!$C$5="","",Mal!$C$5))</f>
        <v>#N/A</v>
      </c>
      <c r="J190" s="39" t="e">
        <f>IF(AND(J189="",$H190=$H189),"",IF(VLOOKUP($H190,Mal!$A$9:$H$431,7,0)='Sales Orders'!J189,"",VLOOKUP($H190,Mal!$A$9:$H$431,7,0)))</f>
        <v>#N/A</v>
      </c>
      <c r="K190" s="39" t="e">
        <f>IF(AND(K189="",$H190=$H189),"",IF(VLOOKUP($H190,Mal!$A$9:$H$431,8,0)='Sales Orders'!K189,"",VLOOKUP($H190,Mal!$A$9:$H$431,8,0)))</f>
        <v>#N/A</v>
      </c>
      <c r="L190" s="39" t="e">
        <f>IF(E190="","",IF(Mal!$C$6="","",Mal!$C$6))</f>
        <v>#N/A</v>
      </c>
      <c r="M190" s="39" t="e">
        <f>IF($E190="",IF(INDEX(Mal!K$9:K$431,COUNTIF($E$108:$F189,"")-COUNT($H$108:$H189)+1,0)=M189,"",INDEX(Mal!K$9:K$431,COUNTIF($E$108:$F189,"")-COUNT($H$108:$H189)+1,0)),"")</f>
        <v>#N/A</v>
      </c>
      <c r="N190" s="39" t="e">
        <f>IF($E190="",IF(INDEX(Mal!L$9:L$431,COUNTIF($E$108:$F189,"")-COUNT($H$108:$H189)+1,0)=N189,"",INDEX(Mal!L$9:L$431,COUNTIF($E$108:$F189,"")-COUNT($H$108:$H189)+1,0)),"")</f>
        <v>#N/A</v>
      </c>
      <c r="O190" s="39" t="e">
        <f>IF($E190="",IF(INDEX(Mal!M$9:M$431,COUNTIF($E$108:$F189,"")-COUNT($H$108:$H189)+1,0)=O189,"",INDEX(Mal!M$9:M$431,COUNTIF($E$108:$F189,"")-COUNT($H$108:$H189)+1,0)),"")</f>
        <v>#N/A</v>
      </c>
      <c r="P190" s="39" t="e">
        <f>IF($E190="",IF(INDEX(Mal!N$9:N$431,COUNTIF($E$108:$F189,"")-COUNT($H$108:$H189)+1,0)=P189,"",INDEX(Mal!N$9:N$431,COUNTIF($E$108:$F189,"")-COUNT($H$108:$H189)+1,0)),"")</f>
        <v>#N/A</v>
      </c>
      <c r="Q190" s="39" t="e">
        <f>IF($E190="",IF(INDEX(Mal!O$9:O$431,COUNTIF($E$108:$F189,"")-COUNT($H$108:$H189)+1,0)=Q189,"",INDEX(Mal!O$9:O$431,COUNTIF($E$108:$F189,"")-COUNT($H$108:$H189)+1,0)),"")</f>
        <v>#N/A</v>
      </c>
      <c r="R190" s="39" t="e">
        <f>IF($E190="",IF(INDEX(Mal!P$9:P$431,COUNTIF($E$108:$F189,"")-COUNT($H$108:$H189)+1,0)=R189,"",INDEX(Mal!P$9:P$431,COUNTIF($E$108:$F189,"")-COUNT($H$108:$H189)+1,0)),"")</f>
        <v>#N/A</v>
      </c>
      <c r="S190" s="39" t="e">
        <f>IF($E190="",IF(INDEX(Mal!Q$9:Q$431,COUNTIF($E$108:$F189,"")-COUNT($H$108:$H189)+1,0)=S189,"",INDEX(Mal!Q$9:Q$431,COUNTIF($E$108:$F189,"")-COUNT($H$108:$H189)+1,0)),"")</f>
        <v>#N/A</v>
      </c>
      <c r="T190" s="39" t="e">
        <f>IF($E190="",IF(INDEX(Mal!R$9:R$431,COUNTIF($E$108:$F189,"")-COUNT($H$108:$H189)+1,0)=T189,"",INDEX(Mal!R$9:R$431,COUNTIF($E$108:$F189,"")-COUNT($H$108:$H189)+1,0)),"")</f>
        <v>#N/A</v>
      </c>
      <c r="U190" s="39" t="e">
        <f>IF($E190="",IF(INDEX(Mal!S$9:S$431,COUNTIF($E$108:$F189,"")-COUNT($H$108:$H189)+1,0)=U189,"",INDEX(Mal!S$9:S$431,COUNTIF($E$108:$F189,"")-COUNT($H$108:$H189)+1,0)),"")</f>
        <v>#N/A</v>
      </c>
      <c r="V190" s="39" t="e">
        <f t="shared" si="4"/>
        <v>#N/A</v>
      </c>
      <c r="W190" s="39" t="e">
        <f>IF(IF(AND(E190="",F190=""),INDEX(Mal!I$9:I$431,(COUNT($H$108:$H190)-COUNTIF($V$108:$V190,"")),0),"")="","",IF(AND(E190="",F190=""),INDEX(Mal!I$9:I$431,(COUNT($H$108:$H190)-COUNTIF($V$108:$V190,"")),0),""))</f>
        <v>#N/A</v>
      </c>
      <c r="X190" s="39" t="e">
        <f>IF($E190="",IF(INDEX(Mal!J$9:J$431,COUNTIF($E$108:$F189,"")-COUNT($H$108:$H189)+1,0)=X189,"",INDEX(Mal!J$9:J$431,COUNTIF($E$108:$F189,"")-COUNT($H$108:$H189)+1,0)),"")</f>
        <v>#N/A</v>
      </c>
      <c r="Y190" s="39" t="e">
        <f>IF(AND(Y189="",$H190=$H189),"",IF(VLOOKUP($H190,Mal!$A$9:$T$431,20,0)='Sales Orders'!Y189,"",VLOOKUP($H190,Mal!$A$9:$T$431,20,0)))</f>
        <v>#N/A</v>
      </c>
      <c r="Z190" s="39" t="e">
        <f t="shared" si="5"/>
        <v>#N/A</v>
      </c>
    </row>
    <row r="191" spans="1:26">
      <c r="A191" t="str">
        <f>IFERROR(IF(VLOOKUP(H191,Mal!$A$9:$A$431,1,0),"","END"),"END")</f>
        <v>END</v>
      </c>
      <c r="B191" s="39" t="e">
        <f>IF($E191="",IF(INDEX(Mal!$D$9:$D$431,COUNTIF($E$108:$F190,"")-COUNT($H$108:$H190)+1,0)=B190,"",INDEX(Mal!$D$9:$D$431,COUNTIF($E$108:$F190,"")-COUNT($H$108:$H190)+1,0)),"")</f>
        <v>#N/A</v>
      </c>
      <c r="C191" s="39" t="e">
        <f t="shared" si="6"/>
        <v>#N/A</v>
      </c>
      <c r="D191" s="39" t="e">
        <f>IF($E191="",IF(INDEX(Mal!$F$9:$F$431,COUNTIF($E$108:$F190,"")-COUNT($H$108:$H190)+1,0)=D190,"",INDEX(Mal!$F$9:$F$431,COUNTIF($E$108:$F190,"")-COUNT($H$108:$H190)+1,0)),"")</f>
        <v>#N/A</v>
      </c>
      <c r="E191" s="39" t="e">
        <f>IF(AND(E190="",$H191=$H190),"",IF(VLOOKUP(H191,Mal!$A$9:$B$431,2,0)='Sales Orders'!E190,"",VLOOKUP($H191,Mal!$A$9:$B$431,2,0)))</f>
        <v>#N/A</v>
      </c>
      <c r="F191" s="39" t="e">
        <f>IF($E191="",IF(INDEX(Mal!$C$9:$C$431,COUNTIF($E$108:$F190,"")-COUNT($H$108:$H190)+1,0)=F190,"",INDEX(Mal!$C$9:$C$431,COUNTIF($E$108:$F190,"")-COUNT($H$108:$H190)+1,0)),"")</f>
        <v>#N/A</v>
      </c>
      <c r="G191" s="39" t="e">
        <f t="shared" si="7"/>
        <v>#N/A</v>
      </c>
      <c r="H191" s="39">
        <f>IF(COUNTIF(Mal!$A$9:$A$431,'Sales Orders'!H190)+COUNTIFS(Mal!$A$9:$A$431,H190,Mal!$B$9:$B$431,"&lt;&gt;")+COUNTIFS(Mal!$A$9:$A$431,H190,Mal!$C$9:$C$431,"&lt;&gt;")=COUNTIF('Sales Orders'!$H$108:H190,'Sales Orders'!H190),'Sales Orders'!H190+1,'Sales Orders'!H190)</f>
        <v>2</v>
      </c>
      <c r="I191" s="39" t="e">
        <f>IF(E191="","",IF(Mal!$C$5="","",Mal!$C$5))</f>
        <v>#N/A</v>
      </c>
      <c r="J191" s="39" t="e">
        <f>IF(AND(J190="",$H191=$H190),"",IF(VLOOKUP($H191,Mal!$A$9:$H$431,7,0)='Sales Orders'!J190,"",VLOOKUP($H191,Mal!$A$9:$H$431,7,0)))</f>
        <v>#N/A</v>
      </c>
      <c r="K191" s="39" t="e">
        <f>IF(AND(K190="",$H191=$H190),"",IF(VLOOKUP($H191,Mal!$A$9:$H$431,8,0)='Sales Orders'!K190,"",VLOOKUP($H191,Mal!$A$9:$H$431,8,0)))</f>
        <v>#N/A</v>
      </c>
      <c r="L191" s="39" t="e">
        <f>IF(E191="","",IF(Mal!$C$6="","",Mal!$C$6))</f>
        <v>#N/A</v>
      </c>
      <c r="M191" s="39" t="e">
        <f>IF($E191="",IF(INDEX(Mal!K$9:K$431,COUNTIF($E$108:$F190,"")-COUNT($H$108:$H190)+1,0)=M190,"",INDEX(Mal!K$9:K$431,COUNTIF($E$108:$F190,"")-COUNT($H$108:$H190)+1,0)),"")</f>
        <v>#N/A</v>
      </c>
      <c r="N191" s="39" t="e">
        <f>IF($E191="",IF(INDEX(Mal!L$9:L$431,COUNTIF($E$108:$F190,"")-COUNT($H$108:$H190)+1,0)=N190,"",INDEX(Mal!L$9:L$431,COUNTIF($E$108:$F190,"")-COUNT($H$108:$H190)+1,0)),"")</f>
        <v>#N/A</v>
      </c>
      <c r="O191" s="39" t="e">
        <f>IF($E191="",IF(INDEX(Mal!M$9:M$431,COUNTIF($E$108:$F190,"")-COUNT($H$108:$H190)+1,0)=O190,"",INDEX(Mal!M$9:M$431,COUNTIF($E$108:$F190,"")-COUNT($H$108:$H190)+1,0)),"")</f>
        <v>#N/A</v>
      </c>
      <c r="P191" s="39" t="e">
        <f>IF($E191="",IF(INDEX(Mal!N$9:N$431,COUNTIF($E$108:$F190,"")-COUNT($H$108:$H190)+1,0)=P190,"",INDEX(Mal!N$9:N$431,COUNTIF($E$108:$F190,"")-COUNT($H$108:$H190)+1,0)),"")</f>
        <v>#N/A</v>
      </c>
      <c r="Q191" s="39" t="e">
        <f>IF($E191="",IF(INDEX(Mal!O$9:O$431,COUNTIF($E$108:$F190,"")-COUNT($H$108:$H190)+1,0)=Q190,"",INDEX(Mal!O$9:O$431,COUNTIF($E$108:$F190,"")-COUNT($H$108:$H190)+1,0)),"")</f>
        <v>#N/A</v>
      </c>
      <c r="R191" s="39" t="e">
        <f>IF($E191="",IF(INDEX(Mal!P$9:P$431,COUNTIF($E$108:$F190,"")-COUNT($H$108:$H190)+1,0)=R190,"",INDEX(Mal!P$9:P$431,COUNTIF($E$108:$F190,"")-COUNT($H$108:$H190)+1,0)),"")</f>
        <v>#N/A</v>
      </c>
      <c r="S191" s="39" t="e">
        <f>IF($E191="",IF(INDEX(Mal!Q$9:Q$431,COUNTIF($E$108:$F190,"")-COUNT($H$108:$H190)+1,0)=S190,"",INDEX(Mal!Q$9:Q$431,COUNTIF($E$108:$F190,"")-COUNT($H$108:$H190)+1,0)),"")</f>
        <v>#N/A</v>
      </c>
      <c r="T191" s="39" t="e">
        <f>IF($E191="",IF(INDEX(Mal!R$9:R$431,COUNTIF($E$108:$F190,"")-COUNT($H$108:$H190)+1,0)=T190,"",INDEX(Mal!R$9:R$431,COUNTIF($E$108:$F190,"")-COUNT($H$108:$H190)+1,0)),"")</f>
        <v>#N/A</v>
      </c>
      <c r="U191" s="39" t="e">
        <f>IF($E191="",IF(INDEX(Mal!S$9:S$431,COUNTIF($E$108:$F190,"")-COUNT($H$108:$H190)+1,0)=U190,"",INDEX(Mal!S$9:S$431,COUNTIF($E$108:$F190,"")-COUNT($H$108:$H190)+1,0)),"")</f>
        <v>#N/A</v>
      </c>
      <c r="V191" s="39" t="e">
        <f t="shared" si="4"/>
        <v>#N/A</v>
      </c>
      <c r="W191" s="39" t="e">
        <f>IF(IF(AND(E191="",F191=""),INDEX(Mal!I$9:I$431,(COUNT($H$108:$H191)-COUNTIF($V$108:$V191,"")),0),"")="","",IF(AND(E191="",F191=""),INDEX(Mal!I$9:I$431,(COUNT($H$108:$H191)-COUNTIF($V$108:$V191,"")),0),""))</f>
        <v>#N/A</v>
      </c>
      <c r="X191" s="39" t="e">
        <f>IF($E191="",IF(INDEX(Mal!J$9:J$431,COUNTIF($E$108:$F190,"")-COUNT($H$108:$H190)+1,0)=X190,"",INDEX(Mal!J$9:J$431,COUNTIF($E$108:$F190,"")-COUNT($H$108:$H190)+1,0)),"")</f>
        <v>#N/A</v>
      </c>
      <c r="Y191" s="39" t="e">
        <f>IF(AND(Y190="",$H191=$H190),"",IF(VLOOKUP($H191,Mal!$A$9:$T$431,20,0)='Sales Orders'!Y190,"",VLOOKUP($H191,Mal!$A$9:$T$431,20,0)))</f>
        <v>#N/A</v>
      </c>
      <c r="Z191" s="39" t="e">
        <f t="shared" si="5"/>
        <v>#N/A</v>
      </c>
    </row>
    <row r="192" spans="1:26">
      <c r="A192" t="str">
        <f>IFERROR(IF(VLOOKUP(H192,Mal!$A$9:$A$431,1,0),"","END"),"END")</f>
        <v>END</v>
      </c>
      <c r="B192" s="39" t="e">
        <f>IF($E192="",IF(INDEX(Mal!$D$9:$D$431,COUNTIF($E$108:$F191,"")-COUNT($H$108:$H191)+1,0)=B191,"",INDEX(Mal!$D$9:$D$431,COUNTIF($E$108:$F191,"")-COUNT($H$108:$H191)+1,0)),"")</f>
        <v>#N/A</v>
      </c>
      <c r="C192" s="39" t="e">
        <f t="shared" si="6"/>
        <v>#N/A</v>
      </c>
      <c r="D192" s="39" t="e">
        <f>IF($E192="",IF(INDEX(Mal!$F$9:$F$431,COUNTIF($E$108:$F191,"")-COUNT($H$108:$H191)+1,0)=D191,"",INDEX(Mal!$F$9:$F$431,COUNTIF($E$108:$F191,"")-COUNT($H$108:$H191)+1,0)),"")</f>
        <v>#N/A</v>
      </c>
      <c r="E192" s="39" t="e">
        <f>IF(AND(E191="",$H192=$H191),"",IF(VLOOKUP(H192,Mal!$A$9:$B$431,2,0)='Sales Orders'!E191,"",VLOOKUP($H192,Mal!$A$9:$B$431,2,0)))</f>
        <v>#N/A</v>
      </c>
      <c r="F192" s="39" t="e">
        <f>IF($E192="",IF(INDEX(Mal!$C$9:$C$431,COUNTIF($E$108:$F191,"")-COUNT($H$108:$H191)+1,0)=F191,"",INDEX(Mal!$C$9:$C$431,COUNTIF($E$108:$F191,"")-COUNT($H$108:$H191)+1,0)),"")</f>
        <v>#N/A</v>
      </c>
      <c r="G192" s="39" t="e">
        <f t="shared" si="7"/>
        <v>#N/A</v>
      </c>
      <c r="H192" s="39">
        <f>IF(COUNTIF(Mal!$A$9:$A$431,'Sales Orders'!H191)+COUNTIFS(Mal!$A$9:$A$431,H191,Mal!$B$9:$B$431,"&lt;&gt;")+COUNTIFS(Mal!$A$9:$A$431,H191,Mal!$C$9:$C$431,"&lt;&gt;")=COUNTIF('Sales Orders'!$H$108:H191,'Sales Orders'!H191),'Sales Orders'!H191+1,'Sales Orders'!H191)</f>
        <v>2</v>
      </c>
      <c r="I192" s="39" t="e">
        <f>IF(E192="","",IF(Mal!$C$5="","",Mal!$C$5))</f>
        <v>#N/A</v>
      </c>
      <c r="J192" s="39" t="e">
        <f>IF(AND(J191="",$H192=$H191),"",IF(VLOOKUP($H192,Mal!$A$9:$H$431,7,0)='Sales Orders'!J191,"",VLOOKUP($H192,Mal!$A$9:$H$431,7,0)))</f>
        <v>#N/A</v>
      </c>
      <c r="K192" s="39" t="e">
        <f>IF(AND(K191="",$H192=$H191),"",IF(VLOOKUP($H192,Mal!$A$9:$H$431,8,0)='Sales Orders'!K191,"",VLOOKUP($H192,Mal!$A$9:$H$431,8,0)))</f>
        <v>#N/A</v>
      </c>
      <c r="L192" s="39" t="e">
        <f>IF(E192="","",IF(Mal!$C$6="","",Mal!$C$6))</f>
        <v>#N/A</v>
      </c>
      <c r="M192" s="39" t="e">
        <f>IF($E192="",IF(INDEX(Mal!K$9:K$431,COUNTIF($E$108:$F191,"")-COUNT($H$108:$H191)+1,0)=M191,"",INDEX(Mal!K$9:K$431,COUNTIF($E$108:$F191,"")-COUNT($H$108:$H191)+1,0)),"")</f>
        <v>#N/A</v>
      </c>
      <c r="N192" s="39" t="e">
        <f>IF($E192="",IF(INDEX(Mal!L$9:L$431,COUNTIF($E$108:$F191,"")-COUNT($H$108:$H191)+1,0)=N191,"",INDEX(Mal!L$9:L$431,COUNTIF($E$108:$F191,"")-COUNT($H$108:$H191)+1,0)),"")</f>
        <v>#N/A</v>
      </c>
      <c r="O192" s="39" t="e">
        <f>IF($E192="",IF(INDEX(Mal!M$9:M$431,COUNTIF($E$108:$F191,"")-COUNT($H$108:$H191)+1,0)=O191,"",INDEX(Mal!M$9:M$431,COUNTIF($E$108:$F191,"")-COUNT($H$108:$H191)+1,0)),"")</f>
        <v>#N/A</v>
      </c>
      <c r="P192" s="39" t="e">
        <f>IF($E192="",IF(INDEX(Mal!N$9:N$431,COUNTIF($E$108:$F191,"")-COUNT($H$108:$H191)+1,0)=P191,"",INDEX(Mal!N$9:N$431,COUNTIF($E$108:$F191,"")-COUNT($H$108:$H191)+1,0)),"")</f>
        <v>#N/A</v>
      </c>
      <c r="Q192" s="39" t="e">
        <f>IF($E192="",IF(INDEX(Mal!O$9:O$431,COUNTIF($E$108:$F191,"")-COUNT($H$108:$H191)+1,0)=Q191,"",INDEX(Mal!O$9:O$431,COUNTIF($E$108:$F191,"")-COUNT($H$108:$H191)+1,0)),"")</f>
        <v>#N/A</v>
      </c>
      <c r="R192" s="39" t="e">
        <f>IF($E192="",IF(INDEX(Mal!P$9:P$431,COUNTIF($E$108:$F191,"")-COUNT($H$108:$H191)+1,0)=R191,"",INDEX(Mal!P$9:P$431,COUNTIF($E$108:$F191,"")-COUNT($H$108:$H191)+1,0)),"")</f>
        <v>#N/A</v>
      </c>
      <c r="S192" s="39" t="e">
        <f>IF($E192="",IF(INDEX(Mal!Q$9:Q$431,COUNTIF($E$108:$F191,"")-COUNT($H$108:$H191)+1,0)=S191,"",INDEX(Mal!Q$9:Q$431,COUNTIF($E$108:$F191,"")-COUNT($H$108:$H191)+1,0)),"")</f>
        <v>#N/A</v>
      </c>
      <c r="T192" s="39" t="e">
        <f>IF($E192="",IF(INDEX(Mal!R$9:R$431,COUNTIF($E$108:$F191,"")-COUNT($H$108:$H191)+1,0)=T191,"",INDEX(Mal!R$9:R$431,COUNTIF($E$108:$F191,"")-COUNT($H$108:$H191)+1,0)),"")</f>
        <v>#N/A</v>
      </c>
      <c r="U192" s="39" t="e">
        <f>IF($E192="",IF(INDEX(Mal!S$9:S$431,COUNTIF($E$108:$F191,"")-COUNT($H$108:$H191)+1,0)=U191,"",INDEX(Mal!S$9:S$431,COUNTIF($E$108:$F191,"")-COUNT($H$108:$H191)+1,0)),"")</f>
        <v>#N/A</v>
      </c>
      <c r="V192" s="39" t="e">
        <f t="shared" si="4"/>
        <v>#N/A</v>
      </c>
      <c r="W192" s="39" t="e">
        <f>IF(IF(AND(E192="",F192=""),INDEX(Mal!I$9:I$431,(COUNT($H$108:$H192)-COUNTIF($V$108:$V192,"")),0),"")="","",IF(AND(E192="",F192=""),INDEX(Mal!I$9:I$431,(COUNT($H$108:$H192)-COUNTIF($V$108:$V192,"")),0),""))</f>
        <v>#N/A</v>
      </c>
      <c r="X192" s="39" t="e">
        <f>IF($E192="",IF(INDEX(Mal!J$9:J$431,COUNTIF($E$108:$F191,"")-COUNT($H$108:$H191)+1,0)=X191,"",INDEX(Mal!J$9:J$431,COUNTIF($E$108:$F191,"")-COUNT($H$108:$H191)+1,0)),"")</f>
        <v>#N/A</v>
      </c>
      <c r="Y192" s="39" t="e">
        <f>IF(AND(Y191="",$H192=$H191),"",IF(VLOOKUP($H192,Mal!$A$9:$T$431,20,0)='Sales Orders'!Y191,"",VLOOKUP($H192,Mal!$A$9:$T$431,20,0)))</f>
        <v>#N/A</v>
      </c>
      <c r="Z192" s="39" t="e">
        <f t="shared" si="5"/>
        <v>#N/A</v>
      </c>
    </row>
    <row r="193" spans="1:26">
      <c r="A193" t="str">
        <f>IFERROR(IF(VLOOKUP(H193,Mal!$A$9:$A$431,1,0),"","END"),"END")</f>
        <v>END</v>
      </c>
      <c r="B193" s="39" t="e">
        <f>IF($E193="",IF(INDEX(Mal!$D$9:$D$431,COUNTIF($E$108:$F192,"")-COUNT($H$108:$H192)+1,0)=B192,"",INDEX(Mal!$D$9:$D$431,COUNTIF($E$108:$F192,"")-COUNT($H$108:$H192)+1,0)),"")</f>
        <v>#N/A</v>
      </c>
      <c r="C193" s="39" t="e">
        <f t="shared" si="6"/>
        <v>#N/A</v>
      </c>
      <c r="D193" s="39" t="e">
        <f>IF($E193="",IF(INDEX(Mal!$F$9:$F$431,COUNTIF($E$108:$F192,"")-COUNT($H$108:$H192)+1,0)=D192,"",INDEX(Mal!$F$9:$F$431,COUNTIF($E$108:$F192,"")-COUNT($H$108:$H192)+1,0)),"")</f>
        <v>#N/A</v>
      </c>
      <c r="E193" s="39" t="e">
        <f>IF(AND(E192="",$H193=$H192),"",IF(VLOOKUP(H193,Mal!$A$9:$B$431,2,0)='Sales Orders'!E192,"",VLOOKUP($H193,Mal!$A$9:$B$431,2,0)))</f>
        <v>#N/A</v>
      </c>
      <c r="F193" s="39" t="e">
        <f>IF($E193="",IF(INDEX(Mal!$C$9:$C$431,COUNTIF($E$108:$F192,"")-COUNT($H$108:$H192)+1,0)=F192,"",INDEX(Mal!$C$9:$C$431,COUNTIF($E$108:$F192,"")-COUNT($H$108:$H192)+1,0)),"")</f>
        <v>#N/A</v>
      </c>
      <c r="G193" s="39" t="e">
        <f t="shared" si="7"/>
        <v>#N/A</v>
      </c>
      <c r="H193" s="39">
        <f>IF(COUNTIF(Mal!$A$9:$A$431,'Sales Orders'!H192)+COUNTIFS(Mal!$A$9:$A$431,H192,Mal!$B$9:$B$431,"&lt;&gt;")+COUNTIFS(Mal!$A$9:$A$431,H192,Mal!$C$9:$C$431,"&lt;&gt;")=COUNTIF('Sales Orders'!$H$108:H192,'Sales Orders'!H192),'Sales Orders'!H192+1,'Sales Orders'!H192)</f>
        <v>2</v>
      </c>
      <c r="I193" s="39" t="e">
        <f>IF(E193="","",IF(Mal!$C$5="","",Mal!$C$5))</f>
        <v>#N/A</v>
      </c>
      <c r="J193" s="39" t="e">
        <f>IF(AND(J192="",$H193=$H192),"",IF(VLOOKUP($H193,Mal!$A$9:$H$431,7,0)='Sales Orders'!J192,"",VLOOKUP($H193,Mal!$A$9:$H$431,7,0)))</f>
        <v>#N/A</v>
      </c>
      <c r="K193" s="39" t="e">
        <f>IF(AND(K192="",$H193=$H192),"",IF(VLOOKUP($H193,Mal!$A$9:$H$431,8,0)='Sales Orders'!K192,"",VLOOKUP($H193,Mal!$A$9:$H$431,8,0)))</f>
        <v>#N/A</v>
      </c>
      <c r="L193" s="39" t="e">
        <f>IF(E193="","",IF(Mal!$C$6="","",Mal!$C$6))</f>
        <v>#N/A</v>
      </c>
      <c r="M193" s="39" t="e">
        <f>IF($E193="",IF(INDEX(Mal!K$9:K$431,COUNTIF($E$108:$F192,"")-COUNT($H$108:$H192)+1,0)=M192,"",INDEX(Mal!K$9:K$431,COUNTIF($E$108:$F192,"")-COUNT($H$108:$H192)+1,0)),"")</f>
        <v>#N/A</v>
      </c>
      <c r="N193" s="39" t="e">
        <f>IF($E193="",IF(INDEX(Mal!L$9:L$431,COUNTIF($E$108:$F192,"")-COUNT($H$108:$H192)+1,0)=N192,"",INDEX(Mal!L$9:L$431,COUNTIF($E$108:$F192,"")-COUNT($H$108:$H192)+1,0)),"")</f>
        <v>#N/A</v>
      </c>
      <c r="O193" s="39" t="e">
        <f>IF($E193="",IF(INDEX(Mal!M$9:M$431,COUNTIF($E$108:$F192,"")-COUNT($H$108:$H192)+1,0)=O192,"",INDEX(Mal!M$9:M$431,COUNTIF($E$108:$F192,"")-COUNT($H$108:$H192)+1,0)),"")</f>
        <v>#N/A</v>
      </c>
      <c r="P193" s="39" t="e">
        <f>IF($E193="",IF(INDEX(Mal!N$9:N$431,COUNTIF($E$108:$F192,"")-COUNT($H$108:$H192)+1,0)=P192,"",INDEX(Mal!N$9:N$431,COUNTIF($E$108:$F192,"")-COUNT($H$108:$H192)+1,0)),"")</f>
        <v>#N/A</v>
      </c>
      <c r="Q193" s="39" t="e">
        <f>IF($E193="",IF(INDEX(Mal!O$9:O$431,COUNTIF($E$108:$F192,"")-COUNT($H$108:$H192)+1,0)=Q192,"",INDEX(Mal!O$9:O$431,COUNTIF($E$108:$F192,"")-COUNT($H$108:$H192)+1,0)),"")</f>
        <v>#N/A</v>
      </c>
      <c r="R193" s="39" t="e">
        <f>IF($E193="",IF(INDEX(Mal!P$9:P$431,COUNTIF($E$108:$F192,"")-COUNT($H$108:$H192)+1,0)=R192,"",INDEX(Mal!P$9:P$431,COUNTIF($E$108:$F192,"")-COUNT($H$108:$H192)+1,0)),"")</f>
        <v>#N/A</v>
      </c>
      <c r="S193" s="39" t="e">
        <f>IF($E193="",IF(INDEX(Mal!Q$9:Q$431,COUNTIF($E$108:$F192,"")-COUNT($H$108:$H192)+1,0)=S192,"",INDEX(Mal!Q$9:Q$431,COUNTIF($E$108:$F192,"")-COUNT($H$108:$H192)+1,0)),"")</f>
        <v>#N/A</v>
      </c>
      <c r="T193" s="39" t="e">
        <f>IF($E193="",IF(INDEX(Mal!R$9:R$431,COUNTIF($E$108:$F192,"")-COUNT($H$108:$H192)+1,0)=T192,"",INDEX(Mal!R$9:R$431,COUNTIF($E$108:$F192,"")-COUNT($H$108:$H192)+1,0)),"")</f>
        <v>#N/A</v>
      </c>
      <c r="U193" s="39" t="e">
        <f>IF($E193="",IF(INDEX(Mal!S$9:S$431,COUNTIF($E$108:$F192,"")-COUNT($H$108:$H192)+1,0)=U192,"",INDEX(Mal!S$9:S$431,COUNTIF($E$108:$F192,"")-COUNT($H$108:$H192)+1,0)),"")</f>
        <v>#N/A</v>
      </c>
      <c r="V193" s="39" t="e">
        <f t="shared" si="4"/>
        <v>#N/A</v>
      </c>
      <c r="W193" s="39" t="e">
        <f>IF(IF(AND(E193="",F193=""),INDEX(Mal!I$9:I$431,(COUNT($H$108:$H193)-COUNTIF($V$108:$V193,"")),0),"")="","",IF(AND(E193="",F193=""),INDEX(Mal!I$9:I$431,(COUNT($H$108:$H193)-COUNTIF($V$108:$V193,"")),0),""))</f>
        <v>#N/A</v>
      </c>
      <c r="X193" s="39" t="e">
        <f>IF($E193="",IF(INDEX(Mal!J$9:J$431,COUNTIF($E$108:$F192,"")-COUNT($H$108:$H192)+1,0)=X192,"",INDEX(Mal!J$9:J$431,COUNTIF($E$108:$F192,"")-COUNT($H$108:$H192)+1,0)),"")</f>
        <v>#N/A</v>
      </c>
      <c r="Y193" s="39" t="e">
        <f>IF(AND(Y192="",$H193=$H192),"",IF(VLOOKUP($H193,Mal!$A$9:$T$431,20,0)='Sales Orders'!Y192,"",VLOOKUP($H193,Mal!$A$9:$T$431,20,0)))</f>
        <v>#N/A</v>
      </c>
      <c r="Z193" s="39" t="e">
        <f t="shared" si="5"/>
        <v>#N/A</v>
      </c>
    </row>
    <row r="194" spans="1:26">
      <c r="A194" t="str">
        <f>IFERROR(IF(VLOOKUP(H194,Mal!$A$9:$A$431,1,0),"","END"),"END")</f>
        <v>END</v>
      </c>
      <c r="B194" s="39" t="e">
        <f>IF($E194="",IF(INDEX(Mal!$D$9:$D$431,COUNTIF($E$108:$F193,"")-COUNT($H$108:$H193)+1,0)=B193,"",INDEX(Mal!$D$9:$D$431,COUNTIF($E$108:$F193,"")-COUNT($H$108:$H193)+1,0)),"")</f>
        <v>#N/A</v>
      </c>
      <c r="C194" s="39" t="e">
        <f t="shared" si="6"/>
        <v>#N/A</v>
      </c>
      <c r="D194" s="39" t="e">
        <f>IF($E194="",IF(INDEX(Mal!$F$9:$F$431,COUNTIF($E$108:$F193,"")-COUNT($H$108:$H193)+1,0)=D193,"",INDEX(Mal!$F$9:$F$431,COUNTIF($E$108:$F193,"")-COUNT($H$108:$H193)+1,0)),"")</f>
        <v>#N/A</v>
      </c>
      <c r="E194" s="39" t="e">
        <f>IF(AND(E193="",$H194=$H193),"",IF(VLOOKUP(H194,Mal!$A$9:$B$431,2,0)='Sales Orders'!E193,"",VLOOKUP($H194,Mal!$A$9:$B$431,2,0)))</f>
        <v>#N/A</v>
      </c>
      <c r="F194" s="39" t="e">
        <f>IF($E194="",IF(INDEX(Mal!$C$9:$C$431,COUNTIF($E$108:$F193,"")-COUNT($H$108:$H193)+1,0)=F193,"",INDEX(Mal!$C$9:$C$431,COUNTIF($E$108:$F193,"")-COUNT($H$108:$H193)+1,0)),"")</f>
        <v>#N/A</v>
      </c>
      <c r="G194" s="39" t="e">
        <f t="shared" si="7"/>
        <v>#N/A</v>
      </c>
      <c r="H194" s="39">
        <f>IF(COUNTIF(Mal!$A$9:$A$431,'Sales Orders'!H193)+COUNTIFS(Mal!$A$9:$A$431,H193,Mal!$B$9:$B$431,"&lt;&gt;")+COUNTIFS(Mal!$A$9:$A$431,H193,Mal!$C$9:$C$431,"&lt;&gt;")=COUNTIF('Sales Orders'!$H$108:H193,'Sales Orders'!H193),'Sales Orders'!H193+1,'Sales Orders'!H193)</f>
        <v>2</v>
      </c>
      <c r="I194" s="39" t="e">
        <f>IF(E194="","",IF(Mal!$C$5="","",Mal!$C$5))</f>
        <v>#N/A</v>
      </c>
      <c r="J194" s="39" t="e">
        <f>IF(AND(J193="",$H194=$H193),"",IF(VLOOKUP($H194,Mal!$A$9:$H$431,7,0)='Sales Orders'!J193,"",VLOOKUP($H194,Mal!$A$9:$H$431,7,0)))</f>
        <v>#N/A</v>
      </c>
      <c r="K194" s="39" t="e">
        <f>IF(AND(K193="",$H194=$H193),"",IF(VLOOKUP($H194,Mal!$A$9:$H$431,8,0)='Sales Orders'!K193,"",VLOOKUP($H194,Mal!$A$9:$H$431,8,0)))</f>
        <v>#N/A</v>
      </c>
      <c r="L194" s="39" t="e">
        <f>IF(E194="","",IF(Mal!$C$6="","",Mal!$C$6))</f>
        <v>#N/A</v>
      </c>
      <c r="M194" s="39" t="e">
        <f>IF($E194="",IF(INDEX(Mal!K$9:K$431,COUNTIF($E$108:$F193,"")-COUNT($H$108:$H193)+1,0)=M193,"",INDEX(Mal!K$9:K$431,COUNTIF($E$108:$F193,"")-COUNT($H$108:$H193)+1,0)),"")</f>
        <v>#N/A</v>
      </c>
      <c r="N194" s="39" t="e">
        <f>IF($E194="",IF(INDEX(Mal!L$9:L$431,COUNTIF($E$108:$F193,"")-COUNT($H$108:$H193)+1,0)=N193,"",INDEX(Mal!L$9:L$431,COUNTIF($E$108:$F193,"")-COUNT($H$108:$H193)+1,0)),"")</f>
        <v>#N/A</v>
      </c>
      <c r="O194" s="39" t="e">
        <f>IF($E194="",IF(INDEX(Mal!M$9:M$431,COUNTIF($E$108:$F193,"")-COUNT($H$108:$H193)+1,0)=O193,"",INDEX(Mal!M$9:M$431,COUNTIF($E$108:$F193,"")-COUNT($H$108:$H193)+1,0)),"")</f>
        <v>#N/A</v>
      </c>
      <c r="P194" s="39" t="e">
        <f>IF($E194="",IF(INDEX(Mal!N$9:N$431,COUNTIF($E$108:$F193,"")-COUNT($H$108:$H193)+1,0)=P193,"",INDEX(Mal!N$9:N$431,COUNTIF($E$108:$F193,"")-COUNT($H$108:$H193)+1,0)),"")</f>
        <v>#N/A</v>
      </c>
      <c r="Q194" s="39" t="e">
        <f>IF($E194="",IF(INDEX(Mal!O$9:O$431,COUNTIF($E$108:$F193,"")-COUNT($H$108:$H193)+1,0)=Q193,"",INDEX(Mal!O$9:O$431,COUNTIF($E$108:$F193,"")-COUNT($H$108:$H193)+1,0)),"")</f>
        <v>#N/A</v>
      </c>
      <c r="R194" s="39" t="e">
        <f>IF($E194="",IF(INDEX(Mal!P$9:P$431,COUNTIF($E$108:$F193,"")-COUNT($H$108:$H193)+1,0)=R193,"",INDEX(Mal!P$9:P$431,COUNTIF($E$108:$F193,"")-COUNT($H$108:$H193)+1,0)),"")</f>
        <v>#N/A</v>
      </c>
      <c r="S194" s="39" t="e">
        <f>IF($E194="",IF(INDEX(Mal!Q$9:Q$431,COUNTIF($E$108:$F193,"")-COUNT($H$108:$H193)+1,0)=S193,"",INDEX(Mal!Q$9:Q$431,COUNTIF($E$108:$F193,"")-COUNT($H$108:$H193)+1,0)),"")</f>
        <v>#N/A</v>
      </c>
      <c r="T194" s="39" t="e">
        <f>IF($E194="",IF(INDEX(Mal!R$9:R$431,COUNTIF($E$108:$F193,"")-COUNT($H$108:$H193)+1,0)=T193,"",INDEX(Mal!R$9:R$431,COUNTIF($E$108:$F193,"")-COUNT($H$108:$H193)+1,0)),"")</f>
        <v>#N/A</v>
      </c>
      <c r="U194" s="39" t="e">
        <f>IF($E194="",IF(INDEX(Mal!S$9:S$431,COUNTIF($E$108:$F193,"")-COUNT($H$108:$H193)+1,0)=U193,"",INDEX(Mal!S$9:S$431,COUNTIF($E$108:$F193,"")-COUNT($H$108:$H193)+1,0)),"")</f>
        <v>#N/A</v>
      </c>
      <c r="V194" s="39" t="e">
        <f t="shared" si="4"/>
        <v>#N/A</v>
      </c>
      <c r="W194" s="39" t="e">
        <f>IF(IF(AND(E194="",F194=""),INDEX(Mal!I$9:I$431,(COUNT($H$108:$H194)-COUNTIF($V$108:$V194,"")),0),"")="","",IF(AND(E194="",F194=""),INDEX(Mal!I$9:I$431,(COUNT($H$108:$H194)-COUNTIF($V$108:$V194,"")),0),""))</f>
        <v>#N/A</v>
      </c>
      <c r="X194" s="39" t="e">
        <f>IF($E194="",IF(INDEX(Mal!J$9:J$431,COUNTIF($E$108:$F193,"")-COUNT($H$108:$H193)+1,0)=X193,"",INDEX(Mal!J$9:J$431,COUNTIF($E$108:$F193,"")-COUNT($H$108:$H193)+1,0)),"")</f>
        <v>#N/A</v>
      </c>
      <c r="Y194" s="39" t="e">
        <f>IF(AND(Y193="",$H194=$H193),"",IF(VLOOKUP($H194,Mal!$A$9:$T$431,20,0)='Sales Orders'!Y193,"",VLOOKUP($H194,Mal!$A$9:$T$431,20,0)))</f>
        <v>#N/A</v>
      </c>
      <c r="Z194" s="39" t="e">
        <f t="shared" si="5"/>
        <v>#N/A</v>
      </c>
    </row>
    <row r="195" spans="1:26">
      <c r="A195" t="str">
        <f>IFERROR(IF(VLOOKUP(H195,Mal!$A$9:$A$431,1,0),"","END"),"END")</f>
        <v>END</v>
      </c>
      <c r="B195" s="39" t="e">
        <f>IF($E195="",IF(INDEX(Mal!$D$9:$D$431,COUNTIF($E$108:$F194,"")-COUNT($H$108:$H194)+1,0)=B194,"",INDEX(Mal!$D$9:$D$431,COUNTIF($E$108:$F194,"")-COUNT($H$108:$H194)+1,0)),"")</f>
        <v>#N/A</v>
      </c>
      <c r="C195" s="39" t="e">
        <f t="shared" si="6"/>
        <v>#N/A</v>
      </c>
      <c r="D195" s="39" t="e">
        <f>IF($E195="",IF(INDEX(Mal!$F$9:$F$431,COUNTIF($E$108:$F194,"")-COUNT($H$108:$H194)+1,0)=D194,"",INDEX(Mal!$F$9:$F$431,COUNTIF($E$108:$F194,"")-COUNT($H$108:$H194)+1,0)),"")</f>
        <v>#N/A</v>
      </c>
      <c r="E195" s="39" t="e">
        <f>IF(AND(E194="",$H195=$H194),"",IF(VLOOKUP(H195,Mal!$A$9:$B$431,2,0)='Sales Orders'!E194,"",VLOOKUP($H195,Mal!$A$9:$B$431,2,0)))</f>
        <v>#N/A</v>
      </c>
      <c r="F195" s="39" t="e">
        <f>IF($E195="",IF(INDEX(Mal!$C$9:$C$431,COUNTIF($E$108:$F194,"")-COUNT($H$108:$H194)+1,0)=F194,"",INDEX(Mal!$C$9:$C$431,COUNTIF($E$108:$F194,"")-COUNT($H$108:$H194)+1,0)),"")</f>
        <v>#N/A</v>
      </c>
      <c r="G195" s="39" t="e">
        <f t="shared" si="7"/>
        <v>#N/A</v>
      </c>
      <c r="H195" s="39">
        <f>IF(COUNTIF(Mal!$A$9:$A$431,'Sales Orders'!H194)+COUNTIFS(Mal!$A$9:$A$431,H194,Mal!$B$9:$B$431,"&lt;&gt;")+COUNTIFS(Mal!$A$9:$A$431,H194,Mal!$C$9:$C$431,"&lt;&gt;")=COUNTIF('Sales Orders'!$H$108:H194,'Sales Orders'!H194),'Sales Orders'!H194+1,'Sales Orders'!H194)</f>
        <v>2</v>
      </c>
      <c r="I195" s="39" t="e">
        <f>IF(E195="","",IF(Mal!$C$5="","",Mal!$C$5))</f>
        <v>#N/A</v>
      </c>
      <c r="J195" s="39" t="e">
        <f>IF(AND(J194="",$H195=$H194),"",IF(VLOOKUP($H195,Mal!$A$9:$H$431,7,0)='Sales Orders'!J194,"",VLOOKUP($H195,Mal!$A$9:$H$431,7,0)))</f>
        <v>#N/A</v>
      </c>
      <c r="K195" s="39" t="e">
        <f>IF(AND(K194="",$H195=$H194),"",IF(VLOOKUP($H195,Mal!$A$9:$H$431,8,0)='Sales Orders'!K194,"",VLOOKUP($H195,Mal!$A$9:$H$431,8,0)))</f>
        <v>#N/A</v>
      </c>
      <c r="L195" s="39" t="e">
        <f>IF(E195="","",IF(Mal!$C$6="","",Mal!$C$6))</f>
        <v>#N/A</v>
      </c>
      <c r="M195" s="39" t="e">
        <f>IF($E195="",IF(INDEX(Mal!K$9:K$431,COUNTIF($E$108:$F194,"")-COUNT($H$108:$H194)+1,0)=M194,"",INDEX(Mal!K$9:K$431,COUNTIF($E$108:$F194,"")-COUNT($H$108:$H194)+1,0)),"")</f>
        <v>#N/A</v>
      </c>
      <c r="N195" s="39" t="e">
        <f>IF($E195="",IF(INDEX(Mal!L$9:L$431,COUNTIF($E$108:$F194,"")-COUNT($H$108:$H194)+1,0)=N194,"",INDEX(Mal!L$9:L$431,COUNTIF($E$108:$F194,"")-COUNT($H$108:$H194)+1,0)),"")</f>
        <v>#N/A</v>
      </c>
      <c r="O195" s="39" t="e">
        <f>IF($E195="",IF(INDEX(Mal!M$9:M$431,COUNTIF($E$108:$F194,"")-COUNT($H$108:$H194)+1,0)=O194,"",INDEX(Mal!M$9:M$431,COUNTIF($E$108:$F194,"")-COUNT($H$108:$H194)+1,0)),"")</f>
        <v>#N/A</v>
      </c>
      <c r="P195" s="39" t="e">
        <f>IF($E195="",IF(INDEX(Mal!N$9:N$431,COUNTIF($E$108:$F194,"")-COUNT($H$108:$H194)+1,0)=P194,"",INDEX(Mal!N$9:N$431,COUNTIF($E$108:$F194,"")-COUNT($H$108:$H194)+1,0)),"")</f>
        <v>#N/A</v>
      </c>
      <c r="Q195" s="39" t="e">
        <f>IF($E195="",IF(INDEX(Mal!O$9:O$431,COUNTIF($E$108:$F194,"")-COUNT($H$108:$H194)+1,0)=Q194,"",INDEX(Mal!O$9:O$431,COUNTIF($E$108:$F194,"")-COUNT($H$108:$H194)+1,0)),"")</f>
        <v>#N/A</v>
      </c>
      <c r="R195" s="39" t="e">
        <f>IF($E195="",IF(INDEX(Mal!P$9:P$431,COUNTIF($E$108:$F194,"")-COUNT($H$108:$H194)+1,0)=R194,"",INDEX(Mal!P$9:P$431,COUNTIF($E$108:$F194,"")-COUNT($H$108:$H194)+1,0)),"")</f>
        <v>#N/A</v>
      </c>
      <c r="S195" s="39" t="e">
        <f>IF($E195="",IF(INDEX(Mal!Q$9:Q$431,COUNTIF($E$108:$F194,"")-COUNT($H$108:$H194)+1,0)=S194,"",INDEX(Mal!Q$9:Q$431,COUNTIF($E$108:$F194,"")-COUNT($H$108:$H194)+1,0)),"")</f>
        <v>#N/A</v>
      </c>
      <c r="T195" s="39" t="e">
        <f>IF($E195="",IF(INDEX(Mal!R$9:R$431,COUNTIF($E$108:$F194,"")-COUNT($H$108:$H194)+1,0)=T194,"",INDEX(Mal!R$9:R$431,COUNTIF($E$108:$F194,"")-COUNT($H$108:$H194)+1,0)),"")</f>
        <v>#N/A</v>
      </c>
      <c r="U195" s="39" t="e">
        <f>IF($E195="",IF(INDEX(Mal!S$9:S$431,COUNTIF($E$108:$F194,"")-COUNT($H$108:$H194)+1,0)=U194,"",INDEX(Mal!S$9:S$431,COUNTIF($E$108:$F194,"")-COUNT($H$108:$H194)+1,0)),"")</f>
        <v>#N/A</v>
      </c>
      <c r="V195" s="39" t="e">
        <f t="shared" si="4"/>
        <v>#N/A</v>
      </c>
      <c r="W195" s="39" t="e">
        <f>IF(IF(AND(E195="",F195=""),INDEX(Mal!I$9:I$431,(COUNT($H$108:$H195)-COUNTIF($V$108:$V195,"")),0),"")="","",IF(AND(E195="",F195=""),INDEX(Mal!I$9:I$431,(COUNT($H$108:$H195)-COUNTIF($V$108:$V195,"")),0),""))</f>
        <v>#N/A</v>
      </c>
      <c r="X195" s="39" t="e">
        <f>IF($E195="",IF(INDEX(Mal!J$9:J$431,COUNTIF($E$108:$F194,"")-COUNT($H$108:$H194)+1,0)=X194,"",INDEX(Mal!J$9:J$431,COUNTIF($E$108:$F194,"")-COUNT($H$108:$H194)+1,0)),"")</f>
        <v>#N/A</v>
      </c>
      <c r="Y195" s="39" t="e">
        <f>IF(AND(Y194="",$H195=$H194),"",IF(VLOOKUP($H195,Mal!$A$9:$T$431,20,0)='Sales Orders'!Y194,"",VLOOKUP($H195,Mal!$A$9:$T$431,20,0)))</f>
        <v>#N/A</v>
      </c>
      <c r="Z195" s="39" t="e">
        <f t="shared" si="5"/>
        <v>#N/A</v>
      </c>
    </row>
    <row r="196" spans="1:26">
      <c r="A196" t="str">
        <f>IFERROR(IF(VLOOKUP(H196,Mal!$A$9:$A$431,1,0),"","END"),"END")</f>
        <v>END</v>
      </c>
      <c r="B196" s="39" t="e">
        <f>IF($E196="",IF(INDEX(Mal!$D$9:$D$431,COUNTIF($E$108:$F195,"")-COUNT($H$108:$H195)+1,0)=B195,"",INDEX(Mal!$D$9:$D$431,COUNTIF($E$108:$F195,"")-COUNT($H$108:$H195)+1,0)),"")</f>
        <v>#N/A</v>
      </c>
      <c r="C196" s="39" t="e">
        <f t="shared" si="6"/>
        <v>#N/A</v>
      </c>
      <c r="D196" s="39" t="e">
        <f>IF($E196="",IF(INDEX(Mal!$F$9:$F$431,COUNTIF($E$108:$F195,"")-COUNT($H$108:$H195)+1,0)=D195,"",INDEX(Mal!$F$9:$F$431,COUNTIF($E$108:$F195,"")-COUNT($H$108:$H195)+1,0)),"")</f>
        <v>#N/A</v>
      </c>
      <c r="E196" s="39" t="e">
        <f>IF(AND(E195="",$H196=$H195),"",IF(VLOOKUP(H196,Mal!$A$9:$B$431,2,0)='Sales Orders'!E195,"",VLOOKUP($H196,Mal!$A$9:$B$431,2,0)))</f>
        <v>#N/A</v>
      </c>
      <c r="F196" s="39" t="e">
        <f>IF($E196="",IF(INDEX(Mal!$C$9:$C$431,COUNTIF($E$108:$F195,"")-COUNT($H$108:$H195)+1,0)=F195,"",INDEX(Mal!$C$9:$C$431,COUNTIF($E$108:$F195,"")-COUNT($H$108:$H195)+1,0)),"")</f>
        <v>#N/A</v>
      </c>
      <c r="G196" s="39" t="e">
        <f t="shared" si="7"/>
        <v>#N/A</v>
      </c>
      <c r="H196" s="39">
        <f>IF(COUNTIF(Mal!$A$9:$A$431,'Sales Orders'!H195)+COUNTIFS(Mal!$A$9:$A$431,H195,Mal!$B$9:$B$431,"&lt;&gt;")+COUNTIFS(Mal!$A$9:$A$431,H195,Mal!$C$9:$C$431,"&lt;&gt;")=COUNTIF('Sales Orders'!$H$108:H195,'Sales Orders'!H195),'Sales Orders'!H195+1,'Sales Orders'!H195)</f>
        <v>2</v>
      </c>
      <c r="I196" s="39" t="e">
        <f>IF(E196="","",IF(Mal!$C$5="","",Mal!$C$5))</f>
        <v>#N/A</v>
      </c>
      <c r="J196" s="39" t="e">
        <f>IF(AND(J195="",$H196=$H195),"",IF(VLOOKUP($H196,Mal!$A$9:$H$431,7,0)='Sales Orders'!J195,"",VLOOKUP($H196,Mal!$A$9:$H$431,7,0)))</f>
        <v>#N/A</v>
      </c>
      <c r="K196" s="39" t="e">
        <f>IF(AND(K195="",$H196=$H195),"",IF(VLOOKUP($H196,Mal!$A$9:$H$431,8,0)='Sales Orders'!K195,"",VLOOKUP($H196,Mal!$A$9:$H$431,8,0)))</f>
        <v>#N/A</v>
      </c>
      <c r="L196" s="39" t="e">
        <f>IF(E196="","",IF(Mal!$C$6="","",Mal!$C$6))</f>
        <v>#N/A</v>
      </c>
      <c r="M196" s="39" t="e">
        <f>IF($E196="",IF(INDEX(Mal!K$9:K$431,COUNTIF($E$108:$F195,"")-COUNT($H$108:$H195)+1,0)=M195,"",INDEX(Mal!K$9:K$431,COUNTIF($E$108:$F195,"")-COUNT($H$108:$H195)+1,0)),"")</f>
        <v>#N/A</v>
      </c>
      <c r="N196" s="39" t="e">
        <f>IF($E196="",IF(INDEX(Mal!L$9:L$431,COUNTIF($E$108:$F195,"")-COUNT($H$108:$H195)+1,0)=N195,"",INDEX(Mal!L$9:L$431,COUNTIF($E$108:$F195,"")-COUNT($H$108:$H195)+1,0)),"")</f>
        <v>#N/A</v>
      </c>
      <c r="O196" s="39" t="e">
        <f>IF($E196="",IF(INDEX(Mal!M$9:M$431,COUNTIF($E$108:$F195,"")-COUNT($H$108:$H195)+1,0)=O195,"",INDEX(Mal!M$9:M$431,COUNTIF($E$108:$F195,"")-COUNT($H$108:$H195)+1,0)),"")</f>
        <v>#N/A</v>
      </c>
      <c r="P196" s="39" t="e">
        <f>IF($E196="",IF(INDEX(Mal!N$9:N$431,COUNTIF($E$108:$F195,"")-COUNT($H$108:$H195)+1,0)=P195,"",INDEX(Mal!N$9:N$431,COUNTIF($E$108:$F195,"")-COUNT($H$108:$H195)+1,0)),"")</f>
        <v>#N/A</v>
      </c>
      <c r="Q196" s="39" t="e">
        <f>IF($E196="",IF(INDEX(Mal!O$9:O$431,COUNTIF($E$108:$F195,"")-COUNT($H$108:$H195)+1,0)=Q195,"",INDEX(Mal!O$9:O$431,COUNTIF($E$108:$F195,"")-COUNT($H$108:$H195)+1,0)),"")</f>
        <v>#N/A</v>
      </c>
      <c r="R196" s="39" t="e">
        <f>IF($E196="",IF(INDEX(Mal!P$9:P$431,COUNTIF($E$108:$F195,"")-COUNT($H$108:$H195)+1,0)=R195,"",INDEX(Mal!P$9:P$431,COUNTIF($E$108:$F195,"")-COUNT($H$108:$H195)+1,0)),"")</f>
        <v>#N/A</v>
      </c>
      <c r="S196" s="39" t="e">
        <f>IF($E196="",IF(INDEX(Mal!Q$9:Q$431,COUNTIF($E$108:$F195,"")-COUNT($H$108:$H195)+1,0)=S195,"",INDEX(Mal!Q$9:Q$431,COUNTIF($E$108:$F195,"")-COUNT($H$108:$H195)+1,0)),"")</f>
        <v>#N/A</v>
      </c>
      <c r="T196" s="39" t="e">
        <f>IF($E196="",IF(INDEX(Mal!R$9:R$431,COUNTIF($E$108:$F195,"")-COUNT($H$108:$H195)+1,0)=T195,"",INDEX(Mal!R$9:R$431,COUNTIF($E$108:$F195,"")-COUNT($H$108:$H195)+1,0)),"")</f>
        <v>#N/A</v>
      </c>
      <c r="U196" s="39" t="e">
        <f>IF($E196="",IF(INDEX(Mal!S$9:S$431,COUNTIF($E$108:$F195,"")-COUNT($H$108:$H195)+1,0)=U195,"",INDEX(Mal!S$9:S$431,COUNTIF($E$108:$F195,"")-COUNT($H$108:$H195)+1,0)),"")</f>
        <v>#N/A</v>
      </c>
      <c r="V196" s="39" t="e">
        <f t="shared" si="4"/>
        <v>#N/A</v>
      </c>
      <c r="W196" s="39" t="e">
        <f>IF(IF(AND(E196="",F196=""),INDEX(Mal!I$9:I$431,(COUNT($H$108:$H196)-COUNTIF($V$108:$V196,"")),0),"")="","",IF(AND(E196="",F196=""),INDEX(Mal!I$9:I$431,(COUNT($H$108:$H196)-COUNTIF($V$108:$V196,"")),0),""))</f>
        <v>#N/A</v>
      </c>
      <c r="X196" s="39" t="e">
        <f>IF($E196="",IF(INDEX(Mal!J$9:J$431,COUNTIF($E$108:$F195,"")-COUNT($H$108:$H195)+1,0)=X195,"",INDEX(Mal!J$9:J$431,COUNTIF($E$108:$F195,"")-COUNT($H$108:$H195)+1,0)),"")</f>
        <v>#N/A</v>
      </c>
      <c r="Y196" s="39" t="e">
        <f>IF(AND(Y195="",$H196=$H195),"",IF(VLOOKUP($H196,Mal!$A$9:$T$431,20,0)='Sales Orders'!Y195,"",VLOOKUP($H196,Mal!$A$9:$T$431,20,0)))</f>
        <v>#N/A</v>
      </c>
      <c r="Z196" s="39" t="e">
        <f t="shared" si="5"/>
        <v>#N/A</v>
      </c>
    </row>
    <row r="197" spans="1:26">
      <c r="A197" t="str">
        <f>IFERROR(IF(VLOOKUP(H197,Mal!$A$9:$A$431,1,0),"","END"),"END")</f>
        <v>END</v>
      </c>
      <c r="B197" s="39" t="e">
        <f>IF($E197="",IF(INDEX(Mal!$D$9:$D$431,COUNTIF($E$108:$F196,"")-COUNT($H$108:$H196)+1,0)=B196,"",INDEX(Mal!$D$9:$D$431,COUNTIF($E$108:$F196,"")-COUNT($H$108:$H196)+1,0)),"")</f>
        <v>#N/A</v>
      </c>
      <c r="C197" s="39" t="e">
        <f t="shared" si="6"/>
        <v>#N/A</v>
      </c>
      <c r="D197" s="39" t="e">
        <f>IF($E197="",IF(INDEX(Mal!$F$9:$F$431,COUNTIF($E$108:$F196,"")-COUNT($H$108:$H196)+1,0)=D196,"",INDEX(Mal!$F$9:$F$431,COUNTIF($E$108:$F196,"")-COUNT($H$108:$H196)+1,0)),"")</f>
        <v>#N/A</v>
      </c>
      <c r="E197" s="39" t="e">
        <f>IF(AND(E196="",$H197=$H196),"",IF(VLOOKUP(H197,Mal!$A$9:$B$431,2,0)='Sales Orders'!E196,"",VLOOKUP($H197,Mal!$A$9:$B$431,2,0)))</f>
        <v>#N/A</v>
      </c>
      <c r="F197" s="39" t="e">
        <f>IF($E197="",IF(INDEX(Mal!$C$9:$C$431,COUNTIF($E$108:$F196,"")-COUNT($H$108:$H196)+1,0)=F196,"",INDEX(Mal!$C$9:$C$431,COUNTIF($E$108:$F196,"")-COUNT($H$108:$H196)+1,0)),"")</f>
        <v>#N/A</v>
      </c>
      <c r="G197" s="39" t="e">
        <f t="shared" si="7"/>
        <v>#N/A</v>
      </c>
      <c r="H197" s="39">
        <f>IF(COUNTIF(Mal!$A$9:$A$431,'Sales Orders'!H196)+COUNTIFS(Mal!$A$9:$A$431,H196,Mal!$B$9:$B$431,"&lt;&gt;")+COUNTIFS(Mal!$A$9:$A$431,H196,Mal!$C$9:$C$431,"&lt;&gt;")=COUNTIF('Sales Orders'!$H$108:H196,'Sales Orders'!H196),'Sales Orders'!H196+1,'Sales Orders'!H196)</f>
        <v>2</v>
      </c>
      <c r="I197" s="39" t="e">
        <f>IF(E197="","",IF(Mal!$C$5="","",Mal!$C$5))</f>
        <v>#N/A</v>
      </c>
      <c r="J197" s="39" t="e">
        <f>IF(AND(J196="",$H197=$H196),"",IF(VLOOKUP($H197,Mal!$A$9:$H$431,7,0)='Sales Orders'!J196,"",VLOOKUP($H197,Mal!$A$9:$H$431,7,0)))</f>
        <v>#N/A</v>
      </c>
      <c r="K197" s="39" t="e">
        <f>IF(AND(K196="",$H197=$H196),"",IF(VLOOKUP($H197,Mal!$A$9:$H$431,8,0)='Sales Orders'!K196,"",VLOOKUP($H197,Mal!$A$9:$H$431,8,0)))</f>
        <v>#N/A</v>
      </c>
      <c r="L197" s="39" t="e">
        <f>IF(E197="","",IF(Mal!$C$6="","",Mal!$C$6))</f>
        <v>#N/A</v>
      </c>
      <c r="M197" s="39" t="e">
        <f>IF($E197="",IF(INDEX(Mal!K$9:K$431,COUNTIF($E$108:$F196,"")-COUNT($H$108:$H196)+1,0)=M196,"",INDEX(Mal!K$9:K$431,COUNTIF($E$108:$F196,"")-COUNT($H$108:$H196)+1,0)),"")</f>
        <v>#N/A</v>
      </c>
      <c r="N197" s="39" t="e">
        <f>IF($E197="",IF(INDEX(Mal!L$9:L$431,COUNTIF($E$108:$F196,"")-COUNT($H$108:$H196)+1,0)=N196,"",INDEX(Mal!L$9:L$431,COUNTIF($E$108:$F196,"")-COUNT($H$108:$H196)+1,0)),"")</f>
        <v>#N/A</v>
      </c>
      <c r="O197" s="39" t="e">
        <f>IF($E197="",IF(INDEX(Mal!M$9:M$431,COUNTIF($E$108:$F196,"")-COUNT($H$108:$H196)+1,0)=O196,"",INDEX(Mal!M$9:M$431,COUNTIF($E$108:$F196,"")-COUNT($H$108:$H196)+1,0)),"")</f>
        <v>#N/A</v>
      </c>
      <c r="P197" s="39" t="e">
        <f>IF($E197="",IF(INDEX(Mal!N$9:N$431,COUNTIF($E$108:$F196,"")-COUNT($H$108:$H196)+1,0)=P196,"",INDEX(Mal!N$9:N$431,COUNTIF($E$108:$F196,"")-COUNT($H$108:$H196)+1,0)),"")</f>
        <v>#N/A</v>
      </c>
      <c r="Q197" s="39" t="e">
        <f>IF($E197="",IF(INDEX(Mal!O$9:O$431,COUNTIF($E$108:$F196,"")-COUNT($H$108:$H196)+1,0)=Q196,"",INDEX(Mal!O$9:O$431,COUNTIF($E$108:$F196,"")-COUNT($H$108:$H196)+1,0)),"")</f>
        <v>#N/A</v>
      </c>
      <c r="R197" s="39" t="e">
        <f>IF($E197="",IF(INDEX(Mal!P$9:P$431,COUNTIF($E$108:$F196,"")-COUNT($H$108:$H196)+1,0)=R196,"",INDEX(Mal!P$9:P$431,COUNTIF($E$108:$F196,"")-COUNT($H$108:$H196)+1,0)),"")</f>
        <v>#N/A</v>
      </c>
      <c r="S197" s="39" t="e">
        <f>IF($E197="",IF(INDEX(Mal!Q$9:Q$431,COUNTIF($E$108:$F196,"")-COUNT($H$108:$H196)+1,0)=S196,"",INDEX(Mal!Q$9:Q$431,COUNTIF($E$108:$F196,"")-COUNT($H$108:$H196)+1,0)),"")</f>
        <v>#N/A</v>
      </c>
      <c r="T197" s="39" t="e">
        <f>IF($E197="",IF(INDEX(Mal!R$9:R$431,COUNTIF($E$108:$F196,"")-COUNT($H$108:$H196)+1,0)=T196,"",INDEX(Mal!R$9:R$431,COUNTIF($E$108:$F196,"")-COUNT($H$108:$H196)+1,0)),"")</f>
        <v>#N/A</v>
      </c>
      <c r="U197" s="39" t="e">
        <f>IF($E197="",IF(INDEX(Mal!S$9:S$431,COUNTIF($E$108:$F196,"")-COUNT($H$108:$H196)+1,0)=U196,"",INDEX(Mal!S$9:S$431,COUNTIF($E$108:$F196,"")-COUNT($H$108:$H196)+1,0)),"")</f>
        <v>#N/A</v>
      </c>
      <c r="V197" s="39" t="e">
        <f t="shared" si="4"/>
        <v>#N/A</v>
      </c>
      <c r="W197" s="39" t="e">
        <f>IF(IF(AND(E197="",F197=""),INDEX(Mal!I$9:I$431,(COUNT($H$108:$H197)-COUNTIF($V$108:$V197,"")),0),"")="","",IF(AND(E197="",F197=""),INDEX(Mal!I$9:I$431,(COUNT($H$108:$H197)-COUNTIF($V$108:$V197,"")),0),""))</f>
        <v>#N/A</v>
      </c>
      <c r="X197" s="39" t="e">
        <f>IF($E197="",IF(INDEX(Mal!J$9:J$431,COUNTIF($E$108:$F196,"")-COUNT($H$108:$H196)+1,0)=X196,"",INDEX(Mal!J$9:J$431,COUNTIF($E$108:$F196,"")-COUNT($H$108:$H196)+1,0)),"")</f>
        <v>#N/A</v>
      </c>
      <c r="Y197" s="39" t="e">
        <f>IF(AND(Y196="",$H197=$H196),"",IF(VLOOKUP($H197,Mal!$A$9:$T$431,20,0)='Sales Orders'!Y196,"",VLOOKUP($H197,Mal!$A$9:$T$431,20,0)))</f>
        <v>#N/A</v>
      </c>
      <c r="Z197" s="39" t="e">
        <f t="shared" si="5"/>
        <v>#N/A</v>
      </c>
    </row>
    <row r="198" spans="1:26">
      <c r="A198" t="str">
        <f>IFERROR(IF(VLOOKUP(H198,Mal!$A$9:$A$431,1,0),"","END"),"END")</f>
        <v>END</v>
      </c>
      <c r="B198" s="39" t="e">
        <f>IF($E198="",IF(INDEX(Mal!$D$9:$D$431,COUNTIF($E$108:$F197,"")-COUNT($H$108:$H197)+1,0)=B197,"",INDEX(Mal!$D$9:$D$431,COUNTIF($E$108:$F197,"")-COUNT($H$108:$H197)+1,0)),"")</f>
        <v>#N/A</v>
      </c>
      <c r="C198" s="39" t="e">
        <f t="shared" si="6"/>
        <v>#N/A</v>
      </c>
      <c r="D198" s="39" t="e">
        <f>IF($E198="",IF(INDEX(Mal!$F$9:$F$431,COUNTIF($E$108:$F197,"")-COUNT($H$108:$H197)+1,0)=D197,"",INDEX(Mal!$F$9:$F$431,COUNTIF($E$108:$F197,"")-COUNT($H$108:$H197)+1,0)),"")</f>
        <v>#N/A</v>
      </c>
      <c r="E198" s="39" t="e">
        <f>IF(AND(E197="",$H198=$H197),"",IF(VLOOKUP(H198,Mal!$A$9:$B$431,2,0)='Sales Orders'!E197,"",VLOOKUP($H198,Mal!$A$9:$B$431,2,0)))</f>
        <v>#N/A</v>
      </c>
      <c r="F198" s="39" t="e">
        <f>IF($E198="",IF(INDEX(Mal!$C$9:$C$431,COUNTIF($E$108:$F197,"")-COUNT($H$108:$H197)+1,0)=F197,"",INDEX(Mal!$C$9:$C$431,COUNTIF($E$108:$F197,"")-COUNT($H$108:$H197)+1,0)),"")</f>
        <v>#N/A</v>
      </c>
      <c r="G198" s="39" t="e">
        <f t="shared" si="7"/>
        <v>#N/A</v>
      </c>
      <c r="H198" s="39">
        <f>IF(COUNTIF(Mal!$A$9:$A$431,'Sales Orders'!H197)+COUNTIFS(Mal!$A$9:$A$431,H197,Mal!$B$9:$B$431,"&lt;&gt;")+COUNTIFS(Mal!$A$9:$A$431,H197,Mal!$C$9:$C$431,"&lt;&gt;")=COUNTIF('Sales Orders'!$H$108:H197,'Sales Orders'!H197),'Sales Orders'!H197+1,'Sales Orders'!H197)</f>
        <v>2</v>
      </c>
      <c r="I198" s="39" t="e">
        <f>IF(E198="","",IF(Mal!$C$5="","",Mal!$C$5))</f>
        <v>#N/A</v>
      </c>
      <c r="J198" s="39" t="e">
        <f>IF(AND(J197="",$H198=$H197),"",IF(VLOOKUP($H198,Mal!$A$9:$H$431,7,0)='Sales Orders'!J197,"",VLOOKUP($H198,Mal!$A$9:$H$431,7,0)))</f>
        <v>#N/A</v>
      </c>
      <c r="K198" s="39" t="e">
        <f>IF(AND(K197="",$H198=$H197),"",IF(VLOOKUP($H198,Mal!$A$9:$H$431,8,0)='Sales Orders'!K197,"",VLOOKUP($H198,Mal!$A$9:$H$431,8,0)))</f>
        <v>#N/A</v>
      </c>
      <c r="L198" s="39" t="e">
        <f>IF(E198="","",IF(Mal!$C$6="","",Mal!$C$6))</f>
        <v>#N/A</v>
      </c>
      <c r="M198" s="39" t="e">
        <f>IF($E198="",IF(INDEX(Mal!K$9:K$431,COUNTIF($E$108:$F197,"")-COUNT($H$108:$H197)+1,0)=M197,"",INDEX(Mal!K$9:K$431,COUNTIF($E$108:$F197,"")-COUNT($H$108:$H197)+1,0)),"")</f>
        <v>#N/A</v>
      </c>
      <c r="N198" s="39" t="e">
        <f>IF($E198="",IF(INDEX(Mal!L$9:L$431,COUNTIF($E$108:$F197,"")-COUNT($H$108:$H197)+1,0)=N197,"",INDEX(Mal!L$9:L$431,COUNTIF($E$108:$F197,"")-COUNT($H$108:$H197)+1,0)),"")</f>
        <v>#N/A</v>
      </c>
      <c r="O198" s="39" t="e">
        <f>IF($E198="",IF(INDEX(Mal!M$9:M$431,COUNTIF($E$108:$F197,"")-COUNT($H$108:$H197)+1,0)=O197,"",INDEX(Mal!M$9:M$431,COUNTIF($E$108:$F197,"")-COUNT($H$108:$H197)+1,0)),"")</f>
        <v>#N/A</v>
      </c>
      <c r="P198" s="39" t="e">
        <f>IF($E198="",IF(INDEX(Mal!N$9:N$431,COUNTIF($E$108:$F197,"")-COUNT($H$108:$H197)+1,0)=P197,"",INDEX(Mal!N$9:N$431,COUNTIF($E$108:$F197,"")-COUNT($H$108:$H197)+1,0)),"")</f>
        <v>#N/A</v>
      </c>
      <c r="Q198" s="39" t="e">
        <f>IF($E198="",IF(INDEX(Mal!O$9:O$431,COUNTIF($E$108:$F197,"")-COUNT($H$108:$H197)+1,0)=Q197,"",INDEX(Mal!O$9:O$431,COUNTIF($E$108:$F197,"")-COUNT($H$108:$H197)+1,0)),"")</f>
        <v>#N/A</v>
      </c>
      <c r="R198" s="39" t="e">
        <f>IF($E198="",IF(INDEX(Mal!P$9:P$431,COUNTIF($E$108:$F197,"")-COUNT($H$108:$H197)+1,0)=R197,"",INDEX(Mal!P$9:P$431,COUNTIF($E$108:$F197,"")-COUNT($H$108:$H197)+1,0)),"")</f>
        <v>#N/A</v>
      </c>
      <c r="S198" s="39" t="e">
        <f>IF($E198="",IF(INDEX(Mal!Q$9:Q$431,COUNTIF($E$108:$F197,"")-COUNT($H$108:$H197)+1,0)=S197,"",INDEX(Mal!Q$9:Q$431,COUNTIF($E$108:$F197,"")-COUNT($H$108:$H197)+1,0)),"")</f>
        <v>#N/A</v>
      </c>
      <c r="T198" s="39" t="e">
        <f>IF($E198="",IF(INDEX(Mal!R$9:R$431,COUNTIF($E$108:$F197,"")-COUNT($H$108:$H197)+1,0)=T197,"",INDEX(Mal!R$9:R$431,COUNTIF($E$108:$F197,"")-COUNT($H$108:$H197)+1,0)),"")</f>
        <v>#N/A</v>
      </c>
      <c r="U198" s="39" t="e">
        <f>IF($E198="",IF(INDEX(Mal!S$9:S$431,COUNTIF($E$108:$F197,"")-COUNT($H$108:$H197)+1,0)=U197,"",INDEX(Mal!S$9:S$431,COUNTIF($E$108:$F197,"")-COUNT($H$108:$H197)+1,0)),"")</f>
        <v>#N/A</v>
      </c>
      <c r="V198" s="39" t="e">
        <f t="shared" si="4"/>
        <v>#N/A</v>
      </c>
      <c r="W198" s="39" t="e">
        <f>IF(IF(AND(E198="",F198=""),INDEX(Mal!I$9:I$431,(COUNT($H$108:$H198)-COUNTIF($V$108:$V198,"")),0),"")="","",IF(AND(E198="",F198=""),INDEX(Mal!I$9:I$431,(COUNT($H$108:$H198)-COUNTIF($V$108:$V198,"")),0),""))</f>
        <v>#N/A</v>
      </c>
      <c r="X198" s="39" t="e">
        <f>IF($E198="",IF(INDEX(Mal!J$9:J$431,COUNTIF($E$108:$F197,"")-COUNT($H$108:$H197)+1,0)=X197,"",INDEX(Mal!J$9:J$431,COUNTIF($E$108:$F197,"")-COUNT($H$108:$H197)+1,0)),"")</f>
        <v>#N/A</v>
      </c>
      <c r="Y198" s="39" t="e">
        <f>IF(AND(Y197="",$H198=$H197),"",IF(VLOOKUP($H198,Mal!$A$9:$T$431,20,0)='Sales Orders'!Y197,"",VLOOKUP($H198,Mal!$A$9:$T$431,20,0)))</f>
        <v>#N/A</v>
      </c>
      <c r="Z198" s="39" t="e">
        <f t="shared" si="5"/>
        <v>#N/A</v>
      </c>
    </row>
    <row r="199" spans="1:26">
      <c r="A199" t="str">
        <f>IFERROR(IF(VLOOKUP(H199,Mal!$A$9:$A$431,1,0),"","END"),"END")</f>
        <v>END</v>
      </c>
      <c r="B199" s="39" t="e">
        <f>IF($E199="",IF(INDEX(Mal!$D$9:$D$431,COUNTIF($E$108:$F198,"")-COUNT($H$108:$H198)+1,0)=B198,"",INDEX(Mal!$D$9:$D$431,COUNTIF($E$108:$F198,"")-COUNT($H$108:$H198)+1,0)),"")</f>
        <v>#N/A</v>
      </c>
      <c r="C199" s="39" t="e">
        <f t="shared" si="6"/>
        <v>#N/A</v>
      </c>
      <c r="D199" s="39" t="e">
        <f>IF($E199="",IF(INDEX(Mal!$F$9:$F$431,COUNTIF($E$108:$F198,"")-COUNT($H$108:$H198)+1,0)=D198,"",INDEX(Mal!$F$9:$F$431,COUNTIF($E$108:$F198,"")-COUNT($H$108:$H198)+1,0)),"")</f>
        <v>#N/A</v>
      </c>
      <c r="E199" s="39" t="e">
        <f>IF(AND(E198="",$H199=$H198),"",IF(VLOOKUP(H199,Mal!$A$9:$B$431,2,0)='Sales Orders'!E198,"",VLOOKUP($H199,Mal!$A$9:$B$431,2,0)))</f>
        <v>#N/A</v>
      </c>
      <c r="F199" s="39" t="e">
        <f>IF($E199="",IF(INDEX(Mal!$C$9:$C$431,COUNTIF($E$108:$F198,"")-COUNT($H$108:$H198)+1,0)=F198,"",INDEX(Mal!$C$9:$C$431,COUNTIF($E$108:$F198,"")-COUNT($H$108:$H198)+1,0)),"")</f>
        <v>#N/A</v>
      </c>
      <c r="G199" s="39" t="e">
        <f t="shared" si="7"/>
        <v>#N/A</v>
      </c>
      <c r="H199" s="39">
        <f>IF(COUNTIF(Mal!$A$9:$A$431,'Sales Orders'!H198)+COUNTIFS(Mal!$A$9:$A$431,H198,Mal!$B$9:$B$431,"&lt;&gt;")+COUNTIFS(Mal!$A$9:$A$431,H198,Mal!$C$9:$C$431,"&lt;&gt;")=COUNTIF('Sales Orders'!$H$108:H198,'Sales Orders'!H198),'Sales Orders'!H198+1,'Sales Orders'!H198)</f>
        <v>2</v>
      </c>
      <c r="I199" s="39" t="e">
        <f>IF(E199="","",IF(Mal!$C$5="","",Mal!$C$5))</f>
        <v>#N/A</v>
      </c>
      <c r="J199" s="39" t="e">
        <f>IF(AND(J198="",$H199=$H198),"",IF(VLOOKUP($H199,Mal!$A$9:$H$431,7,0)='Sales Orders'!J198,"",VLOOKUP($H199,Mal!$A$9:$H$431,7,0)))</f>
        <v>#N/A</v>
      </c>
      <c r="K199" s="39" t="e">
        <f>IF(AND(K198="",$H199=$H198),"",IF(VLOOKUP($H199,Mal!$A$9:$H$431,8,0)='Sales Orders'!K198,"",VLOOKUP($H199,Mal!$A$9:$H$431,8,0)))</f>
        <v>#N/A</v>
      </c>
      <c r="L199" s="39" t="e">
        <f>IF(E199="","",IF(Mal!$C$6="","",Mal!$C$6))</f>
        <v>#N/A</v>
      </c>
      <c r="M199" s="39" t="e">
        <f>IF($E199="",IF(INDEX(Mal!K$9:K$431,COUNTIF($E$108:$F198,"")-COUNT($H$108:$H198)+1,0)=M198,"",INDEX(Mal!K$9:K$431,COUNTIF($E$108:$F198,"")-COUNT($H$108:$H198)+1,0)),"")</f>
        <v>#N/A</v>
      </c>
      <c r="N199" s="39" t="e">
        <f>IF($E199="",IF(INDEX(Mal!L$9:L$431,COUNTIF($E$108:$F198,"")-COUNT($H$108:$H198)+1,0)=N198,"",INDEX(Mal!L$9:L$431,COUNTIF($E$108:$F198,"")-COUNT($H$108:$H198)+1,0)),"")</f>
        <v>#N/A</v>
      </c>
      <c r="O199" s="39" t="e">
        <f>IF($E199="",IF(INDEX(Mal!M$9:M$431,COUNTIF($E$108:$F198,"")-COUNT($H$108:$H198)+1,0)=O198,"",INDEX(Mal!M$9:M$431,COUNTIF($E$108:$F198,"")-COUNT($H$108:$H198)+1,0)),"")</f>
        <v>#N/A</v>
      </c>
      <c r="P199" s="39" t="e">
        <f>IF($E199="",IF(INDEX(Mal!N$9:N$431,COUNTIF($E$108:$F198,"")-COUNT($H$108:$H198)+1,0)=P198,"",INDEX(Mal!N$9:N$431,COUNTIF($E$108:$F198,"")-COUNT($H$108:$H198)+1,0)),"")</f>
        <v>#N/A</v>
      </c>
      <c r="Q199" s="39" t="e">
        <f>IF($E199="",IF(INDEX(Mal!O$9:O$431,COUNTIF($E$108:$F198,"")-COUNT($H$108:$H198)+1,0)=Q198,"",INDEX(Mal!O$9:O$431,COUNTIF($E$108:$F198,"")-COUNT($H$108:$H198)+1,0)),"")</f>
        <v>#N/A</v>
      </c>
      <c r="R199" s="39" t="e">
        <f>IF($E199="",IF(INDEX(Mal!P$9:P$431,COUNTIF($E$108:$F198,"")-COUNT($H$108:$H198)+1,0)=R198,"",INDEX(Mal!P$9:P$431,COUNTIF($E$108:$F198,"")-COUNT($H$108:$H198)+1,0)),"")</f>
        <v>#N/A</v>
      </c>
      <c r="S199" s="39" t="e">
        <f>IF($E199="",IF(INDEX(Mal!Q$9:Q$431,COUNTIF($E$108:$F198,"")-COUNT($H$108:$H198)+1,0)=S198,"",INDEX(Mal!Q$9:Q$431,COUNTIF($E$108:$F198,"")-COUNT($H$108:$H198)+1,0)),"")</f>
        <v>#N/A</v>
      </c>
      <c r="T199" s="39" t="e">
        <f>IF($E199="",IF(INDEX(Mal!R$9:R$431,COUNTIF($E$108:$F198,"")-COUNT($H$108:$H198)+1,0)=T198,"",INDEX(Mal!R$9:R$431,COUNTIF($E$108:$F198,"")-COUNT($H$108:$H198)+1,0)),"")</f>
        <v>#N/A</v>
      </c>
      <c r="U199" s="39" t="e">
        <f>IF($E199="",IF(INDEX(Mal!S$9:S$431,COUNTIF($E$108:$F198,"")-COUNT($H$108:$H198)+1,0)=U198,"",INDEX(Mal!S$9:S$431,COUNTIF($E$108:$F198,"")-COUNT($H$108:$H198)+1,0)),"")</f>
        <v>#N/A</v>
      </c>
      <c r="V199" s="39" t="e">
        <f t="shared" si="4"/>
        <v>#N/A</v>
      </c>
      <c r="W199" s="39" t="e">
        <f>IF(IF(AND(E199="",F199=""),INDEX(Mal!I$9:I$431,(COUNT($H$108:$H199)-COUNTIF($V$108:$V199,"")),0),"")="","",IF(AND(E199="",F199=""),INDEX(Mal!I$9:I$431,(COUNT($H$108:$H199)-COUNTIF($V$108:$V199,"")),0),""))</f>
        <v>#N/A</v>
      </c>
      <c r="X199" s="39" t="e">
        <f>IF($E199="",IF(INDEX(Mal!J$9:J$431,COUNTIF($E$108:$F198,"")-COUNT($H$108:$H198)+1,0)=X198,"",INDEX(Mal!J$9:J$431,COUNTIF($E$108:$F198,"")-COUNT($H$108:$H198)+1,0)),"")</f>
        <v>#N/A</v>
      </c>
      <c r="Y199" s="39" t="e">
        <f>IF(AND(Y198="",$H199=$H198),"",IF(VLOOKUP($H199,Mal!$A$9:$T$431,20,0)='Sales Orders'!Y198,"",VLOOKUP($H199,Mal!$A$9:$T$431,20,0)))</f>
        <v>#N/A</v>
      </c>
      <c r="Z199" s="39" t="e">
        <f t="shared" si="5"/>
        <v>#N/A</v>
      </c>
    </row>
    <row r="200" spans="1:26">
      <c r="A200" t="str">
        <f>IFERROR(IF(VLOOKUP(H200,Mal!$A$9:$A$431,1,0),"","END"),"END")</f>
        <v>END</v>
      </c>
      <c r="B200" s="39" t="e">
        <f>IF($E200="",IF(INDEX(Mal!$D$9:$D$431,COUNTIF($E$108:$F199,"")-COUNT($H$108:$H199)+1,0)=B199,"",INDEX(Mal!$D$9:$D$431,COUNTIF($E$108:$F199,"")-COUNT($H$108:$H199)+1,0)),"")</f>
        <v>#N/A</v>
      </c>
      <c r="C200" s="39" t="e">
        <f t="shared" si="6"/>
        <v>#N/A</v>
      </c>
      <c r="D200" s="39" t="e">
        <f>IF($E200="",IF(INDEX(Mal!$F$9:$F$431,COUNTIF($E$108:$F199,"")-COUNT($H$108:$H199)+1,0)=D199,"",INDEX(Mal!$F$9:$F$431,COUNTIF($E$108:$F199,"")-COUNT($H$108:$H199)+1,0)),"")</f>
        <v>#N/A</v>
      </c>
      <c r="E200" s="39" t="e">
        <f>IF(AND(E199="",$H200=$H199),"",IF(VLOOKUP(H200,Mal!$A$9:$B$431,2,0)='Sales Orders'!E199,"",VLOOKUP($H200,Mal!$A$9:$B$431,2,0)))</f>
        <v>#N/A</v>
      </c>
      <c r="F200" s="39" t="e">
        <f>IF($E200="",IF(INDEX(Mal!$C$9:$C$431,COUNTIF($E$108:$F199,"")-COUNT($H$108:$H199)+1,0)=F199,"",INDEX(Mal!$C$9:$C$431,COUNTIF($E$108:$F199,"")-COUNT($H$108:$H199)+1,0)),"")</f>
        <v>#N/A</v>
      </c>
      <c r="G200" s="39" t="e">
        <f t="shared" si="7"/>
        <v>#N/A</v>
      </c>
      <c r="H200" s="39">
        <f>IF(COUNTIF(Mal!$A$9:$A$431,'Sales Orders'!H199)+COUNTIFS(Mal!$A$9:$A$431,H199,Mal!$B$9:$B$431,"&lt;&gt;")+COUNTIFS(Mal!$A$9:$A$431,H199,Mal!$C$9:$C$431,"&lt;&gt;")=COUNTIF('Sales Orders'!$H$108:H199,'Sales Orders'!H199),'Sales Orders'!H199+1,'Sales Orders'!H199)</f>
        <v>2</v>
      </c>
      <c r="I200" s="39" t="e">
        <f>IF(E200="","",IF(Mal!$C$5="","",Mal!$C$5))</f>
        <v>#N/A</v>
      </c>
      <c r="J200" s="39" t="e">
        <f>IF(AND(J199="",$H200=$H199),"",IF(VLOOKUP($H200,Mal!$A$9:$H$431,7,0)='Sales Orders'!J199,"",VLOOKUP($H200,Mal!$A$9:$H$431,7,0)))</f>
        <v>#N/A</v>
      </c>
      <c r="K200" s="39" t="e">
        <f>IF(AND(K199="",$H200=$H199),"",IF(VLOOKUP($H200,Mal!$A$9:$H$431,8,0)='Sales Orders'!K199,"",VLOOKUP($H200,Mal!$A$9:$H$431,8,0)))</f>
        <v>#N/A</v>
      </c>
      <c r="L200" s="39" t="e">
        <f>IF(E200="","",IF(Mal!$C$6="","",Mal!$C$6))</f>
        <v>#N/A</v>
      </c>
      <c r="M200" s="39" t="e">
        <f>IF($E200="",IF(INDEX(Mal!K$9:K$431,COUNTIF($E$108:$F199,"")-COUNT($H$108:$H199)+1,0)=M199,"",INDEX(Mal!K$9:K$431,COUNTIF($E$108:$F199,"")-COUNT($H$108:$H199)+1,0)),"")</f>
        <v>#N/A</v>
      </c>
      <c r="N200" s="39" t="e">
        <f>IF($E200="",IF(INDEX(Mal!L$9:L$431,COUNTIF($E$108:$F199,"")-COUNT($H$108:$H199)+1,0)=N199,"",INDEX(Mal!L$9:L$431,COUNTIF($E$108:$F199,"")-COUNT($H$108:$H199)+1,0)),"")</f>
        <v>#N/A</v>
      </c>
      <c r="O200" s="39" t="e">
        <f>IF($E200="",IF(INDEX(Mal!M$9:M$431,COUNTIF($E$108:$F199,"")-COUNT($H$108:$H199)+1,0)=O199,"",INDEX(Mal!M$9:M$431,COUNTIF($E$108:$F199,"")-COUNT($H$108:$H199)+1,0)),"")</f>
        <v>#N/A</v>
      </c>
      <c r="P200" s="39" t="e">
        <f>IF($E200="",IF(INDEX(Mal!N$9:N$431,COUNTIF($E$108:$F199,"")-COUNT($H$108:$H199)+1,0)=P199,"",INDEX(Mal!N$9:N$431,COUNTIF($E$108:$F199,"")-COUNT($H$108:$H199)+1,0)),"")</f>
        <v>#N/A</v>
      </c>
      <c r="Q200" s="39" t="e">
        <f>IF($E200="",IF(INDEX(Mal!O$9:O$431,COUNTIF($E$108:$F199,"")-COUNT($H$108:$H199)+1,0)=Q199,"",INDEX(Mal!O$9:O$431,COUNTIF($E$108:$F199,"")-COUNT($H$108:$H199)+1,0)),"")</f>
        <v>#N/A</v>
      </c>
      <c r="R200" s="39" t="e">
        <f>IF($E200="",IF(INDEX(Mal!P$9:P$431,COUNTIF($E$108:$F199,"")-COUNT($H$108:$H199)+1,0)=R199,"",INDEX(Mal!P$9:P$431,COUNTIF($E$108:$F199,"")-COUNT($H$108:$H199)+1,0)),"")</f>
        <v>#N/A</v>
      </c>
      <c r="S200" s="39" t="e">
        <f>IF($E200="",IF(INDEX(Mal!Q$9:Q$431,COUNTIF($E$108:$F199,"")-COUNT($H$108:$H199)+1,0)=S199,"",INDEX(Mal!Q$9:Q$431,COUNTIF($E$108:$F199,"")-COUNT($H$108:$H199)+1,0)),"")</f>
        <v>#N/A</v>
      </c>
      <c r="T200" s="39" t="e">
        <f>IF($E200="",IF(INDEX(Mal!R$9:R$431,COUNTIF($E$108:$F199,"")-COUNT($H$108:$H199)+1,0)=T199,"",INDEX(Mal!R$9:R$431,COUNTIF($E$108:$F199,"")-COUNT($H$108:$H199)+1,0)),"")</f>
        <v>#N/A</v>
      </c>
      <c r="U200" s="39" t="e">
        <f>IF($E200="",IF(INDEX(Mal!S$9:S$431,COUNTIF($E$108:$F199,"")-COUNT($H$108:$H199)+1,0)=U199,"",INDEX(Mal!S$9:S$431,COUNTIF($E$108:$F199,"")-COUNT($H$108:$H199)+1,0)),"")</f>
        <v>#N/A</v>
      </c>
      <c r="V200" s="39" t="e">
        <f t="shared" si="4"/>
        <v>#N/A</v>
      </c>
      <c r="W200" s="39" t="e">
        <f>IF(IF(AND(E200="",F200=""),INDEX(Mal!I$9:I$431,(COUNT($H$108:$H200)-COUNTIF($V$108:$V200,"")),0),"")="","",IF(AND(E200="",F200=""),INDEX(Mal!I$9:I$431,(COUNT($H$108:$H200)-COUNTIF($V$108:$V200,"")),0),""))</f>
        <v>#N/A</v>
      </c>
      <c r="X200" s="39" t="e">
        <f>IF($E200="",IF(INDEX(Mal!J$9:J$431,COUNTIF($E$108:$F199,"")-COUNT($H$108:$H199)+1,0)=X199,"",INDEX(Mal!J$9:J$431,COUNTIF($E$108:$F199,"")-COUNT($H$108:$H199)+1,0)),"")</f>
        <v>#N/A</v>
      </c>
      <c r="Y200" s="39" t="e">
        <f>IF(AND(Y199="",$H200=$H199),"",IF(VLOOKUP($H200,Mal!$A$9:$T$431,20,0)='Sales Orders'!Y199,"",VLOOKUP($H200,Mal!$A$9:$T$431,20,0)))</f>
        <v>#N/A</v>
      </c>
      <c r="Z200" s="39" t="e">
        <f t="shared" si="5"/>
        <v>#N/A</v>
      </c>
    </row>
    <row r="201" spans="1:26">
      <c r="A201" t="str">
        <f>IFERROR(IF(VLOOKUP(H201,Mal!$A$9:$A$431,1,0),"","END"),"END")</f>
        <v>END</v>
      </c>
      <c r="B201" s="39" t="e">
        <f>IF($E201="",IF(INDEX(Mal!$D$9:$D$431,COUNTIF($E$108:$F200,"")-COUNT($H$108:$H200)+1,0)=B200,"",INDEX(Mal!$D$9:$D$431,COUNTIF($E$108:$F200,"")-COUNT($H$108:$H200)+1,0)),"")</f>
        <v>#N/A</v>
      </c>
      <c r="C201" s="39" t="e">
        <f t="shared" si="6"/>
        <v>#N/A</v>
      </c>
      <c r="D201" s="39" t="e">
        <f>IF($E201="",IF(INDEX(Mal!$F$9:$F$431,COUNTIF($E$108:$F200,"")-COUNT($H$108:$H200)+1,0)=D200,"",INDEX(Mal!$F$9:$F$431,COUNTIF($E$108:$F200,"")-COUNT($H$108:$H200)+1,0)),"")</f>
        <v>#N/A</v>
      </c>
      <c r="E201" s="39" t="e">
        <f>IF(AND(E200="",$H201=$H200),"",IF(VLOOKUP(H201,Mal!$A$9:$B$431,2,0)='Sales Orders'!E200,"",VLOOKUP($H201,Mal!$A$9:$B$431,2,0)))</f>
        <v>#N/A</v>
      </c>
      <c r="F201" s="39" t="e">
        <f>IF($E201="",IF(INDEX(Mal!$C$9:$C$431,COUNTIF($E$108:$F200,"")-COUNT($H$108:$H200)+1,0)=F200,"",INDEX(Mal!$C$9:$C$431,COUNTIF($E$108:$F200,"")-COUNT($H$108:$H200)+1,0)),"")</f>
        <v>#N/A</v>
      </c>
      <c r="G201" s="39" t="e">
        <f t="shared" si="7"/>
        <v>#N/A</v>
      </c>
      <c r="H201" s="39">
        <f>IF(COUNTIF(Mal!$A$9:$A$431,'Sales Orders'!H200)+COUNTIFS(Mal!$A$9:$A$431,H200,Mal!$B$9:$B$431,"&lt;&gt;")+COUNTIFS(Mal!$A$9:$A$431,H200,Mal!$C$9:$C$431,"&lt;&gt;")=COUNTIF('Sales Orders'!$H$108:H200,'Sales Orders'!H200),'Sales Orders'!H200+1,'Sales Orders'!H200)</f>
        <v>2</v>
      </c>
      <c r="I201" s="39" t="e">
        <f>IF(E201="","",IF(Mal!$C$5="","",Mal!$C$5))</f>
        <v>#N/A</v>
      </c>
      <c r="J201" s="39" t="e">
        <f>IF(AND(J200="",$H201=$H200),"",IF(VLOOKUP($H201,Mal!$A$9:$H$431,7,0)='Sales Orders'!J200,"",VLOOKUP($H201,Mal!$A$9:$H$431,7,0)))</f>
        <v>#N/A</v>
      </c>
      <c r="K201" s="39" t="e">
        <f>IF(AND(K200="",$H201=$H200),"",IF(VLOOKUP($H201,Mal!$A$9:$H$431,8,0)='Sales Orders'!K200,"",VLOOKUP($H201,Mal!$A$9:$H$431,8,0)))</f>
        <v>#N/A</v>
      </c>
      <c r="L201" s="39" t="e">
        <f>IF(E201="","",IF(Mal!$C$6="","",Mal!$C$6))</f>
        <v>#N/A</v>
      </c>
      <c r="M201" s="39" t="e">
        <f>IF($E201="",IF(INDEX(Mal!K$9:K$431,COUNTIF($E$108:$F200,"")-COUNT($H$108:$H200)+1,0)=M200,"",INDEX(Mal!K$9:K$431,COUNTIF($E$108:$F200,"")-COUNT($H$108:$H200)+1,0)),"")</f>
        <v>#N/A</v>
      </c>
      <c r="N201" s="39" t="e">
        <f>IF($E201="",IF(INDEX(Mal!L$9:L$431,COUNTIF($E$108:$F200,"")-COUNT($H$108:$H200)+1,0)=N200,"",INDEX(Mal!L$9:L$431,COUNTIF($E$108:$F200,"")-COUNT($H$108:$H200)+1,0)),"")</f>
        <v>#N/A</v>
      </c>
      <c r="O201" s="39" t="e">
        <f>IF($E201="",IF(INDEX(Mal!M$9:M$431,COUNTIF($E$108:$F200,"")-COUNT($H$108:$H200)+1,0)=O200,"",INDEX(Mal!M$9:M$431,COUNTIF($E$108:$F200,"")-COUNT($H$108:$H200)+1,0)),"")</f>
        <v>#N/A</v>
      </c>
      <c r="P201" s="39" t="e">
        <f>IF($E201="",IF(INDEX(Mal!N$9:N$431,COUNTIF($E$108:$F200,"")-COUNT($H$108:$H200)+1,0)=P200,"",INDEX(Mal!N$9:N$431,COUNTIF($E$108:$F200,"")-COUNT($H$108:$H200)+1,0)),"")</f>
        <v>#N/A</v>
      </c>
      <c r="Q201" s="39" t="e">
        <f>IF($E201="",IF(INDEX(Mal!O$9:O$431,COUNTIF($E$108:$F200,"")-COUNT($H$108:$H200)+1,0)=Q200,"",INDEX(Mal!O$9:O$431,COUNTIF($E$108:$F200,"")-COUNT($H$108:$H200)+1,0)),"")</f>
        <v>#N/A</v>
      </c>
      <c r="R201" s="39" t="e">
        <f>IF($E201="",IF(INDEX(Mal!P$9:P$431,COUNTIF($E$108:$F200,"")-COUNT($H$108:$H200)+1,0)=R200,"",INDEX(Mal!P$9:P$431,COUNTIF($E$108:$F200,"")-COUNT($H$108:$H200)+1,0)),"")</f>
        <v>#N/A</v>
      </c>
      <c r="S201" s="39" t="e">
        <f>IF($E201="",IF(INDEX(Mal!Q$9:Q$431,COUNTIF($E$108:$F200,"")-COUNT($H$108:$H200)+1,0)=S200,"",INDEX(Mal!Q$9:Q$431,COUNTIF($E$108:$F200,"")-COUNT($H$108:$H200)+1,0)),"")</f>
        <v>#N/A</v>
      </c>
      <c r="T201" s="39" t="e">
        <f>IF($E201="",IF(INDEX(Mal!R$9:R$431,COUNTIF($E$108:$F200,"")-COUNT($H$108:$H200)+1,0)=T200,"",INDEX(Mal!R$9:R$431,COUNTIF($E$108:$F200,"")-COUNT($H$108:$H200)+1,0)),"")</f>
        <v>#N/A</v>
      </c>
      <c r="U201" s="39" t="e">
        <f>IF($E201="",IF(INDEX(Mal!S$9:S$431,COUNTIF($E$108:$F200,"")-COUNT($H$108:$H200)+1,0)=U200,"",INDEX(Mal!S$9:S$431,COUNTIF($E$108:$F200,"")-COUNT($H$108:$H200)+1,0)),"")</f>
        <v>#N/A</v>
      </c>
      <c r="V201" s="39" t="e">
        <f t="shared" si="4"/>
        <v>#N/A</v>
      </c>
      <c r="W201" s="39" t="e">
        <f>IF(IF(AND(E201="",F201=""),INDEX(Mal!I$9:I$431,(COUNT($H$108:$H201)-COUNTIF($V$108:$V201,"")),0),"")="","",IF(AND(E201="",F201=""),INDEX(Mal!I$9:I$431,(COUNT($H$108:$H201)-COUNTIF($V$108:$V201,"")),0),""))</f>
        <v>#N/A</v>
      </c>
      <c r="X201" s="39" t="e">
        <f>IF($E201="",IF(INDEX(Mal!J$9:J$431,COUNTIF($E$108:$F200,"")-COUNT($H$108:$H200)+1,0)=X200,"",INDEX(Mal!J$9:J$431,COUNTIF($E$108:$F200,"")-COUNT($H$108:$H200)+1,0)),"")</f>
        <v>#N/A</v>
      </c>
      <c r="Y201" s="39" t="e">
        <f>IF(AND(Y200="",$H201=$H200),"",IF(VLOOKUP($H201,Mal!$A$9:$T$431,20,0)='Sales Orders'!Y200,"",VLOOKUP($H201,Mal!$A$9:$T$431,20,0)))</f>
        <v>#N/A</v>
      </c>
      <c r="Z201" s="39" t="e">
        <f t="shared" si="5"/>
        <v>#N/A</v>
      </c>
    </row>
    <row r="202" spans="1:26">
      <c r="A202" t="str">
        <f>IFERROR(IF(VLOOKUP(H202,Mal!$A$9:$A$431,1,0),"","END"),"END")</f>
        <v>END</v>
      </c>
      <c r="B202" s="39" t="e">
        <f>IF($E202="",IF(INDEX(Mal!$D$9:$D$431,COUNTIF($E$108:$F201,"")-COUNT($H$108:$H201)+1,0)=B201,"",INDEX(Mal!$D$9:$D$431,COUNTIF($E$108:$F201,"")-COUNT($H$108:$H201)+1,0)),"")</f>
        <v>#N/A</v>
      </c>
      <c r="C202" s="39" t="e">
        <f t="shared" si="6"/>
        <v>#N/A</v>
      </c>
      <c r="D202" s="39" t="e">
        <f>IF($E202="",IF(INDEX(Mal!$F$9:$F$431,COUNTIF($E$108:$F201,"")-COUNT($H$108:$H201)+1,0)=D201,"",INDEX(Mal!$F$9:$F$431,COUNTIF($E$108:$F201,"")-COUNT($H$108:$H201)+1,0)),"")</f>
        <v>#N/A</v>
      </c>
      <c r="E202" s="39" t="e">
        <f>IF(AND(E201="",$H202=$H201),"",IF(VLOOKUP(H202,Mal!$A$9:$B$431,2,0)='Sales Orders'!E201,"",VLOOKUP($H202,Mal!$A$9:$B$431,2,0)))</f>
        <v>#N/A</v>
      </c>
      <c r="F202" s="39" t="e">
        <f>IF($E202="",IF(INDEX(Mal!$C$9:$C$431,COUNTIF($E$108:$F201,"")-COUNT($H$108:$H201)+1,0)=F201,"",INDEX(Mal!$C$9:$C$431,COUNTIF($E$108:$F201,"")-COUNT($H$108:$H201)+1,0)),"")</f>
        <v>#N/A</v>
      </c>
      <c r="G202" s="39" t="e">
        <f t="shared" si="7"/>
        <v>#N/A</v>
      </c>
      <c r="H202" s="39">
        <f>IF(COUNTIF(Mal!$A$9:$A$431,'Sales Orders'!H201)+COUNTIFS(Mal!$A$9:$A$431,H201,Mal!$B$9:$B$431,"&lt;&gt;")+COUNTIFS(Mal!$A$9:$A$431,H201,Mal!$C$9:$C$431,"&lt;&gt;")=COUNTIF('Sales Orders'!$H$108:H201,'Sales Orders'!H201),'Sales Orders'!H201+1,'Sales Orders'!H201)</f>
        <v>2</v>
      </c>
      <c r="I202" s="39" t="e">
        <f>IF(E202="","",IF(Mal!$C$5="","",Mal!$C$5))</f>
        <v>#N/A</v>
      </c>
      <c r="J202" s="39" t="e">
        <f>IF(AND(J201="",$H202=$H201),"",IF(VLOOKUP($H202,Mal!$A$9:$H$431,7,0)='Sales Orders'!J201,"",VLOOKUP($H202,Mal!$A$9:$H$431,7,0)))</f>
        <v>#N/A</v>
      </c>
      <c r="K202" s="39" t="e">
        <f>IF(AND(K201="",$H202=$H201),"",IF(VLOOKUP($H202,Mal!$A$9:$H$431,8,0)='Sales Orders'!K201,"",VLOOKUP($H202,Mal!$A$9:$H$431,8,0)))</f>
        <v>#N/A</v>
      </c>
      <c r="L202" s="39" t="e">
        <f>IF(E202="","",IF(Mal!$C$6="","",Mal!$C$6))</f>
        <v>#N/A</v>
      </c>
      <c r="M202" s="39" t="e">
        <f>IF($E202="",IF(INDEX(Mal!K$9:K$431,COUNTIF($E$108:$F201,"")-COUNT($H$108:$H201)+1,0)=M201,"",INDEX(Mal!K$9:K$431,COUNTIF($E$108:$F201,"")-COUNT($H$108:$H201)+1,0)),"")</f>
        <v>#N/A</v>
      </c>
      <c r="N202" s="39" t="e">
        <f>IF($E202="",IF(INDEX(Mal!L$9:L$431,COUNTIF($E$108:$F201,"")-COUNT($H$108:$H201)+1,0)=N201,"",INDEX(Mal!L$9:L$431,COUNTIF($E$108:$F201,"")-COUNT($H$108:$H201)+1,0)),"")</f>
        <v>#N/A</v>
      </c>
      <c r="O202" s="39" t="e">
        <f>IF($E202="",IF(INDEX(Mal!M$9:M$431,COUNTIF($E$108:$F201,"")-COUNT($H$108:$H201)+1,0)=O201,"",INDEX(Mal!M$9:M$431,COUNTIF($E$108:$F201,"")-COUNT($H$108:$H201)+1,0)),"")</f>
        <v>#N/A</v>
      </c>
      <c r="P202" s="39" t="e">
        <f>IF($E202="",IF(INDEX(Mal!N$9:N$431,COUNTIF($E$108:$F201,"")-COUNT($H$108:$H201)+1,0)=P201,"",INDEX(Mal!N$9:N$431,COUNTIF($E$108:$F201,"")-COUNT($H$108:$H201)+1,0)),"")</f>
        <v>#N/A</v>
      </c>
      <c r="Q202" s="39" t="e">
        <f>IF($E202="",IF(INDEX(Mal!O$9:O$431,COUNTIF($E$108:$F201,"")-COUNT($H$108:$H201)+1,0)=Q201,"",INDEX(Mal!O$9:O$431,COUNTIF($E$108:$F201,"")-COUNT($H$108:$H201)+1,0)),"")</f>
        <v>#N/A</v>
      </c>
      <c r="R202" s="39" t="e">
        <f>IF($E202="",IF(INDEX(Mal!P$9:P$431,COUNTIF($E$108:$F201,"")-COUNT($H$108:$H201)+1,0)=R201,"",INDEX(Mal!P$9:P$431,COUNTIF($E$108:$F201,"")-COUNT($H$108:$H201)+1,0)),"")</f>
        <v>#N/A</v>
      </c>
      <c r="S202" s="39" t="e">
        <f>IF($E202="",IF(INDEX(Mal!Q$9:Q$431,COUNTIF($E$108:$F201,"")-COUNT($H$108:$H201)+1,0)=S201,"",INDEX(Mal!Q$9:Q$431,COUNTIF($E$108:$F201,"")-COUNT($H$108:$H201)+1,0)),"")</f>
        <v>#N/A</v>
      </c>
      <c r="T202" s="39" t="e">
        <f>IF($E202="",IF(INDEX(Mal!R$9:R$431,COUNTIF($E$108:$F201,"")-COUNT($H$108:$H201)+1,0)=T201,"",INDEX(Mal!R$9:R$431,COUNTIF($E$108:$F201,"")-COUNT($H$108:$H201)+1,0)),"")</f>
        <v>#N/A</v>
      </c>
      <c r="U202" s="39" t="e">
        <f>IF($E202="",IF(INDEX(Mal!S$9:S$431,COUNTIF($E$108:$F201,"")-COUNT($H$108:$H201)+1,0)=U201,"",INDEX(Mal!S$9:S$431,COUNTIF($E$108:$F201,"")-COUNT($H$108:$H201)+1,0)),"")</f>
        <v>#N/A</v>
      </c>
      <c r="V202" s="39" t="e">
        <f t="shared" si="4"/>
        <v>#N/A</v>
      </c>
      <c r="W202" s="39" t="e">
        <f>IF(IF(AND(E202="",F202=""),INDEX(Mal!I$9:I$431,(COUNT($H$108:$H202)-COUNTIF($V$108:$V202,"")),0),"")="","",IF(AND(E202="",F202=""),INDEX(Mal!I$9:I$431,(COUNT($H$108:$H202)-COUNTIF($V$108:$V202,"")),0),""))</f>
        <v>#N/A</v>
      </c>
      <c r="X202" s="39" t="e">
        <f>IF($E202="",IF(INDEX(Mal!J$9:J$431,COUNTIF($E$108:$F201,"")-COUNT($H$108:$H201)+1,0)=X201,"",INDEX(Mal!J$9:J$431,COUNTIF($E$108:$F201,"")-COUNT($H$108:$H201)+1,0)),"")</f>
        <v>#N/A</v>
      </c>
      <c r="Y202" s="39" t="e">
        <f>IF(AND(Y201="",$H202=$H201),"",IF(VLOOKUP($H202,Mal!$A$9:$T$431,20,0)='Sales Orders'!Y201,"",VLOOKUP($H202,Mal!$A$9:$T$431,20,0)))</f>
        <v>#N/A</v>
      </c>
      <c r="Z202" s="39" t="e">
        <f t="shared" si="5"/>
        <v>#N/A</v>
      </c>
    </row>
    <row r="203" spans="1:26">
      <c r="A203" t="str">
        <f>IFERROR(IF(VLOOKUP(H203,Mal!$A$9:$A$431,1,0),"","END"),"END")</f>
        <v>END</v>
      </c>
      <c r="B203" s="39" t="e">
        <f>IF($E203="",IF(INDEX(Mal!$D$9:$D$431,COUNTIF($E$108:$F202,"")-COUNT($H$108:$H202)+1,0)=B202,"",INDEX(Mal!$D$9:$D$431,COUNTIF($E$108:$F202,"")-COUNT($H$108:$H202)+1,0)),"")</f>
        <v>#N/A</v>
      </c>
      <c r="C203" s="39" t="e">
        <f t="shared" si="6"/>
        <v>#N/A</v>
      </c>
      <c r="D203" s="39" t="e">
        <f>IF($E203="",IF(INDEX(Mal!$F$9:$F$431,COUNTIF($E$108:$F202,"")-COUNT($H$108:$H202)+1,0)=D202,"",INDEX(Mal!$F$9:$F$431,COUNTIF($E$108:$F202,"")-COUNT($H$108:$H202)+1,0)),"")</f>
        <v>#N/A</v>
      </c>
      <c r="E203" s="39" t="e">
        <f>IF(AND(E202="",$H203=$H202),"",IF(VLOOKUP(H203,Mal!$A$9:$B$431,2,0)='Sales Orders'!E202,"",VLOOKUP($H203,Mal!$A$9:$B$431,2,0)))</f>
        <v>#N/A</v>
      </c>
      <c r="F203" s="39" t="e">
        <f>IF($E203="",IF(INDEX(Mal!$C$9:$C$431,COUNTIF($E$108:$F202,"")-COUNT($H$108:$H202)+1,0)=F202,"",INDEX(Mal!$C$9:$C$431,COUNTIF($E$108:$F202,"")-COUNT($H$108:$H202)+1,0)),"")</f>
        <v>#N/A</v>
      </c>
      <c r="G203" s="39" t="e">
        <f t="shared" si="7"/>
        <v>#N/A</v>
      </c>
      <c r="H203" s="39">
        <f>IF(COUNTIF(Mal!$A$9:$A$431,'Sales Orders'!H202)+COUNTIFS(Mal!$A$9:$A$431,H202,Mal!$B$9:$B$431,"&lt;&gt;")+COUNTIFS(Mal!$A$9:$A$431,H202,Mal!$C$9:$C$431,"&lt;&gt;")=COUNTIF('Sales Orders'!$H$108:H202,'Sales Orders'!H202),'Sales Orders'!H202+1,'Sales Orders'!H202)</f>
        <v>2</v>
      </c>
      <c r="I203" s="39" t="e">
        <f>IF(E203="","",IF(Mal!$C$5="","",Mal!$C$5))</f>
        <v>#N/A</v>
      </c>
      <c r="J203" s="39" t="e">
        <f>IF(AND(J202="",$H203=$H202),"",IF(VLOOKUP($H203,Mal!$A$9:$H$431,7,0)='Sales Orders'!J202,"",VLOOKUP($H203,Mal!$A$9:$H$431,7,0)))</f>
        <v>#N/A</v>
      </c>
      <c r="K203" s="39" t="e">
        <f>IF(AND(K202="",$H203=$H202),"",IF(VLOOKUP($H203,Mal!$A$9:$H$431,8,0)='Sales Orders'!K202,"",VLOOKUP($H203,Mal!$A$9:$H$431,8,0)))</f>
        <v>#N/A</v>
      </c>
      <c r="L203" s="39" t="e">
        <f>IF(E203="","",IF(Mal!$C$6="","",Mal!$C$6))</f>
        <v>#N/A</v>
      </c>
      <c r="M203" s="39" t="e">
        <f>IF($E203="",IF(INDEX(Mal!K$9:K$431,COUNTIF($E$108:$F202,"")-COUNT($H$108:$H202)+1,0)=M202,"",INDEX(Mal!K$9:K$431,COUNTIF($E$108:$F202,"")-COUNT($H$108:$H202)+1,0)),"")</f>
        <v>#N/A</v>
      </c>
      <c r="N203" s="39" t="e">
        <f>IF($E203="",IF(INDEX(Mal!L$9:L$431,COUNTIF($E$108:$F202,"")-COUNT($H$108:$H202)+1,0)=N202,"",INDEX(Mal!L$9:L$431,COUNTIF($E$108:$F202,"")-COUNT($H$108:$H202)+1,0)),"")</f>
        <v>#N/A</v>
      </c>
      <c r="O203" s="39" t="e">
        <f>IF($E203="",IF(INDEX(Mal!M$9:M$431,COUNTIF($E$108:$F202,"")-COUNT($H$108:$H202)+1,0)=O202,"",INDEX(Mal!M$9:M$431,COUNTIF($E$108:$F202,"")-COUNT($H$108:$H202)+1,0)),"")</f>
        <v>#N/A</v>
      </c>
      <c r="P203" s="39" t="e">
        <f>IF($E203="",IF(INDEX(Mal!N$9:N$431,COUNTIF($E$108:$F202,"")-COUNT($H$108:$H202)+1,0)=P202,"",INDEX(Mal!N$9:N$431,COUNTIF($E$108:$F202,"")-COUNT($H$108:$H202)+1,0)),"")</f>
        <v>#N/A</v>
      </c>
      <c r="Q203" s="39" t="e">
        <f>IF($E203="",IF(INDEX(Mal!O$9:O$431,COUNTIF($E$108:$F202,"")-COUNT($H$108:$H202)+1,0)=Q202,"",INDEX(Mal!O$9:O$431,COUNTIF($E$108:$F202,"")-COUNT($H$108:$H202)+1,0)),"")</f>
        <v>#N/A</v>
      </c>
      <c r="R203" s="39" t="e">
        <f>IF($E203="",IF(INDEX(Mal!P$9:P$431,COUNTIF($E$108:$F202,"")-COUNT($H$108:$H202)+1,0)=R202,"",INDEX(Mal!P$9:P$431,COUNTIF($E$108:$F202,"")-COUNT($H$108:$H202)+1,0)),"")</f>
        <v>#N/A</v>
      </c>
      <c r="S203" s="39" t="e">
        <f>IF($E203="",IF(INDEX(Mal!Q$9:Q$431,COUNTIF($E$108:$F202,"")-COUNT($H$108:$H202)+1,0)=S202,"",INDEX(Mal!Q$9:Q$431,COUNTIF($E$108:$F202,"")-COUNT($H$108:$H202)+1,0)),"")</f>
        <v>#N/A</v>
      </c>
      <c r="T203" s="39" t="e">
        <f>IF($E203="",IF(INDEX(Mal!R$9:R$431,COUNTIF($E$108:$F202,"")-COUNT($H$108:$H202)+1,0)=T202,"",INDEX(Mal!R$9:R$431,COUNTIF($E$108:$F202,"")-COUNT($H$108:$H202)+1,0)),"")</f>
        <v>#N/A</v>
      </c>
      <c r="U203" s="39" t="e">
        <f>IF($E203="",IF(INDEX(Mal!S$9:S$431,COUNTIF($E$108:$F202,"")-COUNT($H$108:$H202)+1,0)=U202,"",INDEX(Mal!S$9:S$431,COUNTIF($E$108:$F202,"")-COUNT($H$108:$H202)+1,0)),"")</f>
        <v>#N/A</v>
      </c>
      <c r="V203" s="39" t="e">
        <f t="shared" si="4"/>
        <v>#N/A</v>
      </c>
      <c r="W203" s="39" t="e">
        <f>IF(IF(AND(E203="",F203=""),INDEX(Mal!I$9:I$431,(COUNT($H$108:$H203)-COUNTIF($V$108:$V203,"")),0),"")="","",IF(AND(E203="",F203=""),INDEX(Mal!I$9:I$431,(COUNT($H$108:$H203)-COUNTIF($V$108:$V203,"")),0),""))</f>
        <v>#N/A</v>
      </c>
      <c r="X203" s="39" t="e">
        <f>IF($E203="",IF(INDEX(Mal!J$9:J$431,COUNTIF($E$108:$F202,"")-COUNT($H$108:$H202)+1,0)=X202,"",INDEX(Mal!J$9:J$431,COUNTIF($E$108:$F202,"")-COUNT($H$108:$H202)+1,0)),"")</f>
        <v>#N/A</v>
      </c>
      <c r="Y203" s="39" t="e">
        <f>IF(AND(Y202="",$H203=$H202),"",IF(VLOOKUP($H203,Mal!$A$9:$T$431,20,0)='Sales Orders'!Y202,"",VLOOKUP($H203,Mal!$A$9:$T$431,20,0)))</f>
        <v>#N/A</v>
      </c>
      <c r="Z203" s="39" t="e">
        <f t="shared" si="5"/>
        <v>#N/A</v>
      </c>
    </row>
    <row r="204" spans="1:26">
      <c r="A204" t="str">
        <f>IFERROR(IF(VLOOKUP(H204,Mal!$A$9:$A$431,1,0),"","END"),"END")</f>
        <v>END</v>
      </c>
      <c r="B204" s="39" t="e">
        <f>IF($E204="",IF(INDEX(Mal!$D$9:$D$431,COUNTIF($E$108:$F203,"")-COUNT($H$108:$H203)+1,0)=B203,"",INDEX(Mal!$D$9:$D$431,COUNTIF($E$108:$F203,"")-COUNT($H$108:$H203)+1,0)),"")</f>
        <v>#N/A</v>
      </c>
      <c r="C204" s="39" t="e">
        <f t="shared" si="6"/>
        <v>#N/A</v>
      </c>
      <c r="D204" s="39" t="e">
        <f>IF($E204="",IF(INDEX(Mal!$F$9:$F$431,COUNTIF($E$108:$F203,"")-COUNT($H$108:$H203)+1,0)=D203,"",INDEX(Mal!$F$9:$F$431,COUNTIF($E$108:$F203,"")-COUNT($H$108:$H203)+1,0)),"")</f>
        <v>#N/A</v>
      </c>
      <c r="E204" s="39" t="e">
        <f>IF(AND(E203="",$H204=$H203),"",IF(VLOOKUP(H204,Mal!$A$9:$B$431,2,0)='Sales Orders'!E203,"",VLOOKUP($H204,Mal!$A$9:$B$431,2,0)))</f>
        <v>#N/A</v>
      </c>
      <c r="F204" s="39" t="e">
        <f>IF($E204="",IF(INDEX(Mal!$C$9:$C$431,COUNTIF($E$108:$F203,"")-COUNT($H$108:$H203)+1,0)=F203,"",INDEX(Mal!$C$9:$C$431,COUNTIF($E$108:$F203,"")-COUNT($H$108:$H203)+1,0)),"")</f>
        <v>#N/A</v>
      </c>
      <c r="G204" s="39" t="e">
        <f t="shared" si="7"/>
        <v>#N/A</v>
      </c>
      <c r="H204" s="39">
        <f>IF(COUNTIF(Mal!$A$9:$A$431,'Sales Orders'!H203)+COUNTIFS(Mal!$A$9:$A$431,H203,Mal!$B$9:$B$431,"&lt;&gt;")+COUNTIFS(Mal!$A$9:$A$431,H203,Mal!$C$9:$C$431,"&lt;&gt;")=COUNTIF('Sales Orders'!$H$108:H203,'Sales Orders'!H203),'Sales Orders'!H203+1,'Sales Orders'!H203)</f>
        <v>2</v>
      </c>
      <c r="I204" s="39" t="e">
        <f>IF(E204="","",IF(Mal!$C$5="","",Mal!$C$5))</f>
        <v>#N/A</v>
      </c>
      <c r="J204" s="39" t="e">
        <f>IF(AND(J203="",$H204=$H203),"",IF(VLOOKUP($H204,Mal!$A$9:$H$431,7,0)='Sales Orders'!J203,"",VLOOKUP($H204,Mal!$A$9:$H$431,7,0)))</f>
        <v>#N/A</v>
      </c>
      <c r="K204" s="39" t="e">
        <f>IF(AND(K203="",$H204=$H203),"",IF(VLOOKUP($H204,Mal!$A$9:$H$431,8,0)='Sales Orders'!K203,"",VLOOKUP($H204,Mal!$A$9:$H$431,8,0)))</f>
        <v>#N/A</v>
      </c>
      <c r="L204" s="39" t="e">
        <f>IF(E204="","",IF(Mal!$C$6="","",Mal!$C$6))</f>
        <v>#N/A</v>
      </c>
      <c r="M204" s="39" t="e">
        <f>IF($E204="",IF(INDEX(Mal!K$9:K$431,COUNTIF($E$108:$F203,"")-COUNT($H$108:$H203)+1,0)=M203,"",INDEX(Mal!K$9:K$431,COUNTIF($E$108:$F203,"")-COUNT($H$108:$H203)+1,0)),"")</f>
        <v>#N/A</v>
      </c>
      <c r="N204" s="39" t="e">
        <f>IF($E204="",IF(INDEX(Mal!L$9:L$431,COUNTIF($E$108:$F203,"")-COUNT($H$108:$H203)+1,0)=N203,"",INDEX(Mal!L$9:L$431,COUNTIF($E$108:$F203,"")-COUNT($H$108:$H203)+1,0)),"")</f>
        <v>#N/A</v>
      </c>
      <c r="O204" s="39" t="e">
        <f>IF($E204="",IF(INDEX(Mal!M$9:M$431,COUNTIF($E$108:$F203,"")-COUNT($H$108:$H203)+1,0)=O203,"",INDEX(Mal!M$9:M$431,COUNTIF($E$108:$F203,"")-COUNT($H$108:$H203)+1,0)),"")</f>
        <v>#N/A</v>
      </c>
      <c r="P204" s="39" t="e">
        <f>IF($E204="",IF(INDEX(Mal!N$9:N$431,COUNTIF($E$108:$F203,"")-COUNT($H$108:$H203)+1,0)=P203,"",INDEX(Mal!N$9:N$431,COUNTIF($E$108:$F203,"")-COUNT($H$108:$H203)+1,0)),"")</f>
        <v>#N/A</v>
      </c>
      <c r="Q204" s="39" t="e">
        <f>IF($E204="",IF(INDEX(Mal!O$9:O$431,COUNTIF($E$108:$F203,"")-COUNT($H$108:$H203)+1,0)=Q203,"",INDEX(Mal!O$9:O$431,COUNTIF($E$108:$F203,"")-COUNT($H$108:$H203)+1,0)),"")</f>
        <v>#N/A</v>
      </c>
      <c r="R204" s="39" t="e">
        <f>IF($E204="",IF(INDEX(Mal!P$9:P$431,COUNTIF($E$108:$F203,"")-COUNT($H$108:$H203)+1,0)=R203,"",INDEX(Mal!P$9:P$431,COUNTIF($E$108:$F203,"")-COUNT($H$108:$H203)+1,0)),"")</f>
        <v>#N/A</v>
      </c>
      <c r="S204" s="39" t="e">
        <f>IF($E204="",IF(INDEX(Mal!Q$9:Q$431,COUNTIF($E$108:$F203,"")-COUNT($H$108:$H203)+1,0)=S203,"",INDEX(Mal!Q$9:Q$431,COUNTIF($E$108:$F203,"")-COUNT($H$108:$H203)+1,0)),"")</f>
        <v>#N/A</v>
      </c>
      <c r="T204" s="39" t="e">
        <f>IF($E204="",IF(INDEX(Mal!R$9:R$431,COUNTIF($E$108:$F203,"")-COUNT($H$108:$H203)+1,0)=T203,"",INDEX(Mal!R$9:R$431,COUNTIF($E$108:$F203,"")-COUNT($H$108:$H203)+1,0)),"")</f>
        <v>#N/A</v>
      </c>
      <c r="U204" s="39" t="e">
        <f>IF($E204="",IF(INDEX(Mal!S$9:S$431,COUNTIF($E$108:$F203,"")-COUNT($H$108:$H203)+1,0)=U203,"",INDEX(Mal!S$9:S$431,COUNTIF($E$108:$F203,"")-COUNT($H$108:$H203)+1,0)),"")</f>
        <v>#N/A</v>
      </c>
      <c r="V204" s="39" t="e">
        <f t="shared" si="4"/>
        <v>#N/A</v>
      </c>
      <c r="W204" s="39" t="e">
        <f>IF(IF(AND(E204="",F204=""),INDEX(Mal!I$9:I$431,(COUNT($H$108:$H204)-COUNTIF($V$108:$V204,"")),0),"")="","",IF(AND(E204="",F204=""),INDEX(Mal!I$9:I$431,(COUNT($H$108:$H204)-COUNTIF($V$108:$V204,"")),0),""))</f>
        <v>#N/A</v>
      </c>
      <c r="X204" s="39" t="e">
        <f>IF($E204="",IF(INDEX(Mal!J$9:J$431,COUNTIF($E$108:$F203,"")-COUNT($H$108:$H203)+1,0)=X203,"",INDEX(Mal!J$9:J$431,COUNTIF($E$108:$F203,"")-COUNT($H$108:$H203)+1,0)),"")</f>
        <v>#N/A</v>
      </c>
      <c r="Y204" s="39" t="e">
        <f>IF(AND(Y203="",$H204=$H203),"",IF(VLOOKUP($H204,Mal!$A$9:$T$431,20,0)='Sales Orders'!Y203,"",VLOOKUP($H204,Mal!$A$9:$T$431,20,0)))</f>
        <v>#N/A</v>
      </c>
      <c r="Z204" s="39" t="e">
        <f t="shared" si="5"/>
        <v>#N/A</v>
      </c>
    </row>
    <row r="205" spans="1:26">
      <c r="A205" t="str">
        <f>IFERROR(IF(VLOOKUP(H205,Mal!$A$9:$A$431,1,0),"","END"),"END")</f>
        <v>END</v>
      </c>
      <c r="B205" s="39" t="e">
        <f>IF($E205="",IF(INDEX(Mal!$D$9:$D$431,COUNTIF($E$108:$F204,"")-COUNT($H$108:$H204)+1,0)=B204,"",INDEX(Mal!$D$9:$D$431,COUNTIF($E$108:$F204,"")-COUNT($H$108:$H204)+1,0)),"")</f>
        <v>#N/A</v>
      </c>
      <c r="C205" s="39" t="e">
        <f t="shared" si="6"/>
        <v>#N/A</v>
      </c>
      <c r="D205" s="39" t="e">
        <f>IF($E205="",IF(INDEX(Mal!$F$9:$F$431,COUNTIF($E$108:$F204,"")-COUNT($H$108:$H204)+1,0)=D204,"",INDEX(Mal!$F$9:$F$431,COUNTIF($E$108:$F204,"")-COUNT($H$108:$H204)+1,0)),"")</f>
        <v>#N/A</v>
      </c>
      <c r="E205" s="39" t="e">
        <f>IF(AND(E204="",$H205=$H204),"",IF(VLOOKUP(H205,Mal!$A$9:$B$431,2,0)='Sales Orders'!E204,"",VLOOKUP($H205,Mal!$A$9:$B$431,2,0)))</f>
        <v>#N/A</v>
      </c>
      <c r="F205" s="39" t="e">
        <f>IF($E205="",IF(INDEX(Mal!$C$9:$C$431,COUNTIF($E$108:$F204,"")-COUNT($H$108:$H204)+1,0)=F204,"",INDEX(Mal!$C$9:$C$431,COUNTIF($E$108:$F204,"")-COUNT($H$108:$H204)+1,0)),"")</f>
        <v>#N/A</v>
      </c>
      <c r="G205" s="39" t="e">
        <f t="shared" si="7"/>
        <v>#N/A</v>
      </c>
      <c r="H205" s="39">
        <f>IF(COUNTIF(Mal!$A$9:$A$431,'Sales Orders'!H204)+COUNTIFS(Mal!$A$9:$A$431,H204,Mal!$B$9:$B$431,"&lt;&gt;")+COUNTIFS(Mal!$A$9:$A$431,H204,Mal!$C$9:$C$431,"&lt;&gt;")=COUNTIF('Sales Orders'!$H$108:H204,'Sales Orders'!H204),'Sales Orders'!H204+1,'Sales Orders'!H204)</f>
        <v>2</v>
      </c>
      <c r="I205" s="39" t="e">
        <f>IF(E205="","",IF(Mal!$C$5="","",Mal!$C$5))</f>
        <v>#N/A</v>
      </c>
      <c r="J205" s="39" t="e">
        <f>IF(AND(J204="",$H205=$H204),"",IF(VLOOKUP($H205,Mal!$A$9:$H$431,7,0)='Sales Orders'!J204,"",VLOOKUP($H205,Mal!$A$9:$H$431,7,0)))</f>
        <v>#N/A</v>
      </c>
      <c r="K205" s="39" t="e">
        <f>IF(AND(K204="",$H205=$H204),"",IF(VLOOKUP($H205,Mal!$A$9:$H$431,8,0)='Sales Orders'!K204,"",VLOOKUP($H205,Mal!$A$9:$H$431,8,0)))</f>
        <v>#N/A</v>
      </c>
      <c r="L205" s="39" t="e">
        <f>IF(E205="","",IF(Mal!$C$6="","",Mal!$C$6))</f>
        <v>#N/A</v>
      </c>
      <c r="M205" s="39" t="e">
        <f>IF($E205="",IF(INDEX(Mal!K$9:K$431,COUNTIF($E$108:$F204,"")-COUNT($H$108:$H204)+1,0)=M204,"",INDEX(Mal!K$9:K$431,COUNTIF($E$108:$F204,"")-COUNT($H$108:$H204)+1,0)),"")</f>
        <v>#N/A</v>
      </c>
      <c r="N205" s="39" t="e">
        <f>IF($E205="",IF(INDEX(Mal!L$9:L$431,COUNTIF($E$108:$F204,"")-COUNT($H$108:$H204)+1,0)=N204,"",INDEX(Mal!L$9:L$431,COUNTIF($E$108:$F204,"")-COUNT($H$108:$H204)+1,0)),"")</f>
        <v>#N/A</v>
      </c>
      <c r="O205" s="39" t="e">
        <f>IF($E205="",IF(INDEX(Mal!M$9:M$431,COUNTIF($E$108:$F204,"")-COUNT($H$108:$H204)+1,0)=O204,"",INDEX(Mal!M$9:M$431,COUNTIF($E$108:$F204,"")-COUNT($H$108:$H204)+1,0)),"")</f>
        <v>#N/A</v>
      </c>
      <c r="P205" s="39" t="e">
        <f>IF($E205="",IF(INDEX(Mal!N$9:N$431,COUNTIF($E$108:$F204,"")-COUNT($H$108:$H204)+1,0)=P204,"",INDEX(Mal!N$9:N$431,COUNTIF($E$108:$F204,"")-COUNT($H$108:$H204)+1,0)),"")</f>
        <v>#N/A</v>
      </c>
      <c r="Q205" s="39" t="e">
        <f>IF($E205="",IF(INDEX(Mal!O$9:O$431,COUNTIF($E$108:$F204,"")-COUNT($H$108:$H204)+1,0)=Q204,"",INDEX(Mal!O$9:O$431,COUNTIF($E$108:$F204,"")-COUNT($H$108:$H204)+1,0)),"")</f>
        <v>#N/A</v>
      </c>
      <c r="R205" s="39" t="e">
        <f>IF($E205="",IF(INDEX(Mal!P$9:P$431,COUNTIF($E$108:$F204,"")-COUNT($H$108:$H204)+1,0)=R204,"",INDEX(Mal!P$9:P$431,COUNTIF($E$108:$F204,"")-COUNT($H$108:$H204)+1,0)),"")</f>
        <v>#N/A</v>
      </c>
      <c r="S205" s="39" t="e">
        <f>IF($E205="",IF(INDEX(Mal!Q$9:Q$431,COUNTIF($E$108:$F204,"")-COUNT($H$108:$H204)+1,0)=S204,"",INDEX(Mal!Q$9:Q$431,COUNTIF($E$108:$F204,"")-COUNT($H$108:$H204)+1,0)),"")</f>
        <v>#N/A</v>
      </c>
      <c r="T205" s="39" t="e">
        <f>IF($E205="",IF(INDEX(Mal!R$9:R$431,COUNTIF($E$108:$F204,"")-COUNT($H$108:$H204)+1,0)=T204,"",INDEX(Mal!R$9:R$431,COUNTIF($E$108:$F204,"")-COUNT($H$108:$H204)+1,0)),"")</f>
        <v>#N/A</v>
      </c>
      <c r="U205" s="39" t="e">
        <f>IF($E205="",IF(INDEX(Mal!S$9:S$431,COUNTIF($E$108:$F204,"")-COUNT($H$108:$H204)+1,0)=U204,"",INDEX(Mal!S$9:S$431,COUNTIF($E$108:$F204,"")-COUNT($H$108:$H204)+1,0)),"")</f>
        <v>#N/A</v>
      </c>
      <c r="V205" s="39" t="e">
        <f t="shared" si="4"/>
        <v>#N/A</v>
      </c>
      <c r="W205" s="39" t="e">
        <f>IF(IF(AND(E205="",F205=""),INDEX(Mal!I$9:I$431,(COUNT($H$108:$H205)-COUNTIF($V$108:$V205,"")),0),"")="","",IF(AND(E205="",F205=""),INDEX(Mal!I$9:I$431,(COUNT($H$108:$H205)-COUNTIF($V$108:$V205,"")),0),""))</f>
        <v>#N/A</v>
      </c>
      <c r="X205" s="39" t="e">
        <f>IF($E205="",IF(INDEX(Mal!J$9:J$431,COUNTIF($E$108:$F204,"")-COUNT($H$108:$H204)+1,0)=X204,"",INDEX(Mal!J$9:J$431,COUNTIF($E$108:$F204,"")-COUNT($H$108:$H204)+1,0)),"")</f>
        <v>#N/A</v>
      </c>
      <c r="Y205" s="39" t="e">
        <f>IF(AND(Y204="",$H205=$H204),"",IF(VLOOKUP($H205,Mal!$A$9:$T$431,20,0)='Sales Orders'!Y204,"",VLOOKUP($H205,Mal!$A$9:$T$431,20,0)))</f>
        <v>#N/A</v>
      </c>
      <c r="Z205" s="39" t="e">
        <f t="shared" si="5"/>
        <v>#N/A</v>
      </c>
    </row>
    <row r="206" spans="1:26">
      <c r="A206" t="str">
        <f>IFERROR(IF(VLOOKUP(H206,Mal!$A$9:$A$431,1,0),"","END"),"END")</f>
        <v>END</v>
      </c>
      <c r="B206" s="39" t="e">
        <f>IF($E206="",IF(INDEX(Mal!$D$9:$D$431,COUNTIF($E$108:$F205,"")-COUNT($H$108:$H205)+1,0)=B205,"",INDEX(Mal!$D$9:$D$431,COUNTIF($E$108:$F205,"")-COUNT($H$108:$H205)+1,0)),"")</f>
        <v>#N/A</v>
      </c>
      <c r="C206" s="39" t="e">
        <f t="shared" si="6"/>
        <v>#N/A</v>
      </c>
      <c r="D206" s="39" t="e">
        <f>IF($E206="",IF(INDEX(Mal!$F$9:$F$431,COUNTIF($E$108:$F205,"")-COUNT($H$108:$H205)+1,0)=D205,"",INDEX(Mal!$F$9:$F$431,COUNTIF($E$108:$F205,"")-COUNT($H$108:$H205)+1,0)),"")</f>
        <v>#N/A</v>
      </c>
      <c r="E206" s="39" t="e">
        <f>IF(AND(E205="",$H206=$H205),"",IF(VLOOKUP(H206,Mal!$A$9:$B$431,2,0)='Sales Orders'!E205,"",VLOOKUP($H206,Mal!$A$9:$B$431,2,0)))</f>
        <v>#N/A</v>
      </c>
      <c r="F206" s="39" t="e">
        <f>IF($E206="",IF(INDEX(Mal!$C$9:$C$431,COUNTIF($E$108:$F205,"")-COUNT($H$108:$H205)+1,0)=F205,"",INDEX(Mal!$C$9:$C$431,COUNTIF($E$108:$F205,"")-COUNT($H$108:$H205)+1,0)),"")</f>
        <v>#N/A</v>
      </c>
      <c r="G206" s="39" t="e">
        <f t="shared" si="7"/>
        <v>#N/A</v>
      </c>
      <c r="H206" s="39">
        <f>IF(COUNTIF(Mal!$A$9:$A$431,'Sales Orders'!H205)+COUNTIFS(Mal!$A$9:$A$431,H205,Mal!$B$9:$B$431,"&lt;&gt;")+COUNTIFS(Mal!$A$9:$A$431,H205,Mal!$C$9:$C$431,"&lt;&gt;")=COUNTIF('Sales Orders'!$H$108:H205,'Sales Orders'!H205),'Sales Orders'!H205+1,'Sales Orders'!H205)</f>
        <v>2</v>
      </c>
      <c r="I206" s="39" t="e">
        <f>IF(E206="","",IF(Mal!$C$5="","",Mal!$C$5))</f>
        <v>#N/A</v>
      </c>
      <c r="J206" s="39" t="e">
        <f>IF(AND(J205="",$H206=$H205),"",IF(VLOOKUP($H206,Mal!$A$9:$H$431,7,0)='Sales Orders'!J205,"",VLOOKUP($H206,Mal!$A$9:$H$431,7,0)))</f>
        <v>#N/A</v>
      </c>
      <c r="K206" s="39" t="e">
        <f>IF(AND(K205="",$H206=$H205),"",IF(VLOOKUP($H206,Mal!$A$9:$H$431,8,0)='Sales Orders'!K205,"",VLOOKUP($H206,Mal!$A$9:$H$431,8,0)))</f>
        <v>#N/A</v>
      </c>
      <c r="L206" s="39" t="e">
        <f>IF(E206="","",IF(Mal!$C$6="","",Mal!$C$6))</f>
        <v>#N/A</v>
      </c>
      <c r="M206" s="39" t="e">
        <f>IF($E206="",IF(INDEX(Mal!K$9:K$431,COUNTIF($E$108:$F205,"")-COUNT($H$108:$H205)+1,0)=M205,"",INDEX(Mal!K$9:K$431,COUNTIF($E$108:$F205,"")-COUNT($H$108:$H205)+1,0)),"")</f>
        <v>#N/A</v>
      </c>
      <c r="N206" s="39" t="e">
        <f>IF($E206="",IF(INDEX(Mal!L$9:L$431,COUNTIF($E$108:$F205,"")-COUNT($H$108:$H205)+1,0)=N205,"",INDEX(Mal!L$9:L$431,COUNTIF($E$108:$F205,"")-COUNT($H$108:$H205)+1,0)),"")</f>
        <v>#N/A</v>
      </c>
      <c r="O206" s="39" t="e">
        <f>IF($E206="",IF(INDEX(Mal!M$9:M$431,COUNTIF($E$108:$F205,"")-COUNT($H$108:$H205)+1,0)=O205,"",INDEX(Mal!M$9:M$431,COUNTIF($E$108:$F205,"")-COUNT($H$108:$H205)+1,0)),"")</f>
        <v>#N/A</v>
      </c>
      <c r="P206" s="39" t="e">
        <f>IF($E206="",IF(INDEX(Mal!N$9:N$431,COUNTIF($E$108:$F205,"")-COUNT($H$108:$H205)+1,0)=P205,"",INDEX(Mal!N$9:N$431,COUNTIF($E$108:$F205,"")-COUNT($H$108:$H205)+1,0)),"")</f>
        <v>#N/A</v>
      </c>
      <c r="Q206" s="39" t="e">
        <f>IF($E206="",IF(INDEX(Mal!O$9:O$431,COUNTIF($E$108:$F205,"")-COUNT($H$108:$H205)+1,0)=Q205,"",INDEX(Mal!O$9:O$431,COUNTIF($E$108:$F205,"")-COUNT($H$108:$H205)+1,0)),"")</f>
        <v>#N/A</v>
      </c>
      <c r="R206" s="39" t="e">
        <f>IF($E206="",IF(INDEX(Mal!P$9:P$431,COUNTIF($E$108:$F205,"")-COUNT($H$108:$H205)+1,0)=R205,"",INDEX(Mal!P$9:P$431,COUNTIF($E$108:$F205,"")-COUNT($H$108:$H205)+1,0)),"")</f>
        <v>#N/A</v>
      </c>
      <c r="S206" s="39" t="e">
        <f>IF($E206="",IF(INDEX(Mal!Q$9:Q$431,COUNTIF($E$108:$F205,"")-COUNT($H$108:$H205)+1,0)=S205,"",INDEX(Mal!Q$9:Q$431,COUNTIF($E$108:$F205,"")-COUNT($H$108:$H205)+1,0)),"")</f>
        <v>#N/A</v>
      </c>
      <c r="T206" s="39" t="e">
        <f>IF($E206="",IF(INDEX(Mal!R$9:R$431,COUNTIF($E$108:$F205,"")-COUNT($H$108:$H205)+1,0)=T205,"",INDEX(Mal!R$9:R$431,COUNTIF($E$108:$F205,"")-COUNT($H$108:$H205)+1,0)),"")</f>
        <v>#N/A</v>
      </c>
      <c r="U206" s="39" t="e">
        <f>IF($E206="",IF(INDEX(Mal!S$9:S$431,COUNTIF($E$108:$F205,"")-COUNT($H$108:$H205)+1,0)=U205,"",INDEX(Mal!S$9:S$431,COUNTIF($E$108:$F205,"")-COUNT($H$108:$H205)+1,0)),"")</f>
        <v>#N/A</v>
      </c>
      <c r="V206" s="39" t="e">
        <f t="shared" si="4"/>
        <v>#N/A</v>
      </c>
      <c r="W206" s="39" t="e">
        <f>IF(IF(AND(E206="",F206=""),INDEX(Mal!I$9:I$431,(COUNT($H$108:$H206)-COUNTIF($V$108:$V206,"")),0),"")="","",IF(AND(E206="",F206=""),INDEX(Mal!I$9:I$431,(COUNT($H$108:$H206)-COUNTIF($V$108:$V206,"")),0),""))</f>
        <v>#N/A</v>
      </c>
      <c r="X206" s="39" t="e">
        <f>IF($E206="",IF(INDEX(Mal!J$9:J$431,COUNTIF($E$108:$F205,"")-COUNT($H$108:$H205)+1,0)=X205,"",INDEX(Mal!J$9:J$431,COUNTIF($E$108:$F205,"")-COUNT($H$108:$H205)+1,0)),"")</f>
        <v>#N/A</v>
      </c>
      <c r="Y206" s="39" t="e">
        <f>IF(AND(Y205="",$H206=$H205),"",IF(VLOOKUP($H206,Mal!$A$9:$T$431,20,0)='Sales Orders'!Y205,"",VLOOKUP($H206,Mal!$A$9:$T$431,20,0)))</f>
        <v>#N/A</v>
      </c>
      <c r="Z206" s="39" t="e">
        <f t="shared" si="5"/>
        <v>#N/A</v>
      </c>
    </row>
    <row r="207" spans="1:26">
      <c r="A207" t="str">
        <f>IFERROR(IF(VLOOKUP(H207,Mal!$A$9:$A$431,1,0),"","END"),"END")</f>
        <v>END</v>
      </c>
      <c r="B207" s="39" t="e">
        <f>IF($E207="",IF(INDEX(Mal!$D$9:$D$431,COUNTIF($E$108:$F206,"")-COUNT($H$108:$H206)+1,0)=B206,"",INDEX(Mal!$D$9:$D$431,COUNTIF($E$108:$F206,"")-COUNT($H$108:$H206)+1,0)),"")</f>
        <v>#N/A</v>
      </c>
      <c r="C207" s="39" t="e">
        <f t="shared" si="6"/>
        <v>#N/A</v>
      </c>
      <c r="D207" s="39" t="e">
        <f>IF($E207="",IF(INDEX(Mal!$F$9:$F$431,COUNTIF($E$108:$F206,"")-COUNT($H$108:$H206)+1,0)=D206,"",INDEX(Mal!$F$9:$F$431,COUNTIF($E$108:$F206,"")-COUNT($H$108:$H206)+1,0)),"")</f>
        <v>#N/A</v>
      </c>
      <c r="E207" s="39" t="e">
        <f>IF(AND(E206="",$H207=$H206),"",IF(VLOOKUP(H207,Mal!$A$9:$B$431,2,0)='Sales Orders'!E206,"",VLOOKUP($H207,Mal!$A$9:$B$431,2,0)))</f>
        <v>#N/A</v>
      </c>
      <c r="F207" s="39" t="e">
        <f>IF($E207="",IF(INDEX(Mal!$C$9:$C$431,COUNTIF($E$108:$F206,"")-COUNT($H$108:$H206)+1,0)=F206,"",INDEX(Mal!$C$9:$C$431,COUNTIF($E$108:$F206,"")-COUNT($H$108:$H206)+1,0)),"")</f>
        <v>#N/A</v>
      </c>
      <c r="G207" s="39" t="e">
        <f t="shared" si="7"/>
        <v>#N/A</v>
      </c>
      <c r="H207" s="39">
        <f>IF(COUNTIF(Mal!$A$9:$A$431,'Sales Orders'!H206)+COUNTIFS(Mal!$A$9:$A$431,H206,Mal!$B$9:$B$431,"&lt;&gt;")+COUNTIFS(Mal!$A$9:$A$431,H206,Mal!$C$9:$C$431,"&lt;&gt;")=COUNTIF('Sales Orders'!$H$108:H206,'Sales Orders'!H206),'Sales Orders'!H206+1,'Sales Orders'!H206)</f>
        <v>2</v>
      </c>
      <c r="I207" s="39" t="e">
        <f>IF(E207="","",IF(Mal!$C$5="","",Mal!$C$5))</f>
        <v>#N/A</v>
      </c>
      <c r="J207" s="39" t="e">
        <f>IF(AND(J206="",$H207=$H206),"",IF(VLOOKUP($H207,Mal!$A$9:$H$431,7,0)='Sales Orders'!J206,"",VLOOKUP($H207,Mal!$A$9:$H$431,7,0)))</f>
        <v>#N/A</v>
      </c>
      <c r="K207" s="39" t="e">
        <f>IF(AND(K206="",$H207=$H206),"",IF(VLOOKUP($H207,Mal!$A$9:$H$431,8,0)='Sales Orders'!K206,"",VLOOKUP($H207,Mal!$A$9:$H$431,8,0)))</f>
        <v>#N/A</v>
      </c>
      <c r="L207" s="39" t="e">
        <f>IF(E207="","",IF(Mal!$C$6="","",Mal!$C$6))</f>
        <v>#N/A</v>
      </c>
      <c r="M207" s="39" t="e">
        <f>IF($E207="",IF(INDEX(Mal!K$9:K$431,COUNTIF($E$108:$F206,"")-COUNT($H$108:$H206)+1,0)=M206,"",INDEX(Mal!K$9:K$431,COUNTIF($E$108:$F206,"")-COUNT($H$108:$H206)+1,0)),"")</f>
        <v>#N/A</v>
      </c>
      <c r="N207" s="39" t="e">
        <f>IF($E207="",IF(INDEX(Mal!L$9:L$431,COUNTIF($E$108:$F206,"")-COUNT($H$108:$H206)+1,0)=N206,"",INDEX(Mal!L$9:L$431,COUNTIF($E$108:$F206,"")-COUNT($H$108:$H206)+1,0)),"")</f>
        <v>#N/A</v>
      </c>
      <c r="O207" s="39" t="e">
        <f>IF($E207="",IF(INDEX(Mal!M$9:M$431,COUNTIF($E$108:$F206,"")-COUNT($H$108:$H206)+1,0)=O206,"",INDEX(Mal!M$9:M$431,COUNTIF($E$108:$F206,"")-COUNT($H$108:$H206)+1,0)),"")</f>
        <v>#N/A</v>
      </c>
      <c r="P207" s="39" t="e">
        <f>IF($E207="",IF(INDEX(Mal!N$9:N$431,COUNTIF($E$108:$F206,"")-COUNT($H$108:$H206)+1,0)=P206,"",INDEX(Mal!N$9:N$431,COUNTIF($E$108:$F206,"")-COUNT($H$108:$H206)+1,0)),"")</f>
        <v>#N/A</v>
      </c>
      <c r="Q207" s="39" t="e">
        <f>IF($E207="",IF(INDEX(Mal!O$9:O$431,COUNTIF($E$108:$F206,"")-COUNT($H$108:$H206)+1,0)=Q206,"",INDEX(Mal!O$9:O$431,COUNTIF($E$108:$F206,"")-COUNT($H$108:$H206)+1,0)),"")</f>
        <v>#N/A</v>
      </c>
      <c r="R207" s="39" t="e">
        <f>IF($E207="",IF(INDEX(Mal!P$9:P$431,COUNTIF($E$108:$F206,"")-COUNT($H$108:$H206)+1,0)=R206,"",INDEX(Mal!P$9:P$431,COUNTIF($E$108:$F206,"")-COUNT($H$108:$H206)+1,0)),"")</f>
        <v>#N/A</v>
      </c>
      <c r="S207" s="39" t="e">
        <f>IF($E207="",IF(INDEX(Mal!Q$9:Q$431,COUNTIF($E$108:$F206,"")-COUNT($H$108:$H206)+1,0)=S206,"",INDEX(Mal!Q$9:Q$431,COUNTIF($E$108:$F206,"")-COUNT($H$108:$H206)+1,0)),"")</f>
        <v>#N/A</v>
      </c>
      <c r="T207" s="39" t="e">
        <f>IF($E207="",IF(INDEX(Mal!R$9:R$431,COUNTIF($E$108:$F206,"")-COUNT($H$108:$H206)+1,0)=T206,"",INDEX(Mal!R$9:R$431,COUNTIF($E$108:$F206,"")-COUNT($H$108:$H206)+1,0)),"")</f>
        <v>#N/A</v>
      </c>
      <c r="U207" s="39" t="e">
        <f>IF($E207="",IF(INDEX(Mal!S$9:S$431,COUNTIF($E$108:$F206,"")-COUNT($H$108:$H206)+1,0)=U206,"",INDEX(Mal!S$9:S$431,COUNTIF($E$108:$F206,"")-COUNT($H$108:$H206)+1,0)),"")</f>
        <v>#N/A</v>
      </c>
      <c r="V207" s="39" t="e">
        <f t="shared" si="4"/>
        <v>#N/A</v>
      </c>
      <c r="W207" s="39" t="e">
        <f>IF(IF(AND(E207="",F207=""),INDEX(Mal!I$9:I$431,(COUNT($H$108:$H207)-COUNTIF($V$108:$V207,"")),0),"")="","",IF(AND(E207="",F207=""),INDEX(Mal!I$9:I$431,(COUNT($H$108:$H207)-COUNTIF($V$108:$V207,"")),0),""))</f>
        <v>#N/A</v>
      </c>
      <c r="X207" s="39" t="e">
        <f>IF($E207="",IF(INDEX(Mal!J$9:J$431,COUNTIF($E$108:$F206,"")-COUNT($H$108:$H206)+1,0)=X206,"",INDEX(Mal!J$9:J$431,COUNTIF($E$108:$F206,"")-COUNT($H$108:$H206)+1,0)),"")</f>
        <v>#N/A</v>
      </c>
      <c r="Y207" s="39" t="e">
        <f>IF(AND(Y206="",$H207=$H206),"",IF(VLOOKUP($H207,Mal!$A$9:$T$431,20,0)='Sales Orders'!Y206,"",VLOOKUP($H207,Mal!$A$9:$T$431,20,0)))</f>
        <v>#N/A</v>
      </c>
      <c r="Z207" s="39" t="e">
        <f t="shared" si="5"/>
        <v>#N/A</v>
      </c>
    </row>
    <row r="208" spans="1:26">
      <c r="A208" t="str">
        <f>IFERROR(IF(VLOOKUP(H208,Mal!$A$9:$A$431,1,0),"","END"),"END")</f>
        <v>END</v>
      </c>
      <c r="B208" s="39" t="e">
        <f>IF($E208="",IF(INDEX(Mal!$D$9:$D$431,COUNTIF($E$108:$F207,"")-COUNT($H$108:$H207)+1,0)=B207,"",INDEX(Mal!$D$9:$D$431,COUNTIF($E$108:$F207,"")-COUNT($H$108:$H207)+1,0)),"")</f>
        <v>#N/A</v>
      </c>
      <c r="C208" s="39" t="e">
        <f t="shared" si="6"/>
        <v>#N/A</v>
      </c>
      <c r="D208" s="39" t="e">
        <f>IF($E208="",IF(INDEX(Mal!$F$9:$F$431,COUNTIF($E$108:$F207,"")-COUNT($H$108:$H207)+1,0)=D207,"",INDEX(Mal!$F$9:$F$431,COUNTIF($E$108:$F207,"")-COUNT($H$108:$H207)+1,0)),"")</f>
        <v>#N/A</v>
      </c>
      <c r="E208" s="39" t="e">
        <f>IF(AND(E207="",$H208=$H207),"",IF(VLOOKUP(H208,Mal!$A$9:$B$431,2,0)='Sales Orders'!E207,"",VLOOKUP($H208,Mal!$A$9:$B$431,2,0)))</f>
        <v>#N/A</v>
      </c>
      <c r="F208" s="39" t="e">
        <f>IF($E208="",IF(INDEX(Mal!$C$9:$C$431,COUNTIF($E$108:$F207,"")-COUNT($H$108:$H207)+1,0)=F207,"",INDEX(Mal!$C$9:$C$431,COUNTIF($E$108:$F207,"")-COUNT($H$108:$H207)+1,0)),"")</f>
        <v>#N/A</v>
      </c>
      <c r="G208" s="39" t="e">
        <f t="shared" si="7"/>
        <v>#N/A</v>
      </c>
      <c r="H208" s="39">
        <f>IF(COUNTIF(Mal!$A$9:$A$431,'Sales Orders'!H207)+COUNTIFS(Mal!$A$9:$A$431,H207,Mal!$B$9:$B$431,"&lt;&gt;")+COUNTIFS(Mal!$A$9:$A$431,H207,Mal!$C$9:$C$431,"&lt;&gt;")=COUNTIF('Sales Orders'!$H$108:H207,'Sales Orders'!H207),'Sales Orders'!H207+1,'Sales Orders'!H207)</f>
        <v>2</v>
      </c>
      <c r="I208" s="39" t="e">
        <f>IF(E208="","",IF(Mal!$C$5="","",Mal!$C$5))</f>
        <v>#N/A</v>
      </c>
      <c r="J208" s="39" t="e">
        <f>IF(AND(J207="",$H208=$H207),"",IF(VLOOKUP($H208,Mal!$A$9:$H$431,7,0)='Sales Orders'!J207,"",VLOOKUP($H208,Mal!$A$9:$H$431,7,0)))</f>
        <v>#N/A</v>
      </c>
      <c r="K208" s="39" t="e">
        <f>IF(AND(K207="",$H208=$H207),"",IF(VLOOKUP($H208,Mal!$A$9:$H$431,8,0)='Sales Orders'!K207,"",VLOOKUP($H208,Mal!$A$9:$H$431,8,0)))</f>
        <v>#N/A</v>
      </c>
      <c r="L208" s="39" t="e">
        <f>IF(E208="","",IF(Mal!$C$6="","",Mal!$C$6))</f>
        <v>#N/A</v>
      </c>
      <c r="M208" s="39" t="e">
        <f>IF($E208="",IF(INDEX(Mal!K$9:K$431,COUNTIF($E$108:$F207,"")-COUNT($H$108:$H207)+1,0)=M207,"",INDEX(Mal!K$9:K$431,COUNTIF($E$108:$F207,"")-COUNT($H$108:$H207)+1,0)),"")</f>
        <v>#N/A</v>
      </c>
      <c r="N208" s="39" t="e">
        <f>IF($E208="",IF(INDEX(Mal!L$9:L$431,COUNTIF($E$108:$F207,"")-COUNT($H$108:$H207)+1,0)=N207,"",INDEX(Mal!L$9:L$431,COUNTIF($E$108:$F207,"")-COUNT($H$108:$H207)+1,0)),"")</f>
        <v>#N/A</v>
      </c>
      <c r="O208" s="39" t="e">
        <f>IF($E208="",IF(INDEX(Mal!M$9:M$431,COUNTIF($E$108:$F207,"")-COUNT($H$108:$H207)+1,0)=O207,"",INDEX(Mal!M$9:M$431,COUNTIF($E$108:$F207,"")-COUNT($H$108:$H207)+1,0)),"")</f>
        <v>#N/A</v>
      </c>
      <c r="P208" s="39" t="e">
        <f>IF($E208="",IF(INDEX(Mal!N$9:N$431,COUNTIF($E$108:$F207,"")-COUNT($H$108:$H207)+1,0)=P207,"",INDEX(Mal!N$9:N$431,COUNTIF($E$108:$F207,"")-COUNT($H$108:$H207)+1,0)),"")</f>
        <v>#N/A</v>
      </c>
      <c r="Q208" s="39" t="e">
        <f>IF($E208="",IF(INDEX(Mal!O$9:O$431,COUNTIF($E$108:$F207,"")-COUNT($H$108:$H207)+1,0)=Q207,"",INDEX(Mal!O$9:O$431,COUNTIF($E$108:$F207,"")-COUNT($H$108:$H207)+1,0)),"")</f>
        <v>#N/A</v>
      </c>
      <c r="R208" s="39" t="e">
        <f>IF($E208="",IF(INDEX(Mal!P$9:P$431,COUNTIF($E$108:$F207,"")-COUNT($H$108:$H207)+1,0)=R207,"",INDEX(Mal!P$9:P$431,COUNTIF($E$108:$F207,"")-COUNT($H$108:$H207)+1,0)),"")</f>
        <v>#N/A</v>
      </c>
      <c r="S208" s="39" t="e">
        <f>IF($E208="",IF(INDEX(Mal!Q$9:Q$431,COUNTIF($E$108:$F207,"")-COUNT($H$108:$H207)+1,0)=S207,"",INDEX(Mal!Q$9:Q$431,COUNTIF($E$108:$F207,"")-COUNT($H$108:$H207)+1,0)),"")</f>
        <v>#N/A</v>
      </c>
      <c r="T208" s="39" t="e">
        <f>IF($E208="",IF(INDEX(Mal!R$9:R$431,COUNTIF($E$108:$F207,"")-COUNT($H$108:$H207)+1,0)=T207,"",INDEX(Mal!R$9:R$431,COUNTIF($E$108:$F207,"")-COUNT($H$108:$H207)+1,0)),"")</f>
        <v>#N/A</v>
      </c>
      <c r="U208" s="39" t="e">
        <f>IF($E208="",IF(INDEX(Mal!S$9:S$431,COUNTIF($E$108:$F207,"")-COUNT($H$108:$H207)+1,0)=U207,"",INDEX(Mal!S$9:S$431,COUNTIF($E$108:$F207,"")-COUNT($H$108:$H207)+1,0)),"")</f>
        <v>#N/A</v>
      </c>
      <c r="V208" s="39" t="e">
        <f t="shared" si="4"/>
        <v>#N/A</v>
      </c>
      <c r="W208" s="39" t="e">
        <f>IF(IF(AND(E208="",F208=""),INDEX(Mal!I$9:I$431,(COUNT($H$108:$H208)-COUNTIF($V$108:$V208,"")),0),"")="","",IF(AND(E208="",F208=""),INDEX(Mal!I$9:I$431,(COUNT($H$108:$H208)-COUNTIF($V$108:$V208,"")),0),""))</f>
        <v>#N/A</v>
      </c>
      <c r="X208" s="39" t="e">
        <f>IF($E208="",IF(INDEX(Mal!J$9:J$431,COUNTIF($E$108:$F207,"")-COUNT($H$108:$H207)+1,0)=X207,"",INDEX(Mal!J$9:J$431,COUNTIF($E$108:$F207,"")-COUNT($H$108:$H207)+1,0)),"")</f>
        <v>#N/A</v>
      </c>
      <c r="Y208" s="39" t="e">
        <f>IF(AND(Y207="",$H208=$H207),"",IF(VLOOKUP($H208,Mal!$A$9:$T$431,20,0)='Sales Orders'!Y207,"",VLOOKUP($H208,Mal!$A$9:$T$431,20,0)))</f>
        <v>#N/A</v>
      </c>
      <c r="Z208" s="39" t="e">
        <f t="shared" si="5"/>
        <v>#N/A</v>
      </c>
    </row>
    <row r="209" spans="1:26">
      <c r="A209" t="str">
        <f>IFERROR(IF(VLOOKUP(H209,Mal!$A$9:$A$431,1,0),"","END"),"END")</f>
        <v>END</v>
      </c>
      <c r="B209" s="39" t="e">
        <f>IF($E209="",IF(INDEX(Mal!$D$9:$D$431,COUNTIF($E$108:$F208,"")-COUNT($H$108:$H208)+1,0)=B208,"",INDEX(Mal!$D$9:$D$431,COUNTIF($E$108:$F208,"")-COUNT($H$108:$H208)+1,0)),"")</f>
        <v>#N/A</v>
      </c>
      <c r="C209" s="39" t="e">
        <f t="shared" si="6"/>
        <v>#N/A</v>
      </c>
      <c r="D209" s="39" t="e">
        <f>IF($E209="",IF(INDEX(Mal!$F$9:$F$431,COUNTIF($E$108:$F208,"")-COUNT($H$108:$H208)+1,0)=D208,"",INDEX(Mal!$F$9:$F$431,COUNTIF($E$108:$F208,"")-COUNT($H$108:$H208)+1,0)),"")</f>
        <v>#N/A</v>
      </c>
      <c r="E209" s="39" t="e">
        <f>IF(AND(E208="",$H209=$H208),"",IF(VLOOKUP(H209,Mal!$A$9:$B$431,2,0)='Sales Orders'!E208,"",VLOOKUP($H209,Mal!$A$9:$B$431,2,0)))</f>
        <v>#N/A</v>
      </c>
      <c r="F209" s="39" t="e">
        <f>IF($E209="",IF(INDEX(Mal!$C$9:$C$431,COUNTIF($E$108:$F208,"")-COUNT($H$108:$H208)+1,0)=F208,"",INDEX(Mal!$C$9:$C$431,COUNTIF($E$108:$F208,"")-COUNT($H$108:$H208)+1,0)),"")</f>
        <v>#N/A</v>
      </c>
      <c r="G209" s="39" t="e">
        <f t="shared" si="7"/>
        <v>#N/A</v>
      </c>
      <c r="H209" s="39">
        <f>IF(COUNTIF(Mal!$A$9:$A$431,'Sales Orders'!H208)+COUNTIFS(Mal!$A$9:$A$431,H208,Mal!$B$9:$B$431,"&lt;&gt;")+COUNTIFS(Mal!$A$9:$A$431,H208,Mal!$C$9:$C$431,"&lt;&gt;")=COUNTIF('Sales Orders'!$H$108:H208,'Sales Orders'!H208),'Sales Orders'!H208+1,'Sales Orders'!H208)</f>
        <v>2</v>
      </c>
      <c r="I209" s="39" t="e">
        <f>IF(E209="","",IF(Mal!$C$5="","",Mal!$C$5))</f>
        <v>#N/A</v>
      </c>
      <c r="J209" s="39" t="e">
        <f>IF(AND(J208="",$H209=$H208),"",IF(VLOOKUP($H209,Mal!$A$9:$H$431,7,0)='Sales Orders'!J208,"",VLOOKUP($H209,Mal!$A$9:$H$431,7,0)))</f>
        <v>#N/A</v>
      </c>
      <c r="K209" s="39" t="e">
        <f>IF(AND(K208="",$H209=$H208),"",IF(VLOOKUP($H209,Mal!$A$9:$H$431,8,0)='Sales Orders'!K208,"",VLOOKUP($H209,Mal!$A$9:$H$431,8,0)))</f>
        <v>#N/A</v>
      </c>
      <c r="L209" s="39" t="e">
        <f>IF(E209="","",IF(Mal!$C$6="","",Mal!$C$6))</f>
        <v>#N/A</v>
      </c>
      <c r="M209" s="39" t="e">
        <f>IF($E209="",IF(INDEX(Mal!K$9:K$431,COUNTIF($E$108:$F208,"")-COUNT($H$108:$H208)+1,0)=M208,"",INDEX(Mal!K$9:K$431,COUNTIF($E$108:$F208,"")-COUNT($H$108:$H208)+1,0)),"")</f>
        <v>#N/A</v>
      </c>
      <c r="N209" s="39" t="e">
        <f>IF($E209="",IF(INDEX(Mal!L$9:L$431,COUNTIF($E$108:$F208,"")-COUNT($H$108:$H208)+1,0)=N208,"",INDEX(Mal!L$9:L$431,COUNTIF($E$108:$F208,"")-COUNT($H$108:$H208)+1,0)),"")</f>
        <v>#N/A</v>
      </c>
      <c r="O209" s="39" t="e">
        <f>IF($E209="",IF(INDEX(Mal!M$9:M$431,COUNTIF($E$108:$F208,"")-COUNT($H$108:$H208)+1,0)=O208,"",INDEX(Mal!M$9:M$431,COUNTIF($E$108:$F208,"")-COUNT($H$108:$H208)+1,0)),"")</f>
        <v>#N/A</v>
      </c>
      <c r="P209" s="39" t="e">
        <f>IF($E209="",IF(INDEX(Mal!N$9:N$431,COUNTIF($E$108:$F208,"")-COUNT($H$108:$H208)+1,0)=P208,"",INDEX(Mal!N$9:N$431,COUNTIF($E$108:$F208,"")-COUNT($H$108:$H208)+1,0)),"")</f>
        <v>#N/A</v>
      </c>
      <c r="Q209" s="39" t="e">
        <f>IF($E209="",IF(INDEX(Mal!O$9:O$431,COUNTIF($E$108:$F208,"")-COUNT($H$108:$H208)+1,0)=Q208,"",INDEX(Mal!O$9:O$431,COUNTIF($E$108:$F208,"")-COUNT($H$108:$H208)+1,0)),"")</f>
        <v>#N/A</v>
      </c>
      <c r="R209" s="39" t="e">
        <f>IF($E209="",IF(INDEX(Mal!P$9:P$431,COUNTIF($E$108:$F208,"")-COUNT($H$108:$H208)+1,0)=R208,"",INDEX(Mal!P$9:P$431,COUNTIF($E$108:$F208,"")-COUNT($H$108:$H208)+1,0)),"")</f>
        <v>#N/A</v>
      </c>
      <c r="S209" s="39" t="e">
        <f>IF($E209="",IF(INDEX(Mal!Q$9:Q$431,COUNTIF($E$108:$F208,"")-COUNT($H$108:$H208)+1,0)=S208,"",INDEX(Mal!Q$9:Q$431,COUNTIF($E$108:$F208,"")-COUNT($H$108:$H208)+1,0)),"")</f>
        <v>#N/A</v>
      </c>
      <c r="T209" s="39" t="e">
        <f>IF($E209="",IF(INDEX(Mal!R$9:R$431,COUNTIF($E$108:$F208,"")-COUNT($H$108:$H208)+1,0)=T208,"",INDEX(Mal!R$9:R$431,COUNTIF($E$108:$F208,"")-COUNT($H$108:$H208)+1,0)),"")</f>
        <v>#N/A</v>
      </c>
      <c r="U209" s="39" t="e">
        <f>IF($E209="",IF(INDEX(Mal!S$9:S$431,COUNTIF($E$108:$F208,"")-COUNT($H$108:$H208)+1,0)=U208,"",INDEX(Mal!S$9:S$431,COUNTIF($E$108:$F208,"")-COUNT($H$108:$H208)+1,0)),"")</f>
        <v>#N/A</v>
      </c>
      <c r="V209" s="39" t="e">
        <f t="shared" si="4"/>
        <v>#N/A</v>
      </c>
      <c r="W209" s="39" t="e">
        <f>IF(IF(AND(E209="",F209=""),INDEX(Mal!I$9:I$431,(COUNT($H$108:$H209)-COUNTIF($V$108:$V209,"")),0),"")="","",IF(AND(E209="",F209=""),INDEX(Mal!I$9:I$431,(COUNT($H$108:$H209)-COUNTIF($V$108:$V209,"")),0),""))</f>
        <v>#N/A</v>
      </c>
      <c r="X209" s="39" t="e">
        <f>IF($E209="",IF(INDEX(Mal!J$9:J$431,COUNTIF($E$108:$F208,"")-COUNT($H$108:$H208)+1,0)=X208,"",INDEX(Mal!J$9:J$431,COUNTIF($E$108:$F208,"")-COUNT($H$108:$H208)+1,0)),"")</f>
        <v>#N/A</v>
      </c>
      <c r="Y209" s="39" t="e">
        <f>IF(AND(Y208="",$H209=$H208),"",IF(VLOOKUP($H209,Mal!$A$9:$T$431,20,0)='Sales Orders'!Y208,"",VLOOKUP($H209,Mal!$A$9:$T$431,20,0)))</f>
        <v>#N/A</v>
      </c>
      <c r="Z209" s="39" t="e">
        <f t="shared" si="5"/>
        <v>#N/A</v>
      </c>
    </row>
    <row r="210" spans="1:26">
      <c r="A210" t="str">
        <f>IFERROR(IF(VLOOKUP(H210,Mal!$A$9:$A$431,1,0),"","END"),"END")</f>
        <v>END</v>
      </c>
      <c r="B210" s="39" t="e">
        <f>IF($E210="",IF(INDEX(Mal!$D$9:$D$431,COUNTIF($E$108:$F209,"")-COUNT($H$108:$H209)+1,0)=B209,"",INDEX(Mal!$D$9:$D$431,COUNTIF($E$108:$F209,"")-COUNT($H$108:$H209)+1,0)),"")</f>
        <v>#N/A</v>
      </c>
      <c r="C210" s="39" t="e">
        <f t="shared" si="6"/>
        <v>#N/A</v>
      </c>
      <c r="D210" s="39" t="e">
        <f>IF($E210="",IF(INDEX(Mal!$F$9:$F$431,COUNTIF($E$108:$F209,"")-COUNT($H$108:$H209)+1,0)=D209,"",INDEX(Mal!$F$9:$F$431,COUNTIF($E$108:$F209,"")-COUNT($H$108:$H209)+1,0)),"")</f>
        <v>#N/A</v>
      </c>
      <c r="E210" s="39" t="e">
        <f>IF(AND(E209="",$H210=$H209),"",IF(VLOOKUP(H210,Mal!$A$9:$B$431,2,0)='Sales Orders'!E209,"",VLOOKUP($H210,Mal!$A$9:$B$431,2,0)))</f>
        <v>#N/A</v>
      </c>
      <c r="F210" s="39" t="e">
        <f>IF($E210="",IF(INDEX(Mal!$C$9:$C$431,COUNTIF($E$108:$F209,"")-COUNT($H$108:$H209)+1,0)=F209,"",INDEX(Mal!$C$9:$C$431,COUNTIF($E$108:$F209,"")-COUNT($H$108:$H209)+1,0)),"")</f>
        <v>#N/A</v>
      </c>
      <c r="G210" s="39" t="e">
        <f t="shared" si="7"/>
        <v>#N/A</v>
      </c>
      <c r="H210" s="39">
        <f>IF(COUNTIF(Mal!$A$9:$A$431,'Sales Orders'!H209)+COUNTIFS(Mal!$A$9:$A$431,H209,Mal!$B$9:$B$431,"&lt;&gt;")+COUNTIFS(Mal!$A$9:$A$431,H209,Mal!$C$9:$C$431,"&lt;&gt;")=COUNTIF('Sales Orders'!$H$108:H209,'Sales Orders'!H209),'Sales Orders'!H209+1,'Sales Orders'!H209)</f>
        <v>2</v>
      </c>
      <c r="I210" s="39" t="e">
        <f>IF(E210="","",IF(Mal!$C$5="","",Mal!$C$5))</f>
        <v>#N/A</v>
      </c>
      <c r="J210" s="39" t="e">
        <f>IF(AND(J209="",$H210=$H209),"",IF(VLOOKUP($H210,Mal!$A$9:$H$431,7,0)='Sales Orders'!J209,"",VLOOKUP($H210,Mal!$A$9:$H$431,7,0)))</f>
        <v>#N/A</v>
      </c>
      <c r="K210" s="39" t="e">
        <f>IF(AND(K209="",$H210=$H209),"",IF(VLOOKUP($H210,Mal!$A$9:$H$431,8,0)='Sales Orders'!K209,"",VLOOKUP($H210,Mal!$A$9:$H$431,8,0)))</f>
        <v>#N/A</v>
      </c>
      <c r="L210" s="39" t="e">
        <f>IF(E210="","",IF(Mal!$C$6="","",Mal!$C$6))</f>
        <v>#N/A</v>
      </c>
      <c r="M210" s="39" t="e">
        <f>IF($E210="",IF(INDEX(Mal!K$9:K$431,COUNTIF($E$108:$F209,"")-COUNT($H$108:$H209)+1,0)=M209,"",INDEX(Mal!K$9:K$431,COUNTIF($E$108:$F209,"")-COUNT($H$108:$H209)+1,0)),"")</f>
        <v>#N/A</v>
      </c>
      <c r="N210" s="39" t="e">
        <f>IF($E210="",IF(INDEX(Mal!L$9:L$431,COUNTIF($E$108:$F209,"")-COUNT($H$108:$H209)+1,0)=N209,"",INDEX(Mal!L$9:L$431,COUNTIF($E$108:$F209,"")-COUNT($H$108:$H209)+1,0)),"")</f>
        <v>#N/A</v>
      </c>
      <c r="O210" s="39" t="e">
        <f>IF($E210="",IF(INDEX(Mal!M$9:M$431,COUNTIF($E$108:$F209,"")-COUNT($H$108:$H209)+1,0)=O209,"",INDEX(Mal!M$9:M$431,COUNTIF($E$108:$F209,"")-COUNT($H$108:$H209)+1,0)),"")</f>
        <v>#N/A</v>
      </c>
      <c r="P210" s="39" t="e">
        <f>IF($E210="",IF(INDEX(Mal!N$9:N$431,COUNTIF($E$108:$F209,"")-COUNT($H$108:$H209)+1,0)=P209,"",INDEX(Mal!N$9:N$431,COUNTIF($E$108:$F209,"")-COUNT($H$108:$H209)+1,0)),"")</f>
        <v>#N/A</v>
      </c>
      <c r="Q210" s="39" t="e">
        <f>IF($E210="",IF(INDEX(Mal!O$9:O$431,COUNTIF($E$108:$F209,"")-COUNT($H$108:$H209)+1,0)=Q209,"",INDEX(Mal!O$9:O$431,COUNTIF($E$108:$F209,"")-COUNT($H$108:$H209)+1,0)),"")</f>
        <v>#N/A</v>
      </c>
      <c r="R210" s="39" t="e">
        <f>IF($E210="",IF(INDEX(Mal!P$9:P$431,COUNTIF($E$108:$F209,"")-COUNT($H$108:$H209)+1,0)=R209,"",INDEX(Mal!P$9:P$431,COUNTIF($E$108:$F209,"")-COUNT($H$108:$H209)+1,0)),"")</f>
        <v>#N/A</v>
      </c>
      <c r="S210" s="39" t="e">
        <f>IF($E210="",IF(INDEX(Mal!Q$9:Q$431,COUNTIF($E$108:$F209,"")-COUNT($H$108:$H209)+1,0)=S209,"",INDEX(Mal!Q$9:Q$431,COUNTIF($E$108:$F209,"")-COUNT($H$108:$H209)+1,0)),"")</f>
        <v>#N/A</v>
      </c>
      <c r="T210" s="39" t="e">
        <f>IF($E210="",IF(INDEX(Mal!R$9:R$431,COUNTIF($E$108:$F209,"")-COUNT($H$108:$H209)+1,0)=T209,"",INDEX(Mal!R$9:R$431,COUNTIF($E$108:$F209,"")-COUNT($H$108:$H209)+1,0)),"")</f>
        <v>#N/A</v>
      </c>
      <c r="U210" s="39" t="e">
        <f>IF($E210="",IF(INDEX(Mal!S$9:S$431,COUNTIF($E$108:$F209,"")-COUNT($H$108:$H209)+1,0)=U209,"",INDEX(Mal!S$9:S$431,COUNTIF($E$108:$F209,"")-COUNT($H$108:$H209)+1,0)),"")</f>
        <v>#N/A</v>
      </c>
      <c r="V210" s="39" t="e">
        <f t="shared" si="4"/>
        <v>#N/A</v>
      </c>
      <c r="W210" s="39" t="e">
        <f>IF(IF(AND(E210="",F210=""),INDEX(Mal!I$9:I$431,(COUNT($H$108:$H210)-COUNTIF($V$108:$V210,"")),0),"")="","",IF(AND(E210="",F210=""),INDEX(Mal!I$9:I$431,(COUNT($H$108:$H210)-COUNTIF($V$108:$V210,"")),0),""))</f>
        <v>#N/A</v>
      </c>
      <c r="X210" s="39" t="e">
        <f>IF($E210="",IF(INDEX(Mal!J$9:J$431,COUNTIF($E$108:$F209,"")-COUNT($H$108:$H209)+1,0)=X209,"",INDEX(Mal!J$9:J$431,COUNTIF($E$108:$F209,"")-COUNT($H$108:$H209)+1,0)),"")</f>
        <v>#N/A</v>
      </c>
      <c r="Y210" s="39" t="e">
        <f>IF(AND(Y209="",$H210=$H209),"",IF(VLOOKUP($H210,Mal!$A$9:$T$431,20,0)='Sales Orders'!Y209,"",VLOOKUP($H210,Mal!$A$9:$T$431,20,0)))</f>
        <v>#N/A</v>
      </c>
      <c r="Z210" s="39" t="e">
        <f t="shared" si="5"/>
        <v>#N/A</v>
      </c>
    </row>
    <row r="211" spans="1:26">
      <c r="A211" t="str">
        <f>IFERROR(IF(VLOOKUP(H211,Mal!$A$9:$A$431,1,0),"","END"),"END")</f>
        <v>END</v>
      </c>
      <c r="B211" s="39" t="e">
        <f>IF($E211="",IF(INDEX(Mal!$D$9:$D$431,COUNTIF($E$108:$F210,"")-COUNT($H$108:$H210)+1,0)=B210,"",INDEX(Mal!$D$9:$D$431,COUNTIF($E$108:$F210,"")-COUNT($H$108:$H210)+1,0)),"")</f>
        <v>#N/A</v>
      </c>
      <c r="C211" s="39" t="e">
        <f t="shared" si="6"/>
        <v>#N/A</v>
      </c>
      <c r="D211" s="39" t="e">
        <f>IF($E211="",IF(INDEX(Mal!$F$9:$F$431,COUNTIF($E$108:$F210,"")-COUNT($H$108:$H210)+1,0)=D210,"",INDEX(Mal!$F$9:$F$431,COUNTIF($E$108:$F210,"")-COUNT($H$108:$H210)+1,0)),"")</f>
        <v>#N/A</v>
      </c>
      <c r="E211" s="39" t="e">
        <f>IF(AND(E210="",$H211=$H210),"",IF(VLOOKUP(H211,Mal!$A$9:$B$431,2,0)='Sales Orders'!E210,"",VLOOKUP($H211,Mal!$A$9:$B$431,2,0)))</f>
        <v>#N/A</v>
      </c>
      <c r="F211" s="39" t="e">
        <f>IF($E211="",IF(INDEX(Mal!$C$9:$C$431,COUNTIF($E$108:$F210,"")-COUNT($H$108:$H210)+1,0)=F210,"",INDEX(Mal!$C$9:$C$431,COUNTIF($E$108:$F210,"")-COUNT($H$108:$H210)+1,0)),"")</f>
        <v>#N/A</v>
      </c>
      <c r="G211" s="39" t="e">
        <f t="shared" si="7"/>
        <v>#N/A</v>
      </c>
      <c r="H211" s="39">
        <f>IF(COUNTIF(Mal!$A$9:$A$431,'Sales Orders'!H210)+COUNTIFS(Mal!$A$9:$A$431,H210,Mal!$B$9:$B$431,"&lt;&gt;")+COUNTIFS(Mal!$A$9:$A$431,H210,Mal!$C$9:$C$431,"&lt;&gt;")=COUNTIF('Sales Orders'!$H$108:H210,'Sales Orders'!H210),'Sales Orders'!H210+1,'Sales Orders'!H210)</f>
        <v>2</v>
      </c>
      <c r="I211" s="39" t="e">
        <f>IF(E211="","",IF(Mal!$C$5="","",Mal!$C$5))</f>
        <v>#N/A</v>
      </c>
      <c r="J211" s="39" t="e">
        <f>IF(AND(J210="",$H211=$H210),"",IF(VLOOKUP($H211,Mal!$A$9:$H$431,7,0)='Sales Orders'!J210,"",VLOOKUP($H211,Mal!$A$9:$H$431,7,0)))</f>
        <v>#N/A</v>
      </c>
      <c r="K211" s="39" t="e">
        <f>IF(AND(K210="",$H211=$H210),"",IF(VLOOKUP($H211,Mal!$A$9:$H$431,8,0)='Sales Orders'!K210,"",VLOOKUP($H211,Mal!$A$9:$H$431,8,0)))</f>
        <v>#N/A</v>
      </c>
      <c r="L211" s="39" t="e">
        <f>IF(E211="","",IF(Mal!$C$6="","",Mal!$C$6))</f>
        <v>#N/A</v>
      </c>
      <c r="M211" s="39" t="e">
        <f>IF($E211="",IF(INDEX(Mal!K$9:K$431,COUNTIF($E$108:$F210,"")-COUNT($H$108:$H210)+1,0)=M210,"",INDEX(Mal!K$9:K$431,COUNTIF($E$108:$F210,"")-COUNT($H$108:$H210)+1,0)),"")</f>
        <v>#N/A</v>
      </c>
      <c r="N211" s="39" t="e">
        <f>IF($E211="",IF(INDEX(Mal!L$9:L$431,COUNTIF($E$108:$F210,"")-COUNT($H$108:$H210)+1,0)=N210,"",INDEX(Mal!L$9:L$431,COUNTIF($E$108:$F210,"")-COUNT($H$108:$H210)+1,0)),"")</f>
        <v>#N/A</v>
      </c>
      <c r="O211" s="39" t="e">
        <f>IF($E211="",IF(INDEX(Mal!M$9:M$431,COUNTIF($E$108:$F210,"")-COUNT($H$108:$H210)+1,0)=O210,"",INDEX(Mal!M$9:M$431,COUNTIF($E$108:$F210,"")-COUNT($H$108:$H210)+1,0)),"")</f>
        <v>#N/A</v>
      </c>
      <c r="P211" s="39" t="e">
        <f>IF($E211="",IF(INDEX(Mal!N$9:N$431,COUNTIF($E$108:$F210,"")-COUNT($H$108:$H210)+1,0)=P210,"",INDEX(Mal!N$9:N$431,COUNTIF($E$108:$F210,"")-COUNT($H$108:$H210)+1,0)),"")</f>
        <v>#N/A</v>
      </c>
      <c r="Q211" s="39" t="e">
        <f>IF($E211="",IF(INDEX(Mal!O$9:O$431,COUNTIF($E$108:$F210,"")-COUNT($H$108:$H210)+1,0)=Q210,"",INDEX(Mal!O$9:O$431,COUNTIF($E$108:$F210,"")-COUNT($H$108:$H210)+1,0)),"")</f>
        <v>#N/A</v>
      </c>
      <c r="R211" s="39" t="e">
        <f>IF($E211="",IF(INDEX(Mal!P$9:P$431,COUNTIF($E$108:$F210,"")-COUNT($H$108:$H210)+1,0)=R210,"",INDEX(Mal!P$9:P$431,COUNTIF($E$108:$F210,"")-COUNT($H$108:$H210)+1,0)),"")</f>
        <v>#N/A</v>
      </c>
      <c r="S211" s="39" t="e">
        <f>IF($E211="",IF(INDEX(Mal!Q$9:Q$431,COUNTIF($E$108:$F210,"")-COUNT($H$108:$H210)+1,0)=S210,"",INDEX(Mal!Q$9:Q$431,COUNTIF($E$108:$F210,"")-COUNT($H$108:$H210)+1,0)),"")</f>
        <v>#N/A</v>
      </c>
      <c r="T211" s="39" t="e">
        <f>IF($E211="",IF(INDEX(Mal!R$9:R$431,COUNTIF($E$108:$F210,"")-COUNT($H$108:$H210)+1,0)=T210,"",INDEX(Mal!R$9:R$431,COUNTIF($E$108:$F210,"")-COUNT($H$108:$H210)+1,0)),"")</f>
        <v>#N/A</v>
      </c>
      <c r="U211" s="39" t="e">
        <f>IF($E211="",IF(INDEX(Mal!S$9:S$431,COUNTIF($E$108:$F210,"")-COUNT($H$108:$H210)+1,0)=U210,"",INDEX(Mal!S$9:S$431,COUNTIF($E$108:$F210,"")-COUNT($H$108:$H210)+1,0)),"")</f>
        <v>#N/A</v>
      </c>
      <c r="V211" s="39" t="e">
        <f t="shared" si="4"/>
        <v>#N/A</v>
      </c>
      <c r="W211" s="39" t="e">
        <f>IF(IF(AND(E211="",F211=""),INDEX(Mal!I$9:I$431,(COUNT($H$108:$H211)-COUNTIF($V$108:$V211,"")),0),"")="","",IF(AND(E211="",F211=""),INDEX(Mal!I$9:I$431,(COUNT($H$108:$H211)-COUNTIF($V$108:$V211,"")),0),""))</f>
        <v>#N/A</v>
      </c>
      <c r="X211" s="39" t="e">
        <f>IF($E211="",IF(INDEX(Mal!J$9:J$431,COUNTIF($E$108:$F210,"")-COUNT($H$108:$H210)+1,0)=X210,"",INDEX(Mal!J$9:J$431,COUNTIF($E$108:$F210,"")-COUNT($H$108:$H210)+1,0)),"")</f>
        <v>#N/A</v>
      </c>
      <c r="Y211" s="39" t="e">
        <f>IF(AND(Y210="",$H211=$H210),"",IF(VLOOKUP($H211,Mal!$A$9:$T$431,20,0)='Sales Orders'!Y210,"",VLOOKUP($H211,Mal!$A$9:$T$431,20,0)))</f>
        <v>#N/A</v>
      </c>
      <c r="Z211" s="39" t="e">
        <f t="shared" si="5"/>
        <v>#N/A</v>
      </c>
    </row>
    <row r="212" spans="1:26">
      <c r="A212" t="str">
        <f>IFERROR(IF(VLOOKUP(H212,Mal!$A$9:$A$431,1,0),"","END"),"END")</f>
        <v>END</v>
      </c>
      <c r="B212" s="39" t="e">
        <f>IF($E212="",IF(INDEX(Mal!$D$9:$D$431,COUNTIF($E$108:$F211,"")-COUNT($H$108:$H211)+1,0)=B211,"",INDEX(Mal!$D$9:$D$431,COUNTIF($E$108:$F211,"")-COUNT($H$108:$H211)+1,0)),"")</f>
        <v>#N/A</v>
      </c>
      <c r="C212" s="39" t="e">
        <f t="shared" si="6"/>
        <v>#N/A</v>
      </c>
      <c r="D212" s="39" t="e">
        <f>IF($E212="",IF(INDEX(Mal!$F$9:$F$431,COUNTIF($E$108:$F211,"")-COUNT($H$108:$H211)+1,0)=D211,"",INDEX(Mal!$F$9:$F$431,COUNTIF($E$108:$F211,"")-COUNT($H$108:$H211)+1,0)),"")</f>
        <v>#N/A</v>
      </c>
      <c r="E212" s="39" t="e">
        <f>IF(AND(E211="",$H212=$H211),"",IF(VLOOKUP(H212,Mal!$A$9:$B$431,2,0)='Sales Orders'!E211,"",VLOOKUP($H212,Mal!$A$9:$B$431,2,0)))</f>
        <v>#N/A</v>
      </c>
      <c r="F212" s="39" t="e">
        <f>IF($E212="",IF(INDEX(Mal!$C$9:$C$431,COUNTIF($E$108:$F211,"")-COUNT($H$108:$H211)+1,0)=F211,"",INDEX(Mal!$C$9:$C$431,COUNTIF($E$108:$F211,"")-COUNT($H$108:$H211)+1,0)),"")</f>
        <v>#N/A</v>
      </c>
      <c r="G212" s="39" t="e">
        <f t="shared" si="7"/>
        <v>#N/A</v>
      </c>
      <c r="H212" s="39">
        <f>IF(COUNTIF(Mal!$A$9:$A$431,'Sales Orders'!H211)+COUNTIFS(Mal!$A$9:$A$431,H211,Mal!$B$9:$B$431,"&lt;&gt;")+COUNTIFS(Mal!$A$9:$A$431,H211,Mal!$C$9:$C$431,"&lt;&gt;")=COUNTIF('Sales Orders'!$H$108:H211,'Sales Orders'!H211),'Sales Orders'!H211+1,'Sales Orders'!H211)</f>
        <v>2</v>
      </c>
      <c r="I212" s="39" t="e">
        <f>IF(E212="","",IF(Mal!$C$5="","",Mal!$C$5))</f>
        <v>#N/A</v>
      </c>
      <c r="J212" s="39" t="e">
        <f>IF(AND(J211="",$H212=$H211),"",IF(VLOOKUP($H212,Mal!$A$9:$H$431,7,0)='Sales Orders'!J211,"",VLOOKUP($H212,Mal!$A$9:$H$431,7,0)))</f>
        <v>#N/A</v>
      </c>
      <c r="K212" s="39" t="e">
        <f>IF(AND(K211="",$H212=$H211),"",IF(VLOOKUP($H212,Mal!$A$9:$H$431,8,0)='Sales Orders'!K211,"",VLOOKUP($H212,Mal!$A$9:$H$431,8,0)))</f>
        <v>#N/A</v>
      </c>
      <c r="L212" s="39" t="e">
        <f>IF(E212="","",IF(Mal!$C$6="","",Mal!$C$6))</f>
        <v>#N/A</v>
      </c>
      <c r="M212" s="39" t="e">
        <f>IF($E212="",IF(INDEX(Mal!K$9:K$431,COUNTIF($E$108:$F211,"")-COUNT($H$108:$H211)+1,0)=M211,"",INDEX(Mal!K$9:K$431,COUNTIF($E$108:$F211,"")-COUNT($H$108:$H211)+1,0)),"")</f>
        <v>#N/A</v>
      </c>
      <c r="N212" s="39" t="e">
        <f>IF($E212="",IF(INDEX(Mal!L$9:L$431,COUNTIF($E$108:$F211,"")-COUNT($H$108:$H211)+1,0)=N211,"",INDEX(Mal!L$9:L$431,COUNTIF($E$108:$F211,"")-COUNT($H$108:$H211)+1,0)),"")</f>
        <v>#N/A</v>
      </c>
      <c r="O212" s="39" t="e">
        <f>IF($E212="",IF(INDEX(Mal!M$9:M$431,COUNTIF($E$108:$F211,"")-COUNT($H$108:$H211)+1,0)=O211,"",INDEX(Mal!M$9:M$431,COUNTIF($E$108:$F211,"")-COUNT($H$108:$H211)+1,0)),"")</f>
        <v>#N/A</v>
      </c>
      <c r="P212" s="39" t="e">
        <f>IF($E212="",IF(INDEX(Mal!N$9:N$431,COUNTIF($E$108:$F211,"")-COUNT($H$108:$H211)+1,0)=P211,"",INDEX(Mal!N$9:N$431,COUNTIF($E$108:$F211,"")-COUNT($H$108:$H211)+1,0)),"")</f>
        <v>#N/A</v>
      </c>
      <c r="Q212" s="39" t="e">
        <f>IF($E212="",IF(INDEX(Mal!O$9:O$431,COUNTIF($E$108:$F211,"")-COUNT($H$108:$H211)+1,0)=Q211,"",INDEX(Mal!O$9:O$431,COUNTIF($E$108:$F211,"")-COUNT($H$108:$H211)+1,0)),"")</f>
        <v>#N/A</v>
      </c>
      <c r="R212" s="39" t="e">
        <f>IF($E212="",IF(INDEX(Mal!P$9:P$431,COUNTIF($E$108:$F211,"")-COUNT($H$108:$H211)+1,0)=R211,"",INDEX(Mal!P$9:P$431,COUNTIF($E$108:$F211,"")-COUNT($H$108:$H211)+1,0)),"")</f>
        <v>#N/A</v>
      </c>
      <c r="S212" s="39" t="e">
        <f>IF($E212="",IF(INDEX(Mal!Q$9:Q$431,COUNTIF($E$108:$F211,"")-COUNT($H$108:$H211)+1,0)=S211,"",INDEX(Mal!Q$9:Q$431,COUNTIF($E$108:$F211,"")-COUNT($H$108:$H211)+1,0)),"")</f>
        <v>#N/A</v>
      </c>
      <c r="T212" s="39" t="e">
        <f>IF($E212="",IF(INDEX(Mal!R$9:R$431,COUNTIF($E$108:$F211,"")-COUNT($H$108:$H211)+1,0)=T211,"",INDEX(Mal!R$9:R$431,COUNTIF($E$108:$F211,"")-COUNT($H$108:$H211)+1,0)),"")</f>
        <v>#N/A</v>
      </c>
      <c r="U212" s="39" t="e">
        <f>IF($E212="",IF(INDEX(Mal!S$9:S$431,COUNTIF($E$108:$F211,"")-COUNT($H$108:$H211)+1,0)=U211,"",INDEX(Mal!S$9:S$431,COUNTIF($E$108:$F211,"")-COUNT($H$108:$H211)+1,0)),"")</f>
        <v>#N/A</v>
      </c>
      <c r="V212" s="39" t="e">
        <f t="shared" si="4"/>
        <v>#N/A</v>
      </c>
      <c r="W212" s="39" t="e">
        <f>IF(IF(AND(E212="",F212=""),INDEX(Mal!I$9:I$431,(COUNT($H$108:$H212)-COUNTIF($V$108:$V212,"")),0),"")="","",IF(AND(E212="",F212=""),INDEX(Mal!I$9:I$431,(COUNT($H$108:$H212)-COUNTIF($V$108:$V212,"")),0),""))</f>
        <v>#N/A</v>
      </c>
      <c r="X212" s="39" t="e">
        <f>IF($E212="",IF(INDEX(Mal!J$9:J$431,COUNTIF($E$108:$F211,"")-COUNT($H$108:$H211)+1,0)=X211,"",INDEX(Mal!J$9:J$431,COUNTIF($E$108:$F211,"")-COUNT($H$108:$H211)+1,0)),"")</f>
        <v>#N/A</v>
      </c>
      <c r="Y212" s="39" t="e">
        <f>IF(AND(Y211="",$H212=$H211),"",IF(VLOOKUP($H212,Mal!$A$9:$T$431,20,0)='Sales Orders'!Y211,"",VLOOKUP($H212,Mal!$A$9:$T$431,20,0)))</f>
        <v>#N/A</v>
      </c>
      <c r="Z212" s="39" t="e">
        <f t="shared" si="5"/>
        <v>#N/A</v>
      </c>
    </row>
    <row r="213" spans="1:26">
      <c r="A213" t="str">
        <f>IFERROR(IF(VLOOKUP(H213,Mal!$A$9:$A$431,1,0),"","END"),"END")</f>
        <v>END</v>
      </c>
      <c r="B213" s="39" t="e">
        <f>IF($E213="",IF(INDEX(Mal!$D$9:$D$431,COUNTIF($E$108:$F212,"")-COUNT($H$108:$H212)+1,0)=B212,"",INDEX(Mal!$D$9:$D$431,COUNTIF($E$108:$F212,"")-COUNT($H$108:$H212)+1,0)),"")</f>
        <v>#N/A</v>
      </c>
      <c r="C213" s="39" t="e">
        <f t="shared" si="6"/>
        <v>#N/A</v>
      </c>
      <c r="D213" s="39" t="e">
        <f>IF($E213="",IF(INDEX(Mal!$F$9:$F$431,COUNTIF($E$108:$F212,"")-COUNT($H$108:$H212)+1,0)=D212,"",INDEX(Mal!$F$9:$F$431,COUNTIF($E$108:$F212,"")-COUNT($H$108:$H212)+1,0)),"")</f>
        <v>#N/A</v>
      </c>
      <c r="E213" s="39" t="e">
        <f>IF(AND(E212="",$H213=$H212),"",IF(VLOOKUP(H213,Mal!$A$9:$B$431,2,0)='Sales Orders'!E212,"",VLOOKUP($H213,Mal!$A$9:$B$431,2,0)))</f>
        <v>#N/A</v>
      </c>
      <c r="F213" s="39" t="e">
        <f>IF($E213="",IF(INDEX(Mal!$C$9:$C$431,COUNTIF($E$108:$F212,"")-COUNT($H$108:$H212)+1,0)=F212,"",INDEX(Mal!$C$9:$C$431,COUNTIF($E$108:$F212,"")-COUNT($H$108:$H212)+1,0)),"")</f>
        <v>#N/A</v>
      </c>
      <c r="G213" s="39" t="e">
        <f t="shared" si="7"/>
        <v>#N/A</v>
      </c>
      <c r="H213" s="39">
        <f>IF(COUNTIF(Mal!$A$9:$A$431,'Sales Orders'!H212)+COUNTIFS(Mal!$A$9:$A$431,H212,Mal!$B$9:$B$431,"&lt;&gt;")+COUNTIFS(Mal!$A$9:$A$431,H212,Mal!$C$9:$C$431,"&lt;&gt;")=COUNTIF('Sales Orders'!$H$108:H212,'Sales Orders'!H212),'Sales Orders'!H212+1,'Sales Orders'!H212)</f>
        <v>2</v>
      </c>
      <c r="I213" s="39" t="e">
        <f>IF(E213="","",IF(Mal!$C$5="","",Mal!$C$5))</f>
        <v>#N/A</v>
      </c>
      <c r="J213" s="39" t="e">
        <f>IF(AND(J212="",$H213=$H212),"",IF(VLOOKUP($H213,Mal!$A$9:$H$431,7,0)='Sales Orders'!J212,"",VLOOKUP($H213,Mal!$A$9:$H$431,7,0)))</f>
        <v>#N/A</v>
      </c>
      <c r="K213" s="39" t="e">
        <f>IF(AND(K212="",$H213=$H212),"",IF(VLOOKUP($H213,Mal!$A$9:$H$431,8,0)='Sales Orders'!K212,"",VLOOKUP($H213,Mal!$A$9:$H$431,8,0)))</f>
        <v>#N/A</v>
      </c>
      <c r="L213" s="39" t="e">
        <f>IF(E213="","",IF(Mal!$C$6="","",Mal!$C$6))</f>
        <v>#N/A</v>
      </c>
      <c r="M213" s="39" t="e">
        <f>IF($E213="",IF(INDEX(Mal!K$9:K$431,COUNTIF($E$108:$F212,"")-COUNT($H$108:$H212)+1,0)=M212,"",INDEX(Mal!K$9:K$431,COUNTIF($E$108:$F212,"")-COUNT($H$108:$H212)+1,0)),"")</f>
        <v>#N/A</v>
      </c>
      <c r="N213" s="39" t="e">
        <f>IF($E213="",IF(INDEX(Mal!L$9:L$431,COUNTIF($E$108:$F212,"")-COUNT($H$108:$H212)+1,0)=N212,"",INDEX(Mal!L$9:L$431,COUNTIF($E$108:$F212,"")-COUNT($H$108:$H212)+1,0)),"")</f>
        <v>#N/A</v>
      </c>
      <c r="O213" s="39" t="e">
        <f>IF($E213="",IF(INDEX(Mal!M$9:M$431,COUNTIF($E$108:$F212,"")-COUNT($H$108:$H212)+1,0)=O212,"",INDEX(Mal!M$9:M$431,COUNTIF($E$108:$F212,"")-COUNT($H$108:$H212)+1,0)),"")</f>
        <v>#N/A</v>
      </c>
      <c r="P213" s="39" t="e">
        <f>IF($E213="",IF(INDEX(Mal!N$9:N$431,COUNTIF($E$108:$F212,"")-COUNT($H$108:$H212)+1,0)=P212,"",INDEX(Mal!N$9:N$431,COUNTIF($E$108:$F212,"")-COUNT($H$108:$H212)+1,0)),"")</f>
        <v>#N/A</v>
      </c>
      <c r="Q213" s="39" t="e">
        <f>IF($E213="",IF(INDEX(Mal!O$9:O$431,COUNTIF($E$108:$F212,"")-COUNT($H$108:$H212)+1,0)=Q212,"",INDEX(Mal!O$9:O$431,COUNTIF($E$108:$F212,"")-COUNT($H$108:$H212)+1,0)),"")</f>
        <v>#N/A</v>
      </c>
      <c r="R213" s="39" t="e">
        <f>IF($E213="",IF(INDEX(Mal!P$9:P$431,COUNTIF($E$108:$F212,"")-COUNT($H$108:$H212)+1,0)=R212,"",INDEX(Mal!P$9:P$431,COUNTIF($E$108:$F212,"")-COUNT($H$108:$H212)+1,0)),"")</f>
        <v>#N/A</v>
      </c>
      <c r="S213" s="39" t="e">
        <f>IF($E213="",IF(INDEX(Mal!Q$9:Q$431,COUNTIF($E$108:$F212,"")-COUNT($H$108:$H212)+1,0)=S212,"",INDEX(Mal!Q$9:Q$431,COUNTIF($E$108:$F212,"")-COUNT($H$108:$H212)+1,0)),"")</f>
        <v>#N/A</v>
      </c>
      <c r="T213" s="39" t="e">
        <f>IF($E213="",IF(INDEX(Mal!R$9:R$431,COUNTIF($E$108:$F212,"")-COUNT($H$108:$H212)+1,0)=T212,"",INDEX(Mal!R$9:R$431,COUNTIF($E$108:$F212,"")-COUNT($H$108:$H212)+1,0)),"")</f>
        <v>#N/A</v>
      </c>
      <c r="U213" s="39" t="e">
        <f>IF($E213="",IF(INDEX(Mal!S$9:S$431,COUNTIF($E$108:$F212,"")-COUNT($H$108:$H212)+1,0)=U212,"",INDEX(Mal!S$9:S$431,COUNTIF($E$108:$F212,"")-COUNT($H$108:$H212)+1,0)),"")</f>
        <v>#N/A</v>
      </c>
      <c r="V213" s="39" t="e">
        <f t="shared" si="4"/>
        <v>#N/A</v>
      </c>
      <c r="W213" s="39" t="e">
        <f>IF(IF(AND(E213="",F213=""),INDEX(Mal!I$9:I$431,(COUNT($H$108:$H213)-COUNTIF($V$108:$V213,"")),0),"")="","",IF(AND(E213="",F213=""),INDEX(Mal!I$9:I$431,(COUNT($H$108:$H213)-COUNTIF($V$108:$V213,"")),0),""))</f>
        <v>#N/A</v>
      </c>
      <c r="X213" s="39" t="e">
        <f>IF($E213="",IF(INDEX(Mal!J$9:J$431,COUNTIF($E$108:$F212,"")-COUNT($H$108:$H212)+1,0)=X212,"",INDEX(Mal!J$9:J$431,COUNTIF($E$108:$F212,"")-COUNT($H$108:$H212)+1,0)),"")</f>
        <v>#N/A</v>
      </c>
      <c r="Y213" s="39" t="e">
        <f>IF(AND(Y212="",$H213=$H212),"",IF(VLOOKUP($H213,Mal!$A$9:$T$431,20,0)='Sales Orders'!Y212,"",VLOOKUP($H213,Mal!$A$9:$T$431,20,0)))</f>
        <v>#N/A</v>
      </c>
      <c r="Z213" s="39" t="e">
        <f t="shared" si="5"/>
        <v>#N/A</v>
      </c>
    </row>
    <row r="214" spans="1:26">
      <c r="A214" t="str">
        <f>IFERROR(IF(VLOOKUP(H214,Mal!$A$9:$A$431,1,0),"","END"),"END")</f>
        <v>END</v>
      </c>
      <c r="B214" s="39" t="e">
        <f>IF($E214="",IF(INDEX(Mal!$D$9:$D$431,COUNTIF($E$108:$F213,"")-COUNT($H$108:$H213)+1,0)=B213,"",INDEX(Mal!$D$9:$D$431,COUNTIF($E$108:$F213,"")-COUNT($H$108:$H213)+1,0)),"")</f>
        <v>#N/A</v>
      </c>
      <c r="C214" s="39" t="e">
        <f t="shared" si="6"/>
        <v>#N/A</v>
      </c>
      <c r="D214" s="39" t="e">
        <f>IF($E214="",IF(INDEX(Mal!$F$9:$F$431,COUNTIF($E$108:$F213,"")-COUNT($H$108:$H213)+1,0)=D213,"",INDEX(Mal!$F$9:$F$431,COUNTIF($E$108:$F213,"")-COUNT($H$108:$H213)+1,0)),"")</f>
        <v>#N/A</v>
      </c>
      <c r="E214" s="39" t="e">
        <f>IF(AND(E213="",$H214=$H213),"",IF(VLOOKUP(H214,Mal!$A$9:$B$431,2,0)='Sales Orders'!E213,"",VLOOKUP($H214,Mal!$A$9:$B$431,2,0)))</f>
        <v>#N/A</v>
      </c>
      <c r="F214" s="39" t="e">
        <f>IF($E214="",IF(INDEX(Mal!$C$9:$C$431,COUNTIF($E$108:$F213,"")-COUNT($H$108:$H213)+1,0)=F213,"",INDEX(Mal!$C$9:$C$431,COUNTIF($E$108:$F213,"")-COUNT($H$108:$H213)+1,0)),"")</f>
        <v>#N/A</v>
      </c>
      <c r="G214" s="39" t="e">
        <f t="shared" si="7"/>
        <v>#N/A</v>
      </c>
      <c r="H214" s="39">
        <f>IF(COUNTIF(Mal!$A$9:$A$431,'Sales Orders'!H213)+COUNTIFS(Mal!$A$9:$A$431,H213,Mal!$B$9:$B$431,"&lt;&gt;")+COUNTIFS(Mal!$A$9:$A$431,H213,Mal!$C$9:$C$431,"&lt;&gt;")=COUNTIF('Sales Orders'!$H$108:H213,'Sales Orders'!H213),'Sales Orders'!H213+1,'Sales Orders'!H213)</f>
        <v>2</v>
      </c>
      <c r="I214" s="39" t="e">
        <f>IF(E214="","",IF(Mal!$C$5="","",Mal!$C$5))</f>
        <v>#N/A</v>
      </c>
      <c r="J214" s="39" t="e">
        <f>IF(AND(J213="",$H214=$H213),"",IF(VLOOKUP($H214,Mal!$A$9:$H$431,7,0)='Sales Orders'!J213,"",VLOOKUP($H214,Mal!$A$9:$H$431,7,0)))</f>
        <v>#N/A</v>
      </c>
      <c r="K214" s="39" t="e">
        <f>IF(AND(K213="",$H214=$H213),"",IF(VLOOKUP($H214,Mal!$A$9:$H$431,8,0)='Sales Orders'!K213,"",VLOOKUP($H214,Mal!$A$9:$H$431,8,0)))</f>
        <v>#N/A</v>
      </c>
      <c r="L214" s="39" t="e">
        <f>IF(E214="","",IF(Mal!$C$6="","",Mal!$C$6))</f>
        <v>#N/A</v>
      </c>
      <c r="M214" s="39" t="e">
        <f>IF($E214="",IF(INDEX(Mal!K$9:K$431,COUNTIF($E$108:$F213,"")-COUNT($H$108:$H213)+1,0)=M213,"",INDEX(Mal!K$9:K$431,COUNTIF($E$108:$F213,"")-COUNT($H$108:$H213)+1,0)),"")</f>
        <v>#N/A</v>
      </c>
      <c r="N214" s="39" t="e">
        <f>IF($E214="",IF(INDEX(Mal!L$9:L$431,COUNTIF($E$108:$F213,"")-COUNT($H$108:$H213)+1,0)=N213,"",INDEX(Mal!L$9:L$431,COUNTIF($E$108:$F213,"")-COUNT($H$108:$H213)+1,0)),"")</f>
        <v>#N/A</v>
      </c>
      <c r="O214" s="39" t="e">
        <f>IF($E214="",IF(INDEX(Mal!M$9:M$431,COUNTIF($E$108:$F213,"")-COUNT($H$108:$H213)+1,0)=O213,"",INDEX(Mal!M$9:M$431,COUNTIF($E$108:$F213,"")-COUNT($H$108:$H213)+1,0)),"")</f>
        <v>#N/A</v>
      </c>
      <c r="P214" s="39" t="e">
        <f>IF($E214="",IF(INDEX(Mal!N$9:N$431,COUNTIF($E$108:$F213,"")-COUNT($H$108:$H213)+1,0)=P213,"",INDEX(Mal!N$9:N$431,COUNTIF($E$108:$F213,"")-COUNT($H$108:$H213)+1,0)),"")</f>
        <v>#N/A</v>
      </c>
      <c r="Q214" s="39" t="e">
        <f>IF($E214="",IF(INDEX(Mal!O$9:O$431,COUNTIF($E$108:$F213,"")-COUNT($H$108:$H213)+1,0)=Q213,"",INDEX(Mal!O$9:O$431,COUNTIF($E$108:$F213,"")-COUNT($H$108:$H213)+1,0)),"")</f>
        <v>#N/A</v>
      </c>
      <c r="R214" s="39" t="e">
        <f>IF($E214="",IF(INDEX(Mal!P$9:P$431,COUNTIF($E$108:$F213,"")-COUNT($H$108:$H213)+1,0)=R213,"",INDEX(Mal!P$9:P$431,COUNTIF($E$108:$F213,"")-COUNT($H$108:$H213)+1,0)),"")</f>
        <v>#N/A</v>
      </c>
      <c r="S214" s="39" t="e">
        <f>IF($E214="",IF(INDEX(Mal!Q$9:Q$431,COUNTIF($E$108:$F213,"")-COUNT($H$108:$H213)+1,0)=S213,"",INDEX(Mal!Q$9:Q$431,COUNTIF($E$108:$F213,"")-COUNT($H$108:$H213)+1,0)),"")</f>
        <v>#N/A</v>
      </c>
      <c r="T214" s="39" t="e">
        <f>IF($E214="",IF(INDEX(Mal!R$9:R$431,COUNTIF($E$108:$F213,"")-COUNT($H$108:$H213)+1,0)=T213,"",INDEX(Mal!R$9:R$431,COUNTIF($E$108:$F213,"")-COUNT($H$108:$H213)+1,0)),"")</f>
        <v>#N/A</v>
      </c>
      <c r="U214" s="39" t="e">
        <f>IF($E214="",IF(INDEX(Mal!S$9:S$431,COUNTIF($E$108:$F213,"")-COUNT($H$108:$H213)+1,0)=U213,"",INDEX(Mal!S$9:S$431,COUNTIF($E$108:$F213,"")-COUNT($H$108:$H213)+1,0)),"")</f>
        <v>#N/A</v>
      </c>
      <c r="V214" s="39" t="e">
        <f t="shared" si="4"/>
        <v>#N/A</v>
      </c>
      <c r="W214" s="39" t="e">
        <f>IF(IF(AND(E214="",F214=""),INDEX(Mal!I$9:I$431,(COUNT($H$108:$H214)-COUNTIF($V$108:$V214,"")),0),"")="","",IF(AND(E214="",F214=""),INDEX(Mal!I$9:I$431,(COUNT($H$108:$H214)-COUNTIF($V$108:$V214,"")),0),""))</f>
        <v>#N/A</v>
      </c>
      <c r="X214" s="39" t="e">
        <f>IF($E214="",IF(INDEX(Mal!J$9:J$431,COUNTIF($E$108:$F213,"")-COUNT($H$108:$H213)+1,0)=X213,"",INDEX(Mal!J$9:J$431,COUNTIF($E$108:$F213,"")-COUNT($H$108:$H213)+1,0)),"")</f>
        <v>#N/A</v>
      </c>
      <c r="Y214" s="39" t="e">
        <f>IF(AND(Y213="",$H214=$H213),"",IF(VLOOKUP($H214,Mal!$A$9:$T$431,20,0)='Sales Orders'!Y213,"",VLOOKUP($H214,Mal!$A$9:$T$431,20,0)))</f>
        <v>#N/A</v>
      </c>
      <c r="Z214" s="39" t="e">
        <f t="shared" si="5"/>
        <v>#N/A</v>
      </c>
    </row>
    <row r="215" spans="1:26">
      <c r="A215" t="str">
        <f>IFERROR(IF(VLOOKUP(H215,Mal!$A$9:$A$431,1,0),"","END"),"END")</f>
        <v>END</v>
      </c>
      <c r="B215" s="39" t="e">
        <f>IF($E215="",IF(INDEX(Mal!$D$9:$D$431,COUNTIF($E$108:$F214,"")-COUNT($H$108:$H214)+1,0)=B214,"",INDEX(Mal!$D$9:$D$431,COUNTIF($E$108:$F214,"")-COUNT($H$108:$H214)+1,0)),"")</f>
        <v>#N/A</v>
      </c>
      <c r="C215" s="39" t="e">
        <f t="shared" si="6"/>
        <v>#N/A</v>
      </c>
      <c r="D215" s="39" t="e">
        <f>IF($E215="",IF(INDEX(Mal!$F$9:$F$431,COUNTIF($E$108:$F214,"")-COUNT($H$108:$H214)+1,0)=D214,"",INDEX(Mal!$F$9:$F$431,COUNTIF($E$108:$F214,"")-COUNT($H$108:$H214)+1,0)),"")</f>
        <v>#N/A</v>
      </c>
      <c r="E215" s="39" t="e">
        <f>IF(AND(E214="",$H215=$H214),"",IF(VLOOKUP(H215,Mal!$A$9:$B$431,2,0)='Sales Orders'!E214,"",VLOOKUP($H215,Mal!$A$9:$B$431,2,0)))</f>
        <v>#N/A</v>
      </c>
      <c r="F215" s="39" t="e">
        <f>IF($E215="",IF(INDEX(Mal!$C$9:$C$431,COUNTIF($E$108:$F214,"")-COUNT($H$108:$H214)+1,0)=F214,"",INDEX(Mal!$C$9:$C$431,COUNTIF($E$108:$F214,"")-COUNT($H$108:$H214)+1,0)),"")</f>
        <v>#N/A</v>
      </c>
      <c r="G215" s="39" t="e">
        <f t="shared" si="7"/>
        <v>#N/A</v>
      </c>
      <c r="H215" s="39">
        <f>IF(COUNTIF(Mal!$A$9:$A$431,'Sales Orders'!H214)+COUNTIFS(Mal!$A$9:$A$431,H214,Mal!$B$9:$B$431,"&lt;&gt;")+COUNTIFS(Mal!$A$9:$A$431,H214,Mal!$C$9:$C$431,"&lt;&gt;")=COUNTIF('Sales Orders'!$H$108:H214,'Sales Orders'!H214),'Sales Orders'!H214+1,'Sales Orders'!H214)</f>
        <v>2</v>
      </c>
      <c r="I215" s="39" t="e">
        <f>IF(E215="","",IF(Mal!$C$5="","",Mal!$C$5))</f>
        <v>#N/A</v>
      </c>
      <c r="J215" s="39" t="e">
        <f>IF(AND(J214="",$H215=$H214),"",IF(VLOOKUP($H215,Mal!$A$9:$H$431,7,0)='Sales Orders'!J214,"",VLOOKUP($H215,Mal!$A$9:$H$431,7,0)))</f>
        <v>#N/A</v>
      </c>
      <c r="K215" s="39" t="e">
        <f>IF(AND(K214="",$H215=$H214),"",IF(VLOOKUP($H215,Mal!$A$9:$H$431,8,0)='Sales Orders'!K214,"",VLOOKUP($H215,Mal!$A$9:$H$431,8,0)))</f>
        <v>#N/A</v>
      </c>
      <c r="L215" s="39" t="e">
        <f>IF(E215="","",IF(Mal!$C$6="","",Mal!$C$6))</f>
        <v>#N/A</v>
      </c>
      <c r="M215" s="39" t="e">
        <f>IF($E215="",IF(INDEX(Mal!K$9:K$431,COUNTIF($E$108:$F214,"")-COUNT($H$108:$H214)+1,0)=M214,"",INDEX(Mal!K$9:K$431,COUNTIF($E$108:$F214,"")-COUNT($H$108:$H214)+1,0)),"")</f>
        <v>#N/A</v>
      </c>
      <c r="N215" s="39" t="e">
        <f>IF($E215="",IF(INDEX(Mal!L$9:L$431,COUNTIF($E$108:$F214,"")-COUNT($H$108:$H214)+1,0)=N214,"",INDEX(Mal!L$9:L$431,COUNTIF($E$108:$F214,"")-COUNT($H$108:$H214)+1,0)),"")</f>
        <v>#N/A</v>
      </c>
      <c r="O215" s="39" t="e">
        <f>IF($E215="",IF(INDEX(Mal!M$9:M$431,COUNTIF($E$108:$F214,"")-COUNT($H$108:$H214)+1,0)=O214,"",INDEX(Mal!M$9:M$431,COUNTIF($E$108:$F214,"")-COUNT($H$108:$H214)+1,0)),"")</f>
        <v>#N/A</v>
      </c>
      <c r="P215" s="39" t="e">
        <f>IF($E215="",IF(INDEX(Mal!N$9:N$431,COUNTIF($E$108:$F214,"")-COUNT($H$108:$H214)+1,0)=P214,"",INDEX(Mal!N$9:N$431,COUNTIF($E$108:$F214,"")-COUNT($H$108:$H214)+1,0)),"")</f>
        <v>#N/A</v>
      </c>
      <c r="Q215" s="39" t="e">
        <f>IF($E215="",IF(INDEX(Mal!O$9:O$431,COUNTIF($E$108:$F214,"")-COUNT($H$108:$H214)+1,0)=Q214,"",INDEX(Mal!O$9:O$431,COUNTIF($E$108:$F214,"")-COUNT($H$108:$H214)+1,0)),"")</f>
        <v>#N/A</v>
      </c>
      <c r="R215" s="39" t="e">
        <f>IF($E215="",IF(INDEX(Mal!P$9:P$431,COUNTIF($E$108:$F214,"")-COUNT($H$108:$H214)+1,0)=R214,"",INDEX(Mal!P$9:P$431,COUNTIF($E$108:$F214,"")-COUNT($H$108:$H214)+1,0)),"")</f>
        <v>#N/A</v>
      </c>
      <c r="S215" s="39" t="e">
        <f>IF($E215="",IF(INDEX(Mal!Q$9:Q$431,COUNTIF($E$108:$F214,"")-COUNT($H$108:$H214)+1,0)=S214,"",INDEX(Mal!Q$9:Q$431,COUNTIF($E$108:$F214,"")-COUNT($H$108:$H214)+1,0)),"")</f>
        <v>#N/A</v>
      </c>
      <c r="T215" s="39" t="e">
        <f>IF($E215="",IF(INDEX(Mal!R$9:R$431,COUNTIF($E$108:$F214,"")-COUNT($H$108:$H214)+1,0)=T214,"",INDEX(Mal!R$9:R$431,COUNTIF($E$108:$F214,"")-COUNT($H$108:$H214)+1,0)),"")</f>
        <v>#N/A</v>
      </c>
      <c r="U215" s="39" t="e">
        <f>IF($E215="",IF(INDEX(Mal!S$9:S$431,COUNTIF($E$108:$F214,"")-COUNT($H$108:$H214)+1,0)=U214,"",INDEX(Mal!S$9:S$431,COUNTIF($E$108:$F214,"")-COUNT($H$108:$H214)+1,0)),"")</f>
        <v>#N/A</v>
      </c>
      <c r="V215" s="39" t="e">
        <f t="shared" si="4"/>
        <v>#N/A</v>
      </c>
      <c r="W215" s="39" t="e">
        <f>IF(IF(AND(E215="",F215=""),INDEX(Mal!I$9:I$431,(COUNT($H$108:$H215)-COUNTIF($V$108:$V215,"")),0),"")="","",IF(AND(E215="",F215=""),INDEX(Mal!I$9:I$431,(COUNT($H$108:$H215)-COUNTIF($V$108:$V215,"")),0),""))</f>
        <v>#N/A</v>
      </c>
      <c r="X215" s="39" t="e">
        <f>IF($E215="",IF(INDEX(Mal!J$9:J$431,COUNTIF($E$108:$F214,"")-COUNT($H$108:$H214)+1,0)=X214,"",INDEX(Mal!J$9:J$431,COUNTIF($E$108:$F214,"")-COUNT($H$108:$H214)+1,0)),"")</f>
        <v>#N/A</v>
      </c>
      <c r="Y215" s="39" t="e">
        <f>IF(AND(Y214="",$H215=$H214),"",IF(VLOOKUP($H215,Mal!$A$9:$T$431,20,0)='Sales Orders'!Y214,"",VLOOKUP($H215,Mal!$A$9:$T$431,20,0)))</f>
        <v>#N/A</v>
      </c>
      <c r="Z215" s="39" t="e">
        <f t="shared" si="5"/>
        <v>#N/A</v>
      </c>
    </row>
    <row r="216" spans="1:26">
      <c r="A216" t="str">
        <f>IFERROR(IF(VLOOKUP(H216,Mal!$A$9:$A$431,1,0),"","END"),"END")</f>
        <v>END</v>
      </c>
      <c r="B216" s="39" t="e">
        <f>IF($E216="",IF(INDEX(Mal!$D$9:$D$431,COUNTIF($E$108:$F215,"")-COUNT($H$108:$H215)+1,0)=B215,"",INDEX(Mal!$D$9:$D$431,COUNTIF($E$108:$F215,"")-COUNT($H$108:$H215)+1,0)),"")</f>
        <v>#N/A</v>
      </c>
      <c r="C216" s="39" t="e">
        <f t="shared" si="6"/>
        <v>#N/A</v>
      </c>
      <c r="D216" s="39" t="e">
        <f>IF($E216="",IF(INDEX(Mal!$F$9:$F$431,COUNTIF($E$108:$F215,"")-COUNT($H$108:$H215)+1,0)=D215,"",INDEX(Mal!$F$9:$F$431,COUNTIF($E$108:$F215,"")-COUNT($H$108:$H215)+1,0)),"")</f>
        <v>#N/A</v>
      </c>
      <c r="E216" s="39" t="e">
        <f>IF(AND(E215="",$H216=$H215),"",IF(VLOOKUP(H216,Mal!$A$9:$B$431,2,0)='Sales Orders'!E215,"",VLOOKUP($H216,Mal!$A$9:$B$431,2,0)))</f>
        <v>#N/A</v>
      </c>
      <c r="F216" s="39" t="e">
        <f>IF($E216="",IF(INDEX(Mal!$C$9:$C$431,COUNTIF($E$108:$F215,"")-COUNT($H$108:$H215)+1,0)=F215,"",INDEX(Mal!$C$9:$C$431,COUNTIF($E$108:$F215,"")-COUNT($H$108:$H215)+1,0)),"")</f>
        <v>#N/A</v>
      </c>
      <c r="G216" s="39" t="e">
        <f t="shared" si="7"/>
        <v>#N/A</v>
      </c>
      <c r="H216" s="39">
        <f>IF(COUNTIF(Mal!$A$9:$A$431,'Sales Orders'!H215)+COUNTIFS(Mal!$A$9:$A$431,H215,Mal!$B$9:$B$431,"&lt;&gt;")+COUNTIFS(Mal!$A$9:$A$431,H215,Mal!$C$9:$C$431,"&lt;&gt;")=COUNTIF('Sales Orders'!$H$108:H215,'Sales Orders'!H215),'Sales Orders'!H215+1,'Sales Orders'!H215)</f>
        <v>2</v>
      </c>
      <c r="I216" s="39" t="e">
        <f>IF(E216="","",IF(Mal!$C$5="","",Mal!$C$5))</f>
        <v>#N/A</v>
      </c>
      <c r="J216" s="39" t="e">
        <f>IF(AND(J215="",$H216=$H215),"",IF(VLOOKUP($H216,Mal!$A$9:$H$431,7,0)='Sales Orders'!J215,"",VLOOKUP($H216,Mal!$A$9:$H$431,7,0)))</f>
        <v>#N/A</v>
      </c>
      <c r="K216" s="39" t="e">
        <f>IF(AND(K215="",$H216=$H215),"",IF(VLOOKUP($H216,Mal!$A$9:$H$431,8,0)='Sales Orders'!K215,"",VLOOKUP($H216,Mal!$A$9:$H$431,8,0)))</f>
        <v>#N/A</v>
      </c>
      <c r="L216" s="39" t="e">
        <f>IF(E216="","",IF(Mal!$C$6="","",Mal!$C$6))</f>
        <v>#N/A</v>
      </c>
      <c r="M216" s="39" t="e">
        <f>IF($E216="",IF(INDEX(Mal!K$9:K$431,COUNTIF($E$108:$F215,"")-COUNT($H$108:$H215)+1,0)=M215,"",INDEX(Mal!K$9:K$431,COUNTIF($E$108:$F215,"")-COUNT($H$108:$H215)+1,0)),"")</f>
        <v>#N/A</v>
      </c>
      <c r="N216" s="39" t="e">
        <f>IF($E216="",IF(INDEX(Mal!L$9:L$431,COUNTIF($E$108:$F215,"")-COUNT($H$108:$H215)+1,0)=N215,"",INDEX(Mal!L$9:L$431,COUNTIF($E$108:$F215,"")-COUNT($H$108:$H215)+1,0)),"")</f>
        <v>#N/A</v>
      </c>
      <c r="O216" s="39" t="e">
        <f>IF($E216="",IF(INDEX(Mal!M$9:M$431,COUNTIF($E$108:$F215,"")-COUNT($H$108:$H215)+1,0)=O215,"",INDEX(Mal!M$9:M$431,COUNTIF($E$108:$F215,"")-COUNT($H$108:$H215)+1,0)),"")</f>
        <v>#N/A</v>
      </c>
      <c r="P216" s="39" t="e">
        <f>IF($E216="",IF(INDEX(Mal!N$9:N$431,COUNTIF($E$108:$F215,"")-COUNT($H$108:$H215)+1,0)=P215,"",INDEX(Mal!N$9:N$431,COUNTIF($E$108:$F215,"")-COUNT($H$108:$H215)+1,0)),"")</f>
        <v>#N/A</v>
      </c>
      <c r="Q216" s="39" t="e">
        <f>IF($E216="",IF(INDEX(Mal!O$9:O$431,COUNTIF($E$108:$F215,"")-COUNT($H$108:$H215)+1,0)=Q215,"",INDEX(Mal!O$9:O$431,COUNTIF($E$108:$F215,"")-COUNT($H$108:$H215)+1,0)),"")</f>
        <v>#N/A</v>
      </c>
      <c r="R216" s="39" t="e">
        <f>IF($E216="",IF(INDEX(Mal!P$9:P$431,COUNTIF($E$108:$F215,"")-COUNT($H$108:$H215)+1,0)=R215,"",INDEX(Mal!P$9:P$431,COUNTIF($E$108:$F215,"")-COUNT($H$108:$H215)+1,0)),"")</f>
        <v>#N/A</v>
      </c>
      <c r="S216" s="39" t="e">
        <f>IF($E216="",IF(INDEX(Mal!Q$9:Q$431,COUNTIF($E$108:$F215,"")-COUNT($H$108:$H215)+1,0)=S215,"",INDEX(Mal!Q$9:Q$431,COUNTIF($E$108:$F215,"")-COUNT($H$108:$H215)+1,0)),"")</f>
        <v>#N/A</v>
      </c>
      <c r="T216" s="39" t="e">
        <f>IF($E216="",IF(INDEX(Mal!R$9:R$431,COUNTIF($E$108:$F215,"")-COUNT($H$108:$H215)+1,0)=T215,"",INDEX(Mal!R$9:R$431,COUNTIF($E$108:$F215,"")-COUNT($H$108:$H215)+1,0)),"")</f>
        <v>#N/A</v>
      </c>
      <c r="U216" s="39" t="e">
        <f>IF($E216="",IF(INDEX(Mal!S$9:S$431,COUNTIF($E$108:$F215,"")-COUNT($H$108:$H215)+1,0)=U215,"",INDEX(Mal!S$9:S$431,COUNTIF($E$108:$F215,"")-COUNT($H$108:$H215)+1,0)),"")</f>
        <v>#N/A</v>
      </c>
      <c r="V216" s="39" t="e">
        <f t="shared" si="4"/>
        <v>#N/A</v>
      </c>
      <c r="W216" s="39" t="e">
        <f>IF(IF(AND(E216="",F216=""),INDEX(Mal!I$9:I$431,(COUNT($H$108:$H216)-COUNTIF($V$108:$V216,"")),0),"")="","",IF(AND(E216="",F216=""),INDEX(Mal!I$9:I$431,(COUNT($H$108:$H216)-COUNTIF($V$108:$V216,"")),0),""))</f>
        <v>#N/A</v>
      </c>
      <c r="X216" s="39" t="e">
        <f>IF($E216="",IF(INDEX(Mal!J$9:J$431,COUNTIF($E$108:$F215,"")-COUNT($H$108:$H215)+1,0)=X215,"",INDEX(Mal!J$9:J$431,COUNTIF($E$108:$F215,"")-COUNT($H$108:$H215)+1,0)),"")</f>
        <v>#N/A</v>
      </c>
      <c r="Y216" s="39" t="e">
        <f>IF(AND(Y215="",$H216=$H215),"",IF(VLOOKUP($H216,Mal!$A$9:$T$431,20,0)='Sales Orders'!Y215,"",VLOOKUP($H216,Mal!$A$9:$T$431,20,0)))</f>
        <v>#N/A</v>
      </c>
      <c r="Z216" s="39" t="e">
        <f t="shared" si="5"/>
        <v>#N/A</v>
      </c>
    </row>
    <row r="217" spans="1:26">
      <c r="A217" t="str">
        <f>IFERROR(IF(VLOOKUP(H217,Mal!$A$9:$A$431,1,0),"","END"),"END")</f>
        <v>END</v>
      </c>
      <c r="B217" s="39" t="e">
        <f>IF($E217="",IF(INDEX(Mal!$D$9:$D$431,COUNTIF($E$108:$F216,"")-COUNT($H$108:$H216)+1,0)=B216,"",INDEX(Mal!$D$9:$D$431,COUNTIF($E$108:$F216,"")-COUNT($H$108:$H216)+1,0)),"")</f>
        <v>#N/A</v>
      </c>
      <c r="C217" s="39" t="e">
        <f t="shared" si="6"/>
        <v>#N/A</v>
      </c>
      <c r="D217" s="39" t="e">
        <f>IF($E217="",IF(INDEX(Mal!$F$9:$F$431,COUNTIF($E$108:$F216,"")-COUNT($H$108:$H216)+1,0)=D216,"",INDEX(Mal!$F$9:$F$431,COUNTIF($E$108:$F216,"")-COUNT($H$108:$H216)+1,0)),"")</f>
        <v>#N/A</v>
      </c>
      <c r="E217" s="39" t="e">
        <f>IF(AND(E216="",$H217=$H216),"",IF(VLOOKUP(H217,Mal!$A$9:$B$431,2,0)='Sales Orders'!E216,"",VLOOKUP($H217,Mal!$A$9:$B$431,2,0)))</f>
        <v>#N/A</v>
      </c>
      <c r="F217" s="39" t="e">
        <f>IF($E217="",IF(INDEX(Mal!$C$9:$C$431,COUNTIF($E$108:$F216,"")-COUNT($H$108:$H216)+1,0)=F216,"",INDEX(Mal!$C$9:$C$431,COUNTIF($E$108:$F216,"")-COUNT($H$108:$H216)+1,0)),"")</f>
        <v>#N/A</v>
      </c>
      <c r="G217" s="39" t="e">
        <f t="shared" si="7"/>
        <v>#N/A</v>
      </c>
      <c r="H217" s="39">
        <f>IF(COUNTIF(Mal!$A$9:$A$431,'Sales Orders'!H216)+COUNTIFS(Mal!$A$9:$A$431,H216,Mal!$B$9:$B$431,"&lt;&gt;")+COUNTIFS(Mal!$A$9:$A$431,H216,Mal!$C$9:$C$431,"&lt;&gt;")=COUNTIF('Sales Orders'!$H$108:H216,'Sales Orders'!H216),'Sales Orders'!H216+1,'Sales Orders'!H216)</f>
        <v>2</v>
      </c>
      <c r="I217" s="39" t="e">
        <f>IF(E217="","",IF(Mal!$C$5="","",Mal!$C$5))</f>
        <v>#N/A</v>
      </c>
      <c r="J217" s="39" t="e">
        <f>IF(AND(J216="",$H217=$H216),"",IF(VLOOKUP($H217,Mal!$A$9:$H$431,7,0)='Sales Orders'!J216,"",VLOOKUP($H217,Mal!$A$9:$H$431,7,0)))</f>
        <v>#N/A</v>
      </c>
      <c r="K217" s="39" t="e">
        <f>IF(AND(K216="",$H217=$H216),"",IF(VLOOKUP($H217,Mal!$A$9:$H$431,8,0)='Sales Orders'!K216,"",VLOOKUP($H217,Mal!$A$9:$H$431,8,0)))</f>
        <v>#N/A</v>
      </c>
      <c r="L217" s="39" t="e">
        <f>IF(E217="","",IF(Mal!$C$6="","",Mal!$C$6))</f>
        <v>#N/A</v>
      </c>
      <c r="M217" s="39" t="e">
        <f>IF($E217="",IF(INDEX(Mal!K$9:K$431,COUNTIF($E$108:$F216,"")-COUNT($H$108:$H216)+1,0)=M216,"",INDEX(Mal!K$9:K$431,COUNTIF($E$108:$F216,"")-COUNT($H$108:$H216)+1,0)),"")</f>
        <v>#N/A</v>
      </c>
      <c r="N217" s="39" t="e">
        <f>IF($E217="",IF(INDEX(Mal!L$9:L$431,COUNTIF($E$108:$F216,"")-COUNT($H$108:$H216)+1,0)=N216,"",INDEX(Mal!L$9:L$431,COUNTIF($E$108:$F216,"")-COUNT($H$108:$H216)+1,0)),"")</f>
        <v>#N/A</v>
      </c>
      <c r="O217" s="39" t="e">
        <f>IF($E217="",IF(INDEX(Mal!M$9:M$431,COUNTIF($E$108:$F216,"")-COUNT($H$108:$H216)+1,0)=O216,"",INDEX(Mal!M$9:M$431,COUNTIF($E$108:$F216,"")-COUNT($H$108:$H216)+1,0)),"")</f>
        <v>#N/A</v>
      </c>
      <c r="P217" s="39" t="e">
        <f>IF($E217="",IF(INDEX(Mal!N$9:N$431,COUNTIF($E$108:$F216,"")-COUNT($H$108:$H216)+1,0)=P216,"",INDEX(Mal!N$9:N$431,COUNTIF($E$108:$F216,"")-COUNT($H$108:$H216)+1,0)),"")</f>
        <v>#N/A</v>
      </c>
      <c r="Q217" s="39" t="e">
        <f>IF($E217="",IF(INDEX(Mal!O$9:O$431,COUNTIF($E$108:$F216,"")-COUNT($H$108:$H216)+1,0)=Q216,"",INDEX(Mal!O$9:O$431,COUNTIF($E$108:$F216,"")-COUNT($H$108:$H216)+1,0)),"")</f>
        <v>#N/A</v>
      </c>
      <c r="R217" s="39" t="e">
        <f>IF($E217="",IF(INDEX(Mal!P$9:P$431,COUNTIF($E$108:$F216,"")-COUNT($H$108:$H216)+1,0)=R216,"",INDEX(Mal!P$9:P$431,COUNTIF($E$108:$F216,"")-COUNT($H$108:$H216)+1,0)),"")</f>
        <v>#N/A</v>
      </c>
      <c r="S217" s="39" t="e">
        <f>IF($E217="",IF(INDEX(Mal!Q$9:Q$431,COUNTIF($E$108:$F216,"")-COUNT($H$108:$H216)+1,0)=S216,"",INDEX(Mal!Q$9:Q$431,COUNTIF($E$108:$F216,"")-COUNT($H$108:$H216)+1,0)),"")</f>
        <v>#N/A</v>
      </c>
      <c r="T217" s="39" t="e">
        <f>IF($E217="",IF(INDEX(Mal!R$9:R$431,COUNTIF($E$108:$F216,"")-COUNT($H$108:$H216)+1,0)=T216,"",INDEX(Mal!R$9:R$431,COUNTIF($E$108:$F216,"")-COUNT($H$108:$H216)+1,0)),"")</f>
        <v>#N/A</v>
      </c>
      <c r="U217" s="39" t="e">
        <f>IF($E217="",IF(INDEX(Mal!S$9:S$431,COUNTIF($E$108:$F216,"")-COUNT($H$108:$H216)+1,0)=U216,"",INDEX(Mal!S$9:S$431,COUNTIF($E$108:$F216,"")-COUNT($H$108:$H216)+1,0)),"")</f>
        <v>#N/A</v>
      </c>
      <c r="V217" s="39" t="e">
        <f t="shared" si="4"/>
        <v>#N/A</v>
      </c>
      <c r="W217" s="39" t="e">
        <f>IF(IF(AND(E217="",F217=""),INDEX(Mal!I$9:I$431,(COUNT($H$108:$H217)-COUNTIF($V$108:$V217,"")),0),"")="","",IF(AND(E217="",F217=""),INDEX(Mal!I$9:I$431,(COUNT($H$108:$H217)-COUNTIF($V$108:$V217,"")),0),""))</f>
        <v>#N/A</v>
      </c>
      <c r="X217" s="39" t="e">
        <f>IF($E217="",IF(INDEX(Mal!J$9:J$431,COUNTIF($E$108:$F216,"")-COUNT($H$108:$H216)+1,0)=X216,"",INDEX(Mal!J$9:J$431,COUNTIF($E$108:$F216,"")-COUNT($H$108:$H216)+1,0)),"")</f>
        <v>#N/A</v>
      </c>
      <c r="Y217" s="39" t="e">
        <f>IF(AND(Y216="",$H217=$H216),"",IF(VLOOKUP($H217,Mal!$A$9:$T$431,20,0)='Sales Orders'!Y216,"",VLOOKUP($H217,Mal!$A$9:$T$431,20,0)))</f>
        <v>#N/A</v>
      </c>
      <c r="Z217" s="39" t="e">
        <f t="shared" si="5"/>
        <v>#N/A</v>
      </c>
    </row>
    <row r="218" spans="1:26">
      <c r="A218" t="str">
        <f>IFERROR(IF(VLOOKUP(H218,Mal!$A$9:$A$431,1,0),"","END"),"END")</f>
        <v>END</v>
      </c>
      <c r="B218" s="39" t="e">
        <f>IF($E218="",IF(INDEX(Mal!$D$9:$D$431,COUNTIF($E$108:$F217,"")-COUNT($H$108:$H217)+1,0)=B217,"",INDEX(Mal!$D$9:$D$431,COUNTIF($E$108:$F217,"")-COUNT($H$108:$H217)+1,0)),"")</f>
        <v>#N/A</v>
      </c>
      <c r="C218" s="39" t="e">
        <f t="shared" si="6"/>
        <v>#N/A</v>
      </c>
      <c r="D218" s="39" t="e">
        <f>IF($E218="",IF(INDEX(Mal!$F$9:$F$431,COUNTIF($E$108:$F217,"")-COUNT($H$108:$H217)+1,0)=D217,"",INDEX(Mal!$F$9:$F$431,COUNTIF($E$108:$F217,"")-COUNT($H$108:$H217)+1,0)),"")</f>
        <v>#N/A</v>
      </c>
      <c r="E218" s="39" t="e">
        <f>IF(AND(E217="",$H218=$H217),"",IF(VLOOKUP(H218,Mal!$A$9:$B$431,2,0)='Sales Orders'!E217,"",VLOOKUP($H218,Mal!$A$9:$B$431,2,0)))</f>
        <v>#N/A</v>
      </c>
      <c r="F218" s="39" t="e">
        <f>IF($E218="",IF(INDEX(Mal!$C$9:$C$431,COUNTIF($E$108:$F217,"")-COUNT($H$108:$H217)+1,0)=F217,"",INDEX(Mal!$C$9:$C$431,COUNTIF($E$108:$F217,"")-COUNT($H$108:$H217)+1,0)),"")</f>
        <v>#N/A</v>
      </c>
      <c r="G218" s="39" t="e">
        <f t="shared" si="7"/>
        <v>#N/A</v>
      </c>
      <c r="H218" s="39">
        <f>IF(COUNTIF(Mal!$A$9:$A$431,'Sales Orders'!H217)+COUNTIFS(Mal!$A$9:$A$431,H217,Mal!$B$9:$B$431,"&lt;&gt;")+COUNTIFS(Mal!$A$9:$A$431,H217,Mal!$C$9:$C$431,"&lt;&gt;")=COUNTIF('Sales Orders'!$H$108:H217,'Sales Orders'!H217),'Sales Orders'!H217+1,'Sales Orders'!H217)</f>
        <v>2</v>
      </c>
      <c r="I218" s="39" t="e">
        <f>IF(E218="","",IF(Mal!$C$5="","",Mal!$C$5))</f>
        <v>#N/A</v>
      </c>
      <c r="J218" s="39" t="e">
        <f>IF(AND(J217="",$H218=$H217),"",IF(VLOOKUP($H218,Mal!$A$9:$H$431,7,0)='Sales Orders'!J217,"",VLOOKUP($H218,Mal!$A$9:$H$431,7,0)))</f>
        <v>#N/A</v>
      </c>
      <c r="K218" s="39" t="e">
        <f>IF(AND(K217="",$H218=$H217),"",IF(VLOOKUP($H218,Mal!$A$9:$H$431,8,0)='Sales Orders'!K217,"",VLOOKUP($H218,Mal!$A$9:$H$431,8,0)))</f>
        <v>#N/A</v>
      </c>
      <c r="L218" s="39" t="e">
        <f>IF(E218="","",IF(Mal!$C$6="","",Mal!$C$6))</f>
        <v>#N/A</v>
      </c>
      <c r="M218" s="39" t="e">
        <f>IF($E218="",IF(INDEX(Mal!K$9:K$431,COUNTIF($E$108:$F217,"")-COUNT($H$108:$H217)+1,0)=M217,"",INDEX(Mal!K$9:K$431,COUNTIF($E$108:$F217,"")-COUNT($H$108:$H217)+1,0)),"")</f>
        <v>#N/A</v>
      </c>
      <c r="N218" s="39" t="e">
        <f>IF($E218="",IF(INDEX(Mal!L$9:L$431,COUNTIF($E$108:$F217,"")-COUNT($H$108:$H217)+1,0)=N217,"",INDEX(Mal!L$9:L$431,COUNTIF($E$108:$F217,"")-COUNT($H$108:$H217)+1,0)),"")</f>
        <v>#N/A</v>
      </c>
      <c r="O218" s="39" t="e">
        <f>IF($E218="",IF(INDEX(Mal!M$9:M$431,COUNTIF($E$108:$F217,"")-COUNT($H$108:$H217)+1,0)=O217,"",INDEX(Mal!M$9:M$431,COUNTIF($E$108:$F217,"")-COUNT($H$108:$H217)+1,0)),"")</f>
        <v>#N/A</v>
      </c>
      <c r="P218" s="39" t="e">
        <f>IF($E218="",IF(INDEX(Mal!N$9:N$431,COUNTIF($E$108:$F217,"")-COUNT($H$108:$H217)+1,0)=P217,"",INDEX(Mal!N$9:N$431,COUNTIF($E$108:$F217,"")-COUNT($H$108:$H217)+1,0)),"")</f>
        <v>#N/A</v>
      </c>
      <c r="Q218" s="39" t="e">
        <f>IF($E218="",IF(INDEX(Mal!O$9:O$431,COUNTIF($E$108:$F217,"")-COUNT($H$108:$H217)+1,0)=Q217,"",INDEX(Mal!O$9:O$431,COUNTIF($E$108:$F217,"")-COUNT($H$108:$H217)+1,0)),"")</f>
        <v>#N/A</v>
      </c>
      <c r="R218" s="39" t="e">
        <f>IF($E218="",IF(INDEX(Mal!P$9:P$431,COUNTIF($E$108:$F217,"")-COUNT($H$108:$H217)+1,0)=R217,"",INDEX(Mal!P$9:P$431,COUNTIF($E$108:$F217,"")-COUNT($H$108:$H217)+1,0)),"")</f>
        <v>#N/A</v>
      </c>
      <c r="S218" s="39" t="e">
        <f>IF($E218="",IF(INDEX(Mal!Q$9:Q$431,COUNTIF($E$108:$F217,"")-COUNT($H$108:$H217)+1,0)=S217,"",INDEX(Mal!Q$9:Q$431,COUNTIF($E$108:$F217,"")-COUNT($H$108:$H217)+1,0)),"")</f>
        <v>#N/A</v>
      </c>
      <c r="T218" s="39" t="e">
        <f>IF($E218="",IF(INDEX(Mal!R$9:R$431,COUNTIF($E$108:$F217,"")-COUNT($H$108:$H217)+1,0)=T217,"",INDEX(Mal!R$9:R$431,COUNTIF($E$108:$F217,"")-COUNT($H$108:$H217)+1,0)),"")</f>
        <v>#N/A</v>
      </c>
      <c r="U218" s="39" t="e">
        <f>IF($E218="",IF(INDEX(Mal!S$9:S$431,COUNTIF($E$108:$F217,"")-COUNT($H$108:$H217)+1,0)=U217,"",INDEX(Mal!S$9:S$431,COUNTIF($E$108:$F217,"")-COUNT($H$108:$H217)+1,0)),"")</f>
        <v>#N/A</v>
      </c>
      <c r="V218" s="39" t="e">
        <f t="shared" si="4"/>
        <v>#N/A</v>
      </c>
      <c r="W218" s="39" t="e">
        <f>IF(IF(AND(E218="",F218=""),INDEX(Mal!I$9:I$431,(COUNT($H$108:$H218)-COUNTIF($V$108:$V218,"")),0),"")="","",IF(AND(E218="",F218=""),INDEX(Mal!I$9:I$431,(COUNT($H$108:$H218)-COUNTIF($V$108:$V218,"")),0),""))</f>
        <v>#N/A</v>
      </c>
      <c r="X218" s="39" t="e">
        <f>IF($E218="",IF(INDEX(Mal!J$9:J$431,COUNTIF($E$108:$F217,"")-COUNT($H$108:$H217)+1,0)=X217,"",INDEX(Mal!J$9:J$431,COUNTIF($E$108:$F217,"")-COUNT($H$108:$H217)+1,0)),"")</f>
        <v>#N/A</v>
      </c>
      <c r="Y218" s="39" t="e">
        <f>IF(AND(Y217="",$H218=$H217),"",IF(VLOOKUP($H218,Mal!$A$9:$T$431,20,0)='Sales Orders'!Y217,"",VLOOKUP($H218,Mal!$A$9:$T$431,20,0)))</f>
        <v>#N/A</v>
      </c>
      <c r="Z218" s="39" t="e">
        <f t="shared" si="5"/>
        <v>#N/A</v>
      </c>
    </row>
    <row r="219" spans="1:26">
      <c r="A219" t="str">
        <f>IFERROR(IF(VLOOKUP(H219,Mal!$A$9:$A$431,1,0),"","END"),"END")</f>
        <v>END</v>
      </c>
      <c r="B219" s="39" t="e">
        <f>IF($E219="",IF(INDEX(Mal!$D$9:$D$431,COUNTIF($E$108:$F218,"")-COUNT($H$108:$H218)+1,0)=B218,"",INDEX(Mal!$D$9:$D$431,COUNTIF($E$108:$F218,"")-COUNT($H$108:$H218)+1,0)),"")</f>
        <v>#N/A</v>
      </c>
      <c r="C219" s="39" t="e">
        <f t="shared" si="6"/>
        <v>#N/A</v>
      </c>
      <c r="D219" s="39" t="e">
        <f>IF($E219="",IF(INDEX(Mal!$F$9:$F$431,COUNTIF($E$108:$F218,"")-COUNT($H$108:$H218)+1,0)=D218,"",INDEX(Mal!$F$9:$F$431,COUNTIF($E$108:$F218,"")-COUNT($H$108:$H218)+1,0)),"")</f>
        <v>#N/A</v>
      </c>
      <c r="E219" s="39" t="e">
        <f>IF(AND(E218="",$H219=$H218),"",IF(VLOOKUP(H219,Mal!$A$9:$B$431,2,0)='Sales Orders'!E218,"",VLOOKUP($H219,Mal!$A$9:$B$431,2,0)))</f>
        <v>#N/A</v>
      </c>
      <c r="F219" s="39" t="e">
        <f>IF($E219="",IF(INDEX(Mal!$C$9:$C$431,COUNTIF($E$108:$F218,"")-COUNT($H$108:$H218)+1,0)=F218,"",INDEX(Mal!$C$9:$C$431,COUNTIF($E$108:$F218,"")-COUNT($H$108:$H218)+1,0)),"")</f>
        <v>#N/A</v>
      </c>
      <c r="G219" s="39" t="e">
        <f t="shared" si="7"/>
        <v>#N/A</v>
      </c>
      <c r="H219" s="39">
        <f>IF(COUNTIF(Mal!$A$9:$A$431,'Sales Orders'!H218)+COUNTIFS(Mal!$A$9:$A$431,H218,Mal!$B$9:$B$431,"&lt;&gt;")+COUNTIFS(Mal!$A$9:$A$431,H218,Mal!$C$9:$C$431,"&lt;&gt;")=COUNTIF('Sales Orders'!$H$108:H218,'Sales Orders'!H218),'Sales Orders'!H218+1,'Sales Orders'!H218)</f>
        <v>2</v>
      </c>
      <c r="I219" s="39" t="e">
        <f>IF(E219="","",IF(Mal!$C$5="","",Mal!$C$5))</f>
        <v>#N/A</v>
      </c>
      <c r="J219" s="39" t="e">
        <f>IF(AND(J218="",$H219=$H218),"",IF(VLOOKUP($H219,Mal!$A$9:$H$431,7,0)='Sales Orders'!J218,"",VLOOKUP($H219,Mal!$A$9:$H$431,7,0)))</f>
        <v>#N/A</v>
      </c>
      <c r="K219" s="39" t="e">
        <f>IF(AND(K218="",$H219=$H218),"",IF(VLOOKUP($H219,Mal!$A$9:$H$431,8,0)='Sales Orders'!K218,"",VLOOKUP($H219,Mal!$A$9:$H$431,8,0)))</f>
        <v>#N/A</v>
      </c>
      <c r="L219" s="39" t="e">
        <f>IF(E219="","",IF(Mal!$C$6="","",Mal!$C$6))</f>
        <v>#N/A</v>
      </c>
      <c r="M219" s="39" t="e">
        <f>IF($E219="",IF(INDEX(Mal!K$9:K$431,COUNTIF($E$108:$F218,"")-COUNT($H$108:$H218)+1,0)=M218,"",INDEX(Mal!K$9:K$431,COUNTIF($E$108:$F218,"")-COUNT($H$108:$H218)+1,0)),"")</f>
        <v>#N/A</v>
      </c>
      <c r="N219" s="39" t="e">
        <f>IF($E219="",IF(INDEX(Mal!L$9:L$431,COUNTIF($E$108:$F218,"")-COUNT($H$108:$H218)+1,0)=N218,"",INDEX(Mal!L$9:L$431,COUNTIF($E$108:$F218,"")-COUNT($H$108:$H218)+1,0)),"")</f>
        <v>#N/A</v>
      </c>
      <c r="O219" s="39" t="e">
        <f>IF($E219="",IF(INDEX(Mal!M$9:M$431,COUNTIF($E$108:$F218,"")-COUNT($H$108:$H218)+1,0)=O218,"",INDEX(Mal!M$9:M$431,COUNTIF($E$108:$F218,"")-COUNT($H$108:$H218)+1,0)),"")</f>
        <v>#N/A</v>
      </c>
      <c r="P219" s="39" t="e">
        <f>IF($E219="",IF(INDEX(Mal!N$9:N$431,COUNTIF($E$108:$F218,"")-COUNT($H$108:$H218)+1,0)=P218,"",INDEX(Mal!N$9:N$431,COUNTIF($E$108:$F218,"")-COUNT($H$108:$H218)+1,0)),"")</f>
        <v>#N/A</v>
      </c>
      <c r="Q219" s="39" t="e">
        <f>IF($E219="",IF(INDEX(Mal!O$9:O$431,COUNTIF($E$108:$F218,"")-COUNT($H$108:$H218)+1,0)=Q218,"",INDEX(Mal!O$9:O$431,COUNTIF($E$108:$F218,"")-COUNT($H$108:$H218)+1,0)),"")</f>
        <v>#N/A</v>
      </c>
      <c r="R219" s="39" t="e">
        <f>IF($E219="",IF(INDEX(Mal!P$9:P$431,COUNTIF($E$108:$F218,"")-COUNT($H$108:$H218)+1,0)=R218,"",INDEX(Mal!P$9:P$431,COUNTIF($E$108:$F218,"")-COUNT($H$108:$H218)+1,0)),"")</f>
        <v>#N/A</v>
      </c>
      <c r="S219" s="39" t="e">
        <f>IF($E219="",IF(INDEX(Mal!Q$9:Q$431,COUNTIF($E$108:$F218,"")-COUNT($H$108:$H218)+1,0)=S218,"",INDEX(Mal!Q$9:Q$431,COUNTIF($E$108:$F218,"")-COUNT($H$108:$H218)+1,0)),"")</f>
        <v>#N/A</v>
      </c>
      <c r="T219" s="39" t="e">
        <f>IF($E219="",IF(INDEX(Mal!R$9:R$431,COUNTIF($E$108:$F218,"")-COUNT($H$108:$H218)+1,0)=T218,"",INDEX(Mal!R$9:R$431,COUNTIF($E$108:$F218,"")-COUNT($H$108:$H218)+1,0)),"")</f>
        <v>#N/A</v>
      </c>
      <c r="U219" s="39" t="e">
        <f>IF($E219="",IF(INDEX(Mal!S$9:S$431,COUNTIF($E$108:$F218,"")-COUNT($H$108:$H218)+1,0)=U218,"",INDEX(Mal!S$9:S$431,COUNTIF($E$108:$F218,"")-COUNT($H$108:$H218)+1,0)),"")</f>
        <v>#N/A</v>
      </c>
      <c r="V219" s="39" t="e">
        <f t="shared" si="4"/>
        <v>#N/A</v>
      </c>
      <c r="W219" s="39" t="e">
        <f>IF(IF(AND(E219="",F219=""),INDEX(Mal!I$9:I$431,(COUNT($H$108:$H219)-COUNTIF($V$108:$V219,"")),0),"")="","",IF(AND(E219="",F219=""),INDEX(Mal!I$9:I$431,(COUNT($H$108:$H219)-COUNTIF($V$108:$V219,"")),0),""))</f>
        <v>#N/A</v>
      </c>
      <c r="X219" s="39" t="e">
        <f>IF($E219="",IF(INDEX(Mal!J$9:J$431,COUNTIF($E$108:$F218,"")-COUNT($H$108:$H218)+1,0)=X218,"",INDEX(Mal!J$9:J$431,COUNTIF($E$108:$F218,"")-COUNT($H$108:$H218)+1,0)),"")</f>
        <v>#N/A</v>
      </c>
      <c r="Y219" s="39" t="e">
        <f>IF(AND(Y218="",$H219=$H218),"",IF(VLOOKUP($H219,Mal!$A$9:$T$431,20,0)='Sales Orders'!Y218,"",VLOOKUP($H219,Mal!$A$9:$T$431,20,0)))</f>
        <v>#N/A</v>
      </c>
      <c r="Z219" s="39" t="e">
        <f t="shared" si="5"/>
        <v>#N/A</v>
      </c>
    </row>
    <row r="220" spans="1:26">
      <c r="A220" t="str">
        <f>IFERROR(IF(VLOOKUP(H220,Mal!$A$9:$A$431,1,0),"","END"),"END")</f>
        <v>END</v>
      </c>
      <c r="B220" s="39" t="e">
        <f>IF($E220="",IF(INDEX(Mal!$D$9:$D$431,COUNTIF($E$108:$F219,"")-COUNT($H$108:$H219)+1,0)=B219,"",INDEX(Mal!$D$9:$D$431,COUNTIF($E$108:$F219,"")-COUNT($H$108:$H219)+1,0)),"")</f>
        <v>#N/A</v>
      </c>
      <c r="C220" s="39" t="e">
        <f t="shared" si="6"/>
        <v>#N/A</v>
      </c>
      <c r="D220" s="39" t="e">
        <f>IF($E220="",IF(INDEX(Mal!$F$9:$F$431,COUNTIF($E$108:$F219,"")-COUNT($H$108:$H219)+1,0)=D219,"",INDEX(Mal!$F$9:$F$431,COUNTIF($E$108:$F219,"")-COUNT($H$108:$H219)+1,0)),"")</f>
        <v>#N/A</v>
      </c>
      <c r="E220" s="39" t="e">
        <f>IF(AND(E219="",$H220=$H219),"",IF(VLOOKUP(H220,Mal!$A$9:$B$431,2,0)='Sales Orders'!E219,"",VLOOKUP($H220,Mal!$A$9:$B$431,2,0)))</f>
        <v>#N/A</v>
      </c>
      <c r="F220" s="39" t="e">
        <f>IF($E220="",IF(INDEX(Mal!$C$9:$C$431,COUNTIF($E$108:$F219,"")-COUNT($H$108:$H219)+1,0)=F219,"",INDEX(Mal!$C$9:$C$431,COUNTIF($E$108:$F219,"")-COUNT($H$108:$H219)+1,0)),"")</f>
        <v>#N/A</v>
      </c>
      <c r="G220" s="39" t="e">
        <f t="shared" si="7"/>
        <v>#N/A</v>
      </c>
      <c r="H220" s="39">
        <f>IF(COUNTIF(Mal!$A$9:$A$431,'Sales Orders'!H219)+COUNTIFS(Mal!$A$9:$A$431,H219,Mal!$B$9:$B$431,"&lt;&gt;")+COUNTIFS(Mal!$A$9:$A$431,H219,Mal!$C$9:$C$431,"&lt;&gt;")=COUNTIF('Sales Orders'!$H$108:H219,'Sales Orders'!H219),'Sales Orders'!H219+1,'Sales Orders'!H219)</f>
        <v>2</v>
      </c>
      <c r="I220" s="39" t="e">
        <f>IF(E220="","",IF(Mal!$C$5="","",Mal!$C$5))</f>
        <v>#N/A</v>
      </c>
      <c r="J220" s="39" t="e">
        <f>IF(AND(J219="",$H220=$H219),"",IF(VLOOKUP($H220,Mal!$A$9:$H$431,7,0)='Sales Orders'!J219,"",VLOOKUP($H220,Mal!$A$9:$H$431,7,0)))</f>
        <v>#N/A</v>
      </c>
      <c r="K220" s="39" t="e">
        <f>IF(AND(K219="",$H220=$H219),"",IF(VLOOKUP($H220,Mal!$A$9:$H$431,8,0)='Sales Orders'!K219,"",VLOOKUP($H220,Mal!$A$9:$H$431,8,0)))</f>
        <v>#N/A</v>
      </c>
      <c r="L220" s="39" t="e">
        <f>IF(E220="","",IF(Mal!$C$6="","",Mal!$C$6))</f>
        <v>#N/A</v>
      </c>
      <c r="M220" s="39" t="e">
        <f>IF($E220="",IF(INDEX(Mal!K$9:K$431,COUNTIF($E$108:$F219,"")-COUNT($H$108:$H219)+1,0)=M219,"",INDEX(Mal!K$9:K$431,COUNTIF($E$108:$F219,"")-COUNT($H$108:$H219)+1,0)),"")</f>
        <v>#N/A</v>
      </c>
      <c r="N220" s="39" t="e">
        <f>IF($E220="",IF(INDEX(Mal!L$9:L$431,COUNTIF($E$108:$F219,"")-COUNT($H$108:$H219)+1,0)=N219,"",INDEX(Mal!L$9:L$431,COUNTIF($E$108:$F219,"")-COUNT($H$108:$H219)+1,0)),"")</f>
        <v>#N/A</v>
      </c>
      <c r="O220" s="39" t="e">
        <f>IF($E220="",IF(INDEX(Mal!M$9:M$431,COUNTIF($E$108:$F219,"")-COUNT($H$108:$H219)+1,0)=O219,"",INDEX(Mal!M$9:M$431,COUNTIF($E$108:$F219,"")-COUNT($H$108:$H219)+1,0)),"")</f>
        <v>#N/A</v>
      </c>
      <c r="P220" s="39" t="e">
        <f>IF($E220="",IF(INDEX(Mal!N$9:N$431,COUNTIF($E$108:$F219,"")-COUNT($H$108:$H219)+1,0)=P219,"",INDEX(Mal!N$9:N$431,COUNTIF($E$108:$F219,"")-COUNT($H$108:$H219)+1,0)),"")</f>
        <v>#N/A</v>
      </c>
      <c r="Q220" s="39" t="e">
        <f>IF($E220="",IF(INDEX(Mal!O$9:O$431,COUNTIF($E$108:$F219,"")-COUNT($H$108:$H219)+1,0)=Q219,"",INDEX(Mal!O$9:O$431,COUNTIF($E$108:$F219,"")-COUNT($H$108:$H219)+1,0)),"")</f>
        <v>#N/A</v>
      </c>
      <c r="R220" s="39" t="e">
        <f>IF($E220="",IF(INDEX(Mal!P$9:P$431,COUNTIF($E$108:$F219,"")-COUNT($H$108:$H219)+1,0)=R219,"",INDEX(Mal!P$9:P$431,COUNTIF($E$108:$F219,"")-COUNT($H$108:$H219)+1,0)),"")</f>
        <v>#N/A</v>
      </c>
      <c r="S220" s="39" t="e">
        <f>IF($E220="",IF(INDEX(Mal!Q$9:Q$431,COUNTIF($E$108:$F219,"")-COUNT($H$108:$H219)+1,0)=S219,"",INDEX(Mal!Q$9:Q$431,COUNTIF($E$108:$F219,"")-COUNT($H$108:$H219)+1,0)),"")</f>
        <v>#N/A</v>
      </c>
      <c r="T220" s="39" t="e">
        <f>IF($E220="",IF(INDEX(Mal!R$9:R$431,COUNTIF($E$108:$F219,"")-COUNT($H$108:$H219)+1,0)=T219,"",INDEX(Mal!R$9:R$431,COUNTIF($E$108:$F219,"")-COUNT($H$108:$H219)+1,0)),"")</f>
        <v>#N/A</v>
      </c>
      <c r="U220" s="39" t="e">
        <f>IF($E220="",IF(INDEX(Mal!S$9:S$431,COUNTIF($E$108:$F219,"")-COUNT($H$108:$H219)+1,0)=U219,"",INDEX(Mal!S$9:S$431,COUNTIF($E$108:$F219,"")-COUNT($H$108:$H219)+1,0)),"")</f>
        <v>#N/A</v>
      </c>
      <c r="V220" s="39" t="e">
        <f t="shared" si="4"/>
        <v>#N/A</v>
      </c>
      <c r="W220" s="39" t="e">
        <f>IF(IF(AND(E220="",F220=""),INDEX(Mal!I$9:I$431,(COUNT($H$108:$H220)-COUNTIF($V$108:$V220,"")),0),"")="","",IF(AND(E220="",F220=""),INDEX(Mal!I$9:I$431,(COUNT($H$108:$H220)-COUNTIF($V$108:$V220,"")),0),""))</f>
        <v>#N/A</v>
      </c>
      <c r="X220" s="39" t="e">
        <f>IF($E220="",IF(INDEX(Mal!J$9:J$431,COUNTIF($E$108:$F219,"")-COUNT($H$108:$H219)+1,0)=X219,"",INDEX(Mal!J$9:J$431,COUNTIF($E$108:$F219,"")-COUNT($H$108:$H219)+1,0)),"")</f>
        <v>#N/A</v>
      </c>
      <c r="Y220" s="39" t="e">
        <f>IF(AND(Y219="",$H220=$H219),"",IF(VLOOKUP($H220,Mal!$A$9:$T$431,20,0)='Sales Orders'!Y219,"",VLOOKUP($H220,Mal!$A$9:$T$431,20,0)))</f>
        <v>#N/A</v>
      </c>
      <c r="Z220" s="39" t="e">
        <f t="shared" si="5"/>
        <v>#N/A</v>
      </c>
    </row>
    <row r="221" spans="1:26">
      <c r="A221" t="str">
        <f>IFERROR(IF(VLOOKUP(H221,Mal!$A$9:$A$431,1,0),"","END"),"END")</f>
        <v>END</v>
      </c>
      <c r="B221" s="39" t="e">
        <f>IF($E221="",IF(INDEX(Mal!$D$9:$D$431,COUNTIF($E$108:$F220,"")-COUNT($H$108:$H220)+1,0)=B220,"",INDEX(Mal!$D$9:$D$431,COUNTIF($E$108:$F220,"")-COUNT($H$108:$H220)+1,0)),"")</f>
        <v>#N/A</v>
      </c>
      <c r="C221" s="39" t="e">
        <f t="shared" si="6"/>
        <v>#N/A</v>
      </c>
      <c r="D221" s="39" t="e">
        <f>IF($E221="",IF(INDEX(Mal!$F$9:$F$431,COUNTIF($E$108:$F220,"")-COUNT($H$108:$H220)+1,0)=D220,"",INDEX(Mal!$F$9:$F$431,COUNTIF($E$108:$F220,"")-COUNT($H$108:$H220)+1,0)),"")</f>
        <v>#N/A</v>
      </c>
      <c r="E221" s="39" t="e">
        <f>IF(AND(E220="",$H221=$H220),"",IF(VLOOKUP(H221,Mal!$A$9:$B$431,2,0)='Sales Orders'!E220,"",VLOOKUP($H221,Mal!$A$9:$B$431,2,0)))</f>
        <v>#N/A</v>
      </c>
      <c r="F221" s="39" t="e">
        <f>IF($E221="",IF(INDEX(Mal!$C$9:$C$431,COUNTIF($E$108:$F220,"")-COUNT($H$108:$H220)+1,0)=F220,"",INDEX(Mal!$C$9:$C$431,COUNTIF($E$108:$F220,"")-COUNT($H$108:$H220)+1,0)),"")</f>
        <v>#N/A</v>
      </c>
      <c r="G221" s="39" t="e">
        <f t="shared" si="7"/>
        <v>#N/A</v>
      </c>
      <c r="H221" s="39">
        <f>IF(COUNTIF(Mal!$A$9:$A$431,'Sales Orders'!H220)+COUNTIFS(Mal!$A$9:$A$431,H220,Mal!$B$9:$B$431,"&lt;&gt;")+COUNTIFS(Mal!$A$9:$A$431,H220,Mal!$C$9:$C$431,"&lt;&gt;")=COUNTIF('Sales Orders'!$H$108:H220,'Sales Orders'!H220),'Sales Orders'!H220+1,'Sales Orders'!H220)</f>
        <v>2</v>
      </c>
      <c r="I221" s="39" t="e">
        <f>IF(E221="","",IF(Mal!$C$5="","",Mal!$C$5))</f>
        <v>#N/A</v>
      </c>
      <c r="J221" s="39" t="e">
        <f>IF(AND(J220="",$H221=$H220),"",IF(VLOOKUP($H221,Mal!$A$9:$H$431,7,0)='Sales Orders'!J220,"",VLOOKUP($H221,Mal!$A$9:$H$431,7,0)))</f>
        <v>#N/A</v>
      </c>
      <c r="K221" s="39" t="e">
        <f>IF(AND(K220="",$H221=$H220),"",IF(VLOOKUP($H221,Mal!$A$9:$H$431,8,0)='Sales Orders'!K220,"",VLOOKUP($H221,Mal!$A$9:$H$431,8,0)))</f>
        <v>#N/A</v>
      </c>
      <c r="L221" s="39" t="e">
        <f>IF(E221="","",IF(Mal!$C$6="","",Mal!$C$6))</f>
        <v>#N/A</v>
      </c>
      <c r="M221" s="39" t="e">
        <f>IF($E221="",IF(INDEX(Mal!K$9:K$431,COUNTIF($E$108:$F220,"")-COUNT($H$108:$H220)+1,0)=M220,"",INDEX(Mal!K$9:K$431,COUNTIF($E$108:$F220,"")-COUNT($H$108:$H220)+1,0)),"")</f>
        <v>#N/A</v>
      </c>
      <c r="N221" s="39" t="e">
        <f>IF($E221="",IF(INDEX(Mal!L$9:L$431,COUNTIF($E$108:$F220,"")-COUNT($H$108:$H220)+1,0)=N220,"",INDEX(Mal!L$9:L$431,COUNTIF($E$108:$F220,"")-COUNT($H$108:$H220)+1,0)),"")</f>
        <v>#N/A</v>
      </c>
      <c r="O221" s="39" t="e">
        <f>IF($E221="",IF(INDEX(Mal!M$9:M$431,COUNTIF($E$108:$F220,"")-COUNT($H$108:$H220)+1,0)=O220,"",INDEX(Mal!M$9:M$431,COUNTIF($E$108:$F220,"")-COUNT($H$108:$H220)+1,0)),"")</f>
        <v>#N/A</v>
      </c>
      <c r="P221" s="39" t="e">
        <f>IF($E221="",IF(INDEX(Mal!N$9:N$431,COUNTIF($E$108:$F220,"")-COUNT($H$108:$H220)+1,0)=P220,"",INDEX(Mal!N$9:N$431,COUNTIF($E$108:$F220,"")-COUNT($H$108:$H220)+1,0)),"")</f>
        <v>#N/A</v>
      </c>
      <c r="Q221" s="39" t="e">
        <f>IF($E221="",IF(INDEX(Mal!O$9:O$431,COUNTIF($E$108:$F220,"")-COUNT($H$108:$H220)+1,0)=Q220,"",INDEX(Mal!O$9:O$431,COUNTIF($E$108:$F220,"")-COUNT($H$108:$H220)+1,0)),"")</f>
        <v>#N/A</v>
      </c>
      <c r="R221" s="39" t="e">
        <f>IF($E221="",IF(INDEX(Mal!P$9:P$431,COUNTIF($E$108:$F220,"")-COUNT($H$108:$H220)+1,0)=R220,"",INDEX(Mal!P$9:P$431,COUNTIF($E$108:$F220,"")-COUNT($H$108:$H220)+1,0)),"")</f>
        <v>#N/A</v>
      </c>
      <c r="S221" s="39" t="e">
        <f>IF($E221="",IF(INDEX(Mal!Q$9:Q$431,COUNTIF($E$108:$F220,"")-COUNT($H$108:$H220)+1,0)=S220,"",INDEX(Mal!Q$9:Q$431,COUNTIF($E$108:$F220,"")-COUNT($H$108:$H220)+1,0)),"")</f>
        <v>#N/A</v>
      </c>
      <c r="T221" s="39" t="e">
        <f>IF($E221="",IF(INDEX(Mal!R$9:R$431,COUNTIF($E$108:$F220,"")-COUNT($H$108:$H220)+1,0)=T220,"",INDEX(Mal!R$9:R$431,COUNTIF($E$108:$F220,"")-COUNT($H$108:$H220)+1,0)),"")</f>
        <v>#N/A</v>
      </c>
      <c r="U221" s="39" t="e">
        <f>IF($E221="",IF(INDEX(Mal!S$9:S$431,COUNTIF($E$108:$F220,"")-COUNT($H$108:$H220)+1,0)=U220,"",INDEX(Mal!S$9:S$431,COUNTIF($E$108:$F220,"")-COUNT($H$108:$H220)+1,0)),"")</f>
        <v>#N/A</v>
      </c>
      <c r="V221" s="39" t="e">
        <f t="shared" si="4"/>
        <v>#N/A</v>
      </c>
      <c r="W221" s="39" t="e">
        <f>IF(IF(AND(E221="",F221=""),INDEX(Mal!I$9:I$431,(COUNT($H$108:$H221)-COUNTIF($V$108:$V221,"")),0),"")="","",IF(AND(E221="",F221=""),INDEX(Mal!I$9:I$431,(COUNT($H$108:$H221)-COUNTIF($V$108:$V221,"")),0),""))</f>
        <v>#N/A</v>
      </c>
      <c r="X221" s="39" t="e">
        <f>IF($E221="",IF(INDEX(Mal!J$9:J$431,COUNTIF($E$108:$F220,"")-COUNT($H$108:$H220)+1,0)=X220,"",INDEX(Mal!J$9:J$431,COUNTIF($E$108:$F220,"")-COUNT($H$108:$H220)+1,0)),"")</f>
        <v>#N/A</v>
      </c>
      <c r="Y221" s="39" t="e">
        <f>IF(AND(Y220="",$H221=$H220),"",IF(VLOOKUP($H221,Mal!$A$9:$T$431,20,0)='Sales Orders'!Y220,"",VLOOKUP($H221,Mal!$A$9:$T$431,20,0)))</f>
        <v>#N/A</v>
      </c>
      <c r="Z221" s="39" t="e">
        <f t="shared" si="5"/>
        <v>#N/A</v>
      </c>
    </row>
    <row r="222" spans="1:26">
      <c r="A222" t="str">
        <f>IFERROR(IF(VLOOKUP(H222,Mal!$A$9:$A$431,1,0),"","END"),"END")</f>
        <v>END</v>
      </c>
      <c r="B222" s="39" t="e">
        <f>IF($E222="",IF(INDEX(Mal!$D$9:$D$431,COUNTIF($E$108:$F221,"")-COUNT($H$108:$H221)+1,0)=B221,"",INDEX(Mal!$D$9:$D$431,COUNTIF($E$108:$F221,"")-COUNT($H$108:$H221)+1,0)),"")</f>
        <v>#N/A</v>
      </c>
      <c r="C222" s="39" t="e">
        <f t="shared" si="6"/>
        <v>#N/A</v>
      </c>
      <c r="D222" s="39" t="e">
        <f>IF($E222="",IF(INDEX(Mal!$F$9:$F$431,COUNTIF($E$108:$F221,"")-COUNT($H$108:$H221)+1,0)=D221,"",INDEX(Mal!$F$9:$F$431,COUNTIF($E$108:$F221,"")-COUNT($H$108:$H221)+1,0)),"")</f>
        <v>#N/A</v>
      </c>
      <c r="E222" s="39" t="e">
        <f>IF(AND(E221="",$H222=$H221),"",IF(VLOOKUP(H222,Mal!$A$9:$B$431,2,0)='Sales Orders'!E221,"",VLOOKUP($H222,Mal!$A$9:$B$431,2,0)))</f>
        <v>#N/A</v>
      </c>
      <c r="F222" s="39" t="e">
        <f>IF($E222="",IF(INDEX(Mal!$C$9:$C$431,COUNTIF($E$108:$F221,"")-COUNT($H$108:$H221)+1,0)=F221,"",INDEX(Mal!$C$9:$C$431,COUNTIF($E$108:$F221,"")-COUNT($H$108:$H221)+1,0)),"")</f>
        <v>#N/A</v>
      </c>
      <c r="G222" s="39" t="e">
        <f t="shared" si="7"/>
        <v>#N/A</v>
      </c>
      <c r="H222" s="39">
        <f>IF(COUNTIF(Mal!$A$9:$A$431,'Sales Orders'!H221)+COUNTIFS(Mal!$A$9:$A$431,H221,Mal!$B$9:$B$431,"&lt;&gt;")+COUNTIFS(Mal!$A$9:$A$431,H221,Mal!$C$9:$C$431,"&lt;&gt;")=COUNTIF('Sales Orders'!$H$108:H221,'Sales Orders'!H221),'Sales Orders'!H221+1,'Sales Orders'!H221)</f>
        <v>2</v>
      </c>
      <c r="I222" s="39" t="e">
        <f>IF(E222="","",IF(Mal!$C$5="","",Mal!$C$5))</f>
        <v>#N/A</v>
      </c>
      <c r="J222" s="39" t="e">
        <f>IF(AND(J221="",$H222=$H221),"",IF(VLOOKUP($H222,Mal!$A$9:$H$431,7,0)='Sales Orders'!J221,"",VLOOKUP($H222,Mal!$A$9:$H$431,7,0)))</f>
        <v>#N/A</v>
      </c>
      <c r="K222" s="39" t="e">
        <f>IF(AND(K221="",$H222=$H221),"",IF(VLOOKUP($H222,Mal!$A$9:$H$431,8,0)='Sales Orders'!K221,"",VLOOKUP($H222,Mal!$A$9:$H$431,8,0)))</f>
        <v>#N/A</v>
      </c>
      <c r="L222" s="39" t="e">
        <f>IF(E222="","",IF(Mal!$C$6="","",Mal!$C$6))</f>
        <v>#N/A</v>
      </c>
      <c r="M222" s="39" t="e">
        <f>IF($E222="",IF(INDEX(Mal!K$9:K$431,COUNTIF($E$108:$F221,"")-COUNT($H$108:$H221)+1,0)=M221,"",INDEX(Mal!K$9:K$431,COUNTIF($E$108:$F221,"")-COUNT($H$108:$H221)+1,0)),"")</f>
        <v>#N/A</v>
      </c>
      <c r="N222" s="39" t="e">
        <f>IF($E222="",IF(INDEX(Mal!L$9:L$431,COUNTIF($E$108:$F221,"")-COUNT($H$108:$H221)+1,0)=N221,"",INDEX(Mal!L$9:L$431,COUNTIF($E$108:$F221,"")-COUNT($H$108:$H221)+1,0)),"")</f>
        <v>#N/A</v>
      </c>
      <c r="O222" s="39" t="e">
        <f>IF($E222="",IF(INDEX(Mal!M$9:M$431,COUNTIF($E$108:$F221,"")-COUNT($H$108:$H221)+1,0)=O221,"",INDEX(Mal!M$9:M$431,COUNTIF($E$108:$F221,"")-COUNT($H$108:$H221)+1,0)),"")</f>
        <v>#N/A</v>
      </c>
      <c r="P222" s="39" t="e">
        <f>IF($E222="",IF(INDEX(Mal!N$9:N$431,COUNTIF($E$108:$F221,"")-COUNT($H$108:$H221)+1,0)=P221,"",INDEX(Mal!N$9:N$431,COUNTIF($E$108:$F221,"")-COUNT($H$108:$H221)+1,0)),"")</f>
        <v>#N/A</v>
      </c>
      <c r="Q222" s="39" t="e">
        <f>IF($E222="",IF(INDEX(Mal!O$9:O$431,COUNTIF($E$108:$F221,"")-COUNT($H$108:$H221)+1,0)=Q221,"",INDEX(Mal!O$9:O$431,COUNTIF($E$108:$F221,"")-COUNT($H$108:$H221)+1,0)),"")</f>
        <v>#N/A</v>
      </c>
      <c r="R222" s="39" t="e">
        <f>IF($E222="",IF(INDEX(Mal!P$9:P$431,COUNTIF($E$108:$F221,"")-COUNT($H$108:$H221)+1,0)=R221,"",INDEX(Mal!P$9:P$431,COUNTIF($E$108:$F221,"")-COUNT($H$108:$H221)+1,0)),"")</f>
        <v>#N/A</v>
      </c>
      <c r="S222" s="39" t="e">
        <f>IF($E222="",IF(INDEX(Mal!Q$9:Q$431,COUNTIF($E$108:$F221,"")-COUNT($H$108:$H221)+1,0)=S221,"",INDEX(Mal!Q$9:Q$431,COUNTIF($E$108:$F221,"")-COUNT($H$108:$H221)+1,0)),"")</f>
        <v>#N/A</v>
      </c>
      <c r="T222" s="39" t="e">
        <f>IF($E222="",IF(INDEX(Mal!R$9:R$431,COUNTIF($E$108:$F221,"")-COUNT($H$108:$H221)+1,0)=T221,"",INDEX(Mal!R$9:R$431,COUNTIF($E$108:$F221,"")-COUNT($H$108:$H221)+1,0)),"")</f>
        <v>#N/A</v>
      </c>
      <c r="U222" s="39" t="e">
        <f>IF($E222="",IF(INDEX(Mal!S$9:S$431,COUNTIF($E$108:$F221,"")-COUNT($H$108:$H221)+1,0)=U221,"",INDEX(Mal!S$9:S$431,COUNTIF($E$108:$F221,"")-COUNT($H$108:$H221)+1,0)),"")</f>
        <v>#N/A</v>
      </c>
      <c r="V222" s="39" t="e">
        <f t="shared" si="4"/>
        <v>#N/A</v>
      </c>
      <c r="W222" s="39" t="e">
        <f>IF(IF(AND(E222="",F222=""),INDEX(Mal!I$9:I$431,(COUNT($H$108:$H222)-COUNTIF($V$108:$V222,"")),0),"")="","",IF(AND(E222="",F222=""),INDEX(Mal!I$9:I$431,(COUNT($H$108:$H222)-COUNTIF($V$108:$V222,"")),0),""))</f>
        <v>#N/A</v>
      </c>
      <c r="X222" s="39" t="e">
        <f>IF($E222="",IF(INDEX(Mal!J$9:J$431,COUNTIF($E$108:$F221,"")-COUNT($H$108:$H221)+1,0)=X221,"",INDEX(Mal!J$9:J$431,COUNTIF($E$108:$F221,"")-COUNT($H$108:$H221)+1,0)),"")</f>
        <v>#N/A</v>
      </c>
      <c r="Y222" s="39" t="e">
        <f>IF(AND(Y221="",$H222=$H221),"",IF(VLOOKUP($H222,Mal!$A$9:$T$431,20,0)='Sales Orders'!Y221,"",VLOOKUP($H222,Mal!$A$9:$T$431,20,0)))</f>
        <v>#N/A</v>
      </c>
      <c r="Z222" s="39" t="e">
        <f t="shared" si="5"/>
        <v>#N/A</v>
      </c>
    </row>
    <row r="223" spans="1:26">
      <c r="A223" t="str">
        <f>IFERROR(IF(VLOOKUP(H223,Mal!$A$9:$A$431,1,0),"","END"),"END")</f>
        <v>END</v>
      </c>
      <c r="B223" s="39" t="e">
        <f>IF($E223="",IF(INDEX(Mal!$D$9:$D$431,COUNTIF($E$108:$F222,"")-COUNT($H$108:$H222)+1,0)=B222,"",INDEX(Mal!$D$9:$D$431,COUNTIF($E$108:$F222,"")-COUNT($H$108:$H222)+1,0)),"")</f>
        <v>#N/A</v>
      </c>
      <c r="C223" s="39" t="e">
        <f t="shared" si="6"/>
        <v>#N/A</v>
      </c>
      <c r="D223" s="39" t="e">
        <f>IF($E223="",IF(INDEX(Mal!$F$9:$F$431,COUNTIF($E$108:$F222,"")-COUNT($H$108:$H222)+1,0)=D222,"",INDEX(Mal!$F$9:$F$431,COUNTIF($E$108:$F222,"")-COUNT($H$108:$H222)+1,0)),"")</f>
        <v>#N/A</v>
      </c>
      <c r="E223" s="39" t="e">
        <f>IF(AND(E222="",$H223=$H222),"",IF(VLOOKUP(H223,Mal!$A$9:$B$431,2,0)='Sales Orders'!E222,"",VLOOKUP($H223,Mal!$A$9:$B$431,2,0)))</f>
        <v>#N/A</v>
      </c>
      <c r="F223" s="39" t="e">
        <f>IF($E223="",IF(INDEX(Mal!$C$9:$C$431,COUNTIF($E$108:$F222,"")-COUNT($H$108:$H222)+1,0)=F222,"",INDEX(Mal!$C$9:$C$431,COUNTIF($E$108:$F222,"")-COUNT($H$108:$H222)+1,0)),"")</f>
        <v>#N/A</v>
      </c>
      <c r="G223" s="39" t="e">
        <f t="shared" si="7"/>
        <v>#N/A</v>
      </c>
      <c r="H223" s="39">
        <f>IF(COUNTIF(Mal!$A$9:$A$431,'Sales Orders'!H222)+COUNTIFS(Mal!$A$9:$A$431,H222,Mal!$B$9:$B$431,"&lt;&gt;")+COUNTIFS(Mal!$A$9:$A$431,H222,Mal!$C$9:$C$431,"&lt;&gt;")=COUNTIF('Sales Orders'!$H$108:H222,'Sales Orders'!H222),'Sales Orders'!H222+1,'Sales Orders'!H222)</f>
        <v>2</v>
      </c>
      <c r="I223" s="39" t="e">
        <f>IF(E223="","",IF(Mal!$C$5="","",Mal!$C$5))</f>
        <v>#N/A</v>
      </c>
      <c r="J223" s="39" t="e">
        <f>IF(AND(J222="",$H223=$H222),"",IF(VLOOKUP($H223,Mal!$A$9:$H$431,7,0)='Sales Orders'!J222,"",VLOOKUP($H223,Mal!$A$9:$H$431,7,0)))</f>
        <v>#N/A</v>
      </c>
      <c r="K223" s="39" t="e">
        <f>IF(AND(K222="",$H223=$H222),"",IF(VLOOKUP($H223,Mal!$A$9:$H$431,8,0)='Sales Orders'!K222,"",VLOOKUP($H223,Mal!$A$9:$H$431,8,0)))</f>
        <v>#N/A</v>
      </c>
      <c r="L223" s="39" t="e">
        <f>IF(E223="","",IF(Mal!$C$6="","",Mal!$C$6))</f>
        <v>#N/A</v>
      </c>
      <c r="M223" s="39" t="e">
        <f>IF($E223="",IF(INDEX(Mal!K$9:K$431,COUNTIF($E$108:$F222,"")-COUNT($H$108:$H222)+1,0)=M222,"",INDEX(Mal!K$9:K$431,COUNTIF($E$108:$F222,"")-COUNT($H$108:$H222)+1,0)),"")</f>
        <v>#N/A</v>
      </c>
      <c r="N223" s="39" t="e">
        <f>IF($E223="",IF(INDEX(Mal!L$9:L$431,COUNTIF($E$108:$F222,"")-COUNT($H$108:$H222)+1,0)=N222,"",INDEX(Mal!L$9:L$431,COUNTIF($E$108:$F222,"")-COUNT($H$108:$H222)+1,0)),"")</f>
        <v>#N/A</v>
      </c>
      <c r="O223" s="39" t="e">
        <f>IF($E223="",IF(INDEX(Mal!M$9:M$431,COUNTIF($E$108:$F222,"")-COUNT($H$108:$H222)+1,0)=O222,"",INDEX(Mal!M$9:M$431,COUNTIF($E$108:$F222,"")-COUNT($H$108:$H222)+1,0)),"")</f>
        <v>#N/A</v>
      </c>
      <c r="P223" s="39" t="e">
        <f>IF($E223="",IF(INDEX(Mal!N$9:N$431,COUNTIF($E$108:$F222,"")-COUNT($H$108:$H222)+1,0)=P222,"",INDEX(Mal!N$9:N$431,COUNTIF($E$108:$F222,"")-COUNT($H$108:$H222)+1,0)),"")</f>
        <v>#N/A</v>
      </c>
      <c r="Q223" s="39" t="e">
        <f>IF($E223="",IF(INDEX(Mal!O$9:O$431,COUNTIF($E$108:$F222,"")-COUNT($H$108:$H222)+1,0)=Q222,"",INDEX(Mal!O$9:O$431,COUNTIF($E$108:$F222,"")-COUNT($H$108:$H222)+1,0)),"")</f>
        <v>#N/A</v>
      </c>
      <c r="R223" s="39" t="e">
        <f>IF($E223="",IF(INDEX(Mal!P$9:P$431,COUNTIF($E$108:$F222,"")-COUNT($H$108:$H222)+1,0)=R222,"",INDEX(Mal!P$9:P$431,COUNTIF($E$108:$F222,"")-COUNT($H$108:$H222)+1,0)),"")</f>
        <v>#N/A</v>
      </c>
      <c r="S223" s="39" t="e">
        <f>IF($E223="",IF(INDEX(Mal!Q$9:Q$431,COUNTIF($E$108:$F222,"")-COUNT($H$108:$H222)+1,0)=S222,"",INDEX(Mal!Q$9:Q$431,COUNTIF($E$108:$F222,"")-COUNT($H$108:$H222)+1,0)),"")</f>
        <v>#N/A</v>
      </c>
      <c r="T223" s="39" t="e">
        <f>IF($E223="",IF(INDEX(Mal!R$9:R$431,COUNTIF($E$108:$F222,"")-COUNT($H$108:$H222)+1,0)=T222,"",INDEX(Mal!R$9:R$431,COUNTIF($E$108:$F222,"")-COUNT($H$108:$H222)+1,0)),"")</f>
        <v>#N/A</v>
      </c>
      <c r="U223" s="39" t="e">
        <f>IF($E223="",IF(INDEX(Mal!S$9:S$431,COUNTIF($E$108:$F222,"")-COUNT($H$108:$H222)+1,0)=U222,"",INDEX(Mal!S$9:S$431,COUNTIF($E$108:$F222,"")-COUNT($H$108:$H222)+1,0)),"")</f>
        <v>#N/A</v>
      </c>
      <c r="V223" s="39" t="e">
        <f t="shared" si="4"/>
        <v>#N/A</v>
      </c>
      <c r="W223" s="39" t="e">
        <f>IF(IF(AND(E223="",F223=""),INDEX(Mal!I$9:I$431,(COUNT($H$108:$H223)-COUNTIF($V$108:$V223,"")),0),"")="","",IF(AND(E223="",F223=""),INDEX(Mal!I$9:I$431,(COUNT($H$108:$H223)-COUNTIF($V$108:$V223,"")),0),""))</f>
        <v>#N/A</v>
      </c>
      <c r="X223" s="39" t="e">
        <f>IF($E223="",IF(INDEX(Mal!J$9:J$431,COUNTIF($E$108:$F222,"")-COUNT($H$108:$H222)+1,0)=X222,"",INDEX(Mal!J$9:J$431,COUNTIF($E$108:$F222,"")-COUNT($H$108:$H222)+1,0)),"")</f>
        <v>#N/A</v>
      </c>
      <c r="Y223" s="39" t="e">
        <f>IF(AND(Y222="",$H223=$H222),"",IF(VLOOKUP($H223,Mal!$A$9:$T$431,20,0)='Sales Orders'!Y222,"",VLOOKUP($H223,Mal!$A$9:$T$431,20,0)))</f>
        <v>#N/A</v>
      </c>
      <c r="Z223" s="39" t="e">
        <f t="shared" si="5"/>
        <v>#N/A</v>
      </c>
    </row>
    <row r="224" spans="1:26">
      <c r="A224" t="str">
        <f>IFERROR(IF(VLOOKUP(H224,Mal!$A$9:$A$431,1,0),"","END"),"END")</f>
        <v>END</v>
      </c>
      <c r="B224" s="39" t="e">
        <f>IF($E224="",IF(INDEX(Mal!$D$9:$D$431,COUNTIF($E$108:$F223,"")-COUNT($H$108:$H223)+1,0)=B223,"",INDEX(Mal!$D$9:$D$431,COUNTIF($E$108:$F223,"")-COUNT($H$108:$H223)+1,0)),"")</f>
        <v>#N/A</v>
      </c>
      <c r="C224" s="39" t="e">
        <f t="shared" si="6"/>
        <v>#N/A</v>
      </c>
      <c r="D224" s="39" t="e">
        <f>IF($E224="",IF(INDEX(Mal!$F$9:$F$431,COUNTIF($E$108:$F223,"")-COUNT($H$108:$H223)+1,0)=D223,"",INDEX(Mal!$F$9:$F$431,COUNTIF($E$108:$F223,"")-COUNT($H$108:$H223)+1,0)),"")</f>
        <v>#N/A</v>
      </c>
      <c r="E224" s="39" t="e">
        <f>IF(AND(E223="",$H224=$H223),"",IF(VLOOKUP(H224,Mal!$A$9:$B$431,2,0)='Sales Orders'!E223,"",VLOOKUP($H224,Mal!$A$9:$B$431,2,0)))</f>
        <v>#N/A</v>
      </c>
      <c r="F224" s="39" t="e">
        <f>IF($E224="",IF(INDEX(Mal!$C$9:$C$431,COUNTIF($E$108:$F223,"")-COUNT($H$108:$H223)+1,0)=F223,"",INDEX(Mal!$C$9:$C$431,COUNTIF($E$108:$F223,"")-COUNT($H$108:$H223)+1,0)),"")</f>
        <v>#N/A</v>
      </c>
      <c r="G224" s="39" t="e">
        <f t="shared" si="7"/>
        <v>#N/A</v>
      </c>
      <c r="H224" s="39">
        <f>IF(COUNTIF(Mal!$A$9:$A$431,'Sales Orders'!H223)+COUNTIFS(Mal!$A$9:$A$431,H223,Mal!$B$9:$B$431,"&lt;&gt;")+COUNTIFS(Mal!$A$9:$A$431,H223,Mal!$C$9:$C$431,"&lt;&gt;")=COUNTIF('Sales Orders'!$H$108:H223,'Sales Orders'!H223),'Sales Orders'!H223+1,'Sales Orders'!H223)</f>
        <v>2</v>
      </c>
      <c r="I224" s="39" t="e">
        <f>IF(E224="","",IF(Mal!$C$5="","",Mal!$C$5))</f>
        <v>#N/A</v>
      </c>
      <c r="J224" s="39" t="e">
        <f>IF(AND(J223="",$H224=$H223),"",IF(VLOOKUP($H224,Mal!$A$9:$H$431,7,0)='Sales Orders'!J223,"",VLOOKUP($H224,Mal!$A$9:$H$431,7,0)))</f>
        <v>#N/A</v>
      </c>
      <c r="K224" s="39" t="e">
        <f>IF(AND(K223="",$H224=$H223),"",IF(VLOOKUP($H224,Mal!$A$9:$H$431,8,0)='Sales Orders'!K223,"",VLOOKUP($H224,Mal!$A$9:$H$431,8,0)))</f>
        <v>#N/A</v>
      </c>
      <c r="L224" s="39" t="e">
        <f>IF(E224="","",IF(Mal!$C$6="","",Mal!$C$6))</f>
        <v>#N/A</v>
      </c>
      <c r="M224" s="39" t="e">
        <f>IF($E224="",IF(INDEX(Mal!K$9:K$431,COUNTIF($E$108:$F223,"")-COUNT($H$108:$H223)+1,0)=M223,"",INDEX(Mal!K$9:K$431,COUNTIF($E$108:$F223,"")-COUNT($H$108:$H223)+1,0)),"")</f>
        <v>#N/A</v>
      </c>
      <c r="N224" s="39" t="e">
        <f>IF($E224="",IF(INDEX(Mal!L$9:L$431,COUNTIF($E$108:$F223,"")-COUNT($H$108:$H223)+1,0)=N223,"",INDEX(Mal!L$9:L$431,COUNTIF($E$108:$F223,"")-COUNT($H$108:$H223)+1,0)),"")</f>
        <v>#N/A</v>
      </c>
      <c r="O224" s="39" t="e">
        <f>IF($E224="",IF(INDEX(Mal!M$9:M$431,COUNTIF($E$108:$F223,"")-COUNT($H$108:$H223)+1,0)=O223,"",INDEX(Mal!M$9:M$431,COUNTIF($E$108:$F223,"")-COUNT($H$108:$H223)+1,0)),"")</f>
        <v>#N/A</v>
      </c>
      <c r="P224" s="39" t="e">
        <f>IF($E224="",IF(INDEX(Mal!N$9:N$431,COUNTIF($E$108:$F223,"")-COUNT($H$108:$H223)+1,0)=P223,"",INDEX(Mal!N$9:N$431,COUNTIF($E$108:$F223,"")-COUNT($H$108:$H223)+1,0)),"")</f>
        <v>#N/A</v>
      </c>
      <c r="Q224" s="39" t="e">
        <f>IF($E224="",IF(INDEX(Mal!O$9:O$431,COUNTIF($E$108:$F223,"")-COUNT($H$108:$H223)+1,0)=Q223,"",INDEX(Mal!O$9:O$431,COUNTIF($E$108:$F223,"")-COUNT($H$108:$H223)+1,0)),"")</f>
        <v>#N/A</v>
      </c>
      <c r="R224" s="39" t="e">
        <f>IF($E224="",IF(INDEX(Mal!P$9:P$431,COUNTIF($E$108:$F223,"")-COUNT($H$108:$H223)+1,0)=R223,"",INDEX(Mal!P$9:P$431,COUNTIF($E$108:$F223,"")-COUNT($H$108:$H223)+1,0)),"")</f>
        <v>#N/A</v>
      </c>
      <c r="S224" s="39" t="e">
        <f>IF($E224="",IF(INDEX(Mal!Q$9:Q$431,COUNTIF($E$108:$F223,"")-COUNT($H$108:$H223)+1,0)=S223,"",INDEX(Mal!Q$9:Q$431,COUNTIF($E$108:$F223,"")-COUNT($H$108:$H223)+1,0)),"")</f>
        <v>#N/A</v>
      </c>
      <c r="T224" s="39" t="e">
        <f>IF($E224="",IF(INDEX(Mal!R$9:R$431,COUNTIF($E$108:$F223,"")-COUNT($H$108:$H223)+1,0)=T223,"",INDEX(Mal!R$9:R$431,COUNTIF($E$108:$F223,"")-COUNT($H$108:$H223)+1,0)),"")</f>
        <v>#N/A</v>
      </c>
      <c r="U224" s="39" t="e">
        <f>IF($E224="",IF(INDEX(Mal!S$9:S$431,COUNTIF($E$108:$F223,"")-COUNT($H$108:$H223)+1,0)=U223,"",INDEX(Mal!S$9:S$431,COUNTIF($E$108:$F223,"")-COUNT($H$108:$H223)+1,0)),"")</f>
        <v>#N/A</v>
      </c>
      <c r="V224" s="39" t="e">
        <f t="shared" si="4"/>
        <v>#N/A</v>
      </c>
      <c r="W224" s="39" t="e">
        <f>IF(IF(AND(E224="",F224=""),INDEX(Mal!I$9:I$431,(COUNT($H$108:$H224)-COUNTIF($V$108:$V224,"")),0),"")="","",IF(AND(E224="",F224=""),INDEX(Mal!I$9:I$431,(COUNT($H$108:$H224)-COUNTIF($V$108:$V224,"")),0),""))</f>
        <v>#N/A</v>
      </c>
      <c r="X224" s="39" t="e">
        <f>IF($E224="",IF(INDEX(Mal!J$9:J$431,COUNTIF($E$108:$F223,"")-COUNT($H$108:$H223)+1,0)=X223,"",INDEX(Mal!J$9:J$431,COUNTIF($E$108:$F223,"")-COUNT($H$108:$H223)+1,0)),"")</f>
        <v>#N/A</v>
      </c>
      <c r="Y224" s="39" t="e">
        <f>IF(AND(Y223="",$H224=$H223),"",IF(VLOOKUP($H224,Mal!$A$9:$T$431,20,0)='Sales Orders'!Y223,"",VLOOKUP($H224,Mal!$A$9:$T$431,20,0)))</f>
        <v>#N/A</v>
      </c>
      <c r="Z224" s="39" t="e">
        <f t="shared" si="5"/>
        <v>#N/A</v>
      </c>
    </row>
    <row r="225" spans="1:26">
      <c r="A225" t="str">
        <f>IFERROR(IF(VLOOKUP(H225,Mal!$A$9:$A$431,1,0),"","END"),"END")</f>
        <v>END</v>
      </c>
      <c r="B225" s="39" t="e">
        <f>IF($E225="",IF(INDEX(Mal!$D$9:$D$431,COUNTIF($E$108:$F224,"")-COUNT($H$108:$H224)+1,0)=B224,"",INDEX(Mal!$D$9:$D$431,COUNTIF($E$108:$F224,"")-COUNT($H$108:$H224)+1,0)),"")</f>
        <v>#N/A</v>
      </c>
      <c r="C225" s="39" t="e">
        <f t="shared" si="6"/>
        <v>#N/A</v>
      </c>
      <c r="D225" s="39" t="e">
        <f>IF($E225="",IF(INDEX(Mal!$F$9:$F$431,COUNTIF($E$108:$F224,"")-COUNT($H$108:$H224)+1,0)=D224,"",INDEX(Mal!$F$9:$F$431,COUNTIF($E$108:$F224,"")-COUNT($H$108:$H224)+1,0)),"")</f>
        <v>#N/A</v>
      </c>
      <c r="E225" s="39" t="e">
        <f>IF(AND(E224="",$H225=$H224),"",IF(VLOOKUP(H225,Mal!$A$9:$B$431,2,0)='Sales Orders'!E224,"",VLOOKUP($H225,Mal!$A$9:$B$431,2,0)))</f>
        <v>#N/A</v>
      </c>
      <c r="F225" s="39" t="e">
        <f>IF($E225="",IF(INDEX(Mal!$C$9:$C$431,COUNTIF($E$108:$F224,"")-COUNT($H$108:$H224)+1,0)=F224,"",INDEX(Mal!$C$9:$C$431,COUNTIF($E$108:$F224,"")-COUNT($H$108:$H224)+1,0)),"")</f>
        <v>#N/A</v>
      </c>
      <c r="G225" s="39" t="e">
        <f t="shared" si="7"/>
        <v>#N/A</v>
      </c>
      <c r="H225" s="39">
        <f>IF(COUNTIF(Mal!$A$9:$A$431,'Sales Orders'!H224)+COUNTIFS(Mal!$A$9:$A$431,H224,Mal!$B$9:$B$431,"&lt;&gt;")+COUNTIFS(Mal!$A$9:$A$431,H224,Mal!$C$9:$C$431,"&lt;&gt;")=COUNTIF('Sales Orders'!$H$108:H224,'Sales Orders'!H224),'Sales Orders'!H224+1,'Sales Orders'!H224)</f>
        <v>2</v>
      </c>
      <c r="I225" s="39" t="e">
        <f>IF(E225="","",IF(Mal!$C$5="","",Mal!$C$5))</f>
        <v>#N/A</v>
      </c>
      <c r="J225" s="39" t="e">
        <f>IF(AND(J224="",$H225=$H224),"",IF(VLOOKUP($H225,Mal!$A$9:$H$431,7,0)='Sales Orders'!J224,"",VLOOKUP($H225,Mal!$A$9:$H$431,7,0)))</f>
        <v>#N/A</v>
      </c>
      <c r="K225" s="39" t="e">
        <f>IF(AND(K224="",$H225=$H224),"",IF(VLOOKUP($H225,Mal!$A$9:$H$431,8,0)='Sales Orders'!K224,"",VLOOKUP($H225,Mal!$A$9:$H$431,8,0)))</f>
        <v>#N/A</v>
      </c>
      <c r="L225" s="39" t="e">
        <f>IF(E225="","",IF(Mal!$C$6="","",Mal!$C$6))</f>
        <v>#N/A</v>
      </c>
      <c r="M225" s="39" t="e">
        <f>IF($E225="",IF(INDEX(Mal!K$9:K$431,COUNTIF($E$108:$F224,"")-COUNT($H$108:$H224)+1,0)=M224,"",INDEX(Mal!K$9:K$431,COUNTIF($E$108:$F224,"")-COUNT($H$108:$H224)+1,0)),"")</f>
        <v>#N/A</v>
      </c>
      <c r="N225" s="39" t="e">
        <f>IF($E225="",IF(INDEX(Mal!L$9:L$431,COUNTIF($E$108:$F224,"")-COUNT($H$108:$H224)+1,0)=N224,"",INDEX(Mal!L$9:L$431,COUNTIF($E$108:$F224,"")-COUNT($H$108:$H224)+1,0)),"")</f>
        <v>#N/A</v>
      </c>
      <c r="O225" s="39" t="e">
        <f>IF($E225="",IF(INDEX(Mal!M$9:M$431,COUNTIF($E$108:$F224,"")-COUNT($H$108:$H224)+1,0)=O224,"",INDEX(Mal!M$9:M$431,COUNTIF($E$108:$F224,"")-COUNT($H$108:$H224)+1,0)),"")</f>
        <v>#N/A</v>
      </c>
      <c r="P225" s="39" t="e">
        <f>IF($E225="",IF(INDEX(Mal!N$9:N$431,COUNTIF($E$108:$F224,"")-COUNT($H$108:$H224)+1,0)=P224,"",INDEX(Mal!N$9:N$431,COUNTIF($E$108:$F224,"")-COUNT($H$108:$H224)+1,0)),"")</f>
        <v>#N/A</v>
      </c>
      <c r="Q225" s="39" t="e">
        <f>IF($E225="",IF(INDEX(Mal!O$9:O$431,COUNTIF($E$108:$F224,"")-COUNT($H$108:$H224)+1,0)=Q224,"",INDEX(Mal!O$9:O$431,COUNTIF($E$108:$F224,"")-COUNT($H$108:$H224)+1,0)),"")</f>
        <v>#N/A</v>
      </c>
      <c r="R225" s="39" t="e">
        <f>IF($E225="",IF(INDEX(Mal!P$9:P$431,COUNTIF($E$108:$F224,"")-COUNT($H$108:$H224)+1,0)=R224,"",INDEX(Mal!P$9:P$431,COUNTIF($E$108:$F224,"")-COUNT($H$108:$H224)+1,0)),"")</f>
        <v>#N/A</v>
      </c>
      <c r="S225" s="39" t="e">
        <f>IF($E225="",IF(INDEX(Mal!Q$9:Q$431,COUNTIF($E$108:$F224,"")-COUNT($H$108:$H224)+1,0)=S224,"",INDEX(Mal!Q$9:Q$431,COUNTIF($E$108:$F224,"")-COUNT($H$108:$H224)+1,0)),"")</f>
        <v>#N/A</v>
      </c>
      <c r="T225" s="39" t="e">
        <f>IF($E225="",IF(INDEX(Mal!R$9:R$431,COUNTIF($E$108:$F224,"")-COUNT($H$108:$H224)+1,0)=T224,"",INDEX(Mal!R$9:R$431,COUNTIF($E$108:$F224,"")-COUNT($H$108:$H224)+1,0)),"")</f>
        <v>#N/A</v>
      </c>
      <c r="U225" s="39" t="e">
        <f>IF($E225="",IF(INDEX(Mal!S$9:S$431,COUNTIF($E$108:$F224,"")-COUNT($H$108:$H224)+1,0)=U224,"",INDEX(Mal!S$9:S$431,COUNTIF($E$108:$F224,"")-COUNT($H$108:$H224)+1,0)),"")</f>
        <v>#N/A</v>
      </c>
      <c r="V225" s="39" t="e">
        <f t="shared" si="4"/>
        <v>#N/A</v>
      </c>
      <c r="W225" s="39" t="e">
        <f>IF(IF(AND(E225="",F225=""),INDEX(Mal!I$9:I$431,(COUNT($H$108:$H225)-COUNTIF($V$108:$V225,"")),0),"")="","",IF(AND(E225="",F225=""),INDEX(Mal!I$9:I$431,(COUNT($H$108:$H225)-COUNTIF($V$108:$V225,"")),0),""))</f>
        <v>#N/A</v>
      </c>
      <c r="X225" s="39" t="e">
        <f>IF($E225="",IF(INDEX(Mal!J$9:J$431,COUNTIF($E$108:$F224,"")-COUNT($H$108:$H224)+1,0)=X224,"",INDEX(Mal!J$9:J$431,COUNTIF($E$108:$F224,"")-COUNT($H$108:$H224)+1,0)),"")</f>
        <v>#N/A</v>
      </c>
      <c r="Y225" s="39" t="e">
        <f>IF(AND(Y224="",$H225=$H224),"",IF(VLOOKUP($H225,Mal!$A$9:$T$431,20,0)='Sales Orders'!Y224,"",VLOOKUP($H225,Mal!$A$9:$T$431,20,0)))</f>
        <v>#N/A</v>
      </c>
      <c r="Z225" s="39" t="e">
        <f t="shared" si="5"/>
        <v>#N/A</v>
      </c>
    </row>
    <row r="226" spans="1:26">
      <c r="A226" t="str">
        <f>IFERROR(IF(VLOOKUP(H226,Mal!$A$9:$A$431,1,0),"","END"),"END")</f>
        <v>END</v>
      </c>
      <c r="B226" s="39" t="e">
        <f>IF($E226="",IF(INDEX(Mal!$D$9:$D$431,COUNTIF($E$108:$F225,"")-COUNT($H$108:$H225)+1,0)=B225,"",INDEX(Mal!$D$9:$D$431,COUNTIF($E$108:$F225,"")-COUNT($H$108:$H225)+1,0)),"")</f>
        <v>#N/A</v>
      </c>
      <c r="C226" s="39" t="e">
        <f t="shared" si="6"/>
        <v>#N/A</v>
      </c>
      <c r="D226" s="39" t="e">
        <f>IF($E226="",IF(INDEX(Mal!$F$9:$F$431,COUNTIF($E$108:$F225,"")-COUNT($H$108:$H225)+1,0)=D225,"",INDEX(Mal!$F$9:$F$431,COUNTIF($E$108:$F225,"")-COUNT($H$108:$H225)+1,0)),"")</f>
        <v>#N/A</v>
      </c>
      <c r="E226" s="39" t="e">
        <f>IF(AND(E225="",$H226=$H225),"",IF(VLOOKUP(H226,Mal!$A$9:$B$431,2,0)='Sales Orders'!E225,"",VLOOKUP($H226,Mal!$A$9:$B$431,2,0)))</f>
        <v>#N/A</v>
      </c>
      <c r="F226" s="39" t="e">
        <f>IF($E226="",IF(INDEX(Mal!$C$9:$C$431,COUNTIF($E$108:$F225,"")-COUNT($H$108:$H225)+1,0)=F225,"",INDEX(Mal!$C$9:$C$431,COUNTIF($E$108:$F225,"")-COUNT($H$108:$H225)+1,0)),"")</f>
        <v>#N/A</v>
      </c>
      <c r="G226" s="39" t="e">
        <f t="shared" si="7"/>
        <v>#N/A</v>
      </c>
      <c r="H226" s="39">
        <f>IF(COUNTIF(Mal!$A$9:$A$431,'Sales Orders'!H225)+COUNTIFS(Mal!$A$9:$A$431,H225,Mal!$B$9:$B$431,"&lt;&gt;")+COUNTIFS(Mal!$A$9:$A$431,H225,Mal!$C$9:$C$431,"&lt;&gt;")=COUNTIF('Sales Orders'!$H$108:H225,'Sales Orders'!H225),'Sales Orders'!H225+1,'Sales Orders'!H225)</f>
        <v>2</v>
      </c>
      <c r="I226" s="39" t="e">
        <f>IF(E226="","",IF(Mal!$C$5="","",Mal!$C$5))</f>
        <v>#N/A</v>
      </c>
      <c r="J226" s="39" t="e">
        <f>IF(AND(J225="",$H226=$H225),"",IF(VLOOKUP($H226,Mal!$A$9:$H$431,7,0)='Sales Orders'!J225,"",VLOOKUP($H226,Mal!$A$9:$H$431,7,0)))</f>
        <v>#N/A</v>
      </c>
      <c r="K226" s="39" t="e">
        <f>IF(AND(K225="",$H226=$H225),"",IF(VLOOKUP($H226,Mal!$A$9:$H$431,8,0)='Sales Orders'!K225,"",VLOOKUP($H226,Mal!$A$9:$H$431,8,0)))</f>
        <v>#N/A</v>
      </c>
      <c r="L226" s="39" t="e">
        <f>IF(E226="","",IF(Mal!$C$6="","",Mal!$C$6))</f>
        <v>#N/A</v>
      </c>
      <c r="M226" s="39" t="e">
        <f>IF($E226="",IF(INDEX(Mal!K$9:K$431,COUNTIF($E$108:$F225,"")-COUNT($H$108:$H225)+1,0)=M225,"",INDEX(Mal!K$9:K$431,COUNTIF($E$108:$F225,"")-COUNT($H$108:$H225)+1,0)),"")</f>
        <v>#N/A</v>
      </c>
      <c r="N226" s="39" t="e">
        <f>IF($E226="",IF(INDEX(Mal!L$9:L$431,COUNTIF($E$108:$F225,"")-COUNT($H$108:$H225)+1,0)=N225,"",INDEX(Mal!L$9:L$431,COUNTIF($E$108:$F225,"")-COUNT($H$108:$H225)+1,0)),"")</f>
        <v>#N/A</v>
      </c>
      <c r="O226" s="39" t="e">
        <f>IF($E226="",IF(INDEX(Mal!M$9:M$431,COUNTIF($E$108:$F225,"")-COUNT($H$108:$H225)+1,0)=O225,"",INDEX(Mal!M$9:M$431,COUNTIF($E$108:$F225,"")-COUNT($H$108:$H225)+1,0)),"")</f>
        <v>#N/A</v>
      </c>
      <c r="P226" s="39" t="e">
        <f>IF($E226="",IF(INDEX(Mal!N$9:N$431,COUNTIF($E$108:$F225,"")-COUNT($H$108:$H225)+1,0)=P225,"",INDEX(Mal!N$9:N$431,COUNTIF($E$108:$F225,"")-COUNT($H$108:$H225)+1,0)),"")</f>
        <v>#N/A</v>
      </c>
      <c r="Q226" s="39" t="e">
        <f>IF($E226="",IF(INDEX(Mal!O$9:O$431,COUNTIF($E$108:$F225,"")-COUNT($H$108:$H225)+1,0)=Q225,"",INDEX(Mal!O$9:O$431,COUNTIF($E$108:$F225,"")-COUNT($H$108:$H225)+1,0)),"")</f>
        <v>#N/A</v>
      </c>
      <c r="R226" s="39" t="e">
        <f>IF($E226="",IF(INDEX(Mal!P$9:P$431,COUNTIF($E$108:$F225,"")-COUNT($H$108:$H225)+1,0)=R225,"",INDEX(Mal!P$9:P$431,COUNTIF($E$108:$F225,"")-COUNT($H$108:$H225)+1,0)),"")</f>
        <v>#N/A</v>
      </c>
      <c r="S226" s="39" t="e">
        <f>IF($E226="",IF(INDEX(Mal!Q$9:Q$431,COUNTIF($E$108:$F225,"")-COUNT($H$108:$H225)+1,0)=S225,"",INDEX(Mal!Q$9:Q$431,COUNTIF($E$108:$F225,"")-COUNT($H$108:$H225)+1,0)),"")</f>
        <v>#N/A</v>
      </c>
      <c r="T226" s="39" t="e">
        <f>IF($E226="",IF(INDEX(Mal!R$9:R$431,COUNTIF($E$108:$F225,"")-COUNT($H$108:$H225)+1,0)=T225,"",INDEX(Mal!R$9:R$431,COUNTIF($E$108:$F225,"")-COUNT($H$108:$H225)+1,0)),"")</f>
        <v>#N/A</v>
      </c>
      <c r="U226" s="39" t="e">
        <f>IF($E226="",IF(INDEX(Mal!S$9:S$431,COUNTIF($E$108:$F225,"")-COUNT($H$108:$H225)+1,0)=U225,"",INDEX(Mal!S$9:S$431,COUNTIF($E$108:$F225,"")-COUNT($H$108:$H225)+1,0)),"")</f>
        <v>#N/A</v>
      </c>
      <c r="V226" s="39" t="e">
        <f t="shared" si="4"/>
        <v>#N/A</v>
      </c>
      <c r="W226" s="39" t="e">
        <f>IF(IF(AND(E226="",F226=""),INDEX(Mal!I$9:I$431,(COUNT($H$108:$H226)-COUNTIF($V$108:$V226,"")),0),"")="","",IF(AND(E226="",F226=""),INDEX(Mal!I$9:I$431,(COUNT($H$108:$H226)-COUNTIF($V$108:$V226,"")),0),""))</f>
        <v>#N/A</v>
      </c>
      <c r="X226" s="39" t="e">
        <f>IF($E226="",IF(INDEX(Mal!J$9:J$431,COUNTIF($E$108:$F225,"")-COUNT($H$108:$H225)+1,0)=X225,"",INDEX(Mal!J$9:J$431,COUNTIF($E$108:$F225,"")-COUNT($H$108:$H225)+1,0)),"")</f>
        <v>#N/A</v>
      </c>
      <c r="Y226" s="39" t="e">
        <f>IF(AND(Y225="",$H226=$H225),"",IF(VLOOKUP($H226,Mal!$A$9:$T$431,20,0)='Sales Orders'!Y225,"",VLOOKUP($H226,Mal!$A$9:$T$431,20,0)))</f>
        <v>#N/A</v>
      </c>
      <c r="Z226" s="39" t="e">
        <f t="shared" si="5"/>
        <v>#N/A</v>
      </c>
    </row>
    <row r="227" spans="1:26">
      <c r="A227" t="str">
        <f>IFERROR(IF(VLOOKUP(H227,Mal!$A$9:$A$431,1,0),"","END"),"END")</f>
        <v>END</v>
      </c>
      <c r="B227" s="39" t="e">
        <f>IF($E227="",IF(INDEX(Mal!$D$9:$D$431,COUNTIF($E$108:$F226,"")-COUNT($H$108:$H226)+1,0)=B226,"",INDEX(Mal!$D$9:$D$431,COUNTIF($E$108:$F226,"")-COUNT($H$108:$H226)+1,0)),"")</f>
        <v>#N/A</v>
      </c>
      <c r="C227" s="39" t="e">
        <f t="shared" si="6"/>
        <v>#N/A</v>
      </c>
      <c r="D227" s="39" t="e">
        <f>IF($E227="",IF(INDEX(Mal!$F$9:$F$431,COUNTIF($E$108:$F226,"")-COUNT($H$108:$H226)+1,0)=D226,"",INDEX(Mal!$F$9:$F$431,COUNTIF($E$108:$F226,"")-COUNT($H$108:$H226)+1,0)),"")</f>
        <v>#N/A</v>
      </c>
      <c r="E227" s="39" t="e">
        <f>IF(AND(E226="",$H227=$H226),"",IF(VLOOKUP(H227,Mal!$A$9:$B$431,2,0)='Sales Orders'!E226,"",VLOOKUP($H227,Mal!$A$9:$B$431,2,0)))</f>
        <v>#N/A</v>
      </c>
      <c r="F227" s="39" t="e">
        <f>IF($E227="",IF(INDEX(Mal!$C$9:$C$431,COUNTIF($E$108:$F226,"")-COUNT($H$108:$H226)+1,0)=F226,"",INDEX(Mal!$C$9:$C$431,COUNTIF($E$108:$F226,"")-COUNT($H$108:$H226)+1,0)),"")</f>
        <v>#N/A</v>
      </c>
      <c r="G227" s="39" t="e">
        <f t="shared" si="7"/>
        <v>#N/A</v>
      </c>
      <c r="H227" s="39">
        <f>IF(COUNTIF(Mal!$A$9:$A$431,'Sales Orders'!H226)+COUNTIFS(Mal!$A$9:$A$431,H226,Mal!$B$9:$B$431,"&lt;&gt;")+COUNTIFS(Mal!$A$9:$A$431,H226,Mal!$C$9:$C$431,"&lt;&gt;")=COUNTIF('Sales Orders'!$H$108:H226,'Sales Orders'!H226),'Sales Orders'!H226+1,'Sales Orders'!H226)</f>
        <v>2</v>
      </c>
      <c r="I227" s="39" t="e">
        <f>IF(E227="","",IF(Mal!$C$5="","",Mal!$C$5))</f>
        <v>#N/A</v>
      </c>
      <c r="J227" s="39" t="e">
        <f>IF(AND(J226="",$H227=$H226),"",IF(VLOOKUP($H227,Mal!$A$9:$H$431,7,0)='Sales Orders'!J226,"",VLOOKUP($H227,Mal!$A$9:$H$431,7,0)))</f>
        <v>#N/A</v>
      </c>
      <c r="K227" s="39" t="e">
        <f>IF(AND(K226="",$H227=$H226),"",IF(VLOOKUP($H227,Mal!$A$9:$H$431,8,0)='Sales Orders'!K226,"",VLOOKUP($H227,Mal!$A$9:$H$431,8,0)))</f>
        <v>#N/A</v>
      </c>
      <c r="L227" s="39" t="e">
        <f>IF(E227="","",IF(Mal!$C$6="","",Mal!$C$6))</f>
        <v>#N/A</v>
      </c>
      <c r="M227" s="39" t="e">
        <f>IF($E227="",IF(INDEX(Mal!K$9:K$431,COUNTIF($E$108:$F226,"")-COUNT($H$108:$H226)+1,0)=M226,"",INDEX(Mal!K$9:K$431,COUNTIF($E$108:$F226,"")-COUNT($H$108:$H226)+1,0)),"")</f>
        <v>#N/A</v>
      </c>
      <c r="N227" s="39" t="e">
        <f>IF($E227="",IF(INDEX(Mal!L$9:L$431,COUNTIF($E$108:$F226,"")-COUNT($H$108:$H226)+1,0)=N226,"",INDEX(Mal!L$9:L$431,COUNTIF($E$108:$F226,"")-COUNT($H$108:$H226)+1,0)),"")</f>
        <v>#N/A</v>
      </c>
      <c r="O227" s="39" t="e">
        <f>IF($E227="",IF(INDEX(Mal!M$9:M$431,COUNTIF($E$108:$F226,"")-COUNT($H$108:$H226)+1,0)=O226,"",INDEX(Mal!M$9:M$431,COUNTIF($E$108:$F226,"")-COUNT($H$108:$H226)+1,0)),"")</f>
        <v>#N/A</v>
      </c>
      <c r="P227" s="39" t="e">
        <f>IF($E227="",IF(INDEX(Mal!N$9:N$431,COUNTIF($E$108:$F226,"")-COUNT($H$108:$H226)+1,0)=P226,"",INDEX(Mal!N$9:N$431,COUNTIF($E$108:$F226,"")-COUNT($H$108:$H226)+1,0)),"")</f>
        <v>#N/A</v>
      </c>
      <c r="Q227" s="39" t="e">
        <f>IF($E227="",IF(INDEX(Mal!O$9:O$431,COUNTIF($E$108:$F226,"")-COUNT($H$108:$H226)+1,0)=Q226,"",INDEX(Mal!O$9:O$431,COUNTIF($E$108:$F226,"")-COUNT($H$108:$H226)+1,0)),"")</f>
        <v>#N/A</v>
      </c>
      <c r="R227" s="39" t="e">
        <f>IF($E227="",IF(INDEX(Mal!P$9:P$431,COUNTIF($E$108:$F226,"")-COUNT($H$108:$H226)+1,0)=R226,"",INDEX(Mal!P$9:P$431,COUNTIF($E$108:$F226,"")-COUNT($H$108:$H226)+1,0)),"")</f>
        <v>#N/A</v>
      </c>
      <c r="S227" s="39" t="e">
        <f>IF($E227="",IF(INDEX(Mal!Q$9:Q$431,COUNTIF($E$108:$F226,"")-COUNT($H$108:$H226)+1,0)=S226,"",INDEX(Mal!Q$9:Q$431,COUNTIF($E$108:$F226,"")-COUNT($H$108:$H226)+1,0)),"")</f>
        <v>#N/A</v>
      </c>
      <c r="T227" s="39" t="e">
        <f>IF($E227="",IF(INDEX(Mal!R$9:R$431,COUNTIF($E$108:$F226,"")-COUNT($H$108:$H226)+1,0)=T226,"",INDEX(Mal!R$9:R$431,COUNTIF($E$108:$F226,"")-COUNT($H$108:$H226)+1,0)),"")</f>
        <v>#N/A</v>
      </c>
      <c r="U227" s="39" t="e">
        <f>IF($E227="",IF(INDEX(Mal!S$9:S$431,COUNTIF($E$108:$F226,"")-COUNT($H$108:$H226)+1,0)=U226,"",INDEX(Mal!S$9:S$431,COUNTIF($E$108:$F226,"")-COUNT($H$108:$H226)+1,0)),"")</f>
        <v>#N/A</v>
      </c>
      <c r="V227" s="39" t="e">
        <f t="shared" si="4"/>
        <v>#N/A</v>
      </c>
      <c r="W227" s="39" t="e">
        <f>IF(IF(AND(E227="",F227=""),INDEX(Mal!I$9:I$431,(COUNT($H$108:$H227)-COUNTIF($V$108:$V227,"")),0),"")="","",IF(AND(E227="",F227=""),INDEX(Mal!I$9:I$431,(COUNT($H$108:$H227)-COUNTIF($V$108:$V227,"")),0),""))</f>
        <v>#N/A</v>
      </c>
      <c r="X227" s="39" t="e">
        <f>IF($E227="",IF(INDEX(Mal!J$9:J$431,COUNTIF($E$108:$F226,"")-COUNT($H$108:$H226)+1,0)=X226,"",INDEX(Mal!J$9:J$431,COUNTIF($E$108:$F226,"")-COUNT($H$108:$H226)+1,0)),"")</f>
        <v>#N/A</v>
      </c>
      <c r="Y227" s="39" t="e">
        <f>IF(AND(Y226="",$H227=$H226),"",IF(VLOOKUP($H227,Mal!$A$9:$T$431,20,0)='Sales Orders'!Y226,"",VLOOKUP($H227,Mal!$A$9:$T$431,20,0)))</f>
        <v>#N/A</v>
      </c>
      <c r="Z227" s="39" t="e">
        <f t="shared" si="5"/>
        <v>#N/A</v>
      </c>
    </row>
    <row r="228" spans="1:26">
      <c r="A228" t="str">
        <f>IFERROR(IF(VLOOKUP(H228,Mal!$A$9:$A$431,1,0),"","END"),"END")</f>
        <v>END</v>
      </c>
      <c r="B228" s="39" t="e">
        <f>IF($E228="",IF(INDEX(Mal!$D$9:$D$431,COUNTIF($E$108:$F227,"")-COUNT($H$108:$H227)+1,0)=B227,"",INDEX(Mal!$D$9:$D$431,COUNTIF($E$108:$F227,"")-COUNT($H$108:$H227)+1,0)),"")</f>
        <v>#N/A</v>
      </c>
      <c r="C228" s="39" t="e">
        <f t="shared" si="6"/>
        <v>#N/A</v>
      </c>
      <c r="D228" s="39" t="e">
        <f>IF($E228="",IF(INDEX(Mal!$F$9:$F$431,COUNTIF($E$108:$F227,"")-COUNT($H$108:$H227)+1,0)=D227,"",INDEX(Mal!$F$9:$F$431,COUNTIF($E$108:$F227,"")-COUNT($H$108:$H227)+1,0)),"")</f>
        <v>#N/A</v>
      </c>
      <c r="E228" s="39" t="e">
        <f>IF(AND(E227="",$H228=$H227),"",IF(VLOOKUP(H228,Mal!$A$9:$B$431,2,0)='Sales Orders'!E227,"",VLOOKUP($H228,Mal!$A$9:$B$431,2,0)))</f>
        <v>#N/A</v>
      </c>
      <c r="F228" s="39" t="e">
        <f>IF($E228="",IF(INDEX(Mal!$C$9:$C$431,COUNTIF($E$108:$F227,"")-COUNT($H$108:$H227)+1,0)=F227,"",INDEX(Mal!$C$9:$C$431,COUNTIF($E$108:$F227,"")-COUNT($H$108:$H227)+1,0)),"")</f>
        <v>#N/A</v>
      </c>
      <c r="G228" s="39" t="e">
        <f t="shared" si="7"/>
        <v>#N/A</v>
      </c>
      <c r="H228" s="39">
        <f>IF(COUNTIF(Mal!$A$9:$A$431,'Sales Orders'!H227)+COUNTIFS(Mal!$A$9:$A$431,H227,Mal!$B$9:$B$431,"&lt;&gt;")+COUNTIFS(Mal!$A$9:$A$431,H227,Mal!$C$9:$C$431,"&lt;&gt;")=COUNTIF('Sales Orders'!$H$108:H227,'Sales Orders'!H227),'Sales Orders'!H227+1,'Sales Orders'!H227)</f>
        <v>2</v>
      </c>
      <c r="I228" s="39" t="e">
        <f>IF(E228="","",IF(Mal!$C$5="","",Mal!$C$5))</f>
        <v>#N/A</v>
      </c>
      <c r="J228" s="39" t="e">
        <f>IF(AND(J227="",$H228=$H227),"",IF(VLOOKUP($H228,Mal!$A$9:$H$431,7,0)='Sales Orders'!J227,"",VLOOKUP($H228,Mal!$A$9:$H$431,7,0)))</f>
        <v>#N/A</v>
      </c>
      <c r="K228" s="39" t="e">
        <f>IF(AND(K227="",$H228=$H227),"",IF(VLOOKUP($H228,Mal!$A$9:$H$431,8,0)='Sales Orders'!K227,"",VLOOKUP($H228,Mal!$A$9:$H$431,8,0)))</f>
        <v>#N/A</v>
      </c>
      <c r="L228" s="39" t="e">
        <f>IF(E228="","",IF(Mal!$C$6="","",Mal!$C$6))</f>
        <v>#N/A</v>
      </c>
      <c r="M228" s="39" t="e">
        <f>IF($E228="",IF(INDEX(Mal!K$9:K$431,COUNTIF($E$108:$F227,"")-COUNT($H$108:$H227)+1,0)=M227,"",INDEX(Mal!K$9:K$431,COUNTIF($E$108:$F227,"")-COUNT($H$108:$H227)+1,0)),"")</f>
        <v>#N/A</v>
      </c>
      <c r="N228" s="39" t="e">
        <f>IF($E228="",IF(INDEX(Mal!L$9:L$431,COUNTIF($E$108:$F227,"")-COUNT($H$108:$H227)+1,0)=N227,"",INDEX(Mal!L$9:L$431,COUNTIF($E$108:$F227,"")-COUNT($H$108:$H227)+1,0)),"")</f>
        <v>#N/A</v>
      </c>
      <c r="O228" s="39" t="e">
        <f>IF($E228="",IF(INDEX(Mal!M$9:M$431,COUNTIF($E$108:$F227,"")-COUNT($H$108:$H227)+1,0)=O227,"",INDEX(Mal!M$9:M$431,COUNTIF($E$108:$F227,"")-COUNT($H$108:$H227)+1,0)),"")</f>
        <v>#N/A</v>
      </c>
      <c r="P228" s="39" t="e">
        <f>IF($E228="",IF(INDEX(Mal!N$9:N$431,COUNTIF($E$108:$F227,"")-COUNT($H$108:$H227)+1,0)=P227,"",INDEX(Mal!N$9:N$431,COUNTIF($E$108:$F227,"")-COUNT($H$108:$H227)+1,0)),"")</f>
        <v>#N/A</v>
      </c>
      <c r="Q228" s="39" t="e">
        <f>IF($E228="",IF(INDEX(Mal!O$9:O$431,COUNTIF($E$108:$F227,"")-COUNT($H$108:$H227)+1,0)=Q227,"",INDEX(Mal!O$9:O$431,COUNTIF($E$108:$F227,"")-COUNT($H$108:$H227)+1,0)),"")</f>
        <v>#N/A</v>
      </c>
      <c r="R228" s="39" t="e">
        <f>IF($E228="",IF(INDEX(Mal!P$9:P$431,COUNTIF($E$108:$F227,"")-COUNT($H$108:$H227)+1,0)=R227,"",INDEX(Mal!P$9:P$431,COUNTIF($E$108:$F227,"")-COUNT($H$108:$H227)+1,0)),"")</f>
        <v>#N/A</v>
      </c>
      <c r="S228" s="39" t="e">
        <f>IF($E228="",IF(INDEX(Mal!Q$9:Q$431,COUNTIF($E$108:$F227,"")-COUNT($H$108:$H227)+1,0)=S227,"",INDEX(Mal!Q$9:Q$431,COUNTIF($E$108:$F227,"")-COUNT($H$108:$H227)+1,0)),"")</f>
        <v>#N/A</v>
      </c>
      <c r="T228" s="39" t="e">
        <f>IF($E228="",IF(INDEX(Mal!R$9:R$431,COUNTIF($E$108:$F227,"")-COUNT($H$108:$H227)+1,0)=T227,"",INDEX(Mal!R$9:R$431,COUNTIF($E$108:$F227,"")-COUNT($H$108:$H227)+1,0)),"")</f>
        <v>#N/A</v>
      </c>
      <c r="U228" s="39" t="e">
        <f>IF($E228="",IF(INDEX(Mal!S$9:S$431,COUNTIF($E$108:$F227,"")-COUNT($H$108:$H227)+1,0)=U227,"",INDEX(Mal!S$9:S$431,COUNTIF($E$108:$F227,"")-COUNT($H$108:$H227)+1,0)),"")</f>
        <v>#N/A</v>
      </c>
      <c r="V228" s="39" t="e">
        <f t="shared" si="4"/>
        <v>#N/A</v>
      </c>
      <c r="W228" s="39" t="e">
        <f>IF(IF(AND(E228="",F228=""),INDEX(Mal!I$9:I$431,(COUNT($H$108:$H228)-COUNTIF($V$108:$V228,"")),0),"")="","",IF(AND(E228="",F228=""),INDEX(Mal!I$9:I$431,(COUNT($H$108:$H228)-COUNTIF($V$108:$V228,"")),0),""))</f>
        <v>#N/A</v>
      </c>
      <c r="X228" s="39" t="e">
        <f>IF($E228="",IF(INDEX(Mal!J$9:J$431,COUNTIF($E$108:$F227,"")-COUNT($H$108:$H227)+1,0)=X227,"",INDEX(Mal!J$9:J$431,COUNTIF($E$108:$F227,"")-COUNT($H$108:$H227)+1,0)),"")</f>
        <v>#N/A</v>
      </c>
      <c r="Y228" s="39" t="e">
        <f>IF(AND(Y227="",$H228=$H227),"",IF(VLOOKUP($H228,Mal!$A$9:$T$431,20,0)='Sales Orders'!Y227,"",VLOOKUP($H228,Mal!$A$9:$T$431,20,0)))</f>
        <v>#N/A</v>
      </c>
      <c r="Z228" s="39" t="e">
        <f t="shared" si="5"/>
        <v>#N/A</v>
      </c>
    </row>
    <row r="229" spans="1:26">
      <c r="A229" t="str">
        <f>IFERROR(IF(VLOOKUP(H229,Mal!$A$9:$A$431,1,0),"","END"),"END")</f>
        <v>END</v>
      </c>
      <c r="B229" s="39" t="e">
        <f>IF($E229="",IF(INDEX(Mal!$D$9:$D$431,COUNTIF($E$108:$F228,"")-COUNT($H$108:$H228)+1,0)=B228,"",INDEX(Mal!$D$9:$D$431,COUNTIF($E$108:$F228,"")-COUNT($H$108:$H228)+1,0)),"")</f>
        <v>#N/A</v>
      </c>
      <c r="C229" s="39" t="e">
        <f t="shared" si="6"/>
        <v>#N/A</v>
      </c>
      <c r="D229" s="39" t="e">
        <f>IF($E229="",IF(INDEX(Mal!$F$9:$F$431,COUNTIF($E$108:$F228,"")-COUNT($H$108:$H228)+1,0)=D228,"",INDEX(Mal!$F$9:$F$431,COUNTIF($E$108:$F228,"")-COUNT($H$108:$H228)+1,0)),"")</f>
        <v>#N/A</v>
      </c>
      <c r="E229" s="39" t="e">
        <f>IF(AND(E228="",$H229=$H228),"",IF(VLOOKUP(H229,Mal!$A$9:$B$431,2,0)='Sales Orders'!E228,"",VLOOKUP($H229,Mal!$A$9:$B$431,2,0)))</f>
        <v>#N/A</v>
      </c>
      <c r="F229" s="39" t="e">
        <f>IF($E229="",IF(INDEX(Mal!$C$9:$C$431,COUNTIF($E$108:$F228,"")-COUNT($H$108:$H228)+1,0)=F228,"",INDEX(Mal!$C$9:$C$431,COUNTIF($E$108:$F228,"")-COUNT($H$108:$H228)+1,0)),"")</f>
        <v>#N/A</v>
      </c>
      <c r="G229" s="39" t="e">
        <f t="shared" si="7"/>
        <v>#N/A</v>
      </c>
      <c r="H229" s="39">
        <f>IF(COUNTIF(Mal!$A$9:$A$431,'Sales Orders'!H228)+COUNTIFS(Mal!$A$9:$A$431,H228,Mal!$B$9:$B$431,"&lt;&gt;")+COUNTIFS(Mal!$A$9:$A$431,H228,Mal!$C$9:$C$431,"&lt;&gt;")=COUNTIF('Sales Orders'!$H$108:H228,'Sales Orders'!H228),'Sales Orders'!H228+1,'Sales Orders'!H228)</f>
        <v>2</v>
      </c>
      <c r="I229" s="39" t="e">
        <f>IF(E229="","",IF(Mal!$C$5="","",Mal!$C$5))</f>
        <v>#N/A</v>
      </c>
      <c r="J229" s="39" t="e">
        <f>IF(AND(J228="",$H229=$H228),"",IF(VLOOKUP($H229,Mal!$A$9:$H$431,7,0)='Sales Orders'!J228,"",VLOOKUP($H229,Mal!$A$9:$H$431,7,0)))</f>
        <v>#N/A</v>
      </c>
      <c r="K229" s="39" t="e">
        <f>IF(AND(K228="",$H229=$H228),"",IF(VLOOKUP($H229,Mal!$A$9:$H$431,8,0)='Sales Orders'!K228,"",VLOOKUP($H229,Mal!$A$9:$H$431,8,0)))</f>
        <v>#N/A</v>
      </c>
      <c r="L229" s="39" t="e">
        <f>IF(E229="","",IF(Mal!$C$6="","",Mal!$C$6))</f>
        <v>#N/A</v>
      </c>
      <c r="M229" s="39" t="e">
        <f>IF($E229="",IF(INDEX(Mal!K$9:K$431,COUNTIF($E$108:$F228,"")-COUNT($H$108:$H228)+1,0)=M228,"",INDEX(Mal!K$9:K$431,COUNTIF($E$108:$F228,"")-COUNT($H$108:$H228)+1,0)),"")</f>
        <v>#N/A</v>
      </c>
      <c r="N229" s="39" t="e">
        <f>IF($E229="",IF(INDEX(Mal!L$9:L$431,COUNTIF($E$108:$F228,"")-COUNT($H$108:$H228)+1,0)=N228,"",INDEX(Mal!L$9:L$431,COUNTIF($E$108:$F228,"")-COUNT($H$108:$H228)+1,0)),"")</f>
        <v>#N/A</v>
      </c>
      <c r="O229" s="39" t="e">
        <f>IF($E229="",IF(INDEX(Mal!M$9:M$431,COUNTIF($E$108:$F228,"")-COUNT($H$108:$H228)+1,0)=O228,"",INDEX(Mal!M$9:M$431,COUNTIF($E$108:$F228,"")-COUNT($H$108:$H228)+1,0)),"")</f>
        <v>#N/A</v>
      </c>
      <c r="P229" s="39" t="e">
        <f>IF($E229="",IF(INDEX(Mal!N$9:N$431,COUNTIF($E$108:$F228,"")-COUNT($H$108:$H228)+1,0)=P228,"",INDEX(Mal!N$9:N$431,COUNTIF($E$108:$F228,"")-COUNT($H$108:$H228)+1,0)),"")</f>
        <v>#N/A</v>
      </c>
      <c r="Q229" s="39" t="e">
        <f>IF($E229="",IF(INDEX(Mal!O$9:O$431,COUNTIF($E$108:$F228,"")-COUNT($H$108:$H228)+1,0)=Q228,"",INDEX(Mal!O$9:O$431,COUNTIF($E$108:$F228,"")-COUNT($H$108:$H228)+1,0)),"")</f>
        <v>#N/A</v>
      </c>
      <c r="R229" s="39" t="e">
        <f>IF($E229="",IF(INDEX(Mal!P$9:P$431,COUNTIF($E$108:$F228,"")-COUNT($H$108:$H228)+1,0)=R228,"",INDEX(Mal!P$9:P$431,COUNTIF($E$108:$F228,"")-COUNT($H$108:$H228)+1,0)),"")</f>
        <v>#N/A</v>
      </c>
      <c r="S229" s="39" t="e">
        <f>IF($E229="",IF(INDEX(Mal!Q$9:Q$431,COUNTIF($E$108:$F228,"")-COUNT($H$108:$H228)+1,0)=S228,"",INDEX(Mal!Q$9:Q$431,COUNTIF($E$108:$F228,"")-COUNT($H$108:$H228)+1,0)),"")</f>
        <v>#N/A</v>
      </c>
      <c r="T229" s="39" t="e">
        <f>IF($E229="",IF(INDEX(Mal!R$9:R$431,COUNTIF($E$108:$F228,"")-COUNT($H$108:$H228)+1,0)=T228,"",INDEX(Mal!R$9:R$431,COUNTIF($E$108:$F228,"")-COUNT($H$108:$H228)+1,0)),"")</f>
        <v>#N/A</v>
      </c>
      <c r="U229" s="39" t="e">
        <f>IF($E229="",IF(INDEX(Mal!S$9:S$431,COUNTIF($E$108:$F228,"")-COUNT($H$108:$H228)+1,0)=U228,"",INDEX(Mal!S$9:S$431,COUNTIF($E$108:$F228,"")-COUNT($H$108:$H228)+1,0)),"")</f>
        <v>#N/A</v>
      </c>
      <c r="V229" s="39" t="e">
        <f t="shared" si="4"/>
        <v>#N/A</v>
      </c>
      <c r="W229" s="39" t="e">
        <f>IF(IF(AND(E229="",F229=""),INDEX(Mal!I$9:I$431,(COUNT($H$108:$H229)-COUNTIF($V$108:$V229,"")),0),"")="","",IF(AND(E229="",F229=""),INDEX(Mal!I$9:I$431,(COUNT($H$108:$H229)-COUNTIF($V$108:$V229,"")),0),""))</f>
        <v>#N/A</v>
      </c>
      <c r="X229" s="39" t="e">
        <f>IF($E229="",IF(INDEX(Mal!J$9:J$431,COUNTIF($E$108:$F228,"")-COUNT($H$108:$H228)+1,0)=X228,"",INDEX(Mal!J$9:J$431,COUNTIF($E$108:$F228,"")-COUNT($H$108:$H228)+1,0)),"")</f>
        <v>#N/A</v>
      </c>
      <c r="Y229" s="39" t="e">
        <f>IF(AND(Y228="",$H229=$H228),"",IF(VLOOKUP($H229,Mal!$A$9:$T$431,20,0)='Sales Orders'!Y228,"",VLOOKUP($H229,Mal!$A$9:$T$431,20,0)))</f>
        <v>#N/A</v>
      </c>
      <c r="Z229" s="39" t="e">
        <f t="shared" si="5"/>
        <v>#N/A</v>
      </c>
    </row>
    <row r="230" spans="1:26">
      <c r="A230" t="str">
        <f>IFERROR(IF(VLOOKUP(H230,Mal!$A$9:$A$431,1,0),"","END"),"END")</f>
        <v>END</v>
      </c>
      <c r="B230" s="39" t="e">
        <f>IF($E230="",IF(INDEX(Mal!$D$9:$D$431,COUNTIF($E$108:$F229,"")-COUNT($H$108:$H229)+1,0)=B229,"",INDEX(Mal!$D$9:$D$431,COUNTIF($E$108:$F229,"")-COUNT($H$108:$H229)+1,0)),"")</f>
        <v>#N/A</v>
      </c>
      <c r="C230" s="39" t="e">
        <f t="shared" si="6"/>
        <v>#N/A</v>
      </c>
      <c r="D230" s="39" t="e">
        <f>IF($E230="",IF(INDEX(Mal!$F$9:$F$431,COUNTIF($E$108:$F229,"")-COUNT($H$108:$H229)+1,0)=D229,"",INDEX(Mal!$F$9:$F$431,COUNTIF($E$108:$F229,"")-COUNT($H$108:$H229)+1,0)),"")</f>
        <v>#N/A</v>
      </c>
      <c r="E230" s="39" t="e">
        <f>IF(AND(E229="",$H230=$H229),"",IF(VLOOKUP(H230,Mal!$A$9:$B$431,2,0)='Sales Orders'!E229,"",VLOOKUP($H230,Mal!$A$9:$B$431,2,0)))</f>
        <v>#N/A</v>
      </c>
      <c r="F230" s="39" t="e">
        <f>IF($E230="",IF(INDEX(Mal!$C$9:$C$431,COUNTIF($E$108:$F229,"")-COUNT($H$108:$H229)+1,0)=F229,"",INDEX(Mal!$C$9:$C$431,COUNTIF($E$108:$F229,"")-COUNT($H$108:$H229)+1,0)),"")</f>
        <v>#N/A</v>
      </c>
      <c r="G230" s="39" t="e">
        <f t="shared" si="7"/>
        <v>#N/A</v>
      </c>
      <c r="H230" s="39">
        <f>IF(COUNTIF(Mal!$A$9:$A$431,'Sales Orders'!H229)+COUNTIFS(Mal!$A$9:$A$431,H229,Mal!$B$9:$B$431,"&lt;&gt;")+COUNTIFS(Mal!$A$9:$A$431,H229,Mal!$C$9:$C$431,"&lt;&gt;")=COUNTIF('Sales Orders'!$H$108:H229,'Sales Orders'!H229),'Sales Orders'!H229+1,'Sales Orders'!H229)</f>
        <v>2</v>
      </c>
      <c r="I230" s="39" t="e">
        <f>IF(E230="","",IF(Mal!$C$5="","",Mal!$C$5))</f>
        <v>#N/A</v>
      </c>
      <c r="J230" s="39" t="e">
        <f>IF(AND(J229="",$H230=$H229),"",IF(VLOOKUP($H230,Mal!$A$9:$H$431,7,0)='Sales Orders'!J229,"",VLOOKUP($H230,Mal!$A$9:$H$431,7,0)))</f>
        <v>#N/A</v>
      </c>
      <c r="K230" s="39" t="e">
        <f>IF(AND(K229="",$H230=$H229),"",IF(VLOOKUP($H230,Mal!$A$9:$H$431,8,0)='Sales Orders'!K229,"",VLOOKUP($H230,Mal!$A$9:$H$431,8,0)))</f>
        <v>#N/A</v>
      </c>
      <c r="L230" s="39" t="e">
        <f>IF(E230="","",IF(Mal!$C$6="","",Mal!$C$6))</f>
        <v>#N/A</v>
      </c>
      <c r="M230" s="39" t="e">
        <f>IF($E230="",IF(INDEX(Mal!K$9:K$431,COUNTIF($E$108:$F229,"")-COUNT($H$108:$H229)+1,0)=M229,"",INDEX(Mal!K$9:K$431,COUNTIF($E$108:$F229,"")-COUNT($H$108:$H229)+1,0)),"")</f>
        <v>#N/A</v>
      </c>
      <c r="N230" s="39" t="e">
        <f>IF($E230="",IF(INDEX(Mal!L$9:L$431,COUNTIF($E$108:$F229,"")-COUNT($H$108:$H229)+1,0)=N229,"",INDEX(Mal!L$9:L$431,COUNTIF($E$108:$F229,"")-COUNT($H$108:$H229)+1,0)),"")</f>
        <v>#N/A</v>
      </c>
      <c r="O230" s="39" t="e">
        <f>IF($E230="",IF(INDEX(Mal!M$9:M$431,COUNTIF($E$108:$F229,"")-COUNT($H$108:$H229)+1,0)=O229,"",INDEX(Mal!M$9:M$431,COUNTIF($E$108:$F229,"")-COUNT($H$108:$H229)+1,0)),"")</f>
        <v>#N/A</v>
      </c>
      <c r="P230" s="39" t="e">
        <f>IF($E230="",IF(INDEX(Mal!N$9:N$431,COUNTIF($E$108:$F229,"")-COUNT($H$108:$H229)+1,0)=P229,"",INDEX(Mal!N$9:N$431,COUNTIF($E$108:$F229,"")-COUNT($H$108:$H229)+1,0)),"")</f>
        <v>#N/A</v>
      </c>
      <c r="Q230" s="39" t="e">
        <f>IF($E230="",IF(INDEX(Mal!O$9:O$431,COUNTIF($E$108:$F229,"")-COUNT($H$108:$H229)+1,0)=Q229,"",INDEX(Mal!O$9:O$431,COUNTIF($E$108:$F229,"")-COUNT($H$108:$H229)+1,0)),"")</f>
        <v>#N/A</v>
      </c>
      <c r="R230" s="39" t="e">
        <f>IF($E230="",IF(INDEX(Mal!P$9:P$431,COUNTIF($E$108:$F229,"")-COUNT($H$108:$H229)+1,0)=R229,"",INDEX(Mal!P$9:P$431,COUNTIF($E$108:$F229,"")-COUNT($H$108:$H229)+1,0)),"")</f>
        <v>#N/A</v>
      </c>
      <c r="S230" s="39" t="e">
        <f>IF($E230="",IF(INDEX(Mal!Q$9:Q$431,COUNTIF($E$108:$F229,"")-COUNT($H$108:$H229)+1,0)=S229,"",INDEX(Mal!Q$9:Q$431,COUNTIF($E$108:$F229,"")-COUNT($H$108:$H229)+1,0)),"")</f>
        <v>#N/A</v>
      </c>
      <c r="T230" s="39" t="e">
        <f>IF($E230="",IF(INDEX(Mal!R$9:R$431,COUNTIF($E$108:$F229,"")-COUNT($H$108:$H229)+1,0)=T229,"",INDEX(Mal!R$9:R$431,COUNTIF($E$108:$F229,"")-COUNT($H$108:$H229)+1,0)),"")</f>
        <v>#N/A</v>
      </c>
      <c r="U230" s="39" t="e">
        <f>IF($E230="",IF(INDEX(Mal!S$9:S$431,COUNTIF($E$108:$F229,"")-COUNT($H$108:$H229)+1,0)=U229,"",INDEX(Mal!S$9:S$431,COUNTIF($E$108:$F229,"")-COUNT($H$108:$H229)+1,0)),"")</f>
        <v>#N/A</v>
      </c>
      <c r="V230" s="39" t="e">
        <f t="shared" si="4"/>
        <v>#N/A</v>
      </c>
      <c r="W230" s="39" t="e">
        <f>IF(IF(AND(E230="",F230=""),INDEX(Mal!I$9:I$431,(COUNT($H$108:$H230)-COUNTIF($V$108:$V230,"")),0),"")="","",IF(AND(E230="",F230=""),INDEX(Mal!I$9:I$431,(COUNT($H$108:$H230)-COUNTIF($V$108:$V230,"")),0),""))</f>
        <v>#N/A</v>
      </c>
      <c r="X230" s="39" t="e">
        <f>IF($E230="",IF(INDEX(Mal!J$9:J$431,COUNTIF($E$108:$F229,"")-COUNT($H$108:$H229)+1,0)=X229,"",INDEX(Mal!J$9:J$431,COUNTIF($E$108:$F229,"")-COUNT($H$108:$H229)+1,0)),"")</f>
        <v>#N/A</v>
      </c>
      <c r="Y230" s="39" t="e">
        <f>IF(AND(Y229="",$H230=$H229),"",IF(VLOOKUP($H230,Mal!$A$9:$T$431,20,0)='Sales Orders'!Y229,"",VLOOKUP($H230,Mal!$A$9:$T$431,20,0)))</f>
        <v>#N/A</v>
      </c>
      <c r="Z230" s="39" t="e">
        <f t="shared" si="5"/>
        <v>#N/A</v>
      </c>
    </row>
    <row r="231" spans="1:26">
      <c r="A231" t="str">
        <f>IFERROR(IF(VLOOKUP(H231,Mal!$A$9:$A$431,1,0),"","END"),"END")</f>
        <v>END</v>
      </c>
      <c r="B231" s="39" t="e">
        <f>IF($E231="",IF(INDEX(Mal!$D$9:$D$431,COUNTIF($E$108:$F230,"")-COUNT($H$108:$H230)+1,0)=B230,"",INDEX(Mal!$D$9:$D$431,COUNTIF($E$108:$F230,"")-COUNT($H$108:$H230)+1,0)),"")</f>
        <v>#N/A</v>
      </c>
      <c r="C231" s="39" t="e">
        <f t="shared" si="6"/>
        <v>#N/A</v>
      </c>
      <c r="D231" s="39" t="e">
        <f>IF($E231="",IF(INDEX(Mal!$F$9:$F$431,COUNTIF($E$108:$F230,"")-COUNT($H$108:$H230)+1,0)=D230,"",INDEX(Mal!$F$9:$F$431,COUNTIF($E$108:$F230,"")-COUNT($H$108:$H230)+1,0)),"")</f>
        <v>#N/A</v>
      </c>
      <c r="E231" s="39" t="e">
        <f>IF(AND(E230="",$H231=$H230),"",IF(VLOOKUP(H231,Mal!$A$9:$B$431,2,0)='Sales Orders'!E230,"",VLOOKUP($H231,Mal!$A$9:$B$431,2,0)))</f>
        <v>#N/A</v>
      </c>
      <c r="F231" s="39" t="e">
        <f>IF($E231="",IF(INDEX(Mal!$C$9:$C$431,COUNTIF($E$108:$F230,"")-COUNT($H$108:$H230)+1,0)=F230,"",INDEX(Mal!$C$9:$C$431,COUNTIF($E$108:$F230,"")-COUNT($H$108:$H230)+1,0)),"")</f>
        <v>#N/A</v>
      </c>
      <c r="G231" s="39" t="e">
        <f t="shared" si="7"/>
        <v>#N/A</v>
      </c>
      <c r="H231" s="39">
        <f>IF(COUNTIF(Mal!$A$9:$A$431,'Sales Orders'!H230)+COUNTIFS(Mal!$A$9:$A$431,H230,Mal!$B$9:$B$431,"&lt;&gt;")+COUNTIFS(Mal!$A$9:$A$431,H230,Mal!$C$9:$C$431,"&lt;&gt;")=COUNTIF('Sales Orders'!$H$108:H230,'Sales Orders'!H230),'Sales Orders'!H230+1,'Sales Orders'!H230)</f>
        <v>2</v>
      </c>
      <c r="I231" s="39" t="e">
        <f>IF(E231="","",IF(Mal!$C$5="","",Mal!$C$5))</f>
        <v>#N/A</v>
      </c>
      <c r="J231" s="39" t="e">
        <f>IF(AND(J230="",$H231=$H230),"",IF(VLOOKUP($H231,Mal!$A$9:$H$431,7,0)='Sales Orders'!J230,"",VLOOKUP($H231,Mal!$A$9:$H$431,7,0)))</f>
        <v>#N/A</v>
      </c>
      <c r="K231" s="39" t="e">
        <f>IF(AND(K230="",$H231=$H230),"",IF(VLOOKUP($H231,Mal!$A$9:$H$431,8,0)='Sales Orders'!K230,"",VLOOKUP($H231,Mal!$A$9:$H$431,8,0)))</f>
        <v>#N/A</v>
      </c>
      <c r="L231" s="39" t="e">
        <f>IF(E231="","",IF(Mal!$C$6="","",Mal!$C$6))</f>
        <v>#N/A</v>
      </c>
      <c r="M231" s="39" t="e">
        <f>IF($E231="",IF(INDEX(Mal!K$9:K$431,COUNTIF($E$108:$F230,"")-COUNT($H$108:$H230)+1,0)=M230,"",INDEX(Mal!K$9:K$431,COUNTIF($E$108:$F230,"")-COUNT($H$108:$H230)+1,0)),"")</f>
        <v>#N/A</v>
      </c>
      <c r="N231" s="39" t="e">
        <f>IF($E231="",IF(INDEX(Mal!L$9:L$431,COUNTIF($E$108:$F230,"")-COUNT($H$108:$H230)+1,0)=N230,"",INDEX(Mal!L$9:L$431,COUNTIF($E$108:$F230,"")-COUNT($H$108:$H230)+1,0)),"")</f>
        <v>#N/A</v>
      </c>
      <c r="O231" s="39" t="e">
        <f>IF($E231="",IF(INDEX(Mal!M$9:M$431,COUNTIF($E$108:$F230,"")-COUNT($H$108:$H230)+1,0)=O230,"",INDEX(Mal!M$9:M$431,COUNTIF($E$108:$F230,"")-COUNT($H$108:$H230)+1,0)),"")</f>
        <v>#N/A</v>
      </c>
      <c r="P231" s="39" t="e">
        <f>IF($E231="",IF(INDEX(Mal!N$9:N$431,COUNTIF($E$108:$F230,"")-COUNT($H$108:$H230)+1,0)=P230,"",INDEX(Mal!N$9:N$431,COUNTIF($E$108:$F230,"")-COUNT($H$108:$H230)+1,0)),"")</f>
        <v>#N/A</v>
      </c>
      <c r="Q231" s="39" t="e">
        <f>IF($E231="",IF(INDEX(Mal!O$9:O$431,COUNTIF($E$108:$F230,"")-COUNT($H$108:$H230)+1,0)=Q230,"",INDEX(Mal!O$9:O$431,COUNTIF($E$108:$F230,"")-COUNT($H$108:$H230)+1,0)),"")</f>
        <v>#N/A</v>
      </c>
      <c r="R231" s="39" t="e">
        <f>IF($E231="",IF(INDEX(Mal!P$9:P$431,COUNTIF($E$108:$F230,"")-COUNT($H$108:$H230)+1,0)=R230,"",INDEX(Mal!P$9:P$431,COUNTIF($E$108:$F230,"")-COUNT($H$108:$H230)+1,0)),"")</f>
        <v>#N/A</v>
      </c>
      <c r="S231" s="39" t="e">
        <f>IF($E231="",IF(INDEX(Mal!Q$9:Q$431,COUNTIF($E$108:$F230,"")-COUNT($H$108:$H230)+1,0)=S230,"",INDEX(Mal!Q$9:Q$431,COUNTIF($E$108:$F230,"")-COUNT($H$108:$H230)+1,0)),"")</f>
        <v>#N/A</v>
      </c>
      <c r="T231" s="39" t="e">
        <f>IF($E231="",IF(INDEX(Mal!R$9:R$431,COUNTIF($E$108:$F230,"")-COUNT($H$108:$H230)+1,0)=T230,"",INDEX(Mal!R$9:R$431,COUNTIF($E$108:$F230,"")-COUNT($H$108:$H230)+1,0)),"")</f>
        <v>#N/A</v>
      </c>
      <c r="U231" s="39" t="e">
        <f>IF($E231="",IF(INDEX(Mal!S$9:S$431,COUNTIF($E$108:$F230,"")-COUNT($H$108:$H230)+1,0)=U230,"",INDEX(Mal!S$9:S$431,COUNTIF($E$108:$F230,"")-COUNT($H$108:$H230)+1,0)),"")</f>
        <v>#N/A</v>
      </c>
      <c r="V231" s="39" t="e">
        <f t="shared" si="4"/>
        <v>#N/A</v>
      </c>
      <c r="W231" s="39" t="e">
        <f>IF(IF(AND(E231="",F231=""),INDEX(Mal!I$9:I$431,(COUNT($H$108:$H231)-COUNTIF($V$108:$V231,"")),0),"")="","",IF(AND(E231="",F231=""),INDEX(Mal!I$9:I$431,(COUNT($H$108:$H231)-COUNTIF($V$108:$V231,"")),0),""))</f>
        <v>#N/A</v>
      </c>
      <c r="X231" s="39" t="e">
        <f>IF($E231="",IF(INDEX(Mal!J$9:J$431,COUNTIF($E$108:$F230,"")-COUNT($H$108:$H230)+1,0)=X230,"",INDEX(Mal!J$9:J$431,COUNTIF($E$108:$F230,"")-COUNT($H$108:$H230)+1,0)),"")</f>
        <v>#N/A</v>
      </c>
      <c r="Y231" s="39" t="e">
        <f>IF(AND(Y230="",$H231=$H230),"",IF(VLOOKUP($H231,Mal!$A$9:$T$431,20,0)='Sales Orders'!Y230,"",VLOOKUP($H231,Mal!$A$9:$T$431,20,0)))</f>
        <v>#N/A</v>
      </c>
      <c r="Z231" s="39" t="e">
        <f t="shared" si="5"/>
        <v>#N/A</v>
      </c>
    </row>
    <row r="232" spans="1:26">
      <c r="A232" t="str">
        <f>IFERROR(IF(VLOOKUP(H232,Mal!$A$9:$A$431,1,0),"","END"),"END")</f>
        <v>END</v>
      </c>
      <c r="B232" s="39" t="e">
        <f>IF($E232="",IF(INDEX(Mal!$D$9:$D$431,COUNTIF($E$108:$F231,"")-COUNT($H$108:$H231)+1,0)=B231,"",INDEX(Mal!$D$9:$D$431,COUNTIF($E$108:$F231,"")-COUNT($H$108:$H231)+1,0)),"")</f>
        <v>#N/A</v>
      </c>
      <c r="C232" s="39" t="e">
        <f t="shared" si="6"/>
        <v>#N/A</v>
      </c>
      <c r="D232" s="39" t="e">
        <f>IF($E232="",IF(INDEX(Mal!$F$9:$F$431,COUNTIF($E$108:$F231,"")-COUNT($H$108:$H231)+1,0)=D231,"",INDEX(Mal!$F$9:$F$431,COUNTIF($E$108:$F231,"")-COUNT($H$108:$H231)+1,0)),"")</f>
        <v>#N/A</v>
      </c>
      <c r="E232" s="39" t="e">
        <f>IF(AND(E231="",$H232=$H231),"",IF(VLOOKUP(H232,Mal!$A$9:$B$431,2,0)='Sales Orders'!E231,"",VLOOKUP($H232,Mal!$A$9:$B$431,2,0)))</f>
        <v>#N/A</v>
      </c>
      <c r="F232" s="39" t="e">
        <f>IF($E232="",IF(INDEX(Mal!$C$9:$C$431,COUNTIF($E$108:$F231,"")-COUNT($H$108:$H231)+1,0)=F231,"",INDEX(Mal!$C$9:$C$431,COUNTIF($E$108:$F231,"")-COUNT($H$108:$H231)+1,0)),"")</f>
        <v>#N/A</v>
      </c>
      <c r="G232" s="39" t="e">
        <f t="shared" si="7"/>
        <v>#N/A</v>
      </c>
      <c r="H232" s="39">
        <f>IF(COUNTIF(Mal!$A$9:$A$431,'Sales Orders'!H231)+COUNTIFS(Mal!$A$9:$A$431,H231,Mal!$B$9:$B$431,"&lt;&gt;")+COUNTIFS(Mal!$A$9:$A$431,H231,Mal!$C$9:$C$431,"&lt;&gt;")=COUNTIF('Sales Orders'!$H$108:H231,'Sales Orders'!H231),'Sales Orders'!H231+1,'Sales Orders'!H231)</f>
        <v>2</v>
      </c>
      <c r="I232" s="39" t="e">
        <f>IF(E232="","",IF(Mal!$C$5="","",Mal!$C$5))</f>
        <v>#N/A</v>
      </c>
      <c r="J232" s="39" t="e">
        <f>IF(AND(J231="",$H232=$H231),"",IF(VLOOKUP($H232,Mal!$A$9:$H$431,7,0)='Sales Orders'!J231,"",VLOOKUP($H232,Mal!$A$9:$H$431,7,0)))</f>
        <v>#N/A</v>
      </c>
      <c r="K232" s="39" t="e">
        <f>IF(AND(K231="",$H232=$H231),"",IF(VLOOKUP($H232,Mal!$A$9:$H$431,8,0)='Sales Orders'!K231,"",VLOOKUP($H232,Mal!$A$9:$H$431,8,0)))</f>
        <v>#N/A</v>
      </c>
      <c r="L232" s="39" t="e">
        <f>IF(E232="","",IF(Mal!$C$6="","",Mal!$C$6))</f>
        <v>#N/A</v>
      </c>
      <c r="M232" s="39" t="e">
        <f>IF($E232="",IF(INDEX(Mal!K$9:K$431,COUNTIF($E$108:$F231,"")-COUNT($H$108:$H231)+1,0)=M231,"",INDEX(Mal!K$9:K$431,COUNTIF($E$108:$F231,"")-COUNT($H$108:$H231)+1,0)),"")</f>
        <v>#N/A</v>
      </c>
      <c r="N232" s="39" t="e">
        <f>IF($E232="",IF(INDEX(Mal!L$9:L$431,COUNTIF($E$108:$F231,"")-COUNT($H$108:$H231)+1,0)=N231,"",INDEX(Mal!L$9:L$431,COUNTIF($E$108:$F231,"")-COUNT($H$108:$H231)+1,0)),"")</f>
        <v>#N/A</v>
      </c>
      <c r="O232" s="39" t="e">
        <f>IF($E232="",IF(INDEX(Mal!M$9:M$431,COUNTIF($E$108:$F231,"")-COUNT($H$108:$H231)+1,0)=O231,"",INDEX(Mal!M$9:M$431,COUNTIF($E$108:$F231,"")-COUNT($H$108:$H231)+1,0)),"")</f>
        <v>#N/A</v>
      </c>
      <c r="P232" s="39" t="e">
        <f>IF($E232="",IF(INDEX(Mal!N$9:N$431,COUNTIF($E$108:$F231,"")-COUNT($H$108:$H231)+1,0)=P231,"",INDEX(Mal!N$9:N$431,COUNTIF($E$108:$F231,"")-COUNT($H$108:$H231)+1,0)),"")</f>
        <v>#N/A</v>
      </c>
      <c r="Q232" s="39" t="e">
        <f>IF($E232="",IF(INDEX(Mal!O$9:O$431,COUNTIF($E$108:$F231,"")-COUNT($H$108:$H231)+1,0)=Q231,"",INDEX(Mal!O$9:O$431,COUNTIF($E$108:$F231,"")-COUNT($H$108:$H231)+1,0)),"")</f>
        <v>#N/A</v>
      </c>
      <c r="R232" s="39" t="e">
        <f>IF($E232="",IF(INDEX(Mal!P$9:P$431,COUNTIF($E$108:$F231,"")-COUNT($H$108:$H231)+1,0)=R231,"",INDEX(Mal!P$9:P$431,COUNTIF($E$108:$F231,"")-COUNT($H$108:$H231)+1,0)),"")</f>
        <v>#N/A</v>
      </c>
      <c r="S232" s="39" t="e">
        <f>IF($E232="",IF(INDEX(Mal!Q$9:Q$431,COUNTIF($E$108:$F231,"")-COUNT($H$108:$H231)+1,0)=S231,"",INDEX(Mal!Q$9:Q$431,COUNTIF($E$108:$F231,"")-COUNT($H$108:$H231)+1,0)),"")</f>
        <v>#N/A</v>
      </c>
      <c r="T232" s="39" t="e">
        <f>IF($E232="",IF(INDEX(Mal!R$9:R$431,COUNTIF($E$108:$F231,"")-COUNT($H$108:$H231)+1,0)=T231,"",INDEX(Mal!R$9:R$431,COUNTIF($E$108:$F231,"")-COUNT($H$108:$H231)+1,0)),"")</f>
        <v>#N/A</v>
      </c>
      <c r="U232" s="39" t="e">
        <f>IF($E232="",IF(INDEX(Mal!S$9:S$431,COUNTIF($E$108:$F231,"")-COUNT($H$108:$H231)+1,0)=U231,"",INDEX(Mal!S$9:S$431,COUNTIF($E$108:$F231,"")-COUNT($H$108:$H231)+1,0)),"")</f>
        <v>#N/A</v>
      </c>
      <c r="V232" s="39" t="e">
        <f t="shared" si="4"/>
        <v>#N/A</v>
      </c>
      <c r="W232" s="39" t="e">
        <f>IF(IF(AND(E232="",F232=""),INDEX(Mal!I$9:I$431,(COUNT($H$108:$H232)-COUNTIF($V$108:$V232,"")),0),"")="","",IF(AND(E232="",F232=""),INDEX(Mal!I$9:I$431,(COUNT($H$108:$H232)-COUNTIF($V$108:$V232,"")),0),""))</f>
        <v>#N/A</v>
      </c>
      <c r="X232" s="39" t="e">
        <f>IF($E232="",IF(INDEX(Mal!J$9:J$431,COUNTIF($E$108:$F231,"")-COUNT($H$108:$H231)+1,0)=X231,"",INDEX(Mal!J$9:J$431,COUNTIF($E$108:$F231,"")-COUNT($H$108:$H231)+1,0)),"")</f>
        <v>#N/A</v>
      </c>
      <c r="Y232" s="39" t="e">
        <f>IF(AND(Y231="",$H232=$H231),"",IF(VLOOKUP($H232,Mal!$A$9:$T$431,20,0)='Sales Orders'!Y231,"",VLOOKUP($H232,Mal!$A$9:$T$431,20,0)))</f>
        <v>#N/A</v>
      </c>
      <c r="Z232" s="39" t="e">
        <f t="shared" si="5"/>
        <v>#N/A</v>
      </c>
    </row>
    <row r="233" spans="1:26">
      <c r="A233" t="str">
        <f>IFERROR(IF(VLOOKUP(H233,Mal!$A$9:$A$431,1,0),"","END"),"END")</f>
        <v>END</v>
      </c>
      <c r="B233" s="39" t="e">
        <f>IF($E233="",IF(INDEX(Mal!$D$9:$D$431,COUNTIF($E$108:$F232,"")-COUNT($H$108:$H232)+1,0)=B232,"",INDEX(Mal!$D$9:$D$431,COUNTIF($E$108:$F232,"")-COUNT($H$108:$H232)+1,0)),"")</f>
        <v>#N/A</v>
      </c>
      <c r="C233" s="39" t="e">
        <f t="shared" si="6"/>
        <v>#N/A</v>
      </c>
      <c r="D233" s="39" t="e">
        <f>IF($E233="",IF(INDEX(Mal!$F$9:$F$431,COUNTIF($E$108:$F232,"")-COUNT($H$108:$H232)+1,0)=D232,"",INDEX(Mal!$F$9:$F$431,COUNTIF($E$108:$F232,"")-COUNT($H$108:$H232)+1,0)),"")</f>
        <v>#N/A</v>
      </c>
      <c r="E233" s="39" t="e">
        <f>IF(AND(E232="",$H233=$H232),"",IF(VLOOKUP(H233,Mal!$A$9:$B$431,2,0)='Sales Orders'!E232,"",VLOOKUP($H233,Mal!$A$9:$B$431,2,0)))</f>
        <v>#N/A</v>
      </c>
      <c r="F233" s="39" t="e">
        <f>IF($E233="",IF(INDEX(Mal!$C$9:$C$431,COUNTIF($E$108:$F232,"")-COUNT($H$108:$H232)+1,0)=F232,"",INDEX(Mal!$C$9:$C$431,COUNTIF($E$108:$F232,"")-COUNT($H$108:$H232)+1,0)),"")</f>
        <v>#N/A</v>
      </c>
      <c r="G233" s="39" t="e">
        <f t="shared" si="7"/>
        <v>#N/A</v>
      </c>
      <c r="H233" s="39">
        <f>IF(COUNTIF(Mal!$A$9:$A$431,'Sales Orders'!H232)+COUNTIFS(Mal!$A$9:$A$431,H232,Mal!$B$9:$B$431,"&lt;&gt;")+COUNTIFS(Mal!$A$9:$A$431,H232,Mal!$C$9:$C$431,"&lt;&gt;")=COUNTIF('Sales Orders'!$H$108:H232,'Sales Orders'!H232),'Sales Orders'!H232+1,'Sales Orders'!H232)</f>
        <v>2</v>
      </c>
      <c r="I233" s="39" t="e">
        <f>IF(E233="","",IF(Mal!$C$5="","",Mal!$C$5))</f>
        <v>#N/A</v>
      </c>
      <c r="J233" s="39" t="e">
        <f>IF(AND(J232="",$H233=$H232),"",IF(VLOOKUP($H233,Mal!$A$9:$H$431,7,0)='Sales Orders'!J232,"",VLOOKUP($H233,Mal!$A$9:$H$431,7,0)))</f>
        <v>#N/A</v>
      </c>
      <c r="K233" s="39" t="e">
        <f>IF(AND(K232="",$H233=$H232),"",IF(VLOOKUP($H233,Mal!$A$9:$H$431,8,0)='Sales Orders'!K232,"",VLOOKUP($H233,Mal!$A$9:$H$431,8,0)))</f>
        <v>#N/A</v>
      </c>
      <c r="L233" s="39" t="e">
        <f>IF(E233="","",IF(Mal!$C$6="","",Mal!$C$6))</f>
        <v>#N/A</v>
      </c>
      <c r="M233" s="39" t="e">
        <f>IF($E233="",IF(INDEX(Mal!K$9:K$431,COUNTIF($E$108:$F232,"")-COUNT($H$108:$H232)+1,0)=M232,"",INDEX(Mal!K$9:K$431,COUNTIF($E$108:$F232,"")-COUNT($H$108:$H232)+1,0)),"")</f>
        <v>#N/A</v>
      </c>
      <c r="N233" s="39" t="e">
        <f>IF($E233="",IF(INDEX(Mal!L$9:L$431,COUNTIF($E$108:$F232,"")-COUNT($H$108:$H232)+1,0)=N232,"",INDEX(Mal!L$9:L$431,COUNTIF($E$108:$F232,"")-COUNT($H$108:$H232)+1,0)),"")</f>
        <v>#N/A</v>
      </c>
      <c r="O233" s="39" t="e">
        <f>IF($E233="",IF(INDEX(Mal!M$9:M$431,COUNTIF($E$108:$F232,"")-COUNT($H$108:$H232)+1,0)=O232,"",INDEX(Mal!M$9:M$431,COUNTIF($E$108:$F232,"")-COUNT($H$108:$H232)+1,0)),"")</f>
        <v>#N/A</v>
      </c>
      <c r="P233" s="39" t="e">
        <f>IF($E233="",IF(INDEX(Mal!N$9:N$431,COUNTIF($E$108:$F232,"")-COUNT($H$108:$H232)+1,0)=P232,"",INDEX(Mal!N$9:N$431,COUNTIF($E$108:$F232,"")-COUNT($H$108:$H232)+1,0)),"")</f>
        <v>#N/A</v>
      </c>
      <c r="Q233" s="39" t="e">
        <f>IF($E233="",IF(INDEX(Mal!O$9:O$431,COUNTIF($E$108:$F232,"")-COUNT($H$108:$H232)+1,0)=Q232,"",INDEX(Mal!O$9:O$431,COUNTIF($E$108:$F232,"")-COUNT($H$108:$H232)+1,0)),"")</f>
        <v>#N/A</v>
      </c>
      <c r="R233" s="39" t="e">
        <f>IF($E233="",IF(INDEX(Mal!P$9:P$431,COUNTIF($E$108:$F232,"")-COUNT($H$108:$H232)+1,0)=R232,"",INDEX(Mal!P$9:P$431,COUNTIF($E$108:$F232,"")-COUNT($H$108:$H232)+1,0)),"")</f>
        <v>#N/A</v>
      </c>
      <c r="S233" s="39" t="e">
        <f>IF($E233="",IF(INDEX(Mal!Q$9:Q$431,COUNTIF($E$108:$F232,"")-COUNT($H$108:$H232)+1,0)=S232,"",INDEX(Mal!Q$9:Q$431,COUNTIF($E$108:$F232,"")-COUNT($H$108:$H232)+1,0)),"")</f>
        <v>#N/A</v>
      </c>
      <c r="T233" s="39" t="e">
        <f>IF($E233="",IF(INDEX(Mal!R$9:R$431,COUNTIF($E$108:$F232,"")-COUNT($H$108:$H232)+1,0)=T232,"",INDEX(Mal!R$9:R$431,COUNTIF($E$108:$F232,"")-COUNT($H$108:$H232)+1,0)),"")</f>
        <v>#N/A</v>
      </c>
      <c r="U233" s="39" t="e">
        <f>IF($E233="",IF(INDEX(Mal!S$9:S$431,COUNTIF($E$108:$F232,"")-COUNT($H$108:$H232)+1,0)=U232,"",INDEX(Mal!S$9:S$431,COUNTIF($E$108:$F232,"")-COUNT($H$108:$H232)+1,0)),"")</f>
        <v>#N/A</v>
      </c>
      <c r="V233" s="39" t="e">
        <f t="shared" si="4"/>
        <v>#N/A</v>
      </c>
      <c r="W233" s="39" t="e">
        <f>IF(IF(AND(E233="",F233=""),INDEX(Mal!I$9:I$431,(COUNT($H$108:$H233)-COUNTIF($V$108:$V233,"")),0),"")="","",IF(AND(E233="",F233=""),INDEX(Mal!I$9:I$431,(COUNT($H$108:$H233)-COUNTIF($V$108:$V233,"")),0),""))</f>
        <v>#N/A</v>
      </c>
      <c r="X233" s="39" t="e">
        <f>IF($E233="",IF(INDEX(Mal!J$9:J$431,COUNTIF($E$108:$F232,"")-COUNT($H$108:$H232)+1,0)=X232,"",INDEX(Mal!J$9:J$431,COUNTIF($E$108:$F232,"")-COUNT($H$108:$H232)+1,0)),"")</f>
        <v>#N/A</v>
      </c>
      <c r="Y233" s="39" t="e">
        <f>IF(AND(Y232="",$H233=$H232),"",IF(VLOOKUP($H233,Mal!$A$9:$T$431,20,0)='Sales Orders'!Y232,"",VLOOKUP($H233,Mal!$A$9:$T$431,20,0)))</f>
        <v>#N/A</v>
      </c>
      <c r="Z233" s="39" t="e">
        <f t="shared" si="5"/>
        <v>#N/A</v>
      </c>
    </row>
    <row r="234" spans="1:26">
      <c r="A234" t="str">
        <f>IFERROR(IF(VLOOKUP(H234,Mal!$A$9:$A$431,1,0),"","END"),"END")</f>
        <v>END</v>
      </c>
      <c r="B234" s="39" t="e">
        <f>IF($E234="",IF(INDEX(Mal!$D$9:$D$431,COUNTIF($E$108:$F233,"")-COUNT($H$108:$H233)+1,0)=B233,"",INDEX(Mal!$D$9:$D$431,COUNTIF($E$108:$F233,"")-COUNT($H$108:$H233)+1,0)),"")</f>
        <v>#N/A</v>
      </c>
      <c r="C234" s="39" t="e">
        <f t="shared" si="6"/>
        <v>#N/A</v>
      </c>
      <c r="D234" s="39" t="e">
        <f>IF($E234="",IF(INDEX(Mal!$F$9:$F$431,COUNTIF($E$108:$F233,"")-COUNT($H$108:$H233)+1,0)=D233,"",INDEX(Mal!$F$9:$F$431,COUNTIF($E$108:$F233,"")-COUNT($H$108:$H233)+1,0)),"")</f>
        <v>#N/A</v>
      </c>
      <c r="E234" s="39" t="e">
        <f>IF(AND(E233="",$H234=$H233),"",IF(VLOOKUP(H234,Mal!$A$9:$B$431,2,0)='Sales Orders'!E233,"",VLOOKUP($H234,Mal!$A$9:$B$431,2,0)))</f>
        <v>#N/A</v>
      </c>
      <c r="F234" s="39" t="e">
        <f>IF($E234="",IF(INDEX(Mal!$C$9:$C$431,COUNTIF($E$108:$F233,"")-COUNT($H$108:$H233)+1,0)=F233,"",INDEX(Mal!$C$9:$C$431,COUNTIF($E$108:$F233,"")-COUNT($H$108:$H233)+1,0)),"")</f>
        <v>#N/A</v>
      </c>
      <c r="G234" s="39" t="e">
        <f t="shared" si="7"/>
        <v>#N/A</v>
      </c>
      <c r="H234" s="39">
        <f>IF(COUNTIF(Mal!$A$9:$A$431,'Sales Orders'!H233)+COUNTIFS(Mal!$A$9:$A$431,H233,Mal!$B$9:$B$431,"&lt;&gt;")+COUNTIFS(Mal!$A$9:$A$431,H233,Mal!$C$9:$C$431,"&lt;&gt;")=COUNTIF('Sales Orders'!$H$108:H233,'Sales Orders'!H233),'Sales Orders'!H233+1,'Sales Orders'!H233)</f>
        <v>2</v>
      </c>
      <c r="I234" s="39" t="e">
        <f>IF(E234="","",IF(Mal!$C$5="","",Mal!$C$5))</f>
        <v>#N/A</v>
      </c>
      <c r="J234" s="39" t="e">
        <f>IF(AND(J233="",$H234=$H233),"",IF(VLOOKUP($H234,Mal!$A$9:$H$431,7,0)='Sales Orders'!J233,"",VLOOKUP($H234,Mal!$A$9:$H$431,7,0)))</f>
        <v>#N/A</v>
      </c>
      <c r="K234" s="39" t="e">
        <f>IF(AND(K233="",$H234=$H233),"",IF(VLOOKUP($H234,Mal!$A$9:$H$431,8,0)='Sales Orders'!K233,"",VLOOKUP($H234,Mal!$A$9:$H$431,8,0)))</f>
        <v>#N/A</v>
      </c>
      <c r="L234" s="39" t="e">
        <f>IF(E234="","",IF(Mal!$C$6="","",Mal!$C$6))</f>
        <v>#N/A</v>
      </c>
      <c r="M234" s="39" t="e">
        <f>IF($E234="",IF(INDEX(Mal!K$9:K$431,COUNTIF($E$108:$F233,"")-COUNT($H$108:$H233)+1,0)=M233,"",INDEX(Mal!K$9:K$431,COUNTIF($E$108:$F233,"")-COUNT($H$108:$H233)+1,0)),"")</f>
        <v>#N/A</v>
      </c>
      <c r="N234" s="39" t="e">
        <f>IF($E234="",IF(INDEX(Mal!L$9:L$431,COUNTIF($E$108:$F233,"")-COUNT($H$108:$H233)+1,0)=N233,"",INDEX(Mal!L$9:L$431,COUNTIF($E$108:$F233,"")-COUNT($H$108:$H233)+1,0)),"")</f>
        <v>#N/A</v>
      </c>
      <c r="O234" s="39" t="e">
        <f>IF($E234="",IF(INDEX(Mal!M$9:M$431,COUNTIF($E$108:$F233,"")-COUNT($H$108:$H233)+1,0)=O233,"",INDEX(Mal!M$9:M$431,COUNTIF($E$108:$F233,"")-COUNT($H$108:$H233)+1,0)),"")</f>
        <v>#N/A</v>
      </c>
      <c r="P234" s="39" t="e">
        <f>IF($E234="",IF(INDEX(Mal!N$9:N$431,COUNTIF($E$108:$F233,"")-COUNT($H$108:$H233)+1,0)=P233,"",INDEX(Mal!N$9:N$431,COUNTIF($E$108:$F233,"")-COUNT($H$108:$H233)+1,0)),"")</f>
        <v>#N/A</v>
      </c>
      <c r="Q234" s="39" t="e">
        <f>IF($E234="",IF(INDEX(Mal!O$9:O$431,COUNTIF($E$108:$F233,"")-COUNT($H$108:$H233)+1,0)=Q233,"",INDEX(Mal!O$9:O$431,COUNTIF($E$108:$F233,"")-COUNT($H$108:$H233)+1,0)),"")</f>
        <v>#N/A</v>
      </c>
      <c r="R234" s="39" t="e">
        <f>IF($E234="",IF(INDEX(Mal!P$9:P$431,COUNTIF($E$108:$F233,"")-COUNT($H$108:$H233)+1,0)=R233,"",INDEX(Mal!P$9:P$431,COUNTIF($E$108:$F233,"")-COUNT($H$108:$H233)+1,0)),"")</f>
        <v>#N/A</v>
      </c>
      <c r="S234" s="39" t="e">
        <f>IF($E234="",IF(INDEX(Mal!Q$9:Q$431,COUNTIF($E$108:$F233,"")-COUNT($H$108:$H233)+1,0)=S233,"",INDEX(Mal!Q$9:Q$431,COUNTIF($E$108:$F233,"")-COUNT($H$108:$H233)+1,0)),"")</f>
        <v>#N/A</v>
      </c>
      <c r="T234" s="39" t="e">
        <f>IF($E234="",IF(INDEX(Mal!R$9:R$431,COUNTIF($E$108:$F233,"")-COUNT($H$108:$H233)+1,0)=T233,"",INDEX(Mal!R$9:R$431,COUNTIF($E$108:$F233,"")-COUNT($H$108:$H233)+1,0)),"")</f>
        <v>#N/A</v>
      </c>
      <c r="U234" s="39" t="e">
        <f>IF($E234="",IF(INDEX(Mal!S$9:S$431,COUNTIF($E$108:$F233,"")-COUNT($H$108:$H233)+1,0)=U233,"",INDEX(Mal!S$9:S$431,COUNTIF($E$108:$F233,"")-COUNT($H$108:$H233)+1,0)),"")</f>
        <v>#N/A</v>
      </c>
      <c r="V234" s="39" t="e">
        <f t="shared" si="4"/>
        <v>#N/A</v>
      </c>
      <c r="W234" s="39" t="e">
        <f>IF(IF(AND(E234="",F234=""),INDEX(Mal!I$9:I$431,(COUNT($H$108:$H234)-COUNTIF($V$108:$V234,"")),0),"")="","",IF(AND(E234="",F234=""),INDEX(Mal!I$9:I$431,(COUNT($H$108:$H234)-COUNTIF($V$108:$V234,"")),0),""))</f>
        <v>#N/A</v>
      </c>
      <c r="X234" s="39" t="e">
        <f>IF($E234="",IF(INDEX(Mal!J$9:J$431,COUNTIF($E$108:$F233,"")-COUNT($H$108:$H233)+1,0)=X233,"",INDEX(Mal!J$9:J$431,COUNTIF($E$108:$F233,"")-COUNT($H$108:$H233)+1,0)),"")</f>
        <v>#N/A</v>
      </c>
      <c r="Y234" s="39" t="e">
        <f>IF(AND(Y233="",$H234=$H233),"",IF(VLOOKUP($H234,Mal!$A$9:$T$431,20,0)='Sales Orders'!Y233,"",VLOOKUP($H234,Mal!$A$9:$T$431,20,0)))</f>
        <v>#N/A</v>
      </c>
      <c r="Z234" s="39" t="e">
        <f t="shared" si="5"/>
        <v>#N/A</v>
      </c>
    </row>
    <row r="235" spans="1:26">
      <c r="A235" t="str">
        <f>IFERROR(IF(VLOOKUP(H235,Mal!$A$9:$A$431,1,0),"","END"),"END")</f>
        <v>END</v>
      </c>
      <c r="B235" s="39" t="e">
        <f>IF($E235="",IF(INDEX(Mal!$D$9:$D$431,COUNTIF($E$108:$F234,"")-COUNT($H$108:$H234)+1,0)=B234,"",INDEX(Mal!$D$9:$D$431,COUNTIF($E$108:$F234,"")-COUNT($H$108:$H234)+1,0)),"")</f>
        <v>#N/A</v>
      </c>
      <c r="C235" s="39" t="e">
        <f t="shared" si="6"/>
        <v>#N/A</v>
      </c>
      <c r="D235" s="39" t="e">
        <f>IF($E235="",IF(INDEX(Mal!$F$9:$F$431,COUNTIF($E$108:$F234,"")-COUNT($H$108:$H234)+1,0)=D234,"",INDEX(Mal!$F$9:$F$431,COUNTIF($E$108:$F234,"")-COUNT($H$108:$H234)+1,0)),"")</f>
        <v>#N/A</v>
      </c>
      <c r="E235" s="39" t="e">
        <f>IF(AND(E234="",$H235=$H234),"",IF(VLOOKUP(H235,Mal!$A$9:$B$431,2,0)='Sales Orders'!E234,"",VLOOKUP($H235,Mal!$A$9:$B$431,2,0)))</f>
        <v>#N/A</v>
      </c>
      <c r="F235" s="39" t="e">
        <f>IF($E235="",IF(INDEX(Mal!$C$9:$C$431,COUNTIF($E$108:$F234,"")-COUNT($H$108:$H234)+1,0)=F234,"",INDEX(Mal!$C$9:$C$431,COUNTIF($E$108:$F234,"")-COUNT($H$108:$H234)+1,0)),"")</f>
        <v>#N/A</v>
      </c>
      <c r="G235" s="39" t="e">
        <f t="shared" si="7"/>
        <v>#N/A</v>
      </c>
      <c r="H235" s="39">
        <f>IF(COUNTIF(Mal!$A$9:$A$431,'Sales Orders'!H234)+COUNTIFS(Mal!$A$9:$A$431,H234,Mal!$B$9:$B$431,"&lt;&gt;")+COUNTIFS(Mal!$A$9:$A$431,H234,Mal!$C$9:$C$431,"&lt;&gt;")=COUNTIF('Sales Orders'!$H$108:H234,'Sales Orders'!H234),'Sales Orders'!H234+1,'Sales Orders'!H234)</f>
        <v>2</v>
      </c>
      <c r="I235" s="39" t="e">
        <f>IF(E235="","",IF(Mal!$C$5="","",Mal!$C$5))</f>
        <v>#N/A</v>
      </c>
      <c r="J235" s="39" t="e">
        <f>IF(AND(J234="",$H235=$H234),"",IF(VLOOKUP($H235,Mal!$A$9:$H$431,7,0)='Sales Orders'!J234,"",VLOOKUP($H235,Mal!$A$9:$H$431,7,0)))</f>
        <v>#N/A</v>
      </c>
      <c r="K235" s="39" t="e">
        <f>IF(AND(K234="",$H235=$H234),"",IF(VLOOKUP($H235,Mal!$A$9:$H$431,8,0)='Sales Orders'!K234,"",VLOOKUP($H235,Mal!$A$9:$H$431,8,0)))</f>
        <v>#N/A</v>
      </c>
      <c r="L235" s="39" t="e">
        <f>IF(E235="","",IF(Mal!$C$6="","",Mal!$C$6))</f>
        <v>#N/A</v>
      </c>
      <c r="M235" s="39" t="e">
        <f>IF($E235="",IF(INDEX(Mal!K$9:K$431,COUNTIF($E$108:$F234,"")-COUNT($H$108:$H234)+1,0)=M234,"",INDEX(Mal!K$9:K$431,COUNTIF($E$108:$F234,"")-COUNT($H$108:$H234)+1,0)),"")</f>
        <v>#N/A</v>
      </c>
      <c r="N235" s="39" t="e">
        <f>IF($E235="",IF(INDEX(Mal!L$9:L$431,COUNTIF($E$108:$F234,"")-COUNT($H$108:$H234)+1,0)=N234,"",INDEX(Mal!L$9:L$431,COUNTIF($E$108:$F234,"")-COUNT($H$108:$H234)+1,0)),"")</f>
        <v>#N/A</v>
      </c>
      <c r="O235" s="39" t="e">
        <f>IF($E235="",IF(INDEX(Mal!M$9:M$431,COUNTIF($E$108:$F234,"")-COUNT($H$108:$H234)+1,0)=O234,"",INDEX(Mal!M$9:M$431,COUNTIF($E$108:$F234,"")-COUNT($H$108:$H234)+1,0)),"")</f>
        <v>#N/A</v>
      </c>
      <c r="P235" s="39" t="e">
        <f>IF($E235="",IF(INDEX(Mal!N$9:N$431,COUNTIF($E$108:$F234,"")-COUNT($H$108:$H234)+1,0)=P234,"",INDEX(Mal!N$9:N$431,COUNTIF($E$108:$F234,"")-COUNT($H$108:$H234)+1,0)),"")</f>
        <v>#N/A</v>
      </c>
      <c r="Q235" s="39" t="e">
        <f>IF($E235="",IF(INDEX(Mal!O$9:O$431,COUNTIF($E$108:$F234,"")-COUNT($H$108:$H234)+1,0)=Q234,"",INDEX(Mal!O$9:O$431,COUNTIF($E$108:$F234,"")-COUNT($H$108:$H234)+1,0)),"")</f>
        <v>#N/A</v>
      </c>
      <c r="R235" s="39" t="e">
        <f>IF($E235="",IF(INDEX(Mal!P$9:P$431,COUNTIF($E$108:$F234,"")-COUNT($H$108:$H234)+1,0)=R234,"",INDEX(Mal!P$9:P$431,COUNTIF($E$108:$F234,"")-COUNT($H$108:$H234)+1,0)),"")</f>
        <v>#N/A</v>
      </c>
      <c r="S235" s="39" t="e">
        <f>IF($E235="",IF(INDEX(Mal!Q$9:Q$431,COUNTIF($E$108:$F234,"")-COUNT($H$108:$H234)+1,0)=S234,"",INDEX(Mal!Q$9:Q$431,COUNTIF($E$108:$F234,"")-COUNT($H$108:$H234)+1,0)),"")</f>
        <v>#N/A</v>
      </c>
      <c r="T235" s="39" t="e">
        <f>IF($E235="",IF(INDEX(Mal!R$9:R$431,COUNTIF($E$108:$F234,"")-COUNT($H$108:$H234)+1,0)=T234,"",INDEX(Mal!R$9:R$431,COUNTIF($E$108:$F234,"")-COUNT($H$108:$H234)+1,0)),"")</f>
        <v>#N/A</v>
      </c>
      <c r="U235" s="39" t="e">
        <f>IF($E235="",IF(INDEX(Mal!S$9:S$431,COUNTIF($E$108:$F234,"")-COUNT($H$108:$H234)+1,0)=U234,"",INDEX(Mal!S$9:S$431,COUNTIF($E$108:$F234,"")-COUNT($H$108:$H234)+1,0)),"")</f>
        <v>#N/A</v>
      </c>
      <c r="V235" s="39" t="e">
        <f t="shared" si="4"/>
        <v>#N/A</v>
      </c>
      <c r="W235" s="39" t="e">
        <f>IF(IF(AND(E235="",F235=""),INDEX(Mal!I$9:I$431,(COUNT($H$108:$H235)-COUNTIF($V$108:$V235,"")),0),"")="","",IF(AND(E235="",F235=""),INDEX(Mal!I$9:I$431,(COUNT($H$108:$H235)-COUNTIF($V$108:$V235,"")),0),""))</f>
        <v>#N/A</v>
      </c>
      <c r="X235" s="39" t="e">
        <f>IF($E235="",IF(INDEX(Mal!J$9:J$431,COUNTIF($E$108:$F234,"")-COUNT($H$108:$H234)+1,0)=X234,"",INDEX(Mal!J$9:J$431,COUNTIF($E$108:$F234,"")-COUNT($H$108:$H234)+1,0)),"")</f>
        <v>#N/A</v>
      </c>
      <c r="Y235" s="39" t="e">
        <f>IF(AND(Y234="",$H235=$H234),"",IF(VLOOKUP($H235,Mal!$A$9:$T$431,20,0)='Sales Orders'!Y234,"",VLOOKUP($H235,Mal!$A$9:$T$431,20,0)))</f>
        <v>#N/A</v>
      </c>
      <c r="Z235" s="39" t="e">
        <f t="shared" si="5"/>
        <v>#N/A</v>
      </c>
    </row>
    <row r="236" spans="1:26">
      <c r="A236" t="str">
        <f>IFERROR(IF(VLOOKUP(H236,Mal!$A$9:$A$431,1,0),"","END"),"END")</f>
        <v>END</v>
      </c>
      <c r="B236" s="39" t="e">
        <f>IF($E236="",IF(INDEX(Mal!$D$9:$D$431,COUNTIF($E$108:$F235,"")-COUNT($H$108:$H235)+1,0)=B235,"",INDEX(Mal!$D$9:$D$431,COUNTIF($E$108:$F235,"")-COUNT($H$108:$H235)+1,0)),"")</f>
        <v>#N/A</v>
      </c>
      <c r="C236" s="39" t="e">
        <f t="shared" si="6"/>
        <v>#N/A</v>
      </c>
      <c r="D236" s="39" t="e">
        <f>IF($E236="",IF(INDEX(Mal!$F$9:$F$431,COUNTIF($E$108:$F235,"")-COUNT($H$108:$H235)+1,0)=D235,"",INDEX(Mal!$F$9:$F$431,COUNTIF($E$108:$F235,"")-COUNT($H$108:$H235)+1,0)),"")</f>
        <v>#N/A</v>
      </c>
      <c r="E236" s="39" t="e">
        <f>IF(AND(E235="",$H236=$H235),"",IF(VLOOKUP(H236,Mal!$A$9:$B$431,2,0)='Sales Orders'!E235,"",VLOOKUP($H236,Mal!$A$9:$B$431,2,0)))</f>
        <v>#N/A</v>
      </c>
      <c r="F236" s="39" t="e">
        <f>IF($E236="",IF(INDEX(Mal!$C$9:$C$431,COUNTIF($E$108:$F235,"")-COUNT($H$108:$H235)+1,0)=F235,"",INDEX(Mal!$C$9:$C$431,COUNTIF($E$108:$F235,"")-COUNT($H$108:$H235)+1,0)),"")</f>
        <v>#N/A</v>
      </c>
      <c r="G236" s="39" t="e">
        <f t="shared" si="7"/>
        <v>#N/A</v>
      </c>
      <c r="H236" s="39">
        <f>IF(COUNTIF(Mal!$A$9:$A$431,'Sales Orders'!H235)+COUNTIFS(Mal!$A$9:$A$431,H235,Mal!$B$9:$B$431,"&lt;&gt;")+COUNTIFS(Mal!$A$9:$A$431,H235,Mal!$C$9:$C$431,"&lt;&gt;")=COUNTIF('Sales Orders'!$H$108:H235,'Sales Orders'!H235),'Sales Orders'!H235+1,'Sales Orders'!H235)</f>
        <v>2</v>
      </c>
      <c r="I236" s="39" t="e">
        <f>IF(E236="","",IF(Mal!$C$5="","",Mal!$C$5))</f>
        <v>#N/A</v>
      </c>
      <c r="J236" s="39" t="e">
        <f>IF(AND(J235="",$H236=$H235),"",IF(VLOOKUP($H236,Mal!$A$9:$H$431,7,0)='Sales Orders'!J235,"",VLOOKUP($H236,Mal!$A$9:$H$431,7,0)))</f>
        <v>#N/A</v>
      </c>
      <c r="K236" s="39" t="e">
        <f>IF(AND(K235="",$H236=$H235),"",IF(VLOOKUP($H236,Mal!$A$9:$H$431,8,0)='Sales Orders'!K235,"",VLOOKUP($H236,Mal!$A$9:$H$431,8,0)))</f>
        <v>#N/A</v>
      </c>
      <c r="L236" s="39" t="e">
        <f>IF(E236="","",IF(Mal!$C$6="","",Mal!$C$6))</f>
        <v>#N/A</v>
      </c>
      <c r="M236" s="39" t="e">
        <f>IF($E236="",IF(INDEX(Mal!K$9:K$431,COUNTIF($E$108:$F235,"")-COUNT($H$108:$H235)+1,0)=M235,"",INDEX(Mal!K$9:K$431,COUNTIF($E$108:$F235,"")-COUNT($H$108:$H235)+1,0)),"")</f>
        <v>#N/A</v>
      </c>
      <c r="N236" s="39" t="e">
        <f>IF($E236="",IF(INDEX(Mal!L$9:L$431,COUNTIF($E$108:$F235,"")-COUNT($H$108:$H235)+1,0)=N235,"",INDEX(Mal!L$9:L$431,COUNTIF($E$108:$F235,"")-COUNT($H$108:$H235)+1,0)),"")</f>
        <v>#N/A</v>
      </c>
      <c r="O236" s="39" t="e">
        <f>IF($E236="",IF(INDEX(Mal!M$9:M$431,COUNTIF($E$108:$F235,"")-COUNT($H$108:$H235)+1,0)=O235,"",INDEX(Mal!M$9:M$431,COUNTIF($E$108:$F235,"")-COUNT($H$108:$H235)+1,0)),"")</f>
        <v>#N/A</v>
      </c>
      <c r="P236" s="39" t="e">
        <f>IF($E236="",IF(INDEX(Mal!N$9:N$431,COUNTIF($E$108:$F235,"")-COUNT($H$108:$H235)+1,0)=P235,"",INDEX(Mal!N$9:N$431,COUNTIF($E$108:$F235,"")-COUNT($H$108:$H235)+1,0)),"")</f>
        <v>#N/A</v>
      </c>
      <c r="Q236" s="39" t="e">
        <f>IF($E236="",IF(INDEX(Mal!O$9:O$431,COUNTIF($E$108:$F235,"")-COUNT($H$108:$H235)+1,0)=Q235,"",INDEX(Mal!O$9:O$431,COUNTIF($E$108:$F235,"")-COUNT($H$108:$H235)+1,0)),"")</f>
        <v>#N/A</v>
      </c>
      <c r="R236" s="39" t="e">
        <f>IF($E236="",IF(INDEX(Mal!P$9:P$431,COUNTIF($E$108:$F235,"")-COUNT($H$108:$H235)+1,0)=R235,"",INDEX(Mal!P$9:P$431,COUNTIF($E$108:$F235,"")-COUNT($H$108:$H235)+1,0)),"")</f>
        <v>#N/A</v>
      </c>
      <c r="S236" s="39" t="e">
        <f>IF($E236="",IF(INDEX(Mal!Q$9:Q$431,COUNTIF($E$108:$F235,"")-COUNT($H$108:$H235)+1,0)=S235,"",INDEX(Mal!Q$9:Q$431,COUNTIF($E$108:$F235,"")-COUNT($H$108:$H235)+1,0)),"")</f>
        <v>#N/A</v>
      </c>
      <c r="T236" s="39" t="e">
        <f>IF($E236="",IF(INDEX(Mal!R$9:R$431,COUNTIF($E$108:$F235,"")-COUNT($H$108:$H235)+1,0)=T235,"",INDEX(Mal!R$9:R$431,COUNTIF($E$108:$F235,"")-COUNT($H$108:$H235)+1,0)),"")</f>
        <v>#N/A</v>
      </c>
      <c r="U236" s="39" t="e">
        <f>IF($E236="",IF(INDEX(Mal!S$9:S$431,COUNTIF($E$108:$F235,"")-COUNT($H$108:$H235)+1,0)=U235,"",INDEX(Mal!S$9:S$431,COUNTIF($E$108:$F235,"")-COUNT($H$108:$H235)+1,0)),"")</f>
        <v>#N/A</v>
      </c>
      <c r="V236" s="39" t="e">
        <f t="shared" si="4"/>
        <v>#N/A</v>
      </c>
      <c r="W236" s="39" t="e">
        <f>IF(IF(AND(E236="",F236=""),INDEX(Mal!I$9:I$431,(COUNT($H$108:$H236)-COUNTIF($V$108:$V236,"")),0),"")="","",IF(AND(E236="",F236=""),INDEX(Mal!I$9:I$431,(COUNT($H$108:$H236)-COUNTIF($V$108:$V236,"")),0),""))</f>
        <v>#N/A</v>
      </c>
      <c r="X236" s="39" t="e">
        <f>IF($E236="",IF(INDEX(Mal!J$9:J$431,COUNTIF($E$108:$F235,"")-COUNT($H$108:$H235)+1,0)=X235,"",INDEX(Mal!J$9:J$431,COUNTIF($E$108:$F235,"")-COUNT($H$108:$H235)+1,0)),"")</f>
        <v>#N/A</v>
      </c>
      <c r="Y236" s="39" t="e">
        <f>IF(AND(Y235="",$H236=$H235),"",IF(VLOOKUP($H236,Mal!$A$9:$T$431,20,0)='Sales Orders'!Y235,"",VLOOKUP($H236,Mal!$A$9:$T$431,20,0)))</f>
        <v>#N/A</v>
      </c>
      <c r="Z236" s="39" t="e">
        <f t="shared" si="5"/>
        <v>#N/A</v>
      </c>
    </row>
    <row r="237" spans="1:26">
      <c r="A237" t="str">
        <f>IFERROR(IF(VLOOKUP(H237,Mal!$A$9:$A$431,1,0),"","END"),"END")</f>
        <v>END</v>
      </c>
      <c r="B237" s="39" t="e">
        <f>IF($E237="",IF(INDEX(Mal!$D$9:$D$431,COUNTIF($E$108:$F236,"")-COUNT($H$108:$H236)+1,0)=B236,"",INDEX(Mal!$D$9:$D$431,COUNTIF($E$108:$F236,"")-COUNT($H$108:$H236)+1,0)),"")</f>
        <v>#N/A</v>
      </c>
      <c r="C237" s="39" t="e">
        <f t="shared" si="6"/>
        <v>#N/A</v>
      </c>
      <c r="D237" s="39" t="e">
        <f>IF($E237="",IF(INDEX(Mal!$F$9:$F$431,COUNTIF($E$108:$F236,"")-COUNT($H$108:$H236)+1,0)=D236,"",INDEX(Mal!$F$9:$F$431,COUNTIF($E$108:$F236,"")-COUNT($H$108:$H236)+1,0)),"")</f>
        <v>#N/A</v>
      </c>
      <c r="E237" s="39" t="e">
        <f>IF(AND(E236="",$H237=$H236),"",IF(VLOOKUP(H237,Mal!$A$9:$B$431,2,0)='Sales Orders'!E236,"",VLOOKUP($H237,Mal!$A$9:$B$431,2,0)))</f>
        <v>#N/A</v>
      </c>
      <c r="F237" s="39" t="e">
        <f>IF($E237="",IF(INDEX(Mal!$C$9:$C$431,COUNTIF($E$108:$F236,"")-COUNT($H$108:$H236)+1,0)=F236,"",INDEX(Mal!$C$9:$C$431,COUNTIF($E$108:$F236,"")-COUNT($H$108:$H236)+1,0)),"")</f>
        <v>#N/A</v>
      </c>
      <c r="G237" s="39" t="e">
        <f t="shared" si="7"/>
        <v>#N/A</v>
      </c>
      <c r="H237" s="39">
        <f>IF(COUNTIF(Mal!$A$9:$A$431,'Sales Orders'!H236)+COUNTIFS(Mal!$A$9:$A$431,H236,Mal!$B$9:$B$431,"&lt;&gt;")+COUNTIFS(Mal!$A$9:$A$431,H236,Mal!$C$9:$C$431,"&lt;&gt;")=COUNTIF('Sales Orders'!$H$108:H236,'Sales Orders'!H236),'Sales Orders'!H236+1,'Sales Orders'!H236)</f>
        <v>2</v>
      </c>
      <c r="I237" s="39" t="e">
        <f>IF(E237="","",IF(Mal!$C$5="","",Mal!$C$5))</f>
        <v>#N/A</v>
      </c>
      <c r="J237" s="39" t="e">
        <f>IF(AND(J236="",$H237=$H236),"",IF(VLOOKUP($H237,Mal!$A$9:$H$431,7,0)='Sales Orders'!J236,"",VLOOKUP($H237,Mal!$A$9:$H$431,7,0)))</f>
        <v>#N/A</v>
      </c>
      <c r="K237" s="39" t="e">
        <f>IF(AND(K236="",$H237=$H236),"",IF(VLOOKUP($H237,Mal!$A$9:$H$431,8,0)='Sales Orders'!K236,"",VLOOKUP($H237,Mal!$A$9:$H$431,8,0)))</f>
        <v>#N/A</v>
      </c>
      <c r="L237" s="39" t="e">
        <f>IF(E237="","",IF(Mal!$C$6="","",Mal!$C$6))</f>
        <v>#N/A</v>
      </c>
      <c r="M237" s="39" t="e">
        <f>IF($E237="",IF(INDEX(Mal!K$9:K$431,COUNTIF($E$108:$F236,"")-COUNT($H$108:$H236)+1,0)=M236,"",INDEX(Mal!K$9:K$431,COUNTIF($E$108:$F236,"")-COUNT($H$108:$H236)+1,0)),"")</f>
        <v>#N/A</v>
      </c>
      <c r="N237" s="39" t="e">
        <f>IF($E237="",IF(INDEX(Mal!L$9:L$431,COUNTIF($E$108:$F236,"")-COUNT($H$108:$H236)+1,0)=N236,"",INDEX(Mal!L$9:L$431,COUNTIF($E$108:$F236,"")-COUNT($H$108:$H236)+1,0)),"")</f>
        <v>#N/A</v>
      </c>
      <c r="O237" s="39" t="e">
        <f>IF($E237="",IF(INDEX(Mal!M$9:M$431,COUNTIF($E$108:$F236,"")-COUNT($H$108:$H236)+1,0)=O236,"",INDEX(Mal!M$9:M$431,COUNTIF($E$108:$F236,"")-COUNT($H$108:$H236)+1,0)),"")</f>
        <v>#N/A</v>
      </c>
      <c r="P237" s="39" t="e">
        <f>IF($E237="",IF(INDEX(Mal!N$9:N$431,COUNTIF($E$108:$F236,"")-COUNT($H$108:$H236)+1,0)=P236,"",INDEX(Mal!N$9:N$431,COUNTIF($E$108:$F236,"")-COUNT($H$108:$H236)+1,0)),"")</f>
        <v>#N/A</v>
      </c>
      <c r="Q237" s="39" t="e">
        <f>IF($E237="",IF(INDEX(Mal!O$9:O$431,COUNTIF($E$108:$F236,"")-COUNT($H$108:$H236)+1,0)=Q236,"",INDEX(Mal!O$9:O$431,COUNTIF($E$108:$F236,"")-COUNT($H$108:$H236)+1,0)),"")</f>
        <v>#N/A</v>
      </c>
      <c r="R237" s="39" t="e">
        <f>IF($E237="",IF(INDEX(Mal!P$9:P$431,COUNTIF($E$108:$F236,"")-COUNT($H$108:$H236)+1,0)=R236,"",INDEX(Mal!P$9:P$431,COUNTIF($E$108:$F236,"")-COUNT($H$108:$H236)+1,0)),"")</f>
        <v>#N/A</v>
      </c>
      <c r="S237" s="39" t="e">
        <f>IF($E237="",IF(INDEX(Mal!Q$9:Q$431,COUNTIF($E$108:$F236,"")-COUNT($H$108:$H236)+1,0)=S236,"",INDEX(Mal!Q$9:Q$431,COUNTIF($E$108:$F236,"")-COUNT($H$108:$H236)+1,0)),"")</f>
        <v>#N/A</v>
      </c>
      <c r="T237" s="39" t="e">
        <f>IF($E237="",IF(INDEX(Mal!R$9:R$431,COUNTIF($E$108:$F236,"")-COUNT($H$108:$H236)+1,0)=T236,"",INDEX(Mal!R$9:R$431,COUNTIF($E$108:$F236,"")-COUNT($H$108:$H236)+1,0)),"")</f>
        <v>#N/A</v>
      </c>
      <c r="U237" s="39" t="e">
        <f>IF($E237="",IF(INDEX(Mal!S$9:S$431,COUNTIF($E$108:$F236,"")-COUNT($H$108:$H236)+1,0)=U236,"",INDEX(Mal!S$9:S$431,COUNTIF($E$108:$F236,"")-COUNT($H$108:$H236)+1,0)),"")</f>
        <v>#N/A</v>
      </c>
      <c r="V237" s="39" t="e">
        <f t="shared" ref="V237:V300" si="8">IF(E237="",IF(F237="",IF(F236="",V236+1,1),""),"")</f>
        <v>#N/A</v>
      </c>
      <c r="W237" s="39" t="e">
        <f>IF(IF(AND(E237="",F237=""),INDEX(Mal!I$9:I$431,(COUNT($H$108:$H237)-COUNTIF($V$108:$V237,"")),0),"")="","",IF(AND(E237="",F237=""),INDEX(Mal!I$9:I$431,(COUNT($H$108:$H237)-COUNTIF($V$108:$V237,"")),0),""))</f>
        <v>#N/A</v>
      </c>
      <c r="X237" s="39" t="e">
        <f>IF($E237="",IF(INDEX(Mal!J$9:J$431,COUNTIF($E$108:$F236,"")-COUNT($H$108:$H236)+1,0)=X236,"",INDEX(Mal!J$9:J$431,COUNTIF($E$108:$F236,"")-COUNT($H$108:$H236)+1,0)),"")</f>
        <v>#N/A</v>
      </c>
      <c r="Y237" s="39" t="e">
        <f>IF(AND(Y236="",$H237=$H236),"",IF(VLOOKUP($H237,Mal!$A$9:$T$431,20,0)='Sales Orders'!Y236,"",VLOOKUP($H237,Mal!$A$9:$T$431,20,0)))</f>
        <v>#N/A</v>
      </c>
      <c r="Z237" s="39" t="e">
        <f t="shared" ref="Z237:Z300" si="9">IF(F237="","",IF(D237="",0,1))</f>
        <v>#N/A</v>
      </c>
    </row>
    <row r="238" spans="1:26">
      <c r="A238" t="str">
        <f>IFERROR(IF(VLOOKUP(H238,Mal!$A$9:$A$431,1,0),"","END"),"END")</f>
        <v>END</v>
      </c>
      <c r="B238" s="39" t="e">
        <f>IF($E238="",IF(INDEX(Mal!$D$9:$D$431,COUNTIF($E$108:$F237,"")-COUNT($H$108:$H237)+1,0)=B237,"",INDEX(Mal!$D$9:$D$431,COUNTIF($E$108:$F237,"")-COUNT($H$108:$H237)+1,0)),"")</f>
        <v>#N/A</v>
      </c>
      <c r="C238" s="39" t="e">
        <f t="shared" ref="C238:C301" si="10">D238</f>
        <v>#N/A</v>
      </c>
      <c r="D238" s="39" t="e">
        <f>IF($E238="",IF(INDEX(Mal!$F$9:$F$431,COUNTIF($E$108:$F237,"")-COUNT($H$108:$H237)+1,0)=D237,"",INDEX(Mal!$F$9:$F$431,COUNTIF($E$108:$F237,"")-COUNT($H$108:$H237)+1,0)),"")</f>
        <v>#N/A</v>
      </c>
      <c r="E238" s="39" t="e">
        <f>IF(AND(E237="",$H238=$H237),"",IF(VLOOKUP(H238,Mal!$A$9:$B$431,2,0)='Sales Orders'!E237,"",VLOOKUP($H238,Mal!$A$9:$B$431,2,0)))</f>
        <v>#N/A</v>
      </c>
      <c r="F238" s="39" t="e">
        <f>IF($E238="",IF(INDEX(Mal!$C$9:$C$431,COUNTIF($E$108:$F237,"")-COUNT($H$108:$H237)+1,0)=F237,"",INDEX(Mal!$C$9:$C$431,COUNTIF($E$108:$F237,"")-COUNT($H$108:$H237)+1,0)),"")</f>
        <v>#N/A</v>
      </c>
      <c r="G238" s="39" t="e">
        <f t="shared" ref="G238:G301" si="11">IF(H238=H237,IF(F238="",G237,G237+1),0)</f>
        <v>#N/A</v>
      </c>
      <c r="H238" s="39">
        <f>IF(COUNTIF(Mal!$A$9:$A$431,'Sales Orders'!H237)+COUNTIFS(Mal!$A$9:$A$431,H237,Mal!$B$9:$B$431,"&lt;&gt;")+COUNTIFS(Mal!$A$9:$A$431,H237,Mal!$C$9:$C$431,"&lt;&gt;")=COUNTIF('Sales Orders'!$H$108:H237,'Sales Orders'!H237),'Sales Orders'!H237+1,'Sales Orders'!H237)</f>
        <v>2</v>
      </c>
      <c r="I238" s="39" t="e">
        <f>IF(E238="","",IF(Mal!$C$5="","",Mal!$C$5))</f>
        <v>#N/A</v>
      </c>
      <c r="J238" s="39" t="e">
        <f>IF(AND(J237="",$H238=$H237),"",IF(VLOOKUP($H238,Mal!$A$9:$H$431,7,0)='Sales Orders'!J237,"",VLOOKUP($H238,Mal!$A$9:$H$431,7,0)))</f>
        <v>#N/A</v>
      </c>
      <c r="K238" s="39" t="e">
        <f>IF(AND(K237="",$H238=$H237),"",IF(VLOOKUP($H238,Mal!$A$9:$H$431,8,0)='Sales Orders'!K237,"",VLOOKUP($H238,Mal!$A$9:$H$431,8,0)))</f>
        <v>#N/A</v>
      </c>
      <c r="L238" s="39" t="e">
        <f>IF(E238="","",IF(Mal!$C$6="","",Mal!$C$6))</f>
        <v>#N/A</v>
      </c>
      <c r="M238" s="39" t="e">
        <f>IF($E238="",IF(INDEX(Mal!K$9:K$431,COUNTIF($E$108:$F237,"")-COUNT($H$108:$H237)+1,0)=M237,"",INDEX(Mal!K$9:K$431,COUNTIF($E$108:$F237,"")-COUNT($H$108:$H237)+1,0)),"")</f>
        <v>#N/A</v>
      </c>
      <c r="N238" s="39" t="e">
        <f>IF($E238="",IF(INDEX(Mal!L$9:L$431,COUNTIF($E$108:$F237,"")-COUNT($H$108:$H237)+1,0)=N237,"",INDEX(Mal!L$9:L$431,COUNTIF($E$108:$F237,"")-COUNT($H$108:$H237)+1,0)),"")</f>
        <v>#N/A</v>
      </c>
      <c r="O238" s="39" t="e">
        <f>IF($E238="",IF(INDEX(Mal!M$9:M$431,COUNTIF($E$108:$F237,"")-COUNT($H$108:$H237)+1,0)=O237,"",INDEX(Mal!M$9:M$431,COUNTIF($E$108:$F237,"")-COUNT($H$108:$H237)+1,0)),"")</f>
        <v>#N/A</v>
      </c>
      <c r="P238" s="39" t="e">
        <f>IF($E238="",IF(INDEX(Mal!N$9:N$431,COUNTIF($E$108:$F237,"")-COUNT($H$108:$H237)+1,0)=P237,"",INDEX(Mal!N$9:N$431,COUNTIF($E$108:$F237,"")-COUNT($H$108:$H237)+1,0)),"")</f>
        <v>#N/A</v>
      </c>
      <c r="Q238" s="39" t="e">
        <f>IF($E238="",IF(INDEX(Mal!O$9:O$431,COUNTIF($E$108:$F237,"")-COUNT($H$108:$H237)+1,0)=Q237,"",INDEX(Mal!O$9:O$431,COUNTIF($E$108:$F237,"")-COUNT($H$108:$H237)+1,0)),"")</f>
        <v>#N/A</v>
      </c>
      <c r="R238" s="39" t="e">
        <f>IF($E238="",IF(INDEX(Mal!P$9:P$431,COUNTIF($E$108:$F237,"")-COUNT($H$108:$H237)+1,0)=R237,"",INDEX(Mal!P$9:P$431,COUNTIF($E$108:$F237,"")-COUNT($H$108:$H237)+1,0)),"")</f>
        <v>#N/A</v>
      </c>
      <c r="S238" s="39" t="e">
        <f>IF($E238="",IF(INDEX(Mal!Q$9:Q$431,COUNTIF($E$108:$F237,"")-COUNT($H$108:$H237)+1,0)=S237,"",INDEX(Mal!Q$9:Q$431,COUNTIF($E$108:$F237,"")-COUNT($H$108:$H237)+1,0)),"")</f>
        <v>#N/A</v>
      </c>
      <c r="T238" s="39" t="e">
        <f>IF($E238="",IF(INDEX(Mal!R$9:R$431,COUNTIF($E$108:$F237,"")-COUNT($H$108:$H237)+1,0)=T237,"",INDEX(Mal!R$9:R$431,COUNTIF($E$108:$F237,"")-COUNT($H$108:$H237)+1,0)),"")</f>
        <v>#N/A</v>
      </c>
      <c r="U238" s="39" t="e">
        <f>IF($E238="",IF(INDEX(Mal!S$9:S$431,COUNTIF($E$108:$F237,"")-COUNT($H$108:$H237)+1,0)=U237,"",INDEX(Mal!S$9:S$431,COUNTIF($E$108:$F237,"")-COUNT($H$108:$H237)+1,0)),"")</f>
        <v>#N/A</v>
      </c>
      <c r="V238" s="39" t="e">
        <f t="shared" si="8"/>
        <v>#N/A</v>
      </c>
      <c r="W238" s="39" t="e">
        <f>IF(IF(AND(E238="",F238=""),INDEX(Mal!I$9:I$431,(COUNT($H$108:$H238)-COUNTIF($V$108:$V238,"")),0),"")="","",IF(AND(E238="",F238=""),INDEX(Mal!I$9:I$431,(COUNT($H$108:$H238)-COUNTIF($V$108:$V238,"")),0),""))</f>
        <v>#N/A</v>
      </c>
      <c r="X238" s="39" t="e">
        <f>IF($E238="",IF(INDEX(Mal!J$9:J$431,COUNTIF($E$108:$F237,"")-COUNT($H$108:$H237)+1,0)=X237,"",INDEX(Mal!J$9:J$431,COUNTIF($E$108:$F237,"")-COUNT($H$108:$H237)+1,0)),"")</f>
        <v>#N/A</v>
      </c>
      <c r="Y238" s="39" t="e">
        <f>IF(AND(Y237="",$H238=$H237),"",IF(VLOOKUP($H238,Mal!$A$9:$T$431,20,0)='Sales Orders'!Y237,"",VLOOKUP($H238,Mal!$A$9:$T$431,20,0)))</f>
        <v>#N/A</v>
      </c>
      <c r="Z238" s="39" t="e">
        <f t="shared" si="9"/>
        <v>#N/A</v>
      </c>
    </row>
    <row r="239" spans="1:26">
      <c r="A239" t="str">
        <f>IFERROR(IF(VLOOKUP(H239,Mal!$A$9:$A$431,1,0),"","END"),"END")</f>
        <v>END</v>
      </c>
      <c r="B239" s="39" t="e">
        <f>IF($E239="",IF(INDEX(Mal!$D$9:$D$431,COUNTIF($E$108:$F238,"")-COUNT($H$108:$H238)+1,0)=B238,"",INDEX(Mal!$D$9:$D$431,COUNTIF($E$108:$F238,"")-COUNT($H$108:$H238)+1,0)),"")</f>
        <v>#N/A</v>
      </c>
      <c r="C239" s="39" t="e">
        <f t="shared" si="10"/>
        <v>#N/A</v>
      </c>
      <c r="D239" s="39" t="e">
        <f>IF($E239="",IF(INDEX(Mal!$F$9:$F$431,COUNTIF($E$108:$F238,"")-COUNT($H$108:$H238)+1,0)=D238,"",INDEX(Mal!$F$9:$F$431,COUNTIF($E$108:$F238,"")-COUNT($H$108:$H238)+1,0)),"")</f>
        <v>#N/A</v>
      </c>
      <c r="E239" s="39" t="e">
        <f>IF(AND(E238="",$H239=$H238),"",IF(VLOOKUP(H239,Mal!$A$9:$B$431,2,0)='Sales Orders'!E238,"",VLOOKUP($H239,Mal!$A$9:$B$431,2,0)))</f>
        <v>#N/A</v>
      </c>
      <c r="F239" s="39" t="e">
        <f>IF($E239="",IF(INDEX(Mal!$C$9:$C$431,COUNTIF($E$108:$F238,"")-COUNT($H$108:$H238)+1,0)=F238,"",INDEX(Mal!$C$9:$C$431,COUNTIF($E$108:$F238,"")-COUNT($H$108:$H238)+1,0)),"")</f>
        <v>#N/A</v>
      </c>
      <c r="G239" s="39" t="e">
        <f t="shared" si="11"/>
        <v>#N/A</v>
      </c>
      <c r="H239" s="39">
        <f>IF(COUNTIF(Mal!$A$9:$A$431,'Sales Orders'!H238)+COUNTIFS(Mal!$A$9:$A$431,H238,Mal!$B$9:$B$431,"&lt;&gt;")+COUNTIFS(Mal!$A$9:$A$431,H238,Mal!$C$9:$C$431,"&lt;&gt;")=COUNTIF('Sales Orders'!$H$108:H238,'Sales Orders'!H238),'Sales Orders'!H238+1,'Sales Orders'!H238)</f>
        <v>2</v>
      </c>
      <c r="I239" s="39" t="e">
        <f>IF(E239="","",IF(Mal!$C$5="","",Mal!$C$5))</f>
        <v>#N/A</v>
      </c>
      <c r="J239" s="39" t="e">
        <f>IF(AND(J238="",$H239=$H238),"",IF(VLOOKUP($H239,Mal!$A$9:$H$431,7,0)='Sales Orders'!J238,"",VLOOKUP($H239,Mal!$A$9:$H$431,7,0)))</f>
        <v>#N/A</v>
      </c>
      <c r="K239" s="39" t="e">
        <f>IF(AND(K238="",$H239=$H238),"",IF(VLOOKUP($H239,Mal!$A$9:$H$431,8,0)='Sales Orders'!K238,"",VLOOKUP($H239,Mal!$A$9:$H$431,8,0)))</f>
        <v>#N/A</v>
      </c>
      <c r="L239" s="39" t="e">
        <f>IF(E239="","",IF(Mal!$C$6="","",Mal!$C$6))</f>
        <v>#N/A</v>
      </c>
      <c r="M239" s="39" t="e">
        <f>IF($E239="",IF(INDEX(Mal!K$9:K$431,COUNTIF($E$108:$F238,"")-COUNT($H$108:$H238)+1,0)=M238,"",INDEX(Mal!K$9:K$431,COUNTIF($E$108:$F238,"")-COUNT($H$108:$H238)+1,0)),"")</f>
        <v>#N/A</v>
      </c>
      <c r="N239" s="39" t="e">
        <f>IF($E239="",IF(INDEX(Mal!L$9:L$431,COUNTIF($E$108:$F238,"")-COUNT($H$108:$H238)+1,0)=N238,"",INDEX(Mal!L$9:L$431,COUNTIF($E$108:$F238,"")-COUNT($H$108:$H238)+1,0)),"")</f>
        <v>#N/A</v>
      </c>
      <c r="O239" s="39" t="e">
        <f>IF($E239="",IF(INDEX(Mal!M$9:M$431,COUNTIF($E$108:$F238,"")-COUNT($H$108:$H238)+1,0)=O238,"",INDEX(Mal!M$9:M$431,COUNTIF($E$108:$F238,"")-COUNT($H$108:$H238)+1,0)),"")</f>
        <v>#N/A</v>
      </c>
      <c r="P239" s="39" t="e">
        <f>IF($E239="",IF(INDEX(Mal!N$9:N$431,COUNTIF($E$108:$F238,"")-COUNT($H$108:$H238)+1,0)=P238,"",INDEX(Mal!N$9:N$431,COUNTIF($E$108:$F238,"")-COUNT($H$108:$H238)+1,0)),"")</f>
        <v>#N/A</v>
      </c>
      <c r="Q239" s="39" t="e">
        <f>IF($E239="",IF(INDEX(Mal!O$9:O$431,COUNTIF($E$108:$F238,"")-COUNT($H$108:$H238)+1,0)=Q238,"",INDEX(Mal!O$9:O$431,COUNTIF($E$108:$F238,"")-COUNT($H$108:$H238)+1,0)),"")</f>
        <v>#N/A</v>
      </c>
      <c r="R239" s="39" t="e">
        <f>IF($E239="",IF(INDEX(Mal!P$9:P$431,COUNTIF($E$108:$F238,"")-COUNT($H$108:$H238)+1,0)=R238,"",INDEX(Mal!P$9:P$431,COUNTIF($E$108:$F238,"")-COUNT($H$108:$H238)+1,0)),"")</f>
        <v>#N/A</v>
      </c>
      <c r="S239" s="39" t="e">
        <f>IF($E239="",IF(INDEX(Mal!Q$9:Q$431,COUNTIF($E$108:$F238,"")-COUNT($H$108:$H238)+1,0)=S238,"",INDEX(Mal!Q$9:Q$431,COUNTIF($E$108:$F238,"")-COUNT($H$108:$H238)+1,0)),"")</f>
        <v>#N/A</v>
      </c>
      <c r="T239" s="39" t="e">
        <f>IF($E239="",IF(INDEX(Mal!R$9:R$431,COUNTIF($E$108:$F238,"")-COUNT($H$108:$H238)+1,0)=T238,"",INDEX(Mal!R$9:R$431,COUNTIF($E$108:$F238,"")-COUNT($H$108:$H238)+1,0)),"")</f>
        <v>#N/A</v>
      </c>
      <c r="U239" s="39" t="e">
        <f>IF($E239="",IF(INDEX(Mal!S$9:S$431,COUNTIF($E$108:$F238,"")-COUNT($H$108:$H238)+1,0)=U238,"",INDEX(Mal!S$9:S$431,COUNTIF($E$108:$F238,"")-COUNT($H$108:$H238)+1,0)),"")</f>
        <v>#N/A</v>
      </c>
      <c r="V239" s="39" t="e">
        <f t="shared" si="8"/>
        <v>#N/A</v>
      </c>
      <c r="W239" s="39" t="e">
        <f>IF(IF(AND(E239="",F239=""),INDEX(Mal!I$9:I$431,(COUNT($H$108:$H239)-COUNTIF($V$108:$V239,"")),0),"")="","",IF(AND(E239="",F239=""),INDEX(Mal!I$9:I$431,(COUNT($H$108:$H239)-COUNTIF($V$108:$V239,"")),0),""))</f>
        <v>#N/A</v>
      </c>
      <c r="X239" s="39" t="e">
        <f>IF($E239="",IF(INDEX(Mal!J$9:J$431,COUNTIF($E$108:$F238,"")-COUNT($H$108:$H238)+1,0)=X238,"",INDEX(Mal!J$9:J$431,COUNTIF($E$108:$F238,"")-COUNT($H$108:$H238)+1,0)),"")</f>
        <v>#N/A</v>
      </c>
      <c r="Y239" s="39" t="e">
        <f>IF(AND(Y238="",$H239=$H238),"",IF(VLOOKUP($H239,Mal!$A$9:$T$431,20,0)='Sales Orders'!Y238,"",VLOOKUP($H239,Mal!$A$9:$T$431,20,0)))</f>
        <v>#N/A</v>
      </c>
      <c r="Z239" s="39" t="e">
        <f t="shared" si="9"/>
        <v>#N/A</v>
      </c>
    </row>
    <row r="240" spans="1:26">
      <c r="A240" t="str">
        <f>IFERROR(IF(VLOOKUP(H240,Mal!$A$9:$A$431,1,0),"","END"),"END")</f>
        <v>END</v>
      </c>
      <c r="B240" s="39" t="e">
        <f>IF($E240="",IF(INDEX(Mal!$D$9:$D$431,COUNTIF($E$108:$F239,"")-COUNT($H$108:$H239)+1,0)=B239,"",INDEX(Mal!$D$9:$D$431,COUNTIF($E$108:$F239,"")-COUNT($H$108:$H239)+1,0)),"")</f>
        <v>#N/A</v>
      </c>
      <c r="C240" s="39" t="e">
        <f t="shared" si="10"/>
        <v>#N/A</v>
      </c>
      <c r="D240" s="39" t="e">
        <f>IF($E240="",IF(INDEX(Mal!$F$9:$F$431,COUNTIF($E$108:$F239,"")-COUNT($H$108:$H239)+1,0)=D239,"",INDEX(Mal!$F$9:$F$431,COUNTIF($E$108:$F239,"")-COUNT($H$108:$H239)+1,0)),"")</f>
        <v>#N/A</v>
      </c>
      <c r="E240" s="39" t="e">
        <f>IF(AND(E239="",$H240=$H239),"",IF(VLOOKUP(H240,Mal!$A$9:$B$431,2,0)='Sales Orders'!E239,"",VLOOKUP($H240,Mal!$A$9:$B$431,2,0)))</f>
        <v>#N/A</v>
      </c>
      <c r="F240" s="39" t="e">
        <f>IF($E240="",IF(INDEX(Mal!$C$9:$C$431,COUNTIF($E$108:$F239,"")-COUNT($H$108:$H239)+1,0)=F239,"",INDEX(Mal!$C$9:$C$431,COUNTIF($E$108:$F239,"")-COUNT($H$108:$H239)+1,0)),"")</f>
        <v>#N/A</v>
      </c>
      <c r="G240" s="39" t="e">
        <f t="shared" si="11"/>
        <v>#N/A</v>
      </c>
      <c r="H240" s="39">
        <f>IF(COUNTIF(Mal!$A$9:$A$431,'Sales Orders'!H239)+COUNTIFS(Mal!$A$9:$A$431,H239,Mal!$B$9:$B$431,"&lt;&gt;")+COUNTIFS(Mal!$A$9:$A$431,H239,Mal!$C$9:$C$431,"&lt;&gt;")=COUNTIF('Sales Orders'!$H$108:H239,'Sales Orders'!H239),'Sales Orders'!H239+1,'Sales Orders'!H239)</f>
        <v>2</v>
      </c>
      <c r="I240" s="39" t="e">
        <f>IF(E240="","",IF(Mal!$C$5="","",Mal!$C$5))</f>
        <v>#N/A</v>
      </c>
      <c r="J240" s="39" t="e">
        <f>IF(AND(J239="",$H240=$H239),"",IF(VLOOKUP($H240,Mal!$A$9:$H$431,7,0)='Sales Orders'!J239,"",VLOOKUP($H240,Mal!$A$9:$H$431,7,0)))</f>
        <v>#N/A</v>
      </c>
      <c r="K240" s="39" t="e">
        <f>IF(AND(K239="",$H240=$H239),"",IF(VLOOKUP($H240,Mal!$A$9:$H$431,8,0)='Sales Orders'!K239,"",VLOOKUP($H240,Mal!$A$9:$H$431,8,0)))</f>
        <v>#N/A</v>
      </c>
      <c r="L240" s="39" t="e">
        <f>IF(E240="","",IF(Mal!$C$6="","",Mal!$C$6))</f>
        <v>#N/A</v>
      </c>
      <c r="M240" s="39" t="e">
        <f>IF($E240="",IF(INDEX(Mal!K$9:K$431,COUNTIF($E$108:$F239,"")-COUNT($H$108:$H239)+1,0)=M239,"",INDEX(Mal!K$9:K$431,COUNTIF($E$108:$F239,"")-COUNT($H$108:$H239)+1,0)),"")</f>
        <v>#N/A</v>
      </c>
      <c r="N240" s="39" t="e">
        <f>IF($E240="",IF(INDEX(Mal!L$9:L$431,COUNTIF($E$108:$F239,"")-COUNT($H$108:$H239)+1,0)=N239,"",INDEX(Mal!L$9:L$431,COUNTIF($E$108:$F239,"")-COUNT($H$108:$H239)+1,0)),"")</f>
        <v>#N/A</v>
      </c>
      <c r="O240" s="39" t="e">
        <f>IF($E240="",IF(INDEX(Mal!M$9:M$431,COUNTIF($E$108:$F239,"")-COUNT($H$108:$H239)+1,0)=O239,"",INDEX(Mal!M$9:M$431,COUNTIF($E$108:$F239,"")-COUNT($H$108:$H239)+1,0)),"")</f>
        <v>#N/A</v>
      </c>
      <c r="P240" s="39" t="e">
        <f>IF($E240="",IF(INDEX(Mal!N$9:N$431,COUNTIF($E$108:$F239,"")-COUNT($H$108:$H239)+1,0)=P239,"",INDEX(Mal!N$9:N$431,COUNTIF($E$108:$F239,"")-COUNT($H$108:$H239)+1,0)),"")</f>
        <v>#N/A</v>
      </c>
      <c r="Q240" s="39" t="e">
        <f>IF($E240="",IF(INDEX(Mal!O$9:O$431,COUNTIF($E$108:$F239,"")-COUNT($H$108:$H239)+1,0)=Q239,"",INDEX(Mal!O$9:O$431,COUNTIF($E$108:$F239,"")-COUNT($H$108:$H239)+1,0)),"")</f>
        <v>#N/A</v>
      </c>
      <c r="R240" s="39" t="e">
        <f>IF($E240="",IF(INDEX(Mal!P$9:P$431,COUNTIF($E$108:$F239,"")-COUNT($H$108:$H239)+1,0)=R239,"",INDEX(Mal!P$9:P$431,COUNTIF($E$108:$F239,"")-COUNT($H$108:$H239)+1,0)),"")</f>
        <v>#N/A</v>
      </c>
      <c r="S240" s="39" t="e">
        <f>IF($E240="",IF(INDEX(Mal!Q$9:Q$431,COUNTIF($E$108:$F239,"")-COUNT($H$108:$H239)+1,0)=S239,"",INDEX(Mal!Q$9:Q$431,COUNTIF($E$108:$F239,"")-COUNT($H$108:$H239)+1,0)),"")</f>
        <v>#N/A</v>
      </c>
      <c r="T240" s="39" t="e">
        <f>IF($E240="",IF(INDEX(Mal!R$9:R$431,COUNTIF($E$108:$F239,"")-COUNT($H$108:$H239)+1,0)=T239,"",INDEX(Mal!R$9:R$431,COUNTIF($E$108:$F239,"")-COUNT($H$108:$H239)+1,0)),"")</f>
        <v>#N/A</v>
      </c>
      <c r="U240" s="39" t="e">
        <f>IF($E240="",IF(INDEX(Mal!S$9:S$431,COUNTIF($E$108:$F239,"")-COUNT($H$108:$H239)+1,0)=U239,"",INDEX(Mal!S$9:S$431,COUNTIF($E$108:$F239,"")-COUNT($H$108:$H239)+1,0)),"")</f>
        <v>#N/A</v>
      </c>
      <c r="V240" s="39" t="e">
        <f t="shared" si="8"/>
        <v>#N/A</v>
      </c>
      <c r="W240" s="39" t="e">
        <f>IF(IF(AND(E240="",F240=""),INDEX(Mal!I$9:I$431,(COUNT($H$108:$H240)-COUNTIF($V$108:$V240,"")),0),"")="","",IF(AND(E240="",F240=""),INDEX(Mal!I$9:I$431,(COUNT($H$108:$H240)-COUNTIF($V$108:$V240,"")),0),""))</f>
        <v>#N/A</v>
      </c>
      <c r="X240" s="39" t="e">
        <f>IF($E240="",IF(INDEX(Mal!J$9:J$431,COUNTIF($E$108:$F239,"")-COUNT($H$108:$H239)+1,0)=X239,"",INDEX(Mal!J$9:J$431,COUNTIF($E$108:$F239,"")-COUNT($H$108:$H239)+1,0)),"")</f>
        <v>#N/A</v>
      </c>
      <c r="Y240" s="39" t="e">
        <f>IF(AND(Y239="",$H240=$H239),"",IF(VLOOKUP($H240,Mal!$A$9:$T$431,20,0)='Sales Orders'!Y239,"",VLOOKUP($H240,Mal!$A$9:$T$431,20,0)))</f>
        <v>#N/A</v>
      </c>
      <c r="Z240" s="39" t="e">
        <f t="shared" si="9"/>
        <v>#N/A</v>
      </c>
    </row>
    <row r="241" spans="1:26">
      <c r="A241" t="str">
        <f>IFERROR(IF(VLOOKUP(H241,Mal!$A$9:$A$431,1,0),"","END"),"END")</f>
        <v>END</v>
      </c>
      <c r="B241" s="39" t="e">
        <f>IF($E241="",IF(INDEX(Mal!$D$9:$D$431,COUNTIF($E$108:$F240,"")-COUNT($H$108:$H240)+1,0)=B240,"",INDEX(Mal!$D$9:$D$431,COUNTIF($E$108:$F240,"")-COUNT($H$108:$H240)+1,0)),"")</f>
        <v>#N/A</v>
      </c>
      <c r="C241" s="39" t="e">
        <f t="shared" si="10"/>
        <v>#N/A</v>
      </c>
      <c r="D241" s="39" t="e">
        <f>IF($E241="",IF(INDEX(Mal!$F$9:$F$431,COUNTIF($E$108:$F240,"")-COUNT($H$108:$H240)+1,0)=D240,"",INDEX(Mal!$F$9:$F$431,COUNTIF($E$108:$F240,"")-COUNT($H$108:$H240)+1,0)),"")</f>
        <v>#N/A</v>
      </c>
      <c r="E241" s="39" t="e">
        <f>IF(AND(E240="",$H241=$H240),"",IF(VLOOKUP(H241,Mal!$A$9:$B$431,2,0)='Sales Orders'!E240,"",VLOOKUP($H241,Mal!$A$9:$B$431,2,0)))</f>
        <v>#N/A</v>
      </c>
      <c r="F241" s="39" t="e">
        <f>IF($E241="",IF(INDEX(Mal!$C$9:$C$431,COUNTIF($E$108:$F240,"")-COUNT($H$108:$H240)+1,0)=F240,"",INDEX(Mal!$C$9:$C$431,COUNTIF($E$108:$F240,"")-COUNT($H$108:$H240)+1,0)),"")</f>
        <v>#N/A</v>
      </c>
      <c r="G241" s="39" t="e">
        <f t="shared" si="11"/>
        <v>#N/A</v>
      </c>
      <c r="H241" s="39">
        <f>IF(COUNTIF(Mal!$A$9:$A$431,'Sales Orders'!H240)+COUNTIFS(Mal!$A$9:$A$431,H240,Mal!$B$9:$B$431,"&lt;&gt;")+COUNTIFS(Mal!$A$9:$A$431,H240,Mal!$C$9:$C$431,"&lt;&gt;")=COUNTIF('Sales Orders'!$H$108:H240,'Sales Orders'!H240),'Sales Orders'!H240+1,'Sales Orders'!H240)</f>
        <v>2</v>
      </c>
      <c r="I241" s="39" t="e">
        <f>IF(E241="","",IF(Mal!$C$5="","",Mal!$C$5))</f>
        <v>#N/A</v>
      </c>
      <c r="J241" s="39" t="e">
        <f>IF(AND(J240="",$H241=$H240),"",IF(VLOOKUP($H241,Mal!$A$9:$H$431,7,0)='Sales Orders'!J240,"",VLOOKUP($H241,Mal!$A$9:$H$431,7,0)))</f>
        <v>#N/A</v>
      </c>
      <c r="K241" s="39" t="e">
        <f>IF(AND(K240="",$H241=$H240),"",IF(VLOOKUP($H241,Mal!$A$9:$H$431,8,0)='Sales Orders'!K240,"",VLOOKUP($H241,Mal!$A$9:$H$431,8,0)))</f>
        <v>#N/A</v>
      </c>
      <c r="L241" s="39" t="e">
        <f>IF(E241="","",IF(Mal!$C$6="","",Mal!$C$6))</f>
        <v>#N/A</v>
      </c>
      <c r="M241" s="39" t="e">
        <f>IF($E241="",IF(INDEX(Mal!K$9:K$431,COUNTIF($E$108:$F240,"")-COUNT($H$108:$H240)+1,0)=M240,"",INDEX(Mal!K$9:K$431,COUNTIF($E$108:$F240,"")-COUNT($H$108:$H240)+1,0)),"")</f>
        <v>#N/A</v>
      </c>
      <c r="N241" s="39" t="e">
        <f>IF($E241="",IF(INDEX(Mal!L$9:L$431,COUNTIF($E$108:$F240,"")-COUNT($H$108:$H240)+1,0)=N240,"",INDEX(Mal!L$9:L$431,COUNTIF($E$108:$F240,"")-COUNT($H$108:$H240)+1,0)),"")</f>
        <v>#N/A</v>
      </c>
      <c r="O241" s="39" t="e">
        <f>IF($E241="",IF(INDEX(Mal!M$9:M$431,COUNTIF($E$108:$F240,"")-COUNT($H$108:$H240)+1,0)=O240,"",INDEX(Mal!M$9:M$431,COUNTIF($E$108:$F240,"")-COUNT($H$108:$H240)+1,0)),"")</f>
        <v>#N/A</v>
      </c>
      <c r="P241" s="39" t="e">
        <f>IF($E241="",IF(INDEX(Mal!N$9:N$431,COUNTIF($E$108:$F240,"")-COUNT($H$108:$H240)+1,0)=P240,"",INDEX(Mal!N$9:N$431,COUNTIF($E$108:$F240,"")-COUNT($H$108:$H240)+1,0)),"")</f>
        <v>#N/A</v>
      </c>
      <c r="Q241" s="39" t="e">
        <f>IF($E241="",IF(INDEX(Mal!O$9:O$431,COUNTIF($E$108:$F240,"")-COUNT($H$108:$H240)+1,0)=Q240,"",INDEX(Mal!O$9:O$431,COUNTIF($E$108:$F240,"")-COUNT($H$108:$H240)+1,0)),"")</f>
        <v>#N/A</v>
      </c>
      <c r="R241" s="39" t="e">
        <f>IF($E241="",IF(INDEX(Mal!P$9:P$431,COUNTIF($E$108:$F240,"")-COUNT($H$108:$H240)+1,0)=R240,"",INDEX(Mal!P$9:P$431,COUNTIF($E$108:$F240,"")-COUNT($H$108:$H240)+1,0)),"")</f>
        <v>#N/A</v>
      </c>
      <c r="S241" s="39" t="e">
        <f>IF($E241="",IF(INDEX(Mal!Q$9:Q$431,COUNTIF($E$108:$F240,"")-COUNT($H$108:$H240)+1,0)=S240,"",INDEX(Mal!Q$9:Q$431,COUNTIF($E$108:$F240,"")-COUNT($H$108:$H240)+1,0)),"")</f>
        <v>#N/A</v>
      </c>
      <c r="T241" s="39" t="e">
        <f>IF($E241="",IF(INDEX(Mal!R$9:R$431,COUNTIF($E$108:$F240,"")-COUNT($H$108:$H240)+1,0)=T240,"",INDEX(Mal!R$9:R$431,COUNTIF($E$108:$F240,"")-COUNT($H$108:$H240)+1,0)),"")</f>
        <v>#N/A</v>
      </c>
      <c r="U241" s="39" t="e">
        <f>IF($E241="",IF(INDEX(Mal!S$9:S$431,COUNTIF($E$108:$F240,"")-COUNT($H$108:$H240)+1,0)=U240,"",INDEX(Mal!S$9:S$431,COUNTIF($E$108:$F240,"")-COUNT($H$108:$H240)+1,0)),"")</f>
        <v>#N/A</v>
      </c>
      <c r="V241" s="39" t="e">
        <f t="shared" si="8"/>
        <v>#N/A</v>
      </c>
      <c r="W241" s="39" t="e">
        <f>IF(IF(AND(E241="",F241=""),INDEX(Mal!I$9:I$431,(COUNT($H$108:$H241)-COUNTIF($V$108:$V241,"")),0),"")="","",IF(AND(E241="",F241=""),INDEX(Mal!I$9:I$431,(COUNT($H$108:$H241)-COUNTIF($V$108:$V241,"")),0),""))</f>
        <v>#N/A</v>
      </c>
      <c r="X241" s="39" t="e">
        <f>IF($E241="",IF(INDEX(Mal!J$9:J$431,COUNTIF($E$108:$F240,"")-COUNT($H$108:$H240)+1,0)=X240,"",INDEX(Mal!J$9:J$431,COUNTIF($E$108:$F240,"")-COUNT($H$108:$H240)+1,0)),"")</f>
        <v>#N/A</v>
      </c>
      <c r="Y241" s="39" t="e">
        <f>IF(AND(Y240="",$H241=$H240),"",IF(VLOOKUP($H241,Mal!$A$9:$T$431,20,0)='Sales Orders'!Y240,"",VLOOKUP($H241,Mal!$A$9:$T$431,20,0)))</f>
        <v>#N/A</v>
      </c>
      <c r="Z241" s="39" t="e">
        <f t="shared" si="9"/>
        <v>#N/A</v>
      </c>
    </row>
    <row r="242" spans="1:26">
      <c r="A242" t="str">
        <f>IFERROR(IF(VLOOKUP(H242,Mal!$A$9:$A$431,1,0),"","END"),"END")</f>
        <v>END</v>
      </c>
      <c r="B242" s="39" t="e">
        <f>IF($E242="",IF(INDEX(Mal!$D$9:$D$431,COUNTIF($E$108:$F241,"")-COUNT($H$108:$H241)+1,0)=B241,"",INDEX(Mal!$D$9:$D$431,COUNTIF($E$108:$F241,"")-COUNT($H$108:$H241)+1,0)),"")</f>
        <v>#N/A</v>
      </c>
      <c r="C242" s="39" t="e">
        <f t="shared" si="10"/>
        <v>#N/A</v>
      </c>
      <c r="D242" s="39" t="e">
        <f>IF($E242="",IF(INDEX(Mal!$F$9:$F$431,COUNTIF($E$108:$F241,"")-COUNT($H$108:$H241)+1,0)=D241,"",INDEX(Mal!$F$9:$F$431,COUNTIF($E$108:$F241,"")-COUNT($H$108:$H241)+1,0)),"")</f>
        <v>#N/A</v>
      </c>
      <c r="E242" s="39" t="e">
        <f>IF(AND(E241="",$H242=$H241),"",IF(VLOOKUP(H242,Mal!$A$9:$B$431,2,0)='Sales Orders'!E241,"",VLOOKUP($H242,Mal!$A$9:$B$431,2,0)))</f>
        <v>#N/A</v>
      </c>
      <c r="F242" s="39" t="e">
        <f>IF($E242="",IF(INDEX(Mal!$C$9:$C$431,COUNTIF($E$108:$F241,"")-COUNT($H$108:$H241)+1,0)=F241,"",INDEX(Mal!$C$9:$C$431,COUNTIF($E$108:$F241,"")-COUNT($H$108:$H241)+1,0)),"")</f>
        <v>#N/A</v>
      </c>
      <c r="G242" s="39" t="e">
        <f t="shared" si="11"/>
        <v>#N/A</v>
      </c>
      <c r="H242" s="39">
        <f>IF(COUNTIF(Mal!$A$9:$A$431,'Sales Orders'!H241)+COUNTIFS(Mal!$A$9:$A$431,H241,Mal!$B$9:$B$431,"&lt;&gt;")+COUNTIFS(Mal!$A$9:$A$431,H241,Mal!$C$9:$C$431,"&lt;&gt;")=COUNTIF('Sales Orders'!$H$108:H241,'Sales Orders'!H241),'Sales Orders'!H241+1,'Sales Orders'!H241)</f>
        <v>2</v>
      </c>
      <c r="I242" s="39" t="e">
        <f>IF(E242="","",IF(Mal!$C$5="","",Mal!$C$5))</f>
        <v>#N/A</v>
      </c>
      <c r="J242" s="39" t="e">
        <f>IF(AND(J241="",$H242=$H241),"",IF(VLOOKUP($H242,Mal!$A$9:$H$431,7,0)='Sales Orders'!J241,"",VLOOKUP($H242,Mal!$A$9:$H$431,7,0)))</f>
        <v>#N/A</v>
      </c>
      <c r="K242" s="39" t="e">
        <f>IF(AND(K241="",$H242=$H241),"",IF(VLOOKUP($H242,Mal!$A$9:$H$431,8,0)='Sales Orders'!K241,"",VLOOKUP($H242,Mal!$A$9:$H$431,8,0)))</f>
        <v>#N/A</v>
      </c>
      <c r="L242" s="39" t="e">
        <f>IF(E242="","",IF(Mal!$C$6="","",Mal!$C$6))</f>
        <v>#N/A</v>
      </c>
      <c r="M242" s="39" t="e">
        <f>IF($E242="",IF(INDEX(Mal!K$9:K$431,COUNTIF($E$108:$F241,"")-COUNT($H$108:$H241)+1,0)=M241,"",INDEX(Mal!K$9:K$431,COUNTIF($E$108:$F241,"")-COUNT($H$108:$H241)+1,0)),"")</f>
        <v>#N/A</v>
      </c>
      <c r="N242" s="39" t="e">
        <f>IF($E242="",IF(INDEX(Mal!L$9:L$431,COUNTIF($E$108:$F241,"")-COUNT($H$108:$H241)+1,0)=N241,"",INDEX(Mal!L$9:L$431,COUNTIF($E$108:$F241,"")-COUNT($H$108:$H241)+1,0)),"")</f>
        <v>#N/A</v>
      </c>
      <c r="O242" s="39" t="e">
        <f>IF($E242="",IF(INDEX(Mal!M$9:M$431,COUNTIF($E$108:$F241,"")-COUNT($H$108:$H241)+1,0)=O241,"",INDEX(Mal!M$9:M$431,COUNTIF($E$108:$F241,"")-COUNT($H$108:$H241)+1,0)),"")</f>
        <v>#N/A</v>
      </c>
      <c r="P242" s="39" t="e">
        <f>IF($E242="",IF(INDEX(Mal!N$9:N$431,COUNTIF($E$108:$F241,"")-COUNT($H$108:$H241)+1,0)=P241,"",INDEX(Mal!N$9:N$431,COUNTIF($E$108:$F241,"")-COUNT($H$108:$H241)+1,0)),"")</f>
        <v>#N/A</v>
      </c>
      <c r="Q242" s="39" t="e">
        <f>IF($E242="",IF(INDEX(Mal!O$9:O$431,COUNTIF($E$108:$F241,"")-COUNT($H$108:$H241)+1,0)=Q241,"",INDEX(Mal!O$9:O$431,COUNTIF($E$108:$F241,"")-COUNT($H$108:$H241)+1,0)),"")</f>
        <v>#N/A</v>
      </c>
      <c r="R242" s="39" t="e">
        <f>IF($E242="",IF(INDEX(Mal!P$9:P$431,COUNTIF($E$108:$F241,"")-COUNT($H$108:$H241)+1,0)=R241,"",INDEX(Mal!P$9:P$431,COUNTIF($E$108:$F241,"")-COUNT($H$108:$H241)+1,0)),"")</f>
        <v>#N/A</v>
      </c>
      <c r="S242" s="39" t="e">
        <f>IF($E242="",IF(INDEX(Mal!Q$9:Q$431,COUNTIF($E$108:$F241,"")-COUNT($H$108:$H241)+1,0)=S241,"",INDEX(Mal!Q$9:Q$431,COUNTIF($E$108:$F241,"")-COUNT($H$108:$H241)+1,0)),"")</f>
        <v>#N/A</v>
      </c>
      <c r="T242" s="39" t="e">
        <f>IF($E242="",IF(INDEX(Mal!R$9:R$431,COUNTIF($E$108:$F241,"")-COUNT($H$108:$H241)+1,0)=T241,"",INDEX(Mal!R$9:R$431,COUNTIF($E$108:$F241,"")-COUNT($H$108:$H241)+1,0)),"")</f>
        <v>#N/A</v>
      </c>
      <c r="U242" s="39" t="e">
        <f>IF($E242="",IF(INDEX(Mal!S$9:S$431,COUNTIF($E$108:$F241,"")-COUNT($H$108:$H241)+1,0)=U241,"",INDEX(Mal!S$9:S$431,COUNTIF($E$108:$F241,"")-COUNT($H$108:$H241)+1,0)),"")</f>
        <v>#N/A</v>
      </c>
      <c r="V242" s="39" t="e">
        <f t="shared" si="8"/>
        <v>#N/A</v>
      </c>
      <c r="W242" s="39" t="e">
        <f>IF(IF(AND(E242="",F242=""),INDEX(Mal!I$9:I$431,(COUNT($H$108:$H242)-COUNTIF($V$108:$V242,"")),0),"")="","",IF(AND(E242="",F242=""),INDEX(Mal!I$9:I$431,(COUNT($H$108:$H242)-COUNTIF($V$108:$V242,"")),0),""))</f>
        <v>#N/A</v>
      </c>
      <c r="X242" s="39" t="e">
        <f>IF($E242="",IF(INDEX(Mal!J$9:J$431,COUNTIF($E$108:$F241,"")-COUNT($H$108:$H241)+1,0)=X241,"",INDEX(Mal!J$9:J$431,COUNTIF($E$108:$F241,"")-COUNT($H$108:$H241)+1,0)),"")</f>
        <v>#N/A</v>
      </c>
      <c r="Y242" s="39" t="e">
        <f>IF(AND(Y241="",$H242=$H241),"",IF(VLOOKUP($H242,Mal!$A$9:$T$431,20,0)='Sales Orders'!Y241,"",VLOOKUP($H242,Mal!$A$9:$T$431,20,0)))</f>
        <v>#N/A</v>
      </c>
      <c r="Z242" s="39" t="e">
        <f t="shared" si="9"/>
        <v>#N/A</v>
      </c>
    </row>
    <row r="243" spans="1:26">
      <c r="A243" t="str">
        <f>IFERROR(IF(VLOOKUP(H243,Mal!$A$9:$A$431,1,0),"","END"),"END")</f>
        <v>END</v>
      </c>
      <c r="B243" s="39" t="e">
        <f>IF($E243="",IF(INDEX(Mal!$D$9:$D$431,COUNTIF($E$108:$F242,"")-COUNT($H$108:$H242)+1,0)=B242,"",INDEX(Mal!$D$9:$D$431,COUNTIF($E$108:$F242,"")-COUNT($H$108:$H242)+1,0)),"")</f>
        <v>#N/A</v>
      </c>
      <c r="C243" s="39" t="e">
        <f t="shared" si="10"/>
        <v>#N/A</v>
      </c>
      <c r="D243" s="39" t="e">
        <f>IF($E243="",IF(INDEX(Mal!$F$9:$F$431,COUNTIF($E$108:$F242,"")-COUNT($H$108:$H242)+1,0)=D242,"",INDEX(Mal!$F$9:$F$431,COUNTIF($E$108:$F242,"")-COUNT($H$108:$H242)+1,0)),"")</f>
        <v>#N/A</v>
      </c>
      <c r="E243" s="39" t="e">
        <f>IF(AND(E242="",$H243=$H242),"",IF(VLOOKUP(H243,Mal!$A$9:$B$431,2,0)='Sales Orders'!E242,"",VLOOKUP($H243,Mal!$A$9:$B$431,2,0)))</f>
        <v>#N/A</v>
      </c>
      <c r="F243" s="39" t="e">
        <f>IF($E243="",IF(INDEX(Mal!$C$9:$C$431,COUNTIF($E$108:$F242,"")-COUNT($H$108:$H242)+1,0)=F242,"",INDEX(Mal!$C$9:$C$431,COUNTIF($E$108:$F242,"")-COUNT($H$108:$H242)+1,0)),"")</f>
        <v>#N/A</v>
      </c>
      <c r="G243" s="39" t="e">
        <f t="shared" si="11"/>
        <v>#N/A</v>
      </c>
      <c r="H243" s="39">
        <f>IF(COUNTIF(Mal!$A$9:$A$431,'Sales Orders'!H242)+COUNTIFS(Mal!$A$9:$A$431,H242,Mal!$B$9:$B$431,"&lt;&gt;")+COUNTIFS(Mal!$A$9:$A$431,H242,Mal!$C$9:$C$431,"&lt;&gt;")=COUNTIF('Sales Orders'!$H$108:H242,'Sales Orders'!H242),'Sales Orders'!H242+1,'Sales Orders'!H242)</f>
        <v>2</v>
      </c>
      <c r="I243" s="39" t="e">
        <f>IF(E243="","",IF(Mal!$C$5="","",Mal!$C$5))</f>
        <v>#N/A</v>
      </c>
      <c r="J243" s="39" t="e">
        <f>IF(AND(J242="",$H243=$H242),"",IF(VLOOKUP($H243,Mal!$A$9:$H$431,7,0)='Sales Orders'!J242,"",VLOOKUP($H243,Mal!$A$9:$H$431,7,0)))</f>
        <v>#N/A</v>
      </c>
      <c r="K243" s="39" t="e">
        <f>IF(AND(K242="",$H243=$H242),"",IF(VLOOKUP($H243,Mal!$A$9:$H$431,8,0)='Sales Orders'!K242,"",VLOOKUP($H243,Mal!$A$9:$H$431,8,0)))</f>
        <v>#N/A</v>
      </c>
      <c r="L243" s="39" t="e">
        <f>IF(E243="","",IF(Mal!$C$6="","",Mal!$C$6))</f>
        <v>#N/A</v>
      </c>
      <c r="M243" s="39" t="e">
        <f>IF($E243="",IF(INDEX(Mal!K$9:K$431,COUNTIF($E$108:$F242,"")-COUNT($H$108:$H242)+1,0)=M242,"",INDEX(Mal!K$9:K$431,COUNTIF($E$108:$F242,"")-COUNT($H$108:$H242)+1,0)),"")</f>
        <v>#N/A</v>
      </c>
      <c r="N243" s="39" t="e">
        <f>IF($E243="",IF(INDEX(Mal!L$9:L$431,COUNTIF($E$108:$F242,"")-COUNT($H$108:$H242)+1,0)=N242,"",INDEX(Mal!L$9:L$431,COUNTIF($E$108:$F242,"")-COUNT($H$108:$H242)+1,0)),"")</f>
        <v>#N/A</v>
      </c>
      <c r="O243" s="39" t="e">
        <f>IF($E243="",IF(INDEX(Mal!M$9:M$431,COUNTIF($E$108:$F242,"")-COUNT($H$108:$H242)+1,0)=O242,"",INDEX(Mal!M$9:M$431,COUNTIF($E$108:$F242,"")-COUNT($H$108:$H242)+1,0)),"")</f>
        <v>#N/A</v>
      </c>
      <c r="P243" s="39" t="e">
        <f>IF($E243="",IF(INDEX(Mal!N$9:N$431,COUNTIF($E$108:$F242,"")-COUNT($H$108:$H242)+1,0)=P242,"",INDEX(Mal!N$9:N$431,COUNTIF($E$108:$F242,"")-COUNT($H$108:$H242)+1,0)),"")</f>
        <v>#N/A</v>
      </c>
      <c r="Q243" s="39" t="e">
        <f>IF($E243="",IF(INDEX(Mal!O$9:O$431,COUNTIF($E$108:$F242,"")-COUNT($H$108:$H242)+1,0)=Q242,"",INDEX(Mal!O$9:O$431,COUNTIF($E$108:$F242,"")-COUNT($H$108:$H242)+1,0)),"")</f>
        <v>#N/A</v>
      </c>
      <c r="R243" s="39" t="e">
        <f>IF($E243="",IF(INDEX(Mal!P$9:P$431,COUNTIF($E$108:$F242,"")-COUNT($H$108:$H242)+1,0)=R242,"",INDEX(Mal!P$9:P$431,COUNTIF($E$108:$F242,"")-COUNT($H$108:$H242)+1,0)),"")</f>
        <v>#N/A</v>
      </c>
      <c r="S243" s="39" t="e">
        <f>IF($E243="",IF(INDEX(Mal!Q$9:Q$431,COUNTIF($E$108:$F242,"")-COUNT($H$108:$H242)+1,0)=S242,"",INDEX(Mal!Q$9:Q$431,COUNTIF($E$108:$F242,"")-COUNT($H$108:$H242)+1,0)),"")</f>
        <v>#N/A</v>
      </c>
      <c r="T243" s="39" t="e">
        <f>IF($E243="",IF(INDEX(Mal!R$9:R$431,COUNTIF($E$108:$F242,"")-COUNT($H$108:$H242)+1,0)=T242,"",INDEX(Mal!R$9:R$431,COUNTIF($E$108:$F242,"")-COUNT($H$108:$H242)+1,0)),"")</f>
        <v>#N/A</v>
      </c>
      <c r="U243" s="39" t="e">
        <f>IF($E243="",IF(INDEX(Mal!S$9:S$431,COUNTIF($E$108:$F242,"")-COUNT($H$108:$H242)+1,0)=U242,"",INDEX(Mal!S$9:S$431,COUNTIF($E$108:$F242,"")-COUNT($H$108:$H242)+1,0)),"")</f>
        <v>#N/A</v>
      </c>
      <c r="V243" s="39" t="e">
        <f t="shared" si="8"/>
        <v>#N/A</v>
      </c>
      <c r="W243" s="39" t="e">
        <f>IF(IF(AND(E243="",F243=""),INDEX(Mal!I$9:I$431,(COUNT($H$108:$H243)-COUNTIF($V$108:$V243,"")),0),"")="","",IF(AND(E243="",F243=""),INDEX(Mal!I$9:I$431,(COUNT($H$108:$H243)-COUNTIF($V$108:$V243,"")),0),""))</f>
        <v>#N/A</v>
      </c>
      <c r="X243" s="39" t="e">
        <f>IF($E243="",IF(INDEX(Mal!J$9:J$431,COUNTIF($E$108:$F242,"")-COUNT($H$108:$H242)+1,0)=X242,"",INDEX(Mal!J$9:J$431,COUNTIF($E$108:$F242,"")-COUNT($H$108:$H242)+1,0)),"")</f>
        <v>#N/A</v>
      </c>
      <c r="Y243" s="39" t="e">
        <f>IF(AND(Y242="",$H243=$H242),"",IF(VLOOKUP($H243,Mal!$A$9:$T$431,20,0)='Sales Orders'!Y242,"",VLOOKUP($H243,Mal!$A$9:$T$431,20,0)))</f>
        <v>#N/A</v>
      </c>
      <c r="Z243" s="39" t="e">
        <f t="shared" si="9"/>
        <v>#N/A</v>
      </c>
    </row>
    <row r="244" spans="1:26">
      <c r="A244" t="str">
        <f>IFERROR(IF(VLOOKUP(H244,Mal!$A$9:$A$431,1,0),"","END"),"END")</f>
        <v>END</v>
      </c>
      <c r="B244" s="39" t="e">
        <f>IF($E244="",IF(INDEX(Mal!$D$9:$D$431,COUNTIF($E$108:$F243,"")-COUNT($H$108:$H243)+1,0)=B243,"",INDEX(Mal!$D$9:$D$431,COUNTIF($E$108:$F243,"")-COUNT($H$108:$H243)+1,0)),"")</f>
        <v>#N/A</v>
      </c>
      <c r="C244" s="39" t="e">
        <f t="shared" si="10"/>
        <v>#N/A</v>
      </c>
      <c r="D244" s="39" t="e">
        <f>IF($E244="",IF(INDEX(Mal!$F$9:$F$431,COUNTIF($E$108:$F243,"")-COUNT($H$108:$H243)+1,0)=D243,"",INDEX(Mal!$F$9:$F$431,COUNTIF($E$108:$F243,"")-COUNT($H$108:$H243)+1,0)),"")</f>
        <v>#N/A</v>
      </c>
      <c r="E244" s="39" t="e">
        <f>IF(AND(E243="",$H244=$H243),"",IF(VLOOKUP(H244,Mal!$A$9:$B$431,2,0)='Sales Orders'!E243,"",VLOOKUP($H244,Mal!$A$9:$B$431,2,0)))</f>
        <v>#N/A</v>
      </c>
      <c r="F244" s="39" t="e">
        <f>IF($E244="",IF(INDEX(Mal!$C$9:$C$431,COUNTIF($E$108:$F243,"")-COUNT($H$108:$H243)+1,0)=F243,"",INDEX(Mal!$C$9:$C$431,COUNTIF($E$108:$F243,"")-COUNT($H$108:$H243)+1,0)),"")</f>
        <v>#N/A</v>
      </c>
      <c r="G244" s="39" t="e">
        <f t="shared" si="11"/>
        <v>#N/A</v>
      </c>
      <c r="H244" s="39">
        <f>IF(COUNTIF(Mal!$A$9:$A$431,'Sales Orders'!H243)+COUNTIFS(Mal!$A$9:$A$431,H243,Mal!$B$9:$B$431,"&lt;&gt;")+COUNTIFS(Mal!$A$9:$A$431,H243,Mal!$C$9:$C$431,"&lt;&gt;")=COUNTIF('Sales Orders'!$H$108:H243,'Sales Orders'!H243),'Sales Orders'!H243+1,'Sales Orders'!H243)</f>
        <v>2</v>
      </c>
      <c r="I244" s="39" t="e">
        <f>IF(E244="","",IF(Mal!$C$5="","",Mal!$C$5))</f>
        <v>#N/A</v>
      </c>
      <c r="J244" s="39" t="e">
        <f>IF(AND(J243="",$H244=$H243),"",IF(VLOOKUP($H244,Mal!$A$9:$H$431,7,0)='Sales Orders'!J243,"",VLOOKUP($H244,Mal!$A$9:$H$431,7,0)))</f>
        <v>#N/A</v>
      </c>
      <c r="K244" s="39" t="e">
        <f>IF(AND(K243="",$H244=$H243),"",IF(VLOOKUP($H244,Mal!$A$9:$H$431,8,0)='Sales Orders'!K243,"",VLOOKUP($H244,Mal!$A$9:$H$431,8,0)))</f>
        <v>#N/A</v>
      </c>
      <c r="L244" s="39" t="e">
        <f>IF(E244="","",IF(Mal!$C$6="","",Mal!$C$6))</f>
        <v>#N/A</v>
      </c>
      <c r="M244" s="39" t="e">
        <f>IF($E244="",IF(INDEX(Mal!K$9:K$431,COUNTIF($E$108:$F243,"")-COUNT($H$108:$H243)+1,0)=M243,"",INDEX(Mal!K$9:K$431,COUNTIF($E$108:$F243,"")-COUNT($H$108:$H243)+1,0)),"")</f>
        <v>#N/A</v>
      </c>
      <c r="N244" s="39" t="e">
        <f>IF($E244="",IF(INDEX(Mal!L$9:L$431,COUNTIF($E$108:$F243,"")-COUNT($H$108:$H243)+1,0)=N243,"",INDEX(Mal!L$9:L$431,COUNTIF($E$108:$F243,"")-COUNT($H$108:$H243)+1,0)),"")</f>
        <v>#N/A</v>
      </c>
      <c r="O244" s="39" t="e">
        <f>IF($E244="",IF(INDEX(Mal!M$9:M$431,COUNTIF($E$108:$F243,"")-COUNT($H$108:$H243)+1,0)=O243,"",INDEX(Mal!M$9:M$431,COUNTIF($E$108:$F243,"")-COUNT($H$108:$H243)+1,0)),"")</f>
        <v>#N/A</v>
      </c>
      <c r="P244" s="39" t="e">
        <f>IF($E244="",IF(INDEX(Mal!N$9:N$431,COUNTIF($E$108:$F243,"")-COUNT($H$108:$H243)+1,0)=P243,"",INDEX(Mal!N$9:N$431,COUNTIF($E$108:$F243,"")-COUNT($H$108:$H243)+1,0)),"")</f>
        <v>#N/A</v>
      </c>
      <c r="Q244" s="39" t="e">
        <f>IF($E244="",IF(INDEX(Mal!O$9:O$431,COUNTIF($E$108:$F243,"")-COUNT($H$108:$H243)+1,0)=Q243,"",INDEX(Mal!O$9:O$431,COUNTIF($E$108:$F243,"")-COUNT($H$108:$H243)+1,0)),"")</f>
        <v>#N/A</v>
      </c>
      <c r="R244" s="39" t="e">
        <f>IF($E244="",IF(INDEX(Mal!P$9:P$431,COUNTIF($E$108:$F243,"")-COUNT($H$108:$H243)+1,0)=R243,"",INDEX(Mal!P$9:P$431,COUNTIF($E$108:$F243,"")-COUNT($H$108:$H243)+1,0)),"")</f>
        <v>#N/A</v>
      </c>
      <c r="S244" s="39" t="e">
        <f>IF($E244="",IF(INDEX(Mal!Q$9:Q$431,COUNTIF($E$108:$F243,"")-COUNT($H$108:$H243)+1,0)=S243,"",INDEX(Mal!Q$9:Q$431,COUNTIF($E$108:$F243,"")-COUNT($H$108:$H243)+1,0)),"")</f>
        <v>#N/A</v>
      </c>
      <c r="T244" s="39" t="e">
        <f>IF($E244="",IF(INDEX(Mal!R$9:R$431,COUNTIF($E$108:$F243,"")-COUNT($H$108:$H243)+1,0)=T243,"",INDEX(Mal!R$9:R$431,COUNTIF($E$108:$F243,"")-COUNT($H$108:$H243)+1,0)),"")</f>
        <v>#N/A</v>
      </c>
      <c r="U244" s="39" t="e">
        <f>IF($E244="",IF(INDEX(Mal!S$9:S$431,COUNTIF($E$108:$F243,"")-COUNT($H$108:$H243)+1,0)=U243,"",INDEX(Mal!S$9:S$431,COUNTIF($E$108:$F243,"")-COUNT($H$108:$H243)+1,0)),"")</f>
        <v>#N/A</v>
      </c>
      <c r="V244" s="39" t="e">
        <f t="shared" si="8"/>
        <v>#N/A</v>
      </c>
      <c r="W244" s="39" t="e">
        <f>IF(IF(AND(E244="",F244=""),INDEX(Mal!I$9:I$431,(COUNT($H$108:$H244)-COUNTIF($V$108:$V244,"")),0),"")="","",IF(AND(E244="",F244=""),INDEX(Mal!I$9:I$431,(COUNT($H$108:$H244)-COUNTIF($V$108:$V244,"")),0),""))</f>
        <v>#N/A</v>
      </c>
      <c r="X244" s="39" t="e">
        <f>IF($E244="",IF(INDEX(Mal!J$9:J$431,COUNTIF($E$108:$F243,"")-COUNT($H$108:$H243)+1,0)=X243,"",INDEX(Mal!J$9:J$431,COUNTIF($E$108:$F243,"")-COUNT($H$108:$H243)+1,0)),"")</f>
        <v>#N/A</v>
      </c>
      <c r="Y244" s="39" t="e">
        <f>IF(AND(Y243="",$H244=$H243),"",IF(VLOOKUP($H244,Mal!$A$9:$T$431,20,0)='Sales Orders'!Y243,"",VLOOKUP($H244,Mal!$A$9:$T$431,20,0)))</f>
        <v>#N/A</v>
      </c>
      <c r="Z244" s="39" t="e">
        <f t="shared" si="9"/>
        <v>#N/A</v>
      </c>
    </row>
    <row r="245" spans="1:26">
      <c r="A245" t="str">
        <f>IFERROR(IF(VLOOKUP(H245,Mal!$A$9:$A$431,1,0),"","END"),"END")</f>
        <v>END</v>
      </c>
      <c r="B245" s="39" t="e">
        <f>IF($E245="",IF(INDEX(Mal!$D$9:$D$431,COUNTIF($E$108:$F244,"")-COUNT($H$108:$H244)+1,0)=B244,"",INDEX(Mal!$D$9:$D$431,COUNTIF($E$108:$F244,"")-COUNT($H$108:$H244)+1,0)),"")</f>
        <v>#N/A</v>
      </c>
      <c r="C245" s="39" t="e">
        <f t="shared" si="10"/>
        <v>#N/A</v>
      </c>
      <c r="D245" s="39" t="e">
        <f>IF($E245="",IF(INDEX(Mal!$F$9:$F$431,COUNTIF($E$108:$F244,"")-COUNT($H$108:$H244)+1,0)=D244,"",INDEX(Mal!$F$9:$F$431,COUNTIF($E$108:$F244,"")-COUNT($H$108:$H244)+1,0)),"")</f>
        <v>#N/A</v>
      </c>
      <c r="E245" s="39" t="e">
        <f>IF(AND(E244="",$H245=$H244),"",IF(VLOOKUP(H245,Mal!$A$9:$B$431,2,0)='Sales Orders'!E244,"",VLOOKUP($H245,Mal!$A$9:$B$431,2,0)))</f>
        <v>#N/A</v>
      </c>
      <c r="F245" s="39" t="e">
        <f>IF($E245="",IF(INDEX(Mal!$C$9:$C$431,COUNTIF($E$108:$F244,"")-COUNT($H$108:$H244)+1,0)=F244,"",INDEX(Mal!$C$9:$C$431,COUNTIF($E$108:$F244,"")-COUNT($H$108:$H244)+1,0)),"")</f>
        <v>#N/A</v>
      </c>
      <c r="G245" s="39" t="e">
        <f t="shared" si="11"/>
        <v>#N/A</v>
      </c>
      <c r="H245" s="39">
        <f>IF(COUNTIF(Mal!$A$9:$A$431,'Sales Orders'!H244)+COUNTIFS(Mal!$A$9:$A$431,H244,Mal!$B$9:$B$431,"&lt;&gt;")+COUNTIFS(Mal!$A$9:$A$431,H244,Mal!$C$9:$C$431,"&lt;&gt;")=COUNTIF('Sales Orders'!$H$108:H244,'Sales Orders'!H244),'Sales Orders'!H244+1,'Sales Orders'!H244)</f>
        <v>2</v>
      </c>
      <c r="I245" s="39" t="e">
        <f>IF(E245="","",IF(Mal!$C$5="","",Mal!$C$5))</f>
        <v>#N/A</v>
      </c>
      <c r="J245" s="39" t="e">
        <f>IF(AND(J244="",$H245=$H244),"",IF(VLOOKUP($H245,Mal!$A$9:$H$431,7,0)='Sales Orders'!J244,"",VLOOKUP($H245,Mal!$A$9:$H$431,7,0)))</f>
        <v>#N/A</v>
      </c>
      <c r="K245" s="39" t="e">
        <f>IF(AND(K244="",$H245=$H244),"",IF(VLOOKUP($H245,Mal!$A$9:$H$431,8,0)='Sales Orders'!K244,"",VLOOKUP($H245,Mal!$A$9:$H$431,8,0)))</f>
        <v>#N/A</v>
      </c>
      <c r="L245" s="39" t="e">
        <f>IF(E245="","",IF(Mal!$C$6="","",Mal!$C$6))</f>
        <v>#N/A</v>
      </c>
      <c r="M245" s="39" t="e">
        <f>IF($E245="",IF(INDEX(Mal!K$9:K$431,COUNTIF($E$108:$F244,"")-COUNT($H$108:$H244)+1,0)=M244,"",INDEX(Mal!K$9:K$431,COUNTIF($E$108:$F244,"")-COUNT($H$108:$H244)+1,0)),"")</f>
        <v>#N/A</v>
      </c>
      <c r="N245" s="39" t="e">
        <f>IF($E245="",IF(INDEX(Mal!L$9:L$431,COUNTIF($E$108:$F244,"")-COUNT($H$108:$H244)+1,0)=N244,"",INDEX(Mal!L$9:L$431,COUNTIF($E$108:$F244,"")-COUNT($H$108:$H244)+1,0)),"")</f>
        <v>#N/A</v>
      </c>
      <c r="O245" s="39" t="e">
        <f>IF($E245="",IF(INDEX(Mal!M$9:M$431,COUNTIF($E$108:$F244,"")-COUNT($H$108:$H244)+1,0)=O244,"",INDEX(Mal!M$9:M$431,COUNTIF($E$108:$F244,"")-COUNT($H$108:$H244)+1,0)),"")</f>
        <v>#N/A</v>
      </c>
      <c r="P245" s="39" t="e">
        <f>IF($E245="",IF(INDEX(Mal!N$9:N$431,COUNTIF($E$108:$F244,"")-COUNT($H$108:$H244)+1,0)=P244,"",INDEX(Mal!N$9:N$431,COUNTIF($E$108:$F244,"")-COUNT($H$108:$H244)+1,0)),"")</f>
        <v>#N/A</v>
      </c>
      <c r="Q245" s="39" t="e">
        <f>IF($E245="",IF(INDEX(Mal!O$9:O$431,COUNTIF($E$108:$F244,"")-COUNT($H$108:$H244)+1,0)=Q244,"",INDEX(Mal!O$9:O$431,COUNTIF($E$108:$F244,"")-COUNT($H$108:$H244)+1,0)),"")</f>
        <v>#N/A</v>
      </c>
      <c r="R245" s="39" t="e">
        <f>IF($E245="",IF(INDEX(Mal!P$9:P$431,COUNTIF($E$108:$F244,"")-COUNT($H$108:$H244)+1,0)=R244,"",INDEX(Mal!P$9:P$431,COUNTIF($E$108:$F244,"")-COUNT($H$108:$H244)+1,0)),"")</f>
        <v>#N/A</v>
      </c>
      <c r="S245" s="39" t="e">
        <f>IF($E245="",IF(INDEX(Mal!Q$9:Q$431,COUNTIF($E$108:$F244,"")-COUNT($H$108:$H244)+1,0)=S244,"",INDEX(Mal!Q$9:Q$431,COUNTIF($E$108:$F244,"")-COUNT($H$108:$H244)+1,0)),"")</f>
        <v>#N/A</v>
      </c>
      <c r="T245" s="39" t="e">
        <f>IF($E245="",IF(INDEX(Mal!R$9:R$431,COUNTIF($E$108:$F244,"")-COUNT($H$108:$H244)+1,0)=T244,"",INDEX(Mal!R$9:R$431,COUNTIF($E$108:$F244,"")-COUNT($H$108:$H244)+1,0)),"")</f>
        <v>#N/A</v>
      </c>
      <c r="U245" s="39" t="e">
        <f>IF($E245="",IF(INDEX(Mal!S$9:S$431,COUNTIF($E$108:$F244,"")-COUNT($H$108:$H244)+1,0)=U244,"",INDEX(Mal!S$9:S$431,COUNTIF($E$108:$F244,"")-COUNT($H$108:$H244)+1,0)),"")</f>
        <v>#N/A</v>
      </c>
      <c r="V245" s="39" t="e">
        <f t="shared" si="8"/>
        <v>#N/A</v>
      </c>
      <c r="W245" s="39" t="e">
        <f>IF(IF(AND(E245="",F245=""),INDEX(Mal!I$9:I$431,(COUNT($H$108:$H245)-COUNTIF($V$108:$V245,"")),0),"")="","",IF(AND(E245="",F245=""),INDEX(Mal!I$9:I$431,(COUNT($H$108:$H245)-COUNTIF($V$108:$V245,"")),0),""))</f>
        <v>#N/A</v>
      </c>
      <c r="X245" s="39" t="e">
        <f>IF($E245="",IF(INDEX(Mal!J$9:J$431,COUNTIF($E$108:$F244,"")-COUNT($H$108:$H244)+1,0)=X244,"",INDEX(Mal!J$9:J$431,COUNTIF($E$108:$F244,"")-COUNT($H$108:$H244)+1,0)),"")</f>
        <v>#N/A</v>
      </c>
      <c r="Y245" s="39" t="e">
        <f>IF(AND(Y244="",$H245=$H244),"",IF(VLOOKUP($H245,Mal!$A$9:$T$431,20,0)='Sales Orders'!Y244,"",VLOOKUP($H245,Mal!$A$9:$T$431,20,0)))</f>
        <v>#N/A</v>
      </c>
      <c r="Z245" s="39" t="e">
        <f t="shared" si="9"/>
        <v>#N/A</v>
      </c>
    </row>
    <row r="246" spans="1:26">
      <c r="A246" t="str">
        <f>IFERROR(IF(VLOOKUP(H246,Mal!$A$9:$A$431,1,0),"","END"),"END")</f>
        <v>END</v>
      </c>
      <c r="B246" s="39" t="e">
        <f>IF($E246="",IF(INDEX(Mal!$D$9:$D$431,COUNTIF($E$108:$F245,"")-COUNT($H$108:$H245)+1,0)=B245,"",INDEX(Mal!$D$9:$D$431,COUNTIF($E$108:$F245,"")-COUNT($H$108:$H245)+1,0)),"")</f>
        <v>#N/A</v>
      </c>
      <c r="C246" s="39" t="e">
        <f t="shared" si="10"/>
        <v>#N/A</v>
      </c>
      <c r="D246" s="39" t="e">
        <f>IF($E246="",IF(INDEX(Mal!$F$9:$F$431,COUNTIF($E$108:$F245,"")-COUNT($H$108:$H245)+1,0)=D245,"",INDEX(Mal!$F$9:$F$431,COUNTIF($E$108:$F245,"")-COUNT($H$108:$H245)+1,0)),"")</f>
        <v>#N/A</v>
      </c>
      <c r="E246" s="39" t="e">
        <f>IF(AND(E245="",$H246=$H245),"",IF(VLOOKUP(H246,Mal!$A$9:$B$431,2,0)='Sales Orders'!E245,"",VLOOKUP($H246,Mal!$A$9:$B$431,2,0)))</f>
        <v>#N/A</v>
      </c>
      <c r="F246" s="39" t="e">
        <f>IF($E246="",IF(INDEX(Mal!$C$9:$C$431,COUNTIF($E$108:$F245,"")-COUNT($H$108:$H245)+1,0)=F245,"",INDEX(Mal!$C$9:$C$431,COUNTIF($E$108:$F245,"")-COUNT($H$108:$H245)+1,0)),"")</f>
        <v>#N/A</v>
      </c>
      <c r="G246" s="39" t="e">
        <f t="shared" si="11"/>
        <v>#N/A</v>
      </c>
      <c r="H246" s="39">
        <f>IF(COUNTIF(Mal!$A$9:$A$431,'Sales Orders'!H245)+COUNTIFS(Mal!$A$9:$A$431,H245,Mal!$B$9:$B$431,"&lt;&gt;")+COUNTIFS(Mal!$A$9:$A$431,H245,Mal!$C$9:$C$431,"&lt;&gt;")=COUNTIF('Sales Orders'!$H$108:H245,'Sales Orders'!H245),'Sales Orders'!H245+1,'Sales Orders'!H245)</f>
        <v>2</v>
      </c>
      <c r="I246" s="39" t="e">
        <f>IF(E246="","",IF(Mal!$C$5="","",Mal!$C$5))</f>
        <v>#N/A</v>
      </c>
      <c r="J246" s="39" t="e">
        <f>IF(AND(J245="",$H246=$H245),"",IF(VLOOKUP($H246,Mal!$A$9:$H$431,7,0)='Sales Orders'!J245,"",VLOOKUP($H246,Mal!$A$9:$H$431,7,0)))</f>
        <v>#N/A</v>
      </c>
      <c r="K246" s="39" t="e">
        <f>IF(AND(K245="",$H246=$H245),"",IF(VLOOKUP($H246,Mal!$A$9:$H$431,8,0)='Sales Orders'!K245,"",VLOOKUP($H246,Mal!$A$9:$H$431,8,0)))</f>
        <v>#N/A</v>
      </c>
      <c r="L246" s="39" t="e">
        <f>IF(E246="","",IF(Mal!$C$6="","",Mal!$C$6))</f>
        <v>#N/A</v>
      </c>
      <c r="M246" s="39" t="e">
        <f>IF($E246="",IF(INDEX(Mal!K$9:K$431,COUNTIF($E$108:$F245,"")-COUNT($H$108:$H245)+1,0)=M245,"",INDEX(Mal!K$9:K$431,COUNTIF($E$108:$F245,"")-COUNT($H$108:$H245)+1,0)),"")</f>
        <v>#N/A</v>
      </c>
      <c r="N246" s="39" t="e">
        <f>IF($E246="",IF(INDEX(Mal!L$9:L$431,COUNTIF($E$108:$F245,"")-COUNT($H$108:$H245)+1,0)=N245,"",INDEX(Mal!L$9:L$431,COUNTIF($E$108:$F245,"")-COUNT($H$108:$H245)+1,0)),"")</f>
        <v>#N/A</v>
      </c>
      <c r="O246" s="39" t="e">
        <f>IF($E246="",IF(INDEX(Mal!M$9:M$431,COUNTIF($E$108:$F245,"")-COUNT($H$108:$H245)+1,0)=O245,"",INDEX(Mal!M$9:M$431,COUNTIF($E$108:$F245,"")-COUNT($H$108:$H245)+1,0)),"")</f>
        <v>#N/A</v>
      </c>
      <c r="P246" s="39" t="e">
        <f>IF($E246="",IF(INDEX(Mal!N$9:N$431,COUNTIF($E$108:$F245,"")-COUNT($H$108:$H245)+1,0)=P245,"",INDEX(Mal!N$9:N$431,COUNTIF($E$108:$F245,"")-COUNT($H$108:$H245)+1,0)),"")</f>
        <v>#N/A</v>
      </c>
      <c r="Q246" s="39" t="e">
        <f>IF($E246="",IF(INDEX(Mal!O$9:O$431,COUNTIF($E$108:$F245,"")-COUNT($H$108:$H245)+1,0)=Q245,"",INDEX(Mal!O$9:O$431,COUNTIF($E$108:$F245,"")-COUNT($H$108:$H245)+1,0)),"")</f>
        <v>#N/A</v>
      </c>
      <c r="R246" s="39" t="e">
        <f>IF($E246="",IF(INDEX(Mal!P$9:P$431,COUNTIF($E$108:$F245,"")-COUNT($H$108:$H245)+1,0)=R245,"",INDEX(Mal!P$9:P$431,COUNTIF($E$108:$F245,"")-COUNT($H$108:$H245)+1,0)),"")</f>
        <v>#N/A</v>
      </c>
      <c r="S246" s="39" t="e">
        <f>IF($E246="",IF(INDEX(Mal!Q$9:Q$431,COUNTIF($E$108:$F245,"")-COUNT($H$108:$H245)+1,0)=S245,"",INDEX(Mal!Q$9:Q$431,COUNTIF($E$108:$F245,"")-COUNT($H$108:$H245)+1,0)),"")</f>
        <v>#N/A</v>
      </c>
      <c r="T246" s="39" t="e">
        <f>IF($E246="",IF(INDEX(Mal!R$9:R$431,COUNTIF($E$108:$F245,"")-COUNT($H$108:$H245)+1,0)=T245,"",INDEX(Mal!R$9:R$431,COUNTIF($E$108:$F245,"")-COUNT($H$108:$H245)+1,0)),"")</f>
        <v>#N/A</v>
      </c>
      <c r="U246" s="39" t="e">
        <f>IF($E246="",IF(INDEX(Mal!S$9:S$431,COUNTIF($E$108:$F245,"")-COUNT($H$108:$H245)+1,0)=U245,"",INDEX(Mal!S$9:S$431,COUNTIF($E$108:$F245,"")-COUNT($H$108:$H245)+1,0)),"")</f>
        <v>#N/A</v>
      </c>
      <c r="V246" s="39" t="e">
        <f t="shared" si="8"/>
        <v>#N/A</v>
      </c>
      <c r="W246" s="39" t="e">
        <f>IF(IF(AND(E246="",F246=""),INDEX(Mal!I$9:I$431,(COUNT($H$108:$H246)-COUNTIF($V$108:$V246,"")),0),"")="","",IF(AND(E246="",F246=""),INDEX(Mal!I$9:I$431,(COUNT($H$108:$H246)-COUNTIF($V$108:$V246,"")),0),""))</f>
        <v>#N/A</v>
      </c>
      <c r="X246" s="39" t="e">
        <f>IF($E246="",IF(INDEX(Mal!J$9:J$431,COUNTIF($E$108:$F245,"")-COUNT($H$108:$H245)+1,0)=X245,"",INDEX(Mal!J$9:J$431,COUNTIF($E$108:$F245,"")-COUNT($H$108:$H245)+1,0)),"")</f>
        <v>#N/A</v>
      </c>
      <c r="Y246" s="39" t="e">
        <f>IF(AND(Y245="",$H246=$H245),"",IF(VLOOKUP($H246,Mal!$A$9:$T$431,20,0)='Sales Orders'!Y245,"",VLOOKUP($H246,Mal!$A$9:$T$431,20,0)))</f>
        <v>#N/A</v>
      </c>
      <c r="Z246" s="39" t="e">
        <f t="shared" si="9"/>
        <v>#N/A</v>
      </c>
    </row>
    <row r="247" spans="1:26">
      <c r="A247" t="str">
        <f>IFERROR(IF(VLOOKUP(H247,Mal!$A$9:$A$431,1,0),"","END"),"END")</f>
        <v>END</v>
      </c>
      <c r="B247" s="39" t="e">
        <f>IF($E247="",IF(INDEX(Mal!$D$9:$D$431,COUNTIF($E$108:$F246,"")-COUNT($H$108:$H246)+1,0)=B246,"",INDEX(Mal!$D$9:$D$431,COUNTIF($E$108:$F246,"")-COUNT($H$108:$H246)+1,0)),"")</f>
        <v>#N/A</v>
      </c>
      <c r="C247" s="39" t="e">
        <f t="shared" si="10"/>
        <v>#N/A</v>
      </c>
      <c r="D247" s="39" t="e">
        <f>IF($E247="",IF(INDEX(Mal!$F$9:$F$431,COUNTIF($E$108:$F246,"")-COUNT($H$108:$H246)+1,0)=D246,"",INDEX(Mal!$F$9:$F$431,COUNTIF($E$108:$F246,"")-COUNT($H$108:$H246)+1,0)),"")</f>
        <v>#N/A</v>
      </c>
      <c r="E247" s="39" t="e">
        <f>IF(AND(E246="",$H247=$H246),"",IF(VLOOKUP(H247,Mal!$A$9:$B$431,2,0)='Sales Orders'!E246,"",VLOOKUP($H247,Mal!$A$9:$B$431,2,0)))</f>
        <v>#N/A</v>
      </c>
      <c r="F247" s="39" t="e">
        <f>IF($E247="",IF(INDEX(Mal!$C$9:$C$431,COUNTIF($E$108:$F246,"")-COUNT($H$108:$H246)+1,0)=F246,"",INDEX(Mal!$C$9:$C$431,COUNTIF($E$108:$F246,"")-COUNT($H$108:$H246)+1,0)),"")</f>
        <v>#N/A</v>
      </c>
      <c r="G247" s="39" t="e">
        <f t="shared" si="11"/>
        <v>#N/A</v>
      </c>
      <c r="H247" s="39">
        <f>IF(COUNTIF(Mal!$A$9:$A$431,'Sales Orders'!H246)+COUNTIFS(Mal!$A$9:$A$431,H246,Mal!$B$9:$B$431,"&lt;&gt;")+COUNTIFS(Mal!$A$9:$A$431,H246,Mal!$C$9:$C$431,"&lt;&gt;")=COUNTIF('Sales Orders'!$H$108:H246,'Sales Orders'!H246),'Sales Orders'!H246+1,'Sales Orders'!H246)</f>
        <v>2</v>
      </c>
      <c r="I247" s="39" t="e">
        <f>IF(E247="","",IF(Mal!$C$5="","",Mal!$C$5))</f>
        <v>#N/A</v>
      </c>
      <c r="J247" s="39" t="e">
        <f>IF(AND(J246="",$H247=$H246),"",IF(VLOOKUP($H247,Mal!$A$9:$H$431,7,0)='Sales Orders'!J246,"",VLOOKUP($H247,Mal!$A$9:$H$431,7,0)))</f>
        <v>#N/A</v>
      </c>
      <c r="K247" s="39" t="e">
        <f>IF(AND(K246="",$H247=$H246),"",IF(VLOOKUP($H247,Mal!$A$9:$H$431,8,0)='Sales Orders'!K246,"",VLOOKUP($H247,Mal!$A$9:$H$431,8,0)))</f>
        <v>#N/A</v>
      </c>
      <c r="L247" s="39" t="e">
        <f>IF(E247="","",IF(Mal!$C$6="","",Mal!$C$6))</f>
        <v>#N/A</v>
      </c>
      <c r="M247" s="39" t="e">
        <f>IF($E247="",IF(INDEX(Mal!K$9:K$431,COUNTIF($E$108:$F246,"")-COUNT($H$108:$H246)+1,0)=M246,"",INDEX(Mal!K$9:K$431,COUNTIF($E$108:$F246,"")-COUNT($H$108:$H246)+1,0)),"")</f>
        <v>#N/A</v>
      </c>
      <c r="N247" s="39" t="e">
        <f>IF($E247="",IF(INDEX(Mal!L$9:L$431,COUNTIF($E$108:$F246,"")-COUNT($H$108:$H246)+1,0)=N246,"",INDEX(Mal!L$9:L$431,COUNTIF($E$108:$F246,"")-COUNT($H$108:$H246)+1,0)),"")</f>
        <v>#N/A</v>
      </c>
      <c r="O247" s="39" t="e">
        <f>IF($E247="",IF(INDEX(Mal!M$9:M$431,COUNTIF($E$108:$F246,"")-COUNT($H$108:$H246)+1,0)=O246,"",INDEX(Mal!M$9:M$431,COUNTIF($E$108:$F246,"")-COUNT($H$108:$H246)+1,0)),"")</f>
        <v>#N/A</v>
      </c>
      <c r="P247" s="39" t="e">
        <f>IF($E247="",IF(INDEX(Mal!N$9:N$431,COUNTIF($E$108:$F246,"")-COUNT($H$108:$H246)+1,0)=P246,"",INDEX(Mal!N$9:N$431,COUNTIF($E$108:$F246,"")-COUNT($H$108:$H246)+1,0)),"")</f>
        <v>#N/A</v>
      </c>
      <c r="Q247" s="39" t="e">
        <f>IF($E247="",IF(INDEX(Mal!O$9:O$431,COUNTIF($E$108:$F246,"")-COUNT($H$108:$H246)+1,0)=Q246,"",INDEX(Mal!O$9:O$431,COUNTIF($E$108:$F246,"")-COUNT($H$108:$H246)+1,0)),"")</f>
        <v>#N/A</v>
      </c>
      <c r="R247" s="39" t="e">
        <f>IF($E247="",IF(INDEX(Mal!P$9:P$431,COUNTIF($E$108:$F246,"")-COUNT($H$108:$H246)+1,0)=R246,"",INDEX(Mal!P$9:P$431,COUNTIF($E$108:$F246,"")-COUNT($H$108:$H246)+1,0)),"")</f>
        <v>#N/A</v>
      </c>
      <c r="S247" s="39" t="e">
        <f>IF($E247="",IF(INDEX(Mal!Q$9:Q$431,COUNTIF($E$108:$F246,"")-COUNT($H$108:$H246)+1,0)=S246,"",INDEX(Mal!Q$9:Q$431,COUNTIF($E$108:$F246,"")-COUNT($H$108:$H246)+1,0)),"")</f>
        <v>#N/A</v>
      </c>
      <c r="T247" s="39" t="e">
        <f>IF($E247="",IF(INDEX(Mal!R$9:R$431,COUNTIF($E$108:$F246,"")-COUNT($H$108:$H246)+1,0)=T246,"",INDEX(Mal!R$9:R$431,COUNTIF($E$108:$F246,"")-COUNT($H$108:$H246)+1,0)),"")</f>
        <v>#N/A</v>
      </c>
      <c r="U247" s="39" t="e">
        <f>IF($E247="",IF(INDEX(Mal!S$9:S$431,COUNTIF($E$108:$F246,"")-COUNT($H$108:$H246)+1,0)=U246,"",INDEX(Mal!S$9:S$431,COUNTIF($E$108:$F246,"")-COUNT($H$108:$H246)+1,0)),"")</f>
        <v>#N/A</v>
      </c>
      <c r="V247" s="39" t="e">
        <f t="shared" si="8"/>
        <v>#N/A</v>
      </c>
      <c r="W247" s="39" t="e">
        <f>IF(IF(AND(E247="",F247=""),INDEX(Mal!I$9:I$431,(COUNT($H$108:$H247)-COUNTIF($V$108:$V247,"")),0),"")="","",IF(AND(E247="",F247=""),INDEX(Mal!I$9:I$431,(COUNT($H$108:$H247)-COUNTIF($V$108:$V247,"")),0),""))</f>
        <v>#N/A</v>
      </c>
      <c r="X247" s="39" t="e">
        <f>IF($E247="",IF(INDEX(Mal!J$9:J$431,COUNTIF($E$108:$F246,"")-COUNT($H$108:$H246)+1,0)=X246,"",INDEX(Mal!J$9:J$431,COUNTIF($E$108:$F246,"")-COUNT($H$108:$H246)+1,0)),"")</f>
        <v>#N/A</v>
      </c>
      <c r="Y247" s="39" t="e">
        <f>IF(AND(Y246="",$H247=$H246),"",IF(VLOOKUP($H247,Mal!$A$9:$T$431,20,0)='Sales Orders'!Y246,"",VLOOKUP($H247,Mal!$A$9:$T$431,20,0)))</f>
        <v>#N/A</v>
      </c>
      <c r="Z247" s="39" t="e">
        <f t="shared" si="9"/>
        <v>#N/A</v>
      </c>
    </row>
    <row r="248" spans="1:26">
      <c r="A248" t="str">
        <f>IFERROR(IF(VLOOKUP(H248,Mal!$A$9:$A$431,1,0),"","END"),"END")</f>
        <v>END</v>
      </c>
      <c r="B248" s="39" t="e">
        <f>IF($E248="",IF(INDEX(Mal!$D$9:$D$431,COUNTIF($E$108:$F247,"")-COUNT($H$108:$H247)+1,0)=B247,"",INDEX(Mal!$D$9:$D$431,COUNTIF($E$108:$F247,"")-COUNT($H$108:$H247)+1,0)),"")</f>
        <v>#N/A</v>
      </c>
      <c r="C248" s="39" t="e">
        <f t="shared" si="10"/>
        <v>#N/A</v>
      </c>
      <c r="D248" s="39" t="e">
        <f>IF($E248="",IF(INDEX(Mal!$F$9:$F$431,COUNTIF($E$108:$F247,"")-COUNT($H$108:$H247)+1,0)=D247,"",INDEX(Mal!$F$9:$F$431,COUNTIF($E$108:$F247,"")-COUNT($H$108:$H247)+1,0)),"")</f>
        <v>#N/A</v>
      </c>
      <c r="E248" s="39" t="e">
        <f>IF(AND(E247="",$H248=$H247),"",IF(VLOOKUP(H248,Mal!$A$9:$B$431,2,0)='Sales Orders'!E247,"",VLOOKUP($H248,Mal!$A$9:$B$431,2,0)))</f>
        <v>#N/A</v>
      </c>
      <c r="F248" s="39" t="e">
        <f>IF($E248="",IF(INDEX(Mal!$C$9:$C$431,COUNTIF($E$108:$F247,"")-COUNT($H$108:$H247)+1,0)=F247,"",INDEX(Mal!$C$9:$C$431,COUNTIF($E$108:$F247,"")-COUNT($H$108:$H247)+1,0)),"")</f>
        <v>#N/A</v>
      </c>
      <c r="G248" s="39" t="e">
        <f t="shared" si="11"/>
        <v>#N/A</v>
      </c>
      <c r="H248" s="39">
        <f>IF(COUNTIF(Mal!$A$9:$A$431,'Sales Orders'!H247)+COUNTIFS(Mal!$A$9:$A$431,H247,Mal!$B$9:$B$431,"&lt;&gt;")+COUNTIFS(Mal!$A$9:$A$431,H247,Mal!$C$9:$C$431,"&lt;&gt;")=COUNTIF('Sales Orders'!$H$108:H247,'Sales Orders'!H247),'Sales Orders'!H247+1,'Sales Orders'!H247)</f>
        <v>2</v>
      </c>
      <c r="I248" s="39" t="e">
        <f>IF(E248="","",IF(Mal!$C$5="","",Mal!$C$5))</f>
        <v>#N/A</v>
      </c>
      <c r="J248" s="39" t="e">
        <f>IF(AND(J247="",$H248=$H247),"",IF(VLOOKUP($H248,Mal!$A$9:$H$431,7,0)='Sales Orders'!J247,"",VLOOKUP($H248,Mal!$A$9:$H$431,7,0)))</f>
        <v>#N/A</v>
      </c>
      <c r="K248" s="39" t="e">
        <f>IF(AND(K247="",$H248=$H247),"",IF(VLOOKUP($H248,Mal!$A$9:$H$431,8,0)='Sales Orders'!K247,"",VLOOKUP($H248,Mal!$A$9:$H$431,8,0)))</f>
        <v>#N/A</v>
      </c>
      <c r="L248" s="39" t="e">
        <f>IF(E248="","",IF(Mal!$C$6="","",Mal!$C$6))</f>
        <v>#N/A</v>
      </c>
      <c r="M248" s="39" t="e">
        <f>IF($E248="",IF(INDEX(Mal!K$9:K$431,COUNTIF($E$108:$F247,"")-COUNT($H$108:$H247)+1,0)=M247,"",INDEX(Mal!K$9:K$431,COUNTIF($E$108:$F247,"")-COUNT($H$108:$H247)+1,0)),"")</f>
        <v>#N/A</v>
      </c>
      <c r="N248" s="39" t="e">
        <f>IF($E248="",IF(INDEX(Mal!L$9:L$431,COUNTIF($E$108:$F247,"")-COUNT($H$108:$H247)+1,0)=N247,"",INDEX(Mal!L$9:L$431,COUNTIF($E$108:$F247,"")-COUNT($H$108:$H247)+1,0)),"")</f>
        <v>#N/A</v>
      </c>
      <c r="O248" s="39" t="e">
        <f>IF($E248="",IF(INDEX(Mal!M$9:M$431,COUNTIF($E$108:$F247,"")-COUNT($H$108:$H247)+1,0)=O247,"",INDEX(Mal!M$9:M$431,COUNTIF($E$108:$F247,"")-COUNT($H$108:$H247)+1,0)),"")</f>
        <v>#N/A</v>
      </c>
      <c r="P248" s="39" t="e">
        <f>IF($E248="",IF(INDEX(Mal!N$9:N$431,COUNTIF($E$108:$F247,"")-COUNT($H$108:$H247)+1,0)=P247,"",INDEX(Mal!N$9:N$431,COUNTIF($E$108:$F247,"")-COUNT($H$108:$H247)+1,0)),"")</f>
        <v>#N/A</v>
      </c>
      <c r="Q248" s="39" t="e">
        <f>IF($E248="",IF(INDEX(Mal!O$9:O$431,COUNTIF($E$108:$F247,"")-COUNT($H$108:$H247)+1,0)=Q247,"",INDEX(Mal!O$9:O$431,COUNTIF($E$108:$F247,"")-COUNT($H$108:$H247)+1,0)),"")</f>
        <v>#N/A</v>
      </c>
      <c r="R248" s="39" t="e">
        <f>IF($E248="",IF(INDEX(Mal!P$9:P$431,COUNTIF($E$108:$F247,"")-COUNT($H$108:$H247)+1,0)=R247,"",INDEX(Mal!P$9:P$431,COUNTIF($E$108:$F247,"")-COUNT($H$108:$H247)+1,0)),"")</f>
        <v>#N/A</v>
      </c>
      <c r="S248" s="39" t="e">
        <f>IF($E248="",IF(INDEX(Mal!Q$9:Q$431,COUNTIF($E$108:$F247,"")-COUNT($H$108:$H247)+1,0)=S247,"",INDEX(Mal!Q$9:Q$431,COUNTIF($E$108:$F247,"")-COUNT($H$108:$H247)+1,0)),"")</f>
        <v>#N/A</v>
      </c>
      <c r="T248" s="39" t="e">
        <f>IF($E248="",IF(INDEX(Mal!R$9:R$431,COUNTIF($E$108:$F247,"")-COUNT($H$108:$H247)+1,0)=T247,"",INDEX(Mal!R$9:R$431,COUNTIF($E$108:$F247,"")-COUNT($H$108:$H247)+1,0)),"")</f>
        <v>#N/A</v>
      </c>
      <c r="U248" s="39" t="e">
        <f>IF($E248="",IF(INDEX(Mal!S$9:S$431,COUNTIF($E$108:$F247,"")-COUNT($H$108:$H247)+1,0)=U247,"",INDEX(Mal!S$9:S$431,COUNTIF($E$108:$F247,"")-COUNT($H$108:$H247)+1,0)),"")</f>
        <v>#N/A</v>
      </c>
      <c r="V248" s="39" t="e">
        <f t="shared" si="8"/>
        <v>#N/A</v>
      </c>
      <c r="W248" s="39" t="e">
        <f>IF(IF(AND(E248="",F248=""),INDEX(Mal!I$9:I$431,(COUNT($H$108:$H248)-COUNTIF($V$108:$V248,"")),0),"")="","",IF(AND(E248="",F248=""),INDEX(Mal!I$9:I$431,(COUNT($H$108:$H248)-COUNTIF($V$108:$V248,"")),0),""))</f>
        <v>#N/A</v>
      </c>
      <c r="X248" s="39" t="e">
        <f>IF($E248="",IF(INDEX(Mal!J$9:J$431,COUNTIF($E$108:$F247,"")-COUNT($H$108:$H247)+1,0)=X247,"",INDEX(Mal!J$9:J$431,COUNTIF($E$108:$F247,"")-COUNT($H$108:$H247)+1,0)),"")</f>
        <v>#N/A</v>
      </c>
      <c r="Y248" s="39" t="e">
        <f>IF(AND(Y247="",$H248=$H247),"",IF(VLOOKUP($H248,Mal!$A$9:$T$431,20,0)='Sales Orders'!Y247,"",VLOOKUP($H248,Mal!$A$9:$T$431,20,0)))</f>
        <v>#N/A</v>
      </c>
      <c r="Z248" s="39" t="e">
        <f t="shared" si="9"/>
        <v>#N/A</v>
      </c>
    </row>
    <row r="249" spans="1:26">
      <c r="A249" t="str">
        <f>IFERROR(IF(VLOOKUP(H249,Mal!$A$9:$A$431,1,0),"","END"),"END")</f>
        <v>END</v>
      </c>
      <c r="B249" s="39" t="e">
        <f>IF($E249="",IF(INDEX(Mal!$D$9:$D$431,COUNTIF($E$108:$F248,"")-COUNT($H$108:$H248)+1,0)=B248,"",INDEX(Mal!$D$9:$D$431,COUNTIF($E$108:$F248,"")-COUNT($H$108:$H248)+1,0)),"")</f>
        <v>#N/A</v>
      </c>
      <c r="C249" s="39" t="e">
        <f t="shared" si="10"/>
        <v>#N/A</v>
      </c>
      <c r="D249" s="39" t="e">
        <f>IF($E249="",IF(INDEX(Mal!$F$9:$F$431,COUNTIF($E$108:$F248,"")-COUNT($H$108:$H248)+1,0)=D248,"",INDEX(Mal!$F$9:$F$431,COUNTIF($E$108:$F248,"")-COUNT($H$108:$H248)+1,0)),"")</f>
        <v>#N/A</v>
      </c>
      <c r="E249" s="39" t="e">
        <f>IF(AND(E248="",$H249=$H248),"",IF(VLOOKUP(H249,Mal!$A$9:$B$431,2,0)='Sales Orders'!E248,"",VLOOKUP($H249,Mal!$A$9:$B$431,2,0)))</f>
        <v>#N/A</v>
      </c>
      <c r="F249" s="39" t="e">
        <f>IF($E249="",IF(INDEX(Mal!$C$9:$C$431,COUNTIF($E$108:$F248,"")-COUNT($H$108:$H248)+1,0)=F248,"",INDEX(Mal!$C$9:$C$431,COUNTIF($E$108:$F248,"")-COUNT($H$108:$H248)+1,0)),"")</f>
        <v>#N/A</v>
      </c>
      <c r="G249" s="39" t="e">
        <f t="shared" si="11"/>
        <v>#N/A</v>
      </c>
      <c r="H249" s="39">
        <f>IF(COUNTIF(Mal!$A$9:$A$431,'Sales Orders'!H248)+COUNTIFS(Mal!$A$9:$A$431,H248,Mal!$B$9:$B$431,"&lt;&gt;")+COUNTIFS(Mal!$A$9:$A$431,H248,Mal!$C$9:$C$431,"&lt;&gt;")=COUNTIF('Sales Orders'!$H$108:H248,'Sales Orders'!H248),'Sales Orders'!H248+1,'Sales Orders'!H248)</f>
        <v>2</v>
      </c>
      <c r="I249" s="39" t="e">
        <f>IF(E249="","",IF(Mal!$C$5="","",Mal!$C$5))</f>
        <v>#N/A</v>
      </c>
      <c r="J249" s="39" t="e">
        <f>IF(AND(J248="",$H249=$H248),"",IF(VLOOKUP($H249,Mal!$A$9:$H$431,7,0)='Sales Orders'!J248,"",VLOOKUP($H249,Mal!$A$9:$H$431,7,0)))</f>
        <v>#N/A</v>
      </c>
      <c r="K249" s="39" t="e">
        <f>IF(AND(K248="",$H249=$H248),"",IF(VLOOKUP($H249,Mal!$A$9:$H$431,8,0)='Sales Orders'!K248,"",VLOOKUP($H249,Mal!$A$9:$H$431,8,0)))</f>
        <v>#N/A</v>
      </c>
      <c r="L249" s="39" t="e">
        <f>IF(E249="","",IF(Mal!$C$6="","",Mal!$C$6))</f>
        <v>#N/A</v>
      </c>
      <c r="M249" s="39" t="e">
        <f>IF($E249="",IF(INDEX(Mal!K$9:K$431,COUNTIF($E$108:$F248,"")-COUNT($H$108:$H248)+1,0)=M248,"",INDEX(Mal!K$9:K$431,COUNTIF($E$108:$F248,"")-COUNT($H$108:$H248)+1,0)),"")</f>
        <v>#N/A</v>
      </c>
      <c r="N249" s="39" t="e">
        <f>IF($E249="",IF(INDEX(Mal!L$9:L$431,COUNTIF($E$108:$F248,"")-COUNT($H$108:$H248)+1,0)=N248,"",INDEX(Mal!L$9:L$431,COUNTIF($E$108:$F248,"")-COUNT($H$108:$H248)+1,0)),"")</f>
        <v>#N/A</v>
      </c>
      <c r="O249" s="39" t="e">
        <f>IF($E249="",IF(INDEX(Mal!M$9:M$431,COUNTIF($E$108:$F248,"")-COUNT($H$108:$H248)+1,0)=O248,"",INDEX(Mal!M$9:M$431,COUNTIF($E$108:$F248,"")-COUNT($H$108:$H248)+1,0)),"")</f>
        <v>#N/A</v>
      </c>
      <c r="P249" s="39" t="e">
        <f>IF($E249="",IF(INDEX(Mal!N$9:N$431,COUNTIF($E$108:$F248,"")-COUNT($H$108:$H248)+1,0)=P248,"",INDEX(Mal!N$9:N$431,COUNTIF($E$108:$F248,"")-COUNT($H$108:$H248)+1,0)),"")</f>
        <v>#N/A</v>
      </c>
      <c r="Q249" s="39" t="e">
        <f>IF($E249="",IF(INDEX(Mal!O$9:O$431,COUNTIF($E$108:$F248,"")-COUNT($H$108:$H248)+1,0)=Q248,"",INDEX(Mal!O$9:O$431,COUNTIF($E$108:$F248,"")-COUNT($H$108:$H248)+1,0)),"")</f>
        <v>#N/A</v>
      </c>
      <c r="R249" s="39" t="e">
        <f>IF($E249="",IF(INDEX(Mal!P$9:P$431,COUNTIF($E$108:$F248,"")-COUNT($H$108:$H248)+1,0)=R248,"",INDEX(Mal!P$9:P$431,COUNTIF($E$108:$F248,"")-COUNT($H$108:$H248)+1,0)),"")</f>
        <v>#N/A</v>
      </c>
      <c r="S249" s="39" t="e">
        <f>IF($E249="",IF(INDEX(Mal!Q$9:Q$431,COUNTIF($E$108:$F248,"")-COUNT($H$108:$H248)+1,0)=S248,"",INDEX(Mal!Q$9:Q$431,COUNTIF($E$108:$F248,"")-COUNT($H$108:$H248)+1,0)),"")</f>
        <v>#N/A</v>
      </c>
      <c r="T249" s="39" t="e">
        <f>IF($E249="",IF(INDEX(Mal!R$9:R$431,COUNTIF($E$108:$F248,"")-COUNT($H$108:$H248)+1,0)=T248,"",INDEX(Mal!R$9:R$431,COUNTIF($E$108:$F248,"")-COUNT($H$108:$H248)+1,0)),"")</f>
        <v>#N/A</v>
      </c>
      <c r="U249" s="39" t="e">
        <f>IF($E249="",IF(INDEX(Mal!S$9:S$431,COUNTIF($E$108:$F248,"")-COUNT($H$108:$H248)+1,0)=U248,"",INDEX(Mal!S$9:S$431,COUNTIF($E$108:$F248,"")-COUNT($H$108:$H248)+1,0)),"")</f>
        <v>#N/A</v>
      </c>
      <c r="V249" s="39" t="e">
        <f t="shared" si="8"/>
        <v>#N/A</v>
      </c>
      <c r="W249" s="39" t="e">
        <f>IF(IF(AND(E249="",F249=""),INDEX(Mal!I$9:I$431,(COUNT($H$108:$H249)-COUNTIF($V$108:$V249,"")),0),"")="","",IF(AND(E249="",F249=""),INDEX(Mal!I$9:I$431,(COUNT($H$108:$H249)-COUNTIF($V$108:$V249,"")),0),""))</f>
        <v>#N/A</v>
      </c>
      <c r="X249" s="39" t="e">
        <f>IF($E249="",IF(INDEX(Mal!J$9:J$431,COUNTIF($E$108:$F248,"")-COUNT($H$108:$H248)+1,0)=X248,"",INDEX(Mal!J$9:J$431,COUNTIF($E$108:$F248,"")-COUNT($H$108:$H248)+1,0)),"")</f>
        <v>#N/A</v>
      </c>
      <c r="Y249" s="39" t="e">
        <f>IF(AND(Y248="",$H249=$H248),"",IF(VLOOKUP($H249,Mal!$A$9:$T$431,20,0)='Sales Orders'!Y248,"",VLOOKUP($H249,Mal!$A$9:$T$431,20,0)))</f>
        <v>#N/A</v>
      </c>
      <c r="Z249" s="39" t="e">
        <f t="shared" si="9"/>
        <v>#N/A</v>
      </c>
    </row>
    <row r="250" spans="1:26">
      <c r="A250" t="str">
        <f>IFERROR(IF(VLOOKUP(H250,Mal!$A$9:$A$431,1,0),"","END"),"END")</f>
        <v>END</v>
      </c>
      <c r="B250" s="39" t="e">
        <f>IF($E250="",IF(INDEX(Mal!$D$9:$D$431,COUNTIF($E$108:$F249,"")-COUNT($H$108:$H249)+1,0)=B249,"",INDEX(Mal!$D$9:$D$431,COUNTIF($E$108:$F249,"")-COUNT($H$108:$H249)+1,0)),"")</f>
        <v>#N/A</v>
      </c>
      <c r="C250" s="39" t="e">
        <f t="shared" si="10"/>
        <v>#N/A</v>
      </c>
      <c r="D250" s="39" t="e">
        <f>IF($E250="",IF(INDEX(Mal!$F$9:$F$431,COUNTIF($E$108:$F249,"")-COUNT($H$108:$H249)+1,0)=D249,"",INDEX(Mal!$F$9:$F$431,COUNTIF($E$108:$F249,"")-COUNT($H$108:$H249)+1,0)),"")</f>
        <v>#N/A</v>
      </c>
      <c r="E250" s="39" t="e">
        <f>IF(AND(E249="",$H250=$H249),"",IF(VLOOKUP(H250,Mal!$A$9:$B$431,2,0)='Sales Orders'!E249,"",VLOOKUP($H250,Mal!$A$9:$B$431,2,0)))</f>
        <v>#N/A</v>
      </c>
      <c r="F250" s="39" t="e">
        <f>IF($E250="",IF(INDEX(Mal!$C$9:$C$431,COUNTIF($E$108:$F249,"")-COUNT($H$108:$H249)+1,0)=F249,"",INDEX(Mal!$C$9:$C$431,COUNTIF($E$108:$F249,"")-COUNT($H$108:$H249)+1,0)),"")</f>
        <v>#N/A</v>
      </c>
      <c r="G250" s="39" t="e">
        <f t="shared" si="11"/>
        <v>#N/A</v>
      </c>
      <c r="H250" s="39">
        <f>IF(COUNTIF(Mal!$A$9:$A$431,'Sales Orders'!H249)+COUNTIFS(Mal!$A$9:$A$431,H249,Mal!$B$9:$B$431,"&lt;&gt;")+COUNTIFS(Mal!$A$9:$A$431,H249,Mal!$C$9:$C$431,"&lt;&gt;")=COUNTIF('Sales Orders'!$H$108:H249,'Sales Orders'!H249),'Sales Orders'!H249+1,'Sales Orders'!H249)</f>
        <v>2</v>
      </c>
      <c r="I250" s="39" t="e">
        <f>IF(E250="","",IF(Mal!$C$5="","",Mal!$C$5))</f>
        <v>#N/A</v>
      </c>
      <c r="J250" s="39" t="e">
        <f>IF(AND(J249="",$H250=$H249),"",IF(VLOOKUP($H250,Mal!$A$9:$H$431,7,0)='Sales Orders'!J249,"",VLOOKUP($H250,Mal!$A$9:$H$431,7,0)))</f>
        <v>#N/A</v>
      </c>
      <c r="K250" s="39" t="e">
        <f>IF(AND(K249="",$H250=$H249),"",IF(VLOOKUP($H250,Mal!$A$9:$H$431,8,0)='Sales Orders'!K249,"",VLOOKUP($H250,Mal!$A$9:$H$431,8,0)))</f>
        <v>#N/A</v>
      </c>
      <c r="L250" s="39" t="e">
        <f>IF(E250="","",IF(Mal!$C$6="","",Mal!$C$6))</f>
        <v>#N/A</v>
      </c>
      <c r="M250" s="39" t="e">
        <f>IF($E250="",IF(INDEX(Mal!K$9:K$431,COUNTIF($E$108:$F249,"")-COUNT($H$108:$H249)+1,0)=M249,"",INDEX(Mal!K$9:K$431,COUNTIF($E$108:$F249,"")-COUNT($H$108:$H249)+1,0)),"")</f>
        <v>#N/A</v>
      </c>
      <c r="N250" s="39" t="e">
        <f>IF($E250="",IF(INDEX(Mal!L$9:L$431,COUNTIF($E$108:$F249,"")-COUNT($H$108:$H249)+1,0)=N249,"",INDEX(Mal!L$9:L$431,COUNTIF($E$108:$F249,"")-COUNT($H$108:$H249)+1,0)),"")</f>
        <v>#N/A</v>
      </c>
      <c r="O250" s="39" t="e">
        <f>IF($E250="",IF(INDEX(Mal!M$9:M$431,COUNTIF($E$108:$F249,"")-COUNT($H$108:$H249)+1,0)=O249,"",INDEX(Mal!M$9:M$431,COUNTIF($E$108:$F249,"")-COUNT($H$108:$H249)+1,0)),"")</f>
        <v>#N/A</v>
      </c>
      <c r="P250" s="39" t="e">
        <f>IF($E250="",IF(INDEX(Mal!N$9:N$431,COUNTIF($E$108:$F249,"")-COUNT($H$108:$H249)+1,0)=P249,"",INDEX(Mal!N$9:N$431,COUNTIF($E$108:$F249,"")-COUNT($H$108:$H249)+1,0)),"")</f>
        <v>#N/A</v>
      </c>
      <c r="Q250" s="39" t="e">
        <f>IF($E250="",IF(INDEX(Mal!O$9:O$431,COUNTIF($E$108:$F249,"")-COUNT($H$108:$H249)+1,0)=Q249,"",INDEX(Mal!O$9:O$431,COUNTIF($E$108:$F249,"")-COUNT($H$108:$H249)+1,0)),"")</f>
        <v>#N/A</v>
      </c>
      <c r="R250" s="39" t="e">
        <f>IF($E250="",IF(INDEX(Mal!P$9:P$431,COUNTIF($E$108:$F249,"")-COUNT($H$108:$H249)+1,0)=R249,"",INDEX(Mal!P$9:P$431,COUNTIF($E$108:$F249,"")-COUNT($H$108:$H249)+1,0)),"")</f>
        <v>#N/A</v>
      </c>
      <c r="S250" s="39" t="e">
        <f>IF($E250="",IF(INDEX(Mal!Q$9:Q$431,COUNTIF($E$108:$F249,"")-COUNT($H$108:$H249)+1,0)=S249,"",INDEX(Mal!Q$9:Q$431,COUNTIF($E$108:$F249,"")-COUNT($H$108:$H249)+1,0)),"")</f>
        <v>#N/A</v>
      </c>
      <c r="T250" s="39" t="e">
        <f>IF($E250="",IF(INDEX(Mal!R$9:R$431,COUNTIF($E$108:$F249,"")-COUNT($H$108:$H249)+1,0)=T249,"",INDEX(Mal!R$9:R$431,COUNTIF($E$108:$F249,"")-COUNT($H$108:$H249)+1,0)),"")</f>
        <v>#N/A</v>
      </c>
      <c r="U250" s="39" t="e">
        <f>IF($E250="",IF(INDEX(Mal!S$9:S$431,COUNTIF($E$108:$F249,"")-COUNT($H$108:$H249)+1,0)=U249,"",INDEX(Mal!S$9:S$431,COUNTIF($E$108:$F249,"")-COUNT($H$108:$H249)+1,0)),"")</f>
        <v>#N/A</v>
      </c>
      <c r="V250" s="39" t="e">
        <f t="shared" si="8"/>
        <v>#N/A</v>
      </c>
      <c r="W250" s="39" t="e">
        <f>IF(IF(AND(E250="",F250=""),INDEX(Mal!I$9:I$431,(COUNT($H$108:$H250)-COUNTIF($V$108:$V250,"")),0),"")="","",IF(AND(E250="",F250=""),INDEX(Mal!I$9:I$431,(COUNT($H$108:$H250)-COUNTIF($V$108:$V250,"")),0),""))</f>
        <v>#N/A</v>
      </c>
      <c r="X250" s="39" t="e">
        <f>IF($E250="",IF(INDEX(Mal!J$9:J$431,COUNTIF($E$108:$F249,"")-COUNT($H$108:$H249)+1,0)=X249,"",INDEX(Mal!J$9:J$431,COUNTIF($E$108:$F249,"")-COUNT($H$108:$H249)+1,0)),"")</f>
        <v>#N/A</v>
      </c>
      <c r="Y250" s="39" t="e">
        <f>IF(AND(Y249="",$H250=$H249),"",IF(VLOOKUP($H250,Mal!$A$9:$T$431,20,0)='Sales Orders'!Y249,"",VLOOKUP($H250,Mal!$A$9:$T$431,20,0)))</f>
        <v>#N/A</v>
      </c>
      <c r="Z250" s="39" t="e">
        <f t="shared" si="9"/>
        <v>#N/A</v>
      </c>
    </row>
    <row r="251" spans="1:26">
      <c r="A251" t="str">
        <f>IFERROR(IF(VLOOKUP(H251,Mal!$A$9:$A$431,1,0),"","END"),"END")</f>
        <v>END</v>
      </c>
      <c r="B251" s="39" t="e">
        <f>IF($E251="",IF(INDEX(Mal!$D$9:$D$431,COUNTIF($E$108:$F250,"")-COUNT($H$108:$H250)+1,0)=B250,"",INDEX(Mal!$D$9:$D$431,COUNTIF($E$108:$F250,"")-COUNT($H$108:$H250)+1,0)),"")</f>
        <v>#N/A</v>
      </c>
      <c r="C251" s="39" t="e">
        <f t="shared" si="10"/>
        <v>#N/A</v>
      </c>
      <c r="D251" s="39" t="e">
        <f>IF($E251="",IF(INDEX(Mal!$F$9:$F$431,COUNTIF($E$108:$F250,"")-COUNT($H$108:$H250)+1,0)=D250,"",INDEX(Mal!$F$9:$F$431,COUNTIF($E$108:$F250,"")-COUNT($H$108:$H250)+1,0)),"")</f>
        <v>#N/A</v>
      </c>
      <c r="E251" s="39" t="e">
        <f>IF(AND(E250="",$H251=$H250),"",IF(VLOOKUP(H251,Mal!$A$9:$B$431,2,0)='Sales Orders'!E250,"",VLOOKUP($H251,Mal!$A$9:$B$431,2,0)))</f>
        <v>#N/A</v>
      </c>
      <c r="F251" s="39" t="e">
        <f>IF($E251="",IF(INDEX(Mal!$C$9:$C$431,COUNTIF($E$108:$F250,"")-COUNT($H$108:$H250)+1,0)=F250,"",INDEX(Mal!$C$9:$C$431,COUNTIF($E$108:$F250,"")-COUNT($H$108:$H250)+1,0)),"")</f>
        <v>#N/A</v>
      </c>
      <c r="G251" s="39" t="e">
        <f t="shared" si="11"/>
        <v>#N/A</v>
      </c>
      <c r="H251" s="39">
        <f>IF(COUNTIF(Mal!$A$9:$A$431,'Sales Orders'!H250)+COUNTIFS(Mal!$A$9:$A$431,H250,Mal!$B$9:$B$431,"&lt;&gt;")+COUNTIFS(Mal!$A$9:$A$431,H250,Mal!$C$9:$C$431,"&lt;&gt;")=COUNTIF('Sales Orders'!$H$108:H250,'Sales Orders'!H250),'Sales Orders'!H250+1,'Sales Orders'!H250)</f>
        <v>2</v>
      </c>
      <c r="I251" s="39" t="e">
        <f>IF(E251="","",IF(Mal!$C$5="","",Mal!$C$5))</f>
        <v>#N/A</v>
      </c>
      <c r="J251" s="39" t="e">
        <f>IF(AND(J250="",$H251=$H250),"",IF(VLOOKUP($H251,Mal!$A$9:$H$431,7,0)='Sales Orders'!J250,"",VLOOKUP($H251,Mal!$A$9:$H$431,7,0)))</f>
        <v>#N/A</v>
      </c>
      <c r="K251" s="39" t="e">
        <f>IF(AND(K250="",$H251=$H250),"",IF(VLOOKUP($H251,Mal!$A$9:$H$431,8,0)='Sales Orders'!K250,"",VLOOKUP($H251,Mal!$A$9:$H$431,8,0)))</f>
        <v>#N/A</v>
      </c>
      <c r="L251" s="39" t="e">
        <f>IF(E251="","",IF(Mal!$C$6="","",Mal!$C$6))</f>
        <v>#N/A</v>
      </c>
      <c r="M251" s="39" t="e">
        <f>IF($E251="",IF(INDEX(Mal!K$9:K$431,COUNTIF($E$108:$F250,"")-COUNT($H$108:$H250)+1,0)=M250,"",INDEX(Mal!K$9:K$431,COUNTIF($E$108:$F250,"")-COUNT($H$108:$H250)+1,0)),"")</f>
        <v>#N/A</v>
      </c>
      <c r="N251" s="39" t="e">
        <f>IF($E251="",IF(INDEX(Mal!L$9:L$431,COUNTIF($E$108:$F250,"")-COUNT($H$108:$H250)+1,0)=N250,"",INDEX(Mal!L$9:L$431,COUNTIF($E$108:$F250,"")-COUNT($H$108:$H250)+1,0)),"")</f>
        <v>#N/A</v>
      </c>
      <c r="O251" s="39" t="e">
        <f>IF($E251="",IF(INDEX(Mal!M$9:M$431,COUNTIF($E$108:$F250,"")-COUNT($H$108:$H250)+1,0)=O250,"",INDEX(Mal!M$9:M$431,COUNTIF($E$108:$F250,"")-COUNT($H$108:$H250)+1,0)),"")</f>
        <v>#N/A</v>
      </c>
      <c r="P251" s="39" t="e">
        <f>IF($E251="",IF(INDEX(Mal!N$9:N$431,COUNTIF($E$108:$F250,"")-COUNT($H$108:$H250)+1,0)=P250,"",INDEX(Mal!N$9:N$431,COUNTIF($E$108:$F250,"")-COUNT($H$108:$H250)+1,0)),"")</f>
        <v>#N/A</v>
      </c>
      <c r="Q251" s="39" t="e">
        <f>IF($E251="",IF(INDEX(Mal!O$9:O$431,COUNTIF($E$108:$F250,"")-COUNT($H$108:$H250)+1,0)=Q250,"",INDEX(Mal!O$9:O$431,COUNTIF($E$108:$F250,"")-COUNT($H$108:$H250)+1,0)),"")</f>
        <v>#N/A</v>
      </c>
      <c r="R251" s="39" t="e">
        <f>IF($E251="",IF(INDEX(Mal!P$9:P$431,COUNTIF($E$108:$F250,"")-COUNT($H$108:$H250)+1,0)=R250,"",INDEX(Mal!P$9:P$431,COUNTIF($E$108:$F250,"")-COUNT($H$108:$H250)+1,0)),"")</f>
        <v>#N/A</v>
      </c>
      <c r="S251" s="39" t="e">
        <f>IF($E251="",IF(INDEX(Mal!Q$9:Q$431,COUNTIF($E$108:$F250,"")-COUNT($H$108:$H250)+1,0)=S250,"",INDEX(Mal!Q$9:Q$431,COUNTIF($E$108:$F250,"")-COUNT($H$108:$H250)+1,0)),"")</f>
        <v>#N/A</v>
      </c>
      <c r="T251" s="39" t="e">
        <f>IF($E251="",IF(INDEX(Mal!R$9:R$431,COUNTIF($E$108:$F250,"")-COUNT($H$108:$H250)+1,0)=T250,"",INDEX(Mal!R$9:R$431,COUNTIF($E$108:$F250,"")-COUNT($H$108:$H250)+1,0)),"")</f>
        <v>#N/A</v>
      </c>
      <c r="U251" s="39" t="e">
        <f>IF($E251="",IF(INDEX(Mal!S$9:S$431,COUNTIF($E$108:$F250,"")-COUNT($H$108:$H250)+1,0)=U250,"",INDEX(Mal!S$9:S$431,COUNTIF($E$108:$F250,"")-COUNT($H$108:$H250)+1,0)),"")</f>
        <v>#N/A</v>
      </c>
      <c r="V251" s="39" t="e">
        <f t="shared" si="8"/>
        <v>#N/A</v>
      </c>
      <c r="W251" s="39" t="e">
        <f>IF(IF(AND(E251="",F251=""),INDEX(Mal!I$9:I$431,(COUNT($H$108:$H251)-COUNTIF($V$108:$V251,"")),0),"")="","",IF(AND(E251="",F251=""),INDEX(Mal!I$9:I$431,(COUNT($H$108:$H251)-COUNTIF($V$108:$V251,"")),0),""))</f>
        <v>#N/A</v>
      </c>
      <c r="X251" s="39" t="e">
        <f>IF($E251="",IF(INDEX(Mal!J$9:J$431,COUNTIF($E$108:$F250,"")-COUNT($H$108:$H250)+1,0)=X250,"",INDEX(Mal!J$9:J$431,COUNTIF($E$108:$F250,"")-COUNT($H$108:$H250)+1,0)),"")</f>
        <v>#N/A</v>
      </c>
      <c r="Y251" s="39" t="e">
        <f>IF(AND(Y250="",$H251=$H250),"",IF(VLOOKUP($H251,Mal!$A$9:$T$431,20,0)='Sales Orders'!Y250,"",VLOOKUP($H251,Mal!$A$9:$T$431,20,0)))</f>
        <v>#N/A</v>
      </c>
      <c r="Z251" s="39" t="e">
        <f t="shared" si="9"/>
        <v>#N/A</v>
      </c>
    </row>
    <row r="252" spans="1:26">
      <c r="A252" t="str">
        <f>IFERROR(IF(VLOOKUP(H252,Mal!$A$9:$A$431,1,0),"","END"),"END")</f>
        <v>END</v>
      </c>
      <c r="B252" s="39" t="e">
        <f>IF($E252="",IF(INDEX(Mal!$D$9:$D$431,COUNTIF($E$108:$F251,"")-COUNT($H$108:$H251)+1,0)=B251,"",INDEX(Mal!$D$9:$D$431,COUNTIF($E$108:$F251,"")-COUNT($H$108:$H251)+1,0)),"")</f>
        <v>#N/A</v>
      </c>
      <c r="C252" s="39" t="e">
        <f t="shared" si="10"/>
        <v>#N/A</v>
      </c>
      <c r="D252" s="39" t="e">
        <f>IF($E252="",IF(INDEX(Mal!$F$9:$F$431,COUNTIF($E$108:$F251,"")-COUNT($H$108:$H251)+1,0)=D251,"",INDEX(Mal!$F$9:$F$431,COUNTIF($E$108:$F251,"")-COUNT($H$108:$H251)+1,0)),"")</f>
        <v>#N/A</v>
      </c>
      <c r="E252" s="39" t="e">
        <f>IF(AND(E251="",$H252=$H251),"",IF(VLOOKUP(H252,Mal!$A$9:$B$431,2,0)='Sales Orders'!E251,"",VLOOKUP($H252,Mal!$A$9:$B$431,2,0)))</f>
        <v>#N/A</v>
      </c>
      <c r="F252" s="39" t="e">
        <f>IF($E252="",IF(INDEX(Mal!$C$9:$C$431,COUNTIF($E$108:$F251,"")-COUNT($H$108:$H251)+1,0)=F251,"",INDEX(Mal!$C$9:$C$431,COUNTIF($E$108:$F251,"")-COUNT($H$108:$H251)+1,0)),"")</f>
        <v>#N/A</v>
      </c>
      <c r="G252" s="39" t="e">
        <f t="shared" si="11"/>
        <v>#N/A</v>
      </c>
      <c r="H252" s="39">
        <f>IF(COUNTIF(Mal!$A$9:$A$431,'Sales Orders'!H251)+COUNTIFS(Mal!$A$9:$A$431,H251,Mal!$B$9:$B$431,"&lt;&gt;")+COUNTIFS(Mal!$A$9:$A$431,H251,Mal!$C$9:$C$431,"&lt;&gt;")=COUNTIF('Sales Orders'!$H$108:H251,'Sales Orders'!H251),'Sales Orders'!H251+1,'Sales Orders'!H251)</f>
        <v>2</v>
      </c>
      <c r="I252" s="39" t="e">
        <f>IF(E252="","",IF(Mal!$C$5="","",Mal!$C$5))</f>
        <v>#N/A</v>
      </c>
      <c r="J252" s="39" t="e">
        <f>IF(AND(J251="",$H252=$H251),"",IF(VLOOKUP($H252,Mal!$A$9:$H$431,7,0)='Sales Orders'!J251,"",VLOOKUP($H252,Mal!$A$9:$H$431,7,0)))</f>
        <v>#N/A</v>
      </c>
      <c r="K252" s="39" t="e">
        <f>IF(AND(K251="",$H252=$H251),"",IF(VLOOKUP($H252,Mal!$A$9:$H$431,8,0)='Sales Orders'!K251,"",VLOOKUP($H252,Mal!$A$9:$H$431,8,0)))</f>
        <v>#N/A</v>
      </c>
      <c r="L252" s="39" t="e">
        <f>IF(E252="","",IF(Mal!$C$6="","",Mal!$C$6))</f>
        <v>#N/A</v>
      </c>
      <c r="M252" s="39" t="e">
        <f>IF($E252="",IF(INDEX(Mal!K$9:K$431,COUNTIF($E$108:$F251,"")-COUNT($H$108:$H251)+1,0)=M251,"",INDEX(Mal!K$9:K$431,COUNTIF($E$108:$F251,"")-COUNT($H$108:$H251)+1,0)),"")</f>
        <v>#N/A</v>
      </c>
      <c r="N252" s="39" t="e">
        <f>IF($E252="",IF(INDEX(Mal!L$9:L$431,COUNTIF($E$108:$F251,"")-COUNT($H$108:$H251)+1,0)=N251,"",INDEX(Mal!L$9:L$431,COUNTIF($E$108:$F251,"")-COUNT($H$108:$H251)+1,0)),"")</f>
        <v>#N/A</v>
      </c>
      <c r="O252" s="39" t="e">
        <f>IF($E252="",IF(INDEX(Mal!M$9:M$431,COUNTIF($E$108:$F251,"")-COUNT($H$108:$H251)+1,0)=O251,"",INDEX(Mal!M$9:M$431,COUNTIF($E$108:$F251,"")-COUNT($H$108:$H251)+1,0)),"")</f>
        <v>#N/A</v>
      </c>
      <c r="P252" s="39" t="e">
        <f>IF($E252="",IF(INDEX(Mal!N$9:N$431,COUNTIF($E$108:$F251,"")-COUNT($H$108:$H251)+1,0)=P251,"",INDEX(Mal!N$9:N$431,COUNTIF($E$108:$F251,"")-COUNT($H$108:$H251)+1,0)),"")</f>
        <v>#N/A</v>
      </c>
      <c r="Q252" s="39" t="e">
        <f>IF($E252="",IF(INDEX(Mal!O$9:O$431,COUNTIF($E$108:$F251,"")-COUNT($H$108:$H251)+1,0)=Q251,"",INDEX(Mal!O$9:O$431,COUNTIF($E$108:$F251,"")-COUNT($H$108:$H251)+1,0)),"")</f>
        <v>#N/A</v>
      </c>
      <c r="R252" s="39" t="e">
        <f>IF($E252="",IF(INDEX(Mal!P$9:P$431,COUNTIF($E$108:$F251,"")-COUNT($H$108:$H251)+1,0)=R251,"",INDEX(Mal!P$9:P$431,COUNTIF($E$108:$F251,"")-COUNT($H$108:$H251)+1,0)),"")</f>
        <v>#N/A</v>
      </c>
      <c r="S252" s="39" t="e">
        <f>IF($E252="",IF(INDEX(Mal!Q$9:Q$431,COUNTIF($E$108:$F251,"")-COUNT($H$108:$H251)+1,0)=S251,"",INDEX(Mal!Q$9:Q$431,COUNTIF($E$108:$F251,"")-COUNT($H$108:$H251)+1,0)),"")</f>
        <v>#N/A</v>
      </c>
      <c r="T252" s="39" t="e">
        <f>IF($E252="",IF(INDEX(Mal!R$9:R$431,COUNTIF($E$108:$F251,"")-COUNT($H$108:$H251)+1,0)=T251,"",INDEX(Mal!R$9:R$431,COUNTIF($E$108:$F251,"")-COUNT($H$108:$H251)+1,0)),"")</f>
        <v>#N/A</v>
      </c>
      <c r="U252" s="39" t="e">
        <f>IF($E252="",IF(INDEX(Mal!S$9:S$431,COUNTIF($E$108:$F251,"")-COUNT($H$108:$H251)+1,0)=U251,"",INDEX(Mal!S$9:S$431,COUNTIF($E$108:$F251,"")-COUNT($H$108:$H251)+1,0)),"")</f>
        <v>#N/A</v>
      </c>
      <c r="V252" s="39" t="e">
        <f t="shared" si="8"/>
        <v>#N/A</v>
      </c>
      <c r="W252" s="39" t="e">
        <f>IF(IF(AND(E252="",F252=""),INDEX(Mal!I$9:I$431,(COUNT($H$108:$H252)-COUNTIF($V$108:$V252,"")),0),"")="","",IF(AND(E252="",F252=""),INDEX(Mal!I$9:I$431,(COUNT($H$108:$H252)-COUNTIF($V$108:$V252,"")),0),""))</f>
        <v>#N/A</v>
      </c>
      <c r="X252" s="39" t="e">
        <f>IF($E252="",IF(INDEX(Mal!J$9:J$431,COUNTIF($E$108:$F251,"")-COUNT($H$108:$H251)+1,0)=X251,"",INDEX(Mal!J$9:J$431,COUNTIF($E$108:$F251,"")-COUNT($H$108:$H251)+1,0)),"")</f>
        <v>#N/A</v>
      </c>
      <c r="Y252" s="39" t="e">
        <f>IF(AND(Y251="",$H252=$H251),"",IF(VLOOKUP($H252,Mal!$A$9:$T$431,20,0)='Sales Orders'!Y251,"",VLOOKUP($H252,Mal!$A$9:$T$431,20,0)))</f>
        <v>#N/A</v>
      </c>
      <c r="Z252" s="39" t="e">
        <f t="shared" si="9"/>
        <v>#N/A</v>
      </c>
    </row>
    <row r="253" spans="1:26">
      <c r="A253" t="str">
        <f>IFERROR(IF(VLOOKUP(H253,Mal!$A$9:$A$431,1,0),"","END"),"END")</f>
        <v>END</v>
      </c>
      <c r="B253" s="39" t="e">
        <f>IF($E253="",IF(INDEX(Mal!$D$9:$D$431,COUNTIF($E$108:$F252,"")-COUNT($H$108:$H252)+1,0)=B252,"",INDEX(Mal!$D$9:$D$431,COUNTIF($E$108:$F252,"")-COUNT($H$108:$H252)+1,0)),"")</f>
        <v>#N/A</v>
      </c>
      <c r="C253" s="39" t="e">
        <f t="shared" si="10"/>
        <v>#N/A</v>
      </c>
      <c r="D253" s="39" t="e">
        <f>IF($E253="",IF(INDEX(Mal!$F$9:$F$431,COUNTIF($E$108:$F252,"")-COUNT($H$108:$H252)+1,0)=D252,"",INDEX(Mal!$F$9:$F$431,COUNTIF($E$108:$F252,"")-COUNT($H$108:$H252)+1,0)),"")</f>
        <v>#N/A</v>
      </c>
      <c r="E253" s="39" t="e">
        <f>IF(AND(E252="",$H253=$H252),"",IF(VLOOKUP(H253,Mal!$A$9:$B$431,2,0)='Sales Orders'!E252,"",VLOOKUP($H253,Mal!$A$9:$B$431,2,0)))</f>
        <v>#N/A</v>
      </c>
      <c r="F253" s="39" t="e">
        <f>IF($E253="",IF(INDEX(Mal!$C$9:$C$431,COUNTIF($E$108:$F252,"")-COUNT($H$108:$H252)+1,0)=F252,"",INDEX(Mal!$C$9:$C$431,COUNTIF($E$108:$F252,"")-COUNT($H$108:$H252)+1,0)),"")</f>
        <v>#N/A</v>
      </c>
      <c r="G253" s="39" t="e">
        <f t="shared" si="11"/>
        <v>#N/A</v>
      </c>
      <c r="H253" s="39">
        <f>IF(COUNTIF(Mal!$A$9:$A$431,'Sales Orders'!H252)+COUNTIFS(Mal!$A$9:$A$431,H252,Mal!$B$9:$B$431,"&lt;&gt;")+COUNTIFS(Mal!$A$9:$A$431,H252,Mal!$C$9:$C$431,"&lt;&gt;")=COUNTIF('Sales Orders'!$H$108:H252,'Sales Orders'!H252),'Sales Orders'!H252+1,'Sales Orders'!H252)</f>
        <v>2</v>
      </c>
      <c r="I253" s="39" t="e">
        <f>IF(E253="","",IF(Mal!$C$5="","",Mal!$C$5))</f>
        <v>#N/A</v>
      </c>
      <c r="J253" s="39" t="e">
        <f>IF(AND(J252="",$H253=$H252),"",IF(VLOOKUP($H253,Mal!$A$9:$H$431,7,0)='Sales Orders'!J252,"",VLOOKUP($H253,Mal!$A$9:$H$431,7,0)))</f>
        <v>#N/A</v>
      </c>
      <c r="K253" s="39" t="e">
        <f>IF(AND(K252="",$H253=$H252),"",IF(VLOOKUP($H253,Mal!$A$9:$H$431,8,0)='Sales Orders'!K252,"",VLOOKUP($H253,Mal!$A$9:$H$431,8,0)))</f>
        <v>#N/A</v>
      </c>
      <c r="L253" s="39" t="e">
        <f>IF(E253="","",IF(Mal!$C$6="","",Mal!$C$6))</f>
        <v>#N/A</v>
      </c>
      <c r="M253" s="39" t="e">
        <f>IF($E253="",IF(INDEX(Mal!K$9:K$431,COUNTIF($E$108:$F252,"")-COUNT($H$108:$H252)+1,0)=M252,"",INDEX(Mal!K$9:K$431,COUNTIF($E$108:$F252,"")-COUNT($H$108:$H252)+1,0)),"")</f>
        <v>#N/A</v>
      </c>
      <c r="N253" s="39" t="e">
        <f>IF($E253="",IF(INDEX(Mal!L$9:L$431,COUNTIF($E$108:$F252,"")-COUNT($H$108:$H252)+1,0)=N252,"",INDEX(Mal!L$9:L$431,COUNTIF($E$108:$F252,"")-COUNT($H$108:$H252)+1,0)),"")</f>
        <v>#N/A</v>
      </c>
      <c r="O253" s="39" t="e">
        <f>IF($E253="",IF(INDEX(Mal!M$9:M$431,COUNTIF($E$108:$F252,"")-COUNT($H$108:$H252)+1,0)=O252,"",INDEX(Mal!M$9:M$431,COUNTIF($E$108:$F252,"")-COUNT($H$108:$H252)+1,0)),"")</f>
        <v>#N/A</v>
      </c>
      <c r="P253" s="39" t="e">
        <f>IF($E253="",IF(INDEX(Mal!N$9:N$431,COUNTIF($E$108:$F252,"")-COUNT($H$108:$H252)+1,0)=P252,"",INDEX(Mal!N$9:N$431,COUNTIF($E$108:$F252,"")-COUNT($H$108:$H252)+1,0)),"")</f>
        <v>#N/A</v>
      </c>
      <c r="Q253" s="39" t="e">
        <f>IF($E253="",IF(INDEX(Mal!O$9:O$431,COUNTIF($E$108:$F252,"")-COUNT($H$108:$H252)+1,0)=Q252,"",INDEX(Mal!O$9:O$431,COUNTIF($E$108:$F252,"")-COUNT($H$108:$H252)+1,0)),"")</f>
        <v>#N/A</v>
      </c>
      <c r="R253" s="39" t="e">
        <f>IF($E253="",IF(INDEX(Mal!P$9:P$431,COUNTIF($E$108:$F252,"")-COUNT($H$108:$H252)+1,0)=R252,"",INDEX(Mal!P$9:P$431,COUNTIF($E$108:$F252,"")-COUNT($H$108:$H252)+1,0)),"")</f>
        <v>#N/A</v>
      </c>
      <c r="S253" s="39" t="e">
        <f>IF($E253="",IF(INDEX(Mal!Q$9:Q$431,COUNTIF($E$108:$F252,"")-COUNT($H$108:$H252)+1,0)=S252,"",INDEX(Mal!Q$9:Q$431,COUNTIF($E$108:$F252,"")-COUNT($H$108:$H252)+1,0)),"")</f>
        <v>#N/A</v>
      </c>
      <c r="T253" s="39" t="e">
        <f>IF($E253="",IF(INDEX(Mal!R$9:R$431,COUNTIF($E$108:$F252,"")-COUNT($H$108:$H252)+1,0)=T252,"",INDEX(Mal!R$9:R$431,COUNTIF($E$108:$F252,"")-COUNT($H$108:$H252)+1,0)),"")</f>
        <v>#N/A</v>
      </c>
      <c r="U253" s="39" t="e">
        <f>IF($E253="",IF(INDEX(Mal!S$9:S$431,COUNTIF($E$108:$F252,"")-COUNT($H$108:$H252)+1,0)=U252,"",INDEX(Mal!S$9:S$431,COUNTIF($E$108:$F252,"")-COUNT($H$108:$H252)+1,0)),"")</f>
        <v>#N/A</v>
      </c>
      <c r="V253" s="39" t="e">
        <f t="shared" si="8"/>
        <v>#N/A</v>
      </c>
      <c r="W253" s="39" t="e">
        <f>IF(IF(AND(E253="",F253=""),INDEX(Mal!I$9:I$431,(COUNT($H$108:$H253)-COUNTIF($V$108:$V253,"")),0),"")="","",IF(AND(E253="",F253=""),INDEX(Mal!I$9:I$431,(COUNT($H$108:$H253)-COUNTIF($V$108:$V253,"")),0),""))</f>
        <v>#N/A</v>
      </c>
      <c r="X253" s="39" t="e">
        <f>IF($E253="",IF(INDEX(Mal!J$9:J$431,COUNTIF($E$108:$F252,"")-COUNT($H$108:$H252)+1,0)=X252,"",INDEX(Mal!J$9:J$431,COUNTIF($E$108:$F252,"")-COUNT($H$108:$H252)+1,0)),"")</f>
        <v>#N/A</v>
      </c>
      <c r="Y253" s="39" t="e">
        <f>IF(AND(Y252="",$H253=$H252),"",IF(VLOOKUP($H253,Mal!$A$9:$T$431,20,0)='Sales Orders'!Y252,"",VLOOKUP($H253,Mal!$A$9:$T$431,20,0)))</f>
        <v>#N/A</v>
      </c>
      <c r="Z253" s="39" t="e">
        <f t="shared" si="9"/>
        <v>#N/A</v>
      </c>
    </row>
    <row r="254" spans="1:26">
      <c r="A254" t="str">
        <f>IFERROR(IF(VLOOKUP(H254,Mal!$A$9:$A$431,1,0),"","END"),"END")</f>
        <v>END</v>
      </c>
      <c r="B254" s="39" t="e">
        <f>IF($E254="",IF(INDEX(Mal!$D$9:$D$431,COUNTIF($E$108:$F253,"")-COUNT($H$108:$H253)+1,0)=B253,"",INDEX(Mal!$D$9:$D$431,COUNTIF($E$108:$F253,"")-COUNT($H$108:$H253)+1,0)),"")</f>
        <v>#N/A</v>
      </c>
      <c r="C254" s="39" t="e">
        <f t="shared" si="10"/>
        <v>#N/A</v>
      </c>
      <c r="D254" s="39" t="e">
        <f>IF($E254="",IF(INDEX(Mal!$F$9:$F$431,COUNTIF($E$108:$F253,"")-COUNT($H$108:$H253)+1,0)=D253,"",INDEX(Mal!$F$9:$F$431,COUNTIF($E$108:$F253,"")-COUNT($H$108:$H253)+1,0)),"")</f>
        <v>#N/A</v>
      </c>
      <c r="E254" s="39" t="e">
        <f>IF(AND(E253="",$H254=$H253),"",IF(VLOOKUP(H254,Mal!$A$9:$B$431,2,0)='Sales Orders'!E253,"",VLOOKUP($H254,Mal!$A$9:$B$431,2,0)))</f>
        <v>#N/A</v>
      </c>
      <c r="F254" s="39" t="e">
        <f>IF($E254="",IF(INDEX(Mal!$C$9:$C$431,COUNTIF($E$108:$F253,"")-COUNT($H$108:$H253)+1,0)=F253,"",INDEX(Mal!$C$9:$C$431,COUNTIF($E$108:$F253,"")-COUNT($H$108:$H253)+1,0)),"")</f>
        <v>#N/A</v>
      </c>
      <c r="G254" s="39" t="e">
        <f t="shared" si="11"/>
        <v>#N/A</v>
      </c>
      <c r="H254" s="39">
        <f>IF(COUNTIF(Mal!$A$9:$A$431,'Sales Orders'!H253)+COUNTIFS(Mal!$A$9:$A$431,H253,Mal!$B$9:$B$431,"&lt;&gt;")+COUNTIFS(Mal!$A$9:$A$431,H253,Mal!$C$9:$C$431,"&lt;&gt;")=COUNTIF('Sales Orders'!$H$108:H253,'Sales Orders'!H253),'Sales Orders'!H253+1,'Sales Orders'!H253)</f>
        <v>2</v>
      </c>
      <c r="I254" s="39" t="e">
        <f>IF(E254="","",IF(Mal!$C$5="","",Mal!$C$5))</f>
        <v>#N/A</v>
      </c>
      <c r="J254" s="39" t="e">
        <f>IF(AND(J253="",$H254=$H253),"",IF(VLOOKUP($H254,Mal!$A$9:$H$431,7,0)='Sales Orders'!J253,"",VLOOKUP($H254,Mal!$A$9:$H$431,7,0)))</f>
        <v>#N/A</v>
      </c>
      <c r="K254" s="39" t="e">
        <f>IF(AND(K253="",$H254=$H253),"",IF(VLOOKUP($H254,Mal!$A$9:$H$431,8,0)='Sales Orders'!K253,"",VLOOKUP($H254,Mal!$A$9:$H$431,8,0)))</f>
        <v>#N/A</v>
      </c>
      <c r="L254" s="39" t="e">
        <f>IF(E254="","",IF(Mal!$C$6="","",Mal!$C$6))</f>
        <v>#N/A</v>
      </c>
      <c r="M254" s="39" t="e">
        <f>IF($E254="",IF(INDEX(Mal!K$9:K$431,COUNTIF($E$108:$F253,"")-COUNT($H$108:$H253)+1,0)=M253,"",INDEX(Mal!K$9:K$431,COUNTIF($E$108:$F253,"")-COUNT($H$108:$H253)+1,0)),"")</f>
        <v>#N/A</v>
      </c>
      <c r="N254" s="39" t="e">
        <f>IF($E254="",IF(INDEX(Mal!L$9:L$431,COUNTIF($E$108:$F253,"")-COUNT($H$108:$H253)+1,0)=N253,"",INDEX(Mal!L$9:L$431,COUNTIF($E$108:$F253,"")-COUNT($H$108:$H253)+1,0)),"")</f>
        <v>#N/A</v>
      </c>
      <c r="O254" s="39" t="e">
        <f>IF($E254="",IF(INDEX(Mal!M$9:M$431,COUNTIF($E$108:$F253,"")-COUNT($H$108:$H253)+1,0)=O253,"",INDEX(Mal!M$9:M$431,COUNTIF($E$108:$F253,"")-COUNT($H$108:$H253)+1,0)),"")</f>
        <v>#N/A</v>
      </c>
      <c r="P254" s="39" t="e">
        <f>IF($E254="",IF(INDEX(Mal!N$9:N$431,COUNTIF($E$108:$F253,"")-COUNT($H$108:$H253)+1,0)=P253,"",INDEX(Mal!N$9:N$431,COUNTIF($E$108:$F253,"")-COUNT($H$108:$H253)+1,0)),"")</f>
        <v>#N/A</v>
      </c>
      <c r="Q254" s="39" t="e">
        <f>IF($E254="",IF(INDEX(Mal!O$9:O$431,COUNTIF($E$108:$F253,"")-COUNT($H$108:$H253)+1,0)=Q253,"",INDEX(Mal!O$9:O$431,COUNTIF($E$108:$F253,"")-COUNT($H$108:$H253)+1,0)),"")</f>
        <v>#N/A</v>
      </c>
      <c r="R254" s="39" t="e">
        <f>IF($E254="",IF(INDEX(Mal!P$9:P$431,COUNTIF($E$108:$F253,"")-COUNT($H$108:$H253)+1,0)=R253,"",INDEX(Mal!P$9:P$431,COUNTIF($E$108:$F253,"")-COUNT($H$108:$H253)+1,0)),"")</f>
        <v>#N/A</v>
      </c>
      <c r="S254" s="39" t="e">
        <f>IF($E254="",IF(INDEX(Mal!Q$9:Q$431,COUNTIF($E$108:$F253,"")-COUNT($H$108:$H253)+1,0)=S253,"",INDEX(Mal!Q$9:Q$431,COUNTIF($E$108:$F253,"")-COUNT($H$108:$H253)+1,0)),"")</f>
        <v>#N/A</v>
      </c>
      <c r="T254" s="39" t="e">
        <f>IF($E254="",IF(INDEX(Mal!R$9:R$431,COUNTIF($E$108:$F253,"")-COUNT($H$108:$H253)+1,0)=T253,"",INDEX(Mal!R$9:R$431,COUNTIF($E$108:$F253,"")-COUNT($H$108:$H253)+1,0)),"")</f>
        <v>#N/A</v>
      </c>
      <c r="U254" s="39" t="e">
        <f>IF($E254="",IF(INDEX(Mal!S$9:S$431,COUNTIF($E$108:$F253,"")-COUNT($H$108:$H253)+1,0)=U253,"",INDEX(Mal!S$9:S$431,COUNTIF($E$108:$F253,"")-COUNT($H$108:$H253)+1,0)),"")</f>
        <v>#N/A</v>
      </c>
      <c r="V254" s="39" t="e">
        <f t="shared" si="8"/>
        <v>#N/A</v>
      </c>
      <c r="W254" s="39" t="e">
        <f>IF(IF(AND(E254="",F254=""),INDEX(Mal!I$9:I$431,(COUNT($H$108:$H254)-COUNTIF($V$108:$V254,"")),0),"")="","",IF(AND(E254="",F254=""),INDEX(Mal!I$9:I$431,(COUNT($H$108:$H254)-COUNTIF($V$108:$V254,"")),0),""))</f>
        <v>#N/A</v>
      </c>
      <c r="X254" s="39" t="e">
        <f>IF($E254="",IF(INDEX(Mal!J$9:J$431,COUNTIF($E$108:$F253,"")-COUNT($H$108:$H253)+1,0)=X253,"",INDEX(Mal!J$9:J$431,COUNTIF($E$108:$F253,"")-COUNT($H$108:$H253)+1,0)),"")</f>
        <v>#N/A</v>
      </c>
      <c r="Y254" s="39" t="e">
        <f>IF(AND(Y253="",$H254=$H253),"",IF(VLOOKUP($H254,Mal!$A$9:$T$431,20,0)='Sales Orders'!Y253,"",VLOOKUP($H254,Mal!$A$9:$T$431,20,0)))</f>
        <v>#N/A</v>
      </c>
      <c r="Z254" s="39" t="e">
        <f t="shared" si="9"/>
        <v>#N/A</v>
      </c>
    </row>
    <row r="255" spans="1:26">
      <c r="A255" t="str">
        <f>IFERROR(IF(VLOOKUP(H255,Mal!$A$9:$A$431,1,0),"","END"),"END")</f>
        <v>END</v>
      </c>
      <c r="B255" s="39" t="e">
        <f>IF($E255="",IF(INDEX(Mal!$D$9:$D$431,COUNTIF($E$108:$F254,"")-COUNT($H$108:$H254)+1,0)=B254,"",INDEX(Mal!$D$9:$D$431,COUNTIF($E$108:$F254,"")-COUNT($H$108:$H254)+1,0)),"")</f>
        <v>#N/A</v>
      </c>
      <c r="C255" s="39" t="e">
        <f t="shared" si="10"/>
        <v>#N/A</v>
      </c>
      <c r="D255" s="39" t="e">
        <f>IF($E255="",IF(INDEX(Mal!$F$9:$F$431,COUNTIF($E$108:$F254,"")-COUNT($H$108:$H254)+1,0)=D254,"",INDEX(Mal!$F$9:$F$431,COUNTIF($E$108:$F254,"")-COUNT($H$108:$H254)+1,0)),"")</f>
        <v>#N/A</v>
      </c>
      <c r="E255" s="39" t="e">
        <f>IF(AND(E254="",$H255=$H254),"",IF(VLOOKUP(H255,Mal!$A$9:$B$431,2,0)='Sales Orders'!E254,"",VLOOKUP($H255,Mal!$A$9:$B$431,2,0)))</f>
        <v>#N/A</v>
      </c>
      <c r="F255" s="39" t="e">
        <f>IF($E255="",IF(INDEX(Mal!$C$9:$C$431,COUNTIF($E$108:$F254,"")-COUNT($H$108:$H254)+1,0)=F254,"",INDEX(Mal!$C$9:$C$431,COUNTIF($E$108:$F254,"")-COUNT($H$108:$H254)+1,0)),"")</f>
        <v>#N/A</v>
      </c>
      <c r="G255" s="39" t="e">
        <f t="shared" si="11"/>
        <v>#N/A</v>
      </c>
      <c r="H255" s="39">
        <f>IF(COUNTIF(Mal!$A$9:$A$431,'Sales Orders'!H254)+COUNTIFS(Mal!$A$9:$A$431,H254,Mal!$B$9:$B$431,"&lt;&gt;")+COUNTIFS(Mal!$A$9:$A$431,H254,Mal!$C$9:$C$431,"&lt;&gt;")=COUNTIF('Sales Orders'!$H$108:H254,'Sales Orders'!H254),'Sales Orders'!H254+1,'Sales Orders'!H254)</f>
        <v>2</v>
      </c>
      <c r="I255" s="39" t="e">
        <f>IF(E255="","",IF(Mal!$C$5="","",Mal!$C$5))</f>
        <v>#N/A</v>
      </c>
      <c r="J255" s="39" t="e">
        <f>IF(AND(J254="",$H255=$H254),"",IF(VLOOKUP($H255,Mal!$A$9:$H$431,7,0)='Sales Orders'!J254,"",VLOOKUP($H255,Mal!$A$9:$H$431,7,0)))</f>
        <v>#N/A</v>
      </c>
      <c r="K255" s="39" t="e">
        <f>IF(AND(K254="",$H255=$H254),"",IF(VLOOKUP($H255,Mal!$A$9:$H$431,8,0)='Sales Orders'!K254,"",VLOOKUP($H255,Mal!$A$9:$H$431,8,0)))</f>
        <v>#N/A</v>
      </c>
      <c r="L255" s="39" t="e">
        <f>IF(E255="","",IF(Mal!$C$6="","",Mal!$C$6))</f>
        <v>#N/A</v>
      </c>
      <c r="M255" s="39" t="e">
        <f>IF($E255="",IF(INDEX(Mal!K$9:K$431,COUNTIF($E$108:$F254,"")-COUNT($H$108:$H254)+1,0)=M254,"",INDEX(Mal!K$9:K$431,COUNTIF($E$108:$F254,"")-COUNT($H$108:$H254)+1,0)),"")</f>
        <v>#N/A</v>
      </c>
      <c r="N255" s="39" t="e">
        <f>IF($E255="",IF(INDEX(Mal!L$9:L$431,COUNTIF($E$108:$F254,"")-COUNT($H$108:$H254)+1,0)=N254,"",INDEX(Mal!L$9:L$431,COUNTIF($E$108:$F254,"")-COUNT($H$108:$H254)+1,0)),"")</f>
        <v>#N/A</v>
      </c>
      <c r="O255" s="39" t="e">
        <f>IF($E255="",IF(INDEX(Mal!M$9:M$431,COUNTIF($E$108:$F254,"")-COUNT($H$108:$H254)+1,0)=O254,"",INDEX(Mal!M$9:M$431,COUNTIF($E$108:$F254,"")-COUNT($H$108:$H254)+1,0)),"")</f>
        <v>#N/A</v>
      </c>
      <c r="P255" s="39" t="e">
        <f>IF($E255="",IF(INDEX(Mal!N$9:N$431,COUNTIF($E$108:$F254,"")-COUNT($H$108:$H254)+1,0)=P254,"",INDEX(Mal!N$9:N$431,COUNTIF($E$108:$F254,"")-COUNT($H$108:$H254)+1,0)),"")</f>
        <v>#N/A</v>
      </c>
      <c r="Q255" s="39" t="e">
        <f>IF($E255="",IF(INDEX(Mal!O$9:O$431,COUNTIF($E$108:$F254,"")-COUNT($H$108:$H254)+1,0)=Q254,"",INDEX(Mal!O$9:O$431,COUNTIF($E$108:$F254,"")-COUNT($H$108:$H254)+1,0)),"")</f>
        <v>#N/A</v>
      </c>
      <c r="R255" s="39" t="e">
        <f>IF($E255="",IF(INDEX(Mal!P$9:P$431,COUNTIF($E$108:$F254,"")-COUNT($H$108:$H254)+1,0)=R254,"",INDEX(Mal!P$9:P$431,COUNTIF($E$108:$F254,"")-COUNT($H$108:$H254)+1,0)),"")</f>
        <v>#N/A</v>
      </c>
      <c r="S255" s="39" t="e">
        <f>IF($E255="",IF(INDEX(Mal!Q$9:Q$431,COUNTIF($E$108:$F254,"")-COUNT($H$108:$H254)+1,0)=S254,"",INDEX(Mal!Q$9:Q$431,COUNTIF($E$108:$F254,"")-COUNT($H$108:$H254)+1,0)),"")</f>
        <v>#N/A</v>
      </c>
      <c r="T255" s="39" t="e">
        <f>IF($E255="",IF(INDEX(Mal!R$9:R$431,COUNTIF($E$108:$F254,"")-COUNT($H$108:$H254)+1,0)=T254,"",INDEX(Mal!R$9:R$431,COUNTIF($E$108:$F254,"")-COUNT($H$108:$H254)+1,0)),"")</f>
        <v>#N/A</v>
      </c>
      <c r="U255" s="39" t="e">
        <f>IF($E255="",IF(INDEX(Mal!S$9:S$431,COUNTIF($E$108:$F254,"")-COUNT($H$108:$H254)+1,0)=U254,"",INDEX(Mal!S$9:S$431,COUNTIF($E$108:$F254,"")-COUNT($H$108:$H254)+1,0)),"")</f>
        <v>#N/A</v>
      </c>
      <c r="V255" s="39" t="e">
        <f t="shared" si="8"/>
        <v>#N/A</v>
      </c>
      <c r="W255" s="39" t="e">
        <f>IF(IF(AND(E255="",F255=""),INDEX(Mal!I$9:I$431,(COUNT($H$108:$H255)-COUNTIF($V$108:$V255,"")),0),"")="","",IF(AND(E255="",F255=""),INDEX(Mal!I$9:I$431,(COUNT($H$108:$H255)-COUNTIF($V$108:$V255,"")),0),""))</f>
        <v>#N/A</v>
      </c>
      <c r="X255" s="39" t="e">
        <f>IF($E255="",IF(INDEX(Mal!J$9:J$431,COUNTIF($E$108:$F254,"")-COUNT($H$108:$H254)+1,0)=X254,"",INDEX(Mal!J$9:J$431,COUNTIF($E$108:$F254,"")-COUNT($H$108:$H254)+1,0)),"")</f>
        <v>#N/A</v>
      </c>
      <c r="Y255" s="39" t="e">
        <f>IF(AND(Y254="",$H255=$H254),"",IF(VLOOKUP($H255,Mal!$A$9:$T$431,20,0)='Sales Orders'!Y254,"",VLOOKUP($H255,Mal!$A$9:$T$431,20,0)))</f>
        <v>#N/A</v>
      </c>
      <c r="Z255" s="39" t="e">
        <f t="shared" si="9"/>
        <v>#N/A</v>
      </c>
    </row>
    <row r="256" spans="1:26">
      <c r="A256" t="str">
        <f>IFERROR(IF(VLOOKUP(H256,Mal!$A$9:$A$431,1,0),"","END"),"END")</f>
        <v>END</v>
      </c>
      <c r="B256" s="39" t="e">
        <f>IF($E256="",IF(INDEX(Mal!$D$9:$D$431,COUNTIF($E$108:$F255,"")-COUNT($H$108:$H255)+1,0)=B255,"",INDEX(Mal!$D$9:$D$431,COUNTIF($E$108:$F255,"")-COUNT($H$108:$H255)+1,0)),"")</f>
        <v>#N/A</v>
      </c>
      <c r="C256" s="39" t="e">
        <f t="shared" si="10"/>
        <v>#N/A</v>
      </c>
      <c r="D256" s="39" t="e">
        <f>IF($E256="",IF(INDEX(Mal!$F$9:$F$431,COUNTIF($E$108:$F255,"")-COUNT($H$108:$H255)+1,0)=D255,"",INDEX(Mal!$F$9:$F$431,COUNTIF($E$108:$F255,"")-COUNT($H$108:$H255)+1,0)),"")</f>
        <v>#N/A</v>
      </c>
      <c r="E256" s="39" t="e">
        <f>IF(AND(E255="",$H256=$H255),"",IF(VLOOKUP(H256,Mal!$A$9:$B$431,2,0)='Sales Orders'!E255,"",VLOOKUP($H256,Mal!$A$9:$B$431,2,0)))</f>
        <v>#N/A</v>
      </c>
      <c r="F256" s="39" t="e">
        <f>IF($E256="",IF(INDEX(Mal!$C$9:$C$431,COUNTIF($E$108:$F255,"")-COUNT($H$108:$H255)+1,0)=F255,"",INDEX(Mal!$C$9:$C$431,COUNTIF($E$108:$F255,"")-COUNT($H$108:$H255)+1,0)),"")</f>
        <v>#N/A</v>
      </c>
      <c r="G256" s="39" t="e">
        <f t="shared" si="11"/>
        <v>#N/A</v>
      </c>
      <c r="H256" s="39">
        <f>IF(COUNTIF(Mal!$A$9:$A$431,'Sales Orders'!H255)+COUNTIFS(Mal!$A$9:$A$431,H255,Mal!$B$9:$B$431,"&lt;&gt;")+COUNTIFS(Mal!$A$9:$A$431,H255,Mal!$C$9:$C$431,"&lt;&gt;")=COUNTIF('Sales Orders'!$H$108:H255,'Sales Orders'!H255),'Sales Orders'!H255+1,'Sales Orders'!H255)</f>
        <v>2</v>
      </c>
      <c r="I256" s="39" t="e">
        <f>IF(E256="","",IF(Mal!$C$5="","",Mal!$C$5))</f>
        <v>#N/A</v>
      </c>
      <c r="J256" s="39" t="e">
        <f>IF(AND(J255="",$H256=$H255),"",IF(VLOOKUP($H256,Mal!$A$9:$H$431,7,0)='Sales Orders'!J255,"",VLOOKUP($H256,Mal!$A$9:$H$431,7,0)))</f>
        <v>#N/A</v>
      </c>
      <c r="K256" s="39" t="e">
        <f>IF(AND(K255="",$H256=$H255),"",IF(VLOOKUP($H256,Mal!$A$9:$H$431,8,0)='Sales Orders'!K255,"",VLOOKUP($H256,Mal!$A$9:$H$431,8,0)))</f>
        <v>#N/A</v>
      </c>
      <c r="L256" s="39" t="e">
        <f>IF(E256="","",IF(Mal!$C$6="","",Mal!$C$6))</f>
        <v>#N/A</v>
      </c>
      <c r="M256" s="39" t="e">
        <f>IF($E256="",IF(INDEX(Mal!K$9:K$431,COUNTIF($E$108:$F255,"")-COUNT($H$108:$H255)+1,0)=M255,"",INDEX(Mal!K$9:K$431,COUNTIF($E$108:$F255,"")-COUNT($H$108:$H255)+1,0)),"")</f>
        <v>#N/A</v>
      </c>
      <c r="N256" s="39" t="e">
        <f>IF($E256="",IF(INDEX(Mal!L$9:L$431,COUNTIF($E$108:$F255,"")-COUNT($H$108:$H255)+1,0)=N255,"",INDEX(Mal!L$9:L$431,COUNTIF($E$108:$F255,"")-COUNT($H$108:$H255)+1,0)),"")</f>
        <v>#N/A</v>
      </c>
      <c r="O256" s="39" t="e">
        <f>IF($E256="",IF(INDEX(Mal!M$9:M$431,COUNTIF($E$108:$F255,"")-COUNT($H$108:$H255)+1,0)=O255,"",INDEX(Mal!M$9:M$431,COUNTIF($E$108:$F255,"")-COUNT($H$108:$H255)+1,0)),"")</f>
        <v>#N/A</v>
      </c>
      <c r="P256" s="39" t="e">
        <f>IF($E256="",IF(INDEX(Mal!N$9:N$431,COUNTIF($E$108:$F255,"")-COUNT($H$108:$H255)+1,0)=P255,"",INDEX(Mal!N$9:N$431,COUNTIF($E$108:$F255,"")-COUNT($H$108:$H255)+1,0)),"")</f>
        <v>#N/A</v>
      </c>
      <c r="Q256" s="39" t="e">
        <f>IF($E256="",IF(INDEX(Mal!O$9:O$431,COUNTIF($E$108:$F255,"")-COUNT($H$108:$H255)+1,0)=Q255,"",INDEX(Mal!O$9:O$431,COUNTIF($E$108:$F255,"")-COUNT($H$108:$H255)+1,0)),"")</f>
        <v>#N/A</v>
      </c>
      <c r="R256" s="39" t="e">
        <f>IF($E256="",IF(INDEX(Mal!P$9:P$431,COUNTIF($E$108:$F255,"")-COUNT($H$108:$H255)+1,0)=R255,"",INDEX(Mal!P$9:P$431,COUNTIF($E$108:$F255,"")-COUNT($H$108:$H255)+1,0)),"")</f>
        <v>#N/A</v>
      </c>
      <c r="S256" s="39" t="e">
        <f>IF($E256="",IF(INDEX(Mal!Q$9:Q$431,COUNTIF($E$108:$F255,"")-COUNT($H$108:$H255)+1,0)=S255,"",INDEX(Mal!Q$9:Q$431,COUNTIF($E$108:$F255,"")-COUNT($H$108:$H255)+1,0)),"")</f>
        <v>#N/A</v>
      </c>
      <c r="T256" s="39" t="e">
        <f>IF($E256="",IF(INDEX(Mal!R$9:R$431,COUNTIF($E$108:$F255,"")-COUNT($H$108:$H255)+1,0)=T255,"",INDEX(Mal!R$9:R$431,COUNTIF($E$108:$F255,"")-COUNT($H$108:$H255)+1,0)),"")</f>
        <v>#N/A</v>
      </c>
      <c r="U256" s="39" t="e">
        <f>IF($E256="",IF(INDEX(Mal!S$9:S$431,COUNTIF($E$108:$F255,"")-COUNT($H$108:$H255)+1,0)=U255,"",INDEX(Mal!S$9:S$431,COUNTIF($E$108:$F255,"")-COUNT($H$108:$H255)+1,0)),"")</f>
        <v>#N/A</v>
      </c>
      <c r="V256" s="39" t="e">
        <f t="shared" si="8"/>
        <v>#N/A</v>
      </c>
      <c r="W256" s="39" t="e">
        <f>IF(IF(AND(E256="",F256=""),INDEX(Mal!I$9:I$431,(COUNT($H$108:$H256)-COUNTIF($V$108:$V256,"")),0),"")="","",IF(AND(E256="",F256=""),INDEX(Mal!I$9:I$431,(COUNT($H$108:$H256)-COUNTIF($V$108:$V256,"")),0),""))</f>
        <v>#N/A</v>
      </c>
      <c r="X256" s="39" t="e">
        <f>IF($E256="",IF(INDEX(Mal!J$9:J$431,COUNTIF($E$108:$F255,"")-COUNT($H$108:$H255)+1,0)=X255,"",INDEX(Mal!J$9:J$431,COUNTIF($E$108:$F255,"")-COUNT($H$108:$H255)+1,0)),"")</f>
        <v>#N/A</v>
      </c>
      <c r="Y256" s="39" t="e">
        <f>IF(AND(Y255="",$H256=$H255),"",IF(VLOOKUP($H256,Mal!$A$9:$T$431,20,0)='Sales Orders'!Y255,"",VLOOKUP($H256,Mal!$A$9:$T$431,20,0)))</f>
        <v>#N/A</v>
      </c>
      <c r="Z256" s="39" t="e">
        <f t="shared" si="9"/>
        <v>#N/A</v>
      </c>
    </row>
    <row r="257" spans="1:26">
      <c r="A257" t="str">
        <f>IFERROR(IF(VLOOKUP(H257,Mal!$A$9:$A$431,1,0),"","END"),"END")</f>
        <v>END</v>
      </c>
      <c r="B257" s="39" t="e">
        <f>IF($E257="",IF(INDEX(Mal!$D$9:$D$431,COUNTIF($E$108:$F256,"")-COUNT($H$108:$H256)+1,0)=B256,"",INDEX(Mal!$D$9:$D$431,COUNTIF($E$108:$F256,"")-COUNT($H$108:$H256)+1,0)),"")</f>
        <v>#N/A</v>
      </c>
      <c r="C257" s="39" t="e">
        <f t="shared" si="10"/>
        <v>#N/A</v>
      </c>
      <c r="D257" s="39" t="e">
        <f>IF($E257="",IF(INDEX(Mal!$F$9:$F$431,COUNTIF($E$108:$F256,"")-COUNT($H$108:$H256)+1,0)=D256,"",INDEX(Mal!$F$9:$F$431,COUNTIF($E$108:$F256,"")-COUNT($H$108:$H256)+1,0)),"")</f>
        <v>#N/A</v>
      </c>
      <c r="E257" s="39" t="e">
        <f>IF(AND(E256="",$H257=$H256),"",IF(VLOOKUP(H257,Mal!$A$9:$B$431,2,0)='Sales Orders'!E256,"",VLOOKUP($H257,Mal!$A$9:$B$431,2,0)))</f>
        <v>#N/A</v>
      </c>
      <c r="F257" s="39" t="e">
        <f>IF($E257="",IF(INDEX(Mal!$C$9:$C$431,COUNTIF($E$108:$F256,"")-COUNT($H$108:$H256)+1,0)=F256,"",INDEX(Mal!$C$9:$C$431,COUNTIF($E$108:$F256,"")-COUNT($H$108:$H256)+1,0)),"")</f>
        <v>#N/A</v>
      </c>
      <c r="G257" s="39" t="e">
        <f t="shared" si="11"/>
        <v>#N/A</v>
      </c>
      <c r="H257" s="39">
        <f>IF(COUNTIF(Mal!$A$9:$A$431,'Sales Orders'!H256)+COUNTIFS(Mal!$A$9:$A$431,H256,Mal!$B$9:$B$431,"&lt;&gt;")+COUNTIFS(Mal!$A$9:$A$431,H256,Mal!$C$9:$C$431,"&lt;&gt;")=COUNTIF('Sales Orders'!$H$108:H256,'Sales Orders'!H256),'Sales Orders'!H256+1,'Sales Orders'!H256)</f>
        <v>2</v>
      </c>
      <c r="I257" s="39" t="e">
        <f>IF(E257="","",IF(Mal!$C$5="","",Mal!$C$5))</f>
        <v>#N/A</v>
      </c>
      <c r="J257" s="39" t="e">
        <f>IF(AND(J256="",$H257=$H256),"",IF(VLOOKUP($H257,Mal!$A$9:$H$431,7,0)='Sales Orders'!J256,"",VLOOKUP($H257,Mal!$A$9:$H$431,7,0)))</f>
        <v>#N/A</v>
      </c>
      <c r="K257" s="39" t="e">
        <f>IF(AND(K256="",$H257=$H256),"",IF(VLOOKUP($H257,Mal!$A$9:$H$431,8,0)='Sales Orders'!K256,"",VLOOKUP($H257,Mal!$A$9:$H$431,8,0)))</f>
        <v>#N/A</v>
      </c>
      <c r="L257" s="39" t="e">
        <f>IF(E257="","",IF(Mal!$C$6="","",Mal!$C$6))</f>
        <v>#N/A</v>
      </c>
      <c r="M257" s="39" t="e">
        <f>IF($E257="",IF(INDEX(Mal!K$9:K$431,COUNTIF($E$108:$F256,"")-COUNT($H$108:$H256)+1,0)=M256,"",INDEX(Mal!K$9:K$431,COUNTIF($E$108:$F256,"")-COUNT($H$108:$H256)+1,0)),"")</f>
        <v>#N/A</v>
      </c>
      <c r="N257" s="39" t="e">
        <f>IF($E257="",IF(INDEX(Mal!L$9:L$431,COUNTIF($E$108:$F256,"")-COUNT($H$108:$H256)+1,0)=N256,"",INDEX(Mal!L$9:L$431,COUNTIF($E$108:$F256,"")-COUNT($H$108:$H256)+1,0)),"")</f>
        <v>#N/A</v>
      </c>
      <c r="O257" s="39" t="e">
        <f>IF($E257="",IF(INDEX(Mal!M$9:M$431,COUNTIF($E$108:$F256,"")-COUNT($H$108:$H256)+1,0)=O256,"",INDEX(Mal!M$9:M$431,COUNTIF($E$108:$F256,"")-COUNT($H$108:$H256)+1,0)),"")</f>
        <v>#N/A</v>
      </c>
      <c r="P257" s="39" t="e">
        <f>IF($E257="",IF(INDEX(Mal!N$9:N$431,COUNTIF($E$108:$F256,"")-COUNT($H$108:$H256)+1,0)=P256,"",INDEX(Mal!N$9:N$431,COUNTIF($E$108:$F256,"")-COUNT($H$108:$H256)+1,0)),"")</f>
        <v>#N/A</v>
      </c>
      <c r="Q257" s="39" t="e">
        <f>IF($E257="",IF(INDEX(Mal!O$9:O$431,COUNTIF($E$108:$F256,"")-COUNT($H$108:$H256)+1,0)=Q256,"",INDEX(Mal!O$9:O$431,COUNTIF($E$108:$F256,"")-COUNT($H$108:$H256)+1,0)),"")</f>
        <v>#N/A</v>
      </c>
      <c r="R257" s="39" t="e">
        <f>IF($E257="",IF(INDEX(Mal!P$9:P$431,COUNTIF($E$108:$F256,"")-COUNT($H$108:$H256)+1,0)=R256,"",INDEX(Mal!P$9:P$431,COUNTIF($E$108:$F256,"")-COUNT($H$108:$H256)+1,0)),"")</f>
        <v>#N/A</v>
      </c>
      <c r="S257" s="39" t="e">
        <f>IF($E257="",IF(INDEX(Mal!Q$9:Q$431,COUNTIF($E$108:$F256,"")-COUNT($H$108:$H256)+1,0)=S256,"",INDEX(Mal!Q$9:Q$431,COUNTIF($E$108:$F256,"")-COUNT($H$108:$H256)+1,0)),"")</f>
        <v>#N/A</v>
      </c>
      <c r="T257" s="39" t="e">
        <f>IF($E257="",IF(INDEX(Mal!R$9:R$431,COUNTIF($E$108:$F256,"")-COUNT($H$108:$H256)+1,0)=T256,"",INDEX(Mal!R$9:R$431,COUNTIF($E$108:$F256,"")-COUNT($H$108:$H256)+1,0)),"")</f>
        <v>#N/A</v>
      </c>
      <c r="U257" s="39" t="e">
        <f>IF($E257="",IF(INDEX(Mal!S$9:S$431,COUNTIF($E$108:$F256,"")-COUNT($H$108:$H256)+1,0)=U256,"",INDEX(Mal!S$9:S$431,COUNTIF($E$108:$F256,"")-COUNT($H$108:$H256)+1,0)),"")</f>
        <v>#N/A</v>
      </c>
      <c r="V257" s="39" t="e">
        <f t="shared" si="8"/>
        <v>#N/A</v>
      </c>
      <c r="W257" s="39" t="e">
        <f>IF(IF(AND(E257="",F257=""),INDEX(Mal!I$9:I$431,(COUNT($H$108:$H257)-COUNTIF($V$108:$V257,"")),0),"")="","",IF(AND(E257="",F257=""),INDEX(Mal!I$9:I$431,(COUNT($H$108:$H257)-COUNTIF($V$108:$V257,"")),0),""))</f>
        <v>#N/A</v>
      </c>
      <c r="X257" s="39" t="e">
        <f>IF($E257="",IF(INDEX(Mal!J$9:J$431,COUNTIF($E$108:$F256,"")-COUNT($H$108:$H256)+1,0)=X256,"",INDEX(Mal!J$9:J$431,COUNTIF($E$108:$F256,"")-COUNT($H$108:$H256)+1,0)),"")</f>
        <v>#N/A</v>
      </c>
      <c r="Y257" s="39" t="e">
        <f>IF(AND(Y256="",$H257=$H256),"",IF(VLOOKUP($H257,Mal!$A$9:$T$431,20,0)='Sales Orders'!Y256,"",VLOOKUP($H257,Mal!$A$9:$T$431,20,0)))</f>
        <v>#N/A</v>
      </c>
      <c r="Z257" s="39" t="e">
        <f t="shared" si="9"/>
        <v>#N/A</v>
      </c>
    </row>
    <row r="258" spans="1:26">
      <c r="A258" t="str">
        <f>IFERROR(IF(VLOOKUP(H258,Mal!$A$9:$A$431,1,0),"","END"),"END")</f>
        <v>END</v>
      </c>
      <c r="B258" s="39" t="e">
        <f>IF($E258="",IF(INDEX(Mal!$D$9:$D$431,COUNTIF($E$108:$F257,"")-COUNT($H$108:$H257)+1,0)=B257,"",INDEX(Mal!$D$9:$D$431,COUNTIF($E$108:$F257,"")-COUNT($H$108:$H257)+1,0)),"")</f>
        <v>#N/A</v>
      </c>
      <c r="C258" s="39" t="e">
        <f t="shared" si="10"/>
        <v>#N/A</v>
      </c>
      <c r="D258" s="39" t="e">
        <f>IF($E258="",IF(INDEX(Mal!$F$9:$F$431,COUNTIF($E$108:$F257,"")-COUNT($H$108:$H257)+1,0)=D257,"",INDEX(Mal!$F$9:$F$431,COUNTIF($E$108:$F257,"")-COUNT($H$108:$H257)+1,0)),"")</f>
        <v>#N/A</v>
      </c>
      <c r="E258" s="39" t="e">
        <f>IF(AND(E257="",$H258=$H257),"",IF(VLOOKUP(H258,Mal!$A$9:$B$431,2,0)='Sales Orders'!E257,"",VLOOKUP($H258,Mal!$A$9:$B$431,2,0)))</f>
        <v>#N/A</v>
      </c>
      <c r="F258" s="39" t="e">
        <f>IF($E258="",IF(INDEX(Mal!$C$9:$C$431,COUNTIF($E$108:$F257,"")-COUNT($H$108:$H257)+1,0)=F257,"",INDEX(Mal!$C$9:$C$431,COUNTIF($E$108:$F257,"")-COUNT($H$108:$H257)+1,0)),"")</f>
        <v>#N/A</v>
      </c>
      <c r="G258" s="39" t="e">
        <f t="shared" si="11"/>
        <v>#N/A</v>
      </c>
      <c r="H258" s="39">
        <f>IF(COUNTIF(Mal!$A$9:$A$431,'Sales Orders'!H257)+COUNTIFS(Mal!$A$9:$A$431,H257,Mal!$B$9:$B$431,"&lt;&gt;")+COUNTIFS(Mal!$A$9:$A$431,H257,Mal!$C$9:$C$431,"&lt;&gt;")=COUNTIF('Sales Orders'!$H$108:H257,'Sales Orders'!H257),'Sales Orders'!H257+1,'Sales Orders'!H257)</f>
        <v>2</v>
      </c>
      <c r="I258" s="39" t="e">
        <f>IF(E258="","",IF(Mal!$C$5="","",Mal!$C$5))</f>
        <v>#N/A</v>
      </c>
      <c r="J258" s="39" t="e">
        <f>IF(AND(J257="",$H258=$H257),"",IF(VLOOKUP($H258,Mal!$A$9:$H$431,7,0)='Sales Orders'!J257,"",VLOOKUP($H258,Mal!$A$9:$H$431,7,0)))</f>
        <v>#N/A</v>
      </c>
      <c r="K258" s="39" t="e">
        <f>IF(AND(K257="",$H258=$H257),"",IF(VLOOKUP($H258,Mal!$A$9:$H$431,8,0)='Sales Orders'!K257,"",VLOOKUP($H258,Mal!$A$9:$H$431,8,0)))</f>
        <v>#N/A</v>
      </c>
      <c r="L258" s="39" t="e">
        <f>IF(E258="","",IF(Mal!$C$6="","",Mal!$C$6))</f>
        <v>#N/A</v>
      </c>
      <c r="M258" s="39" t="e">
        <f>IF($E258="",IF(INDEX(Mal!K$9:K$431,COUNTIF($E$108:$F257,"")-COUNT($H$108:$H257)+1,0)=M257,"",INDEX(Mal!K$9:K$431,COUNTIF($E$108:$F257,"")-COUNT($H$108:$H257)+1,0)),"")</f>
        <v>#N/A</v>
      </c>
      <c r="N258" s="39" t="e">
        <f>IF($E258="",IF(INDEX(Mal!L$9:L$431,COUNTIF($E$108:$F257,"")-COUNT($H$108:$H257)+1,0)=N257,"",INDEX(Mal!L$9:L$431,COUNTIF($E$108:$F257,"")-COUNT($H$108:$H257)+1,0)),"")</f>
        <v>#N/A</v>
      </c>
      <c r="O258" s="39" t="e">
        <f>IF($E258="",IF(INDEX(Mal!M$9:M$431,COUNTIF($E$108:$F257,"")-COUNT($H$108:$H257)+1,0)=O257,"",INDEX(Mal!M$9:M$431,COUNTIF($E$108:$F257,"")-COUNT($H$108:$H257)+1,0)),"")</f>
        <v>#N/A</v>
      </c>
      <c r="P258" s="39" t="e">
        <f>IF($E258="",IF(INDEX(Mal!N$9:N$431,COUNTIF($E$108:$F257,"")-COUNT($H$108:$H257)+1,0)=P257,"",INDEX(Mal!N$9:N$431,COUNTIF($E$108:$F257,"")-COUNT($H$108:$H257)+1,0)),"")</f>
        <v>#N/A</v>
      </c>
      <c r="Q258" s="39" t="e">
        <f>IF($E258="",IF(INDEX(Mal!O$9:O$431,COUNTIF($E$108:$F257,"")-COUNT($H$108:$H257)+1,0)=Q257,"",INDEX(Mal!O$9:O$431,COUNTIF($E$108:$F257,"")-COUNT($H$108:$H257)+1,0)),"")</f>
        <v>#N/A</v>
      </c>
      <c r="R258" s="39" t="e">
        <f>IF($E258="",IF(INDEX(Mal!P$9:P$431,COUNTIF($E$108:$F257,"")-COUNT($H$108:$H257)+1,0)=R257,"",INDEX(Mal!P$9:P$431,COUNTIF($E$108:$F257,"")-COUNT($H$108:$H257)+1,0)),"")</f>
        <v>#N/A</v>
      </c>
      <c r="S258" s="39" t="e">
        <f>IF($E258="",IF(INDEX(Mal!Q$9:Q$431,COUNTIF($E$108:$F257,"")-COUNT($H$108:$H257)+1,0)=S257,"",INDEX(Mal!Q$9:Q$431,COUNTIF($E$108:$F257,"")-COUNT($H$108:$H257)+1,0)),"")</f>
        <v>#N/A</v>
      </c>
      <c r="T258" s="39" t="e">
        <f>IF($E258="",IF(INDEX(Mal!R$9:R$431,COUNTIF($E$108:$F257,"")-COUNT($H$108:$H257)+1,0)=T257,"",INDEX(Mal!R$9:R$431,COUNTIF($E$108:$F257,"")-COUNT($H$108:$H257)+1,0)),"")</f>
        <v>#N/A</v>
      </c>
      <c r="U258" s="39" t="e">
        <f>IF($E258="",IF(INDEX(Mal!S$9:S$431,COUNTIF($E$108:$F257,"")-COUNT($H$108:$H257)+1,0)=U257,"",INDEX(Mal!S$9:S$431,COUNTIF($E$108:$F257,"")-COUNT($H$108:$H257)+1,0)),"")</f>
        <v>#N/A</v>
      </c>
      <c r="V258" s="39" t="e">
        <f t="shared" si="8"/>
        <v>#N/A</v>
      </c>
      <c r="W258" s="39" t="e">
        <f>IF(IF(AND(E258="",F258=""),INDEX(Mal!I$9:I$431,(COUNT($H$108:$H258)-COUNTIF($V$108:$V258,"")),0),"")="","",IF(AND(E258="",F258=""),INDEX(Mal!I$9:I$431,(COUNT($H$108:$H258)-COUNTIF($V$108:$V258,"")),0),""))</f>
        <v>#N/A</v>
      </c>
      <c r="X258" s="39" t="e">
        <f>IF($E258="",IF(INDEX(Mal!J$9:J$431,COUNTIF($E$108:$F257,"")-COUNT($H$108:$H257)+1,0)=X257,"",INDEX(Mal!J$9:J$431,COUNTIF($E$108:$F257,"")-COUNT($H$108:$H257)+1,0)),"")</f>
        <v>#N/A</v>
      </c>
      <c r="Y258" s="39" t="e">
        <f>IF(AND(Y257="",$H258=$H257),"",IF(VLOOKUP($H258,Mal!$A$9:$T$431,20,0)='Sales Orders'!Y257,"",VLOOKUP($H258,Mal!$A$9:$T$431,20,0)))</f>
        <v>#N/A</v>
      </c>
      <c r="Z258" s="39" t="e">
        <f t="shared" si="9"/>
        <v>#N/A</v>
      </c>
    </row>
    <row r="259" spans="1:26">
      <c r="A259" t="str">
        <f>IFERROR(IF(VLOOKUP(H259,Mal!$A$9:$A$431,1,0),"","END"),"END")</f>
        <v>END</v>
      </c>
      <c r="B259" s="39" t="e">
        <f>IF($E259="",IF(INDEX(Mal!$D$9:$D$431,COUNTIF($E$108:$F258,"")-COUNT($H$108:$H258)+1,0)=B258,"",INDEX(Mal!$D$9:$D$431,COUNTIF($E$108:$F258,"")-COUNT($H$108:$H258)+1,0)),"")</f>
        <v>#N/A</v>
      </c>
      <c r="C259" s="39" t="e">
        <f t="shared" si="10"/>
        <v>#N/A</v>
      </c>
      <c r="D259" s="39" t="e">
        <f>IF($E259="",IF(INDEX(Mal!$F$9:$F$431,COUNTIF($E$108:$F258,"")-COUNT($H$108:$H258)+1,0)=D258,"",INDEX(Mal!$F$9:$F$431,COUNTIF($E$108:$F258,"")-COUNT($H$108:$H258)+1,0)),"")</f>
        <v>#N/A</v>
      </c>
      <c r="E259" s="39" t="e">
        <f>IF(AND(E258="",$H259=$H258),"",IF(VLOOKUP(H259,Mal!$A$9:$B$431,2,0)='Sales Orders'!E258,"",VLOOKUP($H259,Mal!$A$9:$B$431,2,0)))</f>
        <v>#N/A</v>
      </c>
      <c r="F259" s="39" t="e">
        <f>IF($E259="",IF(INDEX(Mal!$C$9:$C$431,COUNTIF($E$108:$F258,"")-COUNT($H$108:$H258)+1,0)=F258,"",INDEX(Mal!$C$9:$C$431,COUNTIF($E$108:$F258,"")-COUNT($H$108:$H258)+1,0)),"")</f>
        <v>#N/A</v>
      </c>
      <c r="G259" s="39" t="e">
        <f t="shared" si="11"/>
        <v>#N/A</v>
      </c>
      <c r="H259" s="39">
        <f>IF(COUNTIF(Mal!$A$9:$A$431,'Sales Orders'!H258)+COUNTIFS(Mal!$A$9:$A$431,H258,Mal!$B$9:$B$431,"&lt;&gt;")+COUNTIFS(Mal!$A$9:$A$431,H258,Mal!$C$9:$C$431,"&lt;&gt;")=COUNTIF('Sales Orders'!$H$108:H258,'Sales Orders'!H258),'Sales Orders'!H258+1,'Sales Orders'!H258)</f>
        <v>2</v>
      </c>
      <c r="I259" s="39" t="e">
        <f>IF(E259="","",IF(Mal!$C$5="","",Mal!$C$5))</f>
        <v>#N/A</v>
      </c>
      <c r="J259" s="39" t="e">
        <f>IF(AND(J258="",$H259=$H258),"",IF(VLOOKUP($H259,Mal!$A$9:$H$431,7,0)='Sales Orders'!J258,"",VLOOKUP($H259,Mal!$A$9:$H$431,7,0)))</f>
        <v>#N/A</v>
      </c>
      <c r="K259" s="39" t="e">
        <f>IF(AND(K258="",$H259=$H258),"",IF(VLOOKUP($H259,Mal!$A$9:$H$431,8,0)='Sales Orders'!K258,"",VLOOKUP($H259,Mal!$A$9:$H$431,8,0)))</f>
        <v>#N/A</v>
      </c>
      <c r="L259" s="39" t="e">
        <f>IF(E259="","",IF(Mal!$C$6="","",Mal!$C$6))</f>
        <v>#N/A</v>
      </c>
      <c r="M259" s="39" t="e">
        <f>IF($E259="",IF(INDEX(Mal!K$9:K$431,COUNTIF($E$108:$F258,"")-COUNT($H$108:$H258)+1,0)=M258,"",INDEX(Mal!K$9:K$431,COUNTIF($E$108:$F258,"")-COUNT($H$108:$H258)+1,0)),"")</f>
        <v>#N/A</v>
      </c>
      <c r="N259" s="39" t="e">
        <f>IF($E259="",IF(INDEX(Mal!L$9:L$431,COUNTIF($E$108:$F258,"")-COUNT($H$108:$H258)+1,0)=N258,"",INDEX(Mal!L$9:L$431,COUNTIF($E$108:$F258,"")-COUNT($H$108:$H258)+1,0)),"")</f>
        <v>#N/A</v>
      </c>
      <c r="O259" s="39" t="e">
        <f>IF($E259="",IF(INDEX(Mal!M$9:M$431,COUNTIF($E$108:$F258,"")-COUNT($H$108:$H258)+1,0)=O258,"",INDEX(Mal!M$9:M$431,COUNTIF($E$108:$F258,"")-COUNT($H$108:$H258)+1,0)),"")</f>
        <v>#N/A</v>
      </c>
      <c r="P259" s="39" t="e">
        <f>IF($E259="",IF(INDEX(Mal!N$9:N$431,COUNTIF($E$108:$F258,"")-COUNT($H$108:$H258)+1,0)=P258,"",INDEX(Mal!N$9:N$431,COUNTIF($E$108:$F258,"")-COUNT($H$108:$H258)+1,0)),"")</f>
        <v>#N/A</v>
      </c>
      <c r="Q259" s="39" t="e">
        <f>IF($E259="",IF(INDEX(Mal!O$9:O$431,COUNTIF($E$108:$F258,"")-COUNT($H$108:$H258)+1,0)=Q258,"",INDEX(Mal!O$9:O$431,COUNTIF($E$108:$F258,"")-COUNT($H$108:$H258)+1,0)),"")</f>
        <v>#N/A</v>
      </c>
      <c r="R259" s="39" t="e">
        <f>IF($E259="",IF(INDEX(Mal!P$9:P$431,COUNTIF($E$108:$F258,"")-COUNT($H$108:$H258)+1,0)=R258,"",INDEX(Mal!P$9:P$431,COUNTIF($E$108:$F258,"")-COUNT($H$108:$H258)+1,0)),"")</f>
        <v>#N/A</v>
      </c>
      <c r="S259" s="39" t="e">
        <f>IF($E259="",IF(INDEX(Mal!Q$9:Q$431,COUNTIF($E$108:$F258,"")-COUNT($H$108:$H258)+1,0)=S258,"",INDEX(Mal!Q$9:Q$431,COUNTIF($E$108:$F258,"")-COUNT($H$108:$H258)+1,0)),"")</f>
        <v>#N/A</v>
      </c>
      <c r="T259" s="39" t="e">
        <f>IF($E259="",IF(INDEX(Mal!R$9:R$431,COUNTIF($E$108:$F258,"")-COUNT($H$108:$H258)+1,0)=T258,"",INDEX(Mal!R$9:R$431,COUNTIF($E$108:$F258,"")-COUNT($H$108:$H258)+1,0)),"")</f>
        <v>#N/A</v>
      </c>
      <c r="U259" s="39" t="e">
        <f>IF($E259="",IF(INDEX(Mal!S$9:S$431,COUNTIF($E$108:$F258,"")-COUNT($H$108:$H258)+1,0)=U258,"",INDEX(Mal!S$9:S$431,COUNTIF($E$108:$F258,"")-COUNT($H$108:$H258)+1,0)),"")</f>
        <v>#N/A</v>
      </c>
      <c r="V259" s="39" t="e">
        <f t="shared" si="8"/>
        <v>#N/A</v>
      </c>
      <c r="W259" s="39" t="e">
        <f>IF(IF(AND(E259="",F259=""),INDEX(Mal!I$9:I$431,(COUNT($H$108:$H259)-COUNTIF($V$108:$V259,"")),0),"")="","",IF(AND(E259="",F259=""),INDEX(Mal!I$9:I$431,(COUNT($H$108:$H259)-COUNTIF($V$108:$V259,"")),0),""))</f>
        <v>#N/A</v>
      </c>
      <c r="X259" s="39" t="e">
        <f>IF($E259="",IF(INDEX(Mal!J$9:J$431,COUNTIF($E$108:$F258,"")-COUNT($H$108:$H258)+1,0)=X258,"",INDEX(Mal!J$9:J$431,COUNTIF($E$108:$F258,"")-COUNT($H$108:$H258)+1,0)),"")</f>
        <v>#N/A</v>
      </c>
      <c r="Y259" s="39" t="e">
        <f>IF(AND(Y258="",$H259=$H258),"",IF(VLOOKUP($H259,Mal!$A$9:$T$431,20,0)='Sales Orders'!Y258,"",VLOOKUP($H259,Mal!$A$9:$T$431,20,0)))</f>
        <v>#N/A</v>
      </c>
      <c r="Z259" s="39" t="e">
        <f t="shared" si="9"/>
        <v>#N/A</v>
      </c>
    </row>
    <row r="260" spans="1:26">
      <c r="A260" t="str">
        <f>IFERROR(IF(VLOOKUP(H260,Mal!$A$9:$A$431,1,0),"","END"),"END")</f>
        <v>END</v>
      </c>
      <c r="B260" s="39" t="e">
        <f>IF($E260="",IF(INDEX(Mal!$D$9:$D$431,COUNTIF($E$108:$F259,"")-COUNT($H$108:$H259)+1,0)=B259,"",INDEX(Mal!$D$9:$D$431,COUNTIF($E$108:$F259,"")-COUNT($H$108:$H259)+1,0)),"")</f>
        <v>#N/A</v>
      </c>
      <c r="C260" s="39" t="e">
        <f t="shared" si="10"/>
        <v>#N/A</v>
      </c>
      <c r="D260" s="39" t="e">
        <f>IF($E260="",IF(INDEX(Mal!$F$9:$F$431,COUNTIF($E$108:$F259,"")-COUNT($H$108:$H259)+1,0)=D259,"",INDEX(Mal!$F$9:$F$431,COUNTIF($E$108:$F259,"")-COUNT($H$108:$H259)+1,0)),"")</f>
        <v>#N/A</v>
      </c>
      <c r="E260" s="39" t="e">
        <f>IF(AND(E259="",$H260=$H259),"",IF(VLOOKUP(H260,Mal!$A$9:$B$431,2,0)='Sales Orders'!E259,"",VLOOKUP($H260,Mal!$A$9:$B$431,2,0)))</f>
        <v>#N/A</v>
      </c>
      <c r="F260" s="39" t="e">
        <f>IF($E260="",IF(INDEX(Mal!$C$9:$C$431,COUNTIF($E$108:$F259,"")-COUNT($H$108:$H259)+1,0)=F259,"",INDEX(Mal!$C$9:$C$431,COUNTIF($E$108:$F259,"")-COUNT($H$108:$H259)+1,0)),"")</f>
        <v>#N/A</v>
      </c>
      <c r="G260" s="39" t="e">
        <f t="shared" si="11"/>
        <v>#N/A</v>
      </c>
      <c r="H260" s="39">
        <f>IF(COUNTIF(Mal!$A$9:$A$431,'Sales Orders'!H259)+COUNTIFS(Mal!$A$9:$A$431,H259,Mal!$B$9:$B$431,"&lt;&gt;")+COUNTIFS(Mal!$A$9:$A$431,H259,Mal!$C$9:$C$431,"&lt;&gt;")=COUNTIF('Sales Orders'!$H$108:H259,'Sales Orders'!H259),'Sales Orders'!H259+1,'Sales Orders'!H259)</f>
        <v>2</v>
      </c>
      <c r="I260" s="39" t="e">
        <f>IF(E260="","",IF(Mal!$C$5="","",Mal!$C$5))</f>
        <v>#N/A</v>
      </c>
      <c r="J260" s="39" t="e">
        <f>IF(AND(J259="",$H260=$H259),"",IF(VLOOKUP($H260,Mal!$A$9:$H$431,7,0)='Sales Orders'!J259,"",VLOOKUP($H260,Mal!$A$9:$H$431,7,0)))</f>
        <v>#N/A</v>
      </c>
      <c r="K260" s="39" t="e">
        <f>IF(AND(K259="",$H260=$H259),"",IF(VLOOKUP($H260,Mal!$A$9:$H$431,8,0)='Sales Orders'!K259,"",VLOOKUP($H260,Mal!$A$9:$H$431,8,0)))</f>
        <v>#N/A</v>
      </c>
      <c r="L260" s="39" t="e">
        <f>IF(E260="","",IF(Mal!$C$6="","",Mal!$C$6))</f>
        <v>#N/A</v>
      </c>
      <c r="M260" s="39" t="e">
        <f>IF($E260="",IF(INDEX(Mal!K$9:K$431,COUNTIF($E$108:$F259,"")-COUNT($H$108:$H259)+1,0)=M259,"",INDEX(Mal!K$9:K$431,COUNTIF($E$108:$F259,"")-COUNT($H$108:$H259)+1,0)),"")</f>
        <v>#N/A</v>
      </c>
      <c r="N260" s="39" t="e">
        <f>IF($E260="",IF(INDEX(Mal!L$9:L$431,COUNTIF($E$108:$F259,"")-COUNT($H$108:$H259)+1,0)=N259,"",INDEX(Mal!L$9:L$431,COUNTIF($E$108:$F259,"")-COUNT($H$108:$H259)+1,0)),"")</f>
        <v>#N/A</v>
      </c>
      <c r="O260" s="39" t="e">
        <f>IF($E260="",IF(INDEX(Mal!M$9:M$431,COUNTIF($E$108:$F259,"")-COUNT($H$108:$H259)+1,0)=O259,"",INDEX(Mal!M$9:M$431,COUNTIF($E$108:$F259,"")-COUNT($H$108:$H259)+1,0)),"")</f>
        <v>#N/A</v>
      </c>
      <c r="P260" s="39" t="e">
        <f>IF($E260="",IF(INDEX(Mal!N$9:N$431,COUNTIF($E$108:$F259,"")-COUNT($H$108:$H259)+1,0)=P259,"",INDEX(Mal!N$9:N$431,COUNTIF($E$108:$F259,"")-COUNT($H$108:$H259)+1,0)),"")</f>
        <v>#N/A</v>
      </c>
      <c r="Q260" s="39" t="e">
        <f>IF($E260="",IF(INDEX(Mal!O$9:O$431,COUNTIF($E$108:$F259,"")-COUNT($H$108:$H259)+1,0)=Q259,"",INDEX(Mal!O$9:O$431,COUNTIF($E$108:$F259,"")-COUNT($H$108:$H259)+1,0)),"")</f>
        <v>#N/A</v>
      </c>
      <c r="R260" s="39" t="e">
        <f>IF($E260="",IF(INDEX(Mal!P$9:P$431,COUNTIF($E$108:$F259,"")-COUNT($H$108:$H259)+1,0)=R259,"",INDEX(Mal!P$9:P$431,COUNTIF($E$108:$F259,"")-COUNT($H$108:$H259)+1,0)),"")</f>
        <v>#N/A</v>
      </c>
      <c r="S260" s="39" t="e">
        <f>IF($E260="",IF(INDEX(Mal!Q$9:Q$431,COUNTIF($E$108:$F259,"")-COUNT($H$108:$H259)+1,0)=S259,"",INDEX(Mal!Q$9:Q$431,COUNTIF($E$108:$F259,"")-COUNT($H$108:$H259)+1,0)),"")</f>
        <v>#N/A</v>
      </c>
      <c r="T260" s="39" t="e">
        <f>IF($E260="",IF(INDEX(Mal!R$9:R$431,COUNTIF($E$108:$F259,"")-COUNT($H$108:$H259)+1,0)=T259,"",INDEX(Mal!R$9:R$431,COUNTIF($E$108:$F259,"")-COUNT($H$108:$H259)+1,0)),"")</f>
        <v>#N/A</v>
      </c>
      <c r="U260" s="39" t="e">
        <f>IF($E260="",IF(INDEX(Mal!S$9:S$431,COUNTIF($E$108:$F259,"")-COUNT($H$108:$H259)+1,0)=U259,"",INDEX(Mal!S$9:S$431,COUNTIF($E$108:$F259,"")-COUNT($H$108:$H259)+1,0)),"")</f>
        <v>#N/A</v>
      </c>
      <c r="V260" s="39" t="e">
        <f t="shared" si="8"/>
        <v>#N/A</v>
      </c>
      <c r="W260" s="39" t="e">
        <f>IF(IF(AND(E260="",F260=""),INDEX(Mal!I$9:I$431,(COUNT($H$108:$H260)-COUNTIF($V$108:$V260,"")),0),"")="","",IF(AND(E260="",F260=""),INDEX(Mal!I$9:I$431,(COUNT($H$108:$H260)-COUNTIF($V$108:$V260,"")),0),""))</f>
        <v>#N/A</v>
      </c>
      <c r="X260" s="39" t="e">
        <f>IF($E260="",IF(INDEX(Mal!J$9:J$431,COUNTIF($E$108:$F259,"")-COUNT($H$108:$H259)+1,0)=X259,"",INDEX(Mal!J$9:J$431,COUNTIF($E$108:$F259,"")-COUNT($H$108:$H259)+1,0)),"")</f>
        <v>#N/A</v>
      </c>
      <c r="Y260" s="39" t="e">
        <f>IF(AND(Y259="",$H260=$H259),"",IF(VLOOKUP($H260,Mal!$A$9:$T$431,20,0)='Sales Orders'!Y259,"",VLOOKUP($H260,Mal!$A$9:$T$431,20,0)))</f>
        <v>#N/A</v>
      </c>
      <c r="Z260" s="39" t="e">
        <f t="shared" si="9"/>
        <v>#N/A</v>
      </c>
    </row>
    <row r="261" spans="1:26">
      <c r="A261" t="str">
        <f>IFERROR(IF(VLOOKUP(H261,Mal!$A$9:$A$431,1,0),"","END"),"END")</f>
        <v>END</v>
      </c>
      <c r="B261" s="39" t="e">
        <f>IF($E261="",IF(INDEX(Mal!$D$9:$D$431,COUNTIF($E$108:$F260,"")-COUNT($H$108:$H260)+1,0)=B260,"",INDEX(Mal!$D$9:$D$431,COUNTIF($E$108:$F260,"")-COUNT($H$108:$H260)+1,0)),"")</f>
        <v>#N/A</v>
      </c>
      <c r="C261" s="39" t="e">
        <f t="shared" si="10"/>
        <v>#N/A</v>
      </c>
      <c r="D261" s="39" t="e">
        <f>IF($E261="",IF(INDEX(Mal!$F$9:$F$431,COUNTIF($E$108:$F260,"")-COUNT($H$108:$H260)+1,0)=D260,"",INDEX(Mal!$F$9:$F$431,COUNTIF($E$108:$F260,"")-COUNT($H$108:$H260)+1,0)),"")</f>
        <v>#N/A</v>
      </c>
      <c r="E261" s="39" t="e">
        <f>IF(AND(E260="",$H261=$H260),"",IF(VLOOKUP(H261,Mal!$A$9:$B$431,2,0)='Sales Orders'!E260,"",VLOOKUP($H261,Mal!$A$9:$B$431,2,0)))</f>
        <v>#N/A</v>
      </c>
      <c r="F261" s="39" t="e">
        <f>IF($E261="",IF(INDEX(Mal!$C$9:$C$431,COUNTIF($E$108:$F260,"")-COUNT($H$108:$H260)+1,0)=F260,"",INDEX(Mal!$C$9:$C$431,COUNTIF($E$108:$F260,"")-COUNT($H$108:$H260)+1,0)),"")</f>
        <v>#N/A</v>
      </c>
      <c r="G261" s="39" t="e">
        <f t="shared" si="11"/>
        <v>#N/A</v>
      </c>
      <c r="H261" s="39">
        <f>IF(COUNTIF(Mal!$A$9:$A$431,'Sales Orders'!H260)+COUNTIFS(Mal!$A$9:$A$431,H260,Mal!$B$9:$B$431,"&lt;&gt;")+COUNTIFS(Mal!$A$9:$A$431,H260,Mal!$C$9:$C$431,"&lt;&gt;")=COUNTIF('Sales Orders'!$H$108:H260,'Sales Orders'!H260),'Sales Orders'!H260+1,'Sales Orders'!H260)</f>
        <v>2</v>
      </c>
      <c r="I261" s="39" t="e">
        <f>IF(E261="","",IF(Mal!$C$5="","",Mal!$C$5))</f>
        <v>#N/A</v>
      </c>
      <c r="J261" s="39" t="e">
        <f>IF(AND(J260="",$H261=$H260),"",IF(VLOOKUP($H261,Mal!$A$9:$H$431,7,0)='Sales Orders'!J260,"",VLOOKUP($H261,Mal!$A$9:$H$431,7,0)))</f>
        <v>#N/A</v>
      </c>
      <c r="K261" s="39" t="e">
        <f>IF(AND(K260="",$H261=$H260),"",IF(VLOOKUP($H261,Mal!$A$9:$H$431,8,0)='Sales Orders'!K260,"",VLOOKUP($H261,Mal!$A$9:$H$431,8,0)))</f>
        <v>#N/A</v>
      </c>
      <c r="L261" s="39" t="e">
        <f>IF(E261="","",IF(Mal!$C$6="","",Mal!$C$6))</f>
        <v>#N/A</v>
      </c>
      <c r="M261" s="39" t="e">
        <f>IF($E261="",IF(INDEX(Mal!K$9:K$431,COUNTIF($E$108:$F260,"")-COUNT($H$108:$H260)+1,0)=M260,"",INDEX(Mal!K$9:K$431,COUNTIF($E$108:$F260,"")-COUNT($H$108:$H260)+1,0)),"")</f>
        <v>#N/A</v>
      </c>
      <c r="N261" s="39" t="e">
        <f>IF($E261="",IF(INDEX(Mal!L$9:L$431,COUNTIF($E$108:$F260,"")-COUNT($H$108:$H260)+1,0)=N260,"",INDEX(Mal!L$9:L$431,COUNTIF($E$108:$F260,"")-COUNT($H$108:$H260)+1,0)),"")</f>
        <v>#N/A</v>
      </c>
      <c r="O261" s="39" t="e">
        <f>IF($E261="",IF(INDEX(Mal!M$9:M$431,COUNTIF($E$108:$F260,"")-COUNT($H$108:$H260)+1,0)=O260,"",INDEX(Mal!M$9:M$431,COUNTIF($E$108:$F260,"")-COUNT($H$108:$H260)+1,0)),"")</f>
        <v>#N/A</v>
      </c>
      <c r="P261" s="39" t="e">
        <f>IF($E261="",IF(INDEX(Mal!N$9:N$431,COUNTIF($E$108:$F260,"")-COUNT($H$108:$H260)+1,0)=P260,"",INDEX(Mal!N$9:N$431,COUNTIF($E$108:$F260,"")-COUNT($H$108:$H260)+1,0)),"")</f>
        <v>#N/A</v>
      </c>
      <c r="Q261" s="39" t="e">
        <f>IF($E261="",IF(INDEX(Mal!O$9:O$431,COUNTIF($E$108:$F260,"")-COUNT($H$108:$H260)+1,0)=Q260,"",INDEX(Mal!O$9:O$431,COUNTIF($E$108:$F260,"")-COUNT($H$108:$H260)+1,0)),"")</f>
        <v>#N/A</v>
      </c>
      <c r="R261" s="39" t="e">
        <f>IF($E261="",IF(INDEX(Mal!P$9:P$431,COUNTIF($E$108:$F260,"")-COUNT($H$108:$H260)+1,0)=R260,"",INDEX(Mal!P$9:P$431,COUNTIF($E$108:$F260,"")-COUNT($H$108:$H260)+1,0)),"")</f>
        <v>#N/A</v>
      </c>
      <c r="S261" s="39" t="e">
        <f>IF($E261="",IF(INDEX(Mal!Q$9:Q$431,COUNTIF($E$108:$F260,"")-COUNT($H$108:$H260)+1,0)=S260,"",INDEX(Mal!Q$9:Q$431,COUNTIF($E$108:$F260,"")-COUNT($H$108:$H260)+1,0)),"")</f>
        <v>#N/A</v>
      </c>
      <c r="T261" s="39" t="e">
        <f>IF($E261="",IF(INDEX(Mal!R$9:R$431,COUNTIF($E$108:$F260,"")-COUNT($H$108:$H260)+1,0)=T260,"",INDEX(Mal!R$9:R$431,COUNTIF($E$108:$F260,"")-COUNT($H$108:$H260)+1,0)),"")</f>
        <v>#N/A</v>
      </c>
      <c r="U261" s="39" t="e">
        <f>IF($E261="",IF(INDEX(Mal!S$9:S$431,COUNTIF($E$108:$F260,"")-COUNT($H$108:$H260)+1,0)=U260,"",INDEX(Mal!S$9:S$431,COUNTIF($E$108:$F260,"")-COUNT($H$108:$H260)+1,0)),"")</f>
        <v>#N/A</v>
      </c>
      <c r="V261" s="39" t="e">
        <f t="shared" si="8"/>
        <v>#N/A</v>
      </c>
      <c r="W261" s="39" t="e">
        <f>IF(IF(AND(E261="",F261=""),INDEX(Mal!I$9:I$431,(COUNT($H$108:$H261)-COUNTIF($V$108:$V261,"")),0),"")="","",IF(AND(E261="",F261=""),INDEX(Mal!I$9:I$431,(COUNT($H$108:$H261)-COUNTIF($V$108:$V261,"")),0),""))</f>
        <v>#N/A</v>
      </c>
      <c r="X261" s="39" t="e">
        <f>IF($E261="",IF(INDEX(Mal!J$9:J$431,COUNTIF($E$108:$F260,"")-COUNT($H$108:$H260)+1,0)=X260,"",INDEX(Mal!J$9:J$431,COUNTIF($E$108:$F260,"")-COUNT($H$108:$H260)+1,0)),"")</f>
        <v>#N/A</v>
      </c>
      <c r="Y261" s="39" t="e">
        <f>IF(AND(Y260="",$H261=$H260),"",IF(VLOOKUP($H261,Mal!$A$9:$T$431,20,0)='Sales Orders'!Y260,"",VLOOKUP($H261,Mal!$A$9:$T$431,20,0)))</f>
        <v>#N/A</v>
      </c>
      <c r="Z261" s="39" t="e">
        <f t="shared" si="9"/>
        <v>#N/A</v>
      </c>
    </row>
    <row r="262" spans="1:26">
      <c r="A262" t="str">
        <f>IFERROR(IF(VLOOKUP(H262,Mal!$A$9:$A$431,1,0),"","END"),"END")</f>
        <v>END</v>
      </c>
      <c r="B262" s="39" t="e">
        <f>IF($E262="",IF(INDEX(Mal!$D$9:$D$431,COUNTIF($E$108:$F261,"")-COUNT($H$108:$H261)+1,0)=B261,"",INDEX(Mal!$D$9:$D$431,COUNTIF($E$108:$F261,"")-COUNT($H$108:$H261)+1,0)),"")</f>
        <v>#N/A</v>
      </c>
      <c r="C262" s="39" t="e">
        <f t="shared" si="10"/>
        <v>#N/A</v>
      </c>
      <c r="D262" s="39" t="e">
        <f>IF($E262="",IF(INDEX(Mal!$F$9:$F$431,COUNTIF($E$108:$F261,"")-COUNT($H$108:$H261)+1,0)=D261,"",INDEX(Mal!$F$9:$F$431,COUNTIF($E$108:$F261,"")-COUNT($H$108:$H261)+1,0)),"")</f>
        <v>#N/A</v>
      </c>
      <c r="E262" s="39" t="e">
        <f>IF(AND(E261="",$H262=$H261),"",IF(VLOOKUP(H262,Mal!$A$9:$B$431,2,0)='Sales Orders'!E261,"",VLOOKUP($H262,Mal!$A$9:$B$431,2,0)))</f>
        <v>#N/A</v>
      </c>
      <c r="F262" s="39" t="e">
        <f>IF($E262="",IF(INDEX(Mal!$C$9:$C$431,COUNTIF($E$108:$F261,"")-COUNT($H$108:$H261)+1,0)=F261,"",INDEX(Mal!$C$9:$C$431,COUNTIF($E$108:$F261,"")-COUNT($H$108:$H261)+1,0)),"")</f>
        <v>#N/A</v>
      </c>
      <c r="G262" s="39" t="e">
        <f t="shared" si="11"/>
        <v>#N/A</v>
      </c>
      <c r="H262" s="39">
        <f>IF(COUNTIF(Mal!$A$9:$A$431,'Sales Orders'!H261)+COUNTIFS(Mal!$A$9:$A$431,H261,Mal!$B$9:$B$431,"&lt;&gt;")+COUNTIFS(Mal!$A$9:$A$431,H261,Mal!$C$9:$C$431,"&lt;&gt;")=COUNTIF('Sales Orders'!$H$108:H261,'Sales Orders'!H261),'Sales Orders'!H261+1,'Sales Orders'!H261)</f>
        <v>2</v>
      </c>
      <c r="I262" s="39" t="e">
        <f>IF(E262="","",IF(Mal!$C$5="","",Mal!$C$5))</f>
        <v>#N/A</v>
      </c>
      <c r="J262" s="39" t="e">
        <f>IF(AND(J261="",$H262=$H261),"",IF(VLOOKUP($H262,Mal!$A$9:$H$431,7,0)='Sales Orders'!J261,"",VLOOKUP($H262,Mal!$A$9:$H$431,7,0)))</f>
        <v>#N/A</v>
      </c>
      <c r="K262" s="39" t="e">
        <f>IF(AND(K261="",$H262=$H261),"",IF(VLOOKUP($H262,Mal!$A$9:$H$431,8,0)='Sales Orders'!K261,"",VLOOKUP($H262,Mal!$A$9:$H$431,8,0)))</f>
        <v>#N/A</v>
      </c>
      <c r="L262" s="39" t="e">
        <f>IF(E262="","",IF(Mal!$C$6="","",Mal!$C$6))</f>
        <v>#N/A</v>
      </c>
      <c r="M262" s="39" t="e">
        <f>IF($E262="",IF(INDEX(Mal!K$9:K$431,COUNTIF($E$108:$F261,"")-COUNT($H$108:$H261)+1,0)=M261,"",INDEX(Mal!K$9:K$431,COUNTIF($E$108:$F261,"")-COUNT($H$108:$H261)+1,0)),"")</f>
        <v>#N/A</v>
      </c>
      <c r="N262" s="39" t="e">
        <f>IF($E262="",IF(INDEX(Mal!L$9:L$431,COUNTIF($E$108:$F261,"")-COUNT($H$108:$H261)+1,0)=N261,"",INDEX(Mal!L$9:L$431,COUNTIF($E$108:$F261,"")-COUNT($H$108:$H261)+1,0)),"")</f>
        <v>#N/A</v>
      </c>
      <c r="O262" s="39" t="e">
        <f>IF($E262="",IF(INDEX(Mal!M$9:M$431,COUNTIF($E$108:$F261,"")-COUNT($H$108:$H261)+1,0)=O261,"",INDEX(Mal!M$9:M$431,COUNTIF($E$108:$F261,"")-COUNT($H$108:$H261)+1,0)),"")</f>
        <v>#N/A</v>
      </c>
      <c r="P262" s="39" t="e">
        <f>IF($E262="",IF(INDEX(Mal!N$9:N$431,COUNTIF($E$108:$F261,"")-COUNT($H$108:$H261)+1,0)=P261,"",INDEX(Mal!N$9:N$431,COUNTIF($E$108:$F261,"")-COUNT($H$108:$H261)+1,0)),"")</f>
        <v>#N/A</v>
      </c>
      <c r="Q262" s="39" t="e">
        <f>IF($E262="",IF(INDEX(Mal!O$9:O$431,COUNTIF($E$108:$F261,"")-COUNT($H$108:$H261)+1,0)=Q261,"",INDEX(Mal!O$9:O$431,COUNTIF($E$108:$F261,"")-COUNT($H$108:$H261)+1,0)),"")</f>
        <v>#N/A</v>
      </c>
      <c r="R262" s="39" t="e">
        <f>IF($E262="",IF(INDEX(Mal!P$9:P$431,COUNTIF($E$108:$F261,"")-COUNT($H$108:$H261)+1,0)=R261,"",INDEX(Mal!P$9:P$431,COUNTIF($E$108:$F261,"")-COUNT($H$108:$H261)+1,0)),"")</f>
        <v>#N/A</v>
      </c>
      <c r="S262" s="39" t="e">
        <f>IF($E262="",IF(INDEX(Mal!Q$9:Q$431,COUNTIF($E$108:$F261,"")-COUNT($H$108:$H261)+1,0)=S261,"",INDEX(Mal!Q$9:Q$431,COUNTIF($E$108:$F261,"")-COUNT($H$108:$H261)+1,0)),"")</f>
        <v>#N/A</v>
      </c>
      <c r="T262" s="39" t="e">
        <f>IF($E262="",IF(INDEX(Mal!R$9:R$431,COUNTIF($E$108:$F261,"")-COUNT($H$108:$H261)+1,0)=T261,"",INDEX(Mal!R$9:R$431,COUNTIF($E$108:$F261,"")-COUNT($H$108:$H261)+1,0)),"")</f>
        <v>#N/A</v>
      </c>
      <c r="U262" s="39" t="e">
        <f>IF($E262="",IF(INDEX(Mal!S$9:S$431,COUNTIF($E$108:$F261,"")-COUNT($H$108:$H261)+1,0)=U261,"",INDEX(Mal!S$9:S$431,COUNTIF($E$108:$F261,"")-COUNT($H$108:$H261)+1,0)),"")</f>
        <v>#N/A</v>
      </c>
      <c r="V262" s="39" t="e">
        <f t="shared" si="8"/>
        <v>#N/A</v>
      </c>
      <c r="W262" s="39" t="e">
        <f>IF(IF(AND(E262="",F262=""),INDEX(Mal!I$9:I$431,(COUNT($H$108:$H262)-COUNTIF($V$108:$V262,"")),0),"")="","",IF(AND(E262="",F262=""),INDEX(Mal!I$9:I$431,(COUNT($H$108:$H262)-COUNTIF($V$108:$V262,"")),0),""))</f>
        <v>#N/A</v>
      </c>
      <c r="X262" s="39" t="e">
        <f>IF($E262="",IF(INDEX(Mal!J$9:J$431,COUNTIF($E$108:$F261,"")-COUNT($H$108:$H261)+1,0)=X261,"",INDEX(Mal!J$9:J$431,COUNTIF($E$108:$F261,"")-COUNT($H$108:$H261)+1,0)),"")</f>
        <v>#N/A</v>
      </c>
      <c r="Y262" s="39" t="e">
        <f>IF(AND(Y261="",$H262=$H261),"",IF(VLOOKUP($H262,Mal!$A$9:$T$431,20,0)='Sales Orders'!Y261,"",VLOOKUP($H262,Mal!$A$9:$T$431,20,0)))</f>
        <v>#N/A</v>
      </c>
      <c r="Z262" s="39" t="e">
        <f t="shared" si="9"/>
        <v>#N/A</v>
      </c>
    </row>
    <row r="263" spans="1:26">
      <c r="A263" t="str">
        <f>IFERROR(IF(VLOOKUP(H263,Mal!$A$9:$A$431,1,0),"","END"),"END")</f>
        <v>END</v>
      </c>
      <c r="B263" s="39" t="e">
        <f>IF($E263="",IF(INDEX(Mal!$D$9:$D$431,COUNTIF($E$108:$F262,"")-COUNT($H$108:$H262)+1,0)=B262,"",INDEX(Mal!$D$9:$D$431,COUNTIF($E$108:$F262,"")-COUNT($H$108:$H262)+1,0)),"")</f>
        <v>#N/A</v>
      </c>
      <c r="C263" s="39" t="e">
        <f t="shared" si="10"/>
        <v>#N/A</v>
      </c>
      <c r="D263" s="39" t="e">
        <f>IF($E263="",IF(INDEX(Mal!$F$9:$F$431,COUNTIF($E$108:$F262,"")-COUNT($H$108:$H262)+1,0)=D262,"",INDEX(Mal!$F$9:$F$431,COUNTIF($E$108:$F262,"")-COUNT($H$108:$H262)+1,0)),"")</f>
        <v>#N/A</v>
      </c>
      <c r="E263" s="39" t="e">
        <f>IF(AND(E262="",$H263=$H262),"",IF(VLOOKUP(H263,Mal!$A$9:$B$431,2,0)='Sales Orders'!E262,"",VLOOKUP($H263,Mal!$A$9:$B$431,2,0)))</f>
        <v>#N/A</v>
      </c>
      <c r="F263" s="39" t="e">
        <f>IF($E263="",IF(INDEX(Mal!$C$9:$C$431,COUNTIF($E$108:$F262,"")-COUNT($H$108:$H262)+1,0)=F262,"",INDEX(Mal!$C$9:$C$431,COUNTIF($E$108:$F262,"")-COUNT($H$108:$H262)+1,0)),"")</f>
        <v>#N/A</v>
      </c>
      <c r="G263" s="39" t="e">
        <f t="shared" si="11"/>
        <v>#N/A</v>
      </c>
      <c r="H263" s="39">
        <f>IF(COUNTIF(Mal!$A$9:$A$431,'Sales Orders'!H262)+COUNTIFS(Mal!$A$9:$A$431,H262,Mal!$B$9:$B$431,"&lt;&gt;")+COUNTIFS(Mal!$A$9:$A$431,H262,Mal!$C$9:$C$431,"&lt;&gt;")=COUNTIF('Sales Orders'!$H$108:H262,'Sales Orders'!H262),'Sales Orders'!H262+1,'Sales Orders'!H262)</f>
        <v>2</v>
      </c>
      <c r="I263" s="39" t="e">
        <f>IF(E263="","",IF(Mal!$C$5="","",Mal!$C$5))</f>
        <v>#N/A</v>
      </c>
      <c r="J263" s="39" t="e">
        <f>IF(AND(J262="",$H263=$H262),"",IF(VLOOKUP($H263,Mal!$A$9:$H$431,7,0)='Sales Orders'!J262,"",VLOOKUP($H263,Mal!$A$9:$H$431,7,0)))</f>
        <v>#N/A</v>
      </c>
      <c r="K263" s="39" t="e">
        <f>IF(AND(K262="",$H263=$H262),"",IF(VLOOKUP($H263,Mal!$A$9:$H$431,8,0)='Sales Orders'!K262,"",VLOOKUP($H263,Mal!$A$9:$H$431,8,0)))</f>
        <v>#N/A</v>
      </c>
      <c r="L263" s="39" t="e">
        <f>IF(E263="","",IF(Mal!$C$6="","",Mal!$C$6))</f>
        <v>#N/A</v>
      </c>
      <c r="M263" s="39" t="e">
        <f>IF($E263="",IF(INDEX(Mal!K$9:K$431,COUNTIF($E$108:$F262,"")-COUNT($H$108:$H262)+1,0)=M262,"",INDEX(Mal!K$9:K$431,COUNTIF($E$108:$F262,"")-COUNT($H$108:$H262)+1,0)),"")</f>
        <v>#N/A</v>
      </c>
      <c r="N263" s="39" t="e">
        <f>IF($E263="",IF(INDEX(Mal!L$9:L$431,COUNTIF($E$108:$F262,"")-COUNT($H$108:$H262)+1,0)=N262,"",INDEX(Mal!L$9:L$431,COUNTIF($E$108:$F262,"")-COUNT($H$108:$H262)+1,0)),"")</f>
        <v>#N/A</v>
      </c>
      <c r="O263" s="39" t="e">
        <f>IF($E263="",IF(INDEX(Mal!M$9:M$431,COUNTIF($E$108:$F262,"")-COUNT($H$108:$H262)+1,0)=O262,"",INDEX(Mal!M$9:M$431,COUNTIF($E$108:$F262,"")-COUNT($H$108:$H262)+1,0)),"")</f>
        <v>#N/A</v>
      </c>
      <c r="P263" s="39" t="e">
        <f>IF($E263="",IF(INDEX(Mal!N$9:N$431,COUNTIF($E$108:$F262,"")-COUNT($H$108:$H262)+1,0)=P262,"",INDEX(Mal!N$9:N$431,COUNTIF($E$108:$F262,"")-COUNT($H$108:$H262)+1,0)),"")</f>
        <v>#N/A</v>
      </c>
      <c r="Q263" s="39" t="e">
        <f>IF($E263="",IF(INDEX(Mal!O$9:O$431,COUNTIF($E$108:$F262,"")-COUNT($H$108:$H262)+1,0)=Q262,"",INDEX(Mal!O$9:O$431,COUNTIF($E$108:$F262,"")-COUNT($H$108:$H262)+1,0)),"")</f>
        <v>#N/A</v>
      </c>
      <c r="R263" s="39" t="e">
        <f>IF($E263="",IF(INDEX(Mal!P$9:P$431,COUNTIF($E$108:$F262,"")-COUNT($H$108:$H262)+1,0)=R262,"",INDEX(Mal!P$9:P$431,COUNTIF($E$108:$F262,"")-COUNT($H$108:$H262)+1,0)),"")</f>
        <v>#N/A</v>
      </c>
      <c r="S263" s="39" t="e">
        <f>IF($E263="",IF(INDEX(Mal!Q$9:Q$431,COUNTIF($E$108:$F262,"")-COUNT($H$108:$H262)+1,0)=S262,"",INDEX(Mal!Q$9:Q$431,COUNTIF($E$108:$F262,"")-COUNT($H$108:$H262)+1,0)),"")</f>
        <v>#N/A</v>
      </c>
      <c r="T263" s="39" t="e">
        <f>IF($E263="",IF(INDEX(Mal!R$9:R$431,COUNTIF($E$108:$F262,"")-COUNT($H$108:$H262)+1,0)=T262,"",INDEX(Mal!R$9:R$431,COUNTIF($E$108:$F262,"")-COUNT($H$108:$H262)+1,0)),"")</f>
        <v>#N/A</v>
      </c>
      <c r="U263" s="39" t="e">
        <f>IF($E263="",IF(INDEX(Mal!S$9:S$431,COUNTIF($E$108:$F262,"")-COUNT($H$108:$H262)+1,0)=U262,"",INDEX(Mal!S$9:S$431,COUNTIF($E$108:$F262,"")-COUNT($H$108:$H262)+1,0)),"")</f>
        <v>#N/A</v>
      </c>
      <c r="V263" s="39" t="e">
        <f t="shared" si="8"/>
        <v>#N/A</v>
      </c>
      <c r="W263" s="39" t="e">
        <f>IF(IF(AND(E263="",F263=""),INDEX(Mal!I$9:I$431,(COUNT($H$108:$H263)-COUNTIF($V$108:$V263,"")),0),"")="","",IF(AND(E263="",F263=""),INDEX(Mal!I$9:I$431,(COUNT($H$108:$H263)-COUNTIF($V$108:$V263,"")),0),""))</f>
        <v>#N/A</v>
      </c>
      <c r="X263" s="39" t="e">
        <f>IF($E263="",IF(INDEX(Mal!J$9:J$431,COUNTIF($E$108:$F262,"")-COUNT($H$108:$H262)+1,0)=X262,"",INDEX(Mal!J$9:J$431,COUNTIF($E$108:$F262,"")-COUNT($H$108:$H262)+1,0)),"")</f>
        <v>#N/A</v>
      </c>
      <c r="Y263" s="39" t="e">
        <f>IF(AND(Y262="",$H263=$H262),"",IF(VLOOKUP($H263,Mal!$A$9:$T$431,20,0)='Sales Orders'!Y262,"",VLOOKUP($H263,Mal!$A$9:$T$431,20,0)))</f>
        <v>#N/A</v>
      </c>
      <c r="Z263" s="39" t="e">
        <f t="shared" si="9"/>
        <v>#N/A</v>
      </c>
    </row>
    <row r="264" spans="1:26">
      <c r="A264" t="str">
        <f>IFERROR(IF(VLOOKUP(H264,Mal!$A$9:$A$431,1,0),"","END"),"END")</f>
        <v>END</v>
      </c>
      <c r="B264" s="39" t="e">
        <f>IF($E264="",IF(INDEX(Mal!$D$9:$D$431,COUNTIF($E$108:$F263,"")-COUNT($H$108:$H263)+1,0)=B263,"",INDEX(Mal!$D$9:$D$431,COUNTIF($E$108:$F263,"")-COUNT($H$108:$H263)+1,0)),"")</f>
        <v>#N/A</v>
      </c>
      <c r="C264" s="39" t="e">
        <f t="shared" si="10"/>
        <v>#N/A</v>
      </c>
      <c r="D264" s="39" t="e">
        <f>IF($E264="",IF(INDEX(Mal!$F$9:$F$431,COUNTIF($E$108:$F263,"")-COUNT($H$108:$H263)+1,0)=D263,"",INDEX(Mal!$F$9:$F$431,COUNTIF($E$108:$F263,"")-COUNT($H$108:$H263)+1,0)),"")</f>
        <v>#N/A</v>
      </c>
      <c r="E264" s="39" t="e">
        <f>IF(AND(E263="",$H264=$H263),"",IF(VLOOKUP(H264,Mal!$A$9:$B$431,2,0)='Sales Orders'!E263,"",VLOOKUP($H264,Mal!$A$9:$B$431,2,0)))</f>
        <v>#N/A</v>
      </c>
      <c r="F264" s="39" t="e">
        <f>IF($E264="",IF(INDEX(Mal!$C$9:$C$431,COUNTIF($E$108:$F263,"")-COUNT($H$108:$H263)+1,0)=F263,"",INDEX(Mal!$C$9:$C$431,COUNTIF($E$108:$F263,"")-COUNT($H$108:$H263)+1,0)),"")</f>
        <v>#N/A</v>
      </c>
      <c r="G264" s="39" t="e">
        <f t="shared" si="11"/>
        <v>#N/A</v>
      </c>
      <c r="H264" s="39">
        <f>IF(COUNTIF(Mal!$A$9:$A$431,'Sales Orders'!H263)+COUNTIFS(Mal!$A$9:$A$431,H263,Mal!$B$9:$B$431,"&lt;&gt;")+COUNTIFS(Mal!$A$9:$A$431,H263,Mal!$C$9:$C$431,"&lt;&gt;")=COUNTIF('Sales Orders'!$H$108:H263,'Sales Orders'!H263),'Sales Orders'!H263+1,'Sales Orders'!H263)</f>
        <v>2</v>
      </c>
      <c r="I264" s="39" t="e">
        <f>IF(E264="","",IF(Mal!$C$5="","",Mal!$C$5))</f>
        <v>#N/A</v>
      </c>
      <c r="J264" s="39" t="e">
        <f>IF(AND(J263="",$H264=$H263),"",IF(VLOOKUP($H264,Mal!$A$9:$H$431,7,0)='Sales Orders'!J263,"",VLOOKUP($H264,Mal!$A$9:$H$431,7,0)))</f>
        <v>#N/A</v>
      </c>
      <c r="K264" s="39" t="e">
        <f>IF(AND(K263="",$H264=$H263),"",IF(VLOOKUP($H264,Mal!$A$9:$H$431,8,0)='Sales Orders'!K263,"",VLOOKUP($H264,Mal!$A$9:$H$431,8,0)))</f>
        <v>#N/A</v>
      </c>
      <c r="L264" s="39" t="e">
        <f>IF(E264="","",IF(Mal!$C$6="","",Mal!$C$6))</f>
        <v>#N/A</v>
      </c>
      <c r="M264" s="39" t="e">
        <f>IF($E264="",IF(INDEX(Mal!K$9:K$431,COUNTIF($E$108:$F263,"")-COUNT($H$108:$H263)+1,0)=M263,"",INDEX(Mal!K$9:K$431,COUNTIF($E$108:$F263,"")-COUNT($H$108:$H263)+1,0)),"")</f>
        <v>#N/A</v>
      </c>
      <c r="N264" s="39" t="e">
        <f>IF($E264="",IF(INDEX(Mal!L$9:L$431,COUNTIF($E$108:$F263,"")-COUNT($H$108:$H263)+1,0)=N263,"",INDEX(Mal!L$9:L$431,COUNTIF($E$108:$F263,"")-COUNT($H$108:$H263)+1,0)),"")</f>
        <v>#N/A</v>
      </c>
      <c r="O264" s="39" t="e">
        <f>IF($E264="",IF(INDEX(Mal!M$9:M$431,COUNTIF($E$108:$F263,"")-COUNT($H$108:$H263)+1,0)=O263,"",INDEX(Mal!M$9:M$431,COUNTIF($E$108:$F263,"")-COUNT($H$108:$H263)+1,0)),"")</f>
        <v>#N/A</v>
      </c>
      <c r="P264" s="39" t="e">
        <f>IF($E264="",IF(INDEX(Mal!N$9:N$431,COUNTIF($E$108:$F263,"")-COUNT($H$108:$H263)+1,0)=P263,"",INDEX(Mal!N$9:N$431,COUNTIF($E$108:$F263,"")-COUNT($H$108:$H263)+1,0)),"")</f>
        <v>#N/A</v>
      </c>
      <c r="Q264" s="39" t="e">
        <f>IF($E264="",IF(INDEX(Mal!O$9:O$431,COUNTIF($E$108:$F263,"")-COUNT($H$108:$H263)+1,0)=Q263,"",INDEX(Mal!O$9:O$431,COUNTIF($E$108:$F263,"")-COUNT($H$108:$H263)+1,0)),"")</f>
        <v>#N/A</v>
      </c>
      <c r="R264" s="39" t="e">
        <f>IF($E264="",IF(INDEX(Mal!P$9:P$431,COUNTIF($E$108:$F263,"")-COUNT($H$108:$H263)+1,0)=R263,"",INDEX(Mal!P$9:P$431,COUNTIF($E$108:$F263,"")-COUNT($H$108:$H263)+1,0)),"")</f>
        <v>#N/A</v>
      </c>
      <c r="S264" s="39" t="e">
        <f>IF($E264="",IF(INDEX(Mal!Q$9:Q$431,COUNTIF($E$108:$F263,"")-COUNT($H$108:$H263)+1,0)=S263,"",INDEX(Mal!Q$9:Q$431,COUNTIF($E$108:$F263,"")-COUNT($H$108:$H263)+1,0)),"")</f>
        <v>#N/A</v>
      </c>
      <c r="T264" s="39" t="e">
        <f>IF($E264="",IF(INDEX(Mal!R$9:R$431,COUNTIF($E$108:$F263,"")-COUNT($H$108:$H263)+1,0)=T263,"",INDEX(Mal!R$9:R$431,COUNTIF($E$108:$F263,"")-COUNT($H$108:$H263)+1,0)),"")</f>
        <v>#N/A</v>
      </c>
      <c r="U264" s="39" t="e">
        <f>IF($E264="",IF(INDEX(Mal!S$9:S$431,COUNTIF($E$108:$F263,"")-COUNT($H$108:$H263)+1,0)=U263,"",INDEX(Mal!S$9:S$431,COUNTIF($E$108:$F263,"")-COUNT($H$108:$H263)+1,0)),"")</f>
        <v>#N/A</v>
      </c>
      <c r="V264" s="39" t="e">
        <f t="shared" si="8"/>
        <v>#N/A</v>
      </c>
      <c r="W264" s="39" t="e">
        <f>IF(IF(AND(E264="",F264=""),INDEX(Mal!I$9:I$431,(COUNT($H$108:$H264)-COUNTIF($V$108:$V264,"")),0),"")="","",IF(AND(E264="",F264=""),INDEX(Mal!I$9:I$431,(COUNT($H$108:$H264)-COUNTIF($V$108:$V264,"")),0),""))</f>
        <v>#N/A</v>
      </c>
      <c r="X264" s="39" t="e">
        <f>IF($E264="",IF(INDEX(Mal!J$9:J$431,COUNTIF($E$108:$F263,"")-COUNT($H$108:$H263)+1,0)=X263,"",INDEX(Mal!J$9:J$431,COUNTIF($E$108:$F263,"")-COUNT($H$108:$H263)+1,0)),"")</f>
        <v>#N/A</v>
      </c>
      <c r="Y264" s="39" t="e">
        <f>IF(AND(Y263="",$H264=$H263),"",IF(VLOOKUP($H264,Mal!$A$9:$T$431,20,0)='Sales Orders'!Y263,"",VLOOKUP($H264,Mal!$A$9:$T$431,20,0)))</f>
        <v>#N/A</v>
      </c>
      <c r="Z264" s="39" t="e">
        <f t="shared" si="9"/>
        <v>#N/A</v>
      </c>
    </row>
    <row r="265" spans="1:26">
      <c r="A265" t="str">
        <f>IFERROR(IF(VLOOKUP(H265,Mal!$A$9:$A$431,1,0),"","END"),"END")</f>
        <v>END</v>
      </c>
      <c r="B265" s="39" t="e">
        <f>IF($E265="",IF(INDEX(Mal!$D$9:$D$431,COUNTIF($E$108:$F264,"")-COUNT($H$108:$H264)+1,0)=B264,"",INDEX(Mal!$D$9:$D$431,COUNTIF($E$108:$F264,"")-COUNT($H$108:$H264)+1,0)),"")</f>
        <v>#N/A</v>
      </c>
      <c r="C265" s="39" t="e">
        <f t="shared" si="10"/>
        <v>#N/A</v>
      </c>
      <c r="D265" s="39" t="e">
        <f>IF($E265="",IF(INDEX(Mal!$F$9:$F$431,COUNTIF($E$108:$F264,"")-COUNT($H$108:$H264)+1,0)=D264,"",INDEX(Mal!$F$9:$F$431,COUNTIF($E$108:$F264,"")-COUNT($H$108:$H264)+1,0)),"")</f>
        <v>#N/A</v>
      </c>
      <c r="E265" s="39" t="e">
        <f>IF(AND(E264="",$H265=$H264),"",IF(VLOOKUP(H265,Mal!$A$9:$B$431,2,0)='Sales Orders'!E264,"",VLOOKUP($H265,Mal!$A$9:$B$431,2,0)))</f>
        <v>#N/A</v>
      </c>
      <c r="F265" s="39" t="e">
        <f>IF($E265="",IF(INDEX(Mal!$C$9:$C$431,COUNTIF($E$108:$F264,"")-COUNT($H$108:$H264)+1,0)=F264,"",INDEX(Mal!$C$9:$C$431,COUNTIF($E$108:$F264,"")-COUNT($H$108:$H264)+1,0)),"")</f>
        <v>#N/A</v>
      </c>
      <c r="G265" s="39" t="e">
        <f t="shared" si="11"/>
        <v>#N/A</v>
      </c>
      <c r="H265" s="39">
        <f>IF(COUNTIF(Mal!$A$9:$A$431,'Sales Orders'!H264)+COUNTIFS(Mal!$A$9:$A$431,H264,Mal!$B$9:$B$431,"&lt;&gt;")+COUNTIFS(Mal!$A$9:$A$431,H264,Mal!$C$9:$C$431,"&lt;&gt;")=COUNTIF('Sales Orders'!$H$108:H264,'Sales Orders'!H264),'Sales Orders'!H264+1,'Sales Orders'!H264)</f>
        <v>2</v>
      </c>
      <c r="I265" s="39" t="e">
        <f>IF(E265="","",IF(Mal!$C$5="","",Mal!$C$5))</f>
        <v>#N/A</v>
      </c>
      <c r="J265" s="39" t="e">
        <f>IF(AND(J264="",$H265=$H264),"",IF(VLOOKUP($H265,Mal!$A$9:$H$431,7,0)='Sales Orders'!J264,"",VLOOKUP($H265,Mal!$A$9:$H$431,7,0)))</f>
        <v>#N/A</v>
      </c>
      <c r="K265" s="39" t="e">
        <f>IF(AND(K264="",$H265=$H264),"",IF(VLOOKUP($H265,Mal!$A$9:$H$431,8,0)='Sales Orders'!K264,"",VLOOKUP($H265,Mal!$A$9:$H$431,8,0)))</f>
        <v>#N/A</v>
      </c>
      <c r="L265" s="39" t="e">
        <f>IF(E265="","",IF(Mal!$C$6="","",Mal!$C$6))</f>
        <v>#N/A</v>
      </c>
      <c r="M265" s="39" t="e">
        <f>IF($E265="",IF(INDEX(Mal!K$9:K$431,COUNTIF($E$108:$F264,"")-COUNT($H$108:$H264)+1,0)=M264,"",INDEX(Mal!K$9:K$431,COUNTIF($E$108:$F264,"")-COUNT($H$108:$H264)+1,0)),"")</f>
        <v>#N/A</v>
      </c>
      <c r="N265" s="39" t="e">
        <f>IF($E265="",IF(INDEX(Mal!L$9:L$431,COUNTIF($E$108:$F264,"")-COUNT($H$108:$H264)+1,0)=N264,"",INDEX(Mal!L$9:L$431,COUNTIF($E$108:$F264,"")-COUNT($H$108:$H264)+1,0)),"")</f>
        <v>#N/A</v>
      </c>
      <c r="O265" s="39" t="e">
        <f>IF($E265="",IF(INDEX(Mal!M$9:M$431,COUNTIF($E$108:$F264,"")-COUNT($H$108:$H264)+1,0)=O264,"",INDEX(Mal!M$9:M$431,COUNTIF($E$108:$F264,"")-COUNT($H$108:$H264)+1,0)),"")</f>
        <v>#N/A</v>
      </c>
      <c r="P265" s="39" t="e">
        <f>IF($E265="",IF(INDEX(Mal!N$9:N$431,COUNTIF($E$108:$F264,"")-COUNT($H$108:$H264)+1,0)=P264,"",INDEX(Mal!N$9:N$431,COUNTIF($E$108:$F264,"")-COUNT($H$108:$H264)+1,0)),"")</f>
        <v>#N/A</v>
      </c>
      <c r="Q265" s="39" t="e">
        <f>IF($E265="",IF(INDEX(Mal!O$9:O$431,COUNTIF($E$108:$F264,"")-COUNT($H$108:$H264)+1,0)=Q264,"",INDEX(Mal!O$9:O$431,COUNTIF($E$108:$F264,"")-COUNT($H$108:$H264)+1,0)),"")</f>
        <v>#N/A</v>
      </c>
      <c r="R265" s="39" t="e">
        <f>IF($E265="",IF(INDEX(Mal!P$9:P$431,COUNTIF($E$108:$F264,"")-COUNT($H$108:$H264)+1,0)=R264,"",INDEX(Mal!P$9:P$431,COUNTIF($E$108:$F264,"")-COUNT($H$108:$H264)+1,0)),"")</f>
        <v>#N/A</v>
      </c>
      <c r="S265" s="39" t="e">
        <f>IF($E265="",IF(INDEX(Mal!Q$9:Q$431,COUNTIF($E$108:$F264,"")-COUNT($H$108:$H264)+1,0)=S264,"",INDEX(Mal!Q$9:Q$431,COUNTIF($E$108:$F264,"")-COUNT($H$108:$H264)+1,0)),"")</f>
        <v>#N/A</v>
      </c>
      <c r="T265" s="39" t="e">
        <f>IF($E265="",IF(INDEX(Mal!R$9:R$431,COUNTIF($E$108:$F264,"")-COUNT($H$108:$H264)+1,0)=T264,"",INDEX(Mal!R$9:R$431,COUNTIF($E$108:$F264,"")-COUNT($H$108:$H264)+1,0)),"")</f>
        <v>#N/A</v>
      </c>
      <c r="U265" s="39" t="e">
        <f>IF($E265="",IF(INDEX(Mal!S$9:S$431,COUNTIF($E$108:$F264,"")-COUNT($H$108:$H264)+1,0)=U264,"",INDEX(Mal!S$9:S$431,COUNTIF($E$108:$F264,"")-COUNT($H$108:$H264)+1,0)),"")</f>
        <v>#N/A</v>
      </c>
      <c r="V265" s="39" t="e">
        <f t="shared" si="8"/>
        <v>#N/A</v>
      </c>
      <c r="W265" s="39" t="e">
        <f>IF(IF(AND(E265="",F265=""),INDEX(Mal!I$9:I$431,(COUNT($H$108:$H265)-COUNTIF($V$108:$V265,"")),0),"")="","",IF(AND(E265="",F265=""),INDEX(Mal!I$9:I$431,(COUNT($H$108:$H265)-COUNTIF($V$108:$V265,"")),0),""))</f>
        <v>#N/A</v>
      </c>
      <c r="X265" s="39" t="e">
        <f>IF($E265="",IF(INDEX(Mal!J$9:J$431,COUNTIF($E$108:$F264,"")-COUNT($H$108:$H264)+1,0)=X264,"",INDEX(Mal!J$9:J$431,COUNTIF($E$108:$F264,"")-COUNT($H$108:$H264)+1,0)),"")</f>
        <v>#N/A</v>
      </c>
      <c r="Y265" s="39" t="e">
        <f>IF(AND(Y264="",$H265=$H264),"",IF(VLOOKUP($H265,Mal!$A$9:$T$431,20,0)='Sales Orders'!Y264,"",VLOOKUP($H265,Mal!$A$9:$T$431,20,0)))</f>
        <v>#N/A</v>
      </c>
      <c r="Z265" s="39" t="e">
        <f t="shared" si="9"/>
        <v>#N/A</v>
      </c>
    </row>
    <row r="266" spans="1:26">
      <c r="A266" t="str">
        <f>IFERROR(IF(VLOOKUP(H266,Mal!$A$9:$A$431,1,0),"","END"),"END")</f>
        <v>END</v>
      </c>
      <c r="B266" s="39" t="e">
        <f>IF($E266="",IF(INDEX(Mal!$D$9:$D$431,COUNTIF($E$108:$F265,"")-COUNT($H$108:$H265)+1,0)=B265,"",INDEX(Mal!$D$9:$D$431,COUNTIF($E$108:$F265,"")-COUNT($H$108:$H265)+1,0)),"")</f>
        <v>#N/A</v>
      </c>
      <c r="C266" s="39" t="e">
        <f t="shared" si="10"/>
        <v>#N/A</v>
      </c>
      <c r="D266" s="39" t="e">
        <f>IF($E266="",IF(INDEX(Mal!$F$9:$F$431,COUNTIF($E$108:$F265,"")-COUNT($H$108:$H265)+1,0)=D265,"",INDEX(Mal!$F$9:$F$431,COUNTIF($E$108:$F265,"")-COUNT($H$108:$H265)+1,0)),"")</f>
        <v>#N/A</v>
      </c>
      <c r="E266" s="39" t="e">
        <f>IF(AND(E265="",$H266=$H265),"",IF(VLOOKUP(H266,Mal!$A$9:$B$431,2,0)='Sales Orders'!E265,"",VLOOKUP($H266,Mal!$A$9:$B$431,2,0)))</f>
        <v>#N/A</v>
      </c>
      <c r="F266" s="39" t="e">
        <f>IF($E266="",IF(INDEX(Mal!$C$9:$C$431,COUNTIF($E$108:$F265,"")-COUNT($H$108:$H265)+1,0)=F265,"",INDEX(Mal!$C$9:$C$431,COUNTIF($E$108:$F265,"")-COUNT($H$108:$H265)+1,0)),"")</f>
        <v>#N/A</v>
      </c>
      <c r="G266" s="39" t="e">
        <f t="shared" si="11"/>
        <v>#N/A</v>
      </c>
      <c r="H266" s="39">
        <f>IF(COUNTIF(Mal!$A$9:$A$431,'Sales Orders'!H265)+COUNTIFS(Mal!$A$9:$A$431,H265,Mal!$B$9:$B$431,"&lt;&gt;")+COUNTIFS(Mal!$A$9:$A$431,H265,Mal!$C$9:$C$431,"&lt;&gt;")=COUNTIF('Sales Orders'!$H$108:H265,'Sales Orders'!H265),'Sales Orders'!H265+1,'Sales Orders'!H265)</f>
        <v>2</v>
      </c>
      <c r="I266" s="39" t="e">
        <f>IF(E266="","",IF(Mal!$C$5="","",Mal!$C$5))</f>
        <v>#N/A</v>
      </c>
      <c r="J266" s="39" t="e">
        <f>IF(AND(J265="",$H266=$H265),"",IF(VLOOKUP($H266,Mal!$A$9:$H$431,7,0)='Sales Orders'!J265,"",VLOOKUP($H266,Mal!$A$9:$H$431,7,0)))</f>
        <v>#N/A</v>
      </c>
      <c r="K266" s="39" t="e">
        <f>IF(AND(K265="",$H266=$H265),"",IF(VLOOKUP($H266,Mal!$A$9:$H$431,8,0)='Sales Orders'!K265,"",VLOOKUP($H266,Mal!$A$9:$H$431,8,0)))</f>
        <v>#N/A</v>
      </c>
      <c r="L266" s="39" t="e">
        <f>IF(E266="","",IF(Mal!$C$6="","",Mal!$C$6))</f>
        <v>#N/A</v>
      </c>
      <c r="M266" s="39" t="e">
        <f>IF($E266="",IF(INDEX(Mal!K$9:K$431,COUNTIF($E$108:$F265,"")-COUNT($H$108:$H265)+1,0)=M265,"",INDEX(Mal!K$9:K$431,COUNTIF($E$108:$F265,"")-COUNT($H$108:$H265)+1,0)),"")</f>
        <v>#N/A</v>
      </c>
      <c r="N266" s="39" t="e">
        <f>IF($E266="",IF(INDEX(Mal!L$9:L$431,COUNTIF($E$108:$F265,"")-COUNT($H$108:$H265)+1,0)=N265,"",INDEX(Mal!L$9:L$431,COUNTIF($E$108:$F265,"")-COUNT($H$108:$H265)+1,0)),"")</f>
        <v>#N/A</v>
      </c>
      <c r="O266" s="39" t="e">
        <f>IF($E266="",IF(INDEX(Mal!M$9:M$431,COUNTIF($E$108:$F265,"")-COUNT($H$108:$H265)+1,0)=O265,"",INDEX(Mal!M$9:M$431,COUNTIF($E$108:$F265,"")-COUNT($H$108:$H265)+1,0)),"")</f>
        <v>#N/A</v>
      </c>
      <c r="P266" s="39" t="e">
        <f>IF($E266="",IF(INDEX(Mal!N$9:N$431,COUNTIF($E$108:$F265,"")-COUNT($H$108:$H265)+1,0)=P265,"",INDEX(Mal!N$9:N$431,COUNTIF($E$108:$F265,"")-COUNT($H$108:$H265)+1,0)),"")</f>
        <v>#N/A</v>
      </c>
      <c r="Q266" s="39" t="e">
        <f>IF($E266="",IF(INDEX(Mal!O$9:O$431,COUNTIF($E$108:$F265,"")-COUNT($H$108:$H265)+1,0)=Q265,"",INDEX(Mal!O$9:O$431,COUNTIF($E$108:$F265,"")-COUNT($H$108:$H265)+1,0)),"")</f>
        <v>#N/A</v>
      </c>
      <c r="R266" s="39" t="e">
        <f>IF($E266="",IF(INDEX(Mal!P$9:P$431,COUNTIF($E$108:$F265,"")-COUNT($H$108:$H265)+1,0)=R265,"",INDEX(Mal!P$9:P$431,COUNTIF($E$108:$F265,"")-COUNT($H$108:$H265)+1,0)),"")</f>
        <v>#N/A</v>
      </c>
      <c r="S266" s="39" t="e">
        <f>IF($E266="",IF(INDEX(Mal!Q$9:Q$431,COUNTIF($E$108:$F265,"")-COUNT($H$108:$H265)+1,0)=S265,"",INDEX(Mal!Q$9:Q$431,COUNTIF($E$108:$F265,"")-COUNT($H$108:$H265)+1,0)),"")</f>
        <v>#N/A</v>
      </c>
      <c r="T266" s="39" t="e">
        <f>IF($E266="",IF(INDEX(Mal!R$9:R$431,COUNTIF($E$108:$F265,"")-COUNT($H$108:$H265)+1,0)=T265,"",INDEX(Mal!R$9:R$431,COUNTIF($E$108:$F265,"")-COUNT($H$108:$H265)+1,0)),"")</f>
        <v>#N/A</v>
      </c>
      <c r="U266" s="39" t="e">
        <f>IF($E266="",IF(INDEX(Mal!S$9:S$431,COUNTIF($E$108:$F265,"")-COUNT($H$108:$H265)+1,0)=U265,"",INDEX(Mal!S$9:S$431,COUNTIF($E$108:$F265,"")-COUNT($H$108:$H265)+1,0)),"")</f>
        <v>#N/A</v>
      </c>
      <c r="V266" s="39" t="e">
        <f t="shared" si="8"/>
        <v>#N/A</v>
      </c>
      <c r="W266" s="39" t="e">
        <f>IF(IF(AND(E266="",F266=""),INDEX(Mal!I$9:I$431,(COUNT($H$108:$H266)-COUNTIF($V$108:$V266,"")),0),"")="","",IF(AND(E266="",F266=""),INDEX(Mal!I$9:I$431,(COUNT($H$108:$H266)-COUNTIF($V$108:$V266,"")),0),""))</f>
        <v>#N/A</v>
      </c>
      <c r="X266" s="39" t="e">
        <f>IF($E266="",IF(INDEX(Mal!J$9:J$431,COUNTIF($E$108:$F265,"")-COUNT($H$108:$H265)+1,0)=X265,"",INDEX(Mal!J$9:J$431,COUNTIF($E$108:$F265,"")-COUNT($H$108:$H265)+1,0)),"")</f>
        <v>#N/A</v>
      </c>
      <c r="Y266" s="39" t="e">
        <f>IF(AND(Y265="",$H266=$H265),"",IF(VLOOKUP($H266,Mal!$A$9:$T$431,20,0)='Sales Orders'!Y265,"",VLOOKUP($H266,Mal!$A$9:$T$431,20,0)))</f>
        <v>#N/A</v>
      </c>
      <c r="Z266" s="39" t="e">
        <f t="shared" si="9"/>
        <v>#N/A</v>
      </c>
    </row>
    <row r="267" spans="1:26">
      <c r="A267" t="str">
        <f>IFERROR(IF(VLOOKUP(H267,Mal!$A$9:$A$431,1,0),"","END"),"END")</f>
        <v>END</v>
      </c>
      <c r="B267" s="39" t="e">
        <f>IF($E267="",IF(INDEX(Mal!$D$9:$D$431,COUNTIF($E$108:$F266,"")-COUNT($H$108:$H266)+1,0)=B266,"",INDEX(Mal!$D$9:$D$431,COUNTIF($E$108:$F266,"")-COUNT($H$108:$H266)+1,0)),"")</f>
        <v>#N/A</v>
      </c>
      <c r="C267" s="39" t="e">
        <f t="shared" si="10"/>
        <v>#N/A</v>
      </c>
      <c r="D267" s="39" t="e">
        <f>IF($E267="",IF(INDEX(Mal!$F$9:$F$431,COUNTIF($E$108:$F266,"")-COUNT($H$108:$H266)+1,0)=D266,"",INDEX(Mal!$F$9:$F$431,COUNTIF($E$108:$F266,"")-COUNT($H$108:$H266)+1,0)),"")</f>
        <v>#N/A</v>
      </c>
      <c r="E267" s="39" t="e">
        <f>IF(AND(E266="",$H267=$H266),"",IF(VLOOKUP(H267,Mal!$A$9:$B$431,2,0)='Sales Orders'!E266,"",VLOOKUP($H267,Mal!$A$9:$B$431,2,0)))</f>
        <v>#N/A</v>
      </c>
      <c r="F267" s="39" t="e">
        <f>IF($E267="",IF(INDEX(Mal!$C$9:$C$431,COUNTIF($E$108:$F266,"")-COUNT($H$108:$H266)+1,0)=F266,"",INDEX(Mal!$C$9:$C$431,COUNTIF($E$108:$F266,"")-COUNT($H$108:$H266)+1,0)),"")</f>
        <v>#N/A</v>
      </c>
      <c r="G267" s="39" t="e">
        <f t="shared" si="11"/>
        <v>#N/A</v>
      </c>
      <c r="H267" s="39">
        <f>IF(COUNTIF(Mal!$A$9:$A$431,'Sales Orders'!H266)+COUNTIFS(Mal!$A$9:$A$431,H266,Mal!$B$9:$B$431,"&lt;&gt;")+COUNTIFS(Mal!$A$9:$A$431,H266,Mal!$C$9:$C$431,"&lt;&gt;")=COUNTIF('Sales Orders'!$H$108:H266,'Sales Orders'!H266),'Sales Orders'!H266+1,'Sales Orders'!H266)</f>
        <v>2</v>
      </c>
      <c r="I267" s="39" t="e">
        <f>IF(E267="","",IF(Mal!$C$5="","",Mal!$C$5))</f>
        <v>#N/A</v>
      </c>
      <c r="J267" s="39" t="e">
        <f>IF(AND(J266="",$H267=$H266),"",IF(VLOOKUP($H267,Mal!$A$9:$H$431,7,0)='Sales Orders'!J266,"",VLOOKUP($H267,Mal!$A$9:$H$431,7,0)))</f>
        <v>#N/A</v>
      </c>
      <c r="K267" s="39" t="e">
        <f>IF(AND(K266="",$H267=$H266),"",IF(VLOOKUP($H267,Mal!$A$9:$H$431,8,0)='Sales Orders'!K266,"",VLOOKUP($H267,Mal!$A$9:$H$431,8,0)))</f>
        <v>#N/A</v>
      </c>
      <c r="L267" s="39" t="e">
        <f>IF(E267="","",IF(Mal!$C$6="","",Mal!$C$6))</f>
        <v>#N/A</v>
      </c>
      <c r="M267" s="39" t="e">
        <f>IF($E267="",IF(INDEX(Mal!K$9:K$431,COUNTIF($E$108:$F266,"")-COUNT($H$108:$H266)+1,0)=M266,"",INDEX(Mal!K$9:K$431,COUNTIF($E$108:$F266,"")-COUNT($H$108:$H266)+1,0)),"")</f>
        <v>#N/A</v>
      </c>
      <c r="N267" s="39" t="e">
        <f>IF($E267="",IF(INDEX(Mal!L$9:L$431,COUNTIF($E$108:$F266,"")-COUNT($H$108:$H266)+1,0)=N266,"",INDEX(Mal!L$9:L$431,COUNTIF($E$108:$F266,"")-COUNT($H$108:$H266)+1,0)),"")</f>
        <v>#N/A</v>
      </c>
      <c r="O267" s="39" t="e">
        <f>IF($E267="",IF(INDEX(Mal!M$9:M$431,COUNTIF($E$108:$F266,"")-COUNT($H$108:$H266)+1,0)=O266,"",INDEX(Mal!M$9:M$431,COUNTIF($E$108:$F266,"")-COUNT($H$108:$H266)+1,0)),"")</f>
        <v>#N/A</v>
      </c>
      <c r="P267" s="39" t="e">
        <f>IF($E267="",IF(INDEX(Mal!N$9:N$431,COUNTIF($E$108:$F266,"")-COUNT($H$108:$H266)+1,0)=P266,"",INDEX(Mal!N$9:N$431,COUNTIF($E$108:$F266,"")-COUNT($H$108:$H266)+1,0)),"")</f>
        <v>#N/A</v>
      </c>
      <c r="Q267" s="39" t="e">
        <f>IF($E267="",IF(INDEX(Mal!O$9:O$431,COUNTIF($E$108:$F266,"")-COUNT($H$108:$H266)+1,0)=Q266,"",INDEX(Mal!O$9:O$431,COUNTIF($E$108:$F266,"")-COUNT($H$108:$H266)+1,0)),"")</f>
        <v>#N/A</v>
      </c>
      <c r="R267" s="39" t="e">
        <f>IF($E267="",IF(INDEX(Mal!P$9:P$431,COUNTIF($E$108:$F266,"")-COUNT($H$108:$H266)+1,0)=R266,"",INDEX(Mal!P$9:P$431,COUNTIF($E$108:$F266,"")-COUNT($H$108:$H266)+1,0)),"")</f>
        <v>#N/A</v>
      </c>
      <c r="S267" s="39" t="e">
        <f>IF($E267="",IF(INDEX(Mal!Q$9:Q$431,COUNTIF($E$108:$F266,"")-COUNT($H$108:$H266)+1,0)=S266,"",INDEX(Mal!Q$9:Q$431,COUNTIF($E$108:$F266,"")-COUNT($H$108:$H266)+1,0)),"")</f>
        <v>#N/A</v>
      </c>
      <c r="T267" s="39" t="e">
        <f>IF($E267="",IF(INDEX(Mal!R$9:R$431,COUNTIF($E$108:$F266,"")-COUNT($H$108:$H266)+1,0)=T266,"",INDEX(Mal!R$9:R$431,COUNTIF($E$108:$F266,"")-COUNT($H$108:$H266)+1,0)),"")</f>
        <v>#N/A</v>
      </c>
      <c r="U267" s="39" t="e">
        <f>IF($E267="",IF(INDEX(Mal!S$9:S$431,COUNTIF($E$108:$F266,"")-COUNT($H$108:$H266)+1,0)=U266,"",INDEX(Mal!S$9:S$431,COUNTIF($E$108:$F266,"")-COUNT($H$108:$H266)+1,0)),"")</f>
        <v>#N/A</v>
      </c>
      <c r="V267" s="39" t="e">
        <f t="shared" si="8"/>
        <v>#N/A</v>
      </c>
      <c r="W267" s="39" t="e">
        <f>IF(IF(AND(E267="",F267=""),INDEX(Mal!I$9:I$431,(COUNT($H$108:$H267)-COUNTIF($V$108:$V267,"")),0),"")="","",IF(AND(E267="",F267=""),INDEX(Mal!I$9:I$431,(COUNT($H$108:$H267)-COUNTIF($V$108:$V267,"")),0),""))</f>
        <v>#N/A</v>
      </c>
      <c r="X267" s="39" t="e">
        <f>IF($E267="",IF(INDEX(Mal!J$9:J$431,COUNTIF($E$108:$F266,"")-COUNT($H$108:$H266)+1,0)=X266,"",INDEX(Mal!J$9:J$431,COUNTIF($E$108:$F266,"")-COUNT($H$108:$H266)+1,0)),"")</f>
        <v>#N/A</v>
      </c>
      <c r="Y267" s="39" t="e">
        <f>IF(AND(Y266="",$H267=$H266),"",IF(VLOOKUP($H267,Mal!$A$9:$T$431,20,0)='Sales Orders'!Y266,"",VLOOKUP($H267,Mal!$A$9:$T$431,20,0)))</f>
        <v>#N/A</v>
      </c>
      <c r="Z267" s="39" t="e">
        <f t="shared" si="9"/>
        <v>#N/A</v>
      </c>
    </row>
    <row r="268" spans="1:26">
      <c r="A268" t="str">
        <f>IFERROR(IF(VLOOKUP(H268,Mal!$A$9:$A$431,1,0),"","END"),"END")</f>
        <v>END</v>
      </c>
      <c r="B268" s="39" t="e">
        <f>IF($E268="",IF(INDEX(Mal!$D$9:$D$431,COUNTIF($E$108:$F267,"")-COUNT($H$108:$H267)+1,0)=B267,"",INDEX(Mal!$D$9:$D$431,COUNTIF($E$108:$F267,"")-COUNT($H$108:$H267)+1,0)),"")</f>
        <v>#N/A</v>
      </c>
      <c r="C268" s="39" t="e">
        <f t="shared" si="10"/>
        <v>#N/A</v>
      </c>
      <c r="D268" s="39" t="e">
        <f>IF($E268="",IF(INDEX(Mal!$F$9:$F$431,COUNTIF($E$108:$F267,"")-COUNT($H$108:$H267)+1,0)=D267,"",INDEX(Mal!$F$9:$F$431,COUNTIF($E$108:$F267,"")-COUNT($H$108:$H267)+1,0)),"")</f>
        <v>#N/A</v>
      </c>
      <c r="E268" s="39" t="e">
        <f>IF(AND(E267="",$H268=$H267),"",IF(VLOOKUP(H268,Mal!$A$9:$B$431,2,0)='Sales Orders'!E267,"",VLOOKUP($H268,Mal!$A$9:$B$431,2,0)))</f>
        <v>#N/A</v>
      </c>
      <c r="F268" s="39" t="e">
        <f>IF($E268="",IF(INDEX(Mal!$C$9:$C$431,COUNTIF($E$108:$F267,"")-COUNT($H$108:$H267)+1,0)=F267,"",INDEX(Mal!$C$9:$C$431,COUNTIF($E$108:$F267,"")-COUNT($H$108:$H267)+1,0)),"")</f>
        <v>#N/A</v>
      </c>
      <c r="G268" s="39" t="e">
        <f t="shared" si="11"/>
        <v>#N/A</v>
      </c>
      <c r="H268" s="39">
        <f>IF(COUNTIF(Mal!$A$9:$A$431,'Sales Orders'!H267)+COUNTIFS(Mal!$A$9:$A$431,H267,Mal!$B$9:$B$431,"&lt;&gt;")+COUNTIFS(Mal!$A$9:$A$431,H267,Mal!$C$9:$C$431,"&lt;&gt;")=COUNTIF('Sales Orders'!$H$108:H267,'Sales Orders'!H267),'Sales Orders'!H267+1,'Sales Orders'!H267)</f>
        <v>2</v>
      </c>
      <c r="I268" s="39" t="e">
        <f>IF(E268="","",IF(Mal!$C$5="","",Mal!$C$5))</f>
        <v>#N/A</v>
      </c>
      <c r="J268" s="39" t="e">
        <f>IF(AND(J267="",$H268=$H267),"",IF(VLOOKUP($H268,Mal!$A$9:$H$431,7,0)='Sales Orders'!J267,"",VLOOKUP($H268,Mal!$A$9:$H$431,7,0)))</f>
        <v>#N/A</v>
      </c>
      <c r="K268" s="39" t="e">
        <f>IF(AND(K267="",$H268=$H267),"",IF(VLOOKUP($H268,Mal!$A$9:$H$431,8,0)='Sales Orders'!K267,"",VLOOKUP($H268,Mal!$A$9:$H$431,8,0)))</f>
        <v>#N/A</v>
      </c>
      <c r="L268" s="39" t="e">
        <f>IF(E268="","",IF(Mal!$C$6="","",Mal!$C$6))</f>
        <v>#N/A</v>
      </c>
      <c r="M268" s="39" t="e">
        <f>IF($E268="",IF(INDEX(Mal!K$9:K$431,COUNTIF($E$108:$F267,"")-COUNT($H$108:$H267)+1,0)=M267,"",INDEX(Mal!K$9:K$431,COUNTIF($E$108:$F267,"")-COUNT($H$108:$H267)+1,0)),"")</f>
        <v>#N/A</v>
      </c>
      <c r="N268" s="39" t="e">
        <f>IF($E268="",IF(INDEX(Mal!L$9:L$431,COUNTIF($E$108:$F267,"")-COUNT($H$108:$H267)+1,0)=N267,"",INDEX(Mal!L$9:L$431,COUNTIF($E$108:$F267,"")-COUNT($H$108:$H267)+1,0)),"")</f>
        <v>#N/A</v>
      </c>
      <c r="O268" s="39" t="e">
        <f>IF($E268="",IF(INDEX(Mal!M$9:M$431,COUNTIF($E$108:$F267,"")-COUNT($H$108:$H267)+1,0)=O267,"",INDEX(Mal!M$9:M$431,COUNTIF($E$108:$F267,"")-COUNT($H$108:$H267)+1,0)),"")</f>
        <v>#N/A</v>
      </c>
      <c r="P268" s="39" t="e">
        <f>IF($E268="",IF(INDEX(Mal!N$9:N$431,COUNTIF($E$108:$F267,"")-COUNT($H$108:$H267)+1,0)=P267,"",INDEX(Mal!N$9:N$431,COUNTIF($E$108:$F267,"")-COUNT($H$108:$H267)+1,0)),"")</f>
        <v>#N/A</v>
      </c>
      <c r="Q268" s="39" t="e">
        <f>IF($E268="",IF(INDEX(Mal!O$9:O$431,COUNTIF($E$108:$F267,"")-COUNT($H$108:$H267)+1,0)=Q267,"",INDEX(Mal!O$9:O$431,COUNTIF($E$108:$F267,"")-COUNT($H$108:$H267)+1,0)),"")</f>
        <v>#N/A</v>
      </c>
      <c r="R268" s="39" t="e">
        <f>IF($E268="",IF(INDEX(Mal!P$9:P$431,COUNTIF($E$108:$F267,"")-COUNT($H$108:$H267)+1,0)=R267,"",INDEX(Mal!P$9:P$431,COUNTIF($E$108:$F267,"")-COUNT($H$108:$H267)+1,0)),"")</f>
        <v>#N/A</v>
      </c>
      <c r="S268" s="39" t="e">
        <f>IF($E268="",IF(INDEX(Mal!Q$9:Q$431,COUNTIF($E$108:$F267,"")-COUNT($H$108:$H267)+1,0)=S267,"",INDEX(Mal!Q$9:Q$431,COUNTIF($E$108:$F267,"")-COUNT($H$108:$H267)+1,0)),"")</f>
        <v>#N/A</v>
      </c>
      <c r="T268" s="39" t="e">
        <f>IF($E268="",IF(INDEX(Mal!R$9:R$431,COUNTIF($E$108:$F267,"")-COUNT($H$108:$H267)+1,0)=T267,"",INDEX(Mal!R$9:R$431,COUNTIF($E$108:$F267,"")-COUNT($H$108:$H267)+1,0)),"")</f>
        <v>#N/A</v>
      </c>
      <c r="U268" s="39" t="e">
        <f>IF($E268="",IF(INDEX(Mal!S$9:S$431,COUNTIF($E$108:$F267,"")-COUNT($H$108:$H267)+1,0)=U267,"",INDEX(Mal!S$9:S$431,COUNTIF($E$108:$F267,"")-COUNT($H$108:$H267)+1,0)),"")</f>
        <v>#N/A</v>
      </c>
      <c r="V268" s="39" t="e">
        <f t="shared" si="8"/>
        <v>#N/A</v>
      </c>
      <c r="W268" s="39" t="e">
        <f>IF(IF(AND(E268="",F268=""),INDEX(Mal!I$9:I$431,(COUNT($H$108:$H268)-COUNTIF($V$108:$V268,"")),0),"")="","",IF(AND(E268="",F268=""),INDEX(Mal!I$9:I$431,(COUNT($H$108:$H268)-COUNTIF($V$108:$V268,"")),0),""))</f>
        <v>#N/A</v>
      </c>
      <c r="X268" s="39" t="e">
        <f>IF($E268="",IF(INDEX(Mal!J$9:J$431,COUNTIF($E$108:$F267,"")-COUNT($H$108:$H267)+1,0)=X267,"",INDEX(Mal!J$9:J$431,COUNTIF($E$108:$F267,"")-COUNT($H$108:$H267)+1,0)),"")</f>
        <v>#N/A</v>
      </c>
      <c r="Y268" s="39" t="e">
        <f>IF(AND(Y267="",$H268=$H267),"",IF(VLOOKUP($H268,Mal!$A$9:$T$431,20,0)='Sales Orders'!Y267,"",VLOOKUP($H268,Mal!$A$9:$T$431,20,0)))</f>
        <v>#N/A</v>
      </c>
      <c r="Z268" s="39" t="e">
        <f t="shared" si="9"/>
        <v>#N/A</v>
      </c>
    </row>
    <row r="269" spans="1:26">
      <c r="A269" t="str">
        <f>IFERROR(IF(VLOOKUP(H269,Mal!$A$9:$A$431,1,0),"","END"),"END")</f>
        <v>END</v>
      </c>
      <c r="B269" s="39" t="e">
        <f>IF($E269="",IF(INDEX(Mal!$D$9:$D$431,COUNTIF($E$108:$F268,"")-COUNT($H$108:$H268)+1,0)=B268,"",INDEX(Mal!$D$9:$D$431,COUNTIF($E$108:$F268,"")-COUNT($H$108:$H268)+1,0)),"")</f>
        <v>#N/A</v>
      </c>
      <c r="C269" s="39" t="e">
        <f t="shared" si="10"/>
        <v>#N/A</v>
      </c>
      <c r="D269" s="39" t="e">
        <f>IF($E269="",IF(INDEX(Mal!$F$9:$F$431,COUNTIF($E$108:$F268,"")-COUNT($H$108:$H268)+1,0)=D268,"",INDEX(Mal!$F$9:$F$431,COUNTIF($E$108:$F268,"")-COUNT($H$108:$H268)+1,0)),"")</f>
        <v>#N/A</v>
      </c>
      <c r="E269" s="39" t="e">
        <f>IF(AND(E268="",$H269=$H268),"",IF(VLOOKUP(H269,Mal!$A$9:$B$431,2,0)='Sales Orders'!E268,"",VLOOKUP($H269,Mal!$A$9:$B$431,2,0)))</f>
        <v>#N/A</v>
      </c>
      <c r="F269" s="39" t="e">
        <f>IF($E269="",IF(INDEX(Mal!$C$9:$C$431,COUNTIF($E$108:$F268,"")-COUNT($H$108:$H268)+1,0)=F268,"",INDEX(Mal!$C$9:$C$431,COUNTIF($E$108:$F268,"")-COUNT($H$108:$H268)+1,0)),"")</f>
        <v>#N/A</v>
      </c>
      <c r="G269" s="39" t="e">
        <f t="shared" si="11"/>
        <v>#N/A</v>
      </c>
      <c r="H269" s="39">
        <f>IF(COUNTIF(Mal!$A$9:$A$431,'Sales Orders'!H268)+COUNTIFS(Mal!$A$9:$A$431,H268,Mal!$B$9:$B$431,"&lt;&gt;")+COUNTIFS(Mal!$A$9:$A$431,H268,Mal!$C$9:$C$431,"&lt;&gt;")=COUNTIF('Sales Orders'!$H$108:H268,'Sales Orders'!H268),'Sales Orders'!H268+1,'Sales Orders'!H268)</f>
        <v>2</v>
      </c>
      <c r="I269" s="39" t="e">
        <f>IF(E269="","",IF(Mal!$C$5="","",Mal!$C$5))</f>
        <v>#N/A</v>
      </c>
      <c r="J269" s="39" t="e">
        <f>IF(AND(J268="",$H269=$H268),"",IF(VLOOKUP($H269,Mal!$A$9:$H$431,7,0)='Sales Orders'!J268,"",VLOOKUP($H269,Mal!$A$9:$H$431,7,0)))</f>
        <v>#N/A</v>
      </c>
      <c r="K269" s="39" t="e">
        <f>IF(AND(K268="",$H269=$H268),"",IF(VLOOKUP($H269,Mal!$A$9:$H$431,8,0)='Sales Orders'!K268,"",VLOOKUP($H269,Mal!$A$9:$H$431,8,0)))</f>
        <v>#N/A</v>
      </c>
      <c r="L269" s="39" t="e">
        <f>IF(E269="","",IF(Mal!$C$6="","",Mal!$C$6))</f>
        <v>#N/A</v>
      </c>
      <c r="M269" s="39" t="e">
        <f>IF($E269="",IF(INDEX(Mal!K$9:K$431,COUNTIF($E$108:$F268,"")-COUNT($H$108:$H268)+1,0)=M268,"",INDEX(Mal!K$9:K$431,COUNTIF($E$108:$F268,"")-COUNT($H$108:$H268)+1,0)),"")</f>
        <v>#N/A</v>
      </c>
      <c r="N269" s="39" t="e">
        <f>IF($E269="",IF(INDEX(Mal!L$9:L$431,COUNTIF($E$108:$F268,"")-COUNT($H$108:$H268)+1,0)=N268,"",INDEX(Mal!L$9:L$431,COUNTIF($E$108:$F268,"")-COUNT($H$108:$H268)+1,0)),"")</f>
        <v>#N/A</v>
      </c>
      <c r="O269" s="39" t="e">
        <f>IF($E269="",IF(INDEX(Mal!M$9:M$431,COUNTIF($E$108:$F268,"")-COUNT($H$108:$H268)+1,0)=O268,"",INDEX(Mal!M$9:M$431,COUNTIF($E$108:$F268,"")-COUNT($H$108:$H268)+1,0)),"")</f>
        <v>#N/A</v>
      </c>
      <c r="P269" s="39" t="e">
        <f>IF($E269="",IF(INDEX(Mal!N$9:N$431,COUNTIF($E$108:$F268,"")-COUNT($H$108:$H268)+1,0)=P268,"",INDEX(Mal!N$9:N$431,COUNTIF($E$108:$F268,"")-COUNT($H$108:$H268)+1,0)),"")</f>
        <v>#N/A</v>
      </c>
      <c r="Q269" s="39" t="e">
        <f>IF($E269="",IF(INDEX(Mal!O$9:O$431,COUNTIF($E$108:$F268,"")-COUNT($H$108:$H268)+1,0)=Q268,"",INDEX(Mal!O$9:O$431,COUNTIF($E$108:$F268,"")-COUNT($H$108:$H268)+1,0)),"")</f>
        <v>#N/A</v>
      </c>
      <c r="R269" s="39" t="e">
        <f>IF($E269="",IF(INDEX(Mal!P$9:P$431,COUNTIF($E$108:$F268,"")-COUNT($H$108:$H268)+1,0)=R268,"",INDEX(Mal!P$9:P$431,COUNTIF($E$108:$F268,"")-COUNT($H$108:$H268)+1,0)),"")</f>
        <v>#N/A</v>
      </c>
      <c r="S269" s="39" t="e">
        <f>IF($E269="",IF(INDEX(Mal!Q$9:Q$431,COUNTIF($E$108:$F268,"")-COUNT($H$108:$H268)+1,0)=S268,"",INDEX(Mal!Q$9:Q$431,COUNTIF($E$108:$F268,"")-COUNT($H$108:$H268)+1,0)),"")</f>
        <v>#N/A</v>
      </c>
      <c r="T269" s="39" t="e">
        <f>IF($E269="",IF(INDEX(Mal!R$9:R$431,COUNTIF($E$108:$F268,"")-COUNT($H$108:$H268)+1,0)=T268,"",INDEX(Mal!R$9:R$431,COUNTIF($E$108:$F268,"")-COUNT($H$108:$H268)+1,0)),"")</f>
        <v>#N/A</v>
      </c>
      <c r="U269" s="39" t="e">
        <f>IF($E269="",IF(INDEX(Mal!S$9:S$431,COUNTIF($E$108:$F268,"")-COUNT($H$108:$H268)+1,0)=U268,"",INDEX(Mal!S$9:S$431,COUNTIF($E$108:$F268,"")-COUNT($H$108:$H268)+1,0)),"")</f>
        <v>#N/A</v>
      </c>
      <c r="V269" s="39" t="e">
        <f t="shared" si="8"/>
        <v>#N/A</v>
      </c>
      <c r="W269" s="39" t="e">
        <f>IF(IF(AND(E269="",F269=""),INDEX(Mal!I$9:I$431,(COUNT($H$108:$H269)-COUNTIF($V$108:$V269,"")),0),"")="","",IF(AND(E269="",F269=""),INDEX(Mal!I$9:I$431,(COUNT($H$108:$H269)-COUNTIF($V$108:$V269,"")),0),""))</f>
        <v>#N/A</v>
      </c>
      <c r="X269" s="39" t="e">
        <f>IF($E269="",IF(INDEX(Mal!J$9:J$431,COUNTIF($E$108:$F268,"")-COUNT($H$108:$H268)+1,0)=X268,"",INDEX(Mal!J$9:J$431,COUNTIF($E$108:$F268,"")-COUNT($H$108:$H268)+1,0)),"")</f>
        <v>#N/A</v>
      </c>
      <c r="Y269" s="39" t="e">
        <f>IF(AND(Y268="",$H269=$H268),"",IF(VLOOKUP($H269,Mal!$A$9:$T$431,20,0)='Sales Orders'!Y268,"",VLOOKUP($H269,Mal!$A$9:$T$431,20,0)))</f>
        <v>#N/A</v>
      </c>
      <c r="Z269" s="39" t="e">
        <f t="shared" si="9"/>
        <v>#N/A</v>
      </c>
    </row>
    <row r="270" spans="1:26">
      <c r="A270" t="str">
        <f>IFERROR(IF(VLOOKUP(H270,Mal!$A$9:$A$431,1,0),"","END"),"END")</f>
        <v>END</v>
      </c>
      <c r="B270" s="39" t="e">
        <f>IF($E270="",IF(INDEX(Mal!$D$9:$D$431,COUNTIF($E$108:$F269,"")-COUNT($H$108:$H269)+1,0)=B269,"",INDEX(Mal!$D$9:$D$431,COUNTIF($E$108:$F269,"")-COUNT($H$108:$H269)+1,0)),"")</f>
        <v>#N/A</v>
      </c>
      <c r="C270" s="39" t="e">
        <f t="shared" si="10"/>
        <v>#N/A</v>
      </c>
      <c r="D270" s="39" t="e">
        <f>IF($E270="",IF(INDEX(Mal!$F$9:$F$431,COUNTIF($E$108:$F269,"")-COUNT($H$108:$H269)+1,0)=D269,"",INDEX(Mal!$F$9:$F$431,COUNTIF($E$108:$F269,"")-COUNT($H$108:$H269)+1,0)),"")</f>
        <v>#N/A</v>
      </c>
      <c r="E270" s="39" t="e">
        <f>IF(AND(E269="",$H270=$H269),"",IF(VLOOKUP(H270,Mal!$A$9:$B$431,2,0)='Sales Orders'!E269,"",VLOOKUP($H270,Mal!$A$9:$B$431,2,0)))</f>
        <v>#N/A</v>
      </c>
      <c r="F270" s="39" t="e">
        <f>IF($E270="",IF(INDEX(Mal!$C$9:$C$431,COUNTIF($E$108:$F269,"")-COUNT($H$108:$H269)+1,0)=F269,"",INDEX(Mal!$C$9:$C$431,COUNTIF($E$108:$F269,"")-COUNT($H$108:$H269)+1,0)),"")</f>
        <v>#N/A</v>
      </c>
      <c r="G270" s="39" t="e">
        <f t="shared" si="11"/>
        <v>#N/A</v>
      </c>
      <c r="H270" s="39">
        <f>IF(COUNTIF(Mal!$A$9:$A$431,'Sales Orders'!H269)+COUNTIFS(Mal!$A$9:$A$431,H269,Mal!$B$9:$B$431,"&lt;&gt;")+COUNTIFS(Mal!$A$9:$A$431,H269,Mal!$C$9:$C$431,"&lt;&gt;")=COUNTIF('Sales Orders'!$H$108:H269,'Sales Orders'!H269),'Sales Orders'!H269+1,'Sales Orders'!H269)</f>
        <v>2</v>
      </c>
      <c r="I270" s="39" t="e">
        <f>IF(E270="","",IF(Mal!$C$5="","",Mal!$C$5))</f>
        <v>#N/A</v>
      </c>
      <c r="J270" s="39" t="e">
        <f>IF(AND(J269="",$H270=$H269),"",IF(VLOOKUP($H270,Mal!$A$9:$H$431,7,0)='Sales Orders'!J269,"",VLOOKUP($H270,Mal!$A$9:$H$431,7,0)))</f>
        <v>#N/A</v>
      </c>
      <c r="K270" s="39" t="e">
        <f>IF(AND(K269="",$H270=$H269),"",IF(VLOOKUP($H270,Mal!$A$9:$H$431,8,0)='Sales Orders'!K269,"",VLOOKUP($H270,Mal!$A$9:$H$431,8,0)))</f>
        <v>#N/A</v>
      </c>
      <c r="L270" s="39" t="e">
        <f>IF(E270="","",IF(Mal!$C$6="","",Mal!$C$6))</f>
        <v>#N/A</v>
      </c>
      <c r="M270" s="39" t="e">
        <f>IF($E270="",IF(INDEX(Mal!K$9:K$431,COUNTIF($E$108:$F269,"")-COUNT($H$108:$H269)+1,0)=M269,"",INDEX(Mal!K$9:K$431,COUNTIF($E$108:$F269,"")-COUNT($H$108:$H269)+1,0)),"")</f>
        <v>#N/A</v>
      </c>
      <c r="N270" s="39" t="e">
        <f>IF($E270="",IF(INDEX(Mal!L$9:L$431,COUNTIF($E$108:$F269,"")-COUNT($H$108:$H269)+1,0)=N269,"",INDEX(Mal!L$9:L$431,COUNTIF($E$108:$F269,"")-COUNT($H$108:$H269)+1,0)),"")</f>
        <v>#N/A</v>
      </c>
      <c r="O270" s="39" t="e">
        <f>IF($E270="",IF(INDEX(Mal!M$9:M$431,COUNTIF($E$108:$F269,"")-COUNT($H$108:$H269)+1,0)=O269,"",INDEX(Mal!M$9:M$431,COUNTIF($E$108:$F269,"")-COUNT($H$108:$H269)+1,0)),"")</f>
        <v>#N/A</v>
      </c>
      <c r="P270" s="39" t="e">
        <f>IF($E270="",IF(INDEX(Mal!N$9:N$431,COUNTIF($E$108:$F269,"")-COUNT($H$108:$H269)+1,0)=P269,"",INDEX(Mal!N$9:N$431,COUNTIF($E$108:$F269,"")-COUNT($H$108:$H269)+1,0)),"")</f>
        <v>#N/A</v>
      </c>
      <c r="Q270" s="39" t="e">
        <f>IF($E270="",IF(INDEX(Mal!O$9:O$431,COUNTIF($E$108:$F269,"")-COUNT($H$108:$H269)+1,0)=Q269,"",INDEX(Mal!O$9:O$431,COUNTIF($E$108:$F269,"")-COUNT($H$108:$H269)+1,0)),"")</f>
        <v>#N/A</v>
      </c>
      <c r="R270" s="39" t="e">
        <f>IF($E270="",IF(INDEX(Mal!P$9:P$431,COUNTIF($E$108:$F269,"")-COUNT($H$108:$H269)+1,0)=R269,"",INDEX(Mal!P$9:P$431,COUNTIF($E$108:$F269,"")-COUNT($H$108:$H269)+1,0)),"")</f>
        <v>#N/A</v>
      </c>
      <c r="S270" s="39" t="e">
        <f>IF($E270="",IF(INDEX(Mal!Q$9:Q$431,COUNTIF($E$108:$F269,"")-COUNT($H$108:$H269)+1,0)=S269,"",INDEX(Mal!Q$9:Q$431,COUNTIF($E$108:$F269,"")-COUNT($H$108:$H269)+1,0)),"")</f>
        <v>#N/A</v>
      </c>
      <c r="T270" s="39" t="e">
        <f>IF($E270="",IF(INDEX(Mal!R$9:R$431,COUNTIF($E$108:$F269,"")-COUNT($H$108:$H269)+1,0)=T269,"",INDEX(Mal!R$9:R$431,COUNTIF($E$108:$F269,"")-COUNT($H$108:$H269)+1,0)),"")</f>
        <v>#N/A</v>
      </c>
      <c r="U270" s="39" t="e">
        <f>IF($E270="",IF(INDEX(Mal!S$9:S$431,COUNTIF($E$108:$F269,"")-COUNT($H$108:$H269)+1,0)=U269,"",INDEX(Mal!S$9:S$431,COUNTIF($E$108:$F269,"")-COUNT($H$108:$H269)+1,0)),"")</f>
        <v>#N/A</v>
      </c>
      <c r="V270" s="39" t="e">
        <f t="shared" si="8"/>
        <v>#N/A</v>
      </c>
      <c r="W270" s="39" t="e">
        <f>IF(IF(AND(E270="",F270=""),INDEX(Mal!I$9:I$431,(COUNT($H$108:$H270)-COUNTIF($V$108:$V270,"")),0),"")="","",IF(AND(E270="",F270=""),INDEX(Mal!I$9:I$431,(COUNT($H$108:$H270)-COUNTIF($V$108:$V270,"")),0),""))</f>
        <v>#N/A</v>
      </c>
      <c r="X270" s="39" t="e">
        <f>IF($E270="",IF(INDEX(Mal!J$9:J$431,COUNTIF($E$108:$F269,"")-COUNT($H$108:$H269)+1,0)=X269,"",INDEX(Mal!J$9:J$431,COUNTIF($E$108:$F269,"")-COUNT($H$108:$H269)+1,0)),"")</f>
        <v>#N/A</v>
      </c>
      <c r="Y270" s="39" t="e">
        <f>IF(AND(Y269="",$H270=$H269),"",IF(VLOOKUP($H270,Mal!$A$9:$T$431,20,0)='Sales Orders'!Y269,"",VLOOKUP($H270,Mal!$A$9:$T$431,20,0)))</f>
        <v>#N/A</v>
      </c>
      <c r="Z270" s="39" t="e">
        <f t="shared" si="9"/>
        <v>#N/A</v>
      </c>
    </row>
    <row r="271" spans="1:26">
      <c r="A271" t="str">
        <f>IFERROR(IF(VLOOKUP(H271,Mal!$A$9:$A$431,1,0),"","END"),"END")</f>
        <v>END</v>
      </c>
      <c r="B271" s="39" t="e">
        <f>IF($E271="",IF(INDEX(Mal!$D$9:$D$431,COUNTIF($E$108:$F270,"")-COUNT($H$108:$H270)+1,0)=B270,"",INDEX(Mal!$D$9:$D$431,COUNTIF($E$108:$F270,"")-COUNT($H$108:$H270)+1,0)),"")</f>
        <v>#N/A</v>
      </c>
      <c r="C271" s="39" t="e">
        <f t="shared" si="10"/>
        <v>#N/A</v>
      </c>
      <c r="D271" s="39" t="e">
        <f>IF($E271="",IF(INDEX(Mal!$F$9:$F$431,COUNTIF($E$108:$F270,"")-COUNT($H$108:$H270)+1,0)=D270,"",INDEX(Mal!$F$9:$F$431,COUNTIF($E$108:$F270,"")-COUNT($H$108:$H270)+1,0)),"")</f>
        <v>#N/A</v>
      </c>
      <c r="E271" s="39" t="e">
        <f>IF(AND(E270="",$H271=$H270),"",IF(VLOOKUP(H271,Mal!$A$9:$B$431,2,0)='Sales Orders'!E270,"",VLOOKUP($H271,Mal!$A$9:$B$431,2,0)))</f>
        <v>#N/A</v>
      </c>
      <c r="F271" s="39" t="e">
        <f>IF($E271="",IF(INDEX(Mal!$C$9:$C$431,COUNTIF($E$108:$F270,"")-COUNT($H$108:$H270)+1,0)=F270,"",INDEX(Mal!$C$9:$C$431,COUNTIF($E$108:$F270,"")-COUNT($H$108:$H270)+1,0)),"")</f>
        <v>#N/A</v>
      </c>
      <c r="G271" s="39" t="e">
        <f t="shared" si="11"/>
        <v>#N/A</v>
      </c>
      <c r="H271" s="39">
        <f>IF(COUNTIF(Mal!$A$9:$A$431,'Sales Orders'!H270)+COUNTIFS(Mal!$A$9:$A$431,H270,Mal!$B$9:$B$431,"&lt;&gt;")+COUNTIFS(Mal!$A$9:$A$431,H270,Mal!$C$9:$C$431,"&lt;&gt;")=COUNTIF('Sales Orders'!$H$108:H270,'Sales Orders'!H270),'Sales Orders'!H270+1,'Sales Orders'!H270)</f>
        <v>2</v>
      </c>
      <c r="I271" s="39" t="e">
        <f>IF(E271="","",IF(Mal!$C$5="","",Mal!$C$5))</f>
        <v>#N/A</v>
      </c>
      <c r="J271" s="39" t="e">
        <f>IF(AND(J270="",$H271=$H270),"",IF(VLOOKUP($H271,Mal!$A$9:$H$431,7,0)='Sales Orders'!J270,"",VLOOKUP($H271,Mal!$A$9:$H$431,7,0)))</f>
        <v>#N/A</v>
      </c>
      <c r="K271" s="39" t="e">
        <f>IF(AND(K270="",$H271=$H270),"",IF(VLOOKUP($H271,Mal!$A$9:$H$431,8,0)='Sales Orders'!K270,"",VLOOKUP($H271,Mal!$A$9:$H$431,8,0)))</f>
        <v>#N/A</v>
      </c>
      <c r="L271" s="39" t="e">
        <f>IF(E271="","",IF(Mal!$C$6="","",Mal!$C$6))</f>
        <v>#N/A</v>
      </c>
      <c r="M271" s="39" t="e">
        <f>IF($E271="",IF(INDEX(Mal!K$9:K$431,COUNTIF($E$108:$F270,"")-COUNT($H$108:$H270)+1,0)=M270,"",INDEX(Mal!K$9:K$431,COUNTIF($E$108:$F270,"")-COUNT($H$108:$H270)+1,0)),"")</f>
        <v>#N/A</v>
      </c>
      <c r="N271" s="39" t="e">
        <f>IF($E271="",IF(INDEX(Mal!L$9:L$431,COUNTIF($E$108:$F270,"")-COUNT($H$108:$H270)+1,0)=N270,"",INDEX(Mal!L$9:L$431,COUNTIF($E$108:$F270,"")-COUNT($H$108:$H270)+1,0)),"")</f>
        <v>#N/A</v>
      </c>
      <c r="O271" s="39" t="e">
        <f>IF($E271="",IF(INDEX(Mal!M$9:M$431,COUNTIF($E$108:$F270,"")-COUNT($H$108:$H270)+1,0)=O270,"",INDEX(Mal!M$9:M$431,COUNTIF($E$108:$F270,"")-COUNT($H$108:$H270)+1,0)),"")</f>
        <v>#N/A</v>
      </c>
      <c r="P271" s="39" t="e">
        <f>IF($E271="",IF(INDEX(Mal!N$9:N$431,COUNTIF($E$108:$F270,"")-COUNT($H$108:$H270)+1,0)=P270,"",INDEX(Mal!N$9:N$431,COUNTIF($E$108:$F270,"")-COUNT($H$108:$H270)+1,0)),"")</f>
        <v>#N/A</v>
      </c>
      <c r="Q271" s="39" t="e">
        <f>IF($E271="",IF(INDEX(Mal!O$9:O$431,COUNTIF($E$108:$F270,"")-COUNT($H$108:$H270)+1,0)=Q270,"",INDEX(Mal!O$9:O$431,COUNTIF($E$108:$F270,"")-COUNT($H$108:$H270)+1,0)),"")</f>
        <v>#N/A</v>
      </c>
      <c r="R271" s="39" t="e">
        <f>IF($E271="",IF(INDEX(Mal!P$9:P$431,COUNTIF($E$108:$F270,"")-COUNT($H$108:$H270)+1,0)=R270,"",INDEX(Mal!P$9:P$431,COUNTIF($E$108:$F270,"")-COUNT($H$108:$H270)+1,0)),"")</f>
        <v>#N/A</v>
      </c>
      <c r="S271" s="39" t="e">
        <f>IF($E271="",IF(INDEX(Mal!Q$9:Q$431,COUNTIF($E$108:$F270,"")-COUNT($H$108:$H270)+1,0)=S270,"",INDEX(Mal!Q$9:Q$431,COUNTIF($E$108:$F270,"")-COUNT($H$108:$H270)+1,0)),"")</f>
        <v>#N/A</v>
      </c>
      <c r="T271" s="39" t="e">
        <f>IF($E271="",IF(INDEX(Mal!R$9:R$431,COUNTIF($E$108:$F270,"")-COUNT($H$108:$H270)+1,0)=T270,"",INDEX(Mal!R$9:R$431,COUNTIF($E$108:$F270,"")-COUNT($H$108:$H270)+1,0)),"")</f>
        <v>#N/A</v>
      </c>
      <c r="U271" s="39" t="e">
        <f>IF($E271="",IF(INDEX(Mal!S$9:S$431,COUNTIF($E$108:$F270,"")-COUNT($H$108:$H270)+1,0)=U270,"",INDEX(Mal!S$9:S$431,COUNTIF($E$108:$F270,"")-COUNT($H$108:$H270)+1,0)),"")</f>
        <v>#N/A</v>
      </c>
      <c r="V271" s="39" t="e">
        <f t="shared" si="8"/>
        <v>#N/A</v>
      </c>
      <c r="W271" s="39" t="e">
        <f>IF(IF(AND(E271="",F271=""),INDEX(Mal!I$9:I$431,(COUNT($H$108:$H271)-COUNTIF($V$108:$V271,"")),0),"")="","",IF(AND(E271="",F271=""),INDEX(Mal!I$9:I$431,(COUNT($H$108:$H271)-COUNTIF($V$108:$V271,"")),0),""))</f>
        <v>#N/A</v>
      </c>
      <c r="X271" s="39" t="e">
        <f>IF($E271="",IF(INDEX(Mal!J$9:J$431,COUNTIF($E$108:$F270,"")-COUNT($H$108:$H270)+1,0)=X270,"",INDEX(Mal!J$9:J$431,COUNTIF($E$108:$F270,"")-COUNT($H$108:$H270)+1,0)),"")</f>
        <v>#N/A</v>
      </c>
      <c r="Y271" s="39" t="e">
        <f>IF(AND(Y270="",$H271=$H270),"",IF(VLOOKUP($H271,Mal!$A$9:$T$431,20,0)='Sales Orders'!Y270,"",VLOOKUP($H271,Mal!$A$9:$T$431,20,0)))</f>
        <v>#N/A</v>
      </c>
      <c r="Z271" s="39" t="e">
        <f t="shared" si="9"/>
        <v>#N/A</v>
      </c>
    </row>
    <row r="272" spans="1:26">
      <c r="A272" t="str">
        <f>IFERROR(IF(VLOOKUP(H272,Mal!$A$9:$A$431,1,0),"","END"),"END")</f>
        <v>END</v>
      </c>
      <c r="B272" s="39" t="e">
        <f>IF($E272="",IF(INDEX(Mal!$D$9:$D$431,COUNTIF($E$108:$F271,"")-COUNT($H$108:$H271)+1,0)=B271,"",INDEX(Mal!$D$9:$D$431,COUNTIF($E$108:$F271,"")-COUNT($H$108:$H271)+1,0)),"")</f>
        <v>#N/A</v>
      </c>
      <c r="C272" s="39" t="e">
        <f t="shared" si="10"/>
        <v>#N/A</v>
      </c>
      <c r="D272" s="39" t="e">
        <f>IF($E272="",IF(INDEX(Mal!$F$9:$F$431,COUNTIF($E$108:$F271,"")-COUNT($H$108:$H271)+1,0)=D271,"",INDEX(Mal!$F$9:$F$431,COUNTIF($E$108:$F271,"")-COUNT($H$108:$H271)+1,0)),"")</f>
        <v>#N/A</v>
      </c>
      <c r="E272" s="39" t="e">
        <f>IF(AND(E271="",$H272=$H271),"",IF(VLOOKUP(H272,Mal!$A$9:$B$431,2,0)='Sales Orders'!E271,"",VLOOKUP($H272,Mal!$A$9:$B$431,2,0)))</f>
        <v>#N/A</v>
      </c>
      <c r="F272" s="39" t="e">
        <f>IF($E272="",IF(INDEX(Mal!$C$9:$C$431,COUNTIF($E$108:$F271,"")-COUNT($H$108:$H271)+1,0)=F271,"",INDEX(Mal!$C$9:$C$431,COUNTIF($E$108:$F271,"")-COUNT($H$108:$H271)+1,0)),"")</f>
        <v>#N/A</v>
      </c>
      <c r="G272" s="39" t="e">
        <f t="shared" si="11"/>
        <v>#N/A</v>
      </c>
      <c r="H272" s="39">
        <f>IF(COUNTIF(Mal!$A$9:$A$431,'Sales Orders'!H271)+COUNTIFS(Mal!$A$9:$A$431,H271,Mal!$B$9:$B$431,"&lt;&gt;")+COUNTIFS(Mal!$A$9:$A$431,H271,Mal!$C$9:$C$431,"&lt;&gt;")=COUNTIF('Sales Orders'!$H$108:H271,'Sales Orders'!H271),'Sales Orders'!H271+1,'Sales Orders'!H271)</f>
        <v>2</v>
      </c>
      <c r="I272" s="39" t="e">
        <f>IF(E272="","",IF(Mal!$C$5="","",Mal!$C$5))</f>
        <v>#N/A</v>
      </c>
      <c r="J272" s="39" t="e">
        <f>IF(AND(J271="",$H272=$H271),"",IF(VLOOKUP($H272,Mal!$A$9:$H$431,7,0)='Sales Orders'!J271,"",VLOOKUP($H272,Mal!$A$9:$H$431,7,0)))</f>
        <v>#N/A</v>
      </c>
      <c r="K272" s="39" t="e">
        <f>IF(AND(K271="",$H272=$H271),"",IF(VLOOKUP($H272,Mal!$A$9:$H$431,8,0)='Sales Orders'!K271,"",VLOOKUP($H272,Mal!$A$9:$H$431,8,0)))</f>
        <v>#N/A</v>
      </c>
      <c r="L272" s="39" t="e">
        <f>IF(E272="","",IF(Mal!$C$6="","",Mal!$C$6))</f>
        <v>#N/A</v>
      </c>
      <c r="M272" s="39" t="e">
        <f>IF($E272="",IF(INDEX(Mal!K$9:K$431,COUNTIF($E$108:$F271,"")-COUNT($H$108:$H271)+1,0)=M271,"",INDEX(Mal!K$9:K$431,COUNTIF($E$108:$F271,"")-COUNT($H$108:$H271)+1,0)),"")</f>
        <v>#N/A</v>
      </c>
      <c r="N272" s="39" t="e">
        <f>IF($E272="",IF(INDEX(Mal!L$9:L$431,COUNTIF($E$108:$F271,"")-COUNT($H$108:$H271)+1,0)=N271,"",INDEX(Mal!L$9:L$431,COUNTIF($E$108:$F271,"")-COUNT($H$108:$H271)+1,0)),"")</f>
        <v>#N/A</v>
      </c>
      <c r="O272" s="39" t="e">
        <f>IF($E272="",IF(INDEX(Mal!M$9:M$431,COUNTIF($E$108:$F271,"")-COUNT($H$108:$H271)+1,0)=O271,"",INDEX(Mal!M$9:M$431,COUNTIF($E$108:$F271,"")-COUNT($H$108:$H271)+1,0)),"")</f>
        <v>#N/A</v>
      </c>
      <c r="P272" s="39" t="e">
        <f>IF($E272="",IF(INDEX(Mal!N$9:N$431,COUNTIF($E$108:$F271,"")-COUNT($H$108:$H271)+1,0)=P271,"",INDEX(Mal!N$9:N$431,COUNTIF($E$108:$F271,"")-COUNT($H$108:$H271)+1,0)),"")</f>
        <v>#N/A</v>
      </c>
      <c r="Q272" s="39" t="e">
        <f>IF($E272="",IF(INDEX(Mal!O$9:O$431,COUNTIF($E$108:$F271,"")-COUNT($H$108:$H271)+1,0)=Q271,"",INDEX(Mal!O$9:O$431,COUNTIF($E$108:$F271,"")-COUNT($H$108:$H271)+1,0)),"")</f>
        <v>#N/A</v>
      </c>
      <c r="R272" s="39" t="e">
        <f>IF($E272="",IF(INDEX(Mal!P$9:P$431,COUNTIF($E$108:$F271,"")-COUNT($H$108:$H271)+1,0)=R271,"",INDEX(Mal!P$9:P$431,COUNTIF($E$108:$F271,"")-COUNT($H$108:$H271)+1,0)),"")</f>
        <v>#N/A</v>
      </c>
      <c r="S272" s="39" t="e">
        <f>IF($E272="",IF(INDEX(Mal!Q$9:Q$431,COUNTIF($E$108:$F271,"")-COUNT($H$108:$H271)+1,0)=S271,"",INDEX(Mal!Q$9:Q$431,COUNTIF($E$108:$F271,"")-COUNT($H$108:$H271)+1,0)),"")</f>
        <v>#N/A</v>
      </c>
      <c r="T272" s="39" t="e">
        <f>IF($E272="",IF(INDEX(Mal!R$9:R$431,COUNTIF($E$108:$F271,"")-COUNT($H$108:$H271)+1,0)=T271,"",INDEX(Mal!R$9:R$431,COUNTIF($E$108:$F271,"")-COUNT($H$108:$H271)+1,0)),"")</f>
        <v>#N/A</v>
      </c>
      <c r="U272" s="39" t="e">
        <f>IF($E272="",IF(INDEX(Mal!S$9:S$431,COUNTIF($E$108:$F271,"")-COUNT($H$108:$H271)+1,0)=U271,"",INDEX(Mal!S$9:S$431,COUNTIF($E$108:$F271,"")-COUNT($H$108:$H271)+1,0)),"")</f>
        <v>#N/A</v>
      </c>
      <c r="V272" s="39" t="e">
        <f t="shared" si="8"/>
        <v>#N/A</v>
      </c>
      <c r="W272" s="39" t="e">
        <f>IF(IF(AND(E272="",F272=""),INDEX(Mal!I$9:I$431,(COUNT($H$108:$H272)-COUNTIF($V$108:$V272,"")),0),"")="","",IF(AND(E272="",F272=""),INDEX(Mal!I$9:I$431,(COUNT($H$108:$H272)-COUNTIF($V$108:$V272,"")),0),""))</f>
        <v>#N/A</v>
      </c>
      <c r="X272" s="39" t="e">
        <f>IF($E272="",IF(INDEX(Mal!J$9:J$431,COUNTIF($E$108:$F271,"")-COUNT($H$108:$H271)+1,0)=X271,"",INDEX(Mal!J$9:J$431,COUNTIF($E$108:$F271,"")-COUNT($H$108:$H271)+1,0)),"")</f>
        <v>#N/A</v>
      </c>
      <c r="Y272" s="39" t="e">
        <f>IF(AND(Y271="",$H272=$H271),"",IF(VLOOKUP($H272,Mal!$A$9:$T$431,20,0)='Sales Orders'!Y271,"",VLOOKUP($H272,Mal!$A$9:$T$431,20,0)))</f>
        <v>#N/A</v>
      </c>
      <c r="Z272" s="39" t="e">
        <f t="shared" si="9"/>
        <v>#N/A</v>
      </c>
    </row>
    <row r="273" spans="1:26">
      <c r="A273" t="str">
        <f>IFERROR(IF(VLOOKUP(H273,Mal!$A$9:$A$431,1,0),"","END"),"END")</f>
        <v>END</v>
      </c>
      <c r="B273" s="39" t="e">
        <f>IF($E273="",IF(INDEX(Mal!$D$9:$D$431,COUNTIF($E$108:$F272,"")-COUNT($H$108:$H272)+1,0)=B272,"",INDEX(Mal!$D$9:$D$431,COUNTIF($E$108:$F272,"")-COUNT($H$108:$H272)+1,0)),"")</f>
        <v>#N/A</v>
      </c>
      <c r="C273" s="39" t="e">
        <f t="shared" si="10"/>
        <v>#N/A</v>
      </c>
      <c r="D273" s="39" t="e">
        <f>IF($E273="",IF(INDEX(Mal!$F$9:$F$431,COUNTIF($E$108:$F272,"")-COUNT($H$108:$H272)+1,0)=D272,"",INDEX(Mal!$F$9:$F$431,COUNTIF($E$108:$F272,"")-COUNT($H$108:$H272)+1,0)),"")</f>
        <v>#N/A</v>
      </c>
      <c r="E273" s="39" t="e">
        <f>IF(AND(E272="",$H273=$H272),"",IF(VLOOKUP(H273,Mal!$A$9:$B$431,2,0)='Sales Orders'!E272,"",VLOOKUP($H273,Mal!$A$9:$B$431,2,0)))</f>
        <v>#N/A</v>
      </c>
      <c r="F273" s="39" t="e">
        <f>IF($E273="",IF(INDEX(Mal!$C$9:$C$431,COUNTIF($E$108:$F272,"")-COUNT($H$108:$H272)+1,0)=F272,"",INDEX(Mal!$C$9:$C$431,COUNTIF($E$108:$F272,"")-COUNT($H$108:$H272)+1,0)),"")</f>
        <v>#N/A</v>
      </c>
      <c r="G273" s="39" t="e">
        <f t="shared" si="11"/>
        <v>#N/A</v>
      </c>
      <c r="H273" s="39">
        <f>IF(COUNTIF(Mal!$A$9:$A$431,'Sales Orders'!H272)+COUNTIFS(Mal!$A$9:$A$431,H272,Mal!$B$9:$B$431,"&lt;&gt;")+COUNTIFS(Mal!$A$9:$A$431,H272,Mal!$C$9:$C$431,"&lt;&gt;")=COUNTIF('Sales Orders'!$H$108:H272,'Sales Orders'!H272),'Sales Orders'!H272+1,'Sales Orders'!H272)</f>
        <v>2</v>
      </c>
      <c r="I273" s="39" t="e">
        <f>IF(E273="","",IF(Mal!$C$5="","",Mal!$C$5))</f>
        <v>#N/A</v>
      </c>
      <c r="J273" s="39" t="e">
        <f>IF(AND(J272="",$H273=$H272),"",IF(VLOOKUP($H273,Mal!$A$9:$H$431,7,0)='Sales Orders'!J272,"",VLOOKUP($H273,Mal!$A$9:$H$431,7,0)))</f>
        <v>#N/A</v>
      </c>
      <c r="K273" s="39" t="e">
        <f>IF(AND(K272="",$H273=$H272),"",IF(VLOOKUP($H273,Mal!$A$9:$H$431,8,0)='Sales Orders'!K272,"",VLOOKUP($H273,Mal!$A$9:$H$431,8,0)))</f>
        <v>#N/A</v>
      </c>
      <c r="L273" s="39" t="e">
        <f>IF(E273="","",IF(Mal!$C$6="","",Mal!$C$6))</f>
        <v>#N/A</v>
      </c>
      <c r="M273" s="39" t="e">
        <f>IF($E273="",IF(INDEX(Mal!K$9:K$431,COUNTIF($E$108:$F272,"")-COUNT($H$108:$H272)+1,0)=M272,"",INDEX(Mal!K$9:K$431,COUNTIF($E$108:$F272,"")-COUNT($H$108:$H272)+1,0)),"")</f>
        <v>#N/A</v>
      </c>
      <c r="N273" s="39" t="e">
        <f>IF($E273="",IF(INDEX(Mal!L$9:L$431,COUNTIF($E$108:$F272,"")-COUNT($H$108:$H272)+1,0)=N272,"",INDEX(Mal!L$9:L$431,COUNTIF($E$108:$F272,"")-COUNT($H$108:$H272)+1,0)),"")</f>
        <v>#N/A</v>
      </c>
      <c r="O273" s="39" t="e">
        <f>IF($E273="",IF(INDEX(Mal!M$9:M$431,COUNTIF($E$108:$F272,"")-COUNT($H$108:$H272)+1,0)=O272,"",INDEX(Mal!M$9:M$431,COUNTIF($E$108:$F272,"")-COUNT($H$108:$H272)+1,0)),"")</f>
        <v>#N/A</v>
      </c>
      <c r="P273" s="39" t="e">
        <f>IF($E273="",IF(INDEX(Mal!N$9:N$431,COUNTIF($E$108:$F272,"")-COUNT($H$108:$H272)+1,0)=P272,"",INDEX(Mal!N$9:N$431,COUNTIF($E$108:$F272,"")-COUNT($H$108:$H272)+1,0)),"")</f>
        <v>#N/A</v>
      </c>
      <c r="Q273" s="39" t="e">
        <f>IF($E273="",IF(INDEX(Mal!O$9:O$431,COUNTIF($E$108:$F272,"")-COUNT($H$108:$H272)+1,0)=Q272,"",INDEX(Mal!O$9:O$431,COUNTIF($E$108:$F272,"")-COUNT($H$108:$H272)+1,0)),"")</f>
        <v>#N/A</v>
      </c>
      <c r="R273" s="39" t="e">
        <f>IF($E273="",IF(INDEX(Mal!P$9:P$431,COUNTIF($E$108:$F272,"")-COUNT($H$108:$H272)+1,0)=R272,"",INDEX(Mal!P$9:P$431,COUNTIF($E$108:$F272,"")-COUNT($H$108:$H272)+1,0)),"")</f>
        <v>#N/A</v>
      </c>
      <c r="S273" s="39" t="e">
        <f>IF($E273="",IF(INDEX(Mal!Q$9:Q$431,COUNTIF($E$108:$F272,"")-COUNT($H$108:$H272)+1,0)=S272,"",INDEX(Mal!Q$9:Q$431,COUNTIF($E$108:$F272,"")-COUNT($H$108:$H272)+1,0)),"")</f>
        <v>#N/A</v>
      </c>
      <c r="T273" s="39" t="e">
        <f>IF($E273="",IF(INDEX(Mal!R$9:R$431,COUNTIF($E$108:$F272,"")-COUNT($H$108:$H272)+1,0)=T272,"",INDEX(Mal!R$9:R$431,COUNTIF($E$108:$F272,"")-COUNT($H$108:$H272)+1,0)),"")</f>
        <v>#N/A</v>
      </c>
      <c r="U273" s="39" t="e">
        <f>IF($E273="",IF(INDEX(Mal!S$9:S$431,COUNTIF($E$108:$F272,"")-COUNT($H$108:$H272)+1,0)=U272,"",INDEX(Mal!S$9:S$431,COUNTIF($E$108:$F272,"")-COUNT($H$108:$H272)+1,0)),"")</f>
        <v>#N/A</v>
      </c>
      <c r="V273" s="39" t="e">
        <f t="shared" si="8"/>
        <v>#N/A</v>
      </c>
      <c r="W273" s="39" t="e">
        <f>IF(IF(AND(E273="",F273=""),INDEX(Mal!I$9:I$431,(COUNT($H$108:$H273)-COUNTIF($V$108:$V273,"")),0),"")="","",IF(AND(E273="",F273=""),INDEX(Mal!I$9:I$431,(COUNT($H$108:$H273)-COUNTIF($V$108:$V273,"")),0),""))</f>
        <v>#N/A</v>
      </c>
      <c r="X273" s="39" t="e">
        <f>IF($E273="",IF(INDEX(Mal!J$9:J$431,COUNTIF($E$108:$F272,"")-COUNT($H$108:$H272)+1,0)=X272,"",INDEX(Mal!J$9:J$431,COUNTIF($E$108:$F272,"")-COUNT($H$108:$H272)+1,0)),"")</f>
        <v>#N/A</v>
      </c>
      <c r="Y273" s="39" t="e">
        <f>IF(AND(Y272="",$H273=$H272),"",IF(VLOOKUP($H273,Mal!$A$9:$T$431,20,0)='Sales Orders'!Y272,"",VLOOKUP($H273,Mal!$A$9:$T$431,20,0)))</f>
        <v>#N/A</v>
      </c>
      <c r="Z273" s="39" t="e">
        <f t="shared" si="9"/>
        <v>#N/A</v>
      </c>
    </row>
    <row r="274" spans="1:26">
      <c r="A274" t="str">
        <f>IFERROR(IF(VLOOKUP(H274,Mal!$A$9:$A$431,1,0),"","END"),"END")</f>
        <v>END</v>
      </c>
      <c r="B274" s="39" t="e">
        <f>IF($E274="",IF(INDEX(Mal!$D$9:$D$431,COUNTIF($E$108:$F273,"")-COUNT($H$108:$H273)+1,0)=B273,"",INDEX(Mal!$D$9:$D$431,COUNTIF($E$108:$F273,"")-COUNT($H$108:$H273)+1,0)),"")</f>
        <v>#N/A</v>
      </c>
      <c r="C274" s="39" t="e">
        <f t="shared" si="10"/>
        <v>#N/A</v>
      </c>
      <c r="D274" s="39" t="e">
        <f>IF($E274="",IF(INDEX(Mal!$F$9:$F$431,COUNTIF($E$108:$F273,"")-COUNT($H$108:$H273)+1,0)=D273,"",INDEX(Mal!$F$9:$F$431,COUNTIF($E$108:$F273,"")-COUNT($H$108:$H273)+1,0)),"")</f>
        <v>#N/A</v>
      </c>
      <c r="E274" s="39" t="e">
        <f>IF(AND(E273="",$H274=$H273),"",IF(VLOOKUP(H274,Mal!$A$9:$B$431,2,0)='Sales Orders'!E273,"",VLOOKUP($H274,Mal!$A$9:$B$431,2,0)))</f>
        <v>#N/A</v>
      </c>
      <c r="F274" s="39" t="e">
        <f>IF($E274="",IF(INDEX(Mal!$C$9:$C$431,COUNTIF($E$108:$F273,"")-COUNT($H$108:$H273)+1,0)=F273,"",INDEX(Mal!$C$9:$C$431,COUNTIF($E$108:$F273,"")-COUNT($H$108:$H273)+1,0)),"")</f>
        <v>#N/A</v>
      </c>
      <c r="G274" s="39" t="e">
        <f t="shared" si="11"/>
        <v>#N/A</v>
      </c>
      <c r="H274" s="39">
        <f>IF(COUNTIF(Mal!$A$9:$A$431,'Sales Orders'!H273)+COUNTIFS(Mal!$A$9:$A$431,H273,Mal!$B$9:$B$431,"&lt;&gt;")+COUNTIFS(Mal!$A$9:$A$431,H273,Mal!$C$9:$C$431,"&lt;&gt;")=COUNTIF('Sales Orders'!$H$108:H273,'Sales Orders'!H273),'Sales Orders'!H273+1,'Sales Orders'!H273)</f>
        <v>2</v>
      </c>
      <c r="I274" s="39" t="e">
        <f>IF(E274="","",IF(Mal!$C$5="","",Mal!$C$5))</f>
        <v>#N/A</v>
      </c>
      <c r="J274" s="39" t="e">
        <f>IF(AND(J273="",$H274=$H273),"",IF(VLOOKUP($H274,Mal!$A$9:$H$431,7,0)='Sales Orders'!J273,"",VLOOKUP($H274,Mal!$A$9:$H$431,7,0)))</f>
        <v>#N/A</v>
      </c>
      <c r="K274" s="39" t="e">
        <f>IF(AND(K273="",$H274=$H273),"",IF(VLOOKUP($H274,Mal!$A$9:$H$431,8,0)='Sales Orders'!K273,"",VLOOKUP($H274,Mal!$A$9:$H$431,8,0)))</f>
        <v>#N/A</v>
      </c>
      <c r="L274" s="39" t="e">
        <f>IF(E274="","",IF(Mal!$C$6="","",Mal!$C$6))</f>
        <v>#N/A</v>
      </c>
      <c r="M274" s="39" t="e">
        <f>IF($E274="",IF(INDEX(Mal!K$9:K$431,COUNTIF($E$108:$F273,"")-COUNT($H$108:$H273)+1,0)=M273,"",INDEX(Mal!K$9:K$431,COUNTIF($E$108:$F273,"")-COUNT($H$108:$H273)+1,0)),"")</f>
        <v>#N/A</v>
      </c>
      <c r="N274" s="39" t="e">
        <f>IF($E274="",IF(INDEX(Mal!L$9:L$431,COUNTIF($E$108:$F273,"")-COUNT($H$108:$H273)+1,0)=N273,"",INDEX(Mal!L$9:L$431,COUNTIF($E$108:$F273,"")-COUNT($H$108:$H273)+1,0)),"")</f>
        <v>#N/A</v>
      </c>
      <c r="O274" s="39" t="e">
        <f>IF($E274="",IF(INDEX(Mal!M$9:M$431,COUNTIF($E$108:$F273,"")-COUNT($H$108:$H273)+1,0)=O273,"",INDEX(Mal!M$9:M$431,COUNTIF($E$108:$F273,"")-COUNT($H$108:$H273)+1,0)),"")</f>
        <v>#N/A</v>
      </c>
      <c r="P274" s="39" t="e">
        <f>IF($E274="",IF(INDEX(Mal!N$9:N$431,COUNTIF($E$108:$F273,"")-COUNT($H$108:$H273)+1,0)=P273,"",INDEX(Mal!N$9:N$431,COUNTIF($E$108:$F273,"")-COUNT($H$108:$H273)+1,0)),"")</f>
        <v>#N/A</v>
      </c>
      <c r="Q274" s="39" t="e">
        <f>IF($E274="",IF(INDEX(Mal!O$9:O$431,COUNTIF($E$108:$F273,"")-COUNT($H$108:$H273)+1,0)=Q273,"",INDEX(Mal!O$9:O$431,COUNTIF($E$108:$F273,"")-COUNT($H$108:$H273)+1,0)),"")</f>
        <v>#N/A</v>
      </c>
      <c r="R274" s="39" t="e">
        <f>IF($E274="",IF(INDEX(Mal!P$9:P$431,COUNTIF($E$108:$F273,"")-COUNT($H$108:$H273)+1,0)=R273,"",INDEX(Mal!P$9:P$431,COUNTIF($E$108:$F273,"")-COUNT($H$108:$H273)+1,0)),"")</f>
        <v>#N/A</v>
      </c>
      <c r="S274" s="39" t="e">
        <f>IF($E274="",IF(INDEX(Mal!Q$9:Q$431,COUNTIF($E$108:$F273,"")-COUNT($H$108:$H273)+1,0)=S273,"",INDEX(Mal!Q$9:Q$431,COUNTIF($E$108:$F273,"")-COUNT($H$108:$H273)+1,0)),"")</f>
        <v>#N/A</v>
      </c>
      <c r="T274" s="39" t="e">
        <f>IF($E274="",IF(INDEX(Mal!R$9:R$431,COUNTIF($E$108:$F273,"")-COUNT($H$108:$H273)+1,0)=T273,"",INDEX(Mal!R$9:R$431,COUNTIF($E$108:$F273,"")-COUNT($H$108:$H273)+1,0)),"")</f>
        <v>#N/A</v>
      </c>
      <c r="U274" s="39" t="e">
        <f>IF($E274="",IF(INDEX(Mal!S$9:S$431,COUNTIF($E$108:$F273,"")-COUNT($H$108:$H273)+1,0)=U273,"",INDEX(Mal!S$9:S$431,COUNTIF($E$108:$F273,"")-COUNT($H$108:$H273)+1,0)),"")</f>
        <v>#N/A</v>
      </c>
      <c r="V274" s="39" t="e">
        <f t="shared" si="8"/>
        <v>#N/A</v>
      </c>
      <c r="W274" s="39" t="e">
        <f>IF(IF(AND(E274="",F274=""),INDEX(Mal!I$9:I$431,(COUNT($H$108:$H274)-COUNTIF($V$108:$V274,"")),0),"")="","",IF(AND(E274="",F274=""),INDEX(Mal!I$9:I$431,(COUNT($H$108:$H274)-COUNTIF($V$108:$V274,"")),0),""))</f>
        <v>#N/A</v>
      </c>
      <c r="X274" s="39" t="e">
        <f>IF($E274="",IF(INDEX(Mal!J$9:J$431,COUNTIF($E$108:$F273,"")-COUNT($H$108:$H273)+1,0)=X273,"",INDEX(Mal!J$9:J$431,COUNTIF($E$108:$F273,"")-COUNT($H$108:$H273)+1,0)),"")</f>
        <v>#N/A</v>
      </c>
      <c r="Y274" s="39" t="e">
        <f>IF(AND(Y273="",$H274=$H273),"",IF(VLOOKUP($H274,Mal!$A$9:$T$431,20,0)='Sales Orders'!Y273,"",VLOOKUP($H274,Mal!$A$9:$T$431,20,0)))</f>
        <v>#N/A</v>
      </c>
      <c r="Z274" s="39" t="e">
        <f t="shared" si="9"/>
        <v>#N/A</v>
      </c>
    </row>
    <row r="275" spans="1:26">
      <c r="A275" t="str">
        <f>IFERROR(IF(VLOOKUP(H275,Mal!$A$9:$A$431,1,0),"","END"),"END")</f>
        <v>END</v>
      </c>
      <c r="B275" s="39" t="e">
        <f>IF($E275="",IF(INDEX(Mal!$D$9:$D$431,COUNTIF($E$108:$F274,"")-COUNT($H$108:$H274)+1,0)=B274,"",INDEX(Mal!$D$9:$D$431,COUNTIF($E$108:$F274,"")-COUNT($H$108:$H274)+1,0)),"")</f>
        <v>#N/A</v>
      </c>
      <c r="C275" s="39" t="e">
        <f t="shared" si="10"/>
        <v>#N/A</v>
      </c>
      <c r="D275" s="39" t="e">
        <f>IF($E275="",IF(INDEX(Mal!$F$9:$F$431,COUNTIF($E$108:$F274,"")-COUNT($H$108:$H274)+1,0)=D274,"",INDEX(Mal!$F$9:$F$431,COUNTIF($E$108:$F274,"")-COUNT($H$108:$H274)+1,0)),"")</f>
        <v>#N/A</v>
      </c>
      <c r="E275" s="39" t="e">
        <f>IF(AND(E274="",$H275=$H274),"",IF(VLOOKUP(H275,Mal!$A$9:$B$431,2,0)='Sales Orders'!E274,"",VLOOKUP($H275,Mal!$A$9:$B$431,2,0)))</f>
        <v>#N/A</v>
      </c>
      <c r="F275" s="39" t="e">
        <f>IF($E275="",IF(INDEX(Mal!$C$9:$C$431,COUNTIF($E$108:$F274,"")-COUNT($H$108:$H274)+1,0)=F274,"",INDEX(Mal!$C$9:$C$431,COUNTIF($E$108:$F274,"")-COUNT($H$108:$H274)+1,0)),"")</f>
        <v>#N/A</v>
      </c>
      <c r="G275" s="39" t="e">
        <f t="shared" si="11"/>
        <v>#N/A</v>
      </c>
      <c r="H275" s="39">
        <f>IF(COUNTIF(Mal!$A$9:$A$431,'Sales Orders'!H274)+COUNTIFS(Mal!$A$9:$A$431,H274,Mal!$B$9:$B$431,"&lt;&gt;")+COUNTIFS(Mal!$A$9:$A$431,H274,Mal!$C$9:$C$431,"&lt;&gt;")=COUNTIF('Sales Orders'!$H$108:H274,'Sales Orders'!H274),'Sales Orders'!H274+1,'Sales Orders'!H274)</f>
        <v>2</v>
      </c>
      <c r="I275" s="39" t="e">
        <f>IF(E275="","",IF(Mal!$C$5="","",Mal!$C$5))</f>
        <v>#N/A</v>
      </c>
      <c r="J275" s="39" t="e">
        <f>IF(AND(J274="",$H275=$H274),"",IF(VLOOKUP($H275,Mal!$A$9:$H$431,7,0)='Sales Orders'!J274,"",VLOOKUP($H275,Mal!$A$9:$H$431,7,0)))</f>
        <v>#N/A</v>
      </c>
      <c r="K275" s="39" t="e">
        <f>IF(AND(K274="",$H275=$H274),"",IF(VLOOKUP($H275,Mal!$A$9:$H$431,8,0)='Sales Orders'!K274,"",VLOOKUP($H275,Mal!$A$9:$H$431,8,0)))</f>
        <v>#N/A</v>
      </c>
      <c r="L275" s="39" t="e">
        <f>IF(E275="","",IF(Mal!$C$6="","",Mal!$C$6))</f>
        <v>#N/A</v>
      </c>
      <c r="M275" s="39" t="e">
        <f>IF($E275="",IF(INDEX(Mal!K$9:K$431,COUNTIF($E$108:$F274,"")-COUNT($H$108:$H274)+1,0)=M274,"",INDEX(Mal!K$9:K$431,COUNTIF($E$108:$F274,"")-COUNT($H$108:$H274)+1,0)),"")</f>
        <v>#N/A</v>
      </c>
      <c r="N275" s="39" t="e">
        <f>IF($E275="",IF(INDEX(Mal!L$9:L$431,COUNTIF($E$108:$F274,"")-COUNT($H$108:$H274)+1,0)=N274,"",INDEX(Mal!L$9:L$431,COUNTIF($E$108:$F274,"")-COUNT($H$108:$H274)+1,0)),"")</f>
        <v>#N/A</v>
      </c>
      <c r="O275" s="39" t="e">
        <f>IF($E275="",IF(INDEX(Mal!M$9:M$431,COUNTIF($E$108:$F274,"")-COUNT($H$108:$H274)+1,0)=O274,"",INDEX(Mal!M$9:M$431,COUNTIF($E$108:$F274,"")-COUNT($H$108:$H274)+1,0)),"")</f>
        <v>#N/A</v>
      </c>
      <c r="P275" s="39" t="e">
        <f>IF($E275="",IF(INDEX(Mal!N$9:N$431,COUNTIF($E$108:$F274,"")-COUNT($H$108:$H274)+1,0)=P274,"",INDEX(Mal!N$9:N$431,COUNTIF($E$108:$F274,"")-COUNT($H$108:$H274)+1,0)),"")</f>
        <v>#N/A</v>
      </c>
      <c r="Q275" s="39" t="e">
        <f>IF($E275="",IF(INDEX(Mal!O$9:O$431,COUNTIF($E$108:$F274,"")-COUNT($H$108:$H274)+1,0)=Q274,"",INDEX(Mal!O$9:O$431,COUNTIF($E$108:$F274,"")-COUNT($H$108:$H274)+1,0)),"")</f>
        <v>#N/A</v>
      </c>
      <c r="R275" s="39" t="e">
        <f>IF($E275="",IF(INDEX(Mal!P$9:P$431,COUNTIF($E$108:$F274,"")-COUNT($H$108:$H274)+1,0)=R274,"",INDEX(Mal!P$9:P$431,COUNTIF($E$108:$F274,"")-COUNT($H$108:$H274)+1,0)),"")</f>
        <v>#N/A</v>
      </c>
      <c r="S275" s="39" t="e">
        <f>IF($E275="",IF(INDEX(Mal!Q$9:Q$431,COUNTIF($E$108:$F274,"")-COUNT($H$108:$H274)+1,0)=S274,"",INDEX(Mal!Q$9:Q$431,COUNTIF($E$108:$F274,"")-COUNT($H$108:$H274)+1,0)),"")</f>
        <v>#N/A</v>
      </c>
      <c r="T275" s="39" t="e">
        <f>IF($E275="",IF(INDEX(Mal!R$9:R$431,COUNTIF($E$108:$F274,"")-COUNT($H$108:$H274)+1,0)=T274,"",INDEX(Mal!R$9:R$431,COUNTIF($E$108:$F274,"")-COUNT($H$108:$H274)+1,0)),"")</f>
        <v>#N/A</v>
      </c>
      <c r="U275" s="39" t="e">
        <f>IF($E275="",IF(INDEX(Mal!S$9:S$431,COUNTIF($E$108:$F274,"")-COUNT($H$108:$H274)+1,0)=U274,"",INDEX(Mal!S$9:S$431,COUNTIF($E$108:$F274,"")-COUNT($H$108:$H274)+1,0)),"")</f>
        <v>#N/A</v>
      </c>
      <c r="V275" s="39" t="e">
        <f t="shared" si="8"/>
        <v>#N/A</v>
      </c>
      <c r="W275" s="39" t="e">
        <f>IF(IF(AND(E275="",F275=""),INDEX(Mal!I$9:I$431,(COUNT($H$108:$H275)-COUNTIF($V$108:$V275,"")),0),"")="","",IF(AND(E275="",F275=""),INDEX(Mal!I$9:I$431,(COUNT($H$108:$H275)-COUNTIF($V$108:$V275,"")),0),""))</f>
        <v>#N/A</v>
      </c>
      <c r="X275" s="39" t="e">
        <f>IF($E275="",IF(INDEX(Mal!J$9:J$431,COUNTIF($E$108:$F274,"")-COUNT($H$108:$H274)+1,0)=X274,"",INDEX(Mal!J$9:J$431,COUNTIF($E$108:$F274,"")-COUNT($H$108:$H274)+1,0)),"")</f>
        <v>#N/A</v>
      </c>
      <c r="Y275" s="39" t="e">
        <f>IF(AND(Y274="",$H275=$H274),"",IF(VLOOKUP($H275,Mal!$A$9:$T$431,20,0)='Sales Orders'!Y274,"",VLOOKUP($H275,Mal!$A$9:$T$431,20,0)))</f>
        <v>#N/A</v>
      </c>
      <c r="Z275" s="39" t="e">
        <f t="shared" si="9"/>
        <v>#N/A</v>
      </c>
    </row>
    <row r="276" spans="1:26">
      <c r="A276" t="str">
        <f>IFERROR(IF(VLOOKUP(H276,Mal!$A$9:$A$431,1,0),"","END"),"END")</f>
        <v>END</v>
      </c>
      <c r="B276" s="39" t="e">
        <f>IF($E276="",IF(INDEX(Mal!$D$9:$D$431,COUNTIF($E$108:$F275,"")-COUNT($H$108:$H275)+1,0)=B275,"",INDEX(Mal!$D$9:$D$431,COUNTIF($E$108:$F275,"")-COUNT($H$108:$H275)+1,0)),"")</f>
        <v>#N/A</v>
      </c>
      <c r="C276" s="39" t="e">
        <f t="shared" si="10"/>
        <v>#N/A</v>
      </c>
      <c r="D276" s="39" t="e">
        <f>IF($E276="",IF(INDEX(Mal!$F$9:$F$431,COUNTIF($E$108:$F275,"")-COUNT($H$108:$H275)+1,0)=D275,"",INDEX(Mal!$F$9:$F$431,COUNTIF($E$108:$F275,"")-COUNT($H$108:$H275)+1,0)),"")</f>
        <v>#N/A</v>
      </c>
      <c r="E276" s="39" t="e">
        <f>IF(AND(E275="",$H276=$H275),"",IF(VLOOKUP(H276,Mal!$A$9:$B$431,2,0)='Sales Orders'!E275,"",VLOOKUP($H276,Mal!$A$9:$B$431,2,0)))</f>
        <v>#N/A</v>
      </c>
      <c r="F276" s="39" t="e">
        <f>IF($E276="",IF(INDEX(Mal!$C$9:$C$431,COUNTIF($E$108:$F275,"")-COUNT($H$108:$H275)+1,0)=F275,"",INDEX(Mal!$C$9:$C$431,COUNTIF($E$108:$F275,"")-COUNT($H$108:$H275)+1,0)),"")</f>
        <v>#N/A</v>
      </c>
      <c r="G276" s="39" t="e">
        <f t="shared" si="11"/>
        <v>#N/A</v>
      </c>
      <c r="H276" s="39">
        <f>IF(COUNTIF(Mal!$A$9:$A$431,'Sales Orders'!H275)+COUNTIFS(Mal!$A$9:$A$431,H275,Mal!$B$9:$B$431,"&lt;&gt;")+COUNTIFS(Mal!$A$9:$A$431,H275,Mal!$C$9:$C$431,"&lt;&gt;")=COUNTIF('Sales Orders'!$H$108:H275,'Sales Orders'!H275),'Sales Orders'!H275+1,'Sales Orders'!H275)</f>
        <v>2</v>
      </c>
      <c r="I276" s="39" t="e">
        <f>IF(E276="","",IF(Mal!$C$5="","",Mal!$C$5))</f>
        <v>#N/A</v>
      </c>
      <c r="J276" s="39" t="e">
        <f>IF(AND(J275="",$H276=$H275),"",IF(VLOOKUP($H276,Mal!$A$9:$H$431,7,0)='Sales Orders'!J275,"",VLOOKUP($H276,Mal!$A$9:$H$431,7,0)))</f>
        <v>#N/A</v>
      </c>
      <c r="K276" s="39" t="e">
        <f>IF(AND(K275="",$H276=$H275),"",IF(VLOOKUP($H276,Mal!$A$9:$H$431,8,0)='Sales Orders'!K275,"",VLOOKUP($H276,Mal!$A$9:$H$431,8,0)))</f>
        <v>#N/A</v>
      </c>
      <c r="L276" s="39" t="e">
        <f>IF(E276="","",IF(Mal!$C$6="","",Mal!$C$6))</f>
        <v>#N/A</v>
      </c>
      <c r="M276" s="39" t="e">
        <f>IF($E276="",IF(INDEX(Mal!K$9:K$431,COUNTIF($E$108:$F275,"")-COUNT($H$108:$H275)+1,0)=M275,"",INDEX(Mal!K$9:K$431,COUNTIF($E$108:$F275,"")-COUNT($H$108:$H275)+1,0)),"")</f>
        <v>#N/A</v>
      </c>
      <c r="N276" s="39" t="e">
        <f>IF($E276="",IF(INDEX(Mal!L$9:L$431,COUNTIF($E$108:$F275,"")-COUNT($H$108:$H275)+1,0)=N275,"",INDEX(Mal!L$9:L$431,COUNTIF($E$108:$F275,"")-COUNT($H$108:$H275)+1,0)),"")</f>
        <v>#N/A</v>
      </c>
      <c r="O276" s="39" t="e">
        <f>IF($E276="",IF(INDEX(Mal!M$9:M$431,COUNTIF($E$108:$F275,"")-COUNT($H$108:$H275)+1,0)=O275,"",INDEX(Mal!M$9:M$431,COUNTIF($E$108:$F275,"")-COUNT($H$108:$H275)+1,0)),"")</f>
        <v>#N/A</v>
      </c>
      <c r="P276" s="39" t="e">
        <f>IF($E276="",IF(INDEX(Mal!N$9:N$431,COUNTIF($E$108:$F275,"")-COUNT($H$108:$H275)+1,0)=P275,"",INDEX(Mal!N$9:N$431,COUNTIF($E$108:$F275,"")-COUNT($H$108:$H275)+1,0)),"")</f>
        <v>#N/A</v>
      </c>
      <c r="Q276" s="39" t="e">
        <f>IF($E276="",IF(INDEX(Mal!O$9:O$431,COUNTIF($E$108:$F275,"")-COUNT($H$108:$H275)+1,0)=Q275,"",INDEX(Mal!O$9:O$431,COUNTIF($E$108:$F275,"")-COUNT($H$108:$H275)+1,0)),"")</f>
        <v>#N/A</v>
      </c>
      <c r="R276" s="39" t="e">
        <f>IF($E276="",IF(INDEX(Mal!P$9:P$431,COUNTIF($E$108:$F275,"")-COUNT($H$108:$H275)+1,0)=R275,"",INDEX(Mal!P$9:P$431,COUNTIF($E$108:$F275,"")-COUNT($H$108:$H275)+1,0)),"")</f>
        <v>#N/A</v>
      </c>
      <c r="S276" s="39" t="e">
        <f>IF($E276="",IF(INDEX(Mal!Q$9:Q$431,COUNTIF($E$108:$F275,"")-COUNT($H$108:$H275)+1,0)=S275,"",INDEX(Mal!Q$9:Q$431,COUNTIF($E$108:$F275,"")-COUNT($H$108:$H275)+1,0)),"")</f>
        <v>#N/A</v>
      </c>
      <c r="T276" s="39" t="e">
        <f>IF($E276="",IF(INDEX(Mal!R$9:R$431,COUNTIF($E$108:$F275,"")-COUNT($H$108:$H275)+1,0)=T275,"",INDEX(Mal!R$9:R$431,COUNTIF($E$108:$F275,"")-COUNT($H$108:$H275)+1,0)),"")</f>
        <v>#N/A</v>
      </c>
      <c r="U276" s="39" t="e">
        <f>IF($E276="",IF(INDEX(Mal!S$9:S$431,COUNTIF($E$108:$F275,"")-COUNT($H$108:$H275)+1,0)=U275,"",INDEX(Mal!S$9:S$431,COUNTIF($E$108:$F275,"")-COUNT($H$108:$H275)+1,0)),"")</f>
        <v>#N/A</v>
      </c>
      <c r="V276" s="39" t="e">
        <f t="shared" si="8"/>
        <v>#N/A</v>
      </c>
      <c r="W276" s="39" t="e">
        <f>IF(IF(AND(E276="",F276=""),INDEX(Mal!I$9:I$431,(COUNT($H$108:$H276)-COUNTIF($V$108:$V276,"")),0),"")="","",IF(AND(E276="",F276=""),INDEX(Mal!I$9:I$431,(COUNT($H$108:$H276)-COUNTIF($V$108:$V276,"")),0),""))</f>
        <v>#N/A</v>
      </c>
      <c r="X276" s="39" t="e">
        <f>IF($E276="",IF(INDEX(Mal!J$9:J$431,COUNTIF($E$108:$F275,"")-COUNT($H$108:$H275)+1,0)=X275,"",INDEX(Mal!J$9:J$431,COUNTIF($E$108:$F275,"")-COUNT($H$108:$H275)+1,0)),"")</f>
        <v>#N/A</v>
      </c>
      <c r="Y276" s="39" t="e">
        <f>IF(AND(Y275="",$H276=$H275),"",IF(VLOOKUP($H276,Mal!$A$9:$T$431,20,0)='Sales Orders'!Y275,"",VLOOKUP($H276,Mal!$A$9:$T$431,20,0)))</f>
        <v>#N/A</v>
      </c>
      <c r="Z276" s="39" t="e">
        <f t="shared" si="9"/>
        <v>#N/A</v>
      </c>
    </row>
    <row r="277" spans="1:26">
      <c r="A277" t="str">
        <f>IFERROR(IF(VLOOKUP(H277,Mal!$A$9:$A$431,1,0),"","END"),"END")</f>
        <v>END</v>
      </c>
      <c r="B277" s="39" t="e">
        <f>IF($E277="",IF(INDEX(Mal!$D$9:$D$431,COUNTIF($E$108:$F276,"")-COUNT($H$108:$H276)+1,0)=B276,"",INDEX(Mal!$D$9:$D$431,COUNTIF($E$108:$F276,"")-COUNT($H$108:$H276)+1,0)),"")</f>
        <v>#N/A</v>
      </c>
      <c r="C277" s="39" t="e">
        <f t="shared" si="10"/>
        <v>#N/A</v>
      </c>
      <c r="D277" s="39" t="e">
        <f>IF($E277="",IF(INDEX(Mal!$F$9:$F$431,COUNTIF($E$108:$F276,"")-COUNT($H$108:$H276)+1,0)=D276,"",INDEX(Mal!$F$9:$F$431,COUNTIF($E$108:$F276,"")-COUNT($H$108:$H276)+1,0)),"")</f>
        <v>#N/A</v>
      </c>
      <c r="E277" s="39" t="e">
        <f>IF(AND(E276="",$H277=$H276),"",IF(VLOOKUP(H277,Mal!$A$9:$B$431,2,0)='Sales Orders'!E276,"",VLOOKUP($H277,Mal!$A$9:$B$431,2,0)))</f>
        <v>#N/A</v>
      </c>
      <c r="F277" s="39" t="e">
        <f>IF($E277="",IF(INDEX(Mal!$C$9:$C$431,COUNTIF($E$108:$F276,"")-COUNT($H$108:$H276)+1,0)=F276,"",INDEX(Mal!$C$9:$C$431,COUNTIF($E$108:$F276,"")-COUNT($H$108:$H276)+1,0)),"")</f>
        <v>#N/A</v>
      </c>
      <c r="G277" s="39" t="e">
        <f t="shared" si="11"/>
        <v>#N/A</v>
      </c>
      <c r="H277" s="39">
        <f>IF(COUNTIF(Mal!$A$9:$A$431,'Sales Orders'!H276)+COUNTIFS(Mal!$A$9:$A$431,H276,Mal!$B$9:$B$431,"&lt;&gt;")+COUNTIFS(Mal!$A$9:$A$431,H276,Mal!$C$9:$C$431,"&lt;&gt;")=COUNTIF('Sales Orders'!$H$108:H276,'Sales Orders'!H276),'Sales Orders'!H276+1,'Sales Orders'!H276)</f>
        <v>2</v>
      </c>
      <c r="I277" s="39" t="e">
        <f>IF(E277="","",IF(Mal!$C$5="","",Mal!$C$5))</f>
        <v>#N/A</v>
      </c>
      <c r="J277" s="39" t="e">
        <f>IF(AND(J276="",$H277=$H276),"",IF(VLOOKUP($H277,Mal!$A$9:$H$431,7,0)='Sales Orders'!J276,"",VLOOKUP($H277,Mal!$A$9:$H$431,7,0)))</f>
        <v>#N/A</v>
      </c>
      <c r="K277" s="39" t="e">
        <f>IF(AND(K276="",$H277=$H276),"",IF(VLOOKUP($H277,Mal!$A$9:$H$431,8,0)='Sales Orders'!K276,"",VLOOKUP($H277,Mal!$A$9:$H$431,8,0)))</f>
        <v>#N/A</v>
      </c>
      <c r="L277" s="39" t="e">
        <f>IF(E277="","",IF(Mal!$C$6="","",Mal!$C$6))</f>
        <v>#N/A</v>
      </c>
      <c r="M277" s="39" t="e">
        <f>IF($E277="",IF(INDEX(Mal!K$9:K$431,COUNTIF($E$108:$F276,"")-COUNT($H$108:$H276)+1,0)=M276,"",INDEX(Mal!K$9:K$431,COUNTIF($E$108:$F276,"")-COUNT($H$108:$H276)+1,0)),"")</f>
        <v>#N/A</v>
      </c>
      <c r="N277" s="39" t="e">
        <f>IF($E277="",IF(INDEX(Mal!L$9:L$431,COUNTIF($E$108:$F276,"")-COUNT($H$108:$H276)+1,0)=N276,"",INDEX(Mal!L$9:L$431,COUNTIF($E$108:$F276,"")-COUNT($H$108:$H276)+1,0)),"")</f>
        <v>#N/A</v>
      </c>
      <c r="O277" s="39" t="e">
        <f>IF($E277="",IF(INDEX(Mal!M$9:M$431,COUNTIF($E$108:$F276,"")-COUNT($H$108:$H276)+1,0)=O276,"",INDEX(Mal!M$9:M$431,COUNTIF($E$108:$F276,"")-COUNT($H$108:$H276)+1,0)),"")</f>
        <v>#N/A</v>
      </c>
      <c r="P277" s="39" t="e">
        <f>IF($E277="",IF(INDEX(Mal!N$9:N$431,COUNTIF($E$108:$F276,"")-COUNT($H$108:$H276)+1,0)=P276,"",INDEX(Mal!N$9:N$431,COUNTIF($E$108:$F276,"")-COUNT($H$108:$H276)+1,0)),"")</f>
        <v>#N/A</v>
      </c>
      <c r="Q277" s="39" t="e">
        <f>IF($E277="",IF(INDEX(Mal!O$9:O$431,COUNTIF($E$108:$F276,"")-COUNT($H$108:$H276)+1,0)=Q276,"",INDEX(Mal!O$9:O$431,COUNTIF($E$108:$F276,"")-COUNT($H$108:$H276)+1,0)),"")</f>
        <v>#N/A</v>
      </c>
      <c r="R277" s="39" t="e">
        <f>IF($E277="",IF(INDEX(Mal!P$9:P$431,COUNTIF($E$108:$F276,"")-COUNT($H$108:$H276)+1,0)=R276,"",INDEX(Mal!P$9:P$431,COUNTIF($E$108:$F276,"")-COUNT($H$108:$H276)+1,0)),"")</f>
        <v>#N/A</v>
      </c>
      <c r="S277" s="39" t="e">
        <f>IF($E277="",IF(INDEX(Mal!Q$9:Q$431,COUNTIF($E$108:$F276,"")-COUNT($H$108:$H276)+1,0)=S276,"",INDEX(Mal!Q$9:Q$431,COUNTIF($E$108:$F276,"")-COUNT($H$108:$H276)+1,0)),"")</f>
        <v>#N/A</v>
      </c>
      <c r="T277" s="39" t="e">
        <f>IF($E277="",IF(INDEX(Mal!R$9:R$431,COUNTIF($E$108:$F276,"")-COUNT($H$108:$H276)+1,0)=T276,"",INDEX(Mal!R$9:R$431,COUNTIF($E$108:$F276,"")-COUNT($H$108:$H276)+1,0)),"")</f>
        <v>#N/A</v>
      </c>
      <c r="U277" s="39" t="e">
        <f>IF($E277="",IF(INDEX(Mal!S$9:S$431,COUNTIF($E$108:$F276,"")-COUNT($H$108:$H276)+1,0)=U276,"",INDEX(Mal!S$9:S$431,COUNTIF($E$108:$F276,"")-COUNT($H$108:$H276)+1,0)),"")</f>
        <v>#N/A</v>
      </c>
      <c r="V277" s="39" t="e">
        <f t="shared" si="8"/>
        <v>#N/A</v>
      </c>
      <c r="W277" s="39" t="e">
        <f>IF(IF(AND(E277="",F277=""),INDEX(Mal!I$9:I$431,(COUNT($H$108:$H277)-COUNTIF($V$108:$V277,"")),0),"")="","",IF(AND(E277="",F277=""),INDEX(Mal!I$9:I$431,(COUNT($H$108:$H277)-COUNTIF($V$108:$V277,"")),0),""))</f>
        <v>#N/A</v>
      </c>
      <c r="X277" s="39" t="e">
        <f>IF($E277="",IF(INDEX(Mal!J$9:J$431,COUNTIF($E$108:$F276,"")-COUNT($H$108:$H276)+1,0)=X276,"",INDEX(Mal!J$9:J$431,COUNTIF($E$108:$F276,"")-COUNT($H$108:$H276)+1,0)),"")</f>
        <v>#N/A</v>
      </c>
      <c r="Y277" s="39" t="e">
        <f>IF(AND(Y276="",$H277=$H276),"",IF(VLOOKUP($H277,Mal!$A$9:$T$431,20,0)='Sales Orders'!Y276,"",VLOOKUP($H277,Mal!$A$9:$T$431,20,0)))</f>
        <v>#N/A</v>
      </c>
      <c r="Z277" s="39" t="e">
        <f t="shared" si="9"/>
        <v>#N/A</v>
      </c>
    </row>
    <row r="278" spans="1:26">
      <c r="A278" t="str">
        <f>IFERROR(IF(VLOOKUP(H278,Mal!$A$9:$A$431,1,0),"","END"),"END")</f>
        <v>END</v>
      </c>
      <c r="B278" s="39" t="e">
        <f>IF($E278="",IF(INDEX(Mal!$D$9:$D$431,COUNTIF($E$108:$F277,"")-COUNT($H$108:$H277)+1,0)=B277,"",INDEX(Mal!$D$9:$D$431,COUNTIF($E$108:$F277,"")-COUNT($H$108:$H277)+1,0)),"")</f>
        <v>#N/A</v>
      </c>
      <c r="C278" s="39" t="e">
        <f t="shared" si="10"/>
        <v>#N/A</v>
      </c>
      <c r="D278" s="39" t="e">
        <f>IF($E278="",IF(INDEX(Mal!$F$9:$F$431,COUNTIF($E$108:$F277,"")-COUNT($H$108:$H277)+1,0)=D277,"",INDEX(Mal!$F$9:$F$431,COUNTIF($E$108:$F277,"")-COUNT($H$108:$H277)+1,0)),"")</f>
        <v>#N/A</v>
      </c>
      <c r="E278" s="39" t="e">
        <f>IF(AND(E277="",$H278=$H277),"",IF(VLOOKUP(H278,Mal!$A$9:$B$431,2,0)='Sales Orders'!E277,"",VLOOKUP($H278,Mal!$A$9:$B$431,2,0)))</f>
        <v>#N/A</v>
      </c>
      <c r="F278" s="39" t="e">
        <f>IF($E278="",IF(INDEX(Mal!$C$9:$C$431,COUNTIF($E$108:$F277,"")-COUNT($H$108:$H277)+1,0)=F277,"",INDEX(Mal!$C$9:$C$431,COUNTIF($E$108:$F277,"")-COUNT($H$108:$H277)+1,0)),"")</f>
        <v>#N/A</v>
      </c>
      <c r="G278" s="39" t="e">
        <f t="shared" si="11"/>
        <v>#N/A</v>
      </c>
      <c r="H278" s="39">
        <f>IF(COUNTIF(Mal!$A$9:$A$431,'Sales Orders'!H277)+COUNTIFS(Mal!$A$9:$A$431,H277,Mal!$B$9:$B$431,"&lt;&gt;")+COUNTIFS(Mal!$A$9:$A$431,H277,Mal!$C$9:$C$431,"&lt;&gt;")=COUNTIF('Sales Orders'!$H$108:H277,'Sales Orders'!H277),'Sales Orders'!H277+1,'Sales Orders'!H277)</f>
        <v>2</v>
      </c>
      <c r="I278" s="39" t="e">
        <f>IF(E278="","",IF(Mal!$C$5="","",Mal!$C$5))</f>
        <v>#N/A</v>
      </c>
      <c r="J278" s="39" t="e">
        <f>IF(AND(J277="",$H278=$H277),"",IF(VLOOKUP($H278,Mal!$A$9:$H$431,7,0)='Sales Orders'!J277,"",VLOOKUP($H278,Mal!$A$9:$H$431,7,0)))</f>
        <v>#N/A</v>
      </c>
      <c r="K278" s="39" t="e">
        <f>IF(AND(K277="",$H278=$H277),"",IF(VLOOKUP($H278,Mal!$A$9:$H$431,8,0)='Sales Orders'!K277,"",VLOOKUP($H278,Mal!$A$9:$H$431,8,0)))</f>
        <v>#N/A</v>
      </c>
      <c r="L278" s="39" t="e">
        <f>IF(E278="","",IF(Mal!$C$6="","",Mal!$C$6))</f>
        <v>#N/A</v>
      </c>
      <c r="M278" s="39" t="e">
        <f>IF($E278="",IF(INDEX(Mal!K$9:K$431,COUNTIF($E$108:$F277,"")-COUNT($H$108:$H277)+1,0)=M277,"",INDEX(Mal!K$9:K$431,COUNTIF($E$108:$F277,"")-COUNT($H$108:$H277)+1,0)),"")</f>
        <v>#N/A</v>
      </c>
      <c r="N278" s="39" t="e">
        <f>IF($E278="",IF(INDEX(Mal!L$9:L$431,COUNTIF($E$108:$F277,"")-COUNT($H$108:$H277)+1,0)=N277,"",INDEX(Mal!L$9:L$431,COUNTIF($E$108:$F277,"")-COUNT($H$108:$H277)+1,0)),"")</f>
        <v>#N/A</v>
      </c>
      <c r="O278" s="39" t="e">
        <f>IF($E278="",IF(INDEX(Mal!M$9:M$431,COUNTIF($E$108:$F277,"")-COUNT($H$108:$H277)+1,0)=O277,"",INDEX(Mal!M$9:M$431,COUNTIF($E$108:$F277,"")-COUNT($H$108:$H277)+1,0)),"")</f>
        <v>#N/A</v>
      </c>
      <c r="P278" s="39" t="e">
        <f>IF($E278="",IF(INDEX(Mal!N$9:N$431,COUNTIF($E$108:$F277,"")-COUNT($H$108:$H277)+1,0)=P277,"",INDEX(Mal!N$9:N$431,COUNTIF($E$108:$F277,"")-COUNT($H$108:$H277)+1,0)),"")</f>
        <v>#N/A</v>
      </c>
      <c r="Q278" s="39" t="e">
        <f>IF($E278="",IF(INDEX(Mal!O$9:O$431,COUNTIF($E$108:$F277,"")-COUNT($H$108:$H277)+1,0)=Q277,"",INDEX(Mal!O$9:O$431,COUNTIF($E$108:$F277,"")-COUNT($H$108:$H277)+1,0)),"")</f>
        <v>#N/A</v>
      </c>
      <c r="R278" s="39" t="e">
        <f>IF($E278="",IF(INDEX(Mal!P$9:P$431,COUNTIF($E$108:$F277,"")-COUNT($H$108:$H277)+1,0)=R277,"",INDEX(Mal!P$9:P$431,COUNTIF($E$108:$F277,"")-COUNT($H$108:$H277)+1,0)),"")</f>
        <v>#N/A</v>
      </c>
      <c r="S278" s="39" t="e">
        <f>IF($E278="",IF(INDEX(Mal!Q$9:Q$431,COUNTIF($E$108:$F277,"")-COUNT($H$108:$H277)+1,0)=S277,"",INDEX(Mal!Q$9:Q$431,COUNTIF($E$108:$F277,"")-COUNT($H$108:$H277)+1,0)),"")</f>
        <v>#N/A</v>
      </c>
      <c r="T278" s="39" t="e">
        <f>IF($E278="",IF(INDEX(Mal!R$9:R$431,COUNTIF($E$108:$F277,"")-COUNT($H$108:$H277)+1,0)=T277,"",INDEX(Mal!R$9:R$431,COUNTIF($E$108:$F277,"")-COUNT($H$108:$H277)+1,0)),"")</f>
        <v>#N/A</v>
      </c>
      <c r="U278" s="39" t="e">
        <f>IF($E278="",IF(INDEX(Mal!S$9:S$431,COUNTIF($E$108:$F277,"")-COUNT($H$108:$H277)+1,0)=U277,"",INDEX(Mal!S$9:S$431,COUNTIF($E$108:$F277,"")-COUNT($H$108:$H277)+1,0)),"")</f>
        <v>#N/A</v>
      </c>
      <c r="V278" s="39" t="e">
        <f t="shared" si="8"/>
        <v>#N/A</v>
      </c>
      <c r="W278" s="39" t="e">
        <f>IF(IF(AND(E278="",F278=""),INDEX(Mal!I$9:I$431,(COUNT($H$108:$H278)-COUNTIF($V$108:$V278,"")),0),"")="","",IF(AND(E278="",F278=""),INDEX(Mal!I$9:I$431,(COUNT($H$108:$H278)-COUNTIF($V$108:$V278,"")),0),""))</f>
        <v>#N/A</v>
      </c>
      <c r="X278" s="39" t="e">
        <f>IF($E278="",IF(INDEX(Mal!J$9:J$431,COUNTIF($E$108:$F277,"")-COUNT($H$108:$H277)+1,0)=X277,"",INDEX(Mal!J$9:J$431,COUNTIF($E$108:$F277,"")-COUNT($H$108:$H277)+1,0)),"")</f>
        <v>#N/A</v>
      </c>
      <c r="Y278" s="39" t="e">
        <f>IF(AND(Y277="",$H278=$H277),"",IF(VLOOKUP($H278,Mal!$A$9:$T$431,20,0)='Sales Orders'!Y277,"",VLOOKUP($H278,Mal!$A$9:$T$431,20,0)))</f>
        <v>#N/A</v>
      </c>
      <c r="Z278" s="39" t="e">
        <f t="shared" si="9"/>
        <v>#N/A</v>
      </c>
    </row>
    <row r="279" spans="1:26">
      <c r="A279" t="str">
        <f>IFERROR(IF(VLOOKUP(H279,Mal!$A$9:$A$431,1,0),"","END"),"END")</f>
        <v>END</v>
      </c>
      <c r="B279" s="39" t="e">
        <f>IF($E279="",IF(INDEX(Mal!$D$9:$D$431,COUNTIF($E$108:$F278,"")-COUNT($H$108:$H278)+1,0)=B278,"",INDEX(Mal!$D$9:$D$431,COUNTIF($E$108:$F278,"")-COUNT($H$108:$H278)+1,0)),"")</f>
        <v>#N/A</v>
      </c>
      <c r="C279" s="39" t="e">
        <f t="shared" si="10"/>
        <v>#N/A</v>
      </c>
      <c r="D279" s="39" t="e">
        <f>IF($E279="",IF(INDEX(Mal!$F$9:$F$431,COUNTIF($E$108:$F278,"")-COUNT($H$108:$H278)+1,0)=D278,"",INDEX(Mal!$F$9:$F$431,COUNTIF($E$108:$F278,"")-COUNT($H$108:$H278)+1,0)),"")</f>
        <v>#N/A</v>
      </c>
      <c r="E279" s="39" t="e">
        <f>IF(AND(E278="",$H279=$H278),"",IF(VLOOKUP(H279,Mal!$A$9:$B$431,2,0)='Sales Orders'!E278,"",VLOOKUP($H279,Mal!$A$9:$B$431,2,0)))</f>
        <v>#N/A</v>
      </c>
      <c r="F279" s="39" t="e">
        <f>IF($E279="",IF(INDEX(Mal!$C$9:$C$431,COUNTIF($E$108:$F278,"")-COUNT($H$108:$H278)+1,0)=F278,"",INDEX(Mal!$C$9:$C$431,COUNTIF($E$108:$F278,"")-COUNT($H$108:$H278)+1,0)),"")</f>
        <v>#N/A</v>
      </c>
      <c r="G279" s="39" t="e">
        <f t="shared" si="11"/>
        <v>#N/A</v>
      </c>
      <c r="H279" s="39">
        <f>IF(COUNTIF(Mal!$A$9:$A$431,'Sales Orders'!H278)+COUNTIFS(Mal!$A$9:$A$431,H278,Mal!$B$9:$B$431,"&lt;&gt;")+COUNTIFS(Mal!$A$9:$A$431,H278,Mal!$C$9:$C$431,"&lt;&gt;")=COUNTIF('Sales Orders'!$H$108:H278,'Sales Orders'!H278),'Sales Orders'!H278+1,'Sales Orders'!H278)</f>
        <v>2</v>
      </c>
      <c r="I279" s="39" t="e">
        <f>IF(E279="","",IF(Mal!$C$5="","",Mal!$C$5))</f>
        <v>#N/A</v>
      </c>
      <c r="J279" s="39" t="e">
        <f>IF(AND(J278="",$H279=$H278),"",IF(VLOOKUP($H279,Mal!$A$9:$H$431,7,0)='Sales Orders'!J278,"",VLOOKUP($H279,Mal!$A$9:$H$431,7,0)))</f>
        <v>#N/A</v>
      </c>
      <c r="K279" s="39" t="e">
        <f>IF(AND(K278="",$H279=$H278),"",IF(VLOOKUP($H279,Mal!$A$9:$H$431,8,0)='Sales Orders'!K278,"",VLOOKUP($H279,Mal!$A$9:$H$431,8,0)))</f>
        <v>#N/A</v>
      </c>
      <c r="L279" s="39" t="e">
        <f>IF(E279="","",IF(Mal!$C$6="","",Mal!$C$6))</f>
        <v>#N/A</v>
      </c>
      <c r="M279" s="39" t="e">
        <f>IF($E279="",IF(INDEX(Mal!K$9:K$431,COUNTIF($E$108:$F278,"")-COUNT($H$108:$H278)+1,0)=M278,"",INDEX(Mal!K$9:K$431,COUNTIF($E$108:$F278,"")-COUNT($H$108:$H278)+1,0)),"")</f>
        <v>#N/A</v>
      </c>
      <c r="N279" s="39" t="e">
        <f>IF($E279="",IF(INDEX(Mal!L$9:L$431,COUNTIF($E$108:$F278,"")-COUNT($H$108:$H278)+1,0)=N278,"",INDEX(Mal!L$9:L$431,COUNTIF($E$108:$F278,"")-COUNT($H$108:$H278)+1,0)),"")</f>
        <v>#N/A</v>
      </c>
      <c r="O279" s="39" t="e">
        <f>IF($E279="",IF(INDEX(Mal!M$9:M$431,COUNTIF($E$108:$F278,"")-COUNT($H$108:$H278)+1,0)=O278,"",INDEX(Mal!M$9:M$431,COUNTIF($E$108:$F278,"")-COUNT($H$108:$H278)+1,0)),"")</f>
        <v>#N/A</v>
      </c>
      <c r="P279" s="39" t="e">
        <f>IF($E279="",IF(INDEX(Mal!N$9:N$431,COUNTIF($E$108:$F278,"")-COUNT($H$108:$H278)+1,0)=P278,"",INDEX(Mal!N$9:N$431,COUNTIF($E$108:$F278,"")-COUNT($H$108:$H278)+1,0)),"")</f>
        <v>#N/A</v>
      </c>
      <c r="Q279" s="39" t="e">
        <f>IF($E279="",IF(INDEX(Mal!O$9:O$431,COUNTIF($E$108:$F278,"")-COUNT($H$108:$H278)+1,0)=Q278,"",INDEX(Mal!O$9:O$431,COUNTIF($E$108:$F278,"")-COUNT($H$108:$H278)+1,0)),"")</f>
        <v>#N/A</v>
      </c>
      <c r="R279" s="39" t="e">
        <f>IF($E279="",IF(INDEX(Mal!P$9:P$431,COUNTIF($E$108:$F278,"")-COUNT($H$108:$H278)+1,0)=R278,"",INDEX(Mal!P$9:P$431,COUNTIF($E$108:$F278,"")-COUNT($H$108:$H278)+1,0)),"")</f>
        <v>#N/A</v>
      </c>
      <c r="S279" s="39" t="e">
        <f>IF($E279="",IF(INDEX(Mal!Q$9:Q$431,COUNTIF($E$108:$F278,"")-COUNT($H$108:$H278)+1,0)=S278,"",INDEX(Mal!Q$9:Q$431,COUNTIF($E$108:$F278,"")-COUNT($H$108:$H278)+1,0)),"")</f>
        <v>#N/A</v>
      </c>
      <c r="T279" s="39" t="e">
        <f>IF($E279="",IF(INDEX(Mal!R$9:R$431,COUNTIF($E$108:$F278,"")-COUNT($H$108:$H278)+1,0)=T278,"",INDEX(Mal!R$9:R$431,COUNTIF($E$108:$F278,"")-COUNT($H$108:$H278)+1,0)),"")</f>
        <v>#N/A</v>
      </c>
      <c r="U279" s="39" t="e">
        <f>IF($E279="",IF(INDEX(Mal!S$9:S$431,COUNTIF($E$108:$F278,"")-COUNT($H$108:$H278)+1,0)=U278,"",INDEX(Mal!S$9:S$431,COUNTIF($E$108:$F278,"")-COUNT($H$108:$H278)+1,0)),"")</f>
        <v>#N/A</v>
      </c>
      <c r="V279" s="39" t="e">
        <f t="shared" si="8"/>
        <v>#N/A</v>
      </c>
      <c r="W279" s="39" t="e">
        <f>IF(IF(AND(E279="",F279=""),INDEX(Mal!I$9:I$431,(COUNT($H$108:$H279)-COUNTIF($V$108:$V279,"")),0),"")="","",IF(AND(E279="",F279=""),INDEX(Mal!I$9:I$431,(COUNT($H$108:$H279)-COUNTIF($V$108:$V279,"")),0),""))</f>
        <v>#N/A</v>
      </c>
      <c r="X279" s="39" t="e">
        <f>IF($E279="",IF(INDEX(Mal!J$9:J$431,COUNTIF($E$108:$F278,"")-COUNT($H$108:$H278)+1,0)=X278,"",INDEX(Mal!J$9:J$431,COUNTIF($E$108:$F278,"")-COUNT($H$108:$H278)+1,0)),"")</f>
        <v>#N/A</v>
      </c>
      <c r="Y279" s="39" t="e">
        <f>IF(AND(Y278="",$H279=$H278),"",IF(VLOOKUP($H279,Mal!$A$9:$T$431,20,0)='Sales Orders'!Y278,"",VLOOKUP($H279,Mal!$A$9:$T$431,20,0)))</f>
        <v>#N/A</v>
      </c>
      <c r="Z279" s="39" t="e">
        <f t="shared" si="9"/>
        <v>#N/A</v>
      </c>
    </row>
    <row r="280" spans="1:26">
      <c r="A280" t="str">
        <f>IFERROR(IF(VLOOKUP(H280,Mal!$A$9:$A$431,1,0),"","END"),"END")</f>
        <v>END</v>
      </c>
      <c r="B280" s="39" t="e">
        <f>IF($E280="",IF(INDEX(Mal!$D$9:$D$431,COUNTIF($E$108:$F279,"")-COUNT($H$108:$H279)+1,0)=B279,"",INDEX(Mal!$D$9:$D$431,COUNTIF($E$108:$F279,"")-COUNT($H$108:$H279)+1,0)),"")</f>
        <v>#N/A</v>
      </c>
      <c r="C280" s="39" t="e">
        <f t="shared" si="10"/>
        <v>#N/A</v>
      </c>
      <c r="D280" s="39" t="e">
        <f>IF($E280="",IF(INDEX(Mal!$F$9:$F$431,COUNTIF($E$108:$F279,"")-COUNT($H$108:$H279)+1,0)=D279,"",INDEX(Mal!$F$9:$F$431,COUNTIF($E$108:$F279,"")-COUNT($H$108:$H279)+1,0)),"")</f>
        <v>#N/A</v>
      </c>
      <c r="E280" s="39" t="e">
        <f>IF(AND(E279="",$H280=$H279),"",IF(VLOOKUP(H280,Mal!$A$9:$B$431,2,0)='Sales Orders'!E279,"",VLOOKUP($H280,Mal!$A$9:$B$431,2,0)))</f>
        <v>#N/A</v>
      </c>
      <c r="F280" s="39" t="e">
        <f>IF($E280="",IF(INDEX(Mal!$C$9:$C$431,COUNTIF($E$108:$F279,"")-COUNT($H$108:$H279)+1,0)=F279,"",INDEX(Mal!$C$9:$C$431,COUNTIF($E$108:$F279,"")-COUNT($H$108:$H279)+1,0)),"")</f>
        <v>#N/A</v>
      </c>
      <c r="G280" s="39" t="e">
        <f t="shared" si="11"/>
        <v>#N/A</v>
      </c>
      <c r="H280" s="39">
        <f>IF(COUNTIF(Mal!$A$9:$A$431,'Sales Orders'!H279)+COUNTIFS(Mal!$A$9:$A$431,H279,Mal!$B$9:$B$431,"&lt;&gt;")+COUNTIFS(Mal!$A$9:$A$431,H279,Mal!$C$9:$C$431,"&lt;&gt;")=COUNTIF('Sales Orders'!$H$108:H279,'Sales Orders'!H279),'Sales Orders'!H279+1,'Sales Orders'!H279)</f>
        <v>2</v>
      </c>
      <c r="I280" s="39" t="e">
        <f>IF(E280="","",IF(Mal!$C$5="","",Mal!$C$5))</f>
        <v>#N/A</v>
      </c>
      <c r="J280" s="39" t="e">
        <f>IF(AND(J279="",$H280=$H279),"",IF(VLOOKUP($H280,Mal!$A$9:$H$431,7,0)='Sales Orders'!J279,"",VLOOKUP($H280,Mal!$A$9:$H$431,7,0)))</f>
        <v>#N/A</v>
      </c>
      <c r="K280" s="39" t="e">
        <f>IF(AND(K279="",$H280=$H279),"",IF(VLOOKUP($H280,Mal!$A$9:$H$431,8,0)='Sales Orders'!K279,"",VLOOKUP($H280,Mal!$A$9:$H$431,8,0)))</f>
        <v>#N/A</v>
      </c>
      <c r="L280" s="39" t="e">
        <f>IF(E280="","",IF(Mal!$C$6="","",Mal!$C$6))</f>
        <v>#N/A</v>
      </c>
      <c r="M280" s="39" t="e">
        <f>IF($E280="",IF(INDEX(Mal!K$9:K$431,COUNTIF($E$108:$F279,"")-COUNT($H$108:$H279)+1,0)=M279,"",INDEX(Mal!K$9:K$431,COUNTIF($E$108:$F279,"")-COUNT($H$108:$H279)+1,0)),"")</f>
        <v>#N/A</v>
      </c>
      <c r="N280" s="39" t="e">
        <f>IF($E280="",IF(INDEX(Mal!L$9:L$431,COUNTIF($E$108:$F279,"")-COUNT($H$108:$H279)+1,0)=N279,"",INDEX(Mal!L$9:L$431,COUNTIF($E$108:$F279,"")-COUNT($H$108:$H279)+1,0)),"")</f>
        <v>#N/A</v>
      </c>
      <c r="O280" s="39" t="e">
        <f>IF($E280="",IF(INDEX(Mal!M$9:M$431,COUNTIF($E$108:$F279,"")-COUNT($H$108:$H279)+1,0)=O279,"",INDEX(Mal!M$9:M$431,COUNTIF($E$108:$F279,"")-COUNT($H$108:$H279)+1,0)),"")</f>
        <v>#N/A</v>
      </c>
      <c r="P280" s="39" t="e">
        <f>IF($E280="",IF(INDEX(Mal!N$9:N$431,COUNTIF($E$108:$F279,"")-COUNT($H$108:$H279)+1,0)=P279,"",INDEX(Mal!N$9:N$431,COUNTIF($E$108:$F279,"")-COUNT($H$108:$H279)+1,0)),"")</f>
        <v>#N/A</v>
      </c>
      <c r="Q280" s="39" t="e">
        <f>IF($E280="",IF(INDEX(Mal!O$9:O$431,COUNTIF($E$108:$F279,"")-COUNT($H$108:$H279)+1,0)=Q279,"",INDEX(Mal!O$9:O$431,COUNTIF($E$108:$F279,"")-COUNT($H$108:$H279)+1,0)),"")</f>
        <v>#N/A</v>
      </c>
      <c r="R280" s="39" t="e">
        <f>IF($E280="",IF(INDEX(Mal!P$9:P$431,COUNTIF($E$108:$F279,"")-COUNT($H$108:$H279)+1,0)=R279,"",INDEX(Mal!P$9:P$431,COUNTIF($E$108:$F279,"")-COUNT($H$108:$H279)+1,0)),"")</f>
        <v>#N/A</v>
      </c>
      <c r="S280" s="39" t="e">
        <f>IF($E280="",IF(INDEX(Mal!Q$9:Q$431,COUNTIF($E$108:$F279,"")-COUNT($H$108:$H279)+1,0)=S279,"",INDEX(Mal!Q$9:Q$431,COUNTIF($E$108:$F279,"")-COUNT($H$108:$H279)+1,0)),"")</f>
        <v>#N/A</v>
      </c>
      <c r="T280" s="39" t="e">
        <f>IF($E280="",IF(INDEX(Mal!R$9:R$431,COUNTIF($E$108:$F279,"")-COUNT($H$108:$H279)+1,0)=T279,"",INDEX(Mal!R$9:R$431,COUNTIF($E$108:$F279,"")-COUNT($H$108:$H279)+1,0)),"")</f>
        <v>#N/A</v>
      </c>
      <c r="U280" s="39" t="e">
        <f>IF($E280="",IF(INDEX(Mal!S$9:S$431,COUNTIF($E$108:$F279,"")-COUNT($H$108:$H279)+1,0)=U279,"",INDEX(Mal!S$9:S$431,COUNTIF($E$108:$F279,"")-COUNT($H$108:$H279)+1,0)),"")</f>
        <v>#N/A</v>
      </c>
      <c r="V280" s="39" t="e">
        <f t="shared" si="8"/>
        <v>#N/A</v>
      </c>
      <c r="W280" s="39" t="e">
        <f>IF(IF(AND(E280="",F280=""),INDEX(Mal!I$9:I$431,(COUNT($H$108:$H280)-COUNTIF($V$108:$V280,"")),0),"")="","",IF(AND(E280="",F280=""),INDEX(Mal!I$9:I$431,(COUNT($H$108:$H280)-COUNTIF($V$108:$V280,"")),0),""))</f>
        <v>#N/A</v>
      </c>
      <c r="X280" s="39" t="e">
        <f>IF($E280="",IF(INDEX(Mal!J$9:J$431,COUNTIF($E$108:$F279,"")-COUNT($H$108:$H279)+1,0)=X279,"",INDEX(Mal!J$9:J$431,COUNTIF($E$108:$F279,"")-COUNT($H$108:$H279)+1,0)),"")</f>
        <v>#N/A</v>
      </c>
      <c r="Y280" s="39" t="e">
        <f>IF(AND(Y279="",$H280=$H279),"",IF(VLOOKUP($H280,Mal!$A$9:$T$431,20,0)='Sales Orders'!Y279,"",VLOOKUP($H280,Mal!$A$9:$T$431,20,0)))</f>
        <v>#N/A</v>
      </c>
      <c r="Z280" s="39" t="e">
        <f t="shared" si="9"/>
        <v>#N/A</v>
      </c>
    </row>
    <row r="281" spans="1:26">
      <c r="A281" t="str">
        <f>IFERROR(IF(VLOOKUP(H281,Mal!$A$9:$A$431,1,0),"","END"),"END")</f>
        <v>END</v>
      </c>
      <c r="B281" s="39" t="e">
        <f>IF($E281="",IF(INDEX(Mal!$D$9:$D$431,COUNTIF($E$108:$F280,"")-COUNT($H$108:$H280)+1,0)=B280,"",INDEX(Mal!$D$9:$D$431,COUNTIF($E$108:$F280,"")-COUNT($H$108:$H280)+1,0)),"")</f>
        <v>#N/A</v>
      </c>
      <c r="C281" s="39" t="e">
        <f t="shared" si="10"/>
        <v>#N/A</v>
      </c>
      <c r="D281" s="39" t="e">
        <f>IF($E281="",IF(INDEX(Mal!$F$9:$F$431,COUNTIF($E$108:$F280,"")-COUNT($H$108:$H280)+1,0)=D280,"",INDEX(Mal!$F$9:$F$431,COUNTIF($E$108:$F280,"")-COUNT($H$108:$H280)+1,0)),"")</f>
        <v>#N/A</v>
      </c>
      <c r="E281" s="39" t="e">
        <f>IF(AND(E280="",$H281=$H280),"",IF(VLOOKUP(H281,Mal!$A$9:$B$431,2,0)='Sales Orders'!E280,"",VLOOKUP($H281,Mal!$A$9:$B$431,2,0)))</f>
        <v>#N/A</v>
      </c>
      <c r="F281" s="39" t="e">
        <f>IF($E281="",IF(INDEX(Mal!$C$9:$C$431,COUNTIF($E$108:$F280,"")-COUNT($H$108:$H280)+1,0)=F280,"",INDEX(Mal!$C$9:$C$431,COUNTIF($E$108:$F280,"")-COUNT($H$108:$H280)+1,0)),"")</f>
        <v>#N/A</v>
      </c>
      <c r="G281" s="39" t="e">
        <f t="shared" si="11"/>
        <v>#N/A</v>
      </c>
      <c r="H281" s="39">
        <f>IF(COUNTIF(Mal!$A$9:$A$431,'Sales Orders'!H280)+COUNTIFS(Mal!$A$9:$A$431,H280,Mal!$B$9:$B$431,"&lt;&gt;")+COUNTIFS(Mal!$A$9:$A$431,H280,Mal!$C$9:$C$431,"&lt;&gt;")=COUNTIF('Sales Orders'!$H$108:H280,'Sales Orders'!H280),'Sales Orders'!H280+1,'Sales Orders'!H280)</f>
        <v>2</v>
      </c>
      <c r="I281" s="39" t="e">
        <f>IF(E281="","",IF(Mal!$C$5="","",Mal!$C$5))</f>
        <v>#N/A</v>
      </c>
      <c r="J281" s="39" t="e">
        <f>IF(AND(J280="",$H281=$H280),"",IF(VLOOKUP($H281,Mal!$A$9:$H$431,7,0)='Sales Orders'!J280,"",VLOOKUP($H281,Mal!$A$9:$H$431,7,0)))</f>
        <v>#N/A</v>
      </c>
      <c r="K281" s="39" t="e">
        <f>IF(AND(K280="",$H281=$H280),"",IF(VLOOKUP($H281,Mal!$A$9:$H$431,8,0)='Sales Orders'!K280,"",VLOOKUP($H281,Mal!$A$9:$H$431,8,0)))</f>
        <v>#N/A</v>
      </c>
      <c r="L281" s="39" t="e">
        <f>IF(E281="","",IF(Mal!$C$6="","",Mal!$C$6))</f>
        <v>#N/A</v>
      </c>
      <c r="M281" s="39" t="e">
        <f>IF($E281="",IF(INDEX(Mal!K$9:K$431,COUNTIF($E$108:$F280,"")-COUNT($H$108:$H280)+1,0)=M280,"",INDEX(Mal!K$9:K$431,COUNTIF($E$108:$F280,"")-COUNT($H$108:$H280)+1,0)),"")</f>
        <v>#N/A</v>
      </c>
      <c r="N281" s="39" t="e">
        <f>IF($E281="",IF(INDEX(Mal!L$9:L$431,COUNTIF($E$108:$F280,"")-COUNT($H$108:$H280)+1,0)=N280,"",INDEX(Mal!L$9:L$431,COUNTIF($E$108:$F280,"")-COUNT($H$108:$H280)+1,0)),"")</f>
        <v>#N/A</v>
      </c>
      <c r="O281" s="39" t="e">
        <f>IF($E281="",IF(INDEX(Mal!M$9:M$431,COUNTIF($E$108:$F280,"")-COUNT($H$108:$H280)+1,0)=O280,"",INDEX(Mal!M$9:M$431,COUNTIF($E$108:$F280,"")-COUNT($H$108:$H280)+1,0)),"")</f>
        <v>#N/A</v>
      </c>
      <c r="P281" s="39" t="e">
        <f>IF($E281="",IF(INDEX(Mal!N$9:N$431,COUNTIF($E$108:$F280,"")-COUNT($H$108:$H280)+1,0)=P280,"",INDEX(Mal!N$9:N$431,COUNTIF($E$108:$F280,"")-COUNT($H$108:$H280)+1,0)),"")</f>
        <v>#N/A</v>
      </c>
      <c r="Q281" s="39" t="e">
        <f>IF($E281="",IF(INDEX(Mal!O$9:O$431,COUNTIF($E$108:$F280,"")-COUNT($H$108:$H280)+1,0)=Q280,"",INDEX(Mal!O$9:O$431,COUNTIF($E$108:$F280,"")-COUNT($H$108:$H280)+1,0)),"")</f>
        <v>#N/A</v>
      </c>
      <c r="R281" s="39" t="e">
        <f>IF($E281="",IF(INDEX(Mal!P$9:P$431,COUNTIF($E$108:$F280,"")-COUNT($H$108:$H280)+1,0)=R280,"",INDEX(Mal!P$9:P$431,COUNTIF($E$108:$F280,"")-COUNT($H$108:$H280)+1,0)),"")</f>
        <v>#N/A</v>
      </c>
      <c r="S281" s="39" t="e">
        <f>IF($E281="",IF(INDEX(Mal!Q$9:Q$431,COUNTIF($E$108:$F280,"")-COUNT($H$108:$H280)+1,0)=S280,"",INDEX(Mal!Q$9:Q$431,COUNTIF($E$108:$F280,"")-COUNT($H$108:$H280)+1,0)),"")</f>
        <v>#N/A</v>
      </c>
      <c r="T281" s="39" t="e">
        <f>IF($E281="",IF(INDEX(Mal!R$9:R$431,COUNTIF($E$108:$F280,"")-COUNT($H$108:$H280)+1,0)=T280,"",INDEX(Mal!R$9:R$431,COUNTIF($E$108:$F280,"")-COUNT($H$108:$H280)+1,0)),"")</f>
        <v>#N/A</v>
      </c>
      <c r="U281" s="39" t="e">
        <f>IF($E281="",IF(INDEX(Mal!S$9:S$431,COUNTIF($E$108:$F280,"")-COUNT($H$108:$H280)+1,0)=U280,"",INDEX(Mal!S$9:S$431,COUNTIF($E$108:$F280,"")-COUNT($H$108:$H280)+1,0)),"")</f>
        <v>#N/A</v>
      </c>
      <c r="V281" s="39" t="e">
        <f t="shared" si="8"/>
        <v>#N/A</v>
      </c>
      <c r="W281" s="39" t="e">
        <f>IF(IF(AND(E281="",F281=""),INDEX(Mal!I$9:I$431,(COUNT($H$108:$H281)-COUNTIF($V$108:$V281,"")),0),"")="","",IF(AND(E281="",F281=""),INDEX(Mal!I$9:I$431,(COUNT($H$108:$H281)-COUNTIF($V$108:$V281,"")),0),""))</f>
        <v>#N/A</v>
      </c>
      <c r="X281" s="39" t="e">
        <f>IF($E281="",IF(INDEX(Mal!J$9:J$431,COUNTIF($E$108:$F280,"")-COUNT($H$108:$H280)+1,0)=X280,"",INDEX(Mal!J$9:J$431,COUNTIF($E$108:$F280,"")-COUNT($H$108:$H280)+1,0)),"")</f>
        <v>#N/A</v>
      </c>
      <c r="Y281" s="39" t="e">
        <f>IF(AND(Y280="",$H281=$H280),"",IF(VLOOKUP($H281,Mal!$A$9:$T$431,20,0)='Sales Orders'!Y280,"",VLOOKUP($H281,Mal!$A$9:$T$431,20,0)))</f>
        <v>#N/A</v>
      </c>
      <c r="Z281" s="39" t="e">
        <f t="shared" si="9"/>
        <v>#N/A</v>
      </c>
    </row>
    <row r="282" spans="1:26">
      <c r="A282" t="str">
        <f>IFERROR(IF(VLOOKUP(H282,Mal!$A$9:$A$431,1,0),"","END"),"END")</f>
        <v>END</v>
      </c>
      <c r="B282" s="39" t="e">
        <f>IF($E282="",IF(INDEX(Mal!$D$9:$D$431,COUNTIF($E$108:$F281,"")-COUNT($H$108:$H281)+1,0)=B281,"",INDEX(Mal!$D$9:$D$431,COUNTIF($E$108:$F281,"")-COUNT($H$108:$H281)+1,0)),"")</f>
        <v>#N/A</v>
      </c>
      <c r="C282" s="39" t="e">
        <f t="shared" si="10"/>
        <v>#N/A</v>
      </c>
      <c r="D282" s="39" t="e">
        <f>IF($E282="",IF(INDEX(Mal!$F$9:$F$431,COUNTIF($E$108:$F281,"")-COUNT($H$108:$H281)+1,0)=D281,"",INDEX(Mal!$F$9:$F$431,COUNTIF($E$108:$F281,"")-COUNT($H$108:$H281)+1,0)),"")</f>
        <v>#N/A</v>
      </c>
      <c r="E282" s="39" t="e">
        <f>IF(AND(E281="",$H282=$H281),"",IF(VLOOKUP(H282,Mal!$A$9:$B$431,2,0)='Sales Orders'!E281,"",VLOOKUP($H282,Mal!$A$9:$B$431,2,0)))</f>
        <v>#N/A</v>
      </c>
      <c r="F282" s="39" t="e">
        <f>IF($E282="",IF(INDEX(Mal!$C$9:$C$431,COUNTIF($E$108:$F281,"")-COUNT($H$108:$H281)+1,0)=F281,"",INDEX(Mal!$C$9:$C$431,COUNTIF($E$108:$F281,"")-COUNT($H$108:$H281)+1,0)),"")</f>
        <v>#N/A</v>
      </c>
      <c r="G282" s="39" t="e">
        <f t="shared" si="11"/>
        <v>#N/A</v>
      </c>
      <c r="H282" s="39">
        <f>IF(COUNTIF(Mal!$A$9:$A$431,'Sales Orders'!H281)+COUNTIFS(Mal!$A$9:$A$431,H281,Mal!$B$9:$B$431,"&lt;&gt;")+COUNTIFS(Mal!$A$9:$A$431,H281,Mal!$C$9:$C$431,"&lt;&gt;")=COUNTIF('Sales Orders'!$H$108:H281,'Sales Orders'!H281),'Sales Orders'!H281+1,'Sales Orders'!H281)</f>
        <v>2</v>
      </c>
      <c r="I282" s="39" t="e">
        <f>IF(E282="","",IF(Mal!$C$5="","",Mal!$C$5))</f>
        <v>#N/A</v>
      </c>
      <c r="J282" s="39" t="e">
        <f>IF(AND(J281="",$H282=$H281),"",IF(VLOOKUP($H282,Mal!$A$9:$H$431,7,0)='Sales Orders'!J281,"",VLOOKUP($H282,Mal!$A$9:$H$431,7,0)))</f>
        <v>#N/A</v>
      </c>
      <c r="K282" s="39" t="e">
        <f>IF(AND(K281="",$H282=$H281),"",IF(VLOOKUP($H282,Mal!$A$9:$H$431,8,0)='Sales Orders'!K281,"",VLOOKUP($H282,Mal!$A$9:$H$431,8,0)))</f>
        <v>#N/A</v>
      </c>
      <c r="L282" s="39" t="e">
        <f>IF(E282="","",IF(Mal!$C$6="","",Mal!$C$6))</f>
        <v>#N/A</v>
      </c>
      <c r="M282" s="39" t="e">
        <f>IF($E282="",IF(INDEX(Mal!K$9:K$431,COUNTIF($E$108:$F281,"")-COUNT($H$108:$H281)+1,0)=M281,"",INDEX(Mal!K$9:K$431,COUNTIF($E$108:$F281,"")-COUNT($H$108:$H281)+1,0)),"")</f>
        <v>#N/A</v>
      </c>
      <c r="N282" s="39" t="e">
        <f>IF($E282="",IF(INDEX(Mal!L$9:L$431,COUNTIF($E$108:$F281,"")-COUNT($H$108:$H281)+1,0)=N281,"",INDEX(Mal!L$9:L$431,COUNTIF($E$108:$F281,"")-COUNT($H$108:$H281)+1,0)),"")</f>
        <v>#N/A</v>
      </c>
      <c r="O282" s="39" t="e">
        <f>IF($E282="",IF(INDEX(Mal!M$9:M$431,COUNTIF($E$108:$F281,"")-COUNT($H$108:$H281)+1,0)=O281,"",INDEX(Mal!M$9:M$431,COUNTIF($E$108:$F281,"")-COUNT($H$108:$H281)+1,0)),"")</f>
        <v>#N/A</v>
      </c>
      <c r="P282" s="39" t="e">
        <f>IF($E282="",IF(INDEX(Mal!N$9:N$431,COUNTIF($E$108:$F281,"")-COUNT($H$108:$H281)+1,0)=P281,"",INDEX(Mal!N$9:N$431,COUNTIF($E$108:$F281,"")-COUNT($H$108:$H281)+1,0)),"")</f>
        <v>#N/A</v>
      </c>
      <c r="Q282" s="39" t="e">
        <f>IF($E282="",IF(INDEX(Mal!O$9:O$431,COUNTIF($E$108:$F281,"")-COUNT($H$108:$H281)+1,0)=Q281,"",INDEX(Mal!O$9:O$431,COUNTIF($E$108:$F281,"")-COUNT($H$108:$H281)+1,0)),"")</f>
        <v>#N/A</v>
      </c>
      <c r="R282" s="39" t="e">
        <f>IF($E282="",IF(INDEX(Mal!P$9:P$431,COUNTIF($E$108:$F281,"")-COUNT($H$108:$H281)+1,0)=R281,"",INDEX(Mal!P$9:P$431,COUNTIF($E$108:$F281,"")-COUNT($H$108:$H281)+1,0)),"")</f>
        <v>#N/A</v>
      </c>
      <c r="S282" s="39" t="e">
        <f>IF($E282="",IF(INDEX(Mal!Q$9:Q$431,COUNTIF($E$108:$F281,"")-COUNT($H$108:$H281)+1,0)=S281,"",INDEX(Mal!Q$9:Q$431,COUNTIF($E$108:$F281,"")-COUNT($H$108:$H281)+1,0)),"")</f>
        <v>#N/A</v>
      </c>
      <c r="T282" s="39" t="e">
        <f>IF($E282="",IF(INDEX(Mal!R$9:R$431,COUNTIF($E$108:$F281,"")-COUNT($H$108:$H281)+1,0)=T281,"",INDEX(Mal!R$9:R$431,COUNTIF($E$108:$F281,"")-COUNT($H$108:$H281)+1,0)),"")</f>
        <v>#N/A</v>
      </c>
      <c r="U282" s="39" t="e">
        <f>IF($E282="",IF(INDEX(Mal!S$9:S$431,COUNTIF($E$108:$F281,"")-COUNT($H$108:$H281)+1,0)=U281,"",INDEX(Mal!S$9:S$431,COUNTIF($E$108:$F281,"")-COUNT($H$108:$H281)+1,0)),"")</f>
        <v>#N/A</v>
      </c>
      <c r="V282" s="39" t="e">
        <f t="shared" si="8"/>
        <v>#N/A</v>
      </c>
      <c r="W282" s="39" t="e">
        <f>IF(IF(AND(E282="",F282=""),INDEX(Mal!I$9:I$431,(COUNT($H$108:$H282)-COUNTIF($V$108:$V282,"")),0),"")="","",IF(AND(E282="",F282=""),INDEX(Mal!I$9:I$431,(COUNT($H$108:$H282)-COUNTIF($V$108:$V282,"")),0),""))</f>
        <v>#N/A</v>
      </c>
      <c r="X282" s="39" t="e">
        <f>IF($E282="",IF(INDEX(Mal!J$9:J$431,COUNTIF($E$108:$F281,"")-COUNT($H$108:$H281)+1,0)=X281,"",INDEX(Mal!J$9:J$431,COUNTIF($E$108:$F281,"")-COUNT($H$108:$H281)+1,0)),"")</f>
        <v>#N/A</v>
      </c>
      <c r="Y282" s="39" t="e">
        <f>IF(AND(Y281="",$H282=$H281),"",IF(VLOOKUP($H282,Mal!$A$9:$T$431,20,0)='Sales Orders'!Y281,"",VLOOKUP($H282,Mal!$A$9:$T$431,20,0)))</f>
        <v>#N/A</v>
      </c>
      <c r="Z282" s="39" t="e">
        <f t="shared" si="9"/>
        <v>#N/A</v>
      </c>
    </row>
    <row r="283" spans="1:26">
      <c r="A283" t="str">
        <f>IFERROR(IF(VLOOKUP(H283,Mal!$A$9:$A$431,1,0),"","END"),"END")</f>
        <v>END</v>
      </c>
      <c r="B283" s="39" t="e">
        <f>IF($E283="",IF(INDEX(Mal!$D$9:$D$431,COUNTIF($E$108:$F282,"")-COUNT($H$108:$H282)+1,0)=B282,"",INDEX(Mal!$D$9:$D$431,COUNTIF($E$108:$F282,"")-COUNT($H$108:$H282)+1,0)),"")</f>
        <v>#N/A</v>
      </c>
      <c r="C283" s="39" t="e">
        <f t="shared" si="10"/>
        <v>#N/A</v>
      </c>
      <c r="D283" s="39" t="e">
        <f>IF($E283="",IF(INDEX(Mal!$F$9:$F$431,COUNTIF($E$108:$F282,"")-COUNT($H$108:$H282)+1,0)=D282,"",INDEX(Mal!$F$9:$F$431,COUNTIF($E$108:$F282,"")-COUNT($H$108:$H282)+1,0)),"")</f>
        <v>#N/A</v>
      </c>
      <c r="E283" s="39" t="e">
        <f>IF(AND(E282="",$H283=$H282),"",IF(VLOOKUP(H283,Mal!$A$9:$B$431,2,0)='Sales Orders'!E282,"",VLOOKUP($H283,Mal!$A$9:$B$431,2,0)))</f>
        <v>#N/A</v>
      </c>
      <c r="F283" s="39" t="e">
        <f>IF($E283="",IF(INDEX(Mal!$C$9:$C$431,COUNTIF($E$108:$F282,"")-COUNT($H$108:$H282)+1,0)=F282,"",INDEX(Mal!$C$9:$C$431,COUNTIF($E$108:$F282,"")-COUNT($H$108:$H282)+1,0)),"")</f>
        <v>#N/A</v>
      </c>
      <c r="G283" s="39" t="e">
        <f t="shared" si="11"/>
        <v>#N/A</v>
      </c>
      <c r="H283" s="39">
        <f>IF(COUNTIF(Mal!$A$9:$A$431,'Sales Orders'!H282)+COUNTIFS(Mal!$A$9:$A$431,H282,Mal!$B$9:$B$431,"&lt;&gt;")+COUNTIFS(Mal!$A$9:$A$431,H282,Mal!$C$9:$C$431,"&lt;&gt;")=COUNTIF('Sales Orders'!$H$108:H282,'Sales Orders'!H282),'Sales Orders'!H282+1,'Sales Orders'!H282)</f>
        <v>2</v>
      </c>
      <c r="I283" s="39" t="e">
        <f>IF(E283="","",IF(Mal!$C$5="","",Mal!$C$5))</f>
        <v>#N/A</v>
      </c>
      <c r="J283" s="39" t="e">
        <f>IF(AND(J282="",$H283=$H282),"",IF(VLOOKUP($H283,Mal!$A$9:$H$431,7,0)='Sales Orders'!J282,"",VLOOKUP($H283,Mal!$A$9:$H$431,7,0)))</f>
        <v>#N/A</v>
      </c>
      <c r="K283" s="39" t="e">
        <f>IF(AND(K282="",$H283=$H282),"",IF(VLOOKUP($H283,Mal!$A$9:$H$431,8,0)='Sales Orders'!K282,"",VLOOKUP($H283,Mal!$A$9:$H$431,8,0)))</f>
        <v>#N/A</v>
      </c>
      <c r="L283" s="39" t="e">
        <f>IF(E283="","",IF(Mal!$C$6="","",Mal!$C$6))</f>
        <v>#N/A</v>
      </c>
      <c r="M283" s="39" t="e">
        <f>IF($E283="",IF(INDEX(Mal!K$9:K$431,COUNTIF($E$108:$F282,"")-COUNT($H$108:$H282)+1,0)=M282,"",INDEX(Mal!K$9:K$431,COUNTIF($E$108:$F282,"")-COUNT($H$108:$H282)+1,0)),"")</f>
        <v>#N/A</v>
      </c>
      <c r="N283" s="39" t="e">
        <f>IF($E283="",IF(INDEX(Mal!L$9:L$431,COUNTIF($E$108:$F282,"")-COUNT($H$108:$H282)+1,0)=N282,"",INDEX(Mal!L$9:L$431,COUNTIF($E$108:$F282,"")-COUNT($H$108:$H282)+1,0)),"")</f>
        <v>#N/A</v>
      </c>
      <c r="O283" s="39" t="e">
        <f>IF($E283="",IF(INDEX(Mal!M$9:M$431,COUNTIF($E$108:$F282,"")-COUNT($H$108:$H282)+1,0)=O282,"",INDEX(Mal!M$9:M$431,COUNTIF($E$108:$F282,"")-COUNT($H$108:$H282)+1,0)),"")</f>
        <v>#N/A</v>
      </c>
      <c r="P283" s="39" t="e">
        <f>IF($E283="",IF(INDEX(Mal!N$9:N$431,COUNTIF($E$108:$F282,"")-COUNT($H$108:$H282)+1,0)=P282,"",INDEX(Mal!N$9:N$431,COUNTIF($E$108:$F282,"")-COUNT($H$108:$H282)+1,0)),"")</f>
        <v>#N/A</v>
      </c>
      <c r="Q283" s="39" t="e">
        <f>IF($E283="",IF(INDEX(Mal!O$9:O$431,COUNTIF($E$108:$F282,"")-COUNT($H$108:$H282)+1,0)=Q282,"",INDEX(Mal!O$9:O$431,COUNTIF($E$108:$F282,"")-COUNT($H$108:$H282)+1,0)),"")</f>
        <v>#N/A</v>
      </c>
      <c r="R283" s="39" t="e">
        <f>IF($E283="",IF(INDEX(Mal!P$9:P$431,COUNTIF($E$108:$F282,"")-COUNT($H$108:$H282)+1,0)=R282,"",INDEX(Mal!P$9:P$431,COUNTIF($E$108:$F282,"")-COUNT($H$108:$H282)+1,0)),"")</f>
        <v>#N/A</v>
      </c>
      <c r="S283" s="39" t="e">
        <f>IF($E283="",IF(INDEX(Mal!Q$9:Q$431,COUNTIF($E$108:$F282,"")-COUNT($H$108:$H282)+1,0)=S282,"",INDEX(Mal!Q$9:Q$431,COUNTIF($E$108:$F282,"")-COUNT($H$108:$H282)+1,0)),"")</f>
        <v>#N/A</v>
      </c>
      <c r="T283" s="39" t="e">
        <f>IF($E283="",IF(INDEX(Mal!R$9:R$431,COUNTIF($E$108:$F282,"")-COUNT($H$108:$H282)+1,0)=T282,"",INDEX(Mal!R$9:R$431,COUNTIF($E$108:$F282,"")-COUNT($H$108:$H282)+1,0)),"")</f>
        <v>#N/A</v>
      </c>
      <c r="U283" s="39" t="e">
        <f>IF($E283="",IF(INDEX(Mal!S$9:S$431,COUNTIF($E$108:$F282,"")-COUNT($H$108:$H282)+1,0)=U282,"",INDEX(Mal!S$9:S$431,COUNTIF($E$108:$F282,"")-COUNT($H$108:$H282)+1,0)),"")</f>
        <v>#N/A</v>
      </c>
      <c r="V283" s="39" t="e">
        <f t="shared" si="8"/>
        <v>#N/A</v>
      </c>
      <c r="W283" s="39" t="e">
        <f>IF(IF(AND(E283="",F283=""),INDEX(Mal!I$9:I$431,(COUNT($H$108:$H283)-COUNTIF($V$108:$V283,"")),0),"")="","",IF(AND(E283="",F283=""),INDEX(Mal!I$9:I$431,(COUNT($H$108:$H283)-COUNTIF($V$108:$V283,"")),0),""))</f>
        <v>#N/A</v>
      </c>
      <c r="X283" s="39" t="e">
        <f>IF($E283="",IF(INDEX(Mal!J$9:J$431,COUNTIF($E$108:$F282,"")-COUNT($H$108:$H282)+1,0)=X282,"",INDEX(Mal!J$9:J$431,COUNTIF($E$108:$F282,"")-COUNT($H$108:$H282)+1,0)),"")</f>
        <v>#N/A</v>
      </c>
      <c r="Y283" s="39" t="e">
        <f>IF(AND(Y282="",$H283=$H282),"",IF(VLOOKUP($H283,Mal!$A$9:$T$431,20,0)='Sales Orders'!Y282,"",VLOOKUP($H283,Mal!$A$9:$T$431,20,0)))</f>
        <v>#N/A</v>
      </c>
      <c r="Z283" s="39" t="e">
        <f t="shared" si="9"/>
        <v>#N/A</v>
      </c>
    </row>
    <row r="284" spans="1:26">
      <c r="A284" t="str">
        <f>IFERROR(IF(VLOOKUP(H284,Mal!$A$9:$A$431,1,0),"","END"),"END")</f>
        <v>END</v>
      </c>
      <c r="B284" s="39" t="e">
        <f>IF($E284="",IF(INDEX(Mal!$D$9:$D$431,COUNTIF($E$108:$F283,"")-COUNT($H$108:$H283)+1,0)=B283,"",INDEX(Mal!$D$9:$D$431,COUNTIF($E$108:$F283,"")-COUNT($H$108:$H283)+1,0)),"")</f>
        <v>#N/A</v>
      </c>
      <c r="C284" s="39" t="e">
        <f t="shared" si="10"/>
        <v>#N/A</v>
      </c>
      <c r="D284" s="39" t="e">
        <f>IF($E284="",IF(INDEX(Mal!$F$9:$F$431,COUNTIF($E$108:$F283,"")-COUNT($H$108:$H283)+1,0)=D283,"",INDEX(Mal!$F$9:$F$431,COUNTIF($E$108:$F283,"")-COUNT($H$108:$H283)+1,0)),"")</f>
        <v>#N/A</v>
      </c>
      <c r="E284" s="39" t="e">
        <f>IF(AND(E283="",$H284=$H283),"",IF(VLOOKUP(H284,Mal!$A$9:$B$431,2,0)='Sales Orders'!E283,"",VLOOKUP($H284,Mal!$A$9:$B$431,2,0)))</f>
        <v>#N/A</v>
      </c>
      <c r="F284" s="39" t="e">
        <f>IF($E284="",IF(INDEX(Mal!$C$9:$C$431,COUNTIF($E$108:$F283,"")-COUNT($H$108:$H283)+1,0)=F283,"",INDEX(Mal!$C$9:$C$431,COUNTIF($E$108:$F283,"")-COUNT($H$108:$H283)+1,0)),"")</f>
        <v>#N/A</v>
      </c>
      <c r="G284" s="39" t="e">
        <f t="shared" si="11"/>
        <v>#N/A</v>
      </c>
      <c r="H284" s="39">
        <f>IF(COUNTIF(Mal!$A$9:$A$431,'Sales Orders'!H283)+COUNTIFS(Mal!$A$9:$A$431,H283,Mal!$B$9:$B$431,"&lt;&gt;")+COUNTIFS(Mal!$A$9:$A$431,H283,Mal!$C$9:$C$431,"&lt;&gt;")=COUNTIF('Sales Orders'!$H$108:H283,'Sales Orders'!H283),'Sales Orders'!H283+1,'Sales Orders'!H283)</f>
        <v>2</v>
      </c>
      <c r="I284" s="39" t="e">
        <f>IF(E284="","",IF(Mal!$C$5="","",Mal!$C$5))</f>
        <v>#N/A</v>
      </c>
      <c r="J284" s="39" t="e">
        <f>IF(AND(J283="",$H284=$H283),"",IF(VLOOKUP($H284,Mal!$A$9:$H$431,7,0)='Sales Orders'!J283,"",VLOOKUP($H284,Mal!$A$9:$H$431,7,0)))</f>
        <v>#N/A</v>
      </c>
      <c r="K284" s="39" t="e">
        <f>IF(AND(K283="",$H284=$H283),"",IF(VLOOKUP($H284,Mal!$A$9:$H$431,8,0)='Sales Orders'!K283,"",VLOOKUP($H284,Mal!$A$9:$H$431,8,0)))</f>
        <v>#N/A</v>
      </c>
      <c r="L284" s="39" t="e">
        <f>IF(E284="","",IF(Mal!$C$6="","",Mal!$C$6))</f>
        <v>#N/A</v>
      </c>
      <c r="M284" s="39" t="e">
        <f>IF($E284="",IF(INDEX(Mal!K$9:K$431,COUNTIF($E$108:$F283,"")-COUNT($H$108:$H283)+1,0)=M283,"",INDEX(Mal!K$9:K$431,COUNTIF($E$108:$F283,"")-COUNT($H$108:$H283)+1,0)),"")</f>
        <v>#N/A</v>
      </c>
      <c r="N284" s="39" t="e">
        <f>IF($E284="",IF(INDEX(Mal!L$9:L$431,COUNTIF($E$108:$F283,"")-COUNT($H$108:$H283)+1,0)=N283,"",INDEX(Mal!L$9:L$431,COUNTIF($E$108:$F283,"")-COUNT($H$108:$H283)+1,0)),"")</f>
        <v>#N/A</v>
      </c>
      <c r="O284" s="39" t="e">
        <f>IF($E284="",IF(INDEX(Mal!M$9:M$431,COUNTIF($E$108:$F283,"")-COUNT($H$108:$H283)+1,0)=O283,"",INDEX(Mal!M$9:M$431,COUNTIF($E$108:$F283,"")-COUNT($H$108:$H283)+1,0)),"")</f>
        <v>#N/A</v>
      </c>
      <c r="P284" s="39" t="e">
        <f>IF($E284="",IF(INDEX(Mal!N$9:N$431,COUNTIF($E$108:$F283,"")-COUNT($H$108:$H283)+1,0)=P283,"",INDEX(Mal!N$9:N$431,COUNTIF($E$108:$F283,"")-COUNT($H$108:$H283)+1,0)),"")</f>
        <v>#N/A</v>
      </c>
      <c r="Q284" s="39" t="e">
        <f>IF($E284="",IF(INDEX(Mal!O$9:O$431,COUNTIF($E$108:$F283,"")-COUNT($H$108:$H283)+1,0)=Q283,"",INDEX(Mal!O$9:O$431,COUNTIF($E$108:$F283,"")-COUNT($H$108:$H283)+1,0)),"")</f>
        <v>#N/A</v>
      </c>
      <c r="R284" s="39" t="e">
        <f>IF($E284="",IF(INDEX(Mal!P$9:P$431,COUNTIF($E$108:$F283,"")-COUNT($H$108:$H283)+1,0)=R283,"",INDEX(Mal!P$9:P$431,COUNTIF($E$108:$F283,"")-COUNT($H$108:$H283)+1,0)),"")</f>
        <v>#N/A</v>
      </c>
      <c r="S284" s="39" t="e">
        <f>IF($E284="",IF(INDEX(Mal!Q$9:Q$431,COUNTIF($E$108:$F283,"")-COUNT($H$108:$H283)+1,0)=S283,"",INDEX(Mal!Q$9:Q$431,COUNTIF($E$108:$F283,"")-COUNT($H$108:$H283)+1,0)),"")</f>
        <v>#N/A</v>
      </c>
      <c r="T284" s="39" t="e">
        <f>IF($E284="",IF(INDEX(Mal!R$9:R$431,COUNTIF($E$108:$F283,"")-COUNT($H$108:$H283)+1,0)=T283,"",INDEX(Mal!R$9:R$431,COUNTIF($E$108:$F283,"")-COUNT($H$108:$H283)+1,0)),"")</f>
        <v>#N/A</v>
      </c>
      <c r="U284" s="39" t="e">
        <f>IF($E284="",IF(INDEX(Mal!S$9:S$431,COUNTIF($E$108:$F283,"")-COUNT($H$108:$H283)+1,0)=U283,"",INDEX(Mal!S$9:S$431,COUNTIF($E$108:$F283,"")-COUNT($H$108:$H283)+1,0)),"")</f>
        <v>#N/A</v>
      </c>
      <c r="V284" s="39" t="e">
        <f t="shared" si="8"/>
        <v>#N/A</v>
      </c>
      <c r="W284" s="39" t="e">
        <f>IF(IF(AND(E284="",F284=""),INDEX(Mal!I$9:I$431,(COUNT($H$108:$H284)-COUNTIF($V$108:$V284,"")),0),"")="","",IF(AND(E284="",F284=""),INDEX(Mal!I$9:I$431,(COUNT($H$108:$H284)-COUNTIF($V$108:$V284,"")),0),""))</f>
        <v>#N/A</v>
      </c>
      <c r="X284" s="39" t="e">
        <f>IF($E284="",IF(INDEX(Mal!J$9:J$431,COUNTIF($E$108:$F283,"")-COUNT($H$108:$H283)+1,0)=X283,"",INDEX(Mal!J$9:J$431,COUNTIF($E$108:$F283,"")-COUNT($H$108:$H283)+1,0)),"")</f>
        <v>#N/A</v>
      </c>
      <c r="Y284" s="39" t="e">
        <f>IF(AND(Y283="",$H284=$H283),"",IF(VLOOKUP($H284,Mal!$A$9:$T$431,20,0)='Sales Orders'!Y283,"",VLOOKUP($H284,Mal!$A$9:$T$431,20,0)))</f>
        <v>#N/A</v>
      </c>
      <c r="Z284" s="39" t="e">
        <f t="shared" si="9"/>
        <v>#N/A</v>
      </c>
    </row>
    <row r="285" spans="1:26">
      <c r="A285" t="str">
        <f>IFERROR(IF(VLOOKUP(H285,Mal!$A$9:$A$431,1,0),"","END"),"END")</f>
        <v>END</v>
      </c>
      <c r="B285" s="39" t="e">
        <f>IF($E285="",IF(INDEX(Mal!$D$9:$D$431,COUNTIF($E$108:$F284,"")-COUNT($H$108:$H284)+1,0)=B284,"",INDEX(Mal!$D$9:$D$431,COUNTIF($E$108:$F284,"")-COUNT($H$108:$H284)+1,0)),"")</f>
        <v>#N/A</v>
      </c>
      <c r="C285" s="39" t="e">
        <f t="shared" si="10"/>
        <v>#N/A</v>
      </c>
      <c r="D285" s="39" t="e">
        <f>IF($E285="",IF(INDEX(Mal!$F$9:$F$431,COUNTIF($E$108:$F284,"")-COUNT($H$108:$H284)+1,0)=D284,"",INDEX(Mal!$F$9:$F$431,COUNTIF($E$108:$F284,"")-COUNT($H$108:$H284)+1,0)),"")</f>
        <v>#N/A</v>
      </c>
      <c r="E285" s="39" t="e">
        <f>IF(AND(E284="",$H285=$H284),"",IF(VLOOKUP(H285,Mal!$A$9:$B$431,2,0)='Sales Orders'!E284,"",VLOOKUP($H285,Mal!$A$9:$B$431,2,0)))</f>
        <v>#N/A</v>
      </c>
      <c r="F285" s="39" t="e">
        <f>IF($E285="",IF(INDEX(Mal!$C$9:$C$431,COUNTIF($E$108:$F284,"")-COUNT($H$108:$H284)+1,0)=F284,"",INDEX(Mal!$C$9:$C$431,COUNTIF($E$108:$F284,"")-COUNT($H$108:$H284)+1,0)),"")</f>
        <v>#N/A</v>
      </c>
      <c r="G285" s="39" t="e">
        <f t="shared" si="11"/>
        <v>#N/A</v>
      </c>
      <c r="H285" s="39">
        <f>IF(COUNTIF(Mal!$A$9:$A$431,'Sales Orders'!H284)+COUNTIFS(Mal!$A$9:$A$431,H284,Mal!$B$9:$B$431,"&lt;&gt;")+COUNTIFS(Mal!$A$9:$A$431,H284,Mal!$C$9:$C$431,"&lt;&gt;")=COUNTIF('Sales Orders'!$H$108:H284,'Sales Orders'!H284),'Sales Orders'!H284+1,'Sales Orders'!H284)</f>
        <v>2</v>
      </c>
      <c r="I285" s="39" t="e">
        <f>IF(E285="","",IF(Mal!$C$5="","",Mal!$C$5))</f>
        <v>#N/A</v>
      </c>
      <c r="J285" s="39" t="e">
        <f>IF(AND(J284="",$H285=$H284),"",IF(VLOOKUP($H285,Mal!$A$9:$H$431,7,0)='Sales Orders'!J284,"",VLOOKUP($H285,Mal!$A$9:$H$431,7,0)))</f>
        <v>#N/A</v>
      </c>
      <c r="K285" s="39" t="e">
        <f>IF(AND(K284="",$H285=$H284),"",IF(VLOOKUP($H285,Mal!$A$9:$H$431,8,0)='Sales Orders'!K284,"",VLOOKUP($H285,Mal!$A$9:$H$431,8,0)))</f>
        <v>#N/A</v>
      </c>
      <c r="L285" s="39" t="e">
        <f>IF(E285="","",IF(Mal!$C$6="","",Mal!$C$6))</f>
        <v>#N/A</v>
      </c>
      <c r="M285" s="39" t="e">
        <f>IF($E285="",IF(INDEX(Mal!K$9:K$431,COUNTIF($E$108:$F284,"")-COUNT($H$108:$H284)+1,0)=M284,"",INDEX(Mal!K$9:K$431,COUNTIF($E$108:$F284,"")-COUNT($H$108:$H284)+1,0)),"")</f>
        <v>#N/A</v>
      </c>
      <c r="N285" s="39" t="e">
        <f>IF($E285="",IF(INDEX(Mal!L$9:L$431,COUNTIF($E$108:$F284,"")-COUNT($H$108:$H284)+1,0)=N284,"",INDEX(Mal!L$9:L$431,COUNTIF($E$108:$F284,"")-COUNT($H$108:$H284)+1,0)),"")</f>
        <v>#N/A</v>
      </c>
      <c r="O285" s="39" t="e">
        <f>IF($E285="",IF(INDEX(Mal!M$9:M$431,COUNTIF($E$108:$F284,"")-COUNT($H$108:$H284)+1,0)=O284,"",INDEX(Mal!M$9:M$431,COUNTIF($E$108:$F284,"")-COUNT($H$108:$H284)+1,0)),"")</f>
        <v>#N/A</v>
      </c>
      <c r="P285" s="39" t="e">
        <f>IF($E285="",IF(INDEX(Mal!N$9:N$431,COUNTIF($E$108:$F284,"")-COUNT($H$108:$H284)+1,0)=P284,"",INDEX(Mal!N$9:N$431,COUNTIF($E$108:$F284,"")-COUNT($H$108:$H284)+1,0)),"")</f>
        <v>#N/A</v>
      </c>
      <c r="Q285" s="39" t="e">
        <f>IF($E285="",IF(INDEX(Mal!O$9:O$431,COUNTIF($E$108:$F284,"")-COUNT($H$108:$H284)+1,0)=Q284,"",INDEX(Mal!O$9:O$431,COUNTIF($E$108:$F284,"")-COUNT($H$108:$H284)+1,0)),"")</f>
        <v>#N/A</v>
      </c>
      <c r="R285" s="39" t="e">
        <f>IF($E285="",IF(INDEX(Mal!P$9:P$431,COUNTIF($E$108:$F284,"")-COUNT($H$108:$H284)+1,0)=R284,"",INDEX(Mal!P$9:P$431,COUNTIF($E$108:$F284,"")-COUNT($H$108:$H284)+1,0)),"")</f>
        <v>#N/A</v>
      </c>
      <c r="S285" s="39" t="e">
        <f>IF($E285="",IF(INDEX(Mal!Q$9:Q$431,COUNTIF($E$108:$F284,"")-COUNT($H$108:$H284)+1,0)=S284,"",INDEX(Mal!Q$9:Q$431,COUNTIF($E$108:$F284,"")-COUNT($H$108:$H284)+1,0)),"")</f>
        <v>#N/A</v>
      </c>
      <c r="T285" s="39" t="e">
        <f>IF($E285="",IF(INDEX(Mal!R$9:R$431,COUNTIF($E$108:$F284,"")-COUNT($H$108:$H284)+1,0)=T284,"",INDEX(Mal!R$9:R$431,COUNTIF($E$108:$F284,"")-COUNT($H$108:$H284)+1,0)),"")</f>
        <v>#N/A</v>
      </c>
      <c r="U285" s="39" t="e">
        <f>IF($E285="",IF(INDEX(Mal!S$9:S$431,COUNTIF($E$108:$F284,"")-COUNT($H$108:$H284)+1,0)=U284,"",INDEX(Mal!S$9:S$431,COUNTIF($E$108:$F284,"")-COUNT($H$108:$H284)+1,0)),"")</f>
        <v>#N/A</v>
      </c>
      <c r="V285" s="39" t="e">
        <f t="shared" si="8"/>
        <v>#N/A</v>
      </c>
      <c r="W285" s="39" t="e">
        <f>IF(IF(AND(E285="",F285=""),INDEX(Mal!I$9:I$431,(COUNT($H$108:$H285)-COUNTIF($V$108:$V285,"")),0),"")="","",IF(AND(E285="",F285=""),INDEX(Mal!I$9:I$431,(COUNT($H$108:$H285)-COUNTIF($V$108:$V285,"")),0),""))</f>
        <v>#N/A</v>
      </c>
      <c r="X285" s="39" t="e">
        <f>IF($E285="",IF(INDEX(Mal!J$9:J$431,COUNTIF($E$108:$F284,"")-COUNT($H$108:$H284)+1,0)=X284,"",INDEX(Mal!J$9:J$431,COUNTIF($E$108:$F284,"")-COUNT($H$108:$H284)+1,0)),"")</f>
        <v>#N/A</v>
      </c>
      <c r="Y285" s="39" t="e">
        <f>IF(AND(Y284="",$H285=$H284),"",IF(VLOOKUP($H285,Mal!$A$9:$T$431,20,0)='Sales Orders'!Y284,"",VLOOKUP($H285,Mal!$A$9:$T$431,20,0)))</f>
        <v>#N/A</v>
      </c>
      <c r="Z285" s="39" t="e">
        <f t="shared" si="9"/>
        <v>#N/A</v>
      </c>
    </row>
    <row r="286" spans="1:26">
      <c r="A286" t="str">
        <f>IFERROR(IF(VLOOKUP(H286,Mal!$A$9:$A$431,1,0),"","END"),"END")</f>
        <v>END</v>
      </c>
      <c r="B286" s="39" t="e">
        <f>IF($E286="",IF(INDEX(Mal!$D$9:$D$431,COUNTIF($E$108:$F285,"")-COUNT($H$108:$H285)+1,0)=B285,"",INDEX(Mal!$D$9:$D$431,COUNTIF($E$108:$F285,"")-COUNT($H$108:$H285)+1,0)),"")</f>
        <v>#N/A</v>
      </c>
      <c r="C286" s="39" t="e">
        <f t="shared" si="10"/>
        <v>#N/A</v>
      </c>
      <c r="D286" s="39" t="e">
        <f>IF($E286="",IF(INDEX(Mal!$F$9:$F$431,COUNTIF($E$108:$F285,"")-COUNT($H$108:$H285)+1,0)=D285,"",INDEX(Mal!$F$9:$F$431,COUNTIF($E$108:$F285,"")-COUNT($H$108:$H285)+1,0)),"")</f>
        <v>#N/A</v>
      </c>
      <c r="E286" s="39" t="e">
        <f>IF(AND(E285="",$H286=$H285),"",IF(VLOOKUP(H286,Mal!$A$9:$B$431,2,0)='Sales Orders'!E285,"",VLOOKUP($H286,Mal!$A$9:$B$431,2,0)))</f>
        <v>#N/A</v>
      </c>
      <c r="F286" s="39" t="e">
        <f>IF($E286="",IF(INDEX(Mal!$C$9:$C$431,COUNTIF($E$108:$F285,"")-COUNT($H$108:$H285)+1,0)=F285,"",INDEX(Mal!$C$9:$C$431,COUNTIF($E$108:$F285,"")-COUNT($H$108:$H285)+1,0)),"")</f>
        <v>#N/A</v>
      </c>
      <c r="G286" s="39" t="e">
        <f t="shared" si="11"/>
        <v>#N/A</v>
      </c>
      <c r="H286" s="39">
        <f>IF(COUNTIF(Mal!$A$9:$A$431,'Sales Orders'!H285)+COUNTIFS(Mal!$A$9:$A$431,H285,Mal!$B$9:$B$431,"&lt;&gt;")+COUNTIFS(Mal!$A$9:$A$431,H285,Mal!$C$9:$C$431,"&lt;&gt;")=COUNTIF('Sales Orders'!$H$108:H285,'Sales Orders'!H285),'Sales Orders'!H285+1,'Sales Orders'!H285)</f>
        <v>2</v>
      </c>
      <c r="I286" s="39" t="e">
        <f>IF(E286="","",IF(Mal!$C$5="","",Mal!$C$5))</f>
        <v>#N/A</v>
      </c>
      <c r="J286" s="39" t="e">
        <f>IF(AND(J285="",$H286=$H285),"",IF(VLOOKUP($H286,Mal!$A$9:$H$431,7,0)='Sales Orders'!J285,"",VLOOKUP($H286,Mal!$A$9:$H$431,7,0)))</f>
        <v>#N/A</v>
      </c>
      <c r="K286" s="39" t="e">
        <f>IF(AND(K285="",$H286=$H285),"",IF(VLOOKUP($H286,Mal!$A$9:$H$431,8,0)='Sales Orders'!K285,"",VLOOKUP($H286,Mal!$A$9:$H$431,8,0)))</f>
        <v>#N/A</v>
      </c>
      <c r="L286" s="39" t="e">
        <f>IF(E286="","",IF(Mal!$C$6="","",Mal!$C$6))</f>
        <v>#N/A</v>
      </c>
      <c r="M286" s="39" t="e">
        <f>IF($E286="",IF(INDEX(Mal!K$9:K$431,COUNTIF($E$108:$F285,"")-COUNT($H$108:$H285)+1,0)=M285,"",INDEX(Mal!K$9:K$431,COUNTIF($E$108:$F285,"")-COUNT($H$108:$H285)+1,0)),"")</f>
        <v>#N/A</v>
      </c>
      <c r="N286" s="39" t="e">
        <f>IF($E286="",IF(INDEX(Mal!L$9:L$431,COUNTIF($E$108:$F285,"")-COUNT($H$108:$H285)+1,0)=N285,"",INDEX(Mal!L$9:L$431,COUNTIF($E$108:$F285,"")-COUNT($H$108:$H285)+1,0)),"")</f>
        <v>#N/A</v>
      </c>
      <c r="O286" s="39" t="e">
        <f>IF($E286="",IF(INDEX(Mal!M$9:M$431,COUNTIF($E$108:$F285,"")-COUNT($H$108:$H285)+1,0)=O285,"",INDEX(Mal!M$9:M$431,COUNTIF($E$108:$F285,"")-COUNT($H$108:$H285)+1,0)),"")</f>
        <v>#N/A</v>
      </c>
      <c r="P286" s="39" t="e">
        <f>IF($E286="",IF(INDEX(Mal!N$9:N$431,COUNTIF($E$108:$F285,"")-COUNT($H$108:$H285)+1,0)=P285,"",INDEX(Mal!N$9:N$431,COUNTIF($E$108:$F285,"")-COUNT($H$108:$H285)+1,0)),"")</f>
        <v>#N/A</v>
      </c>
      <c r="Q286" s="39" t="e">
        <f>IF($E286="",IF(INDEX(Mal!O$9:O$431,COUNTIF($E$108:$F285,"")-COUNT($H$108:$H285)+1,0)=Q285,"",INDEX(Mal!O$9:O$431,COUNTIF($E$108:$F285,"")-COUNT($H$108:$H285)+1,0)),"")</f>
        <v>#N/A</v>
      </c>
      <c r="R286" s="39" t="e">
        <f>IF($E286="",IF(INDEX(Mal!P$9:P$431,COUNTIF($E$108:$F285,"")-COUNT($H$108:$H285)+1,0)=R285,"",INDEX(Mal!P$9:P$431,COUNTIF($E$108:$F285,"")-COUNT($H$108:$H285)+1,0)),"")</f>
        <v>#N/A</v>
      </c>
      <c r="S286" s="39" t="e">
        <f>IF($E286="",IF(INDEX(Mal!Q$9:Q$431,COUNTIF($E$108:$F285,"")-COUNT($H$108:$H285)+1,0)=S285,"",INDEX(Mal!Q$9:Q$431,COUNTIF($E$108:$F285,"")-COUNT($H$108:$H285)+1,0)),"")</f>
        <v>#N/A</v>
      </c>
      <c r="T286" s="39" t="e">
        <f>IF($E286="",IF(INDEX(Mal!R$9:R$431,COUNTIF($E$108:$F285,"")-COUNT($H$108:$H285)+1,0)=T285,"",INDEX(Mal!R$9:R$431,COUNTIF($E$108:$F285,"")-COUNT($H$108:$H285)+1,0)),"")</f>
        <v>#N/A</v>
      </c>
      <c r="U286" s="39" t="e">
        <f>IF($E286="",IF(INDEX(Mal!S$9:S$431,COUNTIF($E$108:$F285,"")-COUNT($H$108:$H285)+1,0)=U285,"",INDEX(Mal!S$9:S$431,COUNTIF($E$108:$F285,"")-COUNT($H$108:$H285)+1,0)),"")</f>
        <v>#N/A</v>
      </c>
      <c r="V286" s="39" t="e">
        <f t="shared" si="8"/>
        <v>#N/A</v>
      </c>
      <c r="W286" s="39" t="e">
        <f>IF(IF(AND(E286="",F286=""),INDEX(Mal!I$9:I$431,(COUNT($H$108:$H286)-COUNTIF($V$108:$V286,"")),0),"")="","",IF(AND(E286="",F286=""),INDEX(Mal!I$9:I$431,(COUNT($H$108:$H286)-COUNTIF($V$108:$V286,"")),0),""))</f>
        <v>#N/A</v>
      </c>
      <c r="X286" s="39" t="e">
        <f>IF($E286="",IF(INDEX(Mal!J$9:J$431,COUNTIF($E$108:$F285,"")-COUNT($H$108:$H285)+1,0)=X285,"",INDEX(Mal!J$9:J$431,COUNTIF($E$108:$F285,"")-COUNT($H$108:$H285)+1,0)),"")</f>
        <v>#N/A</v>
      </c>
      <c r="Y286" s="39" t="e">
        <f>IF(AND(Y285="",$H286=$H285),"",IF(VLOOKUP($H286,Mal!$A$9:$T$431,20,0)='Sales Orders'!Y285,"",VLOOKUP($H286,Mal!$A$9:$T$431,20,0)))</f>
        <v>#N/A</v>
      </c>
      <c r="Z286" s="39" t="e">
        <f t="shared" si="9"/>
        <v>#N/A</v>
      </c>
    </row>
    <row r="287" spans="1:26">
      <c r="A287" t="str">
        <f>IFERROR(IF(VLOOKUP(H287,Mal!$A$9:$A$431,1,0),"","END"),"END")</f>
        <v>END</v>
      </c>
      <c r="B287" s="39" t="e">
        <f>IF($E287="",IF(INDEX(Mal!$D$9:$D$431,COUNTIF($E$108:$F286,"")-COUNT($H$108:$H286)+1,0)=B286,"",INDEX(Mal!$D$9:$D$431,COUNTIF($E$108:$F286,"")-COUNT($H$108:$H286)+1,0)),"")</f>
        <v>#N/A</v>
      </c>
      <c r="C287" s="39" t="e">
        <f t="shared" si="10"/>
        <v>#N/A</v>
      </c>
      <c r="D287" s="39" t="e">
        <f>IF($E287="",IF(INDEX(Mal!$F$9:$F$431,COUNTIF($E$108:$F286,"")-COUNT($H$108:$H286)+1,0)=D286,"",INDEX(Mal!$F$9:$F$431,COUNTIF($E$108:$F286,"")-COUNT($H$108:$H286)+1,0)),"")</f>
        <v>#N/A</v>
      </c>
      <c r="E287" s="39" t="e">
        <f>IF(AND(E286="",$H287=$H286),"",IF(VLOOKUP(H287,Mal!$A$9:$B$431,2,0)='Sales Orders'!E286,"",VLOOKUP($H287,Mal!$A$9:$B$431,2,0)))</f>
        <v>#N/A</v>
      </c>
      <c r="F287" s="39" t="e">
        <f>IF($E287="",IF(INDEX(Mal!$C$9:$C$431,COUNTIF($E$108:$F286,"")-COUNT($H$108:$H286)+1,0)=F286,"",INDEX(Mal!$C$9:$C$431,COUNTIF($E$108:$F286,"")-COUNT($H$108:$H286)+1,0)),"")</f>
        <v>#N/A</v>
      </c>
      <c r="G287" s="39" t="e">
        <f t="shared" si="11"/>
        <v>#N/A</v>
      </c>
      <c r="H287" s="39">
        <f>IF(COUNTIF(Mal!$A$9:$A$431,'Sales Orders'!H286)+COUNTIFS(Mal!$A$9:$A$431,H286,Mal!$B$9:$B$431,"&lt;&gt;")+COUNTIFS(Mal!$A$9:$A$431,H286,Mal!$C$9:$C$431,"&lt;&gt;")=COUNTIF('Sales Orders'!$H$108:H286,'Sales Orders'!H286),'Sales Orders'!H286+1,'Sales Orders'!H286)</f>
        <v>2</v>
      </c>
      <c r="I287" s="39" t="e">
        <f>IF(E287="","",IF(Mal!$C$5="","",Mal!$C$5))</f>
        <v>#N/A</v>
      </c>
      <c r="J287" s="39" t="e">
        <f>IF(AND(J286="",$H287=$H286),"",IF(VLOOKUP($H287,Mal!$A$9:$H$431,7,0)='Sales Orders'!J286,"",VLOOKUP($H287,Mal!$A$9:$H$431,7,0)))</f>
        <v>#N/A</v>
      </c>
      <c r="K287" s="39" t="e">
        <f>IF(AND(K286="",$H287=$H286),"",IF(VLOOKUP($H287,Mal!$A$9:$H$431,8,0)='Sales Orders'!K286,"",VLOOKUP($H287,Mal!$A$9:$H$431,8,0)))</f>
        <v>#N/A</v>
      </c>
      <c r="L287" s="39" t="e">
        <f>IF(E287="","",IF(Mal!$C$6="","",Mal!$C$6))</f>
        <v>#N/A</v>
      </c>
      <c r="M287" s="39" t="e">
        <f>IF($E287="",IF(INDEX(Mal!K$9:K$431,COUNTIF($E$108:$F286,"")-COUNT($H$108:$H286)+1,0)=M286,"",INDEX(Mal!K$9:K$431,COUNTIF($E$108:$F286,"")-COUNT($H$108:$H286)+1,0)),"")</f>
        <v>#N/A</v>
      </c>
      <c r="N287" s="39" t="e">
        <f>IF($E287="",IF(INDEX(Mal!L$9:L$431,COUNTIF($E$108:$F286,"")-COUNT($H$108:$H286)+1,0)=N286,"",INDEX(Mal!L$9:L$431,COUNTIF($E$108:$F286,"")-COUNT($H$108:$H286)+1,0)),"")</f>
        <v>#N/A</v>
      </c>
      <c r="O287" s="39" t="e">
        <f>IF($E287="",IF(INDEX(Mal!M$9:M$431,COUNTIF($E$108:$F286,"")-COUNT($H$108:$H286)+1,0)=O286,"",INDEX(Mal!M$9:M$431,COUNTIF($E$108:$F286,"")-COUNT($H$108:$H286)+1,0)),"")</f>
        <v>#N/A</v>
      </c>
      <c r="P287" s="39" t="e">
        <f>IF($E287="",IF(INDEX(Mal!N$9:N$431,COUNTIF($E$108:$F286,"")-COUNT($H$108:$H286)+1,0)=P286,"",INDEX(Mal!N$9:N$431,COUNTIF($E$108:$F286,"")-COUNT($H$108:$H286)+1,0)),"")</f>
        <v>#N/A</v>
      </c>
      <c r="Q287" s="39" t="e">
        <f>IF($E287="",IF(INDEX(Mal!O$9:O$431,COUNTIF($E$108:$F286,"")-COUNT($H$108:$H286)+1,0)=Q286,"",INDEX(Mal!O$9:O$431,COUNTIF($E$108:$F286,"")-COUNT($H$108:$H286)+1,0)),"")</f>
        <v>#N/A</v>
      </c>
      <c r="R287" s="39" t="e">
        <f>IF($E287="",IF(INDEX(Mal!P$9:P$431,COUNTIF($E$108:$F286,"")-COUNT($H$108:$H286)+1,0)=R286,"",INDEX(Mal!P$9:P$431,COUNTIF($E$108:$F286,"")-COUNT($H$108:$H286)+1,0)),"")</f>
        <v>#N/A</v>
      </c>
      <c r="S287" s="39" t="e">
        <f>IF($E287="",IF(INDEX(Mal!Q$9:Q$431,COUNTIF($E$108:$F286,"")-COUNT($H$108:$H286)+1,0)=S286,"",INDEX(Mal!Q$9:Q$431,COUNTIF($E$108:$F286,"")-COUNT($H$108:$H286)+1,0)),"")</f>
        <v>#N/A</v>
      </c>
      <c r="T287" s="39" t="e">
        <f>IF($E287="",IF(INDEX(Mal!R$9:R$431,COUNTIF($E$108:$F286,"")-COUNT($H$108:$H286)+1,0)=T286,"",INDEX(Mal!R$9:R$431,COUNTIF($E$108:$F286,"")-COUNT($H$108:$H286)+1,0)),"")</f>
        <v>#N/A</v>
      </c>
      <c r="U287" s="39" t="e">
        <f>IF($E287="",IF(INDEX(Mal!S$9:S$431,COUNTIF($E$108:$F286,"")-COUNT($H$108:$H286)+1,0)=U286,"",INDEX(Mal!S$9:S$431,COUNTIF($E$108:$F286,"")-COUNT($H$108:$H286)+1,0)),"")</f>
        <v>#N/A</v>
      </c>
      <c r="V287" s="39" t="e">
        <f t="shared" si="8"/>
        <v>#N/A</v>
      </c>
      <c r="W287" s="39" t="e">
        <f>IF(IF(AND(E287="",F287=""),INDEX(Mal!I$9:I$431,(COUNT($H$108:$H287)-COUNTIF($V$108:$V287,"")),0),"")="","",IF(AND(E287="",F287=""),INDEX(Mal!I$9:I$431,(COUNT($H$108:$H287)-COUNTIF($V$108:$V287,"")),0),""))</f>
        <v>#N/A</v>
      </c>
      <c r="X287" s="39" t="e">
        <f>IF($E287="",IF(INDEX(Mal!J$9:J$431,COUNTIF($E$108:$F286,"")-COUNT($H$108:$H286)+1,0)=X286,"",INDEX(Mal!J$9:J$431,COUNTIF($E$108:$F286,"")-COUNT($H$108:$H286)+1,0)),"")</f>
        <v>#N/A</v>
      </c>
      <c r="Y287" s="39" t="e">
        <f>IF(AND(Y286="",$H287=$H286),"",IF(VLOOKUP($H287,Mal!$A$9:$T$431,20,0)='Sales Orders'!Y286,"",VLOOKUP($H287,Mal!$A$9:$T$431,20,0)))</f>
        <v>#N/A</v>
      </c>
      <c r="Z287" s="39" t="e">
        <f t="shared" si="9"/>
        <v>#N/A</v>
      </c>
    </row>
    <row r="288" spans="1:26">
      <c r="A288" t="str">
        <f>IFERROR(IF(VLOOKUP(H288,Mal!$A$9:$A$431,1,0),"","END"),"END")</f>
        <v>END</v>
      </c>
      <c r="B288" s="39" t="e">
        <f>IF($E288="",IF(INDEX(Mal!$D$9:$D$431,COUNTIF($E$108:$F287,"")-COUNT($H$108:$H287)+1,0)=B287,"",INDEX(Mal!$D$9:$D$431,COUNTIF($E$108:$F287,"")-COUNT($H$108:$H287)+1,0)),"")</f>
        <v>#N/A</v>
      </c>
      <c r="C288" s="39" t="e">
        <f t="shared" si="10"/>
        <v>#N/A</v>
      </c>
      <c r="D288" s="39" t="e">
        <f>IF($E288="",IF(INDEX(Mal!$F$9:$F$431,COUNTIF($E$108:$F287,"")-COUNT($H$108:$H287)+1,0)=D287,"",INDEX(Mal!$F$9:$F$431,COUNTIF($E$108:$F287,"")-COUNT($H$108:$H287)+1,0)),"")</f>
        <v>#N/A</v>
      </c>
      <c r="E288" s="39" t="e">
        <f>IF(AND(E287="",$H288=$H287),"",IF(VLOOKUP(H288,Mal!$A$9:$B$431,2,0)='Sales Orders'!E287,"",VLOOKUP($H288,Mal!$A$9:$B$431,2,0)))</f>
        <v>#N/A</v>
      </c>
      <c r="F288" s="39" t="e">
        <f>IF($E288="",IF(INDEX(Mal!$C$9:$C$431,COUNTIF($E$108:$F287,"")-COUNT($H$108:$H287)+1,0)=F287,"",INDEX(Mal!$C$9:$C$431,COUNTIF($E$108:$F287,"")-COUNT($H$108:$H287)+1,0)),"")</f>
        <v>#N/A</v>
      </c>
      <c r="G288" s="39" t="e">
        <f t="shared" si="11"/>
        <v>#N/A</v>
      </c>
      <c r="H288" s="39">
        <f>IF(COUNTIF(Mal!$A$9:$A$431,'Sales Orders'!H287)+COUNTIFS(Mal!$A$9:$A$431,H287,Mal!$B$9:$B$431,"&lt;&gt;")+COUNTIFS(Mal!$A$9:$A$431,H287,Mal!$C$9:$C$431,"&lt;&gt;")=COUNTIF('Sales Orders'!$H$108:H287,'Sales Orders'!H287),'Sales Orders'!H287+1,'Sales Orders'!H287)</f>
        <v>2</v>
      </c>
      <c r="I288" s="39" t="e">
        <f>IF(E288="","",IF(Mal!$C$5="","",Mal!$C$5))</f>
        <v>#N/A</v>
      </c>
      <c r="J288" s="39" t="e">
        <f>IF(AND(J287="",$H288=$H287),"",IF(VLOOKUP($H288,Mal!$A$9:$H$431,7,0)='Sales Orders'!J287,"",VLOOKUP($H288,Mal!$A$9:$H$431,7,0)))</f>
        <v>#N/A</v>
      </c>
      <c r="K288" s="39" t="e">
        <f>IF(AND(K287="",$H288=$H287),"",IF(VLOOKUP($H288,Mal!$A$9:$H$431,8,0)='Sales Orders'!K287,"",VLOOKUP($H288,Mal!$A$9:$H$431,8,0)))</f>
        <v>#N/A</v>
      </c>
      <c r="L288" s="39" t="e">
        <f>IF(E288="","",IF(Mal!$C$6="","",Mal!$C$6))</f>
        <v>#N/A</v>
      </c>
      <c r="M288" s="39" t="e">
        <f>IF($E288="",IF(INDEX(Mal!K$9:K$431,COUNTIF($E$108:$F287,"")-COUNT($H$108:$H287)+1,0)=M287,"",INDEX(Mal!K$9:K$431,COUNTIF($E$108:$F287,"")-COUNT($H$108:$H287)+1,0)),"")</f>
        <v>#N/A</v>
      </c>
      <c r="N288" s="39" t="e">
        <f>IF($E288="",IF(INDEX(Mal!L$9:L$431,COUNTIF($E$108:$F287,"")-COUNT($H$108:$H287)+1,0)=N287,"",INDEX(Mal!L$9:L$431,COUNTIF($E$108:$F287,"")-COUNT($H$108:$H287)+1,0)),"")</f>
        <v>#N/A</v>
      </c>
      <c r="O288" s="39" t="e">
        <f>IF($E288="",IF(INDEX(Mal!M$9:M$431,COUNTIF($E$108:$F287,"")-COUNT($H$108:$H287)+1,0)=O287,"",INDEX(Mal!M$9:M$431,COUNTIF($E$108:$F287,"")-COUNT($H$108:$H287)+1,0)),"")</f>
        <v>#N/A</v>
      </c>
      <c r="P288" s="39" t="e">
        <f>IF($E288="",IF(INDEX(Mal!N$9:N$431,COUNTIF($E$108:$F287,"")-COUNT($H$108:$H287)+1,0)=P287,"",INDEX(Mal!N$9:N$431,COUNTIF($E$108:$F287,"")-COUNT($H$108:$H287)+1,0)),"")</f>
        <v>#N/A</v>
      </c>
      <c r="Q288" s="39" t="e">
        <f>IF($E288="",IF(INDEX(Mal!O$9:O$431,COUNTIF($E$108:$F287,"")-COUNT($H$108:$H287)+1,0)=Q287,"",INDEX(Mal!O$9:O$431,COUNTIF($E$108:$F287,"")-COUNT($H$108:$H287)+1,0)),"")</f>
        <v>#N/A</v>
      </c>
      <c r="R288" s="39" t="e">
        <f>IF($E288="",IF(INDEX(Mal!P$9:P$431,COUNTIF($E$108:$F287,"")-COUNT($H$108:$H287)+1,0)=R287,"",INDEX(Mal!P$9:P$431,COUNTIF($E$108:$F287,"")-COUNT($H$108:$H287)+1,0)),"")</f>
        <v>#N/A</v>
      </c>
      <c r="S288" s="39" t="e">
        <f>IF($E288="",IF(INDEX(Mal!Q$9:Q$431,COUNTIF($E$108:$F287,"")-COUNT($H$108:$H287)+1,0)=S287,"",INDEX(Mal!Q$9:Q$431,COUNTIF($E$108:$F287,"")-COUNT($H$108:$H287)+1,0)),"")</f>
        <v>#N/A</v>
      </c>
      <c r="T288" s="39" t="e">
        <f>IF($E288="",IF(INDEX(Mal!R$9:R$431,COUNTIF($E$108:$F287,"")-COUNT($H$108:$H287)+1,0)=T287,"",INDEX(Mal!R$9:R$431,COUNTIF($E$108:$F287,"")-COUNT($H$108:$H287)+1,0)),"")</f>
        <v>#N/A</v>
      </c>
      <c r="U288" s="39" t="e">
        <f>IF($E288="",IF(INDEX(Mal!S$9:S$431,COUNTIF($E$108:$F287,"")-COUNT($H$108:$H287)+1,0)=U287,"",INDEX(Mal!S$9:S$431,COUNTIF($E$108:$F287,"")-COUNT($H$108:$H287)+1,0)),"")</f>
        <v>#N/A</v>
      </c>
      <c r="V288" s="39" t="e">
        <f t="shared" si="8"/>
        <v>#N/A</v>
      </c>
      <c r="W288" s="39" t="e">
        <f>IF(IF(AND(E288="",F288=""),INDEX(Mal!I$9:I$431,(COUNT($H$108:$H288)-COUNTIF($V$108:$V288,"")),0),"")="","",IF(AND(E288="",F288=""),INDEX(Mal!I$9:I$431,(COUNT($H$108:$H288)-COUNTIF($V$108:$V288,"")),0),""))</f>
        <v>#N/A</v>
      </c>
      <c r="X288" s="39" t="e">
        <f>IF($E288="",IF(INDEX(Mal!J$9:J$431,COUNTIF($E$108:$F287,"")-COUNT($H$108:$H287)+1,0)=X287,"",INDEX(Mal!J$9:J$431,COUNTIF($E$108:$F287,"")-COUNT($H$108:$H287)+1,0)),"")</f>
        <v>#N/A</v>
      </c>
      <c r="Y288" s="39" t="e">
        <f>IF(AND(Y287="",$H288=$H287),"",IF(VLOOKUP($H288,Mal!$A$9:$T$431,20,0)='Sales Orders'!Y287,"",VLOOKUP($H288,Mal!$A$9:$T$431,20,0)))</f>
        <v>#N/A</v>
      </c>
      <c r="Z288" s="39" t="e">
        <f t="shared" si="9"/>
        <v>#N/A</v>
      </c>
    </row>
    <row r="289" spans="1:26">
      <c r="A289" t="str">
        <f>IFERROR(IF(VLOOKUP(H289,Mal!$A$9:$A$431,1,0),"","END"),"END")</f>
        <v>END</v>
      </c>
      <c r="B289" s="39" t="e">
        <f>IF($E289="",IF(INDEX(Mal!$D$9:$D$431,COUNTIF($E$108:$F288,"")-COUNT($H$108:$H288)+1,0)=B288,"",INDEX(Mal!$D$9:$D$431,COUNTIF($E$108:$F288,"")-COUNT($H$108:$H288)+1,0)),"")</f>
        <v>#N/A</v>
      </c>
      <c r="C289" s="39" t="e">
        <f t="shared" si="10"/>
        <v>#N/A</v>
      </c>
      <c r="D289" s="39" t="e">
        <f>IF($E289="",IF(INDEX(Mal!$F$9:$F$431,COUNTIF($E$108:$F288,"")-COUNT($H$108:$H288)+1,0)=D288,"",INDEX(Mal!$F$9:$F$431,COUNTIF($E$108:$F288,"")-COUNT($H$108:$H288)+1,0)),"")</f>
        <v>#N/A</v>
      </c>
      <c r="E289" s="39" t="e">
        <f>IF(AND(E288="",$H289=$H288),"",IF(VLOOKUP(H289,Mal!$A$9:$B$431,2,0)='Sales Orders'!E288,"",VLOOKUP($H289,Mal!$A$9:$B$431,2,0)))</f>
        <v>#N/A</v>
      </c>
      <c r="F289" s="39" t="e">
        <f>IF($E289="",IF(INDEX(Mal!$C$9:$C$431,COUNTIF($E$108:$F288,"")-COUNT($H$108:$H288)+1,0)=F288,"",INDEX(Mal!$C$9:$C$431,COUNTIF($E$108:$F288,"")-COUNT($H$108:$H288)+1,0)),"")</f>
        <v>#N/A</v>
      </c>
      <c r="G289" s="39" t="e">
        <f t="shared" si="11"/>
        <v>#N/A</v>
      </c>
      <c r="H289" s="39">
        <f>IF(COUNTIF(Mal!$A$9:$A$431,'Sales Orders'!H288)+COUNTIFS(Mal!$A$9:$A$431,H288,Mal!$B$9:$B$431,"&lt;&gt;")+COUNTIFS(Mal!$A$9:$A$431,H288,Mal!$C$9:$C$431,"&lt;&gt;")=COUNTIF('Sales Orders'!$H$108:H288,'Sales Orders'!H288),'Sales Orders'!H288+1,'Sales Orders'!H288)</f>
        <v>2</v>
      </c>
      <c r="I289" s="39" t="e">
        <f>IF(E289="","",IF(Mal!$C$5="","",Mal!$C$5))</f>
        <v>#N/A</v>
      </c>
      <c r="J289" s="39" t="e">
        <f>IF(AND(J288="",$H289=$H288),"",IF(VLOOKUP($H289,Mal!$A$9:$H$431,7,0)='Sales Orders'!J288,"",VLOOKUP($H289,Mal!$A$9:$H$431,7,0)))</f>
        <v>#N/A</v>
      </c>
      <c r="K289" s="39" t="e">
        <f>IF(AND(K288="",$H289=$H288),"",IF(VLOOKUP($H289,Mal!$A$9:$H$431,8,0)='Sales Orders'!K288,"",VLOOKUP($H289,Mal!$A$9:$H$431,8,0)))</f>
        <v>#N/A</v>
      </c>
      <c r="L289" s="39" t="e">
        <f>IF(E289="","",IF(Mal!$C$6="","",Mal!$C$6))</f>
        <v>#N/A</v>
      </c>
      <c r="M289" s="39" t="e">
        <f>IF($E289="",IF(INDEX(Mal!K$9:K$431,COUNTIF($E$108:$F288,"")-COUNT($H$108:$H288)+1,0)=M288,"",INDEX(Mal!K$9:K$431,COUNTIF($E$108:$F288,"")-COUNT($H$108:$H288)+1,0)),"")</f>
        <v>#N/A</v>
      </c>
      <c r="N289" s="39" t="e">
        <f>IF($E289="",IF(INDEX(Mal!L$9:L$431,COUNTIF($E$108:$F288,"")-COUNT($H$108:$H288)+1,0)=N288,"",INDEX(Mal!L$9:L$431,COUNTIF($E$108:$F288,"")-COUNT($H$108:$H288)+1,0)),"")</f>
        <v>#N/A</v>
      </c>
      <c r="O289" s="39" t="e">
        <f>IF($E289="",IF(INDEX(Mal!M$9:M$431,COUNTIF($E$108:$F288,"")-COUNT($H$108:$H288)+1,0)=O288,"",INDEX(Mal!M$9:M$431,COUNTIF($E$108:$F288,"")-COUNT($H$108:$H288)+1,0)),"")</f>
        <v>#N/A</v>
      </c>
      <c r="P289" s="39" t="e">
        <f>IF($E289="",IF(INDEX(Mal!N$9:N$431,COUNTIF($E$108:$F288,"")-COUNT($H$108:$H288)+1,0)=P288,"",INDEX(Mal!N$9:N$431,COUNTIF($E$108:$F288,"")-COUNT($H$108:$H288)+1,0)),"")</f>
        <v>#N/A</v>
      </c>
      <c r="Q289" s="39" t="e">
        <f>IF($E289="",IF(INDEX(Mal!O$9:O$431,COUNTIF($E$108:$F288,"")-COUNT($H$108:$H288)+1,0)=Q288,"",INDEX(Mal!O$9:O$431,COUNTIF($E$108:$F288,"")-COUNT($H$108:$H288)+1,0)),"")</f>
        <v>#N/A</v>
      </c>
      <c r="R289" s="39" t="e">
        <f>IF($E289="",IF(INDEX(Mal!P$9:P$431,COUNTIF($E$108:$F288,"")-COUNT($H$108:$H288)+1,0)=R288,"",INDEX(Mal!P$9:P$431,COUNTIF($E$108:$F288,"")-COUNT($H$108:$H288)+1,0)),"")</f>
        <v>#N/A</v>
      </c>
      <c r="S289" s="39" t="e">
        <f>IF($E289="",IF(INDEX(Mal!Q$9:Q$431,COUNTIF($E$108:$F288,"")-COUNT($H$108:$H288)+1,0)=S288,"",INDEX(Mal!Q$9:Q$431,COUNTIF($E$108:$F288,"")-COUNT($H$108:$H288)+1,0)),"")</f>
        <v>#N/A</v>
      </c>
      <c r="T289" s="39" t="e">
        <f>IF($E289="",IF(INDEX(Mal!R$9:R$431,COUNTIF($E$108:$F288,"")-COUNT($H$108:$H288)+1,0)=T288,"",INDEX(Mal!R$9:R$431,COUNTIF($E$108:$F288,"")-COUNT($H$108:$H288)+1,0)),"")</f>
        <v>#N/A</v>
      </c>
      <c r="U289" s="39" t="e">
        <f>IF($E289="",IF(INDEX(Mal!S$9:S$431,COUNTIF($E$108:$F288,"")-COUNT($H$108:$H288)+1,0)=U288,"",INDEX(Mal!S$9:S$431,COUNTIF($E$108:$F288,"")-COUNT($H$108:$H288)+1,0)),"")</f>
        <v>#N/A</v>
      </c>
      <c r="V289" s="39" t="e">
        <f t="shared" si="8"/>
        <v>#N/A</v>
      </c>
      <c r="W289" s="39" t="e">
        <f>IF(IF(AND(E289="",F289=""),INDEX(Mal!I$9:I$431,(COUNT($H$108:$H289)-COUNTIF($V$108:$V289,"")),0),"")="","",IF(AND(E289="",F289=""),INDEX(Mal!I$9:I$431,(COUNT($H$108:$H289)-COUNTIF($V$108:$V289,"")),0),""))</f>
        <v>#N/A</v>
      </c>
      <c r="X289" s="39" t="e">
        <f>IF($E289="",IF(INDEX(Mal!J$9:J$431,COUNTIF($E$108:$F288,"")-COUNT($H$108:$H288)+1,0)=X288,"",INDEX(Mal!J$9:J$431,COUNTIF($E$108:$F288,"")-COUNT($H$108:$H288)+1,0)),"")</f>
        <v>#N/A</v>
      </c>
      <c r="Y289" s="39" t="e">
        <f>IF(AND(Y288="",$H289=$H288),"",IF(VLOOKUP($H289,Mal!$A$9:$T$431,20,0)='Sales Orders'!Y288,"",VLOOKUP($H289,Mal!$A$9:$T$431,20,0)))</f>
        <v>#N/A</v>
      </c>
      <c r="Z289" s="39" t="e">
        <f t="shared" si="9"/>
        <v>#N/A</v>
      </c>
    </row>
    <row r="290" spans="1:26">
      <c r="A290" t="str">
        <f>IFERROR(IF(VLOOKUP(H290,Mal!$A$9:$A$431,1,0),"","END"),"END")</f>
        <v>END</v>
      </c>
      <c r="B290" s="39" t="e">
        <f>IF($E290="",IF(INDEX(Mal!$D$9:$D$431,COUNTIF($E$108:$F289,"")-COUNT($H$108:$H289)+1,0)=B289,"",INDEX(Mal!$D$9:$D$431,COUNTIF($E$108:$F289,"")-COUNT($H$108:$H289)+1,0)),"")</f>
        <v>#N/A</v>
      </c>
      <c r="C290" s="39" t="e">
        <f t="shared" si="10"/>
        <v>#N/A</v>
      </c>
      <c r="D290" s="39" t="e">
        <f>IF($E290="",IF(INDEX(Mal!$F$9:$F$431,COUNTIF($E$108:$F289,"")-COUNT($H$108:$H289)+1,0)=D289,"",INDEX(Mal!$F$9:$F$431,COUNTIF($E$108:$F289,"")-COUNT($H$108:$H289)+1,0)),"")</f>
        <v>#N/A</v>
      </c>
      <c r="E290" s="39" t="e">
        <f>IF(AND(E289="",$H290=$H289),"",IF(VLOOKUP(H290,Mal!$A$9:$B$431,2,0)='Sales Orders'!E289,"",VLOOKUP($H290,Mal!$A$9:$B$431,2,0)))</f>
        <v>#N/A</v>
      </c>
      <c r="F290" s="39" t="e">
        <f>IF($E290="",IF(INDEX(Mal!$C$9:$C$431,COUNTIF($E$108:$F289,"")-COUNT($H$108:$H289)+1,0)=F289,"",INDEX(Mal!$C$9:$C$431,COUNTIF($E$108:$F289,"")-COUNT($H$108:$H289)+1,0)),"")</f>
        <v>#N/A</v>
      </c>
      <c r="G290" s="39" t="e">
        <f t="shared" si="11"/>
        <v>#N/A</v>
      </c>
      <c r="H290" s="39">
        <f>IF(COUNTIF(Mal!$A$9:$A$431,'Sales Orders'!H289)+COUNTIFS(Mal!$A$9:$A$431,H289,Mal!$B$9:$B$431,"&lt;&gt;")+COUNTIFS(Mal!$A$9:$A$431,H289,Mal!$C$9:$C$431,"&lt;&gt;")=COUNTIF('Sales Orders'!$H$108:H289,'Sales Orders'!H289),'Sales Orders'!H289+1,'Sales Orders'!H289)</f>
        <v>2</v>
      </c>
      <c r="I290" s="39" t="e">
        <f>IF(E290="","",IF(Mal!$C$5="","",Mal!$C$5))</f>
        <v>#N/A</v>
      </c>
      <c r="J290" s="39" t="e">
        <f>IF(AND(J289="",$H290=$H289),"",IF(VLOOKUP($H290,Mal!$A$9:$H$431,7,0)='Sales Orders'!J289,"",VLOOKUP($H290,Mal!$A$9:$H$431,7,0)))</f>
        <v>#N/A</v>
      </c>
      <c r="K290" s="39" t="e">
        <f>IF(AND(K289="",$H290=$H289),"",IF(VLOOKUP($H290,Mal!$A$9:$H$431,8,0)='Sales Orders'!K289,"",VLOOKUP($H290,Mal!$A$9:$H$431,8,0)))</f>
        <v>#N/A</v>
      </c>
      <c r="L290" s="39" t="e">
        <f>IF(E290="","",IF(Mal!$C$6="","",Mal!$C$6))</f>
        <v>#N/A</v>
      </c>
      <c r="M290" s="39" t="e">
        <f>IF($E290="",IF(INDEX(Mal!K$9:K$431,COUNTIF($E$108:$F289,"")-COUNT($H$108:$H289)+1,0)=M289,"",INDEX(Mal!K$9:K$431,COUNTIF($E$108:$F289,"")-COUNT($H$108:$H289)+1,0)),"")</f>
        <v>#N/A</v>
      </c>
      <c r="N290" s="39" t="e">
        <f>IF($E290="",IF(INDEX(Mal!L$9:L$431,COUNTIF($E$108:$F289,"")-COUNT($H$108:$H289)+1,0)=N289,"",INDEX(Mal!L$9:L$431,COUNTIF($E$108:$F289,"")-COUNT($H$108:$H289)+1,0)),"")</f>
        <v>#N/A</v>
      </c>
      <c r="O290" s="39" t="e">
        <f>IF($E290="",IF(INDEX(Mal!M$9:M$431,COUNTIF($E$108:$F289,"")-COUNT($H$108:$H289)+1,0)=O289,"",INDEX(Mal!M$9:M$431,COUNTIF($E$108:$F289,"")-COUNT($H$108:$H289)+1,0)),"")</f>
        <v>#N/A</v>
      </c>
      <c r="P290" s="39" t="e">
        <f>IF($E290="",IF(INDEX(Mal!N$9:N$431,COUNTIF($E$108:$F289,"")-COUNT($H$108:$H289)+1,0)=P289,"",INDEX(Mal!N$9:N$431,COUNTIF($E$108:$F289,"")-COUNT($H$108:$H289)+1,0)),"")</f>
        <v>#N/A</v>
      </c>
      <c r="Q290" s="39" t="e">
        <f>IF($E290="",IF(INDEX(Mal!O$9:O$431,COUNTIF($E$108:$F289,"")-COUNT($H$108:$H289)+1,0)=Q289,"",INDEX(Mal!O$9:O$431,COUNTIF($E$108:$F289,"")-COUNT($H$108:$H289)+1,0)),"")</f>
        <v>#N/A</v>
      </c>
      <c r="R290" s="39" t="e">
        <f>IF($E290="",IF(INDEX(Mal!P$9:P$431,COUNTIF($E$108:$F289,"")-COUNT($H$108:$H289)+1,0)=R289,"",INDEX(Mal!P$9:P$431,COUNTIF($E$108:$F289,"")-COUNT($H$108:$H289)+1,0)),"")</f>
        <v>#N/A</v>
      </c>
      <c r="S290" s="39" t="e">
        <f>IF($E290="",IF(INDEX(Mal!Q$9:Q$431,COUNTIF($E$108:$F289,"")-COUNT($H$108:$H289)+1,0)=S289,"",INDEX(Mal!Q$9:Q$431,COUNTIF($E$108:$F289,"")-COUNT($H$108:$H289)+1,0)),"")</f>
        <v>#N/A</v>
      </c>
      <c r="T290" s="39" t="e">
        <f>IF($E290="",IF(INDEX(Mal!R$9:R$431,COUNTIF($E$108:$F289,"")-COUNT($H$108:$H289)+1,0)=T289,"",INDEX(Mal!R$9:R$431,COUNTIF($E$108:$F289,"")-COUNT($H$108:$H289)+1,0)),"")</f>
        <v>#N/A</v>
      </c>
      <c r="U290" s="39" t="e">
        <f>IF($E290="",IF(INDEX(Mal!S$9:S$431,COUNTIF($E$108:$F289,"")-COUNT($H$108:$H289)+1,0)=U289,"",INDEX(Mal!S$9:S$431,COUNTIF($E$108:$F289,"")-COUNT($H$108:$H289)+1,0)),"")</f>
        <v>#N/A</v>
      </c>
      <c r="V290" s="39" t="e">
        <f t="shared" si="8"/>
        <v>#N/A</v>
      </c>
      <c r="W290" s="39" t="e">
        <f>IF(IF(AND(E290="",F290=""),INDEX(Mal!I$9:I$431,(COUNT($H$108:$H290)-COUNTIF($V$108:$V290,"")),0),"")="","",IF(AND(E290="",F290=""),INDEX(Mal!I$9:I$431,(COUNT($H$108:$H290)-COUNTIF($V$108:$V290,"")),0),""))</f>
        <v>#N/A</v>
      </c>
      <c r="X290" s="39" t="e">
        <f>IF($E290="",IF(INDEX(Mal!J$9:J$431,COUNTIF($E$108:$F289,"")-COUNT($H$108:$H289)+1,0)=X289,"",INDEX(Mal!J$9:J$431,COUNTIF($E$108:$F289,"")-COUNT($H$108:$H289)+1,0)),"")</f>
        <v>#N/A</v>
      </c>
      <c r="Y290" s="39" t="e">
        <f>IF(AND(Y289="",$H290=$H289),"",IF(VLOOKUP($H290,Mal!$A$9:$T$431,20,0)='Sales Orders'!Y289,"",VLOOKUP($H290,Mal!$A$9:$T$431,20,0)))</f>
        <v>#N/A</v>
      </c>
      <c r="Z290" s="39" t="e">
        <f t="shared" si="9"/>
        <v>#N/A</v>
      </c>
    </row>
    <row r="291" spans="1:26">
      <c r="A291" t="str">
        <f>IFERROR(IF(VLOOKUP(H291,Mal!$A$9:$A$431,1,0),"","END"),"END")</f>
        <v>END</v>
      </c>
      <c r="B291" s="39" t="e">
        <f>IF($E291="",IF(INDEX(Mal!$D$9:$D$431,COUNTIF($E$108:$F290,"")-COUNT($H$108:$H290)+1,0)=B290,"",INDEX(Mal!$D$9:$D$431,COUNTIF($E$108:$F290,"")-COUNT($H$108:$H290)+1,0)),"")</f>
        <v>#N/A</v>
      </c>
      <c r="C291" s="39" t="e">
        <f t="shared" si="10"/>
        <v>#N/A</v>
      </c>
      <c r="D291" s="39" t="e">
        <f>IF($E291="",IF(INDEX(Mal!$F$9:$F$431,COUNTIF($E$108:$F290,"")-COUNT($H$108:$H290)+1,0)=D290,"",INDEX(Mal!$F$9:$F$431,COUNTIF($E$108:$F290,"")-COUNT($H$108:$H290)+1,0)),"")</f>
        <v>#N/A</v>
      </c>
      <c r="E291" s="39" t="e">
        <f>IF(AND(E290="",$H291=$H290),"",IF(VLOOKUP(H291,Mal!$A$9:$B$431,2,0)='Sales Orders'!E290,"",VLOOKUP($H291,Mal!$A$9:$B$431,2,0)))</f>
        <v>#N/A</v>
      </c>
      <c r="F291" s="39" t="e">
        <f>IF($E291="",IF(INDEX(Mal!$C$9:$C$431,COUNTIF($E$108:$F290,"")-COUNT($H$108:$H290)+1,0)=F290,"",INDEX(Mal!$C$9:$C$431,COUNTIF($E$108:$F290,"")-COUNT($H$108:$H290)+1,0)),"")</f>
        <v>#N/A</v>
      </c>
      <c r="G291" s="39" t="e">
        <f t="shared" si="11"/>
        <v>#N/A</v>
      </c>
      <c r="H291" s="39">
        <f>IF(COUNTIF(Mal!$A$9:$A$431,'Sales Orders'!H290)+COUNTIFS(Mal!$A$9:$A$431,H290,Mal!$B$9:$B$431,"&lt;&gt;")+COUNTIFS(Mal!$A$9:$A$431,H290,Mal!$C$9:$C$431,"&lt;&gt;")=COUNTIF('Sales Orders'!$H$108:H290,'Sales Orders'!H290),'Sales Orders'!H290+1,'Sales Orders'!H290)</f>
        <v>2</v>
      </c>
      <c r="I291" s="39" t="e">
        <f>IF(E291="","",IF(Mal!$C$5="","",Mal!$C$5))</f>
        <v>#N/A</v>
      </c>
      <c r="J291" s="39" t="e">
        <f>IF(AND(J290="",$H291=$H290),"",IF(VLOOKUP($H291,Mal!$A$9:$H$431,7,0)='Sales Orders'!J290,"",VLOOKUP($H291,Mal!$A$9:$H$431,7,0)))</f>
        <v>#N/A</v>
      </c>
      <c r="K291" s="39" t="e">
        <f>IF(AND(K290="",$H291=$H290),"",IF(VLOOKUP($H291,Mal!$A$9:$H$431,8,0)='Sales Orders'!K290,"",VLOOKUP($H291,Mal!$A$9:$H$431,8,0)))</f>
        <v>#N/A</v>
      </c>
      <c r="L291" s="39" t="e">
        <f>IF(E291="","",IF(Mal!$C$6="","",Mal!$C$6))</f>
        <v>#N/A</v>
      </c>
      <c r="M291" s="39" t="e">
        <f>IF($E291="",IF(INDEX(Mal!K$9:K$431,COUNTIF($E$108:$F290,"")-COUNT($H$108:$H290)+1,0)=M290,"",INDEX(Mal!K$9:K$431,COUNTIF($E$108:$F290,"")-COUNT($H$108:$H290)+1,0)),"")</f>
        <v>#N/A</v>
      </c>
      <c r="N291" s="39" t="e">
        <f>IF($E291="",IF(INDEX(Mal!L$9:L$431,COUNTIF($E$108:$F290,"")-COUNT($H$108:$H290)+1,0)=N290,"",INDEX(Mal!L$9:L$431,COUNTIF($E$108:$F290,"")-COUNT($H$108:$H290)+1,0)),"")</f>
        <v>#N/A</v>
      </c>
      <c r="O291" s="39" t="e">
        <f>IF($E291="",IF(INDEX(Mal!M$9:M$431,COUNTIF($E$108:$F290,"")-COUNT($H$108:$H290)+1,0)=O290,"",INDEX(Mal!M$9:M$431,COUNTIF($E$108:$F290,"")-COUNT($H$108:$H290)+1,0)),"")</f>
        <v>#N/A</v>
      </c>
      <c r="P291" s="39" t="e">
        <f>IF($E291="",IF(INDEX(Mal!N$9:N$431,COUNTIF($E$108:$F290,"")-COUNT($H$108:$H290)+1,0)=P290,"",INDEX(Mal!N$9:N$431,COUNTIF($E$108:$F290,"")-COUNT($H$108:$H290)+1,0)),"")</f>
        <v>#N/A</v>
      </c>
      <c r="Q291" s="39" t="e">
        <f>IF($E291="",IF(INDEX(Mal!O$9:O$431,COUNTIF($E$108:$F290,"")-COUNT($H$108:$H290)+1,0)=Q290,"",INDEX(Mal!O$9:O$431,COUNTIF($E$108:$F290,"")-COUNT($H$108:$H290)+1,0)),"")</f>
        <v>#N/A</v>
      </c>
      <c r="R291" s="39" t="e">
        <f>IF($E291="",IF(INDEX(Mal!P$9:P$431,COUNTIF($E$108:$F290,"")-COUNT($H$108:$H290)+1,0)=R290,"",INDEX(Mal!P$9:P$431,COUNTIF($E$108:$F290,"")-COUNT($H$108:$H290)+1,0)),"")</f>
        <v>#N/A</v>
      </c>
      <c r="S291" s="39" t="e">
        <f>IF($E291="",IF(INDEX(Mal!Q$9:Q$431,COUNTIF($E$108:$F290,"")-COUNT($H$108:$H290)+1,0)=S290,"",INDEX(Mal!Q$9:Q$431,COUNTIF($E$108:$F290,"")-COUNT($H$108:$H290)+1,0)),"")</f>
        <v>#N/A</v>
      </c>
      <c r="T291" s="39" t="e">
        <f>IF($E291="",IF(INDEX(Mal!R$9:R$431,COUNTIF($E$108:$F290,"")-COUNT($H$108:$H290)+1,0)=T290,"",INDEX(Mal!R$9:R$431,COUNTIF($E$108:$F290,"")-COUNT($H$108:$H290)+1,0)),"")</f>
        <v>#N/A</v>
      </c>
      <c r="U291" s="39" t="e">
        <f>IF($E291="",IF(INDEX(Mal!S$9:S$431,COUNTIF($E$108:$F290,"")-COUNT($H$108:$H290)+1,0)=U290,"",INDEX(Mal!S$9:S$431,COUNTIF($E$108:$F290,"")-COUNT($H$108:$H290)+1,0)),"")</f>
        <v>#N/A</v>
      </c>
      <c r="V291" s="39" t="e">
        <f t="shared" si="8"/>
        <v>#N/A</v>
      </c>
      <c r="W291" s="39" t="e">
        <f>IF(IF(AND(E291="",F291=""),INDEX(Mal!I$9:I$431,(COUNT($H$108:$H291)-COUNTIF($V$108:$V291,"")),0),"")="","",IF(AND(E291="",F291=""),INDEX(Mal!I$9:I$431,(COUNT($H$108:$H291)-COUNTIF($V$108:$V291,"")),0),""))</f>
        <v>#N/A</v>
      </c>
      <c r="X291" s="39" t="e">
        <f>IF($E291="",IF(INDEX(Mal!J$9:J$431,COUNTIF($E$108:$F290,"")-COUNT($H$108:$H290)+1,0)=X290,"",INDEX(Mal!J$9:J$431,COUNTIF($E$108:$F290,"")-COUNT($H$108:$H290)+1,0)),"")</f>
        <v>#N/A</v>
      </c>
      <c r="Y291" s="39" t="e">
        <f>IF(AND(Y290="",$H291=$H290),"",IF(VLOOKUP($H291,Mal!$A$9:$T$431,20,0)='Sales Orders'!Y290,"",VLOOKUP($H291,Mal!$A$9:$T$431,20,0)))</f>
        <v>#N/A</v>
      </c>
      <c r="Z291" s="39" t="e">
        <f t="shared" si="9"/>
        <v>#N/A</v>
      </c>
    </row>
    <row r="292" spans="1:26">
      <c r="A292" t="str">
        <f>IFERROR(IF(VLOOKUP(H292,Mal!$A$9:$A$431,1,0),"","END"),"END")</f>
        <v>END</v>
      </c>
      <c r="B292" s="39" t="e">
        <f>IF($E292="",IF(INDEX(Mal!$D$9:$D$431,COUNTIF($E$108:$F291,"")-COUNT($H$108:$H291)+1,0)=B291,"",INDEX(Mal!$D$9:$D$431,COUNTIF($E$108:$F291,"")-COUNT($H$108:$H291)+1,0)),"")</f>
        <v>#N/A</v>
      </c>
      <c r="C292" s="39" t="e">
        <f t="shared" si="10"/>
        <v>#N/A</v>
      </c>
      <c r="D292" s="39" t="e">
        <f>IF($E292="",IF(INDEX(Mal!$F$9:$F$431,COUNTIF($E$108:$F291,"")-COUNT($H$108:$H291)+1,0)=D291,"",INDEX(Mal!$F$9:$F$431,COUNTIF($E$108:$F291,"")-COUNT($H$108:$H291)+1,0)),"")</f>
        <v>#N/A</v>
      </c>
      <c r="E292" s="39" t="e">
        <f>IF(AND(E291="",$H292=$H291),"",IF(VLOOKUP(H292,Mal!$A$9:$B$431,2,0)='Sales Orders'!E291,"",VLOOKUP($H292,Mal!$A$9:$B$431,2,0)))</f>
        <v>#N/A</v>
      </c>
      <c r="F292" s="39" t="e">
        <f>IF($E292="",IF(INDEX(Mal!$C$9:$C$431,COUNTIF($E$108:$F291,"")-COUNT($H$108:$H291)+1,0)=F291,"",INDEX(Mal!$C$9:$C$431,COUNTIF($E$108:$F291,"")-COUNT($H$108:$H291)+1,0)),"")</f>
        <v>#N/A</v>
      </c>
      <c r="G292" s="39" t="e">
        <f t="shared" si="11"/>
        <v>#N/A</v>
      </c>
      <c r="H292" s="39">
        <f>IF(COUNTIF(Mal!$A$9:$A$431,'Sales Orders'!H291)+COUNTIFS(Mal!$A$9:$A$431,H291,Mal!$B$9:$B$431,"&lt;&gt;")+COUNTIFS(Mal!$A$9:$A$431,H291,Mal!$C$9:$C$431,"&lt;&gt;")=COUNTIF('Sales Orders'!$H$108:H291,'Sales Orders'!H291),'Sales Orders'!H291+1,'Sales Orders'!H291)</f>
        <v>2</v>
      </c>
      <c r="I292" s="39" t="e">
        <f>IF(E292="","",IF(Mal!$C$5="","",Mal!$C$5))</f>
        <v>#N/A</v>
      </c>
      <c r="J292" s="39" t="e">
        <f>IF(AND(J291="",$H292=$H291),"",IF(VLOOKUP($H292,Mal!$A$9:$H$431,7,0)='Sales Orders'!J291,"",VLOOKUP($H292,Mal!$A$9:$H$431,7,0)))</f>
        <v>#N/A</v>
      </c>
      <c r="K292" s="39" t="e">
        <f>IF(AND(K291="",$H292=$H291),"",IF(VLOOKUP($H292,Mal!$A$9:$H$431,8,0)='Sales Orders'!K291,"",VLOOKUP($H292,Mal!$A$9:$H$431,8,0)))</f>
        <v>#N/A</v>
      </c>
      <c r="L292" s="39" t="e">
        <f>IF(E292="","",IF(Mal!$C$6="","",Mal!$C$6))</f>
        <v>#N/A</v>
      </c>
      <c r="M292" s="39" t="e">
        <f>IF($E292="",IF(INDEX(Mal!K$9:K$431,COUNTIF($E$108:$F291,"")-COUNT($H$108:$H291)+1,0)=M291,"",INDEX(Mal!K$9:K$431,COUNTIF($E$108:$F291,"")-COUNT($H$108:$H291)+1,0)),"")</f>
        <v>#N/A</v>
      </c>
      <c r="N292" s="39" t="e">
        <f>IF($E292="",IF(INDEX(Mal!L$9:L$431,COUNTIF($E$108:$F291,"")-COUNT($H$108:$H291)+1,0)=N291,"",INDEX(Mal!L$9:L$431,COUNTIF($E$108:$F291,"")-COUNT($H$108:$H291)+1,0)),"")</f>
        <v>#N/A</v>
      </c>
      <c r="O292" s="39" t="e">
        <f>IF($E292="",IF(INDEX(Mal!M$9:M$431,COUNTIF($E$108:$F291,"")-COUNT($H$108:$H291)+1,0)=O291,"",INDEX(Mal!M$9:M$431,COUNTIF($E$108:$F291,"")-COUNT($H$108:$H291)+1,0)),"")</f>
        <v>#N/A</v>
      </c>
      <c r="P292" s="39" t="e">
        <f>IF($E292="",IF(INDEX(Mal!N$9:N$431,COUNTIF($E$108:$F291,"")-COUNT($H$108:$H291)+1,0)=P291,"",INDEX(Mal!N$9:N$431,COUNTIF($E$108:$F291,"")-COUNT($H$108:$H291)+1,0)),"")</f>
        <v>#N/A</v>
      </c>
      <c r="Q292" s="39" t="e">
        <f>IF($E292="",IF(INDEX(Mal!O$9:O$431,COUNTIF($E$108:$F291,"")-COUNT($H$108:$H291)+1,0)=Q291,"",INDEX(Mal!O$9:O$431,COUNTIF($E$108:$F291,"")-COUNT($H$108:$H291)+1,0)),"")</f>
        <v>#N/A</v>
      </c>
      <c r="R292" s="39" t="e">
        <f>IF($E292="",IF(INDEX(Mal!P$9:P$431,COUNTIF($E$108:$F291,"")-COUNT($H$108:$H291)+1,0)=R291,"",INDEX(Mal!P$9:P$431,COUNTIF($E$108:$F291,"")-COUNT($H$108:$H291)+1,0)),"")</f>
        <v>#N/A</v>
      </c>
      <c r="S292" s="39" t="e">
        <f>IF($E292="",IF(INDEX(Mal!Q$9:Q$431,COUNTIF($E$108:$F291,"")-COUNT($H$108:$H291)+1,0)=S291,"",INDEX(Mal!Q$9:Q$431,COUNTIF($E$108:$F291,"")-COUNT($H$108:$H291)+1,0)),"")</f>
        <v>#N/A</v>
      </c>
      <c r="T292" s="39" t="e">
        <f>IF($E292="",IF(INDEX(Mal!R$9:R$431,COUNTIF($E$108:$F291,"")-COUNT($H$108:$H291)+1,0)=T291,"",INDEX(Mal!R$9:R$431,COUNTIF($E$108:$F291,"")-COUNT($H$108:$H291)+1,0)),"")</f>
        <v>#N/A</v>
      </c>
      <c r="U292" s="39" t="e">
        <f>IF($E292="",IF(INDEX(Mal!S$9:S$431,COUNTIF($E$108:$F291,"")-COUNT($H$108:$H291)+1,0)=U291,"",INDEX(Mal!S$9:S$431,COUNTIF($E$108:$F291,"")-COUNT($H$108:$H291)+1,0)),"")</f>
        <v>#N/A</v>
      </c>
      <c r="V292" s="39" t="e">
        <f t="shared" si="8"/>
        <v>#N/A</v>
      </c>
      <c r="W292" s="39" t="e">
        <f>IF(IF(AND(E292="",F292=""),INDEX(Mal!I$9:I$431,(COUNT($H$108:$H292)-COUNTIF($V$108:$V292,"")),0),"")="","",IF(AND(E292="",F292=""),INDEX(Mal!I$9:I$431,(COUNT($H$108:$H292)-COUNTIF($V$108:$V292,"")),0),""))</f>
        <v>#N/A</v>
      </c>
      <c r="X292" s="39" t="e">
        <f>IF($E292="",IF(INDEX(Mal!J$9:J$431,COUNTIF($E$108:$F291,"")-COUNT($H$108:$H291)+1,0)=X291,"",INDEX(Mal!J$9:J$431,COUNTIF($E$108:$F291,"")-COUNT($H$108:$H291)+1,0)),"")</f>
        <v>#N/A</v>
      </c>
      <c r="Y292" s="39" t="e">
        <f>IF(AND(Y291="",$H292=$H291),"",IF(VLOOKUP($H292,Mal!$A$9:$T$431,20,0)='Sales Orders'!Y291,"",VLOOKUP($H292,Mal!$A$9:$T$431,20,0)))</f>
        <v>#N/A</v>
      </c>
      <c r="Z292" s="39" t="e">
        <f t="shared" si="9"/>
        <v>#N/A</v>
      </c>
    </row>
    <row r="293" spans="1:26">
      <c r="A293" t="str">
        <f>IFERROR(IF(VLOOKUP(H293,Mal!$A$9:$A$431,1,0),"","END"),"END")</f>
        <v>END</v>
      </c>
      <c r="B293" s="39" t="e">
        <f>IF($E293="",IF(INDEX(Mal!$D$9:$D$431,COUNTIF($E$108:$F292,"")-COUNT($H$108:$H292)+1,0)=B292,"",INDEX(Mal!$D$9:$D$431,COUNTIF($E$108:$F292,"")-COUNT($H$108:$H292)+1,0)),"")</f>
        <v>#N/A</v>
      </c>
      <c r="C293" s="39" t="e">
        <f t="shared" si="10"/>
        <v>#N/A</v>
      </c>
      <c r="D293" s="39" t="e">
        <f>IF($E293="",IF(INDEX(Mal!$F$9:$F$431,COUNTIF($E$108:$F292,"")-COUNT($H$108:$H292)+1,0)=D292,"",INDEX(Mal!$F$9:$F$431,COUNTIF($E$108:$F292,"")-COUNT($H$108:$H292)+1,0)),"")</f>
        <v>#N/A</v>
      </c>
      <c r="E293" s="39" t="e">
        <f>IF(AND(E292="",$H293=$H292),"",IF(VLOOKUP(H293,Mal!$A$9:$B$431,2,0)='Sales Orders'!E292,"",VLOOKUP($H293,Mal!$A$9:$B$431,2,0)))</f>
        <v>#N/A</v>
      </c>
      <c r="F293" s="39" t="e">
        <f>IF($E293="",IF(INDEX(Mal!$C$9:$C$431,COUNTIF($E$108:$F292,"")-COUNT($H$108:$H292)+1,0)=F292,"",INDEX(Mal!$C$9:$C$431,COUNTIF($E$108:$F292,"")-COUNT($H$108:$H292)+1,0)),"")</f>
        <v>#N/A</v>
      </c>
      <c r="G293" s="39" t="e">
        <f t="shared" si="11"/>
        <v>#N/A</v>
      </c>
      <c r="H293" s="39">
        <f>IF(COUNTIF(Mal!$A$9:$A$431,'Sales Orders'!H292)+COUNTIFS(Mal!$A$9:$A$431,H292,Mal!$B$9:$B$431,"&lt;&gt;")+COUNTIFS(Mal!$A$9:$A$431,H292,Mal!$C$9:$C$431,"&lt;&gt;")=COUNTIF('Sales Orders'!$H$108:H292,'Sales Orders'!H292),'Sales Orders'!H292+1,'Sales Orders'!H292)</f>
        <v>2</v>
      </c>
      <c r="I293" s="39" t="e">
        <f>IF(E293="","",IF(Mal!$C$5="","",Mal!$C$5))</f>
        <v>#N/A</v>
      </c>
      <c r="J293" s="39" t="e">
        <f>IF(AND(J292="",$H293=$H292),"",IF(VLOOKUP($H293,Mal!$A$9:$H$431,7,0)='Sales Orders'!J292,"",VLOOKUP($H293,Mal!$A$9:$H$431,7,0)))</f>
        <v>#N/A</v>
      </c>
      <c r="K293" s="39" t="e">
        <f>IF(AND(K292="",$H293=$H292),"",IF(VLOOKUP($H293,Mal!$A$9:$H$431,8,0)='Sales Orders'!K292,"",VLOOKUP($H293,Mal!$A$9:$H$431,8,0)))</f>
        <v>#N/A</v>
      </c>
      <c r="L293" s="39" t="e">
        <f>IF(E293="","",IF(Mal!$C$6="","",Mal!$C$6))</f>
        <v>#N/A</v>
      </c>
      <c r="M293" s="39" t="e">
        <f>IF($E293="",IF(INDEX(Mal!K$9:K$431,COUNTIF($E$108:$F292,"")-COUNT($H$108:$H292)+1,0)=M292,"",INDEX(Mal!K$9:K$431,COUNTIF($E$108:$F292,"")-COUNT($H$108:$H292)+1,0)),"")</f>
        <v>#N/A</v>
      </c>
      <c r="N293" s="39" t="e">
        <f>IF($E293="",IF(INDEX(Mal!L$9:L$431,COUNTIF($E$108:$F292,"")-COUNT($H$108:$H292)+1,0)=N292,"",INDEX(Mal!L$9:L$431,COUNTIF($E$108:$F292,"")-COUNT($H$108:$H292)+1,0)),"")</f>
        <v>#N/A</v>
      </c>
      <c r="O293" s="39" t="e">
        <f>IF($E293="",IF(INDEX(Mal!M$9:M$431,COUNTIF($E$108:$F292,"")-COUNT($H$108:$H292)+1,0)=O292,"",INDEX(Mal!M$9:M$431,COUNTIF($E$108:$F292,"")-COUNT($H$108:$H292)+1,0)),"")</f>
        <v>#N/A</v>
      </c>
      <c r="P293" s="39" t="e">
        <f>IF($E293="",IF(INDEX(Mal!N$9:N$431,COUNTIF($E$108:$F292,"")-COUNT($H$108:$H292)+1,0)=P292,"",INDEX(Mal!N$9:N$431,COUNTIF($E$108:$F292,"")-COUNT($H$108:$H292)+1,0)),"")</f>
        <v>#N/A</v>
      </c>
      <c r="Q293" s="39" t="e">
        <f>IF($E293="",IF(INDEX(Mal!O$9:O$431,COUNTIF($E$108:$F292,"")-COUNT($H$108:$H292)+1,0)=Q292,"",INDEX(Mal!O$9:O$431,COUNTIF($E$108:$F292,"")-COUNT($H$108:$H292)+1,0)),"")</f>
        <v>#N/A</v>
      </c>
      <c r="R293" s="39" t="e">
        <f>IF($E293="",IF(INDEX(Mal!P$9:P$431,COUNTIF($E$108:$F292,"")-COUNT($H$108:$H292)+1,0)=R292,"",INDEX(Mal!P$9:P$431,COUNTIF($E$108:$F292,"")-COUNT($H$108:$H292)+1,0)),"")</f>
        <v>#N/A</v>
      </c>
      <c r="S293" s="39" t="e">
        <f>IF($E293="",IF(INDEX(Mal!Q$9:Q$431,COUNTIF($E$108:$F292,"")-COUNT($H$108:$H292)+1,0)=S292,"",INDEX(Mal!Q$9:Q$431,COUNTIF($E$108:$F292,"")-COUNT($H$108:$H292)+1,0)),"")</f>
        <v>#N/A</v>
      </c>
      <c r="T293" s="39" t="e">
        <f>IF($E293="",IF(INDEX(Mal!R$9:R$431,COUNTIF($E$108:$F292,"")-COUNT($H$108:$H292)+1,0)=T292,"",INDEX(Mal!R$9:R$431,COUNTIF($E$108:$F292,"")-COUNT($H$108:$H292)+1,0)),"")</f>
        <v>#N/A</v>
      </c>
      <c r="U293" s="39" t="e">
        <f>IF($E293="",IF(INDEX(Mal!S$9:S$431,COUNTIF($E$108:$F292,"")-COUNT($H$108:$H292)+1,0)=U292,"",INDEX(Mal!S$9:S$431,COUNTIF($E$108:$F292,"")-COUNT($H$108:$H292)+1,0)),"")</f>
        <v>#N/A</v>
      </c>
      <c r="V293" s="39" t="e">
        <f t="shared" si="8"/>
        <v>#N/A</v>
      </c>
      <c r="W293" s="39" t="e">
        <f>IF(IF(AND(E293="",F293=""),INDEX(Mal!I$9:I$431,(COUNT($H$108:$H293)-COUNTIF($V$108:$V293,"")),0),"")="","",IF(AND(E293="",F293=""),INDEX(Mal!I$9:I$431,(COUNT($H$108:$H293)-COUNTIF($V$108:$V293,"")),0),""))</f>
        <v>#N/A</v>
      </c>
      <c r="X293" s="39" t="e">
        <f>IF($E293="",IF(INDEX(Mal!J$9:J$431,COUNTIF($E$108:$F292,"")-COUNT($H$108:$H292)+1,0)=X292,"",INDEX(Mal!J$9:J$431,COUNTIF($E$108:$F292,"")-COUNT($H$108:$H292)+1,0)),"")</f>
        <v>#N/A</v>
      </c>
      <c r="Y293" s="39" t="e">
        <f>IF(AND(Y292="",$H293=$H292),"",IF(VLOOKUP($H293,Mal!$A$9:$T$431,20,0)='Sales Orders'!Y292,"",VLOOKUP($H293,Mal!$A$9:$T$431,20,0)))</f>
        <v>#N/A</v>
      </c>
      <c r="Z293" s="39" t="e">
        <f t="shared" si="9"/>
        <v>#N/A</v>
      </c>
    </row>
    <row r="294" spans="1:26">
      <c r="A294" t="str">
        <f>IFERROR(IF(VLOOKUP(H294,Mal!$A$9:$A$431,1,0),"","END"),"END")</f>
        <v>END</v>
      </c>
      <c r="B294" s="39" t="e">
        <f>IF($E294="",IF(INDEX(Mal!$D$9:$D$431,COUNTIF($E$108:$F293,"")-COUNT($H$108:$H293)+1,0)=B293,"",INDEX(Mal!$D$9:$D$431,COUNTIF($E$108:$F293,"")-COUNT($H$108:$H293)+1,0)),"")</f>
        <v>#N/A</v>
      </c>
      <c r="C294" s="39" t="e">
        <f t="shared" si="10"/>
        <v>#N/A</v>
      </c>
      <c r="D294" s="39" t="e">
        <f>IF($E294="",IF(INDEX(Mal!$F$9:$F$431,COUNTIF($E$108:$F293,"")-COUNT($H$108:$H293)+1,0)=D293,"",INDEX(Mal!$F$9:$F$431,COUNTIF($E$108:$F293,"")-COUNT($H$108:$H293)+1,0)),"")</f>
        <v>#N/A</v>
      </c>
      <c r="E294" s="39" t="e">
        <f>IF(AND(E293="",$H294=$H293),"",IF(VLOOKUP(H294,Mal!$A$9:$B$431,2,0)='Sales Orders'!E293,"",VLOOKUP($H294,Mal!$A$9:$B$431,2,0)))</f>
        <v>#N/A</v>
      </c>
      <c r="F294" s="39" t="e">
        <f>IF($E294="",IF(INDEX(Mal!$C$9:$C$431,COUNTIF($E$108:$F293,"")-COUNT($H$108:$H293)+1,0)=F293,"",INDEX(Mal!$C$9:$C$431,COUNTIF($E$108:$F293,"")-COUNT($H$108:$H293)+1,0)),"")</f>
        <v>#N/A</v>
      </c>
      <c r="G294" s="39" t="e">
        <f t="shared" si="11"/>
        <v>#N/A</v>
      </c>
      <c r="H294" s="39">
        <f>IF(COUNTIF(Mal!$A$9:$A$431,'Sales Orders'!H293)+COUNTIFS(Mal!$A$9:$A$431,H293,Mal!$B$9:$B$431,"&lt;&gt;")+COUNTIFS(Mal!$A$9:$A$431,H293,Mal!$C$9:$C$431,"&lt;&gt;")=COUNTIF('Sales Orders'!$H$108:H293,'Sales Orders'!H293),'Sales Orders'!H293+1,'Sales Orders'!H293)</f>
        <v>2</v>
      </c>
      <c r="I294" s="39" t="e">
        <f>IF(E294="","",IF(Mal!$C$5="","",Mal!$C$5))</f>
        <v>#N/A</v>
      </c>
      <c r="J294" s="39" t="e">
        <f>IF(AND(J293="",$H294=$H293),"",IF(VLOOKUP($H294,Mal!$A$9:$H$431,7,0)='Sales Orders'!J293,"",VLOOKUP($H294,Mal!$A$9:$H$431,7,0)))</f>
        <v>#N/A</v>
      </c>
      <c r="K294" s="39" t="e">
        <f>IF(AND(K293="",$H294=$H293),"",IF(VLOOKUP($H294,Mal!$A$9:$H$431,8,0)='Sales Orders'!K293,"",VLOOKUP($H294,Mal!$A$9:$H$431,8,0)))</f>
        <v>#N/A</v>
      </c>
      <c r="L294" s="39" t="e">
        <f>IF(E294="","",IF(Mal!$C$6="","",Mal!$C$6))</f>
        <v>#N/A</v>
      </c>
      <c r="M294" s="39" t="e">
        <f>IF($E294="",IF(INDEX(Mal!K$9:K$431,COUNTIF($E$108:$F293,"")-COUNT($H$108:$H293)+1,0)=M293,"",INDEX(Mal!K$9:K$431,COUNTIF($E$108:$F293,"")-COUNT($H$108:$H293)+1,0)),"")</f>
        <v>#N/A</v>
      </c>
      <c r="N294" s="39" t="e">
        <f>IF($E294="",IF(INDEX(Mal!L$9:L$431,COUNTIF($E$108:$F293,"")-COUNT($H$108:$H293)+1,0)=N293,"",INDEX(Mal!L$9:L$431,COUNTIF($E$108:$F293,"")-COUNT($H$108:$H293)+1,0)),"")</f>
        <v>#N/A</v>
      </c>
      <c r="O294" s="39" t="e">
        <f>IF($E294="",IF(INDEX(Mal!M$9:M$431,COUNTIF($E$108:$F293,"")-COUNT($H$108:$H293)+1,0)=O293,"",INDEX(Mal!M$9:M$431,COUNTIF($E$108:$F293,"")-COUNT($H$108:$H293)+1,0)),"")</f>
        <v>#N/A</v>
      </c>
      <c r="P294" s="39" t="e">
        <f>IF($E294="",IF(INDEX(Mal!N$9:N$431,COUNTIF($E$108:$F293,"")-COUNT($H$108:$H293)+1,0)=P293,"",INDEX(Mal!N$9:N$431,COUNTIF($E$108:$F293,"")-COUNT($H$108:$H293)+1,0)),"")</f>
        <v>#N/A</v>
      </c>
      <c r="Q294" s="39" t="e">
        <f>IF($E294="",IF(INDEX(Mal!O$9:O$431,COUNTIF($E$108:$F293,"")-COUNT($H$108:$H293)+1,0)=Q293,"",INDEX(Mal!O$9:O$431,COUNTIF($E$108:$F293,"")-COUNT($H$108:$H293)+1,0)),"")</f>
        <v>#N/A</v>
      </c>
      <c r="R294" s="39" t="e">
        <f>IF($E294="",IF(INDEX(Mal!P$9:P$431,COUNTIF($E$108:$F293,"")-COUNT($H$108:$H293)+1,0)=R293,"",INDEX(Mal!P$9:P$431,COUNTIF($E$108:$F293,"")-COUNT($H$108:$H293)+1,0)),"")</f>
        <v>#N/A</v>
      </c>
      <c r="S294" s="39" t="e">
        <f>IF($E294="",IF(INDEX(Mal!Q$9:Q$431,COUNTIF($E$108:$F293,"")-COUNT($H$108:$H293)+1,0)=S293,"",INDEX(Mal!Q$9:Q$431,COUNTIF($E$108:$F293,"")-COUNT($H$108:$H293)+1,0)),"")</f>
        <v>#N/A</v>
      </c>
      <c r="T294" s="39" t="e">
        <f>IF($E294="",IF(INDEX(Mal!R$9:R$431,COUNTIF($E$108:$F293,"")-COUNT($H$108:$H293)+1,0)=T293,"",INDEX(Mal!R$9:R$431,COUNTIF($E$108:$F293,"")-COUNT($H$108:$H293)+1,0)),"")</f>
        <v>#N/A</v>
      </c>
      <c r="U294" s="39" t="e">
        <f>IF($E294="",IF(INDEX(Mal!S$9:S$431,COUNTIF($E$108:$F293,"")-COUNT($H$108:$H293)+1,0)=U293,"",INDEX(Mal!S$9:S$431,COUNTIF($E$108:$F293,"")-COUNT($H$108:$H293)+1,0)),"")</f>
        <v>#N/A</v>
      </c>
      <c r="V294" s="39" t="e">
        <f t="shared" si="8"/>
        <v>#N/A</v>
      </c>
      <c r="W294" s="39" t="e">
        <f>IF(IF(AND(E294="",F294=""),INDEX(Mal!I$9:I$431,(COUNT($H$108:$H294)-COUNTIF($V$108:$V294,"")),0),"")="","",IF(AND(E294="",F294=""),INDEX(Mal!I$9:I$431,(COUNT($H$108:$H294)-COUNTIF($V$108:$V294,"")),0),""))</f>
        <v>#N/A</v>
      </c>
      <c r="X294" s="39" t="e">
        <f>IF($E294="",IF(INDEX(Mal!J$9:J$431,COUNTIF($E$108:$F293,"")-COUNT($H$108:$H293)+1,0)=X293,"",INDEX(Mal!J$9:J$431,COUNTIF($E$108:$F293,"")-COUNT($H$108:$H293)+1,0)),"")</f>
        <v>#N/A</v>
      </c>
      <c r="Y294" s="39" t="e">
        <f>IF(AND(Y293="",$H294=$H293),"",IF(VLOOKUP($H294,Mal!$A$9:$T$431,20,0)='Sales Orders'!Y293,"",VLOOKUP($H294,Mal!$A$9:$T$431,20,0)))</f>
        <v>#N/A</v>
      </c>
      <c r="Z294" s="39" t="e">
        <f t="shared" si="9"/>
        <v>#N/A</v>
      </c>
    </row>
    <row r="295" spans="1:26">
      <c r="A295" t="str">
        <f>IFERROR(IF(VLOOKUP(H295,Mal!$A$9:$A$431,1,0),"","END"),"END")</f>
        <v>END</v>
      </c>
      <c r="B295" s="39" t="e">
        <f>IF($E295="",IF(INDEX(Mal!$D$9:$D$431,COUNTIF($E$108:$F294,"")-COUNT($H$108:$H294)+1,0)=B294,"",INDEX(Mal!$D$9:$D$431,COUNTIF($E$108:$F294,"")-COUNT($H$108:$H294)+1,0)),"")</f>
        <v>#N/A</v>
      </c>
      <c r="C295" s="39" t="e">
        <f t="shared" si="10"/>
        <v>#N/A</v>
      </c>
      <c r="D295" s="39" t="e">
        <f>IF($E295="",IF(INDEX(Mal!$F$9:$F$431,COUNTIF($E$108:$F294,"")-COUNT($H$108:$H294)+1,0)=D294,"",INDEX(Mal!$F$9:$F$431,COUNTIF($E$108:$F294,"")-COUNT($H$108:$H294)+1,0)),"")</f>
        <v>#N/A</v>
      </c>
      <c r="E295" s="39" t="e">
        <f>IF(AND(E294="",$H295=$H294),"",IF(VLOOKUP(H295,Mal!$A$9:$B$431,2,0)='Sales Orders'!E294,"",VLOOKUP($H295,Mal!$A$9:$B$431,2,0)))</f>
        <v>#N/A</v>
      </c>
      <c r="F295" s="39" t="e">
        <f>IF($E295="",IF(INDEX(Mal!$C$9:$C$431,COUNTIF($E$108:$F294,"")-COUNT($H$108:$H294)+1,0)=F294,"",INDEX(Mal!$C$9:$C$431,COUNTIF($E$108:$F294,"")-COUNT($H$108:$H294)+1,0)),"")</f>
        <v>#N/A</v>
      </c>
      <c r="G295" s="39" t="e">
        <f t="shared" si="11"/>
        <v>#N/A</v>
      </c>
      <c r="H295" s="39">
        <f>IF(COUNTIF(Mal!$A$9:$A$431,'Sales Orders'!H294)+COUNTIFS(Mal!$A$9:$A$431,H294,Mal!$B$9:$B$431,"&lt;&gt;")+COUNTIFS(Mal!$A$9:$A$431,H294,Mal!$C$9:$C$431,"&lt;&gt;")=COUNTIF('Sales Orders'!$H$108:H294,'Sales Orders'!H294),'Sales Orders'!H294+1,'Sales Orders'!H294)</f>
        <v>2</v>
      </c>
      <c r="I295" s="39" t="e">
        <f>IF(E295="","",IF(Mal!$C$5="","",Mal!$C$5))</f>
        <v>#N/A</v>
      </c>
      <c r="J295" s="39" t="e">
        <f>IF(AND(J294="",$H295=$H294),"",IF(VLOOKUP($H295,Mal!$A$9:$H$431,7,0)='Sales Orders'!J294,"",VLOOKUP($H295,Mal!$A$9:$H$431,7,0)))</f>
        <v>#N/A</v>
      </c>
      <c r="K295" s="39" t="e">
        <f>IF(AND(K294="",$H295=$H294),"",IF(VLOOKUP($H295,Mal!$A$9:$H$431,8,0)='Sales Orders'!K294,"",VLOOKUP($H295,Mal!$A$9:$H$431,8,0)))</f>
        <v>#N/A</v>
      </c>
      <c r="L295" s="39" t="e">
        <f>IF(E295="","",IF(Mal!$C$6="","",Mal!$C$6))</f>
        <v>#N/A</v>
      </c>
      <c r="M295" s="39" t="e">
        <f>IF($E295="",IF(INDEX(Mal!K$9:K$431,COUNTIF($E$108:$F294,"")-COUNT($H$108:$H294)+1,0)=M294,"",INDEX(Mal!K$9:K$431,COUNTIF($E$108:$F294,"")-COUNT($H$108:$H294)+1,0)),"")</f>
        <v>#N/A</v>
      </c>
      <c r="N295" s="39" t="e">
        <f>IF($E295="",IF(INDEX(Mal!L$9:L$431,COUNTIF($E$108:$F294,"")-COUNT($H$108:$H294)+1,0)=N294,"",INDEX(Mal!L$9:L$431,COUNTIF($E$108:$F294,"")-COUNT($H$108:$H294)+1,0)),"")</f>
        <v>#N/A</v>
      </c>
      <c r="O295" s="39" t="e">
        <f>IF($E295="",IF(INDEX(Mal!M$9:M$431,COUNTIF($E$108:$F294,"")-COUNT($H$108:$H294)+1,0)=O294,"",INDEX(Mal!M$9:M$431,COUNTIF($E$108:$F294,"")-COUNT($H$108:$H294)+1,0)),"")</f>
        <v>#N/A</v>
      </c>
      <c r="P295" s="39" t="e">
        <f>IF($E295="",IF(INDEX(Mal!N$9:N$431,COUNTIF($E$108:$F294,"")-COUNT($H$108:$H294)+1,0)=P294,"",INDEX(Mal!N$9:N$431,COUNTIF($E$108:$F294,"")-COUNT($H$108:$H294)+1,0)),"")</f>
        <v>#N/A</v>
      </c>
      <c r="Q295" s="39" t="e">
        <f>IF($E295="",IF(INDEX(Mal!O$9:O$431,COUNTIF($E$108:$F294,"")-COUNT($H$108:$H294)+1,0)=Q294,"",INDEX(Mal!O$9:O$431,COUNTIF($E$108:$F294,"")-COUNT($H$108:$H294)+1,0)),"")</f>
        <v>#N/A</v>
      </c>
      <c r="R295" s="39" t="e">
        <f>IF($E295="",IF(INDEX(Mal!P$9:P$431,COUNTIF($E$108:$F294,"")-COUNT($H$108:$H294)+1,0)=R294,"",INDEX(Mal!P$9:P$431,COUNTIF($E$108:$F294,"")-COUNT($H$108:$H294)+1,0)),"")</f>
        <v>#N/A</v>
      </c>
      <c r="S295" s="39" t="e">
        <f>IF($E295="",IF(INDEX(Mal!Q$9:Q$431,COUNTIF($E$108:$F294,"")-COUNT($H$108:$H294)+1,0)=S294,"",INDEX(Mal!Q$9:Q$431,COUNTIF($E$108:$F294,"")-COUNT($H$108:$H294)+1,0)),"")</f>
        <v>#N/A</v>
      </c>
      <c r="T295" s="39" t="e">
        <f>IF($E295="",IF(INDEX(Mal!R$9:R$431,COUNTIF($E$108:$F294,"")-COUNT($H$108:$H294)+1,0)=T294,"",INDEX(Mal!R$9:R$431,COUNTIF($E$108:$F294,"")-COUNT($H$108:$H294)+1,0)),"")</f>
        <v>#N/A</v>
      </c>
      <c r="U295" s="39" t="e">
        <f>IF($E295="",IF(INDEX(Mal!S$9:S$431,COUNTIF($E$108:$F294,"")-COUNT($H$108:$H294)+1,0)=U294,"",INDEX(Mal!S$9:S$431,COUNTIF($E$108:$F294,"")-COUNT($H$108:$H294)+1,0)),"")</f>
        <v>#N/A</v>
      </c>
      <c r="V295" s="39" t="e">
        <f t="shared" si="8"/>
        <v>#N/A</v>
      </c>
      <c r="W295" s="39" t="e">
        <f>IF(IF(AND(E295="",F295=""),INDEX(Mal!I$9:I$431,(COUNT($H$108:$H295)-COUNTIF($V$108:$V295,"")),0),"")="","",IF(AND(E295="",F295=""),INDEX(Mal!I$9:I$431,(COUNT($H$108:$H295)-COUNTIF($V$108:$V295,"")),0),""))</f>
        <v>#N/A</v>
      </c>
      <c r="X295" s="39" t="e">
        <f>IF($E295="",IF(INDEX(Mal!J$9:J$431,COUNTIF($E$108:$F294,"")-COUNT($H$108:$H294)+1,0)=X294,"",INDEX(Mal!J$9:J$431,COUNTIF($E$108:$F294,"")-COUNT($H$108:$H294)+1,0)),"")</f>
        <v>#N/A</v>
      </c>
      <c r="Y295" s="39" t="e">
        <f>IF(AND(Y294="",$H295=$H294),"",IF(VLOOKUP($H295,Mal!$A$9:$T$431,20,0)='Sales Orders'!Y294,"",VLOOKUP($H295,Mal!$A$9:$T$431,20,0)))</f>
        <v>#N/A</v>
      </c>
      <c r="Z295" s="39" t="e">
        <f t="shared" si="9"/>
        <v>#N/A</v>
      </c>
    </row>
    <row r="296" spans="1:26">
      <c r="A296" t="str">
        <f>IFERROR(IF(VLOOKUP(H296,Mal!$A$9:$A$431,1,0),"","END"),"END")</f>
        <v>END</v>
      </c>
      <c r="B296" s="39" t="e">
        <f>IF($E296="",IF(INDEX(Mal!$D$9:$D$431,COUNTIF($E$108:$F295,"")-COUNT($H$108:$H295)+1,0)=B295,"",INDEX(Mal!$D$9:$D$431,COUNTIF($E$108:$F295,"")-COUNT($H$108:$H295)+1,0)),"")</f>
        <v>#N/A</v>
      </c>
      <c r="C296" s="39" t="e">
        <f t="shared" si="10"/>
        <v>#N/A</v>
      </c>
      <c r="D296" s="39" t="e">
        <f>IF($E296="",IF(INDEX(Mal!$F$9:$F$431,COUNTIF($E$108:$F295,"")-COUNT($H$108:$H295)+1,0)=D295,"",INDEX(Mal!$F$9:$F$431,COUNTIF($E$108:$F295,"")-COUNT($H$108:$H295)+1,0)),"")</f>
        <v>#N/A</v>
      </c>
      <c r="E296" s="39" t="e">
        <f>IF(AND(E295="",$H296=$H295),"",IF(VLOOKUP(H296,Mal!$A$9:$B$431,2,0)='Sales Orders'!E295,"",VLOOKUP($H296,Mal!$A$9:$B$431,2,0)))</f>
        <v>#N/A</v>
      </c>
      <c r="F296" s="39" t="e">
        <f>IF($E296="",IF(INDEX(Mal!$C$9:$C$431,COUNTIF($E$108:$F295,"")-COUNT($H$108:$H295)+1,0)=F295,"",INDEX(Mal!$C$9:$C$431,COUNTIF($E$108:$F295,"")-COUNT($H$108:$H295)+1,0)),"")</f>
        <v>#N/A</v>
      </c>
      <c r="G296" s="39" t="e">
        <f t="shared" si="11"/>
        <v>#N/A</v>
      </c>
      <c r="H296" s="39">
        <f>IF(COUNTIF(Mal!$A$9:$A$431,'Sales Orders'!H295)+COUNTIFS(Mal!$A$9:$A$431,H295,Mal!$B$9:$B$431,"&lt;&gt;")+COUNTIFS(Mal!$A$9:$A$431,H295,Mal!$C$9:$C$431,"&lt;&gt;")=COUNTIF('Sales Orders'!$H$108:H295,'Sales Orders'!H295),'Sales Orders'!H295+1,'Sales Orders'!H295)</f>
        <v>2</v>
      </c>
      <c r="I296" s="39" t="e">
        <f>IF(E296="","",IF(Mal!$C$5="","",Mal!$C$5))</f>
        <v>#N/A</v>
      </c>
      <c r="J296" s="39" t="e">
        <f>IF(AND(J295="",$H296=$H295),"",IF(VLOOKUP($H296,Mal!$A$9:$H$431,7,0)='Sales Orders'!J295,"",VLOOKUP($H296,Mal!$A$9:$H$431,7,0)))</f>
        <v>#N/A</v>
      </c>
      <c r="K296" s="39" t="e">
        <f>IF(AND(K295="",$H296=$H295),"",IF(VLOOKUP($H296,Mal!$A$9:$H$431,8,0)='Sales Orders'!K295,"",VLOOKUP($H296,Mal!$A$9:$H$431,8,0)))</f>
        <v>#N/A</v>
      </c>
      <c r="L296" s="39" t="e">
        <f>IF(E296="","",IF(Mal!$C$6="","",Mal!$C$6))</f>
        <v>#N/A</v>
      </c>
      <c r="M296" s="39" t="e">
        <f>IF($E296="",IF(INDEX(Mal!K$9:K$431,COUNTIF($E$108:$F295,"")-COUNT($H$108:$H295)+1,0)=M295,"",INDEX(Mal!K$9:K$431,COUNTIF($E$108:$F295,"")-COUNT($H$108:$H295)+1,0)),"")</f>
        <v>#N/A</v>
      </c>
      <c r="N296" s="39" t="e">
        <f>IF($E296="",IF(INDEX(Mal!L$9:L$431,COUNTIF($E$108:$F295,"")-COUNT($H$108:$H295)+1,0)=N295,"",INDEX(Mal!L$9:L$431,COUNTIF($E$108:$F295,"")-COUNT($H$108:$H295)+1,0)),"")</f>
        <v>#N/A</v>
      </c>
      <c r="O296" s="39" t="e">
        <f>IF($E296="",IF(INDEX(Mal!M$9:M$431,COUNTIF($E$108:$F295,"")-COUNT($H$108:$H295)+1,0)=O295,"",INDEX(Mal!M$9:M$431,COUNTIF($E$108:$F295,"")-COUNT($H$108:$H295)+1,0)),"")</f>
        <v>#N/A</v>
      </c>
      <c r="P296" s="39" t="e">
        <f>IF($E296="",IF(INDEX(Mal!N$9:N$431,COUNTIF($E$108:$F295,"")-COUNT($H$108:$H295)+1,0)=P295,"",INDEX(Mal!N$9:N$431,COUNTIF($E$108:$F295,"")-COUNT($H$108:$H295)+1,0)),"")</f>
        <v>#N/A</v>
      </c>
      <c r="Q296" s="39" t="e">
        <f>IF($E296="",IF(INDEX(Mal!O$9:O$431,COUNTIF($E$108:$F295,"")-COUNT($H$108:$H295)+1,0)=Q295,"",INDEX(Mal!O$9:O$431,COUNTIF($E$108:$F295,"")-COUNT($H$108:$H295)+1,0)),"")</f>
        <v>#N/A</v>
      </c>
      <c r="R296" s="39" t="e">
        <f>IF($E296="",IF(INDEX(Mal!P$9:P$431,COUNTIF($E$108:$F295,"")-COUNT($H$108:$H295)+1,0)=R295,"",INDEX(Mal!P$9:P$431,COUNTIF($E$108:$F295,"")-COUNT($H$108:$H295)+1,0)),"")</f>
        <v>#N/A</v>
      </c>
      <c r="S296" s="39" t="e">
        <f>IF($E296="",IF(INDEX(Mal!Q$9:Q$431,COUNTIF($E$108:$F295,"")-COUNT($H$108:$H295)+1,0)=S295,"",INDEX(Mal!Q$9:Q$431,COUNTIF($E$108:$F295,"")-COUNT($H$108:$H295)+1,0)),"")</f>
        <v>#N/A</v>
      </c>
      <c r="T296" s="39" t="e">
        <f>IF($E296="",IF(INDEX(Mal!R$9:R$431,COUNTIF($E$108:$F295,"")-COUNT($H$108:$H295)+1,0)=T295,"",INDEX(Mal!R$9:R$431,COUNTIF($E$108:$F295,"")-COUNT($H$108:$H295)+1,0)),"")</f>
        <v>#N/A</v>
      </c>
      <c r="U296" s="39" t="e">
        <f>IF($E296="",IF(INDEX(Mal!S$9:S$431,COUNTIF($E$108:$F295,"")-COUNT($H$108:$H295)+1,0)=U295,"",INDEX(Mal!S$9:S$431,COUNTIF($E$108:$F295,"")-COUNT($H$108:$H295)+1,0)),"")</f>
        <v>#N/A</v>
      </c>
      <c r="V296" s="39" t="e">
        <f t="shared" si="8"/>
        <v>#N/A</v>
      </c>
      <c r="W296" s="39" t="e">
        <f>IF(IF(AND(E296="",F296=""),INDEX(Mal!I$9:I$431,(COUNT($H$108:$H296)-COUNTIF($V$108:$V296,"")),0),"")="","",IF(AND(E296="",F296=""),INDEX(Mal!I$9:I$431,(COUNT($H$108:$H296)-COUNTIF($V$108:$V296,"")),0),""))</f>
        <v>#N/A</v>
      </c>
      <c r="X296" s="39" t="e">
        <f>IF($E296="",IF(INDEX(Mal!J$9:J$431,COUNTIF($E$108:$F295,"")-COUNT($H$108:$H295)+1,0)=X295,"",INDEX(Mal!J$9:J$431,COUNTIF($E$108:$F295,"")-COUNT($H$108:$H295)+1,0)),"")</f>
        <v>#N/A</v>
      </c>
      <c r="Y296" s="39" t="e">
        <f>IF(AND(Y295="",$H296=$H295),"",IF(VLOOKUP($H296,Mal!$A$9:$T$431,20,0)='Sales Orders'!Y295,"",VLOOKUP($H296,Mal!$A$9:$T$431,20,0)))</f>
        <v>#N/A</v>
      </c>
      <c r="Z296" s="39" t="e">
        <f t="shared" si="9"/>
        <v>#N/A</v>
      </c>
    </row>
    <row r="297" spans="1:26">
      <c r="A297" t="str">
        <f>IFERROR(IF(VLOOKUP(H297,Mal!$A$9:$A$431,1,0),"","END"),"END")</f>
        <v>END</v>
      </c>
      <c r="B297" s="39" t="e">
        <f>IF($E297="",IF(INDEX(Mal!$D$9:$D$431,COUNTIF($E$108:$F296,"")-COUNT($H$108:$H296)+1,0)=B296,"",INDEX(Mal!$D$9:$D$431,COUNTIF($E$108:$F296,"")-COUNT($H$108:$H296)+1,0)),"")</f>
        <v>#N/A</v>
      </c>
      <c r="C297" s="39" t="e">
        <f t="shared" si="10"/>
        <v>#N/A</v>
      </c>
      <c r="D297" s="39" t="e">
        <f>IF($E297="",IF(INDEX(Mal!$F$9:$F$431,COUNTIF($E$108:$F296,"")-COUNT($H$108:$H296)+1,0)=D296,"",INDEX(Mal!$F$9:$F$431,COUNTIF($E$108:$F296,"")-COUNT($H$108:$H296)+1,0)),"")</f>
        <v>#N/A</v>
      </c>
      <c r="E297" s="39" t="e">
        <f>IF(AND(E296="",$H297=$H296),"",IF(VLOOKUP(H297,Mal!$A$9:$B$431,2,0)='Sales Orders'!E296,"",VLOOKUP($H297,Mal!$A$9:$B$431,2,0)))</f>
        <v>#N/A</v>
      </c>
      <c r="F297" s="39" t="e">
        <f>IF($E297="",IF(INDEX(Mal!$C$9:$C$431,COUNTIF($E$108:$F296,"")-COUNT($H$108:$H296)+1,0)=F296,"",INDEX(Mal!$C$9:$C$431,COUNTIF($E$108:$F296,"")-COUNT($H$108:$H296)+1,0)),"")</f>
        <v>#N/A</v>
      </c>
      <c r="G297" s="39" t="e">
        <f t="shared" si="11"/>
        <v>#N/A</v>
      </c>
      <c r="H297" s="39">
        <f>IF(COUNTIF(Mal!$A$9:$A$431,'Sales Orders'!H296)+COUNTIFS(Mal!$A$9:$A$431,H296,Mal!$B$9:$B$431,"&lt;&gt;")+COUNTIFS(Mal!$A$9:$A$431,H296,Mal!$C$9:$C$431,"&lt;&gt;")=COUNTIF('Sales Orders'!$H$108:H296,'Sales Orders'!H296),'Sales Orders'!H296+1,'Sales Orders'!H296)</f>
        <v>2</v>
      </c>
      <c r="I297" s="39" t="e">
        <f>IF(E297="","",IF(Mal!$C$5="","",Mal!$C$5))</f>
        <v>#N/A</v>
      </c>
      <c r="J297" s="39" t="e">
        <f>IF(AND(J296="",$H297=$H296),"",IF(VLOOKUP($H297,Mal!$A$9:$H$431,7,0)='Sales Orders'!J296,"",VLOOKUP($H297,Mal!$A$9:$H$431,7,0)))</f>
        <v>#N/A</v>
      </c>
      <c r="K297" s="39" t="e">
        <f>IF(AND(K296="",$H297=$H296),"",IF(VLOOKUP($H297,Mal!$A$9:$H$431,8,0)='Sales Orders'!K296,"",VLOOKUP($H297,Mal!$A$9:$H$431,8,0)))</f>
        <v>#N/A</v>
      </c>
      <c r="L297" s="39" t="e">
        <f>IF(E297="","",IF(Mal!$C$6="","",Mal!$C$6))</f>
        <v>#N/A</v>
      </c>
      <c r="M297" s="39" t="e">
        <f>IF($E297="",IF(INDEX(Mal!K$9:K$431,COUNTIF($E$108:$F296,"")-COUNT($H$108:$H296)+1,0)=M296,"",INDEX(Mal!K$9:K$431,COUNTIF($E$108:$F296,"")-COUNT($H$108:$H296)+1,0)),"")</f>
        <v>#N/A</v>
      </c>
      <c r="N297" s="39" t="e">
        <f>IF($E297="",IF(INDEX(Mal!L$9:L$431,COUNTIF($E$108:$F296,"")-COUNT($H$108:$H296)+1,0)=N296,"",INDEX(Mal!L$9:L$431,COUNTIF($E$108:$F296,"")-COUNT($H$108:$H296)+1,0)),"")</f>
        <v>#N/A</v>
      </c>
      <c r="O297" s="39" t="e">
        <f>IF($E297="",IF(INDEX(Mal!M$9:M$431,COUNTIF($E$108:$F296,"")-COUNT($H$108:$H296)+1,0)=O296,"",INDEX(Mal!M$9:M$431,COUNTIF($E$108:$F296,"")-COUNT($H$108:$H296)+1,0)),"")</f>
        <v>#N/A</v>
      </c>
      <c r="P297" s="39" t="e">
        <f>IF($E297="",IF(INDEX(Mal!N$9:N$431,COUNTIF($E$108:$F296,"")-COUNT($H$108:$H296)+1,0)=P296,"",INDEX(Mal!N$9:N$431,COUNTIF($E$108:$F296,"")-COUNT($H$108:$H296)+1,0)),"")</f>
        <v>#N/A</v>
      </c>
      <c r="Q297" s="39" t="e">
        <f>IF($E297="",IF(INDEX(Mal!O$9:O$431,COUNTIF($E$108:$F296,"")-COUNT($H$108:$H296)+1,0)=Q296,"",INDEX(Mal!O$9:O$431,COUNTIF($E$108:$F296,"")-COUNT($H$108:$H296)+1,0)),"")</f>
        <v>#N/A</v>
      </c>
      <c r="R297" s="39" t="e">
        <f>IF($E297="",IF(INDEX(Mal!P$9:P$431,COUNTIF($E$108:$F296,"")-COUNT($H$108:$H296)+1,0)=R296,"",INDEX(Mal!P$9:P$431,COUNTIF($E$108:$F296,"")-COUNT($H$108:$H296)+1,0)),"")</f>
        <v>#N/A</v>
      </c>
      <c r="S297" s="39" t="e">
        <f>IF($E297="",IF(INDEX(Mal!Q$9:Q$431,COUNTIF($E$108:$F296,"")-COUNT($H$108:$H296)+1,0)=S296,"",INDEX(Mal!Q$9:Q$431,COUNTIF($E$108:$F296,"")-COUNT($H$108:$H296)+1,0)),"")</f>
        <v>#N/A</v>
      </c>
      <c r="T297" s="39" t="e">
        <f>IF($E297="",IF(INDEX(Mal!R$9:R$431,COUNTIF($E$108:$F296,"")-COUNT($H$108:$H296)+1,0)=T296,"",INDEX(Mal!R$9:R$431,COUNTIF($E$108:$F296,"")-COUNT($H$108:$H296)+1,0)),"")</f>
        <v>#N/A</v>
      </c>
      <c r="U297" s="39" t="e">
        <f>IF($E297="",IF(INDEX(Mal!S$9:S$431,COUNTIF($E$108:$F296,"")-COUNT($H$108:$H296)+1,0)=U296,"",INDEX(Mal!S$9:S$431,COUNTIF($E$108:$F296,"")-COUNT($H$108:$H296)+1,0)),"")</f>
        <v>#N/A</v>
      </c>
      <c r="V297" s="39" t="e">
        <f t="shared" si="8"/>
        <v>#N/A</v>
      </c>
      <c r="W297" s="39" t="e">
        <f>IF(IF(AND(E297="",F297=""),INDEX(Mal!I$9:I$431,(COUNT($H$108:$H297)-COUNTIF($V$108:$V297,"")),0),"")="","",IF(AND(E297="",F297=""),INDEX(Mal!I$9:I$431,(COUNT($H$108:$H297)-COUNTIF($V$108:$V297,"")),0),""))</f>
        <v>#N/A</v>
      </c>
      <c r="X297" s="39" t="e">
        <f>IF($E297="",IF(INDEX(Mal!J$9:J$431,COUNTIF($E$108:$F296,"")-COUNT($H$108:$H296)+1,0)=X296,"",INDEX(Mal!J$9:J$431,COUNTIF($E$108:$F296,"")-COUNT($H$108:$H296)+1,0)),"")</f>
        <v>#N/A</v>
      </c>
      <c r="Y297" s="39" t="e">
        <f>IF(AND(Y296="",$H297=$H296),"",IF(VLOOKUP($H297,Mal!$A$9:$T$431,20,0)='Sales Orders'!Y296,"",VLOOKUP($H297,Mal!$A$9:$T$431,20,0)))</f>
        <v>#N/A</v>
      </c>
      <c r="Z297" s="39" t="e">
        <f t="shared" si="9"/>
        <v>#N/A</v>
      </c>
    </row>
    <row r="298" spans="1:26">
      <c r="A298" t="str">
        <f>IFERROR(IF(VLOOKUP(H298,Mal!$A$9:$A$431,1,0),"","END"),"END")</f>
        <v>END</v>
      </c>
      <c r="B298" s="39" t="e">
        <f>IF($E298="",IF(INDEX(Mal!$D$9:$D$431,COUNTIF($E$108:$F297,"")-COUNT($H$108:$H297)+1,0)=B297,"",INDEX(Mal!$D$9:$D$431,COUNTIF($E$108:$F297,"")-COUNT($H$108:$H297)+1,0)),"")</f>
        <v>#N/A</v>
      </c>
      <c r="C298" s="39" t="e">
        <f t="shared" si="10"/>
        <v>#N/A</v>
      </c>
      <c r="D298" s="39" t="e">
        <f>IF($E298="",IF(INDEX(Mal!$F$9:$F$431,COUNTIF($E$108:$F297,"")-COUNT($H$108:$H297)+1,0)=D297,"",INDEX(Mal!$F$9:$F$431,COUNTIF($E$108:$F297,"")-COUNT($H$108:$H297)+1,0)),"")</f>
        <v>#N/A</v>
      </c>
      <c r="E298" s="39" t="e">
        <f>IF(AND(E297="",$H298=$H297),"",IF(VLOOKUP(H298,Mal!$A$9:$B$431,2,0)='Sales Orders'!E297,"",VLOOKUP($H298,Mal!$A$9:$B$431,2,0)))</f>
        <v>#N/A</v>
      </c>
      <c r="F298" s="39" t="e">
        <f>IF($E298="",IF(INDEX(Mal!$C$9:$C$431,COUNTIF($E$108:$F297,"")-COUNT($H$108:$H297)+1,0)=F297,"",INDEX(Mal!$C$9:$C$431,COUNTIF($E$108:$F297,"")-COUNT($H$108:$H297)+1,0)),"")</f>
        <v>#N/A</v>
      </c>
      <c r="G298" s="39" t="e">
        <f t="shared" si="11"/>
        <v>#N/A</v>
      </c>
      <c r="H298" s="39">
        <f>IF(COUNTIF(Mal!$A$9:$A$431,'Sales Orders'!H297)+COUNTIFS(Mal!$A$9:$A$431,H297,Mal!$B$9:$B$431,"&lt;&gt;")+COUNTIFS(Mal!$A$9:$A$431,H297,Mal!$C$9:$C$431,"&lt;&gt;")=COUNTIF('Sales Orders'!$H$108:H297,'Sales Orders'!H297),'Sales Orders'!H297+1,'Sales Orders'!H297)</f>
        <v>2</v>
      </c>
      <c r="I298" s="39" t="e">
        <f>IF(E298="","",IF(Mal!$C$5="","",Mal!$C$5))</f>
        <v>#N/A</v>
      </c>
      <c r="J298" s="39" t="e">
        <f>IF(AND(J297="",$H298=$H297),"",IF(VLOOKUP($H298,Mal!$A$9:$H$431,7,0)='Sales Orders'!J297,"",VLOOKUP($H298,Mal!$A$9:$H$431,7,0)))</f>
        <v>#N/A</v>
      </c>
      <c r="K298" s="39" t="e">
        <f>IF(AND(K297="",$H298=$H297),"",IF(VLOOKUP($H298,Mal!$A$9:$H$431,8,0)='Sales Orders'!K297,"",VLOOKUP($H298,Mal!$A$9:$H$431,8,0)))</f>
        <v>#N/A</v>
      </c>
      <c r="L298" s="39" t="e">
        <f>IF(E298="","",IF(Mal!$C$6="","",Mal!$C$6))</f>
        <v>#N/A</v>
      </c>
      <c r="M298" s="39" t="e">
        <f>IF($E298="",IF(INDEX(Mal!K$9:K$431,COUNTIF($E$108:$F297,"")-COUNT($H$108:$H297)+1,0)=M297,"",INDEX(Mal!K$9:K$431,COUNTIF($E$108:$F297,"")-COUNT($H$108:$H297)+1,0)),"")</f>
        <v>#N/A</v>
      </c>
      <c r="N298" s="39" t="e">
        <f>IF($E298="",IF(INDEX(Mal!L$9:L$431,COUNTIF($E$108:$F297,"")-COUNT($H$108:$H297)+1,0)=N297,"",INDEX(Mal!L$9:L$431,COUNTIF($E$108:$F297,"")-COUNT($H$108:$H297)+1,0)),"")</f>
        <v>#N/A</v>
      </c>
      <c r="O298" s="39" t="e">
        <f>IF($E298="",IF(INDEX(Mal!M$9:M$431,COUNTIF($E$108:$F297,"")-COUNT($H$108:$H297)+1,0)=O297,"",INDEX(Mal!M$9:M$431,COUNTIF($E$108:$F297,"")-COUNT($H$108:$H297)+1,0)),"")</f>
        <v>#N/A</v>
      </c>
      <c r="P298" s="39" t="e">
        <f>IF($E298="",IF(INDEX(Mal!N$9:N$431,COUNTIF($E$108:$F297,"")-COUNT($H$108:$H297)+1,0)=P297,"",INDEX(Mal!N$9:N$431,COUNTIF($E$108:$F297,"")-COUNT($H$108:$H297)+1,0)),"")</f>
        <v>#N/A</v>
      </c>
      <c r="Q298" s="39" t="e">
        <f>IF($E298="",IF(INDEX(Mal!O$9:O$431,COUNTIF($E$108:$F297,"")-COUNT($H$108:$H297)+1,0)=Q297,"",INDEX(Mal!O$9:O$431,COUNTIF($E$108:$F297,"")-COUNT($H$108:$H297)+1,0)),"")</f>
        <v>#N/A</v>
      </c>
      <c r="R298" s="39" t="e">
        <f>IF($E298="",IF(INDEX(Mal!P$9:P$431,COUNTIF($E$108:$F297,"")-COUNT($H$108:$H297)+1,0)=R297,"",INDEX(Mal!P$9:P$431,COUNTIF($E$108:$F297,"")-COUNT($H$108:$H297)+1,0)),"")</f>
        <v>#N/A</v>
      </c>
      <c r="S298" s="39" t="e">
        <f>IF($E298="",IF(INDEX(Mal!Q$9:Q$431,COUNTIF($E$108:$F297,"")-COUNT($H$108:$H297)+1,0)=S297,"",INDEX(Mal!Q$9:Q$431,COUNTIF($E$108:$F297,"")-COUNT($H$108:$H297)+1,0)),"")</f>
        <v>#N/A</v>
      </c>
      <c r="T298" s="39" t="e">
        <f>IF($E298="",IF(INDEX(Mal!R$9:R$431,COUNTIF($E$108:$F297,"")-COUNT($H$108:$H297)+1,0)=T297,"",INDEX(Mal!R$9:R$431,COUNTIF($E$108:$F297,"")-COUNT($H$108:$H297)+1,0)),"")</f>
        <v>#N/A</v>
      </c>
      <c r="U298" s="39" t="e">
        <f>IF($E298="",IF(INDEX(Mal!S$9:S$431,COUNTIF($E$108:$F297,"")-COUNT($H$108:$H297)+1,0)=U297,"",INDEX(Mal!S$9:S$431,COUNTIF($E$108:$F297,"")-COUNT($H$108:$H297)+1,0)),"")</f>
        <v>#N/A</v>
      </c>
      <c r="V298" s="39" t="e">
        <f t="shared" si="8"/>
        <v>#N/A</v>
      </c>
      <c r="W298" s="39" t="e">
        <f>IF(IF(AND(E298="",F298=""),INDEX(Mal!I$9:I$431,(COUNT($H$108:$H298)-COUNTIF($V$108:$V298,"")),0),"")="","",IF(AND(E298="",F298=""),INDEX(Mal!I$9:I$431,(COUNT($H$108:$H298)-COUNTIF($V$108:$V298,"")),0),""))</f>
        <v>#N/A</v>
      </c>
      <c r="X298" s="39" t="e">
        <f>IF($E298="",IF(INDEX(Mal!J$9:J$431,COUNTIF($E$108:$F297,"")-COUNT($H$108:$H297)+1,0)=X297,"",INDEX(Mal!J$9:J$431,COUNTIF($E$108:$F297,"")-COUNT($H$108:$H297)+1,0)),"")</f>
        <v>#N/A</v>
      </c>
      <c r="Y298" s="39" t="e">
        <f>IF(AND(Y297="",$H298=$H297),"",IF(VLOOKUP($H298,Mal!$A$9:$T$431,20,0)='Sales Orders'!Y297,"",VLOOKUP($H298,Mal!$A$9:$T$431,20,0)))</f>
        <v>#N/A</v>
      </c>
      <c r="Z298" s="39" t="e">
        <f t="shared" si="9"/>
        <v>#N/A</v>
      </c>
    </row>
    <row r="299" spans="1:26">
      <c r="A299" t="str">
        <f>IFERROR(IF(VLOOKUP(H299,Mal!$A$9:$A$431,1,0),"","END"),"END")</f>
        <v>END</v>
      </c>
      <c r="B299" s="39" t="e">
        <f>IF($E299="",IF(INDEX(Mal!$D$9:$D$431,COUNTIF($E$108:$F298,"")-COUNT($H$108:$H298)+1,0)=B298,"",INDEX(Mal!$D$9:$D$431,COUNTIF($E$108:$F298,"")-COUNT($H$108:$H298)+1,0)),"")</f>
        <v>#N/A</v>
      </c>
      <c r="C299" s="39" t="e">
        <f t="shared" si="10"/>
        <v>#N/A</v>
      </c>
      <c r="D299" s="39" t="e">
        <f>IF($E299="",IF(INDEX(Mal!$F$9:$F$431,COUNTIF($E$108:$F298,"")-COUNT($H$108:$H298)+1,0)=D298,"",INDEX(Mal!$F$9:$F$431,COUNTIF($E$108:$F298,"")-COUNT($H$108:$H298)+1,0)),"")</f>
        <v>#N/A</v>
      </c>
      <c r="E299" s="39" t="e">
        <f>IF(AND(E298="",$H299=$H298),"",IF(VLOOKUP(H299,Mal!$A$9:$B$431,2,0)='Sales Orders'!E298,"",VLOOKUP($H299,Mal!$A$9:$B$431,2,0)))</f>
        <v>#N/A</v>
      </c>
      <c r="F299" s="39" t="e">
        <f>IF($E299="",IF(INDEX(Mal!$C$9:$C$431,COUNTIF($E$108:$F298,"")-COUNT($H$108:$H298)+1,0)=F298,"",INDEX(Mal!$C$9:$C$431,COUNTIF($E$108:$F298,"")-COUNT($H$108:$H298)+1,0)),"")</f>
        <v>#N/A</v>
      </c>
      <c r="G299" s="39" t="e">
        <f t="shared" si="11"/>
        <v>#N/A</v>
      </c>
      <c r="H299" s="39">
        <f>IF(COUNTIF(Mal!$A$9:$A$431,'Sales Orders'!H298)+COUNTIFS(Mal!$A$9:$A$431,H298,Mal!$B$9:$B$431,"&lt;&gt;")+COUNTIFS(Mal!$A$9:$A$431,H298,Mal!$C$9:$C$431,"&lt;&gt;")=COUNTIF('Sales Orders'!$H$108:H298,'Sales Orders'!H298),'Sales Orders'!H298+1,'Sales Orders'!H298)</f>
        <v>2</v>
      </c>
      <c r="I299" s="39" t="e">
        <f>IF(E299="","",IF(Mal!$C$5="","",Mal!$C$5))</f>
        <v>#N/A</v>
      </c>
      <c r="J299" s="39" t="e">
        <f>IF(AND(J298="",$H299=$H298),"",IF(VLOOKUP($H299,Mal!$A$9:$H$431,7,0)='Sales Orders'!J298,"",VLOOKUP($H299,Mal!$A$9:$H$431,7,0)))</f>
        <v>#N/A</v>
      </c>
      <c r="K299" s="39" t="e">
        <f>IF(AND(K298="",$H299=$H298),"",IF(VLOOKUP($H299,Mal!$A$9:$H$431,8,0)='Sales Orders'!K298,"",VLOOKUP($H299,Mal!$A$9:$H$431,8,0)))</f>
        <v>#N/A</v>
      </c>
      <c r="L299" s="39" t="e">
        <f>IF(E299="","",IF(Mal!$C$6="","",Mal!$C$6))</f>
        <v>#N/A</v>
      </c>
      <c r="M299" s="39" t="e">
        <f>IF($E299="",IF(INDEX(Mal!K$9:K$431,COUNTIF($E$108:$F298,"")-COUNT($H$108:$H298)+1,0)=M298,"",INDEX(Mal!K$9:K$431,COUNTIF($E$108:$F298,"")-COUNT($H$108:$H298)+1,0)),"")</f>
        <v>#N/A</v>
      </c>
      <c r="N299" s="39" t="e">
        <f>IF($E299="",IF(INDEX(Mal!L$9:L$431,COUNTIF($E$108:$F298,"")-COUNT($H$108:$H298)+1,0)=N298,"",INDEX(Mal!L$9:L$431,COUNTIF($E$108:$F298,"")-COUNT($H$108:$H298)+1,0)),"")</f>
        <v>#N/A</v>
      </c>
      <c r="O299" s="39" t="e">
        <f>IF($E299="",IF(INDEX(Mal!M$9:M$431,COUNTIF($E$108:$F298,"")-COUNT($H$108:$H298)+1,0)=O298,"",INDEX(Mal!M$9:M$431,COUNTIF($E$108:$F298,"")-COUNT($H$108:$H298)+1,0)),"")</f>
        <v>#N/A</v>
      </c>
      <c r="P299" s="39" t="e">
        <f>IF($E299="",IF(INDEX(Mal!N$9:N$431,COUNTIF($E$108:$F298,"")-COUNT($H$108:$H298)+1,0)=P298,"",INDEX(Mal!N$9:N$431,COUNTIF($E$108:$F298,"")-COUNT($H$108:$H298)+1,0)),"")</f>
        <v>#N/A</v>
      </c>
      <c r="Q299" s="39" t="e">
        <f>IF($E299="",IF(INDEX(Mal!O$9:O$431,COUNTIF($E$108:$F298,"")-COUNT($H$108:$H298)+1,0)=Q298,"",INDEX(Mal!O$9:O$431,COUNTIF($E$108:$F298,"")-COUNT($H$108:$H298)+1,0)),"")</f>
        <v>#N/A</v>
      </c>
      <c r="R299" s="39" t="e">
        <f>IF($E299="",IF(INDEX(Mal!P$9:P$431,COUNTIF($E$108:$F298,"")-COUNT($H$108:$H298)+1,0)=R298,"",INDEX(Mal!P$9:P$431,COUNTIF($E$108:$F298,"")-COUNT($H$108:$H298)+1,0)),"")</f>
        <v>#N/A</v>
      </c>
      <c r="S299" s="39" t="e">
        <f>IF($E299="",IF(INDEX(Mal!Q$9:Q$431,COUNTIF($E$108:$F298,"")-COUNT($H$108:$H298)+1,0)=S298,"",INDEX(Mal!Q$9:Q$431,COUNTIF($E$108:$F298,"")-COUNT($H$108:$H298)+1,0)),"")</f>
        <v>#N/A</v>
      </c>
      <c r="T299" s="39" t="e">
        <f>IF($E299="",IF(INDEX(Mal!R$9:R$431,COUNTIF($E$108:$F298,"")-COUNT($H$108:$H298)+1,0)=T298,"",INDEX(Mal!R$9:R$431,COUNTIF($E$108:$F298,"")-COUNT($H$108:$H298)+1,0)),"")</f>
        <v>#N/A</v>
      </c>
      <c r="U299" s="39" t="e">
        <f>IF($E299="",IF(INDEX(Mal!S$9:S$431,COUNTIF($E$108:$F298,"")-COUNT($H$108:$H298)+1,0)=U298,"",INDEX(Mal!S$9:S$431,COUNTIF($E$108:$F298,"")-COUNT($H$108:$H298)+1,0)),"")</f>
        <v>#N/A</v>
      </c>
      <c r="V299" s="39" t="e">
        <f t="shared" si="8"/>
        <v>#N/A</v>
      </c>
      <c r="W299" s="39" t="e">
        <f>IF(IF(AND(E299="",F299=""),INDEX(Mal!I$9:I$431,(COUNT($H$108:$H299)-COUNTIF($V$108:$V299,"")),0),"")="","",IF(AND(E299="",F299=""),INDEX(Mal!I$9:I$431,(COUNT($H$108:$H299)-COUNTIF($V$108:$V299,"")),0),""))</f>
        <v>#N/A</v>
      </c>
      <c r="X299" s="39" t="e">
        <f>IF($E299="",IF(INDEX(Mal!J$9:J$431,COUNTIF($E$108:$F298,"")-COUNT($H$108:$H298)+1,0)=X298,"",INDEX(Mal!J$9:J$431,COUNTIF($E$108:$F298,"")-COUNT($H$108:$H298)+1,0)),"")</f>
        <v>#N/A</v>
      </c>
      <c r="Y299" s="39" t="e">
        <f>IF(AND(Y298="",$H299=$H298),"",IF(VLOOKUP($H299,Mal!$A$9:$T$431,20,0)='Sales Orders'!Y298,"",VLOOKUP($H299,Mal!$A$9:$T$431,20,0)))</f>
        <v>#N/A</v>
      </c>
      <c r="Z299" s="39" t="e">
        <f t="shared" si="9"/>
        <v>#N/A</v>
      </c>
    </row>
    <row r="300" spans="1:26">
      <c r="A300" t="str">
        <f>IFERROR(IF(VLOOKUP(H300,Mal!$A$9:$A$431,1,0),"","END"),"END")</f>
        <v>END</v>
      </c>
      <c r="B300" s="39" t="e">
        <f>IF($E300="",IF(INDEX(Mal!$D$9:$D$431,COUNTIF($E$108:$F299,"")-COUNT($H$108:$H299)+1,0)=B299,"",INDEX(Mal!$D$9:$D$431,COUNTIF($E$108:$F299,"")-COUNT($H$108:$H299)+1,0)),"")</f>
        <v>#N/A</v>
      </c>
      <c r="C300" s="39" t="e">
        <f t="shared" si="10"/>
        <v>#N/A</v>
      </c>
      <c r="D300" s="39" t="e">
        <f>IF($E300="",IF(INDEX(Mal!$F$9:$F$431,COUNTIF($E$108:$F299,"")-COUNT($H$108:$H299)+1,0)=D299,"",INDEX(Mal!$F$9:$F$431,COUNTIF($E$108:$F299,"")-COUNT($H$108:$H299)+1,0)),"")</f>
        <v>#N/A</v>
      </c>
      <c r="E300" s="39" t="e">
        <f>IF(AND(E299="",$H300=$H299),"",IF(VLOOKUP(H300,Mal!$A$9:$B$431,2,0)='Sales Orders'!E299,"",VLOOKUP($H300,Mal!$A$9:$B$431,2,0)))</f>
        <v>#N/A</v>
      </c>
      <c r="F300" s="39" t="e">
        <f>IF($E300="",IF(INDEX(Mal!$C$9:$C$431,COUNTIF($E$108:$F299,"")-COUNT($H$108:$H299)+1,0)=F299,"",INDEX(Mal!$C$9:$C$431,COUNTIF($E$108:$F299,"")-COUNT($H$108:$H299)+1,0)),"")</f>
        <v>#N/A</v>
      </c>
      <c r="G300" s="39" t="e">
        <f t="shared" si="11"/>
        <v>#N/A</v>
      </c>
      <c r="H300" s="39">
        <f>IF(COUNTIF(Mal!$A$9:$A$431,'Sales Orders'!H299)+COUNTIFS(Mal!$A$9:$A$431,H299,Mal!$B$9:$B$431,"&lt;&gt;")+COUNTIFS(Mal!$A$9:$A$431,H299,Mal!$C$9:$C$431,"&lt;&gt;")=COUNTIF('Sales Orders'!$H$108:H299,'Sales Orders'!H299),'Sales Orders'!H299+1,'Sales Orders'!H299)</f>
        <v>2</v>
      </c>
      <c r="I300" s="39" t="e">
        <f>IF(E300="","",IF(Mal!$C$5="","",Mal!$C$5))</f>
        <v>#N/A</v>
      </c>
      <c r="J300" s="39" t="e">
        <f>IF(AND(J299="",$H300=$H299),"",IF(VLOOKUP($H300,Mal!$A$9:$H$431,7,0)='Sales Orders'!J299,"",VLOOKUP($H300,Mal!$A$9:$H$431,7,0)))</f>
        <v>#N/A</v>
      </c>
      <c r="K300" s="39" t="e">
        <f>IF(AND(K299="",$H300=$H299),"",IF(VLOOKUP($H300,Mal!$A$9:$H$431,8,0)='Sales Orders'!K299,"",VLOOKUP($H300,Mal!$A$9:$H$431,8,0)))</f>
        <v>#N/A</v>
      </c>
      <c r="L300" s="39" t="e">
        <f>IF(E300="","",IF(Mal!$C$6="","",Mal!$C$6))</f>
        <v>#N/A</v>
      </c>
      <c r="M300" s="39" t="e">
        <f>IF($E300="",IF(INDEX(Mal!K$9:K$431,COUNTIF($E$108:$F299,"")-COUNT($H$108:$H299)+1,0)=M299,"",INDEX(Mal!K$9:K$431,COUNTIF($E$108:$F299,"")-COUNT($H$108:$H299)+1,0)),"")</f>
        <v>#N/A</v>
      </c>
      <c r="N300" s="39" t="e">
        <f>IF($E300="",IF(INDEX(Mal!L$9:L$431,COUNTIF($E$108:$F299,"")-COUNT($H$108:$H299)+1,0)=N299,"",INDEX(Mal!L$9:L$431,COUNTIF($E$108:$F299,"")-COUNT($H$108:$H299)+1,0)),"")</f>
        <v>#N/A</v>
      </c>
      <c r="O300" s="39" t="e">
        <f>IF($E300="",IF(INDEX(Mal!M$9:M$431,COUNTIF($E$108:$F299,"")-COUNT($H$108:$H299)+1,0)=O299,"",INDEX(Mal!M$9:M$431,COUNTIF($E$108:$F299,"")-COUNT($H$108:$H299)+1,0)),"")</f>
        <v>#N/A</v>
      </c>
      <c r="P300" s="39" t="e">
        <f>IF($E300="",IF(INDEX(Mal!N$9:N$431,COUNTIF($E$108:$F299,"")-COUNT($H$108:$H299)+1,0)=P299,"",INDEX(Mal!N$9:N$431,COUNTIF($E$108:$F299,"")-COUNT($H$108:$H299)+1,0)),"")</f>
        <v>#N/A</v>
      </c>
      <c r="Q300" s="39" t="e">
        <f>IF($E300="",IF(INDEX(Mal!O$9:O$431,COUNTIF($E$108:$F299,"")-COUNT($H$108:$H299)+1,0)=Q299,"",INDEX(Mal!O$9:O$431,COUNTIF($E$108:$F299,"")-COUNT($H$108:$H299)+1,0)),"")</f>
        <v>#N/A</v>
      </c>
      <c r="R300" s="39" t="e">
        <f>IF($E300="",IF(INDEX(Mal!P$9:P$431,COUNTIF($E$108:$F299,"")-COUNT($H$108:$H299)+1,0)=R299,"",INDEX(Mal!P$9:P$431,COUNTIF($E$108:$F299,"")-COUNT($H$108:$H299)+1,0)),"")</f>
        <v>#N/A</v>
      </c>
      <c r="S300" s="39" t="e">
        <f>IF($E300="",IF(INDEX(Mal!Q$9:Q$431,COUNTIF($E$108:$F299,"")-COUNT($H$108:$H299)+1,0)=S299,"",INDEX(Mal!Q$9:Q$431,COUNTIF($E$108:$F299,"")-COUNT($H$108:$H299)+1,0)),"")</f>
        <v>#N/A</v>
      </c>
      <c r="T300" s="39" t="e">
        <f>IF($E300="",IF(INDEX(Mal!R$9:R$431,COUNTIF($E$108:$F299,"")-COUNT($H$108:$H299)+1,0)=T299,"",INDEX(Mal!R$9:R$431,COUNTIF($E$108:$F299,"")-COUNT($H$108:$H299)+1,0)),"")</f>
        <v>#N/A</v>
      </c>
      <c r="U300" s="39" t="e">
        <f>IF($E300="",IF(INDEX(Mal!S$9:S$431,COUNTIF($E$108:$F299,"")-COUNT($H$108:$H299)+1,0)=U299,"",INDEX(Mal!S$9:S$431,COUNTIF($E$108:$F299,"")-COUNT($H$108:$H299)+1,0)),"")</f>
        <v>#N/A</v>
      </c>
      <c r="V300" s="39" t="e">
        <f t="shared" si="8"/>
        <v>#N/A</v>
      </c>
      <c r="W300" s="39" t="e">
        <f>IF(IF(AND(E300="",F300=""),INDEX(Mal!I$9:I$431,(COUNT($H$108:$H300)-COUNTIF($V$108:$V300,"")),0),"")="","",IF(AND(E300="",F300=""),INDEX(Mal!I$9:I$431,(COUNT($H$108:$H300)-COUNTIF($V$108:$V300,"")),0),""))</f>
        <v>#N/A</v>
      </c>
      <c r="X300" s="39" t="e">
        <f>IF($E300="",IF(INDEX(Mal!J$9:J$431,COUNTIF($E$108:$F299,"")-COUNT($H$108:$H299)+1,0)=X299,"",INDEX(Mal!J$9:J$431,COUNTIF($E$108:$F299,"")-COUNT($H$108:$H299)+1,0)),"")</f>
        <v>#N/A</v>
      </c>
      <c r="Y300" s="39" t="e">
        <f>IF(AND(Y299="",$H300=$H299),"",IF(VLOOKUP($H300,Mal!$A$9:$T$431,20,0)='Sales Orders'!Y299,"",VLOOKUP($H300,Mal!$A$9:$T$431,20,0)))</f>
        <v>#N/A</v>
      </c>
      <c r="Z300" s="39" t="e">
        <f t="shared" si="9"/>
        <v>#N/A</v>
      </c>
    </row>
    <row r="301" spans="1:26">
      <c r="A301" t="str">
        <f>IFERROR(IF(VLOOKUP(H301,Mal!$A$9:$A$431,1,0),"","END"),"END")</f>
        <v>END</v>
      </c>
      <c r="B301" s="39" t="e">
        <f>IF($E301="",IF(INDEX(Mal!$D$9:$D$431,COUNTIF($E$108:$F300,"")-COUNT($H$108:$H300)+1,0)=B300,"",INDEX(Mal!$D$9:$D$431,COUNTIF($E$108:$F300,"")-COUNT($H$108:$H300)+1,0)),"")</f>
        <v>#N/A</v>
      </c>
      <c r="C301" s="39" t="e">
        <f t="shared" si="10"/>
        <v>#N/A</v>
      </c>
      <c r="D301" s="39" t="e">
        <f>IF($E301="",IF(INDEX(Mal!$F$9:$F$431,COUNTIF($E$108:$F300,"")-COUNT($H$108:$H300)+1,0)=D300,"",INDEX(Mal!$F$9:$F$431,COUNTIF($E$108:$F300,"")-COUNT($H$108:$H300)+1,0)),"")</f>
        <v>#N/A</v>
      </c>
      <c r="E301" s="39" t="e">
        <f>IF(AND(E300="",$H301=$H300),"",IF(VLOOKUP(H301,Mal!$A$9:$B$431,2,0)='Sales Orders'!E300,"",VLOOKUP($H301,Mal!$A$9:$B$431,2,0)))</f>
        <v>#N/A</v>
      </c>
      <c r="F301" s="39" t="e">
        <f>IF($E301="",IF(INDEX(Mal!$C$9:$C$431,COUNTIF($E$108:$F300,"")-COUNT($H$108:$H300)+1,0)=F300,"",INDEX(Mal!$C$9:$C$431,COUNTIF($E$108:$F300,"")-COUNT($H$108:$H300)+1,0)),"")</f>
        <v>#N/A</v>
      </c>
      <c r="G301" s="39" t="e">
        <f t="shared" si="11"/>
        <v>#N/A</v>
      </c>
      <c r="H301" s="39">
        <f>IF(COUNTIF(Mal!$A$9:$A$431,'Sales Orders'!H300)+COUNTIFS(Mal!$A$9:$A$431,H300,Mal!$B$9:$B$431,"&lt;&gt;")+COUNTIFS(Mal!$A$9:$A$431,H300,Mal!$C$9:$C$431,"&lt;&gt;")=COUNTIF('Sales Orders'!$H$108:H300,'Sales Orders'!H300),'Sales Orders'!H300+1,'Sales Orders'!H300)</f>
        <v>2</v>
      </c>
      <c r="I301" s="39" t="e">
        <f>IF(E301="","",IF(Mal!$C$5="","",Mal!$C$5))</f>
        <v>#N/A</v>
      </c>
      <c r="J301" s="39" t="e">
        <f>IF(AND(J300="",$H301=$H300),"",IF(VLOOKUP($H301,Mal!$A$9:$H$431,7,0)='Sales Orders'!J300,"",VLOOKUP($H301,Mal!$A$9:$H$431,7,0)))</f>
        <v>#N/A</v>
      </c>
      <c r="K301" s="39" t="e">
        <f>IF(AND(K300="",$H301=$H300),"",IF(VLOOKUP($H301,Mal!$A$9:$H$431,8,0)='Sales Orders'!K300,"",VLOOKUP($H301,Mal!$A$9:$H$431,8,0)))</f>
        <v>#N/A</v>
      </c>
      <c r="L301" s="39" t="e">
        <f>IF(E301="","",IF(Mal!$C$6="","",Mal!$C$6))</f>
        <v>#N/A</v>
      </c>
      <c r="M301" s="39" t="e">
        <f>IF($E301="",IF(INDEX(Mal!K$9:K$431,COUNTIF($E$108:$F300,"")-COUNT($H$108:$H300)+1,0)=M300,"",INDEX(Mal!K$9:K$431,COUNTIF($E$108:$F300,"")-COUNT($H$108:$H300)+1,0)),"")</f>
        <v>#N/A</v>
      </c>
      <c r="N301" s="39" t="e">
        <f>IF($E301="",IF(INDEX(Mal!L$9:L$431,COUNTIF($E$108:$F300,"")-COUNT($H$108:$H300)+1,0)=N300,"",INDEX(Mal!L$9:L$431,COUNTIF($E$108:$F300,"")-COUNT($H$108:$H300)+1,0)),"")</f>
        <v>#N/A</v>
      </c>
      <c r="O301" s="39" t="e">
        <f>IF($E301="",IF(INDEX(Mal!M$9:M$431,COUNTIF($E$108:$F300,"")-COUNT($H$108:$H300)+1,0)=O300,"",INDEX(Mal!M$9:M$431,COUNTIF($E$108:$F300,"")-COUNT($H$108:$H300)+1,0)),"")</f>
        <v>#N/A</v>
      </c>
      <c r="P301" s="39" t="e">
        <f>IF($E301="",IF(INDEX(Mal!N$9:N$431,COUNTIF($E$108:$F300,"")-COUNT($H$108:$H300)+1,0)=P300,"",INDEX(Mal!N$9:N$431,COUNTIF($E$108:$F300,"")-COUNT($H$108:$H300)+1,0)),"")</f>
        <v>#N/A</v>
      </c>
      <c r="Q301" s="39" t="e">
        <f>IF($E301="",IF(INDEX(Mal!O$9:O$431,COUNTIF($E$108:$F300,"")-COUNT($H$108:$H300)+1,0)=Q300,"",INDEX(Mal!O$9:O$431,COUNTIF($E$108:$F300,"")-COUNT($H$108:$H300)+1,0)),"")</f>
        <v>#N/A</v>
      </c>
      <c r="R301" s="39" t="e">
        <f>IF($E301="",IF(INDEX(Mal!P$9:P$431,COUNTIF($E$108:$F300,"")-COUNT($H$108:$H300)+1,0)=R300,"",INDEX(Mal!P$9:P$431,COUNTIF($E$108:$F300,"")-COUNT($H$108:$H300)+1,0)),"")</f>
        <v>#N/A</v>
      </c>
      <c r="S301" s="39" t="e">
        <f>IF($E301="",IF(INDEX(Mal!Q$9:Q$431,COUNTIF($E$108:$F300,"")-COUNT($H$108:$H300)+1,0)=S300,"",INDEX(Mal!Q$9:Q$431,COUNTIF($E$108:$F300,"")-COUNT($H$108:$H300)+1,0)),"")</f>
        <v>#N/A</v>
      </c>
      <c r="T301" s="39" t="e">
        <f>IF($E301="",IF(INDEX(Mal!R$9:R$431,COUNTIF($E$108:$F300,"")-COUNT($H$108:$H300)+1,0)=T300,"",INDEX(Mal!R$9:R$431,COUNTIF($E$108:$F300,"")-COUNT($H$108:$H300)+1,0)),"")</f>
        <v>#N/A</v>
      </c>
      <c r="U301" s="39" t="e">
        <f>IF($E301="",IF(INDEX(Mal!S$9:S$431,COUNTIF($E$108:$F300,"")-COUNT($H$108:$H300)+1,0)=U300,"",INDEX(Mal!S$9:S$431,COUNTIF($E$108:$F300,"")-COUNT($H$108:$H300)+1,0)),"")</f>
        <v>#N/A</v>
      </c>
      <c r="V301" s="39" t="e">
        <f t="shared" ref="V301:V364" si="12">IF(E301="",IF(F301="",IF(F300="",V300+1,1),""),"")</f>
        <v>#N/A</v>
      </c>
      <c r="W301" s="39" t="e">
        <f>IF(IF(AND(E301="",F301=""),INDEX(Mal!I$9:I$431,(COUNT($H$108:$H301)-COUNTIF($V$108:$V301,"")),0),"")="","",IF(AND(E301="",F301=""),INDEX(Mal!I$9:I$431,(COUNT($H$108:$H301)-COUNTIF($V$108:$V301,"")),0),""))</f>
        <v>#N/A</v>
      </c>
      <c r="X301" s="39" t="e">
        <f>IF($E301="",IF(INDEX(Mal!J$9:J$431,COUNTIF($E$108:$F300,"")-COUNT($H$108:$H300)+1,0)=X300,"",INDEX(Mal!J$9:J$431,COUNTIF($E$108:$F300,"")-COUNT($H$108:$H300)+1,0)),"")</f>
        <v>#N/A</v>
      </c>
      <c r="Y301" s="39" t="e">
        <f>IF(AND(Y300="",$H301=$H300),"",IF(VLOOKUP($H301,Mal!$A$9:$T$431,20,0)='Sales Orders'!Y300,"",VLOOKUP($H301,Mal!$A$9:$T$431,20,0)))</f>
        <v>#N/A</v>
      </c>
      <c r="Z301" s="39" t="e">
        <f t="shared" ref="Z301:Z364" si="13">IF(F301="","",IF(D301="",0,1))</f>
        <v>#N/A</v>
      </c>
    </row>
    <row r="302" spans="1:26">
      <c r="A302" t="str">
        <f>IFERROR(IF(VLOOKUP(H302,Mal!$A$9:$A$431,1,0),"","END"),"END")</f>
        <v>END</v>
      </c>
      <c r="B302" s="39" t="e">
        <f>IF($E302="",IF(INDEX(Mal!$D$9:$D$431,COUNTIF($E$108:$F301,"")-COUNT($H$108:$H301)+1,0)=B301,"",INDEX(Mal!$D$9:$D$431,COUNTIF($E$108:$F301,"")-COUNT($H$108:$H301)+1,0)),"")</f>
        <v>#N/A</v>
      </c>
      <c r="C302" s="39" t="e">
        <f t="shared" ref="C302:C365" si="14">D302</f>
        <v>#N/A</v>
      </c>
      <c r="D302" s="39" t="e">
        <f>IF($E302="",IF(INDEX(Mal!$F$9:$F$431,COUNTIF($E$108:$F301,"")-COUNT($H$108:$H301)+1,0)=D301,"",INDEX(Mal!$F$9:$F$431,COUNTIF($E$108:$F301,"")-COUNT($H$108:$H301)+1,0)),"")</f>
        <v>#N/A</v>
      </c>
      <c r="E302" s="39" t="e">
        <f>IF(AND(E301="",$H302=$H301),"",IF(VLOOKUP(H302,Mal!$A$9:$B$431,2,0)='Sales Orders'!E301,"",VLOOKUP($H302,Mal!$A$9:$B$431,2,0)))</f>
        <v>#N/A</v>
      </c>
      <c r="F302" s="39" t="e">
        <f>IF($E302="",IF(INDEX(Mal!$C$9:$C$431,COUNTIF($E$108:$F301,"")-COUNT($H$108:$H301)+1,0)=F301,"",INDEX(Mal!$C$9:$C$431,COUNTIF($E$108:$F301,"")-COUNT($H$108:$H301)+1,0)),"")</f>
        <v>#N/A</v>
      </c>
      <c r="G302" s="39" t="e">
        <f t="shared" ref="G302:G365" si="15">IF(H302=H301,IF(F302="",G301,G301+1),0)</f>
        <v>#N/A</v>
      </c>
      <c r="H302" s="39">
        <f>IF(COUNTIF(Mal!$A$9:$A$431,'Sales Orders'!H301)+COUNTIFS(Mal!$A$9:$A$431,H301,Mal!$B$9:$B$431,"&lt;&gt;")+COUNTIFS(Mal!$A$9:$A$431,H301,Mal!$C$9:$C$431,"&lt;&gt;")=COUNTIF('Sales Orders'!$H$108:H301,'Sales Orders'!H301),'Sales Orders'!H301+1,'Sales Orders'!H301)</f>
        <v>2</v>
      </c>
      <c r="I302" s="39" t="e">
        <f>IF(E302="","",IF(Mal!$C$5="","",Mal!$C$5))</f>
        <v>#N/A</v>
      </c>
      <c r="J302" s="39" t="e">
        <f>IF(AND(J301="",$H302=$H301),"",IF(VLOOKUP($H302,Mal!$A$9:$H$431,7,0)='Sales Orders'!J301,"",VLOOKUP($H302,Mal!$A$9:$H$431,7,0)))</f>
        <v>#N/A</v>
      </c>
      <c r="K302" s="39" t="e">
        <f>IF(AND(K301="",$H302=$H301),"",IF(VLOOKUP($H302,Mal!$A$9:$H$431,8,0)='Sales Orders'!K301,"",VLOOKUP($H302,Mal!$A$9:$H$431,8,0)))</f>
        <v>#N/A</v>
      </c>
      <c r="L302" s="39" t="e">
        <f>IF(E302="","",IF(Mal!$C$6="","",Mal!$C$6))</f>
        <v>#N/A</v>
      </c>
      <c r="M302" s="39" t="e">
        <f>IF($E302="",IF(INDEX(Mal!K$9:K$431,COUNTIF($E$108:$F301,"")-COUNT($H$108:$H301)+1,0)=M301,"",INDEX(Mal!K$9:K$431,COUNTIF($E$108:$F301,"")-COUNT($H$108:$H301)+1,0)),"")</f>
        <v>#N/A</v>
      </c>
      <c r="N302" s="39" t="e">
        <f>IF($E302="",IF(INDEX(Mal!L$9:L$431,COUNTIF($E$108:$F301,"")-COUNT($H$108:$H301)+1,0)=N301,"",INDEX(Mal!L$9:L$431,COUNTIF($E$108:$F301,"")-COUNT($H$108:$H301)+1,0)),"")</f>
        <v>#N/A</v>
      </c>
      <c r="O302" s="39" t="e">
        <f>IF($E302="",IF(INDEX(Mal!M$9:M$431,COUNTIF($E$108:$F301,"")-COUNT($H$108:$H301)+1,0)=O301,"",INDEX(Mal!M$9:M$431,COUNTIF($E$108:$F301,"")-COUNT($H$108:$H301)+1,0)),"")</f>
        <v>#N/A</v>
      </c>
      <c r="P302" s="39" t="e">
        <f>IF($E302="",IF(INDEX(Mal!N$9:N$431,COUNTIF($E$108:$F301,"")-COUNT($H$108:$H301)+1,0)=P301,"",INDEX(Mal!N$9:N$431,COUNTIF($E$108:$F301,"")-COUNT($H$108:$H301)+1,0)),"")</f>
        <v>#N/A</v>
      </c>
      <c r="Q302" s="39" t="e">
        <f>IF($E302="",IF(INDEX(Mal!O$9:O$431,COUNTIF($E$108:$F301,"")-COUNT($H$108:$H301)+1,0)=Q301,"",INDEX(Mal!O$9:O$431,COUNTIF($E$108:$F301,"")-COUNT($H$108:$H301)+1,0)),"")</f>
        <v>#N/A</v>
      </c>
      <c r="R302" s="39" t="e">
        <f>IF($E302="",IF(INDEX(Mal!P$9:P$431,COUNTIF($E$108:$F301,"")-COUNT($H$108:$H301)+1,0)=R301,"",INDEX(Mal!P$9:P$431,COUNTIF($E$108:$F301,"")-COUNT($H$108:$H301)+1,0)),"")</f>
        <v>#N/A</v>
      </c>
      <c r="S302" s="39" t="e">
        <f>IF($E302="",IF(INDEX(Mal!Q$9:Q$431,COUNTIF($E$108:$F301,"")-COUNT($H$108:$H301)+1,0)=S301,"",INDEX(Mal!Q$9:Q$431,COUNTIF($E$108:$F301,"")-COUNT($H$108:$H301)+1,0)),"")</f>
        <v>#N/A</v>
      </c>
      <c r="T302" s="39" t="e">
        <f>IF($E302="",IF(INDEX(Mal!R$9:R$431,COUNTIF($E$108:$F301,"")-COUNT($H$108:$H301)+1,0)=T301,"",INDEX(Mal!R$9:R$431,COUNTIF($E$108:$F301,"")-COUNT($H$108:$H301)+1,0)),"")</f>
        <v>#N/A</v>
      </c>
      <c r="U302" s="39" t="e">
        <f>IF($E302="",IF(INDEX(Mal!S$9:S$431,COUNTIF($E$108:$F301,"")-COUNT($H$108:$H301)+1,0)=U301,"",INDEX(Mal!S$9:S$431,COUNTIF($E$108:$F301,"")-COUNT($H$108:$H301)+1,0)),"")</f>
        <v>#N/A</v>
      </c>
      <c r="V302" s="39" t="e">
        <f t="shared" si="12"/>
        <v>#N/A</v>
      </c>
      <c r="W302" s="39" t="e">
        <f>IF(IF(AND(E302="",F302=""),INDEX(Mal!I$9:I$431,(COUNT($H$108:$H302)-COUNTIF($V$108:$V302,"")),0),"")="","",IF(AND(E302="",F302=""),INDEX(Mal!I$9:I$431,(COUNT($H$108:$H302)-COUNTIF($V$108:$V302,"")),0),""))</f>
        <v>#N/A</v>
      </c>
      <c r="X302" s="39" t="e">
        <f>IF($E302="",IF(INDEX(Mal!J$9:J$431,COUNTIF($E$108:$F301,"")-COUNT($H$108:$H301)+1,0)=X301,"",INDEX(Mal!J$9:J$431,COUNTIF($E$108:$F301,"")-COUNT($H$108:$H301)+1,0)),"")</f>
        <v>#N/A</v>
      </c>
      <c r="Y302" s="39" t="e">
        <f>IF(AND(Y301="",$H302=$H301),"",IF(VLOOKUP($H302,Mal!$A$9:$T$431,20,0)='Sales Orders'!Y301,"",VLOOKUP($H302,Mal!$A$9:$T$431,20,0)))</f>
        <v>#N/A</v>
      </c>
      <c r="Z302" s="39" t="e">
        <f t="shared" si="13"/>
        <v>#N/A</v>
      </c>
    </row>
    <row r="303" spans="1:26">
      <c r="A303" t="str">
        <f>IFERROR(IF(VLOOKUP(H303,Mal!$A$9:$A$431,1,0),"","END"),"END")</f>
        <v>END</v>
      </c>
      <c r="B303" s="39" t="e">
        <f>IF($E303="",IF(INDEX(Mal!$D$9:$D$431,COUNTIF($E$108:$F302,"")-COUNT($H$108:$H302)+1,0)=B302,"",INDEX(Mal!$D$9:$D$431,COUNTIF($E$108:$F302,"")-COUNT($H$108:$H302)+1,0)),"")</f>
        <v>#N/A</v>
      </c>
      <c r="C303" s="39" t="e">
        <f t="shared" si="14"/>
        <v>#N/A</v>
      </c>
      <c r="D303" s="39" t="e">
        <f>IF($E303="",IF(INDEX(Mal!$F$9:$F$431,COUNTIF($E$108:$F302,"")-COUNT($H$108:$H302)+1,0)=D302,"",INDEX(Mal!$F$9:$F$431,COUNTIF($E$108:$F302,"")-COUNT($H$108:$H302)+1,0)),"")</f>
        <v>#N/A</v>
      </c>
      <c r="E303" s="39" t="e">
        <f>IF(AND(E302="",$H303=$H302),"",IF(VLOOKUP(H303,Mal!$A$9:$B$431,2,0)='Sales Orders'!E302,"",VLOOKUP($H303,Mal!$A$9:$B$431,2,0)))</f>
        <v>#N/A</v>
      </c>
      <c r="F303" s="39" t="e">
        <f>IF($E303="",IF(INDEX(Mal!$C$9:$C$431,COUNTIF($E$108:$F302,"")-COUNT($H$108:$H302)+1,0)=F302,"",INDEX(Mal!$C$9:$C$431,COUNTIF($E$108:$F302,"")-COUNT($H$108:$H302)+1,0)),"")</f>
        <v>#N/A</v>
      </c>
      <c r="G303" s="39" t="e">
        <f t="shared" si="15"/>
        <v>#N/A</v>
      </c>
      <c r="H303" s="39">
        <f>IF(COUNTIF(Mal!$A$9:$A$431,'Sales Orders'!H302)+COUNTIFS(Mal!$A$9:$A$431,H302,Mal!$B$9:$B$431,"&lt;&gt;")+COUNTIFS(Mal!$A$9:$A$431,H302,Mal!$C$9:$C$431,"&lt;&gt;")=COUNTIF('Sales Orders'!$H$108:H302,'Sales Orders'!H302),'Sales Orders'!H302+1,'Sales Orders'!H302)</f>
        <v>2</v>
      </c>
      <c r="I303" s="39" t="e">
        <f>IF(E303="","",IF(Mal!$C$5="","",Mal!$C$5))</f>
        <v>#N/A</v>
      </c>
      <c r="J303" s="39" t="e">
        <f>IF(AND(J302="",$H303=$H302),"",IF(VLOOKUP($H303,Mal!$A$9:$H$431,7,0)='Sales Orders'!J302,"",VLOOKUP($H303,Mal!$A$9:$H$431,7,0)))</f>
        <v>#N/A</v>
      </c>
      <c r="K303" s="39" t="e">
        <f>IF(AND(K302="",$H303=$H302),"",IF(VLOOKUP($H303,Mal!$A$9:$H$431,8,0)='Sales Orders'!K302,"",VLOOKUP($H303,Mal!$A$9:$H$431,8,0)))</f>
        <v>#N/A</v>
      </c>
      <c r="L303" s="39" t="e">
        <f>IF(E303="","",IF(Mal!$C$6="","",Mal!$C$6))</f>
        <v>#N/A</v>
      </c>
      <c r="M303" s="39" t="e">
        <f>IF($E303="",IF(INDEX(Mal!K$9:K$431,COUNTIF($E$108:$F302,"")-COUNT($H$108:$H302)+1,0)=M302,"",INDEX(Mal!K$9:K$431,COUNTIF($E$108:$F302,"")-COUNT($H$108:$H302)+1,0)),"")</f>
        <v>#N/A</v>
      </c>
      <c r="N303" s="39" t="e">
        <f>IF($E303="",IF(INDEX(Mal!L$9:L$431,COUNTIF($E$108:$F302,"")-COUNT($H$108:$H302)+1,0)=N302,"",INDEX(Mal!L$9:L$431,COUNTIF($E$108:$F302,"")-COUNT($H$108:$H302)+1,0)),"")</f>
        <v>#N/A</v>
      </c>
      <c r="O303" s="39" t="e">
        <f>IF($E303="",IF(INDEX(Mal!M$9:M$431,COUNTIF($E$108:$F302,"")-COUNT($H$108:$H302)+1,0)=O302,"",INDEX(Mal!M$9:M$431,COUNTIF($E$108:$F302,"")-COUNT($H$108:$H302)+1,0)),"")</f>
        <v>#N/A</v>
      </c>
      <c r="P303" s="39" t="e">
        <f>IF($E303="",IF(INDEX(Mal!N$9:N$431,COUNTIF($E$108:$F302,"")-COUNT($H$108:$H302)+1,0)=P302,"",INDEX(Mal!N$9:N$431,COUNTIF($E$108:$F302,"")-COUNT($H$108:$H302)+1,0)),"")</f>
        <v>#N/A</v>
      </c>
      <c r="Q303" s="39" t="e">
        <f>IF($E303="",IF(INDEX(Mal!O$9:O$431,COUNTIF($E$108:$F302,"")-COUNT($H$108:$H302)+1,0)=Q302,"",INDEX(Mal!O$9:O$431,COUNTIF($E$108:$F302,"")-COUNT($H$108:$H302)+1,0)),"")</f>
        <v>#N/A</v>
      </c>
      <c r="R303" s="39" t="e">
        <f>IF($E303="",IF(INDEX(Mal!P$9:P$431,COUNTIF($E$108:$F302,"")-COUNT($H$108:$H302)+1,0)=R302,"",INDEX(Mal!P$9:P$431,COUNTIF($E$108:$F302,"")-COUNT($H$108:$H302)+1,0)),"")</f>
        <v>#N/A</v>
      </c>
      <c r="S303" s="39" t="e">
        <f>IF($E303="",IF(INDEX(Mal!Q$9:Q$431,COUNTIF($E$108:$F302,"")-COUNT($H$108:$H302)+1,0)=S302,"",INDEX(Mal!Q$9:Q$431,COUNTIF($E$108:$F302,"")-COUNT($H$108:$H302)+1,0)),"")</f>
        <v>#N/A</v>
      </c>
      <c r="T303" s="39" t="e">
        <f>IF($E303="",IF(INDEX(Mal!R$9:R$431,COUNTIF($E$108:$F302,"")-COUNT($H$108:$H302)+1,0)=T302,"",INDEX(Mal!R$9:R$431,COUNTIF($E$108:$F302,"")-COUNT($H$108:$H302)+1,0)),"")</f>
        <v>#N/A</v>
      </c>
      <c r="U303" s="39" t="e">
        <f>IF($E303="",IF(INDEX(Mal!S$9:S$431,COUNTIF($E$108:$F302,"")-COUNT($H$108:$H302)+1,0)=U302,"",INDEX(Mal!S$9:S$431,COUNTIF($E$108:$F302,"")-COUNT($H$108:$H302)+1,0)),"")</f>
        <v>#N/A</v>
      </c>
      <c r="V303" s="39" t="e">
        <f t="shared" si="12"/>
        <v>#N/A</v>
      </c>
      <c r="W303" s="39" t="e">
        <f>IF(IF(AND(E303="",F303=""),INDEX(Mal!I$9:I$431,(COUNT($H$108:$H303)-COUNTIF($V$108:$V303,"")),0),"")="","",IF(AND(E303="",F303=""),INDEX(Mal!I$9:I$431,(COUNT($H$108:$H303)-COUNTIF($V$108:$V303,"")),0),""))</f>
        <v>#N/A</v>
      </c>
      <c r="X303" s="39" t="e">
        <f>IF($E303="",IF(INDEX(Mal!J$9:J$431,COUNTIF($E$108:$F302,"")-COUNT($H$108:$H302)+1,0)=X302,"",INDEX(Mal!J$9:J$431,COUNTIF($E$108:$F302,"")-COUNT($H$108:$H302)+1,0)),"")</f>
        <v>#N/A</v>
      </c>
      <c r="Y303" s="39" t="e">
        <f>IF(AND(Y302="",$H303=$H302),"",IF(VLOOKUP($H303,Mal!$A$9:$T$431,20,0)='Sales Orders'!Y302,"",VLOOKUP($H303,Mal!$A$9:$T$431,20,0)))</f>
        <v>#N/A</v>
      </c>
      <c r="Z303" s="39" t="e">
        <f t="shared" si="13"/>
        <v>#N/A</v>
      </c>
    </row>
    <row r="304" spans="1:26">
      <c r="A304" t="str">
        <f>IFERROR(IF(VLOOKUP(H304,Mal!$A$9:$A$431,1,0),"","END"),"END")</f>
        <v>END</v>
      </c>
      <c r="B304" s="39" t="e">
        <f>IF($E304="",IF(INDEX(Mal!$D$9:$D$431,COUNTIF($E$108:$F303,"")-COUNT($H$108:$H303)+1,0)=B303,"",INDEX(Mal!$D$9:$D$431,COUNTIF($E$108:$F303,"")-COUNT($H$108:$H303)+1,0)),"")</f>
        <v>#N/A</v>
      </c>
      <c r="C304" s="39" t="e">
        <f t="shared" si="14"/>
        <v>#N/A</v>
      </c>
      <c r="D304" s="39" t="e">
        <f>IF($E304="",IF(INDEX(Mal!$F$9:$F$431,COUNTIF($E$108:$F303,"")-COUNT($H$108:$H303)+1,0)=D303,"",INDEX(Mal!$F$9:$F$431,COUNTIF($E$108:$F303,"")-COUNT($H$108:$H303)+1,0)),"")</f>
        <v>#N/A</v>
      </c>
      <c r="E304" s="39" t="e">
        <f>IF(AND(E303="",$H304=$H303),"",IF(VLOOKUP(H304,Mal!$A$9:$B$431,2,0)='Sales Orders'!E303,"",VLOOKUP($H304,Mal!$A$9:$B$431,2,0)))</f>
        <v>#N/A</v>
      </c>
      <c r="F304" s="39" t="e">
        <f>IF($E304="",IF(INDEX(Mal!$C$9:$C$431,COUNTIF($E$108:$F303,"")-COUNT($H$108:$H303)+1,0)=F303,"",INDEX(Mal!$C$9:$C$431,COUNTIF($E$108:$F303,"")-COUNT($H$108:$H303)+1,0)),"")</f>
        <v>#N/A</v>
      </c>
      <c r="G304" s="39" t="e">
        <f t="shared" si="15"/>
        <v>#N/A</v>
      </c>
      <c r="H304" s="39">
        <f>IF(COUNTIF(Mal!$A$9:$A$431,'Sales Orders'!H303)+COUNTIFS(Mal!$A$9:$A$431,H303,Mal!$B$9:$B$431,"&lt;&gt;")+COUNTIFS(Mal!$A$9:$A$431,H303,Mal!$C$9:$C$431,"&lt;&gt;")=COUNTIF('Sales Orders'!$H$108:H303,'Sales Orders'!H303),'Sales Orders'!H303+1,'Sales Orders'!H303)</f>
        <v>2</v>
      </c>
      <c r="I304" s="39" t="e">
        <f>IF(E304="","",IF(Mal!$C$5="","",Mal!$C$5))</f>
        <v>#N/A</v>
      </c>
      <c r="J304" s="39" t="e">
        <f>IF(AND(J303="",$H304=$H303),"",IF(VLOOKUP($H304,Mal!$A$9:$H$431,7,0)='Sales Orders'!J303,"",VLOOKUP($H304,Mal!$A$9:$H$431,7,0)))</f>
        <v>#N/A</v>
      </c>
      <c r="K304" s="39" t="e">
        <f>IF(AND(K303="",$H304=$H303),"",IF(VLOOKUP($H304,Mal!$A$9:$H$431,8,0)='Sales Orders'!K303,"",VLOOKUP($H304,Mal!$A$9:$H$431,8,0)))</f>
        <v>#N/A</v>
      </c>
      <c r="L304" s="39" t="e">
        <f>IF(E304="","",IF(Mal!$C$6="","",Mal!$C$6))</f>
        <v>#N/A</v>
      </c>
      <c r="M304" s="39" t="e">
        <f>IF($E304="",IF(INDEX(Mal!K$9:K$431,COUNTIF($E$108:$F303,"")-COUNT($H$108:$H303)+1,0)=M303,"",INDEX(Mal!K$9:K$431,COUNTIF($E$108:$F303,"")-COUNT($H$108:$H303)+1,0)),"")</f>
        <v>#N/A</v>
      </c>
      <c r="N304" s="39" t="e">
        <f>IF($E304="",IF(INDEX(Mal!L$9:L$431,COUNTIF($E$108:$F303,"")-COUNT($H$108:$H303)+1,0)=N303,"",INDEX(Mal!L$9:L$431,COUNTIF($E$108:$F303,"")-COUNT($H$108:$H303)+1,0)),"")</f>
        <v>#N/A</v>
      </c>
      <c r="O304" s="39" t="e">
        <f>IF($E304="",IF(INDEX(Mal!M$9:M$431,COUNTIF($E$108:$F303,"")-COUNT($H$108:$H303)+1,0)=O303,"",INDEX(Mal!M$9:M$431,COUNTIF($E$108:$F303,"")-COUNT($H$108:$H303)+1,0)),"")</f>
        <v>#N/A</v>
      </c>
      <c r="P304" s="39" t="e">
        <f>IF($E304="",IF(INDEX(Mal!N$9:N$431,COUNTIF($E$108:$F303,"")-COUNT($H$108:$H303)+1,0)=P303,"",INDEX(Mal!N$9:N$431,COUNTIF($E$108:$F303,"")-COUNT($H$108:$H303)+1,0)),"")</f>
        <v>#N/A</v>
      </c>
      <c r="Q304" s="39" t="e">
        <f>IF($E304="",IF(INDEX(Mal!O$9:O$431,COUNTIF($E$108:$F303,"")-COUNT($H$108:$H303)+1,0)=Q303,"",INDEX(Mal!O$9:O$431,COUNTIF($E$108:$F303,"")-COUNT($H$108:$H303)+1,0)),"")</f>
        <v>#N/A</v>
      </c>
      <c r="R304" s="39" t="e">
        <f>IF($E304="",IF(INDEX(Mal!P$9:P$431,COUNTIF($E$108:$F303,"")-COUNT($H$108:$H303)+1,0)=R303,"",INDEX(Mal!P$9:P$431,COUNTIF($E$108:$F303,"")-COUNT($H$108:$H303)+1,0)),"")</f>
        <v>#N/A</v>
      </c>
      <c r="S304" s="39" t="e">
        <f>IF($E304="",IF(INDEX(Mal!Q$9:Q$431,COUNTIF($E$108:$F303,"")-COUNT($H$108:$H303)+1,0)=S303,"",INDEX(Mal!Q$9:Q$431,COUNTIF($E$108:$F303,"")-COUNT($H$108:$H303)+1,0)),"")</f>
        <v>#N/A</v>
      </c>
      <c r="T304" s="39" t="e">
        <f>IF($E304="",IF(INDEX(Mal!R$9:R$431,COUNTIF($E$108:$F303,"")-COUNT($H$108:$H303)+1,0)=T303,"",INDEX(Mal!R$9:R$431,COUNTIF($E$108:$F303,"")-COUNT($H$108:$H303)+1,0)),"")</f>
        <v>#N/A</v>
      </c>
      <c r="U304" s="39" t="e">
        <f>IF($E304="",IF(INDEX(Mal!S$9:S$431,COUNTIF($E$108:$F303,"")-COUNT($H$108:$H303)+1,0)=U303,"",INDEX(Mal!S$9:S$431,COUNTIF($E$108:$F303,"")-COUNT($H$108:$H303)+1,0)),"")</f>
        <v>#N/A</v>
      </c>
      <c r="V304" s="39" t="e">
        <f t="shared" si="12"/>
        <v>#N/A</v>
      </c>
      <c r="W304" s="39" t="e">
        <f>IF(IF(AND(E304="",F304=""),INDEX(Mal!I$9:I$431,(COUNT($H$108:$H304)-COUNTIF($V$108:$V304,"")),0),"")="","",IF(AND(E304="",F304=""),INDEX(Mal!I$9:I$431,(COUNT($H$108:$H304)-COUNTIF($V$108:$V304,"")),0),""))</f>
        <v>#N/A</v>
      </c>
      <c r="X304" s="39" t="e">
        <f>IF($E304="",IF(INDEX(Mal!J$9:J$431,COUNTIF($E$108:$F303,"")-COUNT($H$108:$H303)+1,0)=X303,"",INDEX(Mal!J$9:J$431,COUNTIF($E$108:$F303,"")-COUNT($H$108:$H303)+1,0)),"")</f>
        <v>#N/A</v>
      </c>
      <c r="Y304" s="39" t="e">
        <f>IF(AND(Y303="",$H304=$H303),"",IF(VLOOKUP($H304,Mal!$A$9:$T$431,20,0)='Sales Orders'!Y303,"",VLOOKUP($H304,Mal!$A$9:$T$431,20,0)))</f>
        <v>#N/A</v>
      </c>
      <c r="Z304" s="39" t="e">
        <f t="shared" si="13"/>
        <v>#N/A</v>
      </c>
    </row>
    <row r="305" spans="1:26">
      <c r="A305" t="str">
        <f>IFERROR(IF(VLOOKUP(H305,Mal!$A$9:$A$431,1,0),"","END"),"END")</f>
        <v>END</v>
      </c>
      <c r="B305" s="39" t="e">
        <f>IF($E305="",IF(INDEX(Mal!$D$9:$D$431,COUNTIF($E$108:$F304,"")-COUNT($H$108:$H304)+1,0)=B304,"",INDEX(Mal!$D$9:$D$431,COUNTIF($E$108:$F304,"")-COUNT($H$108:$H304)+1,0)),"")</f>
        <v>#N/A</v>
      </c>
      <c r="C305" s="39" t="e">
        <f t="shared" si="14"/>
        <v>#N/A</v>
      </c>
      <c r="D305" s="39" t="e">
        <f>IF($E305="",IF(INDEX(Mal!$F$9:$F$431,COUNTIF($E$108:$F304,"")-COUNT($H$108:$H304)+1,0)=D304,"",INDEX(Mal!$F$9:$F$431,COUNTIF($E$108:$F304,"")-COUNT($H$108:$H304)+1,0)),"")</f>
        <v>#N/A</v>
      </c>
      <c r="E305" s="39" t="e">
        <f>IF(AND(E304="",$H305=$H304),"",IF(VLOOKUP(H305,Mal!$A$9:$B$431,2,0)='Sales Orders'!E304,"",VLOOKUP($H305,Mal!$A$9:$B$431,2,0)))</f>
        <v>#N/A</v>
      </c>
      <c r="F305" s="39" t="e">
        <f>IF($E305="",IF(INDEX(Mal!$C$9:$C$431,COUNTIF($E$108:$F304,"")-COUNT($H$108:$H304)+1,0)=F304,"",INDEX(Mal!$C$9:$C$431,COUNTIF($E$108:$F304,"")-COUNT($H$108:$H304)+1,0)),"")</f>
        <v>#N/A</v>
      </c>
      <c r="G305" s="39" t="e">
        <f t="shared" si="15"/>
        <v>#N/A</v>
      </c>
      <c r="H305" s="39">
        <f>IF(COUNTIF(Mal!$A$9:$A$431,'Sales Orders'!H304)+COUNTIFS(Mal!$A$9:$A$431,H304,Mal!$B$9:$B$431,"&lt;&gt;")+COUNTIFS(Mal!$A$9:$A$431,H304,Mal!$C$9:$C$431,"&lt;&gt;")=COUNTIF('Sales Orders'!$H$108:H304,'Sales Orders'!H304),'Sales Orders'!H304+1,'Sales Orders'!H304)</f>
        <v>2</v>
      </c>
      <c r="I305" s="39" t="e">
        <f>IF(E305="","",IF(Mal!$C$5="","",Mal!$C$5))</f>
        <v>#N/A</v>
      </c>
      <c r="J305" s="39" t="e">
        <f>IF(AND(J304="",$H305=$H304),"",IF(VLOOKUP($H305,Mal!$A$9:$H$431,7,0)='Sales Orders'!J304,"",VLOOKUP($H305,Mal!$A$9:$H$431,7,0)))</f>
        <v>#N/A</v>
      </c>
      <c r="K305" s="39" t="e">
        <f>IF(AND(K304="",$H305=$H304),"",IF(VLOOKUP($H305,Mal!$A$9:$H$431,8,0)='Sales Orders'!K304,"",VLOOKUP($H305,Mal!$A$9:$H$431,8,0)))</f>
        <v>#N/A</v>
      </c>
      <c r="L305" s="39" t="e">
        <f>IF(E305="","",IF(Mal!$C$6="","",Mal!$C$6))</f>
        <v>#N/A</v>
      </c>
      <c r="M305" s="39" t="e">
        <f>IF($E305="",IF(INDEX(Mal!K$9:K$431,COUNTIF($E$108:$F304,"")-COUNT($H$108:$H304)+1,0)=M304,"",INDEX(Mal!K$9:K$431,COUNTIF($E$108:$F304,"")-COUNT($H$108:$H304)+1,0)),"")</f>
        <v>#N/A</v>
      </c>
      <c r="N305" s="39" t="e">
        <f>IF($E305="",IF(INDEX(Mal!L$9:L$431,COUNTIF($E$108:$F304,"")-COUNT($H$108:$H304)+1,0)=N304,"",INDEX(Mal!L$9:L$431,COUNTIF($E$108:$F304,"")-COUNT($H$108:$H304)+1,0)),"")</f>
        <v>#N/A</v>
      </c>
      <c r="O305" s="39" t="e">
        <f>IF($E305="",IF(INDEX(Mal!M$9:M$431,COUNTIF($E$108:$F304,"")-COUNT($H$108:$H304)+1,0)=O304,"",INDEX(Mal!M$9:M$431,COUNTIF($E$108:$F304,"")-COUNT($H$108:$H304)+1,0)),"")</f>
        <v>#N/A</v>
      </c>
      <c r="P305" s="39" t="e">
        <f>IF($E305="",IF(INDEX(Mal!N$9:N$431,COUNTIF($E$108:$F304,"")-COUNT($H$108:$H304)+1,0)=P304,"",INDEX(Mal!N$9:N$431,COUNTIF($E$108:$F304,"")-COUNT($H$108:$H304)+1,0)),"")</f>
        <v>#N/A</v>
      </c>
      <c r="Q305" s="39" t="e">
        <f>IF($E305="",IF(INDEX(Mal!O$9:O$431,COUNTIF($E$108:$F304,"")-COUNT($H$108:$H304)+1,0)=Q304,"",INDEX(Mal!O$9:O$431,COUNTIF($E$108:$F304,"")-COUNT($H$108:$H304)+1,0)),"")</f>
        <v>#N/A</v>
      </c>
      <c r="R305" s="39" t="e">
        <f>IF($E305="",IF(INDEX(Mal!P$9:P$431,COUNTIF($E$108:$F304,"")-COUNT($H$108:$H304)+1,0)=R304,"",INDEX(Mal!P$9:P$431,COUNTIF($E$108:$F304,"")-COUNT($H$108:$H304)+1,0)),"")</f>
        <v>#N/A</v>
      </c>
      <c r="S305" s="39" t="e">
        <f>IF($E305="",IF(INDEX(Mal!Q$9:Q$431,COUNTIF($E$108:$F304,"")-COUNT($H$108:$H304)+1,0)=S304,"",INDEX(Mal!Q$9:Q$431,COUNTIF($E$108:$F304,"")-COUNT($H$108:$H304)+1,0)),"")</f>
        <v>#N/A</v>
      </c>
      <c r="T305" s="39" t="e">
        <f>IF($E305="",IF(INDEX(Mal!R$9:R$431,COUNTIF($E$108:$F304,"")-COUNT($H$108:$H304)+1,0)=T304,"",INDEX(Mal!R$9:R$431,COUNTIF($E$108:$F304,"")-COUNT($H$108:$H304)+1,0)),"")</f>
        <v>#N/A</v>
      </c>
      <c r="U305" s="39" t="e">
        <f>IF($E305="",IF(INDEX(Mal!S$9:S$431,COUNTIF($E$108:$F304,"")-COUNT($H$108:$H304)+1,0)=U304,"",INDEX(Mal!S$9:S$431,COUNTIF($E$108:$F304,"")-COUNT($H$108:$H304)+1,0)),"")</f>
        <v>#N/A</v>
      </c>
      <c r="V305" s="39" t="e">
        <f t="shared" si="12"/>
        <v>#N/A</v>
      </c>
      <c r="W305" s="39" t="e">
        <f>IF(IF(AND(E305="",F305=""),INDEX(Mal!I$9:I$431,(COUNT($H$108:$H305)-COUNTIF($V$108:$V305,"")),0),"")="","",IF(AND(E305="",F305=""),INDEX(Mal!I$9:I$431,(COUNT($H$108:$H305)-COUNTIF($V$108:$V305,"")),0),""))</f>
        <v>#N/A</v>
      </c>
      <c r="X305" s="39" t="e">
        <f>IF($E305="",IF(INDEX(Mal!J$9:J$431,COUNTIF($E$108:$F304,"")-COUNT($H$108:$H304)+1,0)=X304,"",INDEX(Mal!J$9:J$431,COUNTIF($E$108:$F304,"")-COUNT($H$108:$H304)+1,0)),"")</f>
        <v>#N/A</v>
      </c>
      <c r="Y305" s="39" t="e">
        <f>IF(AND(Y304="",$H305=$H304),"",IF(VLOOKUP($H305,Mal!$A$9:$T$431,20,0)='Sales Orders'!Y304,"",VLOOKUP($H305,Mal!$A$9:$T$431,20,0)))</f>
        <v>#N/A</v>
      </c>
      <c r="Z305" s="39" t="e">
        <f t="shared" si="13"/>
        <v>#N/A</v>
      </c>
    </row>
    <row r="306" spans="1:26">
      <c r="A306" t="str">
        <f>IFERROR(IF(VLOOKUP(H306,Mal!$A$9:$A$431,1,0),"","END"),"END")</f>
        <v>END</v>
      </c>
      <c r="B306" s="39" t="e">
        <f>IF($E306="",IF(INDEX(Mal!$D$9:$D$431,COUNTIF($E$108:$F305,"")-COUNT($H$108:$H305)+1,0)=B305,"",INDEX(Mal!$D$9:$D$431,COUNTIF($E$108:$F305,"")-COUNT($H$108:$H305)+1,0)),"")</f>
        <v>#N/A</v>
      </c>
      <c r="C306" s="39" t="e">
        <f t="shared" si="14"/>
        <v>#N/A</v>
      </c>
      <c r="D306" s="39" t="e">
        <f>IF($E306="",IF(INDEX(Mal!$F$9:$F$431,COUNTIF($E$108:$F305,"")-COUNT($H$108:$H305)+1,0)=D305,"",INDEX(Mal!$F$9:$F$431,COUNTIF($E$108:$F305,"")-COUNT($H$108:$H305)+1,0)),"")</f>
        <v>#N/A</v>
      </c>
      <c r="E306" s="39" t="e">
        <f>IF(AND(E305="",$H306=$H305),"",IF(VLOOKUP(H306,Mal!$A$9:$B$431,2,0)='Sales Orders'!E305,"",VLOOKUP($H306,Mal!$A$9:$B$431,2,0)))</f>
        <v>#N/A</v>
      </c>
      <c r="F306" s="39" t="e">
        <f>IF($E306="",IF(INDEX(Mal!$C$9:$C$431,COUNTIF($E$108:$F305,"")-COUNT($H$108:$H305)+1,0)=F305,"",INDEX(Mal!$C$9:$C$431,COUNTIF($E$108:$F305,"")-COUNT($H$108:$H305)+1,0)),"")</f>
        <v>#N/A</v>
      </c>
      <c r="G306" s="39" t="e">
        <f t="shared" si="15"/>
        <v>#N/A</v>
      </c>
      <c r="H306" s="39">
        <f>IF(COUNTIF(Mal!$A$9:$A$431,'Sales Orders'!H305)+COUNTIFS(Mal!$A$9:$A$431,H305,Mal!$B$9:$B$431,"&lt;&gt;")+COUNTIFS(Mal!$A$9:$A$431,H305,Mal!$C$9:$C$431,"&lt;&gt;")=COUNTIF('Sales Orders'!$H$108:H305,'Sales Orders'!H305),'Sales Orders'!H305+1,'Sales Orders'!H305)</f>
        <v>2</v>
      </c>
      <c r="I306" s="39" t="e">
        <f>IF(E306="","",IF(Mal!$C$5="","",Mal!$C$5))</f>
        <v>#N/A</v>
      </c>
      <c r="J306" s="39" t="e">
        <f>IF(AND(J305="",$H306=$H305),"",IF(VLOOKUP($H306,Mal!$A$9:$H$431,7,0)='Sales Orders'!J305,"",VLOOKUP($H306,Mal!$A$9:$H$431,7,0)))</f>
        <v>#N/A</v>
      </c>
      <c r="K306" s="39" t="e">
        <f>IF(AND(K305="",$H306=$H305),"",IF(VLOOKUP($H306,Mal!$A$9:$H$431,8,0)='Sales Orders'!K305,"",VLOOKUP($H306,Mal!$A$9:$H$431,8,0)))</f>
        <v>#N/A</v>
      </c>
      <c r="L306" s="39" t="e">
        <f>IF(E306="","",IF(Mal!$C$6="","",Mal!$C$6))</f>
        <v>#N/A</v>
      </c>
      <c r="M306" s="39" t="e">
        <f>IF($E306="",IF(INDEX(Mal!K$9:K$431,COUNTIF($E$108:$F305,"")-COUNT($H$108:$H305)+1,0)=M305,"",INDEX(Mal!K$9:K$431,COUNTIF($E$108:$F305,"")-COUNT($H$108:$H305)+1,0)),"")</f>
        <v>#N/A</v>
      </c>
      <c r="N306" s="39" t="e">
        <f>IF($E306="",IF(INDEX(Mal!L$9:L$431,COUNTIF($E$108:$F305,"")-COUNT($H$108:$H305)+1,0)=N305,"",INDEX(Mal!L$9:L$431,COUNTIF($E$108:$F305,"")-COUNT($H$108:$H305)+1,0)),"")</f>
        <v>#N/A</v>
      </c>
      <c r="O306" s="39" t="e">
        <f>IF($E306="",IF(INDEX(Mal!M$9:M$431,COUNTIF($E$108:$F305,"")-COUNT($H$108:$H305)+1,0)=O305,"",INDEX(Mal!M$9:M$431,COUNTIF($E$108:$F305,"")-COUNT($H$108:$H305)+1,0)),"")</f>
        <v>#N/A</v>
      </c>
      <c r="P306" s="39" t="e">
        <f>IF($E306="",IF(INDEX(Mal!N$9:N$431,COUNTIF($E$108:$F305,"")-COUNT($H$108:$H305)+1,0)=P305,"",INDEX(Mal!N$9:N$431,COUNTIF($E$108:$F305,"")-COUNT($H$108:$H305)+1,0)),"")</f>
        <v>#N/A</v>
      </c>
      <c r="Q306" s="39" t="e">
        <f>IF($E306="",IF(INDEX(Mal!O$9:O$431,COUNTIF($E$108:$F305,"")-COUNT($H$108:$H305)+1,0)=Q305,"",INDEX(Mal!O$9:O$431,COUNTIF($E$108:$F305,"")-COUNT($H$108:$H305)+1,0)),"")</f>
        <v>#N/A</v>
      </c>
      <c r="R306" s="39" t="e">
        <f>IF($E306="",IF(INDEX(Mal!P$9:P$431,COUNTIF($E$108:$F305,"")-COUNT($H$108:$H305)+1,0)=R305,"",INDEX(Mal!P$9:P$431,COUNTIF($E$108:$F305,"")-COUNT($H$108:$H305)+1,0)),"")</f>
        <v>#N/A</v>
      </c>
      <c r="S306" s="39" t="e">
        <f>IF($E306="",IF(INDEX(Mal!Q$9:Q$431,COUNTIF($E$108:$F305,"")-COUNT($H$108:$H305)+1,0)=S305,"",INDEX(Mal!Q$9:Q$431,COUNTIF($E$108:$F305,"")-COUNT($H$108:$H305)+1,0)),"")</f>
        <v>#N/A</v>
      </c>
      <c r="T306" s="39" t="e">
        <f>IF($E306="",IF(INDEX(Mal!R$9:R$431,COUNTIF($E$108:$F305,"")-COUNT($H$108:$H305)+1,0)=T305,"",INDEX(Mal!R$9:R$431,COUNTIF($E$108:$F305,"")-COUNT($H$108:$H305)+1,0)),"")</f>
        <v>#N/A</v>
      </c>
      <c r="U306" s="39" t="e">
        <f>IF($E306="",IF(INDEX(Mal!S$9:S$431,COUNTIF($E$108:$F305,"")-COUNT($H$108:$H305)+1,0)=U305,"",INDEX(Mal!S$9:S$431,COUNTIF($E$108:$F305,"")-COUNT($H$108:$H305)+1,0)),"")</f>
        <v>#N/A</v>
      </c>
      <c r="V306" s="39" t="e">
        <f t="shared" si="12"/>
        <v>#N/A</v>
      </c>
      <c r="W306" s="39" t="e">
        <f>IF(IF(AND(E306="",F306=""),INDEX(Mal!I$9:I$431,(COUNT($H$108:$H306)-COUNTIF($V$108:$V306,"")),0),"")="","",IF(AND(E306="",F306=""),INDEX(Mal!I$9:I$431,(COUNT($H$108:$H306)-COUNTIF($V$108:$V306,"")),0),""))</f>
        <v>#N/A</v>
      </c>
      <c r="X306" s="39" t="e">
        <f>IF($E306="",IF(INDEX(Mal!J$9:J$431,COUNTIF($E$108:$F305,"")-COUNT($H$108:$H305)+1,0)=X305,"",INDEX(Mal!J$9:J$431,COUNTIF($E$108:$F305,"")-COUNT($H$108:$H305)+1,0)),"")</f>
        <v>#N/A</v>
      </c>
      <c r="Y306" s="39" t="e">
        <f>IF(AND(Y305="",$H306=$H305),"",IF(VLOOKUP($H306,Mal!$A$9:$T$431,20,0)='Sales Orders'!Y305,"",VLOOKUP($H306,Mal!$A$9:$T$431,20,0)))</f>
        <v>#N/A</v>
      </c>
      <c r="Z306" s="39" t="e">
        <f t="shared" si="13"/>
        <v>#N/A</v>
      </c>
    </row>
    <row r="307" spans="1:26">
      <c r="A307" t="str">
        <f>IFERROR(IF(VLOOKUP(H307,Mal!$A$9:$A$431,1,0),"","END"),"END")</f>
        <v>END</v>
      </c>
      <c r="B307" s="39" t="e">
        <f>IF($E307="",IF(INDEX(Mal!$D$9:$D$431,COUNTIF($E$108:$F306,"")-COUNT($H$108:$H306)+1,0)=B306,"",INDEX(Mal!$D$9:$D$431,COUNTIF($E$108:$F306,"")-COUNT($H$108:$H306)+1,0)),"")</f>
        <v>#N/A</v>
      </c>
      <c r="C307" s="39" t="e">
        <f t="shared" si="14"/>
        <v>#N/A</v>
      </c>
      <c r="D307" s="39" t="e">
        <f>IF($E307="",IF(INDEX(Mal!$F$9:$F$431,COUNTIF($E$108:$F306,"")-COUNT($H$108:$H306)+1,0)=D306,"",INDEX(Mal!$F$9:$F$431,COUNTIF($E$108:$F306,"")-COUNT($H$108:$H306)+1,0)),"")</f>
        <v>#N/A</v>
      </c>
      <c r="E307" s="39" t="e">
        <f>IF(AND(E306="",$H307=$H306),"",IF(VLOOKUP(H307,Mal!$A$9:$B$431,2,0)='Sales Orders'!E306,"",VLOOKUP($H307,Mal!$A$9:$B$431,2,0)))</f>
        <v>#N/A</v>
      </c>
      <c r="F307" s="39" t="e">
        <f>IF($E307="",IF(INDEX(Mal!$C$9:$C$431,COUNTIF($E$108:$F306,"")-COUNT($H$108:$H306)+1,0)=F306,"",INDEX(Mal!$C$9:$C$431,COUNTIF($E$108:$F306,"")-COUNT($H$108:$H306)+1,0)),"")</f>
        <v>#N/A</v>
      </c>
      <c r="G307" s="39" t="e">
        <f t="shared" si="15"/>
        <v>#N/A</v>
      </c>
      <c r="H307" s="39">
        <f>IF(COUNTIF(Mal!$A$9:$A$431,'Sales Orders'!H306)+COUNTIFS(Mal!$A$9:$A$431,H306,Mal!$B$9:$B$431,"&lt;&gt;")+COUNTIFS(Mal!$A$9:$A$431,H306,Mal!$C$9:$C$431,"&lt;&gt;")=COUNTIF('Sales Orders'!$H$108:H306,'Sales Orders'!H306),'Sales Orders'!H306+1,'Sales Orders'!H306)</f>
        <v>2</v>
      </c>
      <c r="I307" s="39" t="e">
        <f>IF(E307="","",IF(Mal!$C$5="","",Mal!$C$5))</f>
        <v>#N/A</v>
      </c>
      <c r="J307" s="39" t="e">
        <f>IF(AND(J306="",$H307=$H306),"",IF(VLOOKUP($H307,Mal!$A$9:$H$431,7,0)='Sales Orders'!J306,"",VLOOKUP($H307,Mal!$A$9:$H$431,7,0)))</f>
        <v>#N/A</v>
      </c>
      <c r="K307" s="39" t="e">
        <f>IF(AND(K306="",$H307=$H306),"",IF(VLOOKUP($H307,Mal!$A$9:$H$431,8,0)='Sales Orders'!K306,"",VLOOKUP($H307,Mal!$A$9:$H$431,8,0)))</f>
        <v>#N/A</v>
      </c>
      <c r="L307" s="39" t="e">
        <f>IF(E307="","",IF(Mal!$C$6="","",Mal!$C$6))</f>
        <v>#N/A</v>
      </c>
      <c r="M307" s="39" t="e">
        <f>IF($E307="",IF(INDEX(Mal!K$9:K$431,COUNTIF($E$108:$F306,"")-COUNT($H$108:$H306)+1,0)=M306,"",INDEX(Mal!K$9:K$431,COUNTIF($E$108:$F306,"")-COUNT($H$108:$H306)+1,0)),"")</f>
        <v>#N/A</v>
      </c>
      <c r="N307" s="39" t="e">
        <f>IF($E307="",IF(INDEX(Mal!L$9:L$431,COUNTIF($E$108:$F306,"")-COUNT($H$108:$H306)+1,0)=N306,"",INDEX(Mal!L$9:L$431,COUNTIF($E$108:$F306,"")-COUNT($H$108:$H306)+1,0)),"")</f>
        <v>#N/A</v>
      </c>
      <c r="O307" s="39" t="e">
        <f>IF($E307="",IF(INDEX(Mal!M$9:M$431,COUNTIF($E$108:$F306,"")-COUNT($H$108:$H306)+1,0)=O306,"",INDEX(Mal!M$9:M$431,COUNTIF($E$108:$F306,"")-COUNT($H$108:$H306)+1,0)),"")</f>
        <v>#N/A</v>
      </c>
      <c r="P307" s="39" t="e">
        <f>IF($E307="",IF(INDEX(Mal!N$9:N$431,COUNTIF($E$108:$F306,"")-COUNT($H$108:$H306)+1,0)=P306,"",INDEX(Mal!N$9:N$431,COUNTIF($E$108:$F306,"")-COUNT($H$108:$H306)+1,0)),"")</f>
        <v>#N/A</v>
      </c>
      <c r="Q307" s="39" t="e">
        <f>IF($E307="",IF(INDEX(Mal!O$9:O$431,COUNTIF($E$108:$F306,"")-COUNT($H$108:$H306)+1,0)=Q306,"",INDEX(Mal!O$9:O$431,COUNTIF($E$108:$F306,"")-COUNT($H$108:$H306)+1,0)),"")</f>
        <v>#N/A</v>
      </c>
      <c r="R307" s="39" t="e">
        <f>IF($E307="",IF(INDEX(Mal!P$9:P$431,COUNTIF($E$108:$F306,"")-COUNT($H$108:$H306)+1,0)=R306,"",INDEX(Mal!P$9:P$431,COUNTIF($E$108:$F306,"")-COUNT($H$108:$H306)+1,0)),"")</f>
        <v>#N/A</v>
      </c>
      <c r="S307" s="39" t="e">
        <f>IF($E307="",IF(INDEX(Mal!Q$9:Q$431,COUNTIF($E$108:$F306,"")-COUNT($H$108:$H306)+1,0)=S306,"",INDEX(Mal!Q$9:Q$431,COUNTIF($E$108:$F306,"")-COUNT($H$108:$H306)+1,0)),"")</f>
        <v>#N/A</v>
      </c>
      <c r="T307" s="39" t="e">
        <f>IF($E307="",IF(INDEX(Mal!R$9:R$431,COUNTIF($E$108:$F306,"")-COUNT($H$108:$H306)+1,0)=T306,"",INDEX(Mal!R$9:R$431,COUNTIF($E$108:$F306,"")-COUNT($H$108:$H306)+1,0)),"")</f>
        <v>#N/A</v>
      </c>
      <c r="U307" s="39" t="e">
        <f>IF($E307="",IF(INDEX(Mal!S$9:S$431,COUNTIF($E$108:$F306,"")-COUNT($H$108:$H306)+1,0)=U306,"",INDEX(Mal!S$9:S$431,COUNTIF($E$108:$F306,"")-COUNT($H$108:$H306)+1,0)),"")</f>
        <v>#N/A</v>
      </c>
      <c r="V307" s="39" t="e">
        <f t="shared" si="12"/>
        <v>#N/A</v>
      </c>
      <c r="W307" s="39" t="e">
        <f>IF(IF(AND(E307="",F307=""),INDEX(Mal!I$9:I$431,(COUNT($H$108:$H307)-COUNTIF($V$108:$V307,"")),0),"")="","",IF(AND(E307="",F307=""),INDEX(Mal!I$9:I$431,(COUNT($H$108:$H307)-COUNTIF($V$108:$V307,"")),0),""))</f>
        <v>#N/A</v>
      </c>
      <c r="X307" s="39" t="e">
        <f>IF($E307="",IF(INDEX(Mal!J$9:J$431,COUNTIF($E$108:$F306,"")-COUNT($H$108:$H306)+1,0)=X306,"",INDEX(Mal!J$9:J$431,COUNTIF($E$108:$F306,"")-COUNT($H$108:$H306)+1,0)),"")</f>
        <v>#N/A</v>
      </c>
      <c r="Y307" s="39" t="e">
        <f>IF(AND(Y306="",$H307=$H306),"",IF(VLOOKUP($H307,Mal!$A$9:$T$431,20,0)='Sales Orders'!Y306,"",VLOOKUP($H307,Mal!$A$9:$T$431,20,0)))</f>
        <v>#N/A</v>
      </c>
      <c r="Z307" s="39" t="e">
        <f t="shared" si="13"/>
        <v>#N/A</v>
      </c>
    </row>
    <row r="308" spans="1:26">
      <c r="A308" t="str">
        <f>IFERROR(IF(VLOOKUP(H308,Mal!$A$9:$A$431,1,0),"","END"),"END")</f>
        <v>END</v>
      </c>
      <c r="B308" s="39" t="e">
        <f>IF($E308="",IF(INDEX(Mal!$D$9:$D$431,COUNTIF($E$108:$F307,"")-COUNT($H$108:$H307)+1,0)=B307,"",INDEX(Mal!$D$9:$D$431,COUNTIF($E$108:$F307,"")-COUNT($H$108:$H307)+1,0)),"")</f>
        <v>#N/A</v>
      </c>
      <c r="C308" s="39" t="e">
        <f t="shared" si="14"/>
        <v>#N/A</v>
      </c>
      <c r="D308" s="39" t="e">
        <f>IF($E308="",IF(INDEX(Mal!$F$9:$F$431,COUNTIF($E$108:$F307,"")-COUNT($H$108:$H307)+1,0)=D307,"",INDEX(Mal!$F$9:$F$431,COUNTIF($E$108:$F307,"")-COUNT($H$108:$H307)+1,0)),"")</f>
        <v>#N/A</v>
      </c>
      <c r="E308" s="39" t="e">
        <f>IF(AND(E307="",$H308=$H307),"",IF(VLOOKUP(H308,Mal!$A$9:$B$431,2,0)='Sales Orders'!E307,"",VLOOKUP($H308,Mal!$A$9:$B$431,2,0)))</f>
        <v>#N/A</v>
      </c>
      <c r="F308" s="39" t="e">
        <f>IF($E308="",IF(INDEX(Mal!$C$9:$C$431,COUNTIF($E$108:$F307,"")-COUNT($H$108:$H307)+1,0)=F307,"",INDEX(Mal!$C$9:$C$431,COUNTIF($E$108:$F307,"")-COUNT($H$108:$H307)+1,0)),"")</f>
        <v>#N/A</v>
      </c>
      <c r="G308" s="39" t="e">
        <f t="shared" si="15"/>
        <v>#N/A</v>
      </c>
      <c r="H308" s="39">
        <f>IF(COUNTIF(Mal!$A$9:$A$431,'Sales Orders'!H307)+COUNTIFS(Mal!$A$9:$A$431,H307,Mal!$B$9:$B$431,"&lt;&gt;")+COUNTIFS(Mal!$A$9:$A$431,H307,Mal!$C$9:$C$431,"&lt;&gt;")=COUNTIF('Sales Orders'!$H$108:H307,'Sales Orders'!H307),'Sales Orders'!H307+1,'Sales Orders'!H307)</f>
        <v>2</v>
      </c>
      <c r="I308" s="39" t="e">
        <f>IF(E308="","",IF(Mal!$C$5="","",Mal!$C$5))</f>
        <v>#N/A</v>
      </c>
      <c r="J308" s="39" t="e">
        <f>IF(AND(J307="",$H308=$H307),"",IF(VLOOKUP($H308,Mal!$A$9:$H$431,7,0)='Sales Orders'!J307,"",VLOOKUP($H308,Mal!$A$9:$H$431,7,0)))</f>
        <v>#N/A</v>
      </c>
      <c r="K308" s="39" t="e">
        <f>IF(AND(K307="",$H308=$H307),"",IF(VLOOKUP($H308,Mal!$A$9:$H$431,8,0)='Sales Orders'!K307,"",VLOOKUP($H308,Mal!$A$9:$H$431,8,0)))</f>
        <v>#N/A</v>
      </c>
      <c r="L308" s="39" t="e">
        <f>IF(E308="","",IF(Mal!$C$6="","",Mal!$C$6))</f>
        <v>#N/A</v>
      </c>
      <c r="M308" s="39" t="e">
        <f>IF($E308="",IF(INDEX(Mal!K$9:K$431,COUNTIF($E$108:$F307,"")-COUNT($H$108:$H307)+1,0)=M307,"",INDEX(Mal!K$9:K$431,COUNTIF($E$108:$F307,"")-COUNT($H$108:$H307)+1,0)),"")</f>
        <v>#N/A</v>
      </c>
      <c r="N308" s="39" t="e">
        <f>IF($E308="",IF(INDEX(Mal!L$9:L$431,COUNTIF($E$108:$F307,"")-COUNT($H$108:$H307)+1,0)=N307,"",INDEX(Mal!L$9:L$431,COUNTIF($E$108:$F307,"")-COUNT($H$108:$H307)+1,0)),"")</f>
        <v>#N/A</v>
      </c>
      <c r="O308" s="39" t="e">
        <f>IF($E308="",IF(INDEX(Mal!M$9:M$431,COUNTIF($E$108:$F307,"")-COUNT($H$108:$H307)+1,0)=O307,"",INDEX(Mal!M$9:M$431,COUNTIF($E$108:$F307,"")-COUNT($H$108:$H307)+1,0)),"")</f>
        <v>#N/A</v>
      </c>
      <c r="P308" s="39" t="e">
        <f>IF($E308="",IF(INDEX(Mal!N$9:N$431,COUNTIF($E$108:$F307,"")-COUNT($H$108:$H307)+1,0)=P307,"",INDEX(Mal!N$9:N$431,COUNTIF($E$108:$F307,"")-COUNT($H$108:$H307)+1,0)),"")</f>
        <v>#N/A</v>
      </c>
      <c r="Q308" s="39" t="e">
        <f>IF($E308="",IF(INDEX(Mal!O$9:O$431,COUNTIF($E$108:$F307,"")-COUNT($H$108:$H307)+1,0)=Q307,"",INDEX(Mal!O$9:O$431,COUNTIF($E$108:$F307,"")-COUNT($H$108:$H307)+1,0)),"")</f>
        <v>#N/A</v>
      </c>
      <c r="R308" s="39" t="e">
        <f>IF($E308="",IF(INDEX(Mal!P$9:P$431,COUNTIF($E$108:$F307,"")-COUNT($H$108:$H307)+1,0)=R307,"",INDEX(Mal!P$9:P$431,COUNTIF($E$108:$F307,"")-COUNT($H$108:$H307)+1,0)),"")</f>
        <v>#N/A</v>
      </c>
      <c r="S308" s="39" t="e">
        <f>IF($E308="",IF(INDEX(Mal!Q$9:Q$431,COUNTIF($E$108:$F307,"")-COUNT($H$108:$H307)+1,0)=S307,"",INDEX(Mal!Q$9:Q$431,COUNTIF($E$108:$F307,"")-COUNT($H$108:$H307)+1,0)),"")</f>
        <v>#N/A</v>
      </c>
      <c r="T308" s="39" t="e">
        <f>IF($E308="",IF(INDEX(Mal!R$9:R$431,COUNTIF($E$108:$F307,"")-COUNT($H$108:$H307)+1,0)=T307,"",INDEX(Mal!R$9:R$431,COUNTIF($E$108:$F307,"")-COUNT($H$108:$H307)+1,0)),"")</f>
        <v>#N/A</v>
      </c>
      <c r="U308" s="39" t="e">
        <f>IF($E308="",IF(INDEX(Mal!S$9:S$431,COUNTIF($E$108:$F307,"")-COUNT($H$108:$H307)+1,0)=U307,"",INDEX(Mal!S$9:S$431,COUNTIF($E$108:$F307,"")-COUNT($H$108:$H307)+1,0)),"")</f>
        <v>#N/A</v>
      </c>
      <c r="V308" s="39" t="e">
        <f t="shared" si="12"/>
        <v>#N/A</v>
      </c>
      <c r="W308" s="39" t="e">
        <f>IF(IF(AND(E308="",F308=""),INDEX(Mal!I$9:I$431,(COUNT($H$108:$H308)-COUNTIF($V$108:$V308,"")),0),"")="","",IF(AND(E308="",F308=""),INDEX(Mal!I$9:I$431,(COUNT($H$108:$H308)-COUNTIF($V$108:$V308,"")),0),""))</f>
        <v>#N/A</v>
      </c>
      <c r="X308" s="39" t="e">
        <f>IF($E308="",IF(INDEX(Mal!J$9:J$431,COUNTIF($E$108:$F307,"")-COUNT($H$108:$H307)+1,0)=X307,"",INDEX(Mal!J$9:J$431,COUNTIF($E$108:$F307,"")-COUNT($H$108:$H307)+1,0)),"")</f>
        <v>#N/A</v>
      </c>
      <c r="Y308" s="39" t="e">
        <f>IF(AND(Y307="",$H308=$H307),"",IF(VLOOKUP($H308,Mal!$A$9:$T$431,20,0)='Sales Orders'!Y307,"",VLOOKUP($H308,Mal!$A$9:$T$431,20,0)))</f>
        <v>#N/A</v>
      </c>
      <c r="Z308" s="39" t="e">
        <f t="shared" si="13"/>
        <v>#N/A</v>
      </c>
    </row>
    <row r="309" spans="1:26">
      <c r="A309" t="str">
        <f>IFERROR(IF(VLOOKUP(H309,Mal!$A$9:$A$431,1,0),"","END"),"END")</f>
        <v>END</v>
      </c>
      <c r="B309" s="39" t="e">
        <f>IF($E309="",IF(INDEX(Mal!$D$9:$D$431,COUNTIF($E$108:$F308,"")-COUNT($H$108:$H308)+1,0)=B308,"",INDEX(Mal!$D$9:$D$431,COUNTIF($E$108:$F308,"")-COUNT($H$108:$H308)+1,0)),"")</f>
        <v>#N/A</v>
      </c>
      <c r="C309" s="39" t="e">
        <f t="shared" si="14"/>
        <v>#N/A</v>
      </c>
      <c r="D309" s="39" t="e">
        <f>IF($E309="",IF(INDEX(Mal!$F$9:$F$431,COUNTIF($E$108:$F308,"")-COUNT($H$108:$H308)+1,0)=D308,"",INDEX(Mal!$F$9:$F$431,COUNTIF($E$108:$F308,"")-COUNT($H$108:$H308)+1,0)),"")</f>
        <v>#N/A</v>
      </c>
      <c r="E309" s="39" t="e">
        <f>IF(AND(E308="",$H309=$H308),"",IF(VLOOKUP(H309,Mal!$A$9:$B$431,2,0)='Sales Orders'!E308,"",VLOOKUP($H309,Mal!$A$9:$B$431,2,0)))</f>
        <v>#N/A</v>
      </c>
      <c r="F309" s="39" t="e">
        <f>IF($E309="",IF(INDEX(Mal!$C$9:$C$431,COUNTIF($E$108:$F308,"")-COUNT($H$108:$H308)+1,0)=F308,"",INDEX(Mal!$C$9:$C$431,COUNTIF($E$108:$F308,"")-COUNT($H$108:$H308)+1,0)),"")</f>
        <v>#N/A</v>
      </c>
      <c r="G309" s="39" t="e">
        <f t="shared" si="15"/>
        <v>#N/A</v>
      </c>
      <c r="H309" s="39">
        <f>IF(COUNTIF(Mal!$A$9:$A$431,'Sales Orders'!H308)+COUNTIFS(Mal!$A$9:$A$431,H308,Mal!$B$9:$B$431,"&lt;&gt;")+COUNTIFS(Mal!$A$9:$A$431,H308,Mal!$C$9:$C$431,"&lt;&gt;")=COUNTIF('Sales Orders'!$H$108:H308,'Sales Orders'!H308),'Sales Orders'!H308+1,'Sales Orders'!H308)</f>
        <v>2</v>
      </c>
      <c r="I309" s="39" t="e">
        <f>IF(E309="","",IF(Mal!$C$5="","",Mal!$C$5))</f>
        <v>#N/A</v>
      </c>
      <c r="J309" s="39" t="e">
        <f>IF(AND(J308="",$H309=$H308),"",IF(VLOOKUP($H309,Mal!$A$9:$H$431,7,0)='Sales Orders'!J308,"",VLOOKUP($H309,Mal!$A$9:$H$431,7,0)))</f>
        <v>#N/A</v>
      </c>
      <c r="K309" s="39" t="e">
        <f>IF(AND(K308="",$H309=$H308),"",IF(VLOOKUP($H309,Mal!$A$9:$H$431,8,0)='Sales Orders'!K308,"",VLOOKUP($H309,Mal!$A$9:$H$431,8,0)))</f>
        <v>#N/A</v>
      </c>
      <c r="L309" s="39" t="e">
        <f>IF(E309="","",IF(Mal!$C$6="","",Mal!$C$6))</f>
        <v>#N/A</v>
      </c>
      <c r="M309" s="39" t="e">
        <f>IF($E309="",IF(INDEX(Mal!K$9:K$431,COUNTIF($E$108:$F308,"")-COUNT($H$108:$H308)+1,0)=M308,"",INDEX(Mal!K$9:K$431,COUNTIF($E$108:$F308,"")-COUNT($H$108:$H308)+1,0)),"")</f>
        <v>#N/A</v>
      </c>
      <c r="N309" s="39" t="e">
        <f>IF($E309="",IF(INDEX(Mal!L$9:L$431,COUNTIF($E$108:$F308,"")-COUNT($H$108:$H308)+1,0)=N308,"",INDEX(Mal!L$9:L$431,COUNTIF($E$108:$F308,"")-COUNT($H$108:$H308)+1,0)),"")</f>
        <v>#N/A</v>
      </c>
      <c r="O309" s="39" t="e">
        <f>IF($E309="",IF(INDEX(Mal!M$9:M$431,COUNTIF($E$108:$F308,"")-COUNT($H$108:$H308)+1,0)=O308,"",INDEX(Mal!M$9:M$431,COUNTIF($E$108:$F308,"")-COUNT($H$108:$H308)+1,0)),"")</f>
        <v>#N/A</v>
      </c>
      <c r="P309" s="39" t="e">
        <f>IF($E309="",IF(INDEX(Mal!N$9:N$431,COUNTIF($E$108:$F308,"")-COUNT($H$108:$H308)+1,0)=P308,"",INDEX(Mal!N$9:N$431,COUNTIF($E$108:$F308,"")-COUNT($H$108:$H308)+1,0)),"")</f>
        <v>#N/A</v>
      </c>
      <c r="Q309" s="39" t="e">
        <f>IF($E309="",IF(INDEX(Mal!O$9:O$431,COUNTIF($E$108:$F308,"")-COUNT($H$108:$H308)+1,0)=Q308,"",INDEX(Mal!O$9:O$431,COUNTIF($E$108:$F308,"")-COUNT($H$108:$H308)+1,0)),"")</f>
        <v>#N/A</v>
      </c>
      <c r="R309" s="39" t="e">
        <f>IF($E309="",IF(INDEX(Mal!P$9:P$431,COUNTIF($E$108:$F308,"")-COUNT($H$108:$H308)+1,0)=R308,"",INDEX(Mal!P$9:P$431,COUNTIF($E$108:$F308,"")-COUNT($H$108:$H308)+1,0)),"")</f>
        <v>#N/A</v>
      </c>
      <c r="S309" s="39" t="e">
        <f>IF($E309="",IF(INDEX(Mal!Q$9:Q$431,COUNTIF($E$108:$F308,"")-COUNT($H$108:$H308)+1,0)=S308,"",INDEX(Mal!Q$9:Q$431,COUNTIF($E$108:$F308,"")-COUNT($H$108:$H308)+1,0)),"")</f>
        <v>#N/A</v>
      </c>
      <c r="T309" s="39" t="e">
        <f>IF($E309="",IF(INDEX(Mal!R$9:R$431,COUNTIF($E$108:$F308,"")-COUNT($H$108:$H308)+1,0)=T308,"",INDEX(Mal!R$9:R$431,COUNTIF($E$108:$F308,"")-COUNT($H$108:$H308)+1,0)),"")</f>
        <v>#N/A</v>
      </c>
      <c r="U309" s="39" t="e">
        <f>IF($E309="",IF(INDEX(Mal!S$9:S$431,COUNTIF($E$108:$F308,"")-COUNT($H$108:$H308)+1,0)=U308,"",INDEX(Mal!S$9:S$431,COUNTIF($E$108:$F308,"")-COUNT($H$108:$H308)+1,0)),"")</f>
        <v>#N/A</v>
      </c>
      <c r="V309" s="39" t="e">
        <f t="shared" si="12"/>
        <v>#N/A</v>
      </c>
      <c r="W309" s="39" t="e">
        <f>IF(IF(AND(E309="",F309=""),INDEX(Mal!I$9:I$431,(COUNT($H$108:$H309)-COUNTIF($V$108:$V309,"")),0),"")="","",IF(AND(E309="",F309=""),INDEX(Mal!I$9:I$431,(COUNT($H$108:$H309)-COUNTIF($V$108:$V309,"")),0),""))</f>
        <v>#N/A</v>
      </c>
      <c r="X309" s="39" t="e">
        <f>IF($E309="",IF(INDEX(Mal!J$9:J$431,COUNTIF($E$108:$F308,"")-COUNT($H$108:$H308)+1,0)=X308,"",INDEX(Mal!J$9:J$431,COUNTIF($E$108:$F308,"")-COUNT($H$108:$H308)+1,0)),"")</f>
        <v>#N/A</v>
      </c>
      <c r="Y309" s="39" t="e">
        <f>IF(AND(Y308="",$H309=$H308),"",IF(VLOOKUP($H309,Mal!$A$9:$T$431,20,0)='Sales Orders'!Y308,"",VLOOKUP($H309,Mal!$A$9:$T$431,20,0)))</f>
        <v>#N/A</v>
      </c>
      <c r="Z309" s="39" t="e">
        <f t="shared" si="13"/>
        <v>#N/A</v>
      </c>
    </row>
    <row r="310" spans="1:26">
      <c r="A310" t="str">
        <f>IFERROR(IF(VLOOKUP(H310,Mal!$A$9:$A$431,1,0),"","END"),"END")</f>
        <v>END</v>
      </c>
      <c r="B310" s="39" t="e">
        <f>IF($E310="",IF(INDEX(Mal!$D$9:$D$431,COUNTIF($E$108:$F309,"")-COUNT($H$108:$H309)+1,0)=B309,"",INDEX(Mal!$D$9:$D$431,COUNTIF($E$108:$F309,"")-COUNT($H$108:$H309)+1,0)),"")</f>
        <v>#N/A</v>
      </c>
      <c r="C310" s="39" t="e">
        <f t="shared" si="14"/>
        <v>#N/A</v>
      </c>
      <c r="D310" s="39" t="e">
        <f>IF($E310="",IF(INDEX(Mal!$F$9:$F$431,COUNTIF($E$108:$F309,"")-COUNT($H$108:$H309)+1,0)=D309,"",INDEX(Mal!$F$9:$F$431,COUNTIF($E$108:$F309,"")-COUNT($H$108:$H309)+1,0)),"")</f>
        <v>#N/A</v>
      </c>
      <c r="E310" s="39" t="e">
        <f>IF(AND(E309="",$H310=$H309),"",IF(VLOOKUP(H310,Mal!$A$9:$B$431,2,0)='Sales Orders'!E309,"",VLOOKUP($H310,Mal!$A$9:$B$431,2,0)))</f>
        <v>#N/A</v>
      </c>
      <c r="F310" s="39" t="e">
        <f>IF($E310="",IF(INDEX(Mal!$C$9:$C$431,COUNTIF($E$108:$F309,"")-COUNT($H$108:$H309)+1,0)=F309,"",INDEX(Mal!$C$9:$C$431,COUNTIF($E$108:$F309,"")-COUNT($H$108:$H309)+1,0)),"")</f>
        <v>#N/A</v>
      </c>
      <c r="G310" s="39" t="e">
        <f t="shared" si="15"/>
        <v>#N/A</v>
      </c>
      <c r="H310" s="39">
        <f>IF(COUNTIF(Mal!$A$9:$A$431,'Sales Orders'!H309)+COUNTIFS(Mal!$A$9:$A$431,H309,Mal!$B$9:$B$431,"&lt;&gt;")+COUNTIFS(Mal!$A$9:$A$431,H309,Mal!$C$9:$C$431,"&lt;&gt;")=COUNTIF('Sales Orders'!$H$108:H309,'Sales Orders'!H309),'Sales Orders'!H309+1,'Sales Orders'!H309)</f>
        <v>2</v>
      </c>
      <c r="I310" s="39" t="e">
        <f>IF(E310="","",IF(Mal!$C$5="","",Mal!$C$5))</f>
        <v>#N/A</v>
      </c>
      <c r="J310" s="39" t="e">
        <f>IF(AND(J309="",$H310=$H309),"",IF(VLOOKUP($H310,Mal!$A$9:$H$431,7,0)='Sales Orders'!J309,"",VLOOKUP($H310,Mal!$A$9:$H$431,7,0)))</f>
        <v>#N/A</v>
      </c>
      <c r="K310" s="39" t="e">
        <f>IF(AND(K309="",$H310=$H309),"",IF(VLOOKUP($H310,Mal!$A$9:$H$431,8,0)='Sales Orders'!K309,"",VLOOKUP($H310,Mal!$A$9:$H$431,8,0)))</f>
        <v>#N/A</v>
      </c>
      <c r="L310" s="39" t="e">
        <f>IF(E310="","",IF(Mal!$C$6="","",Mal!$C$6))</f>
        <v>#N/A</v>
      </c>
      <c r="M310" s="39" t="e">
        <f>IF($E310="",IF(INDEX(Mal!K$9:K$431,COUNTIF($E$108:$F309,"")-COUNT($H$108:$H309)+1,0)=M309,"",INDEX(Mal!K$9:K$431,COUNTIF($E$108:$F309,"")-COUNT($H$108:$H309)+1,0)),"")</f>
        <v>#N/A</v>
      </c>
      <c r="N310" s="39" t="e">
        <f>IF($E310="",IF(INDEX(Mal!L$9:L$431,COUNTIF($E$108:$F309,"")-COUNT($H$108:$H309)+1,0)=N309,"",INDEX(Mal!L$9:L$431,COUNTIF($E$108:$F309,"")-COUNT($H$108:$H309)+1,0)),"")</f>
        <v>#N/A</v>
      </c>
      <c r="O310" s="39" t="e">
        <f>IF($E310="",IF(INDEX(Mal!M$9:M$431,COUNTIF($E$108:$F309,"")-COUNT($H$108:$H309)+1,0)=O309,"",INDEX(Mal!M$9:M$431,COUNTIF($E$108:$F309,"")-COUNT($H$108:$H309)+1,0)),"")</f>
        <v>#N/A</v>
      </c>
      <c r="P310" s="39" t="e">
        <f>IF($E310="",IF(INDEX(Mal!N$9:N$431,COUNTIF($E$108:$F309,"")-COUNT($H$108:$H309)+1,0)=P309,"",INDEX(Mal!N$9:N$431,COUNTIF($E$108:$F309,"")-COUNT($H$108:$H309)+1,0)),"")</f>
        <v>#N/A</v>
      </c>
      <c r="Q310" s="39" t="e">
        <f>IF($E310="",IF(INDEX(Mal!O$9:O$431,COUNTIF($E$108:$F309,"")-COUNT($H$108:$H309)+1,0)=Q309,"",INDEX(Mal!O$9:O$431,COUNTIF($E$108:$F309,"")-COUNT($H$108:$H309)+1,0)),"")</f>
        <v>#N/A</v>
      </c>
      <c r="R310" s="39" t="e">
        <f>IF($E310="",IF(INDEX(Mal!P$9:P$431,COUNTIF($E$108:$F309,"")-COUNT($H$108:$H309)+1,0)=R309,"",INDEX(Mal!P$9:P$431,COUNTIF($E$108:$F309,"")-COUNT($H$108:$H309)+1,0)),"")</f>
        <v>#N/A</v>
      </c>
      <c r="S310" s="39" t="e">
        <f>IF($E310="",IF(INDEX(Mal!Q$9:Q$431,COUNTIF($E$108:$F309,"")-COUNT($H$108:$H309)+1,0)=S309,"",INDEX(Mal!Q$9:Q$431,COUNTIF($E$108:$F309,"")-COUNT($H$108:$H309)+1,0)),"")</f>
        <v>#N/A</v>
      </c>
      <c r="T310" s="39" t="e">
        <f>IF($E310="",IF(INDEX(Mal!R$9:R$431,COUNTIF($E$108:$F309,"")-COUNT($H$108:$H309)+1,0)=T309,"",INDEX(Mal!R$9:R$431,COUNTIF($E$108:$F309,"")-COUNT($H$108:$H309)+1,0)),"")</f>
        <v>#N/A</v>
      </c>
      <c r="U310" s="39" t="e">
        <f>IF($E310="",IF(INDEX(Mal!S$9:S$431,COUNTIF($E$108:$F309,"")-COUNT($H$108:$H309)+1,0)=U309,"",INDEX(Mal!S$9:S$431,COUNTIF($E$108:$F309,"")-COUNT($H$108:$H309)+1,0)),"")</f>
        <v>#N/A</v>
      </c>
      <c r="V310" s="39" t="e">
        <f t="shared" si="12"/>
        <v>#N/A</v>
      </c>
      <c r="W310" s="39" t="e">
        <f>IF(IF(AND(E310="",F310=""),INDEX(Mal!I$9:I$431,(COUNT($H$108:$H310)-COUNTIF($V$108:$V310,"")),0),"")="","",IF(AND(E310="",F310=""),INDEX(Mal!I$9:I$431,(COUNT($H$108:$H310)-COUNTIF($V$108:$V310,"")),0),""))</f>
        <v>#N/A</v>
      </c>
      <c r="X310" s="39" t="e">
        <f>IF($E310="",IF(INDEX(Mal!J$9:J$431,COUNTIF($E$108:$F309,"")-COUNT($H$108:$H309)+1,0)=X309,"",INDEX(Mal!J$9:J$431,COUNTIF($E$108:$F309,"")-COUNT($H$108:$H309)+1,0)),"")</f>
        <v>#N/A</v>
      </c>
      <c r="Y310" s="39" t="e">
        <f>IF(AND(Y309="",$H310=$H309),"",IF(VLOOKUP($H310,Mal!$A$9:$T$431,20,0)='Sales Orders'!Y309,"",VLOOKUP($H310,Mal!$A$9:$T$431,20,0)))</f>
        <v>#N/A</v>
      </c>
      <c r="Z310" s="39" t="e">
        <f t="shared" si="13"/>
        <v>#N/A</v>
      </c>
    </row>
    <row r="311" spans="1:26">
      <c r="A311" t="str">
        <f>IFERROR(IF(VLOOKUP(H311,Mal!$A$9:$A$431,1,0),"","END"),"END")</f>
        <v>END</v>
      </c>
      <c r="B311" s="39" t="e">
        <f>IF($E311="",IF(INDEX(Mal!$D$9:$D$431,COUNTIF($E$108:$F310,"")-COUNT($H$108:$H310)+1,0)=B310,"",INDEX(Mal!$D$9:$D$431,COUNTIF($E$108:$F310,"")-COUNT($H$108:$H310)+1,0)),"")</f>
        <v>#N/A</v>
      </c>
      <c r="C311" s="39" t="e">
        <f t="shared" si="14"/>
        <v>#N/A</v>
      </c>
      <c r="D311" s="39" t="e">
        <f>IF($E311="",IF(INDEX(Mal!$F$9:$F$431,COUNTIF($E$108:$F310,"")-COUNT($H$108:$H310)+1,0)=D310,"",INDEX(Mal!$F$9:$F$431,COUNTIF($E$108:$F310,"")-COUNT($H$108:$H310)+1,0)),"")</f>
        <v>#N/A</v>
      </c>
      <c r="E311" s="39" t="e">
        <f>IF(AND(E310="",$H311=$H310),"",IF(VLOOKUP(H311,Mal!$A$9:$B$431,2,0)='Sales Orders'!E310,"",VLOOKUP($H311,Mal!$A$9:$B$431,2,0)))</f>
        <v>#N/A</v>
      </c>
      <c r="F311" s="39" t="e">
        <f>IF($E311="",IF(INDEX(Mal!$C$9:$C$431,COUNTIF($E$108:$F310,"")-COUNT($H$108:$H310)+1,0)=F310,"",INDEX(Mal!$C$9:$C$431,COUNTIF($E$108:$F310,"")-COUNT($H$108:$H310)+1,0)),"")</f>
        <v>#N/A</v>
      </c>
      <c r="G311" s="39" t="e">
        <f t="shared" si="15"/>
        <v>#N/A</v>
      </c>
      <c r="H311" s="39">
        <f>IF(COUNTIF(Mal!$A$9:$A$431,'Sales Orders'!H310)+COUNTIFS(Mal!$A$9:$A$431,H310,Mal!$B$9:$B$431,"&lt;&gt;")+COUNTIFS(Mal!$A$9:$A$431,H310,Mal!$C$9:$C$431,"&lt;&gt;")=COUNTIF('Sales Orders'!$H$108:H310,'Sales Orders'!H310),'Sales Orders'!H310+1,'Sales Orders'!H310)</f>
        <v>2</v>
      </c>
      <c r="I311" s="39" t="e">
        <f>IF(E311="","",IF(Mal!$C$5="","",Mal!$C$5))</f>
        <v>#N/A</v>
      </c>
      <c r="J311" s="39" t="e">
        <f>IF(AND(J310="",$H311=$H310),"",IF(VLOOKUP($H311,Mal!$A$9:$H$431,7,0)='Sales Orders'!J310,"",VLOOKUP($H311,Mal!$A$9:$H$431,7,0)))</f>
        <v>#N/A</v>
      </c>
      <c r="K311" s="39" t="e">
        <f>IF(AND(K310="",$H311=$H310),"",IF(VLOOKUP($H311,Mal!$A$9:$H$431,8,0)='Sales Orders'!K310,"",VLOOKUP($H311,Mal!$A$9:$H$431,8,0)))</f>
        <v>#N/A</v>
      </c>
      <c r="L311" s="39" t="e">
        <f>IF(E311="","",IF(Mal!$C$6="","",Mal!$C$6))</f>
        <v>#N/A</v>
      </c>
      <c r="M311" s="39" t="e">
        <f>IF($E311="",IF(INDEX(Mal!K$9:K$431,COUNTIF($E$108:$F310,"")-COUNT($H$108:$H310)+1,0)=M310,"",INDEX(Mal!K$9:K$431,COUNTIF($E$108:$F310,"")-COUNT($H$108:$H310)+1,0)),"")</f>
        <v>#N/A</v>
      </c>
      <c r="N311" s="39" t="e">
        <f>IF($E311="",IF(INDEX(Mal!L$9:L$431,COUNTIF($E$108:$F310,"")-COUNT($H$108:$H310)+1,0)=N310,"",INDEX(Mal!L$9:L$431,COUNTIF($E$108:$F310,"")-COUNT($H$108:$H310)+1,0)),"")</f>
        <v>#N/A</v>
      </c>
      <c r="O311" s="39" t="e">
        <f>IF($E311="",IF(INDEX(Mal!M$9:M$431,COUNTIF($E$108:$F310,"")-COUNT($H$108:$H310)+1,0)=O310,"",INDEX(Mal!M$9:M$431,COUNTIF($E$108:$F310,"")-COUNT($H$108:$H310)+1,0)),"")</f>
        <v>#N/A</v>
      </c>
      <c r="P311" s="39" t="e">
        <f>IF($E311="",IF(INDEX(Mal!N$9:N$431,COUNTIF($E$108:$F310,"")-COUNT($H$108:$H310)+1,0)=P310,"",INDEX(Mal!N$9:N$431,COUNTIF($E$108:$F310,"")-COUNT($H$108:$H310)+1,0)),"")</f>
        <v>#N/A</v>
      </c>
      <c r="Q311" s="39" t="e">
        <f>IF($E311="",IF(INDEX(Mal!O$9:O$431,COUNTIF($E$108:$F310,"")-COUNT($H$108:$H310)+1,0)=Q310,"",INDEX(Mal!O$9:O$431,COUNTIF($E$108:$F310,"")-COUNT($H$108:$H310)+1,0)),"")</f>
        <v>#N/A</v>
      </c>
      <c r="R311" s="39" t="e">
        <f>IF($E311="",IF(INDEX(Mal!P$9:P$431,COUNTIF($E$108:$F310,"")-COUNT($H$108:$H310)+1,0)=R310,"",INDEX(Mal!P$9:P$431,COUNTIF($E$108:$F310,"")-COUNT($H$108:$H310)+1,0)),"")</f>
        <v>#N/A</v>
      </c>
      <c r="S311" s="39" t="e">
        <f>IF($E311="",IF(INDEX(Mal!Q$9:Q$431,COUNTIF($E$108:$F310,"")-COUNT($H$108:$H310)+1,0)=S310,"",INDEX(Mal!Q$9:Q$431,COUNTIF($E$108:$F310,"")-COUNT($H$108:$H310)+1,0)),"")</f>
        <v>#N/A</v>
      </c>
      <c r="T311" s="39" t="e">
        <f>IF($E311="",IF(INDEX(Mal!R$9:R$431,COUNTIF($E$108:$F310,"")-COUNT($H$108:$H310)+1,0)=T310,"",INDEX(Mal!R$9:R$431,COUNTIF($E$108:$F310,"")-COUNT($H$108:$H310)+1,0)),"")</f>
        <v>#N/A</v>
      </c>
      <c r="U311" s="39" t="e">
        <f>IF($E311="",IF(INDEX(Mal!S$9:S$431,COUNTIF($E$108:$F310,"")-COUNT($H$108:$H310)+1,0)=U310,"",INDEX(Mal!S$9:S$431,COUNTIF($E$108:$F310,"")-COUNT($H$108:$H310)+1,0)),"")</f>
        <v>#N/A</v>
      </c>
      <c r="V311" s="39" t="e">
        <f t="shared" si="12"/>
        <v>#N/A</v>
      </c>
      <c r="W311" s="39" t="e">
        <f>IF(IF(AND(E311="",F311=""),INDEX(Mal!I$9:I$431,(COUNT($H$108:$H311)-COUNTIF($V$108:$V311,"")),0),"")="","",IF(AND(E311="",F311=""),INDEX(Mal!I$9:I$431,(COUNT($H$108:$H311)-COUNTIF($V$108:$V311,"")),0),""))</f>
        <v>#N/A</v>
      </c>
      <c r="X311" s="39" t="e">
        <f>IF($E311="",IF(INDEX(Mal!J$9:J$431,COUNTIF($E$108:$F310,"")-COUNT($H$108:$H310)+1,0)=X310,"",INDEX(Mal!J$9:J$431,COUNTIF($E$108:$F310,"")-COUNT($H$108:$H310)+1,0)),"")</f>
        <v>#N/A</v>
      </c>
      <c r="Y311" s="39" t="e">
        <f>IF(AND(Y310="",$H311=$H310),"",IF(VLOOKUP($H311,Mal!$A$9:$T$431,20,0)='Sales Orders'!Y310,"",VLOOKUP($H311,Mal!$A$9:$T$431,20,0)))</f>
        <v>#N/A</v>
      </c>
      <c r="Z311" s="39" t="e">
        <f t="shared" si="13"/>
        <v>#N/A</v>
      </c>
    </row>
    <row r="312" spans="1:26">
      <c r="A312" t="str">
        <f>IFERROR(IF(VLOOKUP(H312,Mal!$A$9:$A$431,1,0),"","END"),"END")</f>
        <v>END</v>
      </c>
      <c r="B312" s="39" t="e">
        <f>IF($E312="",IF(INDEX(Mal!$D$9:$D$431,COUNTIF($E$108:$F311,"")-COUNT($H$108:$H311)+1,0)=B311,"",INDEX(Mal!$D$9:$D$431,COUNTIF($E$108:$F311,"")-COUNT($H$108:$H311)+1,0)),"")</f>
        <v>#N/A</v>
      </c>
      <c r="C312" s="39" t="e">
        <f t="shared" si="14"/>
        <v>#N/A</v>
      </c>
      <c r="D312" s="39" t="e">
        <f>IF($E312="",IF(INDEX(Mal!$F$9:$F$431,COUNTIF($E$108:$F311,"")-COUNT($H$108:$H311)+1,0)=D311,"",INDEX(Mal!$F$9:$F$431,COUNTIF($E$108:$F311,"")-COUNT($H$108:$H311)+1,0)),"")</f>
        <v>#N/A</v>
      </c>
      <c r="E312" s="39" t="e">
        <f>IF(AND(E311="",$H312=$H311),"",IF(VLOOKUP(H312,Mal!$A$9:$B$431,2,0)='Sales Orders'!E311,"",VLOOKUP($H312,Mal!$A$9:$B$431,2,0)))</f>
        <v>#N/A</v>
      </c>
      <c r="F312" s="39" t="e">
        <f>IF($E312="",IF(INDEX(Mal!$C$9:$C$431,COUNTIF($E$108:$F311,"")-COUNT($H$108:$H311)+1,0)=F311,"",INDEX(Mal!$C$9:$C$431,COUNTIF($E$108:$F311,"")-COUNT($H$108:$H311)+1,0)),"")</f>
        <v>#N/A</v>
      </c>
      <c r="G312" s="39" t="e">
        <f t="shared" si="15"/>
        <v>#N/A</v>
      </c>
      <c r="H312" s="39">
        <f>IF(COUNTIF(Mal!$A$9:$A$431,'Sales Orders'!H311)+COUNTIFS(Mal!$A$9:$A$431,H311,Mal!$B$9:$B$431,"&lt;&gt;")+COUNTIFS(Mal!$A$9:$A$431,H311,Mal!$C$9:$C$431,"&lt;&gt;")=COUNTIF('Sales Orders'!$H$108:H311,'Sales Orders'!H311),'Sales Orders'!H311+1,'Sales Orders'!H311)</f>
        <v>2</v>
      </c>
      <c r="I312" s="39" t="e">
        <f>IF(E312="","",IF(Mal!$C$5="","",Mal!$C$5))</f>
        <v>#N/A</v>
      </c>
      <c r="J312" s="39" t="e">
        <f>IF(AND(J311="",$H312=$H311),"",IF(VLOOKUP($H312,Mal!$A$9:$H$431,7,0)='Sales Orders'!J311,"",VLOOKUP($H312,Mal!$A$9:$H$431,7,0)))</f>
        <v>#N/A</v>
      </c>
      <c r="K312" s="39" t="e">
        <f>IF(AND(K311="",$H312=$H311),"",IF(VLOOKUP($H312,Mal!$A$9:$H$431,8,0)='Sales Orders'!K311,"",VLOOKUP($H312,Mal!$A$9:$H$431,8,0)))</f>
        <v>#N/A</v>
      </c>
      <c r="L312" s="39" t="e">
        <f>IF(E312="","",IF(Mal!$C$6="","",Mal!$C$6))</f>
        <v>#N/A</v>
      </c>
      <c r="M312" s="39" t="e">
        <f>IF($E312="",IF(INDEX(Mal!K$9:K$431,COUNTIF($E$108:$F311,"")-COUNT($H$108:$H311)+1,0)=M311,"",INDEX(Mal!K$9:K$431,COUNTIF($E$108:$F311,"")-COUNT($H$108:$H311)+1,0)),"")</f>
        <v>#N/A</v>
      </c>
      <c r="N312" s="39" t="e">
        <f>IF($E312="",IF(INDEX(Mal!L$9:L$431,COUNTIF($E$108:$F311,"")-COUNT($H$108:$H311)+1,0)=N311,"",INDEX(Mal!L$9:L$431,COUNTIF($E$108:$F311,"")-COUNT($H$108:$H311)+1,0)),"")</f>
        <v>#N/A</v>
      </c>
      <c r="O312" s="39" t="e">
        <f>IF($E312="",IF(INDEX(Mal!M$9:M$431,COUNTIF($E$108:$F311,"")-COUNT($H$108:$H311)+1,0)=O311,"",INDEX(Mal!M$9:M$431,COUNTIF($E$108:$F311,"")-COUNT($H$108:$H311)+1,0)),"")</f>
        <v>#N/A</v>
      </c>
      <c r="P312" s="39" t="e">
        <f>IF($E312="",IF(INDEX(Mal!N$9:N$431,COUNTIF($E$108:$F311,"")-COUNT($H$108:$H311)+1,0)=P311,"",INDEX(Mal!N$9:N$431,COUNTIF($E$108:$F311,"")-COUNT($H$108:$H311)+1,0)),"")</f>
        <v>#N/A</v>
      </c>
      <c r="Q312" s="39" t="e">
        <f>IF($E312="",IF(INDEX(Mal!O$9:O$431,COUNTIF($E$108:$F311,"")-COUNT($H$108:$H311)+1,0)=Q311,"",INDEX(Mal!O$9:O$431,COUNTIF($E$108:$F311,"")-COUNT($H$108:$H311)+1,0)),"")</f>
        <v>#N/A</v>
      </c>
      <c r="R312" s="39" t="e">
        <f>IF($E312="",IF(INDEX(Mal!P$9:P$431,COUNTIF($E$108:$F311,"")-COUNT($H$108:$H311)+1,0)=R311,"",INDEX(Mal!P$9:P$431,COUNTIF($E$108:$F311,"")-COUNT($H$108:$H311)+1,0)),"")</f>
        <v>#N/A</v>
      </c>
      <c r="S312" s="39" t="e">
        <f>IF($E312="",IF(INDEX(Mal!Q$9:Q$431,COUNTIF($E$108:$F311,"")-COUNT($H$108:$H311)+1,0)=S311,"",INDEX(Mal!Q$9:Q$431,COUNTIF($E$108:$F311,"")-COUNT($H$108:$H311)+1,0)),"")</f>
        <v>#N/A</v>
      </c>
      <c r="T312" s="39" t="e">
        <f>IF($E312="",IF(INDEX(Mal!R$9:R$431,COUNTIF($E$108:$F311,"")-COUNT($H$108:$H311)+1,0)=T311,"",INDEX(Mal!R$9:R$431,COUNTIF($E$108:$F311,"")-COUNT($H$108:$H311)+1,0)),"")</f>
        <v>#N/A</v>
      </c>
      <c r="U312" s="39" t="e">
        <f>IF($E312="",IF(INDEX(Mal!S$9:S$431,COUNTIF($E$108:$F311,"")-COUNT($H$108:$H311)+1,0)=U311,"",INDEX(Mal!S$9:S$431,COUNTIF($E$108:$F311,"")-COUNT($H$108:$H311)+1,0)),"")</f>
        <v>#N/A</v>
      </c>
      <c r="V312" s="39" t="e">
        <f t="shared" si="12"/>
        <v>#N/A</v>
      </c>
      <c r="W312" s="39" t="e">
        <f>IF(IF(AND(E312="",F312=""),INDEX(Mal!I$9:I$431,(COUNT($H$108:$H312)-COUNTIF($V$108:$V312,"")),0),"")="","",IF(AND(E312="",F312=""),INDEX(Mal!I$9:I$431,(COUNT($H$108:$H312)-COUNTIF($V$108:$V312,"")),0),""))</f>
        <v>#N/A</v>
      </c>
      <c r="X312" s="39" t="e">
        <f>IF($E312="",IF(INDEX(Mal!J$9:J$431,COUNTIF($E$108:$F311,"")-COUNT($H$108:$H311)+1,0)=X311,"",INDEX(Mal!J$9:J$431,COUNTIF($E$108:$F311,"")-COUNT($H$108:$H311)+1,0)),"")</f>
        <v>#N/A</v>
      </c>
      <c r="Y312" s="39" t="e">
        <f>IF(AND(Y311="",$H312=$H311),"",IF(VLOOKUP($H312,Mal!$A$9:$T$431,20,0)='Sales Orders'!Y311,"",VLOOKUP($H312,Mal!$A$9:$T$431,20,0)))</f>
        <v>#N/A</v>
      </c>
      <c r="Z312" s="39" t="e">
        <f t="shared" si="13"/>
        <v>#N/A</v>
      </c>
    </row>
    <row r="313" spans="1:26">
      <c r="A313" t="str">
        <f>IFERROR(IF(VLOOKUP(H313,Mal!$A$9:$A$431,1,0),"","END"),"END")</f>
        <v>END</v>
      </c>
      <c r="B313" s="39" t="e">
        <f>IF($E313="",IF(INDEX(Mal!$D$9:$D$431,COUNTIF($E$108:$F312,"")-COUNT($H$108:$H312)+1,0)=B312,"",INDEX(Mal!$D$9:$D$431,COUNTIF($E$108:$F312,"")-COUNT($H$108:$H312)+1,0)),"")</f>
        <v>#N/A</v>
      </c>
      <c r="C313" s="39" t="e">
        <f t="shared" si="14"/>
        <v>#N/A</v>
      </c>
      <c r="D313" s="39" t="e">
        <f>IF($E313="",IF(INDEX(Mal!$F$9:$F$431,COUNTIF($E$108:$F312,"")-COUNT($H$108:$H312)+1,0)=D312,"",INDEX(Mal!$F$9:$F$431,COUNTIF($E$108:$F312,"")-COUNT($H$108:$H312)+1,0)),"")</f>
        <v>#N/A</v>
      </c>
      <c r="E313" s="39" t="e">
        <f>IF(AND(E312="",$H313=$H312),"",IF(VLOOKUP(H313,Mal!$A$9:$B$431,2,0)='Sales Orders'!E312,"",VLOOKUP($H313,Mal!$A$9:$B$431,2,0)))</f>
        <v>#N/A</v>
      </c>
      <c r="F313" s="39" t="e">
        <f>IF($E313="",IF(INDEX(Mal!$C$9:$C$431,COUNTIF($E$108:$F312,"")-COUNT($H$108:$H312)+1,0)=F312,"",INDEX(Mal!$C$9:$C$431,COUNTIF($E$108:$F312,"")-COUNT($H$108:$H312)+1,0)),"")</f>
        <v>#N/A</v>
      </c>
      <c r="G313" s="39" t="e">
        <f t="shared" si="15"/>
        <v>#N/A</v>
      </c>
      <c r="H313" s="39">
        <f>IF(COUNTIF(Mal!$A$9:$A$431,'Sales Orders'!H312)+COUNTIFS(Mal!$A$9:$A$431,H312,Mal!$B$9:$B$431,"&lt;&gt;")+COUNTIFS(Mal!$A$9:$A$431,H312,Mal!$C$9:$C$431,"&lt;&gt;")=COUNTIF('Sales Orders'!$H$108:H312,'Sales Orders'!H312),'Sales Orders'!H312+1,'Sales Orders'!H312)</f>
        <v>2</v>
      </c>
      <c r="I313" s="39" t="e">
        <f>IF(E313="","",IF(Mal!$C$5="","",Mal!$C$5))</f>
        <v>#N/A</v>
      </c>
      <c r="J313" s="39" t="e">
        <f>IF(AND(J312="",$H313=$H312),"",IF(VLOOKUP($H313,Mal!$A$9:$H$431,7,0)='Sales Orders'!J312,"",VLOOKUP($H313,Mal!$A$9:$H$431,7,0)))</f>
        <v>#N/A</v>
      </c>
      <c r="K313" s="39" t="e">
        <f>IF(AND(K312="",$H313=$H312),"",IF(VLOOKUP($H313,Mal!$A$9:$H$431,8,0)='Sales Orders'!K312,"",VLOOKUP($H313,Mal!$A$9:$H$431,8,0)))</f>
        <v>#N/A</v>
      </c>
      <c r="L313" s="39" t="e">
        <f>IF(E313="","",IF(Mal!$C$6="","",Mal!$C$6))</f>
        <v>#N/A</v>
      </c>
      <c r="M313" s="39" t="e">
        <f>IF($E313="",IF(INDEX(Mal!K$9:K$431,COUNTIF($E$108:$F312,"")-COUNT($H$108:$H312)+1,0)=M312,"",INDEX(Mal!K$9:K$431,COUNTIF($E$108:$F312,"")-COUNT($H$108:$H312)+1,0)),"")</f>
        <v>#N/A</v>
      </c>
      <c r="N313" s="39" t="e">
        <f>IF($E313="",IF(INDEX(Mal!L$9:L$431,COUNTIF($E$108:$F312,"")-COUNT($H$108:$H312)+1,0)=N312,"",INDEX(Mal!L$9:L$431,COUNTIF($E$108:$F312,"")-COUNT($H$108:$H312)+1,0)),"")</f>
        <v>#N/A</v>
      </c>
      <c r="O313" s="39" t="e">
        <f>IF($E313="",IF(INDEX(Mal!M$9:M$431,COUNTIF($E$108:$F312,"")-COUNT($H$108:$H312)+1,0)=O312,"",INDEX(Mal!M$9:M$431,COUNTIF($E$108:$F312,"")-COUNT($H$108:$H312)+1,0)),"")</f>
        <v>#N/A</v>
      </c>
      <c r="P313" s="39" t="e">
        <f>IF($E313="",IF(INDEX(Mal!N$9:N$431,COUNTIF($E$108:$F312,"")-COUNT($H$108:$H312)+1,0)=P312,"",INDEX(Mal!N$9:N$431,COUNTIF($E$108:$F312,"")-COUNT($H$108:$H312)+1,0)),"")</f>
        <v>#N/A</v>
      </c>
      <c r="Q313" s="39" t="e">
        <f>IF($E313="",IF(INDEX(Mal!O$9:O$431,COUNTIF($E$108:$F312,"")-COUNT($H$108:$H312)+1,0)=Q312,"",INDEX(Mal!O$9:O$431,COUNTIF($E$108:$F312,"")-COUNT($H$108:$H312)+1,0)),"")</f>
        <v>#N/A</v>
      </c>
      <c r="R313" s="39" t="e">
        <f>IF($E313="",IF(INDEX(Mal!P$9:P$431,COUNTIF($E$108:$F312,"")-COUNT($H$108:$H312)+1,0)=R312,"",INDEX(Mal!P$9:P$431,COUNTIF($E$108:$F312,"")-COUNT($H$108:$H312)+1,0)),"")</f>
        <v>#N/A</v>
      </c>
      <c r="S313" s="39" t="e">
        <f>IF($E313="",IF(INDEX(Mal!Q$9:Q$431,COUNTIF($E$108:$F312,"")-COUNT($H$108:$H312)+1,0)=S312,"",INDEX(Mal!Q$9:Q$431,COUNTIF($E$108:$F312,"")-COUNT($H$108:$H312)+1,0)),"")</f>
        <v>#N/A</v>
      </c>
      <c r="T313" s="39" t="e">
        <f>IF($E313="",IF(INDEX(Mal!R$9:R$431,COUNTIF($E$108:$F312,"")-COUNT($H$108:$H312)+1,0)=T312,"",INDEX(Mal!R$9:R$431,COUNTIF($E$108:$F312,"")-COUNT($H$108:$H312)+1,0)),"")</f>
        <v>#N/A</v>
      </c>
      <c r="U313" s="39" t="e">
        <f>IF($E313="",IF(INDEX(Mal!S$9:S$431,COUNTIF($E$108:$F312,"")-COUNT($H$108:$H312)+1,0)=U312,"",INDEX(Mal!S$9:S$431,COUNTIF($E$108:$F312,"")-COUNT($H$108:$H312)+1,0)),"")</f>
        <v>#N/A</v>
      </c>
      <c r="V313" s="39" t="e">
        <f t="shared" si="12"/>
        <v>#N/A</v>
      </c>
      <c r="W313" s="39" t="e">
        <f>IF(IF(AND(E313="",F313=""),INDEX(Mal!I$9:I$431,(COUNT($H$108:$H313)-COUNTIF($V$108:$V313,"")),0),"")="","",IF(AND(E313="",F313=""),INDEX(Mal!I$9:I$431,(COUNT($H$108:$H313)-COUNTIF($V$108:$V313,"")),0),""))</f>
        <v>#N/A</v>
      </c>
      <c r="X313" s="39" t="e">
        <f>IF($E313="",IF(INDEX(Mal!J$9:J$431,COUNTIF($E$108:$F312,"")-COUNT($H$108:$H312)+1,0)=X312,"",INDEX(Mal!J$9:J$431,COUNTIF($E$108:$F312,"")-COUNT($H$108:$H312)+1,0)),"")</f>
        <v>#N/A</v>
      </c>
      <c r="Y313" s="39" t="e">
        <f>IF(AND(Y312="",$H313=$H312),"",IF(VLOOKUP($H313,Mal!$A$9:$T$431,20,0)='Sales Orders'!Y312,"",VLOOKUP($H313,Mal!$A$9:$T$431,20,0)))</f>
        <v>#N/A</v>
      </c>
      <c r="Z313" s="39" t="e">
        <f t="shared" si="13"/>
        <v>#N/A</v>
      </c>
    </row>
    <row r="314" spans="1:26">
      <c r="A314" t="str">
        <f>IFERROR(IF(VLOOKUP(H314,Mal!$A$9:$A$431,1,0),"","END"),"END")</f>
        <v>END</v>
      </c>
      <c r="B314" s="39" t="e">
        <f>IF($E314="",IF(INDEX(Mal!$D$9:$D$431,COUNTIF($E$108:$F313,"")-COUNT($H$108:$H313)+1,0)=B313,"",INDEX(Mal!$D$9:$D$431,COUNTIF($E$108:$F313,"")-COUNT($H$108:$H313)+1,0)),"")</f>
        <v>#N/A</v>
      </c>
      <c r="C314" s="39" t="e">
        <f t="shared" si="14"/>
        <v>#N/A</v>
      </c>
      <c r="D314" s="39" t="e">
        <f>IF($E314="",IF(INDEX(Mal!$F$9:$F$431,COUNTIF($E$108:$F313,"")-COUNT($H$108:$H313)+1,0)=D313,"",INDEX(Mal!$F$9:$F$431,COUNTIF($E$108:$F313,"")-COUNT($H$108:$H313)+1,0)),"")</f>
        <v>#N/A</v>
      </c>
      <c r="E314" s="39" t="e">
        <f>IF(AND(E313="",$H314=$H313),"",IF(VLOOKUP(H314,Mal!$A$9:$B$431,2,0)='Sales Orders'!E313,"",VLOOKUP($H314,Mal!$A$9:$B$431,2,0)))</f>
        <v>#N/A</v>
      </c>
      <c r="F314" s="39" t="e">
        <f>IF($E314="",IF(INDEX(Mal!$C$9:$C$431,COUNTIF($E$108:$F313,"")-COUNT($H$108:$H313)+1,0)=F313,"",INDEX(Mal!$C$9:$C$431,COUNTIF($E$108:$F313,"")-COUNT($H$108:$H313)+1,0)),"")</f>
        <v>#N/A</v>
      </c>
      <c r="G314" s="39" t="e">
        <f t="shared" si="15"/>
        <v>#N/A</v>
      </c>
      <c r="H314" s="39">
        <f>IF(COUNTIF(Mal!$A$9:$A$431,'Sales Orders'!H313)+COUNTIFS(Mal!$A$9:$A$431,H313,Mal!$B$9:$B$431,"&lt;&gt;")+COUNTIFS(Mal!$A$9:$A$431,H313,Mal!$C$9:$C$431,"&lt;&gt;")=COUNTIF('Sales Orders'!$H$108:H313,'Sales Orders'!H313),'Sales Orders'!H313+1,'Sales Orders'!H313)</f>
        <v>2</v>
      </c>
      <c r="I314" s="39" t="e">
        <f>IF(E314="","",IF(Mal!$C$5="","",Mal!$C$5))</f>
        <v>#N/A</v>
      </c>
      <c r="J314" s="39" t="e">
        <f>IF(AND(J313="",$H314=$H313),"",IF(VLOOKUP($H314,Mal!$A$9:$H$431,7,0)='Sales Orders'!J313,"",VLOOKUP($H314,Mal!$A$9:$H$431,7,0)))</f>
        <v>#N/A</v>
      </c>
      <c r="K314" s="39" t="e">
        <f>IF(AND(K313="",$H314=$H313),"",IF(VLOOKUP($H314,Mal!$A$9:$H$431,8,0)='Sales Orders'!K313,"",VLOOKUP($H314,Mal!$A$9:$H$431,8,0)))</f>
        <v>#N/A</v>
      </c>
      <c r="L314" s="39" t="e">
        <f>IF(E314="","",IF(Mal!$C$6="","",Mal!$C$6))</f>
        <v>#N/A</v>
      </c>
      <c r="M314" s="39" t="e">
        <f>IF($E314="",IF(INDEX(Mal!K$9:K$431,COUNTIF($E$108:$F313,"")-COUNT($H$108:$H313)+1,0)=M313,"",INDEX(Mal!K$9:K$431,COUNTIF($E$108:$F313,"")-COUNT($H$108:$H313)+1,0)),"")</f>
        <v>#N/A</v>
      </c>
      <c r="N314" s="39" t="e">
        <f>IF($E314="",IF(INDEX(Mal!L$9:L$431,COUNTIF($E$108:$F313,"")-COUNT($H$108:$H313)+1,0)=N313,"",INDEX(Mal!L$9:L$431,COUNTIF($E$108:$F313,"")-COUNT($H$108:$H313)+1,0)),"")</f>
        <v>#N/A</v>
      </c>
      <c r="O314" s="39" t="e">
        <f>IF($E314="",IF(INDEX(Mal!M$9:M$431,COUNTIF($E$108:$F313,"")-COUNT($H$108:$H313)+1,0)=O313,"",INDEX(Mal!M$9:M$431,COUNTIF($E$108:$F313,"")-COUNT($H$108:$H313)+1,0)),"")</f>
        <v>#N/A</v>
      </c>
      <c r="P314" s="39" t="e">
        <f>IF($E314="",IF(INDEX(Mal!N$9:N$431,COUNTIF($E$108:$F313,"")-COUNT($H$108:$H313)+1,0)=P313,"",INDEX(Mal!N$9:N$431,COUNTIF($E$108:$F313,"")-COUNT($H$108:$H313)+1,0)),"")</f>
        <v>#N/A</v>
      </c>
      <c r="Q314" s="39" t="e">
        <f>IF($E314="",IF(INDEX(Mal!O$9:O$431,COUNTIF($E$108:$F313,"")-COUNT($H$108:$H313)+1,0)=Q313,"",INDEX(Mal!O$9:O$431,COUNTIF($E$108:$F313,"")-COUNT($H$108:$H313)+1,0)),"")</f>
        <v>#N/A</v>
      </c>
      <c r="R314" s="39" t="e">
        <f>IF($E314="",IF(INDEX(Mal!P$9:P$431,COUNTIF($E$108:$F313,"")-COUNT($H$108:$H313)+1,0)=R313,"",INDEX(Mal!P$9:P$431,COUNTIF($E$108:$F313,"")-COUNT($H$108:$H313)+1,0)),"")</f>
        <v>#N/A</v>
      </c>
      <c r="S314" s="39" t="e">
        <f>IF($E314="",IF(INDEX(Mal!Q$9:Q$431,COUNTIF($E$108:$F313,"")-COUNT($H$108:$H313)+1,0)=S313,"",INDEX(Mal!Q$9:Q$431,COUNTIF($E$108:$F313,"")-COUNT($H$108:$H313)+1,0)),"")</f>
        <v>#N/A</v>
      </c>
      <c r="T314" s="39" t="e">
        <f>IF($E314="",IF(INDEX(Mal!R$9:R$431,COUNTIF($E$108:$F313,"")-COUNT($H$108:$H313)+1,0)=T313,"",INDEX(Mal!R$9:R$431,COUNTIF($E$108:$F313,"")-COUNT($H$108:$H313)+1,0)),"")</f>
        <v>#N/A</v>
      </c>
      <c r="U314" s="39" t="e">
        <f>IF($E314="",IF(INDEX(Mal!S$9:S$431,COUNTIF($E$108:$F313,"")-COUNT($H$108:$H313)+1,0)=U313,"",INDEX(Mal!S$9:S$431,COUNTIF($E$108:$F313,"")-COUNT($H$108:$H313)+1,0)),"")</f>
        <v>#N/A</v>
      </c>
      <c r="V314" s="39" t="e">
        <f t="shared" si="12"/>
        <v>#N/A</v>
      </c>
      <c r="W314" s="39" t="e">
        <f>IF(IF(AND(E314="",F314=""),INDEX(Mal!I$9:I$431,(COUNT($H$108:$H314)-COUNTIF($V$108:$V314,"")),0),"")="","",IF(AND(E314="",F314=""),INDEX(Mal!I$9:I$431,(COUNT($H$108:$H314)-COUNTIF($V$108:$V314,"")),0),""))</f>
        <v>#N/A</v>
      </c>
      <c r="X314" s="39" t="e">
        <f>IF($E314="",IF(INDEX(Mal!J$9:J$431,COUNTIF($E$108:$F313,"")-COUNT($H$108:$H313)+1,0)=X313,"",INDEX(Mal!J$9:J$431,COUNTIF($E$108:$F313,"")-COUNT($H$108:$H313)+1,0)),"")</f>
        <v>#N/A</v>
      </c>
      <c r="Y314" s="39" t="e">
        <f>IF(AND(Y313="",$H314=$H313),"",IF(VLOOKUP($H314,Mal!$A$9:$T$431,20,0)='Sales Orders'!Y313,"",VLOOKUP($H314,Mal!$A$9:$T$431,20,0)))</f>
        <v>#N/A</v>
      </c>
      <c r="Z314" s="39" t="e">
        <f t="shared" si="13"/>
        <v>#N/A</v>
      </c>
    </row>
    <row r="315" spans="1:26">
      <c r="A315" t="str">
        <f>IFERROR(IF(VLOOKUP(H315,Mal!$A$9:$A$431,1,0),"","END"),"END")</f>
        <v>END</v>
      </c>
      <c r="B315" s="39" t="e">
        <f>IF($E315="",IF(INDEX(Mal!$D$9:$D$431,COUNTIF($E$108:$F314,"")-COUNT($H$108:$H314)+1,0)=B314,"",INDEX(Mal!$D$9:$D$431,COUNTIF($E$108:$F314,"")-COUNT($H$108:$H314)+1,0)),"")</f>
        <v>#N/A</v>
      </c>
      <c r="C315" s="39" t="e">
        <f t="shared" si="14"/>
        <v>#N/A</v>
      </c>
      <c r="D315" s="39" t="e">
        <f>IF($E315="",IF(INDEX(Mal!$F$9:$F$431,COUNTIF($E$108:$F314,"")-COUNT($H$108:$H314)+1,0)=D314,"",INDEX(Mal!$F$9:$F$431,COUNTIF($E$108:$F314,"")-COUNT($H$108:$H314)+1,0)),"")</f>
        <v>#N/A</v>
      </c>
      <c r="E315" s="39" t="e">
        <f>IF(AND(E314="",$H315=$H314),"",IF(VLOOKUP(H315,Mal!$A$9:$B$431,2,0)='Sales Orders'!E314,"",VLOOKUP($H315,Mal!$A$9:$B$431,2,0)))</f>
        <v>#N/A</v>
      </c>
      <c r="F315" s="39" t="e">
        <f>IF($E315="",IF(INDEX(Mal!$C$9:$C$431,COUNTIF($E$108:$F314,"")-COUNT($H$108:$H314)+1,0)=F314,"",INDEX(Mal!$C$9:$C$431,COUNTIF($E$108:$F314,"")-COUNT($H$108:$H314)+1,0)),"")</f>
        <v>#N/A</v>
      </c>
      <c r="G315" s="39" t="e">
        <f t="shared" si="15"/>
        <v>#N/A</v>
      </c>
      <c r="H315" s="39">
        <f>IF(COUNTIF(Mal!$A$9:$A$431,'Sales Orders'!H314)+COUNTIFS(Mal!$A$9:$A$431,H314,Mal!$B$9:$B$431,"&lt;&gt;")+COUNTIFS(Mal!$A$9:$A$431,H314,Mal!$C$9:$C$431,"&lt;&gt;")=COUNTIF('Sales Orders'!$H$108:H314,'Sales Orders'!H314),'Sales Orders'!H314+1,'Sales Orders'!H314)</f>
        <v>2</v>
      </c>
      <c r="I315" s="39" t="e">
        <f>IF(E315="","",IF(Mal!$C$5="","",Mal!$C$5))</f>
        <v>#N/A</v>
      </c>
      <c r="J315" s="39" t="e">
        <f>IF(AND(J314="",$H315=$H314),"",IF(VLOOKUP($H315,Mal!$A$9:$H$431,7,0)='Sales Orders'!J314,"",VLOOKUP($H315,Mal!$A$9:$H$431,7,0)))</f>
        <v>#N/A</v>
      </c>
      <c r="K315" s="39" t="e">
        <f>IF(AND(K314="",$H315=$H314),"",IF(VLOOKUP($H315,Mal!$A$9:$H$431,8,0)='Sales Orders'!K314,"",VLOOKUP($H315,Mal!$A$9:$H$431,8,0)))</f>
        <v>#N/A</v>
      </c>
      <c r="L315" s="39" t="e">
        <f>IF(E315="","",IF(Mal!$C$6="","",Mal!$C$6))</f>
        <v>#N/A</v>
      </c>
      <c r="M315" s="39" t="e">
        <f>IF($E315="",IF(INDEX(Mal!K$9:K$431,COUNTIF($E$108:$F314,"")-COUNT($H$108:$H314)+1,0)=M314,"",INDEX(Mal!K$9:K$431,COUNTIF($E$108:$F314,"")-COUNT($H$108:$H314)+1,0)),"")</f>
        <v>#N/A</v>
      </c>
      <c r="N315" s="39" t="e">
        <f>IF($E315="",IF(INDEX(Mal!L$9:L$431,COUNTIF($E$108:$F314,"")-COUNT($H$108:$H314)+1,0)=N314,"",INDEX(Mal!L$9:L$431,COUNTIF($E$108:$F314,"")-COUNT($H$108:$H314)+1,0)),"")</f>
        <v>#N/A</v>
      </c>
      <c r="O315" s="39" t="e">
        <f>IF($E315="",IF(INDEX(Mal!M$9:M$431,COUNTIF($E$108:$F314,"")-COUNT($H$108:$H314)+1,0)=O314,"",INDEX(Mal!M$9:M$431,COUNTIF($E$108:$F314,"")-COUNT($H$108:$H314)+1,0)),"")</f>
        <v>#N/A</v>
      </c>
      <c r="P315" s="39" t="e">
        <f>IF($E315="",IF(INDEX(Mal!N$9:N$431,COUNTIF($E$108:$F314,"")-COUNT($H$108:$H314)+1,0)=P314,"",INDEX(Mal!N$9:N$431,COUNTIF($E$108:$F314,"")-COUNT($H$108:$H314)+1,0)),"")</f>
        <v>#N/A</v>
      </c>
      <c r="Q315" s="39" t="e">
        <f>IF($E315="",IF(INDEX(Mal!O$9:O$431,COUNTIF($E$108:$F314,"")-COUNT($H$108:$H314)+1,0)=Q314,"",INDEX(Mal!O$9:O$431,COUNTIF($E$108:$F314,"")-COUNT($H$108:$H314)+1,0)),"")</f>
        <v>#N/A</v>
      </c>
      <c r="R315" s="39" t="e">
        <f>IF($E315="",IF(INDEX(Mal!P$9:P$431,COUNTIF($E$108:$F314,"")-COUNT($H$108:$H314)+1,0)=R314,"",INDEX(Mal!P$9:P$431,COUNTIF($E$108:$F314,"")-COUNT($H$108:$H314)+1,0)),"")</f>
        <v>#N/A</v>
      </c>
      <c r="S315" s="39" t="e">
        <f>IF($E315="",IF(INDEX(Mal!Q$9:Q$431,COUNTIF($E$108:$F314,"")-COUNT($H$108:$H314)+1,0)=S314,"",INDEX(Mal!Q$9:Q$431,COUNTIF($E$108:$F314,"")-COUNT($H$108:$H314)+1,0)),"")</f>
        <v>#N/A</v>
      </c>
      <c r="T315" s="39" t="e">
        <f>IF($E315="",IF(INDEX(Mal!R$9:R$431,COUNTIF($E$108:$F314,"")-COUNT($H$108:$H314)+1,0)=T314,"",INDEX(Mal!R$9:R$431,COUNTIF($E$108:$F314,"")-COUNT($H$108:$H314)+1,0)),"")</f>
        <v>#N/A</v>
      </c>
      <c r="U315" s="39" t="e">
        <f>IF($E315="",IF(INDEX(Mal!S$9:S$431,COUNTIF($E$108:$F314,"")-COUNT($H$108:$H314)+1,0)=U314,"",INDEX(Mal!S$9:S$431,COUNTIF($E$108:$F314,"")-COUNT($H$108:$H314)+1,0)),"")</f>
        <v>#N/A</v>
      </c>
      <c r="V315" s="39" t="e">
        <f t="shared" si="12"/>
        <v>#N/A</v>
      </c>
      <c r="W315" s="39" t="e">
        <f>IF(IF(AND(E315="",F315=""),INDEX(Mal!I$9:I$431,(COUNT($H$108:$H315)-COUNTIF($V$108:$V315,"")),0),"")="","",IF(AND(E315="",F315=""),INDEX(Mal!I$9:I$431,(COUNT($H$108:$H315)-COUNTIF($V$108:$V315,"")),0),""))</f>
        <v>#N/A</v>
      </c>
      <c r="X315" s="39" t="e">
        <f>IF($E315="",IF(INDEX(Mal!J$9:J$431,COUNTIF($E$108:$F314,"")-COUNT($H$108:$H314)+1,0)=X314,"",INDEX(Mal!J$9:J$431,COUNTIF($E$108:$F314,"")-COUNT($H$108:$H314)+1,0)),"")</f>
        <v>#N/A</v>
      </c>
      <c r="Y315" s="39" t="e">
        <f>IF(AND(Y314="",$H315=$H314),"",IF(VLOOKUP($H315,Mal!$A$9:$T$431,20,0)='Sales Orders'!Y314,"",VLOOKUP($H315,Mal!$A$9:$T$431,20,0)))</f>
        <v>#N/A</v>
      </c>
      <c r="Z315" s="39" t="e">
        <f t="shared" si="13"/>
        <v>#N/A</v>
      </c>
    </row>
    <row r="316" spans="1:26">
      <c r="A316" t="str">
        <f>IFERROR(IF(VLOOKUP(H316,Mal!$A$9:$A$431,1,0),"","END"),"END")</f>
        <v>END</v>
      </c>
      <c r="B316" s="39" t="e">
        <f>IF($E316="",IF(INDEX(Mal!$D$9:$D$431,COUNTIF($E$108:$F315,"")-COUNT($H$108:$H315)+1,0)=B315,"",INDEX(Mal!$D$9:$D$431,COUNTIF($E$108:$F315,"")-COUNT($H$108:$H315)+1,0)),"")</f>
        <v>#N/A</v>
      </c>
      <c r="C316" s="39" t="e">
        <f t="shared" si="14"/>
        <v>#N/A</v>
      </c>
      <c r="D316" s="39" t="e">
        <f>IF($E316="",IF(INDEX(Mal!$F$9:$F$431,COUNTIF($E$108:$F315,"")-COUNT($H$108:$H315)+1,0)=D315,"",INDEX(Mal!$F$9:$F$431,COUNTIF($E$108:$F315,"")-COUNT($H$108:$H315)+1,0)),"")</f>
        <v>#N/A</v>
      </c>
      <c r="E316" s="39" t="e">
        <f>IF(AND(E315="",$H316=$H315),"",IF(VLOOKUP(H316,Mal!$A$9:$B$431,2,0)='Sales Orders'!E315,"",VLOOKUP($H316,Mal!$A$9:$B$431,2,0)))</f>
        <v>#N/A</v>
      </c>
      <c r="F316" s="39" t="e">
        <f>IF($E316="",IF(INDEX(Mal!$C$9:$C$431,COUNTIF($E$108:$F315,"")-COUNT($H$108:$H315)+1,0)=F315,"",INDEX(Mal!$C$9:$C$431,COUNTIF($E$108:$F315,"")-COUNT($H$108:$H315)+1,0)),"")</f>
        <v>#N/A</v>
      </c>
      <c r="G316" s="39" t="e">
        <f t="shared" si="15"/>
        <v>#N/A</v>
      </c>
      <c r="H316" s="39">
        <f>IF(COUNTIF(Mal!$A$9:$A$431,'Sales Orders'!H315)+COUNTIFS(Mal!$A$9:$A$431,H315,Mal!$B$9:$B$431,"&lt;&gt;")+COUNTIFS(Mal!$A$9:$A$431,H315,Mal!$C$9:$C$431,"&lt;&gt;")=COUNTIF('Sales Orders'!$H$108:H315,'Sales Orders'!H315),'Sales Orders'!H315+1,'Sales Orders'!H315)</f>
        <v>2</v>
      </c>
      <c r="I316" s="39" t="e">
        <f>IF(E316="","",IF(Mal!$C$5="","",Mal!$C$5))</f>
        <v>#N/A</v>
      </c>
      <c r="J316" s="39" t="e">
        <f>IF(AND(J315="",$H316=$H315),"",IF(VLOOKUP($H316,Mal!$A$9:$H$431,7,0)='Sales Orders'!J315,"",VLOOKUP($H316,Mal!$A$9:$H$431,7,0)))</f>
        <v>#N/A</v>
      </c>
      <c r="K316" s="39" t="e">
        <f>IF(AND(K315="",$H316=$H315),"",IF(VLOOKUP($H316,Mal!$A$9:$H$431,8,0)='Sales Orders'!K315,"",VLOOKUP($H316,Mal!$A$9:$H$431,8,0)))</f>
        <v>#N/A</v>
      </c>
      <c r="L316" s="39" t="e">
        <f>IF(E316="","",IF(Mal!$C$6="","",Mal!$C$6))</f>
        <v>#N/A</v>
      </c>
      <c r="M316" s="39" t="e">
        <f>IF($E316="",IF(INDEX(Mal!K$9:K$431,COUNTIF($E$108:$F315,"")-COUNT($H$108:$H315)+1,0)=M315,"",INDEX(Mal!K$9:K$431,COUNTIF($E$108:$F315,"")-COUNT($H$108:$H315)+1,0)),"")</f>
        <v>#N/A</v>
      </c>
      <c r="N316" s="39" t="e">
        <f>IF($E316="",IF(INDEX(Mal!L$9:L$431,COUNTIF($E$108:$F315,"")-COUNT($H$108:$H315)+1,0)=N315,"",INDEX(Mal!L$9:L$431,COUNTIF($E$108:$F315,"")-COUNT($H$108:$H315)+1,0)),"")</f>
        <v>#N/A</v>
      </c>
      <c r="O316" s="39" t="e">
        <f>IF($E316="",IF(INDEX(Mal!M$9:M$431,COUNTIF($E$108:$F315,"")-COUNT($H$108:$H315)+1,0)=O315,"",INDEX(Mal!M$9:M$431,COUNTIF($E$108:$F315,"")-COUNT($H$108:$H315)+1,0)),"")</f>
        <v>#N/A</v>
      </c>
      <c r="P316" s="39" t="e">
        <f>IF($E316="",IF(INDEX(Mal!N$9:N$431,COUNTIF($E$108:$F315,"")-COUNT($H$108:$H315)+1,0)=P315,"",INDEX(Mal!N$9:N$431,COUNTIF($E$108:$F315,"")-COUNT($H$108:$H315)+1,0)),"")</f>
        <v>#N/A</v>
      </c>
      <c r="Q316" s="39" t="e">
        <f>IF($E316="",IF(INDEX(Mal!O$9:O$431,COUNTIF($E$108:$F315,"")-COUNT($H$108:$H315)+1,0)=Q315,"",INDEX(Mal!O$9:O$431,COUNTIF($E$108:$F315,"")-COUNT($H$108:$H315)+1,0)),"")</f>
        <v>#N/A</v>
      </c>
      <c r="R316" s="39" t="e">
        <f>IF($E316="",IF(INDEX(Mal!P$9:P$431,COUNTIF($E$108:$F315,"")-COUNT($H$108:$H315)+1,0)=R315,"",INDEX(Mal!P$9:P$431,COUNTIF($E$108:$F315,"")-COUNT($H$108:$H315)+1,0)),"")</f>
        <v>#N/A</v>
      </c>
      <c r="S316" s="39" t="e">
        <f>IF($E316="",IF(INDEX(Mal!Q$9:Q$431,COUNTIF($E$108:$F315,"")-COUNT($H$108:$H315)+1,0)=S315,"",INDEX(Mal!Q$9:Q$431,COUNTIF($E$108:$F315,"")-COUNT($H$108:$H315)+1,0)),"")</f>
        <v>#N/A</v>
      </c>
      <c r="T316" s="39" t="e">
        <f>IF($E316="",IF(INDEX(Mal!R$9:R$431,COUNTIF($E$108:$F315,"")-COUNT($H$108:$H315)+1,0)=T315,"",INDEX(Mal!R$9:R$431,COUNTIF($E$108:$F315,"")-COUNT($H$108:$H315)+1,0)),"")</f>
        <v>#N/A</v>
      </c>
      <c r="U316" s="39" t="e">
        <f>IF($E316="",IF(INDEX(Mal!S$9:S$431,COUNTIF($E$108:$F315,"")-COUNT($H$108:$H315)+1,0)=U315,"",INDEX(Mal!S$9:S$431,COUNTIF($E$108:$F315,"")-COUNT($H$108:$H315)+1,0)),"")</f>
        <v>#N/A</v>
      </c>
      <c r="V316" s="39" t="e">
        <f t="shared" si="12"/>
        <v>#N/A</v>
      </c>
      <c r="W316" s="39" t="e">
        <f>IF(IF(AND(E316="",F316=""),INDEX(Mal!I$9:I$431,(COUNT($H$108:$H316)-COUNTIF($V$108:$V316,"")),0),"")="","",IF(AND(E316="",F316=""),INDEX(Mal!I$9:I$431,(COUNT($H$108:$H316)-COUNTIF($V$108:$V316,"")),0),""))</f>
        <v>#N/A</v>
      </c>
      <c r="X316" s="39" t="e">
        <f>IF($E316="",IF(INDEX(Mal!J$9:J$431,COUNTIF($E$108:$F315,"")-COUNT($H$108:$H315)+1,0)=X315,"",INDEX(Mal!J$9:J$431,COUNTIF($E$108:$F315,"")-COUNT($H$108:$H315)+1,0)),"")</f>
        <v>#N/A</v>
      </c>
      <c r="Y316" s="39" t="e">
        <f>IF(AND(Y315="",$H316=$H315),"",IF(VLOOKUP($H316,Mal!$A$9:$T$431,20,0)='Sales Orders'!Y315,"",VLOOKUP($H316,Mal!$A$9:$T$431,20,0)))</f>
        <v>#N/A</v>
      </c>
      <c r="Z316" s="39" t="e">
        <f t="shared" si="13"/>
        <v>#N/A</v>
      </c>
    </row>
    <row r="317" spans="1:26">
      <c r="A317" t="str">
        <f>IFERROR(IF(VLOOKUP(H317,Mal!$A$9:$A$431,1,0),"","END"),"END")</f>
        <v>END</v>
      </c>
      <c r="B317" s="39" t="e">
        <f>IF($E317="",IF(INDEX(Mal!$D$9:$D$431,COUNTIF($E$108:$F316,"")-COUNT($H$108:$H316)+1,0)=B316,"",INDEX(Mal!$D$9:$D$431,COUNTIF($E$108:$F316,"")-COUNT($H$108:$H316)+1,0)),"")</f>
        <v>#N/A</v>
      </c>
      <c r="C317" s="39" t="e">
        <f t="shared" si="14"/>
        <v>#N/A</v>
      </c>
      <c r="D317" s="39" t="e">
        <f>IF($E317="",IF(INDEX(Mal!$F$9:$F$431,COUNTIF($E$108:$F316,"")-COUNT($H$108:$H316)+1,0)=D316,"",INDEX(Mal!$F$9:$F$431,COUNTIF($E$108:$F316,"")-COUNT($H$108:$H316)+1,0)),"")</f>
        <v>#N/A</v>
      </c>
      <c r="E317" s="39" t="e">
        <f>IF(AND(E316="",$H317=$H316),"",IF(VLOOKUP(H317,Mal!$A$9:$B$431,2,0)='Sales Orders'!E316,"",VLOOKUP($H317,Mal!$A$9:$B$431,2,0)))</f>
        <v>#N/A</v>
      </c>
      <c r="F317" s="39" t="e">
        <f>IF($E317="",IF(INDEX(Mal!$C$9:$C$431,COUNTIF($E$108:$F316,"")-COUNT($H$108:$H316)+1,0)=F316,"",INDEX(Mal!$C$9:$C$431,COUNTIF($E$108:$F316,"")-COUNT($H$108:$H316)+1,0)),"")</f>
        <v>#N/A</v>
      </c>
      <c r="G317" s="39" t="e">
        <f t="shared" si="15"/>
        <v>#N/A</v>
      </c>
      <c r="H317" s="39">
        <f>IF(COUNTIF(Mal!$A$9:$A$431,'Sales Orders'!H316)+COUNTIFS(Mal!$A$9:$A$431,H316,Mal!$B$9:$B$431,"&lt;&gt;")+COUNTIFS(Mal!$A$9:$A$431,H316,Mal!$C$9:$C$431,"&lt;&gt;")=COUNTIF('Sales Orders'!$H$108:H316,'Sales Orders'!H316),'Sales Orders'!H316+1,'Sales Orders'!H316)</f>
        <v>2</v>
      </c>
      <c r="I317" s="39" t="e">
        <f>IF(E317="","",IF(Mal!$C$5="","",Mal!$C$5))</f>
        <v>#N/A</v>
      </c>
      <c r="J317" s="39" t="e">
        <f>IF(AND(J316="",$H317=$H316),"",IF(VLOOKUP($H317,Mal!$A$9:$H$431,7,0)='Sales Orders'!J316,"",VLOOKUP($H317,Mal!$A$9:$H$431,7,0)))</f>
        <v>#N/A</v>
      </c>
      <c r="K317" s="39" t="e">
        <f>IF(AND(K316="",$H317=$H316),"",IF(VLOOKUP($H317,Mal!$A$9:$H$431,8,0)='Sales Orders'!K316,"",VLOOKUP($H317,Mal!$A$9:$H$431,8,0)))</f>
        <v>#N/A</v>
      </c>
      <c r="L317" s="39" t="e">
        <f>IF(E317="","",IF(Mal!$C$6="","",Mal!$C$6))</f>
        <v>#N/A</v>
      </c>
      <c r="M317" s="39" t="e">
        <f>IF($E317="",IF(INDEX(Mal!K$9:K$431,COUNTIF($E$108:$F316,"")-COUNT($H$108:$H316)+1,0)=M316,"",INDEX(Mal!K$9:K$431,COUNTIF($E$108:$F316,"")-COUNT($H$108:$H316)+1,0)),"")</f>
        <v>#N/A</v>
      </c>
      <c r="N317" s="39" t="e">
        <f>IF($E317="",IF(INDEX(Mal!L$9:L$431,COUNTIF($E$108:$F316,"")-COUNT($H$108:$H316)+1,0)=N316,"",INDEX(Mal!L$9:L$431,COUNTIF($E$108:$F316,"")-COUNT($H$108:$H316)+1,0)),"")</f>
        <v>#N/A</v>
      </c>
      <c r="O317" s="39" t="e">
        <f>IF($E317="",IF(INDEX(Mal!M$9:M$431,COUNTIF($E$108:$F316,"")-COUNT($H$108:$H316)+1,0)=O316,"",INDEX(Mal!M$9:M$431,COUNTIF($E$108:$F316,"")-COUNT($H$108:$H316)+1,0)),"")</f>
        <v>#N/A</v>
      </c>
      <c r="P317" s="39" t="e">
        <f>IF($E317="",IF(INDEX(Mal!N$9:N$431,COUNTIF($E$108:$F316,"")-COUNT($H$108:$H316)+1,0)=P316,"",INDEX(Mal!N$9:N$431,COUNTIF($E$108:$F316,"")-COUNT($H$108:$H316)+1,0)),"")</f>
        <v>#N/A</v>
      </c>
      <c r="Q317" s="39" t="e">
        <f>IF($E317="",IF(INDEX(Mal!O$9:O$431,COUNTIF($E$108:$F316,"")-COUNT($H$108:$H316)+1,0)=Q316,"",INDEX(Mal!O$9:O$431,COUNTIF($E$108:$F316,"")-COUNT($H$108:$H316)+1,0)),"")</f>
        <v>#N/A</v>
      </c>
      <c r="R317" s="39" t="e">
        <f>IF($E317="",IF(INDEX(Mal!P$9:P$431,COUNTIF($E$108:$F316,"")-COUNT($H$108:$H316)+1,0)=R316,"",INDEX(Mal!P$9:P$431,COUNTIF($E$108:$F316,"")-COUNT($H$108:$H316)+1,0)),"")</f>
        <v>#N/A</v>
      </c>
      <c r="S317" s="39" t="e">
        <f>IF($E317="",IF(INDEX(Mal!Q$9:Q$431,COUNTIF($E$108:$F316,"")-COUNT($H$108:$H316)+1,0)=S316,"",INDEX(Mal!Q$9:Q$431,COUNTIF($E$108:$F316,"")-COUNT($H$108:$H316)+1,0)),"")</f>
        <v>#N/A</v>
      </c>
      <c r="T317" s="39" t="e">
        <f>IF($E317="",IF(INDEX(Mal!R$9:R$431,COUNTIF($E$108:$F316,"")-COUNT($H$108:$H316)+1,0)=T316,"",INDEX(Mal!R$9:R$431,COUNTIF($E$108:$F316,"")-COUNT($H$108:$H316)+1,0)),"")</f>
        <v>#N/A</v>
      </c>
      <c r="U317" s="39" t="e">
        <f>IF($E317="",IF(INDEX(Mal!S$9:S$431,COUNTIF($E$108:$F316,"")-COUNT($H$108:$H316)+1,0)=U316,"",INDEX(Mal!S$9:S$431,COUNTIF($E$108:$F316,"")-COUNT($H$108:$H316)+1,0)),"")</f>
        <v>#N/A</v>
      </c>
      <c r="V317" s="39" t="e">
        <f t="shared" si="12"/>
        <v>#N/A</v>
      </c>
      <c r="W317" s="39" t="e">
        <f>IF(IF(AND(E317="",F317=""),INDEX(Mal!I$9:I$431,(COUNT($H$108:$H317)-COUNTIF($V$108:$V317,"")),0),"")="","",IF(AND(E317="",F317=""),INDEX(Mal!I$9:I$431,(COUNT($H$108:$H317)-COUNTIF($V$108:$V317,"")),0),""))</f>
        <v>#N/A</v>
      </c>
      <c r="X317" s="39" t="e">
        <f>IF($E317="",IF(INDEX(Mal!J$9:J$431,COUNTIF($E$108:$F316,"")-COUNT($H$108:$H316)+1,0)=X316,"",INDEX(Mal!J$9:J$431,COUNTIF($E$108:$F316,"")-COUNT($H$108:$H316)+1,0)),"")</f>
        <v>#N/A</v>
      </c>
      <c r="Y317" s="39" t="e">
        <f>IF(AND(Y316="",$H317=$H316),"",IF(VLOOKUP($H317,Mal!$A$9:$T$431,20,0)='Sales Orders'!Y316,"",VLOOKUP($H317,Mal!$A$9:$T$431,20,0)))</f>
        <v>#N/A</v>
      </c>
      <c r="Z317" s="39" t="e">
        <f t="shared" si="13"/>
        <v>#N/A</v>
      </c>
    </row>
    <row r="318" spans="1:26">
      <c r="A318" t="str">
        <f>IFERROR(IF(VLOOKUP(H318,Mal!$A$9:$A$431,1,0),"","END"),"END")</f>
        <v>END</v>
      </c>
      <c r="B318" s="39" t="e">
        <f>IF($E318="",IF(INDEX(Mal!$D$9:$D$431,COUNTIF($E$108:$F317,"")-COUNT($H$108:$H317)+1,0)=B317,"",INDEX(Mal!$D$9:$D$431,COUNTIF($E$108:$F317,"")-COUNT($H$108:$H317)+1,0)),"")</f>
        <v>#N/A</v>
      </c>
      <c r="C318" s="39" t="e">
        <f t="shared" si="14"/>
        <v>#N/A</v>
      </c>
      <c r="D318" s="39" t="e">
        <f>IF($E318="",IF(INDEX(Mal!$F$9:$F$431,COUNTIF($E$108:$F317,"")-COUNT($H$108:$H317)+1,0)=D317,"",INDEX(Mal!$F$9:$F$431,COUNTIF($E$108:$F317,"")-COUNT($H$108:$H317)+1,0)),"")</f>
        <v>#N/A</v>
      </c>
      <c r="E318" s="39" t="e">
        <f>IF(AND(E317="",$H318=$H317),"",IF(VLOOKUP(H318,Mal!$A$9:$B$431,2,0)='Sales Orders'!E317,"",VLOOKUP($H318,Mal!$A$9:$B$431,2,0)))</f>
        <v>#N/A</v>
      </c>
      <c r="F318" s="39" t="e">
        <f>IF($E318="",IF(INDEX(Mal!$C$9:$C$431,COUNTIF($E$108:$F317,"")-COUNT($H$108:$H317)+1,0)=F317,"",INDEX(Mal!$C$9:$C$431,COUNTIF($E$108:$F317,"")-COUNT($H$108:$H317)+1,0)),"")</f>
        <v>#N/A</v>
      </c>
      <c r="G318" s="39" t="e">
        <f t="shared" si="15"/>
        <v>#N/A</v>
      </c>
      <c r="H318" s="39">
        <f>IF(COUNTIF(Mal!$A$9:$A$431,'Sales Orders'!H317)+COUNTIFS(Mal!$A$9:$A$431,H317,Mal!$B$9:$B$431,"&lt;&gt;")+COUNTIFS(Mal!$A$9:$A$431,H317,Mal!$C$9:$C$431,"&lt;&gt;")=COUNTIF('Sales Orders'!$H$108:H317,'Sales Orders'!H317),'Sales Orders'!H317+1,'Sales Orders'!H317)</f>
        <v>2</v>
      </c>
      <c r="I318" s="39" t="e">
        <f>IF(E318="","",IF(Mal!$C$5="","",Mal!$C$5))</f>
        <v>#N/A</v>
      </c>
      <c r="J318" s="39" t="e">
        <f>IF(AND(J317="",$H318=$H317),"",IF(VLOOKUP($H318,Mal!$A$9:$H$431,7,0)='Sales Orders'!J317,"",VLOOKUP($H318,Mal!$A$9:$H$431,7,0)))</f>
        <v>#N/A</v>
      </c>
      <c r="K318" s="39" t="e">
        <f>IF(AND(K317="",$H318=$H317),"",IF(VLOOKUP($H318,Mal!$A$9:$H$431,8,0)='Sales Orders'!K317,"",VLOOKUP($H318,Mal!$A$9:$H$431,8,0)))</f>
        <v>#N/A</v>
      </c>
      <c r="L318" s="39" t="e">
        <f>IF(E318="","",IF(Mal!$C$6="","",Mal!$C$6))</f>
        <v>#N/A</v>
      </c>
      <c r="M318" s="39" t="e">
        <f>IF($E318="",IF(INDEX(Mal!K$9:K$431,COUNTIF($E$108:$F317,"")-COUNT($H$108:$H317)+1,0)=M317,"",INDEX(Mal!K$9:K$431,COUNTIF($E$108:$F317,"")-COUNT($H$108:$H317)+1,0)),"")</f>
        <v>#N/A</v>
      </c>
      <c r="N318" s="39" t="e">
        <f>IF($E318="",IF(INDEX(Mal!L$9:L$431,COUNTIF($E$108:$F317,"")-COUNT($H$108:$H317)+1,0)=N317,"",INDEX(Mal!L$9:L$431,COUNTIF($E$108:$F317,"")-COUNT($H$108:$H317)+1,0)),"")</f>
        <v>#N/A</v>
      </c>
      <c r="O318" s="39" t="e">
        <f>IF($E318="",IF(INDEX(Mal!M$9:M$431,COUNTIF($E$108:$F317,"")-COUNT($H$108:$H317)+1,0)=O317,"",INDEX(Mal!M$9:M$431,COUNTIF($E$108:$F317,"")-COUNT($H$108:$H317)+1,0)),"")</f>
        <v>#N/A</v>
      </c>
      <c r="P318" s="39" t="e">
        <f>IF($E318="",IF(INDEX(Mal!N$9:N$431,COUNTIF($E$108:$F317,"")-COUNT($H$108:$H317)+1,0)=P317,"",INDEX(Mal!N$9:N$431,COUNTIF($E$108:$F317,"")-COUNT($H$108:$H317)+1,0)),"")</f>
        <v>#N/A</v>
      </c>
      <c r="Q318" s="39" t="e">
        <f>IF($E318="",IF(INDEX(Mal!O$9:O$431,COUNTIF($E$108:$F317,"")-COUNT($H$108:$H317)+1,0)=Q317,"",INDEX(Mal!O$9:O$431,COUNTIF($E$108:$F317,"")-COUNT($H$108:$H317)+1,0)),"")</f>
        <v>#N/A</v>
      </c>
      <c r="R318" s="39" t="e">
        <f>IF($E318="",IF(INDEX(Mal!P$9:P$431,COUNTIF($E$108:$F317,"")-COUNT($H$108:$H317)+1,0)=R317,"",INDEX(Mal!P$9:P$431,COUNTIF($E$108:$F317,"")-COUNT($H$108:$H317)+1,0)),"")</f>
        <v>#N/A</v>
      </c>
      <c r="S318" s="39" t="e">
        <f>IF($E318="",IF(INDEX(Mal!Q$9:Q$431,COUNTIF($E$108:$F317,"")-COUNT($H$108:$H317)+1,0)=S317,"",INDEX(Mal!Q$9:Q$431,COUNTIF($E$108:$F317,"")-COUNT($H$108:$H317)+1,0)),"")</f>
        <v>#N/A</v>
      </c>
      <c r="T318" s="39" t="e">
        <f>IF($E318="",IF(INDEX(Mal!R$9:R$431,COUNTIF($E$108:$F317,"")-COUNT($H$108:$H317)+1,0)=T317,"",INDEX(Mal!R$9:R$431,COUNTIF($E$108:$F317,"")-COUNT($H$108:$H317)+1,0)),"")</f>
        <v>#N/A</v>
      </c>
      <c r="U318" s="39" t="e">
        <f>IF($E318="",IF(INDEX(Mal!S$9:S$431,COUNTIF($E$108:$F317,"")-COUNT($H$108:$H317)+1,0)=U317,"",INDEX(Mal!S$9:S$431,COUNTIF($E$108:$F317,"")-COUNT($H$108:$H317)+1,0)),"")</f>
        <v>#N/A</v>
      </c>
      <c r="V318" s="39" t="e">
        <f t="shared" si="12"/>
        <v>#N/A</v>
      </c>
      <c r="W318" s="39" t="e">
        <f>IF(IF(AND(E318="",F318=""),INDEX(Mal!I$9:I$431,(COUNT($H$108:$H318)-COUNTIF($V$108:$V318,"")),0),"")="","",IF(AND(E318="",F318=""),INDEX(Mal!I$9:I$431,(COUNT($H$108:$H318)-COUNTIF($V$108:$V318,"")),0),""))</f>
        <v>#N/A</v>
      </c>
      <c r="X318" s="39" t="e">
        <f>IF($E318="",IF(INDEX(Mal!J$9:J$431,COUNTIF($E$108:$F317,"")-COUNT($H$108:$H317)+1,0)=X317,"",INDEX(Mal!J$9:J$431,COUNTIF($E$108:$F317,"")-COUNT($H$108:$H317)+1,0)),"")</f>
        <v>#N/A</v>
      </c>
      <c r="Y318" s="39" t="e">
        <f>IF(AND(Y317="",$H318=$H317),"",IF(VLOOKUP($H318,Mal!$A$9:$T$431,20,0)='Sales Orders'!Y317,"",VLOOKUP($H318,Mal!$A$9:$T$431,20,0)))</f>
        <v>#N/A</v>
      </c>
      <c r="Z318" s="39" t="e">
        <f t="shared" si="13"/>
        <v>#N/A</v>
      </c>
    </row>
    <row r="319" spans="1:26">
      <c r="A319" t="str">
        <f>IFERROR(IF(VLOOKUP(H319,Mal!$A$9:$A$431,1,0),"","END"),"END")</f>
        <v>END</v>
      </c>
      <c r="B319" s="39" t="e">
        <f>IF($E319="",IF(INDEX(Mal!$D$9:$D$431,COUNTIF($E$108:$F318,"")-COUNT($H$108:$H318)+1,0)=B318,"",INDEX(Mal!$D$9:$D$431,COUNTIF($E$108:$F318,"")-COUNT($H$108:$H318)+1,0)),"")</f>
        <v>#N/A</v>
      </c>
      <c r="C319" s="39" t="e">
        <f t="shared" si="14"/>
        <v>#N/A</v>
      </c>
      <c r="D319" s="39" t="e">
        <f>IF($E319="",IF(INDEX(Mal!$F$9:$F$431,COUNTIF($E$108:$F318,"")-COUNT($H$108:$H318)+1,0)=D318,"",INDEX(Mal!$F$9:$F$431,COUNTIF($E$108:$F318,"")-COUNT($H$108:$H318)+1,0)),"")</f>
        <v>#N/A</v>
      </c>
      <c r="E319" s="39" t="e">
        <f>IF(AND(E318="",$H319=$H318),"",IF(VLOOKUP(H319,Mal!$A$9:$B$431,2,0)='Sales Orders'!E318,"",VLOOKUP($H319,Mal!$A$9:$B$431,2,0)))</f>
        <v>#N/A</v>
      </c>
      <c r="F319" s="39" t="e">
        <f>IF($E319="",IF(INDEX(Mal!$C$9:$C$431,COUNTIF($E$108:$F318,"")-COUNT($H$108:$H318)+1,0)=F318,"",INDEX(Mal!$C$9:$C$431,COUNTIF($E$108:$F318,"")-COUNT($H$108:$H318)+1,0)),"")</f>
        <v>#N/A</v>
      </c>
      <c r="G319" s="39" t="e">
        <f t="shared" si="15"/>
        <v>#N/A</v>
      </c>
      <c r="H319" s="39">
        <f>IF(COUNTIF(Mal!$A$9:$A$431,'Sales Orders'!H318)+COUNTIFS(Mal!$A$9:$A$431,H318,Mal!$B$9:$B$431,"&lt;&gt;")+COUNTIFS(Mal!$A$9:$A$431,H318,Mal!$C$9:$C$431,"&lt;&gt;")=COUNTIF('Sales Orders'!$H$108:H318,'Sales Orders'!H318),'Sales Orders'!H318+1,'Sales Orders'!H318)</f>
        <v>2</v>
      </c>
      <c r="I319" s="39" t="e">
        <f>IF(E319="","",IF(Mal!$C$5="","",Mal!$C$5))</f>
        <v>#N/A</v>
      </c>
      <c r="J319" s="39" t="e">
        <f>IF(AND(J318="",$H319=$H318),"",IF(VLOOKUP($H319,Mal!$A$9:$H$431,7,0)='Sales Orders'!J318,"",VLOOKUP($H319,Mal!$A$9:$H$431,7,0)))</f>
        <v>#N/A</v>
      </c>
      <c r="K319" s="39" t="e">
        <f>IF(AND(K318="",$H319=$H318),"",IF(VLOOKUP($H319,Mal!$A$9:$H$431,8,0)='Sales Orders'!K318,"",VLOOKUP($H319,Mal!$A$9:$H$431,8,0)))</f>
        <v>#N/A</v>
      </c>
      <c r="L319" s="39" t="e">
        <f>IF(E319="","",IF(Mal!$C$6="","",Mal!$C$6))</f>
        <v>#N/A</v>
      </c>
      <c r="M319" s="39" t="e">
        <f>IF($E319="",IF(INDEX(Mal!K$9:K$431,COUNTIF($E$108:$F318,"")-COUNT($H$108:$H318)+1,0)=M318,"",INDEX(Mal!K$9:K$431,COUNTIF($E$108:$F318,"")-COUNT($H$108:$H318)+1,0)),"")</f>
        <v>#N/A</v>
      </c>
      <c r="N319" s="39" t="e">
        <f>IF($E319="",IF(INDEX(Mal!L$9:L$431,COUNTIF($E$108:$F318,"")-COUNT($H$108:$H318)+1,0)=N318,"",INDEX(Mal!L$9:L$431,COUNTIF($E$108:$F318,"")-COUNT($H$108:$H318)+1,0)),"")</f>
        <v>#N/A</v>
      </c>
      <c r="O319" s="39" t="e">
        <f>IF($E319="",IF(INDEX(Mal!M$9:M$431,COUNTIF($E$108:$F318,"")-COUNT($H$108:$H318)+1,0)=O318,"",INDEX(Mal!M$9:M$431,COUNTIF($E$108:$F318,"")-COUNT($H$108:$H318)+1,0)),"")</f>
        <v>#N/A</v>
      </c>
      <c r="P319" s="39" t="e">
        <f>IF($E319="",IF(INDEX(Mal!N$9:N$431,COUNTIF($E$108:$F318,"")-COUNT($H$108:$H318)+1,0)=P318,"",INDEX(Mal!N$9:N$431,COUNTIF($E$108:$F318,"")-COUNT($H$108:$H318)+1,0)),"")</f>
        <v>#N/A</v>
      </c>
      <c r="Q319" s="39" t="e">
        <f>IF($E319="",IF(INDEX(Mal!O$9:O$431,COUNTIF($E$108:$F318,"")-COUNT($H$108:$H318)+1,0)=Q318,"",INDEX(Mal!O$9:O$431,COUNTIF($E$108:$F318,"")-COUNT($H$108:$H318)+1,0)),"")</f>
        <v>#N/A</v>
      </c>
      <c r="R319" s="39" t="e">
        <f>IF($E319="",IF(INDEX(Mal!P$9:P$431,COUNTIF($E$108:$F318,"")-COUNT($H$108:$H318)+1,0)=R318,"",INDEX(Mal!P$9:P$431,COUNTIF($E$108:$F318,"")-COUNT($H$108:$H318)+1,0)),"")</f>
        <v>#N/A</v>
      </c>
      <c r="S319" s="39" t="e">
        <f>IF($E319="",IF(INDEX(Mal!Q$9:Q$431,COUNTIF($E$108:$F318,"")-COUNT($H$108:$H318)+1,0)=S318,"",INDEX(Mal!Q$9:Q$431,COUNTIF($E$108:$F318,"")-COUNT($H$108:$H318)+1,0)),"")</f>
        <v>#N/A</v>
      </c>
      <c r="T319" s="39" t="e">
        <f>IF($E319="",IF(INDEX(Mal!R$9:R$431,COUNTIF($E$108:$F318,"")-COUNT($H$108:$H318)+1,0)=T318,"",INDEX(Mal!R$9:R$431,COUNTIF($E$108:$F318,"")-COUNT($H$108:$H318)+1,0)),"")</f>
        <v>#N/A</v>
      </c>
      <c r="U319" s="39" t="e">
        <f>IF($E319="",IF(INDEX(Mal!S$9:S$431,COUNTIF($E$108:$F318,"")-COUNT($H$108:$H318)+1,0)=U318,"",INDEX(Mal!S$9:S$431,COUNTIF($E$108:$F318,"")-COUNT($H$108:$H318)+1,0)),"")</f>
        <v>#N/A</v>
      </c>
      <c r="V319" s="39" t="e">
        <f t="shared" si="12"/>
        <v>#N/A</v>
      </c>
      <c r="W319" s="39" t="e">
        <f>IF(IF(AND(E319="",F319=""),INDEX(Mal!I$9:I$431,(COUNT($H$108:$H319)-COUNTIF($V$108:$V319,"")),0),"")="","",IF(AND(E319="",F319=""),INDEX(Mal!I$9:I$431,(COUNT($H$108:$H319)-COUNTIF($V$108:$V319,"")),0),""))</f>
        <v>#N/A</v>
      </c>
      <c r="X319" s="39" t="e">
        <f>IF($E319="",IF(INDEX(Mal!J$9:J$431,COUNTIF($E$108:$F318,"")-COUNT($H$108:$H318)+1,0)=X318,"",INDEX(Mal!J$9:J$431,COUNTIF($E$108:$F318,"")-COUNT($H$108:$H318)+1,0)),"")</f>
        <v>#N/A</v>
      </c>
      <c r="Y319" s="39" t="e">
        <f>IF(AND(Y318="",$H319=$H318),"",IF(VLOOKUP($H319,Mal!$A$9:$T$431,20,0)='Sales Orders'!Y318,"",VLOOKUP($H319,Mal!$A$9:$T$431,20,0)))</f>
        <v>#N/A</v>
      </c>
      <c r="Z319" s="39" t="e">
        <f t="shared" si="13"/>
        <v>#N/A</v>
      </c>
    </row>
    <row r="320" spans="1:26">
      <c r="A320" t="str">
        <f>IFERROR(IF(VLOOKUP(H320,Mal!$A$9:$A$431,1,0),"","END"),"END")</f>
        <v>END</v>
      </c>
      <c r="B320" s="39" t="e">
        <f>IF($E320="",IF(INDEX(Mal!$D$9:$D$431,COUNTIF($E$108:$F319,"")-COUNT($H$108:$H319)+1,0)=B319,"",INDEX(Mal!$D$9:$D$431,COUNTIF($E$108:$F319,"")-COUNT($H$108:$H319)+1,0)),"")</f>
        <v>#N/A</v>
      </c>
      <c r="C320" s="39" t="e">
        <f t="shared" si="14"/>
        <v>#N/A</v>
      </c>
      <c r="D320" s="39" t="e">
        <f>IF($E320="",IF(INDEX(Mal!$F$9:$F$431,COUNTIF($E$108:$F319,"")-COUNT($H$108:$H319)+1,0)=D319,"",INDEX(Mal!$F$9:$F$431,COUNTIF($E$108:$F319,"")-COUNT($H$108:$H319)+1,0)),"")</f>
        <v>#N/A</v>
      </c>
      <c r="E320" s="39" t="e">
        <f>IF(AND(E319="",$H320=$H319),"",IF(VLOOKUP(H320,Mal!$A$9:$B$431,2,0)='Sales Orders'!E319,"",VLOOKUP($H320,Mal!$A$9:$B$431,2,0)))</f>
        <v>#N/A</v>
      </c>
      <c r="F320" s="39" t="e">
        <f>IF($E320="",IF(INDEX(Mal!$C$9:$C$431,COUNTIF($E$108:$F319,"")-COUNT($H$108:$H319)+1,0)=F319,"",INDEX(Mal!$C$9:$C$431,COUNTIF($E$108:$F319,"")-COUNT($H$108:$H319)+1,0)),"")</f>
        <v>#N/A</v>
      </c>
      <c r="G320" s="39" t="e">
        <f t="shared" si="15"/>
        <v>#N/A</v>
      </c>
      <c r="H320" s="39">
        <f>IF(COUNTIF(Mal!$A$9:$A$431,'Sales Orders'!H319)+COUNTIFS(Mal!$A$9:$A$431,H319,Mal!$B$9:$B$431,"&lt;&gt;")+COUNTIFS(Mal!$A$9:$A$431,H319,Mal!$C$9:$C$431,"&lt;&gt;")=COUNTIF('Sales Orders'!$H$108:H319,'Sales Orders'!H319),'Sales Orders'!H319+1,'Sales Orders'!H319)</f>
        <v>2</v>
      </c>
      <c r="I320" s="39" t="e">
        <f>IF(E320="","",IF(Mal!$C$5="","",Mal!$C$5))</f>
        <v>#N/A</v>
      </c>
      <c r="J320" s="39" t="e">
        <f>IF(AND(J319="",$H320=$H319),"",IF(VLOOKUP($H320,Mal!$A$9:$H$431,7,0)='Sales Orders'!J319,"",VLOOKUP($H320,Mal!$A$9:$H$431,7,0)))</f>
        <v>#N/A</v>
      </c>
      <c r="K320" s="39" t="e">
        <f>IF(AND(K319="",$H320=$H319),"",IF(VLOOKUP($H320,Mal!$A$9:$H$431,8,0)='Sales Orders'!K319,"",VLOOKUP($H320,Mal!$A$9:$H$431,8,0)))</f>
        <v>#N/A</v>
      </c>
      <c r="L320" s="39" t="e">
        <f>IF(E320="","",IF(Mal!$C$6="","",Mal!$C$6))</f>
        <v>#N/A</v>
      </c>
      <c r="M320" s="39" t="e">
        <f>IF($E320="",IF(INDEX(Mal!K$9:K$431,COUNTIF($E$108:$F319,"")-COUNT($H$108:$H319)+1,0)=M319,"",INDEX(Mal!K$9:K$431,COUNTIF($E$108:$F319,"")-COUNT($H$108:$H319)+1,0)),"")</f>
        <v>#N/A</v>
      </c>
      <c r="N320" s="39" t="e">
        <f>IF($E320="",IF(INDEX(Mal!L$9:L$431,COUNTIF($E$108:$F319,"")-COUNT($H$108:$H319)+1,0)=N319,"",INDEX(Mal!L$9:L$431,COUNTIF($E$108:$F319,"")-COUNT($H$108:$H319)+1,0)),"")</f>
        <v>#N/A</v>
      </c>
      <c r="O320" s="39" t="e">
        <f>IF($E320="",IF(INDEX(Mal!M$9:M$431,COUNTIF($E$108:$F319,"")-COUNT($H$108:$H319)+1,0)=O319,"",INDEX(Mal!M$9:M$431,COUNTIF($E$108:$F319,"")-COUNT($H$108:$H319)+1,0)),"")</f>
        <v>#N/A</v>
      </c>
      <c r="P320" s="39" t="e">
        <f>IF($E320="",IF(INDEX(Mal!N$9:N$431,COUNTIF($E$108:$F319,"")-COUNT($H$108:$H319)+1,0)=P319,"",INDEX(Mal!N$9:N$431,COUNTIF($E$108:$F319,"")-COUNT($H$108:$H319)+1,0)),"")</f>
        <v>#N/A</v>
      </c>
      <c r="Q320" s="39" t="e">
        <f>IF($E320="",IF(INDEX(Mal!O$9:O$431,COUNTIF($E$108:$F319,"")-COUNT($H$108:$H319)+1,0)=Q319,"",INDEX(Mal!O$9:O$431,COUNTIF($E$108:$F319,"")-COUNT($H$108:$H319)+1,0)),"")</f>
        <v>#N/A</v>
      </c>
      <c r="R320" s="39" t="e">
        <f>IF($E320="",IF(INDEX(Mal!P$9:P$431,COUNTIF($E$108:$F319,"")-COUNT($H$108:$H319)+1,0)=R319,"",INDEX(Mal!P$9:P$431,COUNTIF($E$108:$F319,"")-COUNT($H$108:$H319)+1,0)),"")</f>
        <v>#N/A</v>
      </c>
      <c r="S320" s="39" t="e">
        <f>IF($E320="",IF(INDEX(Mal!Q$9:Q$431,COUNTIF($E$108:$F319,"")-COUNT($H$108:$H319)+1,0)=S319,"",INDEX(Mal!Q$9:Q$431,COUNTIF($E$108:$F319,"")-COUNT($H$108:$H319)+1,0)),"")</f>
        <v>#N/A</v>
      </c>
      <c r="T320" s="39" t="e">
        <f>IF($E320="",IF(INDEX(Mal!R$9:R$431,COUNTIF($E$108:$F319,"")-COUNT($H$108:$H319)+1,0)=T319,"",INDEX(Mal!R$9:R$431,COUNTIF($E$108:$F319,"")-COUNT($H$108:$H319)+1,0)),"")</f>
        <v>#N/A</v>
      </c>
      <c r="U320" s="39" t="e">
        <f>IF($E320="",IF(INDEX(Mal!S$9:S$431,COUNTIF($E$108:$F319,"")-COUNT($H$108:$H319)+1,0)=U319,"",INDEX(Mal!S$9:S$431,COUNTIF($E$108:$F319,"")-COUNT($H$108:$H319)+1,0)),"")</f>
        <v>#N/A</v>
      </c>
      <c r="V320" s="39" t="e">
        <f t="shared" si="12"/>
        <v>#N/A</v>
      </c>
      <c r="W320" s="39" t="e">
        <f>IF(IF(AND(E320="",F320=""),INDEX(Mal!I$9:I$431,(COUNT($H$108:$H320)-COUNTIF($V$108:$V320,"")),0),"")="","",IF(AND(E320="",F320=""),INDEX(Mal!I$9:I$431,(COUNT($H$108:$H320)-COUNTIF($V$108:$V320,"")),0),""))</f>
        <v>#N/A</v>
      </c>
      <c r="X320" s="39" t="e">
        <f>IF($E320="",IF(INDEX(Mal!J$9:J$431,COUNTIF($E$108:$F319,"")-COUNT($H$108:$H319)+1,0)=X319,"",INDEX(Mal!J$9:J$431,COUNTIF($E$108:$F319,"")-COUNT($H$108:$H319)+1,0)),"")</f>
        <v>#N/A</v>
      </c>
      <c r="Y320" s="39" t="e">
        <f>IF(AND(Y319="",$H320=$H319),"",IF(VLOOKUP($H320,Mal!$A$9:$T$431,20,0)='Sales Orders'!Y319,"",VLOOKUP($H320,Mal!$A$9:$T$431,20,0)))</f>
        <v>#N/A</v>
      </c>
      <c r="Z320" s="39" t="e">
        <f t="shared" si="13"/>
        <v>#N/A</v>
      </c>
    </row>
    <row r="321" spans="1:26">
      <c r="A321" t="str">
        <f>IFERROR(IF(VLOOKUP(H321,Mal!$A$9:$A$431,1,0),"","END"),"END")</f>
        <v>END</v>
      </c>
      <c r="B321" s="39" t="e">
        <f>IF($E321="",IF(INDEX(Mal!$D$9:$D$431,COUNTIF($E$108:$F320,"")-COUNT($H$108:$H320)+1,0)=B320,"",INDEX(Mal!$D$9:$D$431,COUNTIF($E$108:$F320,"")-COUNT($H$108:$H320)+1,0)),"")</f>
        <v>#N/A</v>
      </c>
      <c r="C321" s="39" t="e">
        <f t="shared" si="14"/>
        <v>#N/A</v>
      </c>
      <c r="D321" s="39" t="e">
        <f>IF($E321="",IF(INDEX(Mal!$F$9:$F$431,COUNTIF($E$108:$F320,"")-COUNT($H$108:$H320)+1,0)=D320,"",INDEX(Mal!$F$9:$F$431,COUNTIF($E$108:$F320,"")-COUNT($H$108:$H320)+1,0)),"")</f>
        <v>#N/A</v>
      </c>
      <c r="E321" s="39" t="e">
        <f>IF(AND(E320="",$H321=$H320),"",IF(VLOOKUP(H321,Mal!$A$9:$B$431,2,0)='Sales Orders'!E320,"",VLOOKUP($H321,Mal!$A$9:$B$431,2,0)))</f>
        <v>#N/A</v>
      </c>
      <c r="F321" s="39" t="e">
        <f>IF($E321="",IF(INDEX(Mal!$C$9:$C$431,COUNTIF($E$108:$F320,"")-COUNT($H$108:$H320)+1,0)=F320,"",INDEX(Mal!$C$9:$C$431,COUNTIF($E$108:$F320,"")-COUNT($H$108:$H320)+1,0)),"")</f>
        <v>#N/A</v>
      </c>
      <c r="G321" s="39" t="e">
        <f t="shared" si="15"/>
        <v>#N/A</v>
      </c>
      <c r="H321" s="39">
        <f>IF(COUNTIF(Mal!$A$9:$A$431,'Sales Orders'!H320)+COUNTIFS(Mal!$A$9:$A$431,H320,Mal!$B$9:$B$431,"&lt;&gt;")+COUNTIFS(Mal!$A$9:$A$431,H320,Mal!$C$9:$C$431,"&lt;&gt;")=COUNTIF('Sales Orders'!$H$108:H320,'Sales Orders'!H320),'Sales Orders'!H320+1,'Sales Orders'!H320)</f>
        <v>2</v>
      </c>
      <c r="I321" s="39" t="e">
        <f>IF(E321="","",IF(Mal!$C$5="","",Mal!$C$5))</f>
        <v>#N/A</v>
      </c>
      <c r="J321" s="39" t="e">
        <f>IF(AND(J320="",$H321=$H320),"",IF(VLOOKUP($H321,Mal!$A$9:$H$431,7,0)='Sales Orders'!J320,"",VLOOKUP($H321,Mal!$A$9:$H$431,7,0)))</f>
        <v>#N/A</v>
      </c>
      <c r="K321" s="39" t="e">
        <f>IF(AND(K320="",$H321=$H320),"",IF(VLOOKUP($H321,Mal!$A$9:$H$431,8,0)='Sales Orders'!K320,"",VLOOKUP($H321,Mal!$A$9:$H$431,8,0)))</f>
        <v>#N/A</v>
      </c>
      <c r="L321" s="39" t="e">
        <f>IF(E321="","",IF(Mal!$C$6="","",Mal!$C$6))</f>
        <v>#N/A</v>
      </c>
      <c r="M321" s="39" t="e">
        <f>IF($E321="",IF(INDEX(Mal!K$9:K$431,COUNTIF($E$108:$F320,"")-COUNT($H$108:$H320)+1,0)=M320,"",INDEX(Mal!K$9:K$431,COUNTIF($E$108:$F320,"")-COUNT($H$108:$H320)+1,0)),"")</f>
        <v>#N/A</v>
      </c>
      <c r="N321" s="39" t="e">
        <f>IF($E321="",IF(INDEX(Mal!L$9:L$431,COUNTIF($E$108:$F320,"")-COUNT($H$108:$H320)+1,0)=N320,"",INDEX(Mal!L$9:L$431,COUNTIF($E$108:$F320,"")-COUNT($H$108:$H320)+1,0)),"")</f>
        <v>#N/A</v>
      </c>
      <c r="O321" s="39" t="e">
        <f>IF($E321="",IF(INDEX(Mal!M$9:M$431,COUNTIF($E$108:$F320,"")-COUNT($H$108:$H320)+1,0)=O320,"",INDEX(Mal!M$9:M$431,COUNTIF($E$108:$F320,"")-COUNT($H$108:$H320)+1,0)),"")</f>
        <v>#N/A</v>
      </c>
      <c r="P321" s="39" t="e">
        <f>IF($E321="",IF(INDEX(Mal!N$9:N$431,COUNTIF($E$108:$F320,"")-COUNT($H$108:$H320)+1,0)=P320,"",INDEX(Mal!N$9:N$431,COUNTIF($E$108:$F320,"")-COUNT($H$108:$H320)+1,0)),"")</f>
        <v>#N/A</v>
      </c>
      <c r="Q321" s="39" t="e">
        <f>IF($E321="",IF(INDEX(Mal!O$9:O$431,COUNTIF($E$108:$F320,"")-COUNT($H$108:$H320)+1,0)=Q320,"",INDEX(Mal!O$9:O$431,COUNTIF($E$108:$F320,"")-COUNT($H$108:$H320)+1,0)),"")</f>
        <v>#N/A</v>
      </c>
      <c r="R321" s="39" t="e">
        <f>IF($E321="",IF(INDEX(Mal!P$9:P$431,COUNTIF($E$108:$F320,"")-COUNT($H$108:$H320)+1,0)=R320,"",INDEX(Mal!P$9:P$431,COUNTIF($E$108:$F320,"")-COUNT($H$108:$H320)+1,0)),"")</f>
        <v>#N/A</v>
      </c>
      <c r="S321" s="39" t="e">
        <f>IF($E321="",IF(INDEX(Mal!Q$9:Q$431,COUNTIF($E$108:$F320,"")-COUNT($H$108:$H320)+1,0)=S320,"",INDEX(Mal!Q$9:Q$431,COUNTIF($E$108:$F320,"")-COUNT($H$108:$H320)+1,0)),"")</f>
        <v>#N/A</v>
      </c>
      <c r="T321" s="39" t="e">
        <f>IF($E321="",IF(INDEX(Mal!R$9:R$431,COUNTIF($E$108:$F320,"")-COUNT($H$108:$H320)+1,0)=T320,"",INDEX(Mal!R$9:R$431,COUNTIF($E$108:$F320,"")-COUNT($H$108:$H320)+1,0)),"")</f>
        <v>#N/A</v>
      </c>
      <c r="U321" s="39" t="e">
        <f>IF($E321="",IF(INDEX(Mal!S$9:S$431,COUNTIF($E$108:$F320,"")-COUNT($H$108:$H320)+1,0)=U320,"",INDEX(Mal!S$9:S$431,COUNTIF($E$108:$F320,"")-COUNT($H$108:$H320)+1,0)),"")</f>
        <v>#N/A</v>
      </c>
      <c r="V321" s="39" t="e">
        <f t="shared" si="12"/>
        <v>#N/A</v>
      </c>
      <c r="W321" s="39" t="e">
        <f>IF(IF(AND(E321="",F321=""),INDEX(Mal!I$9:I$431,(COUNT($H$108:$H321)-COUNTIF($V$108:$V321,"")),0),"")="","",IF(AND(E321="",F321=""),INDEX(Mal!I$9:I$431,(COUNT($H$108:$H321)-COUNTIF($V$108:$V321,"")),0),""))</f>
        <v>#N/A</v>
      </c>
      <c r="X321" s="39" t="e">
        <f>IF($E321="",IF(INDEX(Mal!J$9:J$431,COUNTIF($E$108:$F320,"")-COUNT($H$108:$H320)+1,0)=X320,"",INDEX(Mal!J$9:J$431,COUNTIF($E$108:$F320,"")-COUNT($H$108:$H320)+1,0)),"")</f>
        <v>#N/A</v>
      </c>
      <c r="Y321" s="39" t="e">
        <f>IF(AND(Y320="",$H321=$H320),"",IF(VLOOKUP($H321,Mal!$A$9:$T$431,20,0)='Sales Orders'!Y320,"",VLOOKUP($H321,Mal!$A$9:$T$431,20,0)))</f>
        <v>#N/A</v>
      </c>
      <c r="Z321" s="39" t="e">
        <f t="shared" si="13"/>
        <v>#N/A</v>
      </c>
    </row>
    <row r="322" spans="1:26">
      <c r="A322" t="str">
        <f>IFERROR(IF(VLOOKUP(H322,Mal!$A$9:$A$431,1,0),"","END"),"END")</f>
        <v>END</v>
      </c>
      <c r="B322" s="39" t="e">
        <f>IF($E322="",IF(INDEX(Mal!$D$9:$D$431,COUNTIF($E$108:$F321,"")-COUNT($H$108:$H321)+1,0)=B321,"",INDEX(Mal!$D$9:$D$431,COUNTIF($E$108:$F321,"")-COUNT($H$108:$H321)+1,0)),"")</f>
        <v>#N/A</v>
      </c>
      <c r="C322" s="39" t="e">
        <f t="shared" si="14"/>
        <v>#N/A</v>
      </c>
      <c r="D322" s="39" t="e">
        <f>IF($E322="",IF(INDEX(Mal!$F$9:$F$431,COUNTIF($E$108:$F321,"")-COUNT($H$108:$H321)+1,0)=D321,"",INDEX(Mal!$F$9:$F$431,COUNTIF($E$108:$F321,"")-COUNT($H$108:$H321)+1,0)),"")</f>
        <v>#N/A</v>
      </c>
      <c r="E322" s="39" t="e">
        <f>IF(AND(E321="",$H322=$H321),"",IF(VLOOKUP(H322,Mal!$A$9:$B$431,2,0)='Sales Orders'!E321,"",VLOOKUP($H322,Mal!$A$9:$B$431,2,0)))</f>
        <v>#N/A</v>
      </c>
      <c r="F322" s="39" t="e">
        <f>IF($E322="",IF(INDEX(Mal!$C$9:$C$431,COUNTIF($E$108:$F321,"")-COUNT($H$108:$H321)+1,0)=F321,"",INDEX(Mal!$C$9:$C$431,COUNTIF($E$108:$F321,"")-COUNT($H$108:$H321)+1,0)),"")</f>
        <v>#N/A</v>
      </c>
      <c r="G322" s="39" t="e">
        <f t="shared" si="15"/>
        <v>#N/A</v>
      </c>
      <c r="H322" s="39">
        <f>IF(COUNTIF(Mal!$A$9:$A$431,'Sales Orders'!H321)+COUNTIFS(Mal!$A$9:$A$431,H321,Mal!$B$9:$B$431,"&lt;&gt;")+COUNTIFS(Mal!$A$9:$A$431,H321,Mal!$C$9:$C$431,"&lt;&gt;")=COUNTIF('Sales Orders'!$H$108:H321,'Sales Orders'!H321),'Sales Orders'!H321+1,'Sales Orders'!H321)</f>
        <v>2</v>
      </c>
      <c r="I322" s="39" t="e">
        <f>IF(E322="","",IF(Mal!$C$5="","",Mal!$C$5))</f>
        <v>#N/A</v>
      </c>
      <c r="J322" s="39" t="e">
        <f>IF(AND(J321="",$H322=$H321),"",IF(VLOOKUP($H322,Mal!$A$9:$H$431,7,0)='Sales Orders'!J321,"",VLOOKUP($H322,Mal!$A$9:$H$431,7,0)))</f>
        <v>#N/A</v>
      </c>
      <c r="K322" s="39" t="e">
        <f>IF(AND(K321="",$H322=$H321),"",IF(VLOOKUP($H322,Mal!$A$9:$H$431,8,0)='Sales Orders'!K321,"",VLOOKUP($H322,Mal!$A$9:$H$431,8,0)))</f>
        <v>#N/A</v>
      </c>
      <c r="L322" s="39" t="e">
        <f>IF(E322="","",IF(Mal!$C$6="","",Mal!$C$6))</f>
        <v>#N/A</v>
      </c>
      <c r="M322" s="39" t="e">
        <f>IF($E322="",IF(INDEX(Mal!K$9:K$431,COUNTIF($E$108:$F321,"")-COUNT($H$108:$H321)+1,0)=M321,"",INDEX(Mal!K$9:K$431,COUNTIF($E$108:$F321,"")-COUNT($H$108:$H321)+1,0)),"")</f>
        <v>#N/A</v>
      </c>
      <c r="N322" s="39" t="e">
        <f>IF($E322="",IF(INDEX(Mal!L$9:L$431,COUNTIF($E$108:$F321,"")-COUNT($H$108:$H321)+1,0)=N321,"",INDEX(Mal!L$9:L$431,COUNTIF($E$108:$F321,"")-COUNT($H$108:$H321)+1,0)),"")</f>
        <v>#N/A</v>
      </c>
      <c r="O322" s="39" t="e">
        <f>IF($E322="",IF(INDEX(Mal!M$9:M$431,COUNTIF($E$108:$F321,"")-COUNT($H$108:$H321)+1,0)=O321,"",INDEX(Mal!M$9:M$431,COUNTIF($E$108:$F321,"")-COUNT($H$108:$H321)+1,0)),"")</f>
        <v>#N/A</v>
      </c>
      <c r="P322" s="39" t="e">
        <f>IF($E322="",IF(INDEX(Mal!N$9:N$431,COUNTIF($E$108:$F321,"")-COUNT($H$108:$H321)+1,0)=P321,"",INDEX(Mal!N$9:N$431,COUNTIF($E$108:$F321,"")-COUNT($H$108:$H321)+1,0)),"")</f>
        <v>#N/A</v>
      </c>
      <c r="Q322" s="39" t="e">
        <f>IF($E322="",IF(INDEX(Mal!O$9:O$431,COUNTIF($E$108:$F321,"")-COUNT($H$108:$H321)+1,0)=Q321,"",INDEX(Mal!O$9:O$431,COUNTIF($E$108:$F321,"")-COUNT($H$108:$H321)+1,0)),"")</f>
        <v>#N/A</v>
      </c>
      <c r="R322" s="39" t="e">
        <f>IF($E322="",IF(INDEX(Mal!P$9:P$431,COUNTIF($E$108:$F321,"")-COUNT($H$108:$H321)+1,0)=R321,"",INDEX(Mal!P$9:P$431,COUNTIF($E$108:$F321,"")-COUNT($H$108:$H321)+1,0)),"")</f>
        <v>#N/A</v>
      </c>
      <c r="S322" s="39" t="e">
        <f>IF($E322="",IF(INDEX(Mal!Q$9:Q$431,COUNTIF($E$108:$F321,"")-COUNT($H$108:$H321)+1,0)=S321,"",INDEX(Mal!Q$9:Q$431,COUNTIF($E$108:$F321,"")-COUNT($H$108:$H321)+1,0)),"")</f>
        <v>#N/A</v>
      </c>
      <c r="T322" s="39" t="e">
        <f>IF($E322="",IF(INDEX(Mal!R$9:R$431,COUNTIF($E$108:$F321,"")-COUNT($H$108:$H321)+1,0)=T321,"",INDEX(Mal!R$9:R$431,COUNTIF($E$108:$F321,"")-COUNT($H$108:$H321)+1,0)),"")</f>
        <v>#N/A</v>
      </c>
      <c r="U322" s="39" t="e">
        <f>IF($E322="",IF(INDEX(Mal!S$9:S$431,COUNTIF($E$108:$F321,"")-COUNT($H$108:$H321)+1,0)=U321,"",INDEX(Mal!S$9:S$431,COUNTIF($E$108:$F321,"")-COUNT($H$108:$H321)+1,0)),"")</f>
        <v>#N/A</v>
      </c>
      <c r="V322" s="39" t="e">
        <f t="shared" si="12"/>
        <v>#N/A</v>
      </c>
      <c r="W322" s="39" t="e">
        <f>IF(IF(AND(E322="",F322=""),INDEX(Mal!I$9:I$431,(COUNT($H$108:$H322)-COUNTIF($V$108:$V322,"")),0),"")="","",IF(AND(E322="",F322=""),INDEX(Mal!I$9:I$431,(COUNT($H$108:$H322)-COUNTIF($V$108:$V322,"")),0),""))</f>
        <v>#N/A</v>
      </c>
      <c r="X322" s="39" t="e">
        <f>IF($E322="",IF(INDEX(Mal!J$9:J$431,COUNTIF($E$108:$F321,"")-COUNT($H$108:$H321)+1,0)=X321,"",INDEX(Mal!J$9:J$431,COUNTIF($E$108:$F321,"")-COUNT($H$108:$H321)+1,0)),"")</f>
        <v>#N/A</v>
      </c>
      <c r="Y322" s="39" t="e">
        <f>IF(AND(Y321="",$H322=$H321),"",IF(VLOOKUP($H322,Mal!$A$9:$T$431,20,0)='Sales Orders'!Y321,"",VLOOKUP($H322,Mal!$A$9:$T$431,20,0)))</f>
        <v>#N/A</v>
      </c>
      <c r="Z322" s="39" t="e">
        <f t="shared" si="13"/>
        <v>#N/A</v>
      </c>
    </row>
    <row r="323" spans="1:26">
      <c r="A323" t="str">
        <f>IFERROR(IF(VLOOKUP(H323,Mal!$A$9:$A$431,1,0),"","END"),"END")</f>
        <v>END</v>
      </c>
      <c r="B323" s="39" t="e">
        <f>IF($E323="",IF(INDEX(Mal!$D$9:$D$431,COUNTIF($E$108:$F322,"")-COUNT($H$108:$H322)+1,0)=B322,"",INDEX(Mal!$D$9:$D$431,COUNTIF($E$108:$F322,"")-COUNT($H$108:$H322)+1,0)),"")</f>
        <v>#N/A</v>
      </c>
      <c r="C323" s="39" t="e">
        <f t="shared" si="14"/>
        <v>#N/A</v>
      </c>
      <c r="D323" s="39" t="e">
        <f>IF($E323="",IF(INDEX(Mal!$F$9:$F$431,COUNTIF($E$108:$F322,"")-COUNT($H$108:$H322)+1,0)=D322,"",INDEX(Mal!$F$9:$F$431,COUNTIF($E$108:$F322,"")-COUNT($H$108:$H322)+1,0)),"")</f>
        <v>#N/A</v>
      </c>
      <c r="E323" s="39" t="e">
        <f>IF(AND(E322="",$H323=$H322),"",IF(VLOOKUP(H323,Mal!$A$9:$B$431,2,0)='Sales Orders'!E322,"",VLOOKUP($H323,Mal!$A$9:$B$431,2,0)))</f>
        <v>#N/A</v>
      </c>
      <c r="F323" s="39" t="e">
        <f>IF($E323="",IF(INDEX(Mal!$C$9:$C$431,COUNTIF($E$108:$F322,"")-COUNT($H$108:$H322)+1,0)=F322,"",INDEX(Mal!$C$9:$C$431,COUNTIF($E$108:$F322,"")-COUNT($H$108:$H322)+1,0)),"")</f>
        <v>#N/A</v>
      </c>
      <c r="G323" s="39" t="e">
        <f t="shared" si="15"/>
        <v>#N/A</v>
      </c>
      <c r="H323" s="39">
        <f>IF(COUNTIF(Mal!$A$9:$A$431,'Sales Orders'!H322)+COUNTIFS(Mal!$A$9:$A$431,H322,Mal!$B$9:$B$431,"&lt;&gt;")+COUNTIFS(Mal!$A$9:$A$431,H322,Mal!$C$9:$C$431,"&lt;&gt;")=COUNTIF('Sales Orders'!$H$108:H322,'Sales Orders'!H322),'Sales Orders'!H322+1,'Sales Orders'!H322)</f>
        <v>2</v>
      </c>
      <c r="I323" s="39" t="e">
        <f>IF(E323="","",IF(Mal!$C$5="","",Mal!$C$5))</f>
        <v>#N/A</v>
      </c>
      <c r="J323" s="39" t="e">
        <f>IF(AND(J322="",$H323=$H322),"",IF(VLOOKUP($H323,Mal!$A$9:$H$431,7,0)='Sales Orders'!J322,"",VLOOKUP($H323,Mal!$A$9:$H$431,7,0)))</f>
        <v>#N/A</v>
      </c>
      <c r="K323" s="39" t="e">
        <f>IF(AND(K322="",$H323=$H322),"",IF(VLOOKUP($H323,Mal!$A$9:$H$431,8,0)='Sales Orders'!K322,"",VLOOKUP($H323,Mal!$A$9:$H$431,8,0)))</f>
        <v>#N/A</v>
      </c>
      <c r="L323" s="39" t="e">
        <f>IF(E323="","",IF(Mal!$C$6="","",Mal!$C$6))</f>
        <v>#N/A</v>
      </c>
      <c r="M323" s="39" t="e">
        <f>IF($E323="",IF(INDEX(Mal!K$9:K$431,COUNTIF($E$108:$F322,"")-COUNT($H$108:$H322)+1,0)=M322,"",INDEX(Mal!K$9:K$431,COUNTIF($E$108:$F322,"")-COUNT($H$108:$H322)+1,0)),"")</f>
        <v>#N/A</v>
      </c>
      <c r="N323" s="39" t="e">
        <f>IF($E323="",IF(INDEX(Mal!L$9:L$431,COUNTIF($E$108:$F322,"")-COUNT($H$108:$H322)+1,0)=N322,"",INDEX(Mal!L$9:L$431,COUNTIF($E$108:$F322,"")-COUNT($H$108:$H322)+1,0)),"")</f>
        <v>#N/A</v>
      </c>
      <c r="O323" s="39" t="e">
        <f>IF($E323="",IF(INDEX(Mal!M$9:M$431,COUNTIF($E$108:$F322,"")-COUNT($H$108:$H322)+1,0)=O322,"",INDEX(Mal!M$9:M$431,COUNTIF($E$108:$F322,"")-COUNT($H$108:$H322)+1,0)),"")</f>
        <v>#N/A</v>
      </c>
      <c r="P323" s="39" t="e">
        <f>IF($E323="",IF(INDEX(Mal!N$9:N$431,COUNTIF($E$108:$F322,"")-COUNT($H$108:$H322)+1,0)=P322,"",INDEX(Mal!N$9:N$431,COUNTIF($E$108:$F322,"")-COUNT($H$108:$H322)+1,0)),"")</f>
        <v>#N/A</v>
      </c>
      <c r="Q323" s="39" t="e">
        <f>IF($E323="",IF(INDEX(Mal!O$9:O$431,COUNTIF($E$108:$F322,"")-COUNT($H$108:$H322)+1,0)=Q322,"",INDEX(Mal!O$9:O$431,COUNTIF($E$108:$F322,"")-COUNT($H$108:$H322)+1,0)),"")</f>
        <v>#N/A</v>
      </c>
      <c r="R323" s="39" t="e">
        <f>IF($E323="",IF(INDEX(Mal!P$9:P$431,COUNTIF($E$108:$F322,"")-COUNT($H$108:$H322)+1,0)=R322,"",INDEX(Mal!P$9:P$431,COUNTIF($E$108:$F322,"")-COUNT($H$108:$H322)+1,0)),"")</f>
        <v>#N/A</v>
      </c>
      <c r="S323" s="39" t="e">
        <f>IF($E323="",IF(INDEX(Mal!Q$9:Q$431,COUNTIF($E$108:$F322,"")-COUNT($H$108:$H322)+1,0)=S322,"",INDEX(Mal!Q$9:Q$431,COUNTIF($E$108:$F322,"")-COUNT($H$108:$H322)+1,0)),"")</f>
        <v>#N/A</v>
      </c>
      <c r="T323" s="39" t="e">
        <f>IF($E323="",IF(INDEX(Mal!R$9:R$431,COUNTIF($E$108:$F322,"")-COUNT($H$108:$H322)+1,0)=T322,"",INDEX(Mal!R$9:R$431,COUNTIF($E$108:$F322,"")-COUNT($H$108:$H322)+1,0)),"")</f>
        <v>#N/A</v>
      </c>
      <c r="U323" s="39" t="e">
        <f>IF($E323="",IF(INDEX(Mal!S$9:S$431,COUNTIF($E$108:$F322,"")-COUNT($H$108:$H322)+1,0)=U322,"",INDEX(Mal!S$9:S$431,COUNTIF($E$108:$F322,"")-COUNT($H$108:$H322)+1,0)),"")</f>
        <v>#N/A</v>
      </c>
      <c r="V323" s="39" t="e">
        <f t="shared" si="12"/>
        <v>#N/A</v>
      </c>
      <c r="W323" s="39" t="e">
        <f>IF(IF(AND(E323="",F323=""),INDEX(Mal!I$9:I$431,(COUNT($H$108:$H323)-COUNTIF($V$108:$V323,"")),0),"")="","",IF(AND(E323="",F323=""),INDEX(Mal!I$9:I$431,(COUNT($H$108:$H323)-COUNTIF($V$108:$V323,"")),0),""))</f>
        <v>#N/A</v>
      </c>
      <c r="X323" s="39" t="e">
        <f>IF($E323="",IF(INDEX(Mal!J$9:J$431,COUNTIF($E$108:$F322,"")-COUNT($H$108:$H322)+1,0)=X322,"",INDEX(Mal!J$9:J$431,COUNTIF($E$108:$F322,"")-COUNT($H$108:$H322)+1,0)),"")</f>
        <v>#N/A</v>
      </c>
      <c r="Y323" s="39" t="e">
        <f>IF(AND(Y322="",$H323=$H322),"",IF(VLOOKUP($H323,Mal!$A$9:$T$431,20,0)='Sales Orders'!Y322,"",VLOOKUP($H323,Mal!$A$9:$T$431,20,0)))</f>
        <v>#N/A</v>
      </c>
      <c r="Z323" s="39" t="e">
        <f t="shared" si="13"/>
        <v>#N/A</v>
      </c>
    </row>
    <row r="324" spans="1:26">
      <c r="A324" t="str">
        <f>IFERROR(IF(VLOOKUP(H324,Mal!$A$9:$A$431,1,0),"","END"),"END")</f>
        <v>END</v>
      </c>
      <c r="B324" s="39" t="e">
        <f>IF($E324="",IF(INDEX(Mal!$D$9:$D$431,COUNTIF($E$108:$F323,"")-COUNT($H$108:$H323)+1,0)=B323,"",INDEX(Mal!$D$9:$D$431,COUNTIF($E$108:$F323,"")-COUNT($H$108:$H323)+1,0)),"")</f>
        <v>#N/A</v>
      </c>
      <c r="C324" s="39" t="e">
        <f t="shared" si="14"/>
        <v>#N/A</v>
      </c>
      <c r="D324" s="39" t="e">
        <f>IF($E324="",IF(INDEX(Mal!$F$9:$F$431,COUNTIF($E$108:$F323,"")-COUNT($H$108:$H323)+1,0)=D323,"",INDEX(Mal!$F$9:$F$431,COUNTIF($E$108:$F323,"")-COUNT($H$108:$H323)+1,0)),"")</f>
        <v>#N/A</v>
      </c>
      <c r="E324" s="39" t="e">
        <f>IF(AND(E323="",$H324=$H323),"",IF(VLOOKUP(H324,Mal!$A$9:$B$431,2,0)='Sales Orders'!E323,"",VLOOKUP($H324,Mal!$A$9:$B$431,2,0)))</f>
        <v>#N/A</v>
      </c>
      <c r="F324" s="39" t="e">
        <f>IF($E324="",IF(INDEX(Mal!$C$9:$C$431,COUNTIF($E$108:$F323,"")-COUNT($H$108:$H323)+1,0)=F323,"",INDEX(Mal!$C$9:$C$431,COUNTIF($E$108:$F323,"")-COUNT($H$108:$H323)+1,0)),"")</f>
        <v>#N/A</v>
      </c>
      <c r="G324" s="39" t="e">
        <f t="shared" si="15"/>
        <v>#N/A</v>
      </c>
      <c r="H324" s="39">
        <f>IF(COUNTIF(Mal!$A$9:$A$431,'Sales Orders'!H323)+COUNTIFS(Mal!$A$9:$A$431,H323,Mal!$B$9:$B$431,"&lt;&gt;")+COUNTIFS(Mal!$A$9:$A$431,H323,Mal!$C$9:$C$431,"&lt;&gt;")=COUNTIF('Sales Orders'!$H$108:H323,'Sales Orders'!H323),'Sales Orders'!H323+1,'Sales Orders'!H323)</f>
        <v>2</v>
      </c>
      <c r="I324" s="39" t="e">
        <f>IF(E324="","",IF(Mal!$C$5="","",Mal!$C$5))</f>
        <v>#N/A</v>
      </c>
      <c r="J324" s="39" t="e">
        <f>IF(AND(J323="",$H324=$H323),"",IF(VLOOKUP($H324,Mal!$A$9:$H$431,7,0)='Sales Orders'!J323,"",VLOOKUP($H324,Mal!$A$9:$H$431,7,0)))</f>
        <v>#N/A</v>
      </c>
      <c r="K324" s="39" t="e">
        <f>IF(AND(K323="",$H324=$H323),"",IF(VLOOKUP($H324,Mal!$A$9:$H$431,8,0)='Sales Orders'!K323,"",VLOOKUP($H324,Mal!$A$9:$H$431,8,0)))</f>
        <v>#N/A</v>
      </c>
      <c r="L324" s="39" t="e">
        <f>IF(E324="","",IF(Mal!$C$6="","",Mal!$C$6))</f>
        <v>#N/A</v>
      </c>
      <c r="M324" s="39" t="e">
        <f>IF($E324="",IF(INDEX(Mal!K$9:K$431,COUNTIF($E$108:$F323,"")-COUNT($H$108:$H323)+1,0)=M323,"",INDEX(Mal!K$9:K$431,COUNTIF($E$108:$F323,"")-COUNT($H$108:$H323)+1,0)),"")</f>
        <v>#N/A</v>
      </c>
      <c r="N324" s="39" t="e">
        <f>IF($E324="",IF(INDEX(Mal!L$9:L$431,COUNTIF($E$108:$F323,"")-COUNT($H$108:$H323)+1,0)=N323,"",INDEX(Mal!L$9:L$431,COUNTIF($E$108:$F323,"")-COUNT($H$108:$H323)+1,0)),"")</f>
        <v>#N/A</v>
      </c>
      <c r="O324" s="39" t="e">
        <f>IF($E324="",IF(INDEX(Mal!M$9:M$431,COUNTIF($E$108:$F323,"")-COUNT($H$108:$H323)+1,0)=O323,"",INDEX(Mal!M$9:M$431,COUNTIF($E$108:$F323,"")-COUNT($H$108:$H323)+1,0)),"")</f>
        <v>#N/A</v>
      </c>
      <c r="P324" s="39" t="e">
        <f>IF($E324="",IF(INDEX(Mal!N$9:N$431,COUNTIF($E$108:$F323,"")-COUNT($H$108:$H323)+1,0)=P323,"",INDEX(Mal!N$9:N$431,COUNTIF($E$108:$F323,"")-COUNT($H$108:$H323)+1,0)),"")</f>
        <v>#N/A</v>
      </c>
      <c r="Q324" s="39" t="e">
        <f>IF($E324="",IF(INDEX(Mal!O$9:O$431,COUNTIF($E$108:$F323,"")-COUNT($H$108:$H323)+1,0)=Q323,"",INDEX(Mal!O$9:O$431,COUNTIF($E$108:$F323,"")-COUNT($H$108:$H323)+1,0)),"")</f>
        <v>#N/A</v>
      </c>
      <c r="R324" s="39" t="e">
        <f>IF($E324="",IF(INDEX(Mal!P$9:P$431,COUNTIF($E$108:$F323,"")-COUNT($H$108:$H323)+1,0)=R323,"",INDEX(Mal!P$9:P$431,COUNTIF($E$108:$F323,"")-COUNT($H$108:$H323)+1,0)),"")</f>
        <v>#N/A</v>
      </c>
      <c r="S324" s="39" t="e">
        <f>IF($E324="",IF(INDEX(Mal!Q$9:Q$431,COUNTIF($E$108:$F323,"")-COUNT($H$108:$H323)+1,0)=S323,"",INDEX(Mal!Q$9:Q$431,COUNTIF($E$108:$F323,"")-COUNT($H$108:$H323)+1,0)),"")</f>
        <v>#N/A</v>
      </c>
      <c r="T324" s="39" t="e">
        <f>IF($E324="",IF(INDEX(Mal!R$9:R$431,COUNTIF($E$108:$F323,"")-COUNT($H$108:$H323)+1,0)=T323,"",INDEX(Mal!R$9:R$431,COUNTIF($E$108:$F323,"")-COUNT($H$108:$H323)+1,0)),"")</f>
        <v>#N/A</v>
      </c>
      <c r="U324" s="39" t="e">
        <f>IF($E324="",IF(INDEX(Mal!S$9:S$431,COUNTIF($E$108:$F323,"")-COUNT($H$108:$H323)+1,0)=U323,"",INDEX(Mal!S$9:S$431,COUNTIF($E$108:$F323,"")-COUNT($H$108:$H323)+1,0)),"")</f>
        <v>#N/A</v>
      </c>
      <c r="V324" s="39" t="e">
        <f t="shared" si="12"/>
        <v>#N/A</v>
      </c>
      <c r="W324" s="39" t="e">
        <f>IF(IF(AND(E324="",F324=""),INDEX(Mal!I$9:I$431,(COUNT($H$108:$H324)-COUNTIF($V$108:$V324,"")),0),"")="","",IF(AND(E324="",F324=""),INDEX(Mal!I$9:I$431,(COUNT($H$108:$H324)-COUNTIF($V$108:$V324,"")),0),""))</f>
        <v>#N/A</v>
      </c>
      <c r="X324" s="39" t="e">
        <f>IF($E324="",IF(INDEX(Mal!J$9:J$431,COUNTIF($E$108:$F323,"")-COUNT($H$108:$H323)+1,0)=X323,"",INDEX(Mal!J$9:J$431,COUNTIF($E$108:$F323,"")-COUNT($H$108:$H323)+1,0)),"")</f>
        <v>#N/A</v>
      </c>
      <c r="Y324" s="39" t="e">
        <f>IF(AND(Y323="",$H324=$H323),"",IF(VLOOKUP($H324,Mal!$A$9:$T$431,20,0)='Sales Orders'!Y323,"",VLOOKUP($H324,Mal!$A$9:$T$431,20,0)))</f>
        <v>#N/A</v>
      </c>
      <c r="Z324" s="39" t="e">
        <f t="shared" si="13"/>
        <v>#N/A</v>
      </c>
    </row>
    <row r="325" spans="1:26">
      <c r="A325" t="str">
        <f>IFERROR(IF(VLOOKUP(H325,Mal!$A$9:$A$431,1,0),"","END"),"END")</f>
        <v>END</v>
      </c>
      <c r="B325" s="39" t="e">
        <f>IF($E325="",IF(INDEX(Mal!$D$9:$D$431,COUNTIF($E$108:$F324,"")-COUNT($H$108:$H324)+1,0)=B324,"",INDEX(Mal!$D$9:$D$431,COUNTIF($E$108:$F324,"")-COUNT($H$108:$H324)+1,0)),"")</f>
        <v>#N/A</v>
      </c>
      <c r="C325" s="39" t="e">
        <f t="shared" si="14"/>
        <v>#N/A</v>
      </c>
      <c r="D325" s="39" t="e">
        <f>IF($E325="",IF(INDEX(Mal!$F$9:$F$431,COUNTIF($E$108:$F324,"")-COUNT($H$108:$H324)+1,0)=D324,"",INDEX(Mal!$F$9:$F$431,COUNTIF($E$108:$F324,"")-COUNT($H$108:$H324)+1,0)),"")</f>
        <v>#N/A</v>
      </c>
      <c r="E325" s="39" t="e">
        <f>IF(AND(E324="",$H325=$H324),"",IF(VLOOKUP(H325,Mal!$A$9:$B$431,2,0)='Sales Orders'!E324,"",VLOOKUP($H325,Mal!$A$9:$B$431,2,0)))</f>
        <v>#N/A</v>
      </c>
      <c r="F325" s="39" t="e">
        <f>IF($E325="",IF(INDEX(Mal!$C$9:$C$431,COUNTIF($E$108:$F324,"")-COUNT($H$108:$H324)+1,0)=F324,"",INDEX(Mal!$C$9:$C$431,COUNTIF($E$108:$F324,"")-COUNT($H$108:$H324)+1,0)),"")</f>
        <v>#N/A</v>
      </c>
      <c r="G325" s="39" t="e">
        <f t="shared" si="15"/>
        <v>#N/A</v>
      </c>
      <c r="H325" s="39">
        <f>IF(COUNTIF(Mal!$A$9:$A$431,'Sales Orders'!H324)+COUNTIFS(Mal!$A$9:$A$431,H324,Mal!$B$9:$B$431,"&lt;&gt;")+COUNTIFS(Mal!$A$9:$A$431,H324,Mal!$C$9:$C$431,"&lt;&gt;")=COUNTIF('Sales Orders'!$H$108:H324,'Sales Orders'!H324),'Sales Orders'!H324+1,'Sales Orders'!H324)</f>
        <v>2</v>
      </c>
      <c r="I325" s="39" t="e">
        <f>IF(E325="","",IF(Mal!$C$5="","",Mal!$C$5))</f>
        <v>#N/A</v>
      </c>
      <c r="J325" s="39" t="e">
        <f>IF(AND(J324="",$H325=$H324),"",IF(VLOOKUP($H325,Mal!$A$9:$H$431,7,0)='Sales Orders'!J324,"",VLOOKUP($H325,Mal!$A$9:$H$431,7,0)))</f>
        <v>#N/A</v>
      </c>
      <c r="K325" s="39" t="e">
        <f>IF(AND(K324="",$H325=$H324),"",IF(VLOOKUP($H325,Mal!$A$9:$H$431,8,0)='Sales Orders'!K324,"",VLOOKUP($H325,Mal!$A$9:$H$431,8,0)))</f>
        <v>#N/A</v>
      </c>
      <c r="L325" s="39" t="e">
        <f>IF(E325="","",IF(Mal!$C$6="","",Mal!$C$6))</f>
        <v>#N/A</v>
      </c>
      <c r="M325" s="39" t="e">
        <f>IF($E325="",IF(INDEX(Mal!K$9:K$431,COUNTIF($E$108:$F324,"")-COUNT($H$108:$H324)+1,0)=M324,"",INDEX(Mal!K$9:K$431,COUNTIF($E$108:$F324,"")-COUNT($H$108:$H324)+1,0)),"")</f>
        <v>#N/A</v>
      </c>
      <c r="N325" s="39" t="e">
        <f>IF($E325="",IF(INDEX(Mal!L$9:L$431,COUNTIF($E$108:$F324,"")-COUNT($H$108:$H324)+1,0)=N324,"",INDEX(Mal!L$9:L$431,COUNTIF($E$108:$F324,"")-COUNT($H$108:$H324)+1,0)),"")</f>
        <v>#N/A</v>
      </c>
      <c r="O325" s="39" t="e">
        <f>IF($E325="",IF(INDEX(Mal!M$9:M$431,COUNTIF($E$108:$F324,"")-COUNT($H$108:$H324)+1,0)=O324,"",INDEX(Mal!M$9:M$431,COUNTIF($E$108:$F324,"")-COUNT($H$108:$H324)+1,0)),"")</f>
        <v>#N/A</v>
      </c>
      <c r="P325" s="39" t="e">
        <f>IF($E325="",IF(INDEX(Mal!N$9:N$431,COUNTIF($E$108:$F324,"")-COUNT($H$108:$H324)+1,0)=P324,"",INDEX(Mal!N$9:N$431,COUNTIF($E$108:$F324,"")-COUNT($H$108:$H324)+1,0)),"")</f>
        <v>#N/A</v>
      </c>
      <c r="Q325" s="39" t="e">
        <f>IF($E325="",IF(INDEX(Mal!O$9:O$431,COUNTIF($E$108:$F324,"")-COUNT($H$108:$H324)+1,0)=Q324,"",INDEX(Mal!O$9:O$431,COUNTIF($E$108:$F324,"")-COUNT($H$108:$H324)+1,0)),"")</f>
        <v>#N/A</v>
      </c>
      <c r="R325" s="39" t="e">
        <f>IF($E325="",IF(INDEX(Mal!P$9:P$431,COUNTIF($E$108:$F324,"")-COUNT($H$108:$H324)+1,0)=R324,"",INDEX(Mal!P$9:P$431,COUNTIF($E$108:$F324,"")-COUNT($H$108:$H324)+1,0)),"")</f>
        <v>#N/A</v>
      </c>
      <c r="S325" s="39" t="e">
        <f>IF($E325="",IF(INDEX(Mal!Q$9:Q$431,COUNTIF($E$108:$F324,"")-COUNT($H$108:$H324)+1,0)=S324,"",INDEX(Mal!Q$9:Q$431,COUNTIF($E$108:$F324,"")-COUNT($H$108:$H324)+1,0)),"")</f>
        <v>#N/A</v>
      </c>
      <c r="T325" s="39" t="e">
        <f>IF($E325="",IF(INDEX(Mal!R$9:R$431,COUNTIF($E$108:$F324,"")-COUNT($H$108:$H324)+1,0)=T324,"",INDEX(Mal!R$9:R$431,COUNTIF($E$108:$F324,"")-COUNT($H$108:$H324)+1,0)),"")</f>
        <v>#N/A</v>
      </c>
      <c r="U325" s="39" t="e">
        <f>IF($E325="",IF(INDEX(Mal!S$9:S$431,COUNTIF($E$108:$F324,"")-COUNT($H$108:$H324)+1,0)=U324,"",INDEX(Mal!S$9:S$431,COUNTIF($E$108:$F324,"")-COUNT($H$108:$H324)+1,0)),"")</f>
        <v>#N/A</v>
      </c>
      <c r="V325" s="39" t="e">
        <f t="shared" si="12"/>
        <v>#N/A</v>
      </c>
      <c r="W325" s="39" t="e">
        <f>IF(IF(AND(E325="",F325=""),INDEX(Mal!I$9:I$431,(COUNT($H$108:$H325)-COUNTIF($V$108:$V325,"")),0),"")="","",IF(AND(E325="",F325=""),INDEX(Mal!I$9:I$431,(COUNT($H$108:$H325)-COUNTIF($V$108:$V325,"")),0),""))</f>
        <v>#N/A</v>
      </c>
      <c r="X325" s="39" t="e">
        <f>IF($E325="",IF(INDEX(Mal!J$9:J$431,COUNTIF($E$108:$F324,"")-COUNT($H$108:$H324)+1,0)=X324,"",INDEX(Mal!J$9:J$431,COUNTIF($E$108:$F324,"")-COUNT($H$108:$H324)+1,0)),"")</f>
        <v>#N/A</v>
      </c>
      <c r="Y325" s="39" t="e">
        <f>IF(AND(Y324="",$H325=$H324),"",IF(VLOOKUP($H325,Mal!$A$9:$T$431,20,0)='Sales Orders'!Y324,"",VLOOKUP($H325,Mal!$A$9:$T$431,20,0)))</f>
        <v>#N/A</v>
      </c>
      <c r="Z325" s="39" t="e">
        <f t="shared" si="13"/>
        <v>#N/A</v>
      </c>
    </row>
    <row r="326" spans="1:26">
      <c r="A326" t="str">
        <f>IFERROR(IF(VLOOKUP(H326,Mal!$A$9:$A$431,1,0),"","END"),"END")</f>
        <v>END</v>
      </c>
      <c r="B326" s="39" t="e">
        <f>IF($E326="",IF(INDEX(Mal!$D$9:$D$431,COUNTIF($E$108:$F325,"")-COUNT($H$108:$H325)+1,0)=B325,"",INDEX(Mal!$D$9:$D$431,COUNTIF($E$108:$F325,"")-COUNT($H$108:$H325)+1,0)),"")</f>
        <v>#N/A</v>
      </c>
      <c r="C326" s="39" t="e">
        <f t="shared" si="14"/>
        <v>#N/A</v>
      </c>
      <c r="D326" s="39" t="e">
        <f>IF($E326="",IF(INDEX(Mal!$F$9:$F$431,COUNTIF($E$108:$F325,"")-COUNT($H$108:$H325)+1,0)=D325,"",INDEX(Mal!$F$9:$F$431,COUNTIF($E$108:$F325,"")-COUNT($H$108:$H325)+1,0)),"")</f>
        <v>#N/A</v>
      </c>
      <c r="E326" s="39" t="e">
        <f>IF(AND(E325="",$H326=$H325),"",IF(VLOOKUP(H326,Mal!$A$9:$B$431,2,0)='Sales Orders'!E325,"",VLOOKUP($H326,Mal!$A$9:$B$431,2,0)))</f>
        <v>#N/A</v>
      </c>
      <c r="F326" s="39" t="e">
        <f>IF($E326="",IF(INDEX(Mal!$C$9:$C$431,COUNTIF($E$108:$F325,"")-COUNT($H$108:$H325)+1,0)=F325,"",INDEX(Mal!$C$9:$C$431,COUNTIF($E$108:$F325,"")-COUNT($H$108:$H325)+1,0)),"")</f>
        <v>#N/A</v>
      </c>
      <c r="G326" s="39" t="e">
        <f t="shared" si="15"/>
        <v>#N/A</v>
      </c>
      <c r="H326" s="39">
        <f>IF(COUNTIF(Mal!$A$9:$A$431,'Sales Orders'!H325)+COUNTIFS(Mal!$A$9:$A$431,H325,Mal!$B$9:$B$431,"&lt;&gt;")+COUNTIFS(Mal!$A$9:$A$431,H325,Mal!$C$9:$C$431,"&lt;&gt;")=COUNTIF('Sales Orders'!$H$108:H325,'Sales Orders'!H325),'Sales Orders'!H325+1,'Sales Orders'!H325)</f>
        <v>2</v>
      </c>
      <c r="I326" s="39" t="e">
        <f>IF(E326="","",IF(Mal!$C$5="","",Mal!$C$5))</f>
        <v>#N/A</v>
      </c>
      <c r="J326" s="39" t="e">
        <f>IF(AND(J325="",$H326=$H325),"",IF(VLOOKUP($H326,Mal!$A$9:$H$431,7,0)='Sales Orders'!J325,"",VLOOKUP($H326,Mal!$A$9:$H$431,7,0)))</f>
        <v>#N/A</v>
      </c>
      <c r="K326" s="39" t="e">
        <f>IF(AND(K325="",$H326=$H325),"",IF(VLOOKUP($H326,Mal!$A$9:$H$431,8,0)='Sales Orders'!K325,"",VLOOKUP($H326,Mal!$A$9:$H$431,8,0)))</f>
        <v>#N/A</v>
      </c>
      <c r="L326" s="39" t="e">
        <f>IF(E326="","",IF(Mal!$C$6="","",Mal!$C$6))</f>
        <v>#N/A</v>
      </c>
      <c r="M326" s="39" t="e">
        <f>IF($E326="",IF(INDEX(Mal!K$9:K$431,COUNTIF($E$108:$F325,"")-COUNT($H$108:$H325)+1,0)=M325,"",INDEX(Mal!K$9:K$431,COUNTIF($E$108:$F325,"")-COUNT($H$108:$H325)+1,0)),"")</f>
        <v>#N/A</v>
      </c>
      <c r="N326" s="39" t="e">
        <f>IF($E326="",IF(INDEX(Mal!L$9:L$431,COUNTIF($E$108:$F325,"")-COUNT($H$108:$H325)+1,0)=N325,"",INDEX(Mal!L$9:L$431,COUNTIF($E$108:$F325,"")-COUNT($H$108:$H325)+1,0)),"")</f>
        <v>#N/A</v>
      </c>
      <c r="O326" s="39" t="e">
        <f>IF($E326="",IF(INDEX(Mal!M$9:M$431,COUNTIF($E$108:$F325,"")-COUNT($H$108:$H325)+1,0)=O325,"",INDEX(Mal!M$9:M$431,COUNTIF($E$108:$F325,"")-COUNT($H$108:$H325)+1,0)),"")</f>
        <v>#N/A</v>
      </c>
      <c r="P326" s="39" t="e">
        <f>IF($E326="",IF(INDEX(Mal!N$9:N$431,COUNTIF($E$108:$F325,"")-COUNT($H$108:$H325)+1,0)=P325,"",INDEX(Mal!N$9:N$431,COUNTIF($E$108:$F325,"")-COUNT($H$108:$H325)+1,0)),"")</f>
        <v>#N/A</v>
      </c>
      <c r="Q326" s="39" t="e">
        <f>IF($E326="",IF(INDEX(Mal!O$9:O$431,COUNTIF($E$108:$F325,"")-COUNT($H$108:$H325)+1,0)=Q325,"",INDEX(Mal!O$9:O$431,COUNTIF($E$108:$F325,"")-COUNT($H$108:$H325)+1,0)),"")</f>
        <v>#N/A</v>
      </c>
      <c r="R326" s="39" t="e">
        <f>IF($E326="",IF(INDEX(Mal!P$9:P$431,COUNTIF($E$108:$F325,"")-COUNT($H$108:$H325)+1,0)=R325,"",INDEX(Mal!P$9:P$431,COUNTIF($E$108:$F325,"")-COUNT($H$108:$H325)+1,0)),"")</f>
        <v>#N/A</v>
      </c>
      <c r="S326" s="39" t="e">
        <f>IF($E326="",IF(INDEX(Mal!Q$9:Q$431,COUNTIF($E$108:$F325,"")-COUNT($H$108:$H325)+1,0)=S325,"",INDEX(Mal!Q$9:Q$431,COUNTIF($E$108:$F325,"")-COUNT($H$108:$H325)+1,0)),"")</f>
        <v>#N/A</v>
      </c>
      <c r="T326" s="39" t="e">
        <f>IF($E326="",IF(INDEX(Mal!R$9:R$431,COUNTIF($E$108:$F325,"")-COUNT($H$108:$H325)+1,0)=T325,"",INDEX(Mal!R$9:R$431,COUNTIF($E$108:$F325,"")-COUNT($H$108:$H325)+1,0)),"")</f>
        <v>#N/A</v>
      </c>
      <c r="U326" s="39" t="e">
        <f>IF($E326="",IF(INDEX(Mal!S$9:S$431,COUNTIF($E$108:$F325,"")-COUNT($H$108:$H325)+1,0)=U325,"",INDEX(Mal!S$9:S$431,COUNTIF($E$108:$F325,"")-COUNT($H$108:$H325)+1,0)),"")</f>
        <v>#N/A</v>
      </c>
      <c r="V326" s="39" t="e">
        <f t="shared" si="12"/>
        <v>#N/A</v>
      </c>
      <c r="W326" s="39" t="e">
        <f>IF(IF(AND(E326="",F326=""),INDEX(Mal!I$9:I$431,(COUNT($H$108:$H326)-COUNTIF($V$108:$V326,"")),0),"")="","",IF(AND(E326="",F326=""),INDEX(Mal!I$9:I$431,(COUNT($H$108:$H326)-COUNTIF($V$108:$V326,"")),0),""))</f>
        <v>#N/A</v>
      </c>
      <c r="X326" s="39" t="e">
        <f>IF($E326="",IF(INDEX(Mal!J$9:J$431,COUNTIF($E$108:$F325,"")-COUNT($H$108:$H325)+1,0)=X325,"",INDEX(Mal!J$9:J$431,COUNTIF($E$108:$F325,"")-COUNT($H$108:$H325)+1,0)),"")</f>
        <v>#N/A</v>
      </c>
      <c r="Y326" s="39" t="e">
        <f>IF(AND(Y325="",$H326=$H325),"",IF(VLOOKUP($H326,Mal!$A$9:$T$431,20,0)='Sales Orders'!Y325,"",VLOOKUP($H326,Mal!$A$9:$T$431,20,0)))</f>
        <v>#N/A</v>
      </c>
      <c r="Z326" s="39" t="e">
        <f t="shared" si="13"/>
        <v>#N/A</v>
      </c>
    </row>
    <row r="327" spans="1:26">
      <c r="A327" t="str">
        <f>IFERROR(IF(VLOOKUP(H327,Mal!$A$9:$A$431,1,0),"","END"),"END")</f>
        <v>END</v>
      </c>
      <c r="B327" s="39" t="e">
        <f>IF($E327="",IF(INDEX(Mal!$D$9:$D$431,COUNTIF($E$108:$F326,"")-COUNT($H$108:$H326)+1,0)=B326,"",INDEX(Mal!$D$9:$D$431,COUNTIF($E$108:$F326,"")-COUNT($H$108:$H326)+1,0)),"")</f>
        <v>#N/A</v>
      </c>
      <c r="C327" s="39" t="e">
        <f t="shared" si="14"/>
        <v>#N/A</v>
      </c>
      <c r="D327" s="39" t="e">
        <f>IF($E327="",IF(INDEX(Mal!$F$9:$F$431,COUNTIF($E$108:$F326,"")-COUNT($H$108:$H326)+1,0)=D326,"",INDEX(Mal!$F$9:$F$431,COUNTIF($E$108:$F326,"")-COUNT($H$108:$H326)+1,0)),"")</f>
        <v>#N/A</v>
      </c>
      <c r="E327" s="39" t="e">
        <f>IF(AND(E326="",$H327=$H326),"",IF(VLOOKUP(H327,Mal!$A$9:$B$431,2,0)='Sales Orders'!E326,"",VLOOKUP($H327,Mal!$A$9:$B$431,2,0)))</f>
        <v>#N/A</v>
      </c>
      <c r="F327" s="39" t="e">
        <f>IF($E327="",IF(INDEX(Mal!$C$9:$C$431,COUNTIF($E$108:$F326,"")-COUNT($H$108:$H326)+1,0)=F326,"",INDEX(Mal!$C$9:$C$431,COUNTIF($E$108:$F326,"")-COUNT($H$108:$H326)+1,0)),"")</f>
        <v>#N/A</v>
      </c>
      <c r="G327" s="39" t="e">
        <f t="shared" si="15"/>
        <v>#N/A</v>
      </c>
      <c r="H327" s="39">
        <f>IF(COUNTIF(Mal!$A$9:$A$431,'Sales Orders'!H326)+COUNTIFS(Mal!$A$9:$A$431,H326,Mal!$B$9:$B$431,"&lt;&gt;")+COUNTIFS(Mal!$A$9:$A$431,H326,Mal!$C$9:$C$431,"&lt;&gt;")=COUNTIF('Sales Orders'!$H$108:H326,'Sales Orders'!H326),'Sales Orders'!H326+1,'Sales Orders'!H326)</f>
        <v>2</v>
      </c>
      <c r="I327" s="39" t="e">
        <f>IF(E327="","",IF(Mal!$C$5="","",Mal!$C$5))</f>
        <v>#N/A</v>
      </c>
      <c r="J327" s="39" t="e">
        <f>IF(AND(J326="",$H327=$H326),"",IF(VLOOKUP($H327,Mal!$A$9:$H$431,7,0)='Sales Orders'!J326,"",VLOOKUP($H327,Mal!$A$9:$H$431,7,0)))</f>
        <v>#N/A</v>
      </c>
      <c r="K327" s="39" t="e">
        <f>IF(AND(K326="",$H327=$H326),"",IF(VLOOKUP($H327,Mal!$A$9:$H$431,8,0)='Sales Orders'!K326,"",VLOOKUP($H327,Mal!$A$9:$H$431,8,0)))</f>
        <v>#N/A</v>
      </c>
      <c r="L327" s="39" t="e">
        <f>IF(E327="","",IF(Mal!$C$6="","",Mal!$C$6))</f>
        <v>#N/A</v>
      </c>
      <c r="M327" s="39" t="e">
        <f>IF($E327="",IF(INDEX(Mal!K$9:K$431,COUNTIF($E$108:$F326,"")-COUNT($H$108:$H326)+1,0)=M326,"",INDEX(Mal!K$9:K$431,COUNTIF($E$108:$F326,"")-COUNT($H$108:$H326)+1,0)),"")</f>
        <v>#N/A</v>
      </c>
      <c r="N327" s="39" t="e">
        <f>IF($E327="",IF(INDEX(Mal!L$9:L$431,COUNTIF($E$108:$F326,"")-COUNT($H$108:$H326)+1,0)=N326,"",INDEX(Mal!L$9:L$431,COUNTIF($E$108:$F326,"")-COUNT($H$108:$H326)+1,0)),"")</f>
        <v>#N/A</v>
      </c>
      <c r="O327" s="39" t="e">
        <f>IF($E327="",IF(INDEX(Mal!M$9:M$431,COUNTIF($E$108:$F326,"")-COUNT($H$108:$H326)+1,0)=O326,"",INDEX(Mal!M$9:M$431,COUNTIF($E$108:$F326,"")-COUNT($H$108:$H326)+1,0)),"")</f>
        <v>#N/A</v>
      </c>
      <c r="P327" s="39" t="e">
        <f>IF($E327="",IF(INDEX(Mal!N$9:N$431,COUNTIF($E$108:$F326,"")-COUNT($H$108:$H326)+1,0)=P326,"",INDEX(Mal!N$9:N$431,COUNTIF($E$108:$F326,"")-COUNT($H$108:$H326)+1,0)),"")</f>
        <v>#N/A</v>
      </c>
      <c r="Q327" s="39" t="e">
        <f>IF($E327="",IF(INDEX(Mal!O$9:O$431,COUNTIF($E$108:$F326,"")-COUNT($H$108:$H326)+1,0)=Q326,"",INDEX(Mal!O$9:O$431,COUNTIF($E$108:$F326,"")-COUNT($H$108:$H326)+1,0)),"")</f>
        <v>#N/A</v>
      </c>
      <c r="R327" s="39" t="e">
        <f>IF($E327="",IF(INDEX(Mal!P$9:P$431,COUNTIF($E$108:$F326,"")-COUNT($H$108:$H326)+1,0)=R326,"",INDEX(Mal!P$9:P$431,COUNTIF($E$108:$F326,"")-COUNT($H$108:$H326)+1,0)),"")</f>
        <v>#N/A</v>
      </c>
      <c r="S327" s="39" t="e">
        <f>IF($E327="",IF(INDEX(Mal!Q$9:Q$431,COUNTIF($E$108:$F326,"")-COUNT($H$108:$H326)+1,0)=S326,"",INDEX(Mal!Q$9:Q$431,COUNTIF($E$108:$F326,"")-COUNT($H$108:$H326)+1,0)),"")</f>
        <v>#N/A</v>
      </c>
      <c r="T327" s="39" t="e">
        <f>IF($E327="",IF(INDEX(Mal!R$9:R$431,COUNTIF($E$108:$F326,"")-COUNT($H$108:$H326)+1,0)=T326,"",INDEX(Mal!R$9:R$431,COUNTIF($E$108:$F326,"")-COUNT($H$108:$H326)+1,0)),"")</f>
        <v>#N/A</v>
      </c>
      <c r="U327" s="39" t="e">
        <f>IF($E327="",IF(INDEX(Mal!S$9:S$431,COUNTIF($E$108:$F326,"")-COUNT($H$108:$H326)+1,0)=U326,"",INDEX(Mal!S$9:S$431,COUNTIF($E$108:$F326,"")-COUNT($H$108:$H326)+1,0)),"")</f>
        <v>#N/A</v>
      </c>
      <c r="V327" s="39" t="e">
        <f t="shared" si="12"/>
        <v>#N/A</v>
      </c>
      <c r="W327" s="39" t="e">
        <f>IF(IF(AND(E327="",F327=""),INDEX(Mal!I$9:I$431,(COUNT($H$108:$H327)-COUNTIF($V$108:$V327,"")),0),"")="","",IF(AND(E327="",F327=""),INDEX(Mal!I$9:I$431,(COUNT($H$108:$H327)-COUNTIF($V$108:$V327,"")),0),""))</f>
        <v>#N/A</v>
      </c>
      <c r="X327" s="39" t="e">
        <f>IF($E327="",IF(INDEX(Mal!J$9:J$431,COUNTIF($E$108:$F326,"")-COUNT($H$108:$H326)+1,0)=X326,"",INDEX(Mal!J$9:J$431,COUNTIF($E$108:$F326,"")-COUNT($H$108:$H326)+1,0)),"")</f>
        <v>#N/A</v>
      </c>
      <c r="Y327" s="39" t="e">
        <f>IF(AND(Y326="",$H327=$H326),"",IF(VLOOKUP($H327,Mal!$A$9:$T$431,20,0)='Sales Orders'!Y326,"",VLOOKUP($H327,Mal!$A$9:$T$431,20,0)))</f>
        <v>#N/A</v>
      </c>
      <c r="Z327" s="39" t="e">
        <f t="shared" si="13"/>
        <v>#N/A</v>
      </c>
    </row>
    <row r="328" spans="1:26">
      <c r="A328" t="str">
        <f>IFERROR(IF(VLOOKUP(H328,Mal!$A$9:$A$431,1,0),"","END"),"END")</f>
        <v>END</v>
      </c>
      <c r="B328" s="39" t="e">
        <f>IF($E328="",IF(INDEX(Mal!$D$9:$D$431,COUNTIF($E$108:$F327,"")-COUNT($H$108:$H327)+1,0)=B327,"",INDEX(Mal!$D$9:$D$431,COUNTIF($E$108:$F327,"")-COUNT($H$108:$H327)+1,0)),"")</f>
        <v>#N/A</v>
      </c>
      <c r="C328" s="39" t="e">
        <f t="shared" si="14"/>
        <v>#N/A</v>
      </c>
      <c r="D328" s="39" t="e">
        <f>IF($E328="",IF(INDEX(Mal!$F$9:$F$431,COUNTIF($E$108:$F327,"")-COUNT($H$108:$H327)+1,0)=D327,"",INDEX(Mal!$F$9:$F$431,COUNTIF($E$108:$F327,"")-COUNT($H$108:$H327)+1,0)),"")</f>
        <v>#N/A</v>
      </c>
      <c r="E328" s="39" t="e">
        <f>IF(AND(E327="",$H328=$H327),"",IF(VLOOKUP(H328,Mal!$A$9:$B$431,2,0)='Sales Orders'!E327,"",VLOOKUP($H328,Mal!$A$9:$B$431,2,0)))</f>
        <v>#N/A</v>
      </c>
      <c r="F328" s="39" t="e">
        <f>IF($E328="",IF(INDEX(Mal!$C$9:$C$431,COUNTIF($E$108:$F327,"")-COUNT($H$108:$H327)+1,0)=F327,"",INDEX(Mal!$C$9:$C$431,COUNTIF($E$108:$F327,"")-COUNT($H$108:$H327)+1,0)),"")</f>
        <v>#N/A</v>
      </c>
      <c r="G328" s="39" t="e">
        <f t="shared" si="15"/>
        <v>#N/A</v>
      </c>
      <c r="H328" s="39">
        <f>IF(COUNTIF(Mal!$A$9:$A$431,'Sales Orders'!H327)+COUNTIFS(Mal!$A$9:$A$431,H327,Mal!$B$9:$B$431,"&lt;&gt;")+COUNTIFS(Mal!$A$9:$A$431,H327,Mal!$C$9:$C$431,"&lt;&gt;")=COUNTIF('Sales Orders'!$H$108:H327,'Sales Orders'!H327),'Sales Orders'!H327+1,'Sales Orders'!H327)</f>
        <v>2</v>
      </c>
      <c r="I328" s="39" t="e">
        <f>IF(E328="","",IF(Mal!$C$5="","",Mal!$C$5))</f>
        <v>#N/A</v>
      </c>
      <c r="J328" s="39" t="e">
        <f>IF(AND(J327="",$H328=$H327),"",IF(VLOOKUP($H328,Mal!$A$9:$H$431,7,0)='Sales Orders'!J327,"",VLOOKUP($H328,Mal!$A$9:$H$431,7,0)))</f>
        <v>#N/A</v>
      </c>
      <c r="K328" s="39" t="e">
        <f>IF(AND(K327="",$H328=$H327),"",IF(VLOOKUP($H328,Mal!$A$9:$H$431,8,0)='Sales Orders'!K327,"",VLOOKUP($H328,Mal!$A$9:$H$431,8,0)))</f>
        <v>#N/A</v>
      </c>
      <c r="L328" s="39" t="e">
        <f>IF(E328="","",IF(Mal!$C$6="","",Mal!$C$6))</f>
        <v>#N/A</v>
      </c>
      <c r="M328" s="39" t="e">
        <f>IF($E328="",IF(INDEX(Mal!K$9:K$431,COUNTIF($E$108:$F327,"")-COUNT($H$108:$H327)+1,0)=M327,"",INDEX(Mal!K$9:K$431,COUNTIF($E$108:$F327,"")-COUNT($H$108:$H327)+1,0)),"")</f>
        <v>#N/A</v>
      </c>
      <c r="N328" s="39" t="e">
        <f>IF($E328="",IF(INDEX(Mal!L$9:L$431,COUNTIF($E$108:$F327,"")-COUNT($H$108:$H327)+1,0)=N327,"",INDEX(Mal!L$9:L$431,COUNTIF($E$108:$F327,"")-COUNT($H$108:$H327)+1,0)),"")</f>
        <v>#N/A</v>
      </c>
      <c r="O328" s="39" t="e">
        <f>IF($E328="",IF(INDEX(Mal!M$9:M$431,COUNTIF($E$108:$F327,"")-COUNT($H$108:$H327)+1,0)=O327,"",INDEX(Mal!M$9:M$431,COUNTIF($E$108:$F327,"")-COUNT($H$108:$H327)+1,0)),"")</f>
        <v>#N/A</v>
      </c>
      <c r="P328" s="39" t="e">
        <f>IF($E328="",IF(INDEX(Mal!N$9:N$431,COUNTIF($E$108:$F327,"")-COUNT($H$108:$H327)+1,0)=P327,"",INDEX(Mal!N$9:N$431,COUNTIF($E$108:$F327,"")-COUNT($H$108:$H327)+1,0)),"")</f>
        <v>#N/A</v>
      </c>
      <c r="Q328" s="39" t="e">
        <f>IF($E328="",IF(INDEX(Mal!O$9:O$431,COUNTIF($E$108:$F327,"")-COUNT($H$108:$H327)+1,0)=Q327,"",INDEX(Mal!O$9:O$431,COUNTIF($E$108:$F327,"")-COUNT($H$108:$H327)+1,0)),"")</f>
        <v>#N/A</v>
      </c>
      <c r="R328" s="39" t="e">
        <f>IF($E328="",IF(INDEX(Mal!P$9:P$431,COUNTIF($E$108:$F327,"")-COUNT($H$108:$H327)+1,0)=R327,"",INDEX(Mal!P$9:P$431,COUNTIF($E$108:$F327,"")-COUNT($H$108:$H327)+1,0)),"")</f>
        <v>#N/A</v>
      </c>
      <c r="S328" s="39" t="e">
        <f>IF($E328="",IF(INDEX(Mal!Q$9:Q$431,COUNTIF($E$108:$F327,"")-COUNT($H$108:$H327)+1,0)=S327,"",INDEX(Mal!Q$9:Q$431,COUNTIF($E$108:$F327,"")-COUNT($H$108:$H327)+1,0)),"")</f>
        <v>#N/A</v>
      </c>
      <c r="T328" s="39" t="e">
        <f>IF($E328="",IF(INDEX(Mal!R$9:R$431,COUNTIF($E$108:$F327,"")-COUNT($H$108:$H327)+1,0)=T327,"",INDEX(Mal!R$9:R$431,COUNTIF($E$108:$F327,"")-COUNT($H$108:$H327)+1,0)),"")</f>
        <v>#N/A</v>
      </c>
      <c r="U328" s="39" t="e">
        <f>IF($E328="",IF(INDEX(Mal!S$9:S$431,COUNTIF($E$108:$F327,"")-COUNT($H$108:$H327)+1,0)=U327,"",INDEX(Mal!S$9:S$431,COUNTIF($E$108:$F327,"")-COUNT($H$108:$H327)+1,0)),"")</f>
        <v>#N/A</v>
      </c>
      <c r="V328" s="39" t="e">
        <f t="shared" si="12"/>
        <v>#N/A</v>
      </c>
      <c r="W328" s="39" t="e">
        <f>IF(IF(AND(E328="",F328=""),INDEX(Mal!I$9:I$431,(COUNT($H$108:$H328)-COUNTIF($V$108:$V328,"")),0),"")="","",IF(AND(E328="",F328=""),INDEX(Mal!I$9:I$431,(COUNT($H$108:$H328)-COUNTIF($V$108:$V328,"")),0),""))</f>
        <v>#N/A</v>
      </c>
      <c r="X328" s="39" t="e">
        <f>IF($E328="",IF(INDEX(Mal!J$9:J$431,COUNTIF($E$108:$F327,"")-COUNT($H$108:$H327)+1,0)=X327,"",INDEX(Mal!J$9:J$431,COUNTIF($E$108:$F327,"")-COUNT($H$108:$H327)+1,0)),"")</f>
        <v>#N/A</v>
      </c>
      <c r="Y328" s="39" t="e">
        <f>IF(AND(Y327="",$H328=$H327),"",IF(VLOOKUP($H328,Mal!$A$9:$T$431,20,0)='Sales Orders'!Y327,"",VLOOKUP($H328,Mal!$A$9:$T$431,20,0)))</f>
        <v>#N/A</v>
      </c>
      <c r="Z328" s="39" t="e">
        <f t="shared" si="13"/>
        <v>#N/A</v>
      </c>
    </row>
    <row r="329" spans="1:26">
      <c r="A329" t="str">
        <f>IFERROR(IF(VLOOKUP(H329,Mal!$A$9:$A$431,1,0),"","END"),"END")</f>
        <v>END</v>
      </c>
      <c r="B329" s="39" t="e">
        <f>IF($E329="",IF(INDEX(Mal!$D$9:$D$431,COUNTIF($E$108:$F328,"")-COUNT($H$108:$H328)+1,0)=B328,"",INDEX(Mal!$D$9:$D$431,COUNTIF($E$108:$F328,"")-COUNT($H$108:$H328)+1,0)),"")</f>
        <v>#N/A</v>
      </c>
      <c r="C329" s="39" t="e">
        <f t="shared" si="14"/>
        <v>#N/A</v>
      </c>
      <c r="D329" s="39" t="e">
        <f>IF($E329="",IF(INDEX(Mal!$F$9:$F$431,COUNTIF($E$108:$F328,"")-COUNT($H$108:$H328)+1,0)=D328,"",INDEX(Mal!$F$9:$F$431,COUNTIF($E$108:$F328,"")-COUNT($H$108:$H328)+1,0)),"")</f>
        <v>#N/A</v>
      </c>
      <c r="E329" s="39" t="e">
        <f>IF(AND(E328="",$H329=$H328),"",IF(VLOOKUP(H329,Mal!$A$9:$B$431,2,0)='Sales Orders'!E328,"",VLOOKUP($H329,Mal!$A$9:$B$431,2,0)))</f>
        <v>#N/A</v>
      </c>
      <c r="F329" s="39" t="e">
        <f>IF($E329="",IF(INDEX(Mal!$C$9:$C$431,COUNTIF($E$108:$F328,"")-COUNT($H$108:$H328)+1,0)=F328,"",INDEX(Mal!$C$9:$C$431,COUNTIF($E$108:$F328,"")-COUNT($H$108:$H328)+1,0)),"")</f>
        <v>#N/A</v>
      </c>
      <c r="G329" s="39" t="e">
        <f t="shared" si="15"/>
        <v>#N/A</v>
      </c>
      <c r="H329" s="39">
        <f>IF(COUNTIF(Mal!$A$9:$A$431,'Sales Orders'!H328)+COUNTIFS(Mal!$A$9:$A$431,H328,Mal!$B$9:$B$431,"&lt;&gt;")+COUNTIFS(Mal!$A$9:$A$431,H328,Mal!$C$9:$C$431,"&lt;&gt;")=COUNTIF('Sales Orders'!$H$108:H328,'Sales Orders'!H328),'Sales Orders'!H328+1,'Sales Orders'!H328)</f>
        <v>2</v>
      </c>
      <c r="I329" s="39" t="e">
        <f>IF(E329="","",IF(Mal!$C$5="","",Mal!$C$5))</f>
        <v>#N/A</v>
      </c>
      <c r="J329" s="39" t="e">
        <f>IF(AND(J328="",$H329=$H328),"",IF(VLOOKUP($H329,Mal!$A$9:$H$431,7,0)='Sales Orders'!J328,"",VLOOKUP($H329,Mal!$A$9:$H$431,7,0)))</f>
        <v>#N/A</v>
      </c>
      <c r="K329" s="39" t="e">
        <f>IF(AND(K328="",$H329=$H328),"",IF(VLOOKUP($H329,Mal!$A$9:$H$431,8,0)='Sales Orders'!K328,"",VLOOKUP($H329,Mal!$A$9:$H$431,8,0)))</f>
        <v>#N/A</v>
      </c>
      <c r="L329" s="39" t="e">
        <f>IF(E329="","",IF(Mal!$C$6="","",Mal!$C$6))</f>
        <v>#N/A</v>
      </c>
      <c r="M329" s="39" t="e">
        <f>IF($E329="",IF(INDEX(Mal!K$9:K$431,COUNTIF($E$108:$F328,"")-COUNT($H$108:$H328)+1,0)=M328,"",INDEX(Mal!K$9:K$431,COUNTIF($E$108:$F328,"")-COUNT($H$108:$H328)+1,0)),"")</f>
        <v>#N/A</v>
      </c>
      <c r="N329" s="39" t="e">
        <f>IF($E329="",IF(INDEX(Mal!L$9:L$431,COUNTIF($E$108:$F328,"")-COUNT($H$108:$H328)+1,0)=N328,"",INDEX(Mal!L$9:L$431,COUNTIF($E$108:$F328,"")-COUNT($H$108:$H328)+1,0)),"")</f>
        <v>#N/A</v>
      </c>
      <c r="O329" s="39" t="e">
        <f>IF($E329="",IF(INDEX(Mal!M$9:M$431,COUNTIF($E$108:$F328,"")-COUNT($H$108:$H328)+1,0)=O328,"",INDEX(Mal!M$9:M$431,COUNTIF($E$108:$F328,"")-COUNT($H$108:$H328)+1,0)),"")</f>
        <v>#N/A</v>
      </c>
      <c r="P329" s="39" t="e">
        <f>IF($E329="",IF(INDEX(Mal!N$9:N$431,COUNTIF($E$108:$F328,"")-COUNT($H$108:$H328)+1,0)=P328,"",INDEX(Mal!N$9:N$431,COUNTIF($E$108:$F328,"")-COUNT($H$108:$H328)+1,0)),"")</f>
        <v>#N/A</v>
      </c>
      <c r="Q329" s="39" t="e">
        <f>IF($E329="",IF(INDEX(Mal!O$9:O$431,COUNTIF($E$108:$F328,"")-COUNT($H$108:$H328)+1,0)=Q328,"",INDEX(Mal!O$9:O$431,COUNTIF($E$108:$F328,"")-COUNT($H$108:$H328)+1,0)),"")</f>
        <v>#N/A</v>
      </c>
      <c r="R329" s="39" t="e">
        <f>IF($E329="",IF(INDEX(Mal!P$9:P$431,COUNTIF($E$108:$F328,"")-COUNT($H$108:$H328)+1,0)=R328,"",INDEX(Mal!P$9:P$431,COUNTIF($E$108:$F328,"")-COUNT($H$108:$H328)+1,0)),"")</f>
        <v>#N/A</v>
      </c>
      <c r="S329" s="39" t="e">
        <f>IF($E329="",IF(INDEX(Mal!Q$9:Q$431,COUNTIF($E$108:$F328,"")-COUNT($H$108:$H328)+1,0)=S328,"",INDEX(Mal!Q$9:Q$431,COUNTIF($E$108:$F328,"")-COUNT($H$108:$H328)+1,0)),"")</f>
        <v>#N/A</v>
      </c>
      <c r="T329" s="39" t="e">
        <f>IF($E329="",IF(INDEX(Mal!R$9:R$431,COUNTIF($E$108:$F328,"")-COUNT($H$108:$H328)+1,0)=T328,"",INDEX(Mal!R$9:R$431,COUNTIF($E$108:$F328,"")-COUNT($H$108:$H328)+1,0)),"")</f>
        <v>#N/A</v>
      </c>
      <c r="U329" s="39" t="e">
        <f>IF($E329="",IF(INDEX(Mal!S$9:S$431,COUNTIF($E$108:$F328,"")-COUNT($H$108:$H328)+1,0)=U328,"",INDEX(Mal!S$9:S$431,COUNTIF($E$108:$F328,"")-COUNT($H$108:$H328)+1,0)),"")</f>
        <v>#N/A</v>
      </c>
      <c r="V329" s="39" t="e">
        <f t="shared" si="12"/>
        <v>#N/A</v>
      </c>
      <c r="W329" s="39" t="e">
        <f>IF(IF(AND(E329="",F329=""),INDEX(Mal!I$9:I$431,(COUNT($H$108:$H329)-COUNTIF($V$108:$V329,"")),0),"")="","",IF(AND(E329="",F329=""),INDEX(Mal!I$9:I$431,(COUNT($H$108:$H329)-COUNTIF($V$108:$V329,"")),0),""))</f>
        <v>#N/A</v>
      </c>
      <c r="X329" s="39" t="e">
        <f>IF($E329="",IF(INDEX(Mal!J$9:J$431,COUNTIF($E$108:$F328,"")-COUNT($H$108:$H328)+1,0)=X328,"",INDEX(Mal!J$9:J$431,COUNTIF($E$108:$F328,"")-COUNT($H$108:$H328)+1,0)),"")</f>
        <v>#N/A</v>
      </c>
      <c r="Y329" s="39" t="e">
        <f>IF(AND(Y328="",$H329=$H328),"",IF(VLOOKUP($H329,Mal!$A$9:$T$431,20,0)='Sales Orders'!Y328,"",VLOOKUP($H329,Mal!$A$9:$T$431,20,0)))</f>
        <v>#N/A</v>
      </c>
      <c r="Z329" s="39" t="e">
        <f t="shared" si="13"/>
        <v>#N/A</v>
      </c>
    </row>
    <row r="330" spans="1:26">
      <c r="A330" t="str">
        <f>IFERROR(IF(VLOOKUP(H330,Mal!$A$9:$A$431,1,0),"","END"),"END")</f>
        <v>END</v>
      </c>
      <c r="B330" s="39" t="e">
        <f>IF($E330="",IF(INDEX(Mal!$D$9:$D$431,COUNTIF($E$108:$F329,"")-COUNT($H$108:$H329)+1,0)=B329,"",INDEX(Mal!$D$9:$D$431,COUNTIF($E$108:$F329,"")-COUNT($H$108:$H329)+1,0)),"")</f>
        <v>#N/A</v>
      </c>
      <c r="C330" s="39" t="e">
        <f t="shared" si="14"/>
        <v>#N/A</v>
      </c>
      <c r="D330" s="39" t="e">
        <f>IF($E330="",IF(INDEX(Mal!$F$9:$F$431,COUNTIF($E$108:$F329,"")-COUNT($H$108:$H329)+1,0)=D329,"",INDEX(Mal!$F$9:$F$431,COUNTIF($E$108:$F329,"")-COUNT($H$108:$H329)+1,0)),"")</f>
        <v>#N/A</v>
      </c>
      <c r="E330" s="39" t="e">
        <f>IF(AND(E329="",$H330=$H329),"",IF(VLOOKUP(H330,Mal!$A$9:$B$431,2,0)='Sales Orders'!E329,"",VLOOKUP($H330,Mal!$A$9:$B$431,2,0)))</f>
        <v>#N/A</v>
      </c>
      <c r="F330" s="39" t="e">
        <f>IF($E330="",IF(INDEX(Mal!$C$9:$C$431,COUNTIF($E$108:$F329,"")-COUNT($H$108:$H329)+1,0)=F329,"",INDEX(Mal!$C$9:$C$431,COUNTIF($E$108:$F329,"")-COUNT($H$108:$H329)+1,0)),"")</f>
        <v>#N/A</v>
      </c>
      <c r="G330" s="39" t="e">
        <f t="shared" si="15"/>
        <v>#N/A</v>
      </c>
      <c r="H330" s="39">
        <f>IF(COUNTIF(Mal!$A$9:$A$431,'Sales Orders'!H329)+COUNTIFS(Mal!$A$9:$A$431,H329,Mal!$B$9:$B$431,"&lt;&gt;")+COUNTIFS(Mal!$A$9:$A$431,H329,Mal!$C$9:$C$431,"&lt;&gt;")=COUNTIF('Sales Orders'!$H$108:H329,'Sales Orders'!H329),'Sales Orders'!H329+1,'Sales Orders'!H329)</f>
        <v>2</v>
      </c>
      <c r="I330" s="39" t="e">
        <f>IF(E330="","",IF(Mal!$C$5="","",Mal!$C$5))</f>
        <v>#N/A</v>
      </c>
      <c r="J330" s="39" t="e">
        <f>IF(AND(J329="",$H330=$H329),"",IF(VLOOKUP($H330,Mal!$A$9:$H$431,7,0)='Sales Orders'!J329,"",VLOOKUP($H330,Mal!$A$9:$H$431,7,0)))</f>
        <v>#N/A</v>
      </c>
      <c r="K330" s="39" t="e">
        <f>IF(AND(K329="",$H330=$H329),"",IF(VLOOKUP($H330,Mal!$A$9:$H$431,8,0)='Sales Orders'!K329,"",VLOOKUP($H330,Mal!$A$9:$H$431,8,0)))</f>
        <v>#N/A</v>
      </c>
      <c r="L330" s="39" t="e">
        <f>IF(E330="","",IF(Mal!$C$6="","",Mal!$C$6))</f>
        <v>#N/A</v>
      </c>
      <c r="M330" s="39" t="e">
        <f>IF($E330="",IF(INDEX(Mal!K$9:K$431,COUNTIF($E$108:$F329,"")-COUNT($H$108:$H329)+1,0)=M329,"",INDEX(Mal!K$9:K$431,COUNTIF($E$108:$F329,"")-COUNT($H$108:$H329)+1,0)),"")</f>
        <v>#N/A</v>
      </c>
      <c r="N330" s="39" t="e">
        <f>IF($E330="",IF(INDEX(Mal!L$9:L$431,COUNTIF($E$108:$F329,"")-COUNT($H$108:$H329)+1,0)=N329,"",INDEX(Mal!L$9:L$431,COUNTIF($E$108:$F329,"")-COUNT($H$108:$H329)+1,0)),"")</f>
        <v>#N/A</v>
      </c>
      <c r="O330" s="39" t="e">
        <f>IF($E330="",IF(INDEX(Mal!M$9:M$431,COUNTIF($E$108:$F329,"")-COUNT($H$108:$H329)+1,0)=O329,"",INDEX(Mal!M$9:M$431,COUNTIF($E$108:$F329,"")-COUNT($H$108:$H329)+1,0)),"")</f>
        <v>#N/A</v>
      </c>
      <c r="P330" s="39" t="e">
        <f>IF($E330="",IF(INDEX(Mal!N$9:N$431,COUNTIF($E$108:$F329,"")-COUNT($H$108:$H329)+1,0)=P329,"",INDEX(Mal!N$9:N$431,COUNTIF($E$108:$F329,"")-COUNT($H$108:$H329)+1,0)),"")</f>
        <v>#N/A</v>
      </c>
      <c r="Q330" s="39" t="e">
        <f>IF($E330="",IF(INDEX(Mal!O$9:O$431,COUNTIF($E$108:$F329,"")-COUNT($H$108:$H329)+1,0)=Q329,"",INDEX(Mal!O$9:O$431,COUNTIF($E$108:$F329,"")-COUNT($H$108:$H329)+1,0)),"")</f>
        <v>#N/A</v>
      </c>
      <c r="R330" s="39" t="e">
        <f>IF($E330="",IF(INDEX(Mal!P$9:P$431,COUNTIF($E$108:$F329,"")-COUNT($H$108:$H329)+1,0)=R329,"",INDEX(Mal!P$9:P$431,COUNTIF($E$108:$F329,"")-COUNT($H$108:$H329)+1,0)),"")</f>
        <v>#N/A</v>
      </c>
      <c r="S330" s="39" t="e">
        <f>IF($E330="",IF(INDEX(Mal!Q$9:Q$431,COUNTIF($E$108:$F329,"")-COUNT($H$108:$H329)+1,0)=S329,"",INDEX(Mal!Q$9:Q$431,COUNTIF($E$108:$F329,"")-COUNT($H$108:$H329)+1,0)),"")</f>
        <v>#N/A</v>
      </c>
      <c r="T330" s="39" t="e">
        <f>IF($E330="",IF(INDEX(Mal!R$9:R$431,COUNTIF($E$108:$F329,"")-COUNT($H$108:$H329)+1,0)=T329,"",INDEX(Mal!R$9:R$431,COUNTIF($E$108:$F329,"")-COUNT($H$108:$H329)+1,0)),"")</f>
        <v>#N/A</v>
      </c>
      <c r="U330" s="39" t="e">
        <f>IF($E330="",IF(INDEX(Mal!S$9:S$431,COUNTIF($E$108:$F329,"")-COUNT($H$108:$H329)+1,0)=U329,"",INDEX(Mal!S$9:S$431,COUNTIF($E$108:$F329,"")-COUNT($H$108:$H329)+1,0)),"")</f>
        <v>#N/A</v>
      </c>
      <c r="V330" s="39" t="e">
        <f t="shared" si="12"/>
        <v>#N/A</v>
      </c>
      <c r="W330" s="39" t="e">
        <f>IF(IF(AND(E330="",F330=""),INDEX(Mal!I$9:I$431,(COUNT($H$108:$H330)-COUNTIF($V$108:$V330,"")),0),"")="","",IF(AND(E330="",F330=""),INDEX(Mal!I$9:I$431,(COUNT($H$108:$H330)-COUNTIF($V$108:$V330,"")),0),""))</f>
        <v>#N/A</v>
      </c>
      <c r="X330" s="39" t="e">
        <f>IF($E330="",IF(INDEX(Mal!J$9:J$431,COUNTIF($E$108:$F329,"")-COUNT($H$108:$H329)+1,0)=X329,"",INDEX(Mal!J$9:J$431,COUNTIF($E$108:$F329,"")-COUNT($H$108:$H329)+1,0)),"")</f>
        <v>#N/A</v>
      </c>
      <c r="Y330" s="39" t="e">
        <f>IF(AND(Y329="",$H330=$H329),"",IF(VLOOKUP($H330,Mal!$A$9:$T$431,20,0)='Sales Orders'!Y329,"",VLOOKUP($H330,Mal!$A$9:$T$431,20,0)))</f>
        <v>#N/A</v>
      </c>
      <c r="Z330" s="39" t="e">
        <f t="shared" si="13"/>
        <v>#N/A</v>
      </c>
    </row>
    <row r="331" spans="1:26">
      <c r="A331" t="str">
        <f>IFERROR(IF(VLOOKUP(H331,Mal!$A$9:$A$431,1,0),"","END"),"END")</f>
        <v>END</v>
      </c>
      <c r="B331" s="39" t="e">
        <f>IF($E331="",IF(INDEX(Mal!$D$9:$D$431,COUNTIF($E$108:$F330,"")-COUNT($H$108:$H330)+1,0)=B330,"",INDEX(Mal!$D$9:$D$431,COUNTIF($E$108:$F330,"")-COUNT($H$108:$H330)+1,0)),"")</f>
        <v>#N/A</v>
      </c>
      <c r="C331" s="39" t="e">
        <f t="shared" si="14"/>
        <v>#N/A</v>
      </c>
      <c r="D331" s="39" t="e">
        <f>IF($E331="",IF(INDEX(Mal!$F$9:$F$431,COUNTIF($E$108:$F330,"")-COUNT($H$108:$H330)+1,0)=D330,"",INDEX(Mal!$F$9:$F$431,COUNTIF($E$108:$F330,"")-COUNT($H$108:$H330)+1,0)),"")</f>
        <v>#N/A</v>
      </c>
      <c r="E331" s="39" t="e">
        <f>IF(AND(E330="",$H331=$H330),"",IF(VLOOKUP(H331,Mal!$A$9:$B$431,2,0)='Sales Orders'!E330,"",VLOOKUP($H331,Mal!$A$9:$B$431,2,0)))</f>
        <v>#N/A</v>
      </c>
      <c r="F331" s="39" t="e">
        <f>IF($E331="",IF(INDEX(Mal!$C$9:$C$431,COUNTIF($E$108:$F330,"")-COUNT($H$108:$H330)+1,0)=F330,"",INDEX(Mal!$C$9:$C$431,COUNTIF($E$108:$F330,"")-COUNT($H$108:$H330)+1,0)),"")</f>
        <v>#N/A</v>
      </c>
      <c r="G331" s="39" t="e">
        <f t="shared" si="15"/>
        <v>#N/A</v>
      </c>
      <c r="H331" s="39">
        <f>IF(COUNTIF(Mal!$A$9:$A$431,'Sales Orders'!H330)+COUNTIFS(Mal!$A$9:$A$431,H330,Mal!$B$9:$B$431,"&lt;&gt;")+COUNTIFS(Mal!$A$9:$A$431,H330,Mal!$C$9:$C$431,"&lt;&gt;")=COUNTIF('Sales Orders'!$H$108:H330,'Sales Orders'!H330),'Sales Orders'!H330+1,'Sales Orders'!H330)</f>
        <v>2</v>
      </c>
      <c r="I331" s="39" t="e">
        <f>IF(E331="","",IF(Mal!$C$5="","",Mal!$C$5))</f>
        <v>#N/A</v>
      </c>
      <c r="J331" s="39" t="e">
        <f>IF(AND(J330="",$H331=$H330),"",IF(VLOOKUP($H331,Mal!$A$9:$H$431,7,0)='Sales Orders'!J330,"",VLOOKUP($H331,Mal!$A$9:$H$431,7,0)))</f>
        <v>#N/A</v>
      </c>
      <c r="K331" s="39" t="e">
        <f>IF(AND(K330="",$H331=$H330),"",IF(VLOOKUP($H331,Mal!$A$9:$H$431,8,0)='Sales Orders'!K330,"",VLOOKUP($H331,Mal!$A$9:$H$431,8,0)))</f>
        <v>#N/A</v>
      </c>
      <c r="L331" s="39" t="e">
        <f>IF(E331="","",IF(Mal!$C$6="","",Mal!$C$6))</f>
        <v>#N/A</v>
      </c>
      <c r="M331" s="39" t="e">
        <f>IF($E331="",IF(INDEX(Mal!K$9:K$431,COUNTIF($E$108:$F330,"")-COUNT($H$108:$H330)+1,0)=M330,"",INDEX(Mal!K$9:K$431,COUNTIF($E$108:$F330,"")-COUNT($H$108:$H330)+1,0)),"")</f>
        <v>#N/A</v>
      </c>
      <c r="N331" s="39" t="e">
        <f>IF($E331="",IF(INDEX(Mal!L$9:L$431,COUNTIF($E$108:$F330,"")-COUNT($H$108:$H330)+1,0)=N330,"",INDEX(Mal!L$9:L$431,COUNTIF($E$108:$F330,"")-COUNT($H$108:$H330)+1,0)),"")</f>
        <v>#N/A</v>
      </c>
      <c r="O331" s="39" t="e">
        <f>IF($E331="",IF(INDEX(Mal!M$9:M$431,COUNTIF($E$108:$F330,"")-COUNT($H$108:$H330)+1,0)=O330,"",INDEX(Mal!M$9:M$431,COUNTIF($E$108:$F330,"")-COUNT($H$108:$H330)+1,0)),"")</f>
        <v>#N/A</v>
      </c>
      <c r="P331" s="39" t="e">
        <f>IF($E331="",IF(INDEX(Mal!N$9:N$431,COUNTIF($E$108:$F330,"")-COUNT($H$108:$H330)+1,0)=P330,"",INDEX(Mal!N$9:N$431,COUNTIF($E$108:$F330,"")-COUNT($H$108:$H330)+1,0)),"")</f>
        <v>#N/A</v>
      </c>
      <c r="Q331" s="39" t="e">
        <f>IF($E331="",IF(INDEX(Mal!O$9:O$431,COUNTIF($E$108:$F330,"")-COUNT($H$108:$H330)+1,0)=Q330,"",INDEX(Mal!O$9:O$431,COUNTIF($E$108:$F330,"")-COUNT($H$108:$H330)+1,0)),"")</f>
        <v>#N/A</v>
      </c>
      <c r="R331" s="39" t="e">
        <f>IF($E331="",IF(INDEX(Mal!P$9:P$431,COUNTIF($E$108:$F330,"")-COUNT($H$108:$H330)+1,0)=R330,"",INDEX(Mal!P$9:P$431,COUNTIF($E$108:$F330,"")-COUNT($H$108:$H330)+1,0)),"")</f>
        <v>#N/A</v>
      </c>
      <c r="S331" s="39" t="e">
        <f>IF($E331="",IF(INDEX(Mal!Q$9:Q$431,COUNTIF($E$108:$F330,"")-COUNT($H$108:$H330)+1,0)=S330,"",INDEX(Mal!Q$9:Q$431,COUNTIF($E$108:$F330,"")-COUNT($H$108:$H330)+1,0)),"")</f>
        <v>#N/A</v>
      </c>
      <c r="T331" s="39" t="e">
        <f>IF($E331="",IF(INDEX(Mal!R$9:R$431,COUNTIF($E$108:$F330,"")-COUNT($H$108:$H330)+1,0)=T330,"",INDEX(Mal!R$9:R$431,COUNTIF($E$108:$F330,"")-COUNT($H$108:$H330)+1,0)),"")</f>
        <v>#N/A</v>
      </c>
      <c r="U331" s="39" t="e">
        <f>IF($E331="",IF(INDEX(Mal!S$9:S$431,COUNTIF($E$108:$F330,"")-COUNT($H$108:$H330)+1,0)=U330,"",INDEX(Mal!S$9:S$431,COUNTIF($E$108:$F330,"")-COUNT($H$108:$H330)+1,0)),"")</f>
        <v>#N/A</v>
      </c>
      <c r="V331" s="39" t="e">
        <f t="shared" si="12"/>
        <v>#N/A</v>
      </c>
      <c r="W331" s="39" t="e">
        <f>IF(IF(AND(E331="",F331=""),INDEX(Mal!I$9:I$431,(COUNT($H$108:$H331)-COUNTIF($V$108:$V331,"")),0),"")="","",IF(AND(E331="",F331=""),INDEX(Mal!I$9:I$431,(COUNT($H$108:$H331)-COUNTIF($V$108:$V331,"")),0),""))</f>
        <v>#N/A</v>
      </c>
      <c r="X331" s="39" t="e">
        <f>IF($E331="",IF(INDEX(Mal!J$9:J$431,COUNTIF($E$108:$F330,"")-COUNT($H$108:$H330)+1,0)=X330,"",INDEX(Mal!J$9:J$431,COUNTIF($E$108:$F330,"")-COUNT($H$108:$H330)+1,0)),"")</f>
        <v>#N/A</v>
      </c>
      <c r="Y331" s="39" t="e">
        <f>IF(AND(Y330="",$H331=$H330),"",IF(VLOOKUP($H331,Mal!$A$9:$T$431,20,0)='Sales Orders'!Y330,"",VLOOKUP($H331,Mal!$A$9:$T$431,20,0)))</f>
        <v>#N/A</v>
      </c>
      <c r="Z331" s="39" t="e">
        <f t="shared" si="13"/>
        <v>#N/A</v>
      </c>
    </row>
    <row r="332" spans="1:26">
      <c r="A332" t="str">
        <f>IFERROR(IF(VLOOKUP(H332,Mal!$A$9:$A$431,1,0),"","END"),"END")</f>
        <v>END</v>
      </c>
      <c r="B332" s="39" t="e">
        <f>IF($E332="",IF(INDEX(Mal!$D$9:$D$431,COUNTIF($E$108:$F331,"")-COUNT($H$108:$H331)+1,0)=B331,"",INDEX(Mal!$D$9:$D$431,COUNTIF($E$108:$F331,"")-COUNT($H$108:$H331)+1,0)),"")</f>
        <v>#N/A</v>
      </c>
      <c r="C332" s="39" t="e">
        <f t="shared" si="14"/>
        <v>#N/A</v>
      </c>
      <c r="D332" s="39" t="e">
        <f>IF($E332="",IF(INDEX(Mal!$F$9:$F$431,COUNTIF($E$108:$F331,"")-COUNT($H$108:$H331)+1,0)=D331,"",INDEX(Mal!$F$9:$F$431,COUNTIF($E$108:$F331,"")-COUNT($H$108:$H331)+1,0)),"")</f>
        <v>#N/A</v>
      </c>
      <c r="E332" s="39" t="e">
        <f>IF(AND(E331="",$H332=$H331),"",IF(VLOOKUP(H332,Mal!$A$9:$B$431,2,0)='Sales Orders'!E331,"",VLOOKUP($H332,Mal!$A$9:$B$431,2,0)))</f>
        <v>#N/A</v>
      </c>
      <c r="F332" s="39" t="e">
        <f>IF($E332="",IF(INDEX(Mal!$C$9:$C$431,COUNTIF($E$108:$F331,"")-COUNT($H$108:$H331)+1,0)=F331,"",INDEX(Mal!$C$9:$C$431,COUNTIF($E$108:$F331,"")-COUNT($H$108:$H331)+1,0)),"")</f>
        <v>#N/A</v>
      </c>
      <c r="G332" s="39" t="e">
        <f t="shared" si="15"/>
        <v>#N/A</v>
      </c>
      <c r="H332" s="39">
        <f>IF(COUNTIF(Mal!$A$9:$A$431,'Sales Orders'!H331)+COUNTIFS(Mal!$A$9:$A$431,H331,Mal!$B$9:$B$431,"&lt;&gt;")+COUNTIFS(Mal!$A$9:$A$431,H331,Mal!$C$9:$C$431,"&lt;&gt;")=COUNTIF('Sales Orders'!$H$108:H331,'Sales Orders'!H331),'Sales Orders'!H331+1,'Sales Orders'!H331)</f>
        <v>2</v>
      </c>
      <c r="I332" s="39" t="e">
        <f>IF(E332="","",IF(Mal!$C$5="","",Mal!$C$5))</f>
        <v>#N/A</v>
      </c>
      <c r="J332" s="39" t="e">
        <f>IF(AND(J331="",$H332=$H331),"",IF(VLOOKUP($H332,Mal!$A$9:$H$431,7,0)='Sales Orders'!J331,"",VLOOKUP($H332,Mal!$A$9:$H$431,7,0)))</f>
        <v>#N/A</v>
      </c>
      <c r="K332" s="39" t="e">
        <f>IF(AND(K331="",$H332=$H331),"",IF(VLOOKUP($H332,Mal!$A$9:$H$431,8,0)='Sales Orders'!K331,"",VLOOKUP($H332,Mal!$A$9:$H$431,8,0)))</f>
        <v>#N/A</v>
      </c>
      <c r="L332" s="39" t="e">
        <f>IF(E332="","",IF(Mal!$C$6="","",Mal!$C$6))</f>
        <v>#N/A</v>
      </c>
      <c r="M332" s="39" t="e">
        <f>IF($E332="",IF(INDEX(Mal!K$9:K$431,COUNTIF($E$108:$F331,"")-COUNT($H$108:$H331)+1,0)=M331,"",INDEX(Mal!K$9:K$431,COUNTIF($E$108:$F331,"")-COUNT($H$108:$H331)+1,0)),"")</f>
        <v>#N/A</v>
      </c>
      <c r="N332" s="39" t="e">
        <f>IF($E332="",IF(INDEX(Mal!L$9:L$431,COUNTIF($E$108:$F331,"")-COUNT($H$108:$H331)+1,0)=N331,"",INDEX(Mal!L$9:L$431,COUNTIF($E$108:$F331,"")-COUNT($H$108:$H331)+1,0)),"")</f>
        <v>#N/A</v>
      </c>
      <c r="O332" s="39" t="e">
        <f>IF($E332="",IF(INDEX(Mal!M$9:M$431,COUNTIF($E$108:$F331,"")-COUNT($H$108:$H331)+1,0)=O331,"",INDEX(Mal!M$9:M$431,COUNTIF($E$108:$F331,"")-COUNT($H$108:$H331)+1,0)),"")</f>
        <v>#N/A</v>
      </c>
      <c r="P332" s="39" t="e">
        <f>IF($E332="",IF(INDEX(Mal!N$9:N$431,COUNTIF($E$108:$F331,"")-COUNT($H$108:$H331)+1,0)=P331,"",INDEX(Mal!N$9:N$431,COUNTIF($E$108:$F331,"")-COUNT($H$108:$H331)+1,0)),"")</f>
        <v>#N/A</v>
      </c>
      <c r="Q332" s="39" t="e">
        <f>IF($E332="",IF(INDEX(Mal!O$9:O$431,COUNTIF($E$108:$F331,"")-COUNT($H$108:$H331)+1,0)=Q331,"",INDEX(Mal!O$9:O$431,COUNTIF($E$108:$F331,"")-COUNT($H$108:$H331)+1,0)),"")</f>
        <v>#N/A</v>
      </c>
      <c r="R332" s="39" t="e">
        <f>IF($E332="",IF(INDEX(Mal!P$9:P$431,COUNTIF($E$108:$F331,"")-COUNT($H$108:$H331)+1,0)=R331,"",INDEX(Mal!P$9:P$431,COUNTIF($E$108:$F331,"")-COUNT($H$108:$H331)+1,0)),"")</f>
        <v>#N/A</v>
      </c>
      <c r="S332" s="39" t="e">
        <f>IF($E332="",IF(INDEX(Mal!Q$9:Q$431,COUNTIF($E$108:$F331,"")-COUNT($H$108:$H331)+1,0)=S331,"",INDEX(Mal!Q$9:Q$431,COUNTIF($E$108:$F331,"")-COUNT($H$108:$H331)+1,0)),"")</f>
        <v>#N/A</v>
      </c>
      <c r="T332" s="39" t="e">
        <f>IF($E332="",IF(INDEX(Mal!R$9:R$431,COUNTIF($E$108:$F331,"")-COUNT($H$108:$H331)+1,0)=T331,"",INDEX(Mal!R$9:R$431,COUNTIF($E$108:$F331,"")-COUNT($H$108:$H331)+1,0)),"")</f>
        <v>#N/A</v>
      </c>
      <c r="U332" s="39" t="e">
        <f>IF($E332="",IF(INDEX(Mal!S$9:S$431,COUNTIF($E$108:$F331,"")-COUNT($H$108:$H331)+1,0)=U331,"",INDEX(Mal!S$9:S$431,COUNTIF($E$108:$F331,"")-COUNT($H$108:$H331)+1,0)),"")</f>
        <v>#N/A</v>
      </c>
      <c r="V332" s="39" t="e">
        <f t="shared" si="12"/>
        <v>#N/A</v>
      </c>
      <c r="W332" s="39" t="e">
        <f>IF(IF(AND(E332="",F332=""),INDEX(Mal!I$9:I$431,(COUNT($H$108:$H332)-COUNTIF($V$108:$V332,"")),0),"")="","",IF(AND(E332="",F332=""),INDEX(Mal!I$9:I$431,(COUNT($H$108:$H332)-COUNTIF($V$108:$V332,"")),0),""))</f>
        <v>#N/A</v>
      </c>
      <c r="X332" s="39" t="e">
        <f>IF($E332="",IF(INDEX(Mal!J$9:J$431,COUNTIF($E$108:$F331,"")-COUNT($H$108:$H331)+1,0)=X331,"",INDEX(Mal!J$9:J$431,COUNTIF($E$108:$F331,"")-COUNT($H$108:$H331)+1,0)),"")</f>
        <v>#N/A</v>
      </c>
      <c r="Y332" s="39" t="e">
        <f>IF(AND(Y331="",$H332=$H331),"",IF(VLOOKUP($H332,Mal!$A$9:$T$431,20,0)='Sales Orders'!Y331,"",VLOOKUP($H332,Mal!$A$9:$T$431,20,0)))</f>
        <v>#N/A</v>
      </c>
      <c r="Z332" s="39" t="e">
        <f t="shared" si="13"/>
        <v>#N/A</v>
      </c>
    </row>
    <row r="333" spans="1:26">
      <c r="A333" t="str">
        <f>IFERROR(IF(VLOOKUP(H333,Mal!$A$9:$A$431,1,0),"","END"),"END")</f>
        <v>END</v>
      </c>
      <c r="B333" s="39" t="e">
        <f>IF($E333="",IF(INDEX(Mal!$D$9:$D$431,COUNTIF($E$108:$F332,"")-COUNT($H$108:$H332)+1,0)=B332,"",INDEX(Mal!$D$9:$D$431,COUNTIF($E$108:$F332,"")-COUNT($H$108:$H332)+1,0)),"")</f>
        <v>#N/A</v>
      </c>
      <c r="C333" s="39" t="e">
        <f t="shared" si="14"/>
        <v>#N/A</v>
      </c>
      <c r="D333" s="39" t="e">
        <f>IF($E333="",IF(INDEX(Mal!$F$9:$F$431,COUNTIF($E$108:$F332,"")-COUNT($H$108:$H332)+1,0)=D332,"",INDEX(Mal!$F$9:$F$431,COUNTIF($E$108:$F332,"")-COUNT($H$108:$H332)+1,0)),"")</f>
        <v>#N/A</v>
      </c>
      <c r="E333" s="39" t="e">
        <f>IF(AND(E332="",$H333=$H332),"",IF(VLOOKUP(H333,Mal!$A$9:$B$431,2,0)='Sales Orders'!E332,"",VLOOKUP($H333,Mal!$A$9:$B$431,2,0)))</f>
        <v>#N/A</v>
      </c>
      <c r="F333" s="39" t="e">
        <f>IF($E333="",IF(INDEX(Mal!$C$9:$C$431,COUNTIF($E$108:$F332,"")-COUNT($H$108:$H332)+1,0)=F332,"",INDEX(Mal!$C$9:$C$431,COUNTIF($E$108:$F332,"")-COUNT($H$108:$H332)+1,0)),"")</f>
        <v>#N/A</v>
      </c>
      <c r="G333" s="39" t="e">
        <f t="shared" si="15"/>
        <v>#N/A</v>
      </c>
      <c r="H333" s="39">
        <f>IF(COUNTIF(Mal!$A$9:$A$431,'Sales Orders'!H332)+COUNTIFS(Mal!$A$9:$A$431,H332,Mal!$B$9:$B$431,"&lt;&gt;")+COUNTIFS(Mal!$A$9:$A$431,H332,Mal!$C$9:$C$431,"&lt;&gt;")=COUNTIF('Sales Orders'!$H$108:H332,'Sales Orders'!H332),'Sales Orders'!H332+1,'Sales Orders'!H332)</f>
        <v>2</v>
      </c>
      <c r="I333" s="39" t="e">
        <f>IF(E333="","",IF(Mal!$C$5="","",Mal!$C$5))</f>
        <v>#N/A</v>
      </c>
      <c r="J333" s="39" t="e">
        <f>IF(AND(J332="",$H333=$H332),"",IF(VLOOKUP($H333,Mal!$A$9:$H$431,7,0)='Sales Orders'!J332,"",VLOOKUP($H333,Mal!$A$9:$H$431,7,0)))</f>
        <v>#N/A</v>
      </c>
      <c r="K333" s="39" t="e">
        <f>IF(AND(K332="",$H333=$H332),"",IF(VLOOKUP($H333,Mal!$A$9:$H$431,8,0)='Sales Orders'!K332,"",VLOOKUP($H333,Mal!$A$9:$H$431,8,0)))</f>
        <v>#N/A</v>
      </c>
      <c r="L333" s="39" t="e">
        <f>IF(E333="","",IF(Mal!$C$6="","",Mal!$C$6))</f>
        <v>#N/A</v>
      </c>
      <c r="M333" s="39" t="e">
        <f>IF($E333="",IF(INDEX(Mal!K$9:K$431,COUNTIF($E$108:$F332,"")-COUNT($H$108:$H332)+1,0)=M332,"",INDEX(Mal!K$9:K$431,COUNTIF($E$108:$F332,"")-COUNT($H$108:$H332)+1,0)),"")</f>
        <v>#N/A</v>
      </c>
      <c r="N333" s="39" t="e">
        <f>IF($E333="",IF(INDEX(Mal!L$9:L$431,COUNTIF($E$108:$F332,"")-COUNT($H$108:$H332)+1,0)=N332,"",INDEX(Mal!L$9:L$431,COUNTIF($E$108:$F332,"")-COUNT($H$108:$H332)+1,0)),"")</f>
        <v>#N/A</v>
      </c>
      <c r="O333" s="39" t="e">
        <f>IF($E333="",IF(INDEX(Mal!M$9:M$431,COUNTIF($E$108:$F332,"")-COUNT($H$108:$H332)+1,0)=O332,"",INDEX(Mal!M$9:M$431,COUNTIF($E$108:$F332,"")-COUNT($H$108:$H332)+1,0)),"")</f>
        <v>#N/A</v>
      </c>
      <c r="P333" s="39" t="e">
        <f>IF($E333="",IF(INDEX(Mal!N$9:N$431,COUNTIF($E$108:$F332,"")-COUNT($H$108:$H332)+1,0)=P332,"",INDEX(Mal!N$9:N$431,COUNTIF($E$108:$F332,"")-COUNT($H$108:$H332)+1,0)),"")</f>
        <v>#N/A</v>
      </c>
      <c r="Q333" s="39" t="e">
        <f>IF($E333="",IF(INDEX(Mal!O$9:O$431,COUNTIF($E$108:$F332,"")-COUNT($H$108:$H332)+1,0)=Q332,"",INDEX(Mal!O$9:O$431,COUNTIF($E$108:$F332,"")-COUNT($H$108:$H332)+1,0)),"")</f>
        <v>#N/A</v>
      </c>
      <c r="R333" s="39" t="e">
        <f>IF($E333="",IF(INDEX(Mal!P$9:P$431,COUNTIF($E$108:$F332,"")-COUNT($H$108:$H332)+1,0)=R332,"",INDEX(Mal!P$9:P$431,COUNTIF($E$108:$F332,"")-COUNT($H$108:$H332)+1,0)),"")</f>
        <v>#N/A</v>
      </c>
      <c r="S333" s="39" t="e">
        <f>IF($E333="",IF(INDEX(Mal!Q$9:Q$431,COUNTIF($E$108:$F332,"")-COUNT($H$108:$H332)+1,0)=S332,"",INDEX(Mal!Q$9:Q$431,COUNTIF($E$108:$F332,"")-COUNT($H$108:$H332)+1,0)),"")</f>
        <v>#N/A</v>
      </c>
      <c r="T333" s="39" t="e">
        <f>IF($E333="",IF(INDEX(Mal!R$9:R$431,COUNTIF($E$108:$F332,"")-COUNT($H$108:$H332)+1,0)=T332,"",INDEX(Mal!R$9:R$431,COUNTIF($E$108:$F332,"")-COUNT($H$108:$H332)+1,0)),"")</f>
        <v>#N/A</v>
      </c>
      <c r="U333" s="39" t="e">
        <f>IF($E333="",IF(INDEX(Mal!S$9:S$431,COUNTIF($E$108:$F332,"")-COUNT($H$108:$H332)+1,0)=U332,"",INDEX(Mal!S$9:S$431,COUNTIF($E$108:$F332,"")-COUNT($H$108:$H332)+1,0)),"")</f>
        <v>#N/A</v>
      </c>
      <c r="V333" s="39" t="e">
        <f t="shared" si="12"/>
        <v>#N/A</v>
      </c>
      <c r="W333" s="39" t="e">
        <f>IF(IF(AND(E333="",F333=""),INDEX(Mal!I$9:I$431,(COUNT($H$108:$H333)-COUNTIF($V$108:$V333,"")),0),"")="","",IF(AND(E333="",F333=""),INDEX(Mal!I$9:I$431,(COUNT($H$108:$H333)-COUNTIF($V$108:$V333,"")),0),""))</f>
        <v>#N/A</v>
      </c>
      <c r="X333" s="39" t="e">
        <f>IF($E333="",IF(INDEX(Mal!J$9:J$431,COUNTIF($E$108:$F332,"")-COUNT($H$108:$H332)+1,0)=X332,"",INDEX(Mal!J$9:J$431,COUNTIF($E$108:$F332,"")-COUNT($H$108:$H332)+1,0)),"")</f>
        <v>#N/A</v>
      </c>
      <c r="Y333" s="39" t="e">
        <f>IF(AND(Y332="",$H333=$H332),"",IF(VLOOKUP($H333,Mal!$A$9:$T$431,20,0)='Sales Orders'!Y332,"",VLOOKUP($H333,Mal!$A$9:$T$431,20,0)))</f>
        <v>#N/A</v>
      </c>
      <c r="Z333" s="39" t="e">
        <f t="shared" si="13"/>
        <v>#N/A</v>
      </c>
    </row>
    <row r="334" spans="1:26">
      <c r="A334" t="str">
        <f>IFERROR(IF(VLOOKUP(H334,Mal!$A$9:$A$431,1,0),"","END"),"END")</f>
        <v>END</v>
      </c>
      <c r="B334" s="39" t="e">
        <f>IF($E334="",IF(INDEX(Mal!$D$9:$D$431,COUNTIF($E$108:$F333,"")-COUNT($H$108:$H333)+1,0)=B333,"",INDEX(Mal!$D$9:$D$431,COUNTIF($E$108:$F333,"")-COUNT($H$108:$H333)+1,0)),"")</f>
        <v>#N/A</v>
      </c>
      <c r="C334" s="39" t="e">
        <f t="shared" si="14"/>
        <v>#N/A</v>
      </c>
      <c r="D334" s="39" t="e">
        <f>IF($E334="",IF(INDEX(Mal!$F$9:$F$431,COUNTIF($E$108:$F333,"")-COUNT($H$108:$H333)+1,0)=D333,"",INDEX(Mal!$F$9:$F$431,COUNTIF($E$108:$F333,"")-COUNT($H$108:$H333)+1,0)),"")</f>
        <v>#N/A</v>
      </c>
      <c r="E334" s="39" t="e">
        <f>IF(AND(E333="",$H334=$H333),"",IF(VLOOKUP(H334,Mal!$A$9:$B$431,2,0)='Sales Orders'!E333,"",VLOOKUP($H334,Mal!$A$9:$B$431,2,0)))</f>
        <v>#N/A</v>
      </c>
      <c r="F334" s="39" t="e">
        <f>IF($E334="",IF(INDEX(Mal!$C$9:$C$431,COUNTIF($E$108:$F333,"")-COUNT($H$108:$H333)+1,0)=F333,"",INDEX(Mal!$C$9:$C$431,COUNTIF($E$108:$F333,"")-COUNT($H$108:$H333)+1,0)),"")</f>
        <v>#N/A</v>
      </c>
      <c r="G334" s="39" t="e">
        <f t="shared" si="15"/>
        <v>#N/A</v>
      </c>
      <c r="H334" s="39">
        <f>IF(COUNTIF(Mal!$A$9:$A$431,'Sales Orders'!H333)+COUNTIFS(Mal!$A$9:$A$431,H333,Mal!$B$9:$B$431,"&lt;&gt;")+COUNTIFS(Mal!$A$9:$A$431,H333,Mal!$C$9:$C$431,"&lt;&gt;")=COUNTIF('Sales Orders'!$H$108:H333,'Sales Orders'!H333),'Sales Orders'!H333+1,'Sales Orders'!H333)</f>
        <v>2</v>
      </c>
      <c r="I334" s="39" t="e">
        <f>IF(E334="","",IF(Mal!$C$5="","",Mal!$C$5))</f>
        <v>#N/A</v>
      </c>
      <c r="J334" s="39" t="e">
        <f>IF(AND(J333="",$H334=$H333),"",IF(VLOOKUP($H334,Mal!$A$9:$H$431,7,0)='Sales Orders'!J333,"",VLOOKUP($H334,Mal!$A$9:$H$431,7,0)))</f>
        <v>#N/A</v>
      </c>
      <c r="K334" s="39" t="e">
        <f>IF(AND(K333="",$H334=$H333),"",IF(VLOOKUP($H334,Mal!$A$9:$H$431,8,0)='Sales Orders'!K333,"",VLOOKUP($H334,Mal!$A$9:$H$431,8,0)))</f>
        <v>#N/A</v>
      </c>
      <c r="L334" s="39" t="e">
        <f>IF(E334="","",IF(Mal!$C$6="","",Mal!$C$6))</f>
        <v>#N/A</v>
      </c>
      <c r="M334" s="39" t="e">
        <f>IF($E334="",IF(INDEX(Mal!K$9:K$431,COUNTIF($E$108:$F333,"")-COUNT($H$108:$H333)+1,0)=M333,"",INDEX(Mal!K$9:K$431,COUNTIF($E$108:$F333,"")-COUNT($H$108:$H333)+1,0)),"")</f>
        <v>#N/A</v>
      </c>
      <c r="N334" s="39" t="e">
        <f>IF($E334="",IF(INDEX(Mal!L$9:L$431,COUNTIF($E$108:$F333,"")-COUNT($H$108:$H333)+1,0)=N333,"",INDEX(Mal!L$9:L$431,COUNTIF($E$108:$F333,"")-COUNT($H$108:$H333)+1,0)),"")</f>
        <v>#N/A</v>
      </c>
      <c r="O334" s="39" t="e">
        <f>IF($E334="",IF(INDEX(Mal!M$9:M$431,COUNTIF($E$108:$F333,"")-COUNT($H$108:$H333)+1,0)=O333,"",INDEX(Mal!M$9:M$431,COUNTIF($E$108:$F333,"")-COUNT($H$108:$H333)+1,0)),"")</f>
        <v>#N/A</v>
      </c>
      <c r="P334" s="39" t="e">
        <f>IF($E334="",IF(INDEX(Mal!N$9:N$431,COUNTIF($E$108:$F333,"")-COUNT($H$108:$H333)+1,0)=P333,"",INDEX(Mal!N$9:N$431,COUNTIF($E$108:$F333,"")-COUNT($H$108:$H333)+1,0)),"")</f>
        <v>#N/A</v>
      </c>
      <c r="Q334" s="39" t="e">
        <f>IF($E334="",IF(INDEX(Mal!O$9:O$431,COUNTIF($E$108:$F333,"")-COUNT($H$108:$H333)+1,0)=Q333,"",INDEX(Mal!O$9:O$431,COUNTIF($E$108:$F333,"")-COUNT($H$108:$H333)+1,0)),"")</f>
        <v>#N/A</v>
      </c>
      <c r="R334" s="39" t="e">
        <f>IF($E334="",IF(INDEX(Mal!P$9:P$431,COUNTIF($E$108:$F333,"")-COUNT($H$108:$H333)+1,0)=R333,"",INDEX(Mal!P$9:P$431,COUNTIF($E$108:$F333,"")-COUNT($H$108:$H333)+1,0)),"")</f>
        <v>#N/A</v>
      </c>
      <c r="S334" s="39" t="e">
        <f>IF($E334="",IF(INDEX(Mal!Q$9:Q$431,COUNTIF($E$108:$F333,"")-COUNT($H$108:$H333)+1,0)=S333,"",INDEX(Mal!Q$9:Q$431,COUNTIF($E$108:$F333,"")-COUNT($H$108:$H333)+1,0)),"")</f>
        <v>#N/A</v>
      </c>
      <c r="T334" s="39" t="e">
        <f>IF($E334="",IF(INDEX(Mal!R$9:R$431,COUNTIF($E$108:$F333,"")-COUNT($H$108:$H333)+1,0)=T333,"",INDEX(Mal!R$9:R$431,COUNTIF($E$108:$F333,"")-COUNT($H$108:$H333)+1,0)),"")</f>
        <v>#N/A</v>
      </c>
      <c r="U334" s="39" t="e">
        <f>IF($E334="",IF(INDEX(Mal!S$9:S$431,COUNTIF($E$108:$F333,"")-COUNT($H$108:$H333)+1,0)=U333,"",INDEX(Mal!S$9:S$431,COUNTIF($E$108:$F333,"")-COUNT($H$108:$H333)+1,0)),"")</f>
        <v>#N/A</v>
      </c>
      <c r="V334" s="39" t="e">
        <f t="shared" si="12"/>
        <v>#N/A</v>
      </c>
      <c r="W334" s="39" t="e">
        <f>IF(IF(AND(E334="",F334=""),INDEX(Mal!I$9:I$431,(COUNT($H$108:$H334)-COUNTIF($V$108:$V334,"")),0),"")="","",IF(AND(E334="",F334=""),INDEX(Mal!I$9:I$431,(COUNT($H$108:$H334)-COUNTIF($V$108:$V334,"")),0),""))</f>
        <v>#N/A</v>
      </c>
      <c r="X334" s="39" t="e">
        <f>IF($E334="",IF(INDEX(Mal!J$9:J$431,COUNTIF($E$108:$F333,"")-COUNT($H$108:$H333)+1,0)=X333,"",INDEX(Mal!J$9:J$431,COUNTIF($E$108:$F333,"")-COUNT($H$108:$H333)+1,0)),"")</f>
        <v>#N/A</v>
      </c>
      <c r="Y334" s="39" t="e">
        <f>IF(AND(Y333="",$H334=$H333),"",IF(VLOOKUP($H334,Mal!$A$9:$T$431,20,0)='Sales Orders'!Y333,"",VLOOKUP($H334,Mal!$A$9:$T$431,20,0)))</f>
        <v>#N/A</v>
      </c>
      <c r="Z334" s="39" t="e">
        <f t="shared" si="13"/>
        <v>#N/A</v>
      </c>
    </row>
    <row r="335" spans="1:26">
      <c r="A335" t="str">
        <f>IFERROR(IF(VLOOKUP(H335,Mal!$A$9:$A$431,1,0),"","END"),"END")</f>
        <v>END</v>
      </c>
      <c r="B335" s="39" t="e">
        <f>IF($E335="",IF(INDEX(Mal!$D$9:$D$431,COUNTIF($E$108:$F334,"")-COUNT($H$108:$H334)+1,0)=B334,"",INDEX(Mal!$D$9:$D$431,COUNTIF($E$108:$F334,"")-COUNT($H$108:$H334)+1,0)),"")</f>
        <v>#N/A</v>
      </c>
      <c r="C335" s="39" t="e">
        <f t="shared" si="14"/>
        <v>#N/A</v>
      </c>
      <c r="D335" s="39" t="e">
        <f>IF($E335="",IF(INDEX(Mal!$F$9:$F$431,COUNTIF($E$108:$F334,"")-COUNT($H$108:$H334)+1,0)=D334,"",INDEX(Mal!$F$9:$F$431,COUNTIF($E$108:$F334,"")-COUNT($H$108:$H334)+1,0)),"")</f>
        <v>#N/A</v>
      </c>
      <c r="E335" s="39" t="e">
        <f>IF(AND(E334="",$H335=$H334),"",IF(VLOOKUP(H335,Mal!$A$9:$B$431,2,0)='Sales Orders'!E334,"",VLOOKUP($H335,Mal!$A$9:$B$431,2,0)))</f>
        <v>#N/A</v>
      </c>
      <c r="F335" s="39" t="e">
        <f>IF($E335="",IF(INDEX(Mal!$C$9:$C$431,COUNTIF($E$108:$F334,"")-COUNT($H$108:$H334)+1,0)=F334,"",INDEX(Mal!$C$9:$C$431,COUNTIF($E$108:$F334,"")-COUNT($H$108:$H334)+1,0)),"")</f>
        <v>#N/A</v>
      </c>
      <c r="G335" s="39" t="e">
        <f t="shared" si="15"/>
        <v>#N/A</v>
      </c>
      <c r="H335" s="39">
        <f>IF(COUNTIF(Mal!$A$9:$A$431,'Sales Orders'!H334)+COUNTIFS(Mal!$A$9:$A$431,H334,Mal!$B$9:$B$431,"&lt;&gt;")+COUNTIFS(Mal!$A$9:$A$431,H334,Mal!$C$9:$C$431,"&lt;&gt;")=COUNTIF('Sales Orders'!$H$108:H334,'Sales Orders'!H334),'Sales Orders'!H334+1,'Sales Orders'!H334)</f>
        <v>2</v>
      </c>
      <c r="I335" s="39" t="e">
        <f>IF(E335="","",IF(Mal!$C$5="","",Mal!$C$5))</f>
        <v>#N/A</v>
      </c>
      <c r="J335" s="39" t="e">
        <f>IF(AND(J334="",$H335=$H334),"",IF(VLOOKUP($H335,Mal!$A$9:$H$431,7,0)='Sales Orders'!J334,"",VLOOKUP($H335,Mal!$A$9:$H$431,7,0)))</f>
        <v>#N/A</v>
      </c>
      <c r="K335" s="39" t="e">
        <f>IF(AND(K334="",$H335=$H334),"",IF(VLOOKUP($H335,Mal!$A$9:$H$431,8,0)='Sales Orders'!K334,"",VLOOKUP($H335,Mal!$A$9:$H$431,8,0)))</f>
        <v>#N/A</v>
      </c>
      <c r="L335" s="39" t="e">
        <f>IF(E335="","",IF(Mal!$C$6="","",Mal!$C$6))</f>
        <v>#N/A</v>
      </c>
      <c r="M335" s="39" t="e">
        <f>IF($E335="",IF(INDEX(Mal!K$9:K$431,COUNTIF($E$108:$F334,"")-COUNT($H$108:$H334)+1,0)=M334,"",INDEX(Mal!K$9:K$431,COUNTIF($E$108:$F334,"")-COUNT($H$108:$H334)+1,0)),"")</f>
        <v>#N/A</v>
      </c>
      <c r="N335" s="39" t="e">
        <f>IF($E335="",IF(INDEX(Mal!L$9:L$431,COUNTIF($E$108:$F334,"")-COUNT($H$108:$H334)+1,0)=N334,"",INDEX(Mal!L$9:L$431,COUNTIF($E$108:$F334,"")-COUNT($H$108:$H334)+1,0)),"")</f>
        <v>#N/A</v>
      </c>
      <c r="O335" s="39" t="e">
        <f>IF($E335="",IF(INDEX(Mal!M$9:M$431,COUNTIF($E$108:$F334,"")-COUNT($H$108:$H334)+1,0)=O334,"",INDEX(Mal!M$9:M$431,COUNTIF($E$108:$F334,"")-COUNT($H$108:$H334)+1,0)),"")</f>
        <v>#N/A</v>
      </c>
      <c r="P335" s="39" t="e">
        <f>IF($E335="",IF(INDEX(Mal!N$9:N$431,COUNTIF($E$108:$F334,"")-COUNT($H$108:$H334)+1,0)=P334,"",INDEX(Mal!N$9:N$431,COUNTIF($E$108:$F334,"")-COUNT($H$108:$H334)+1,0)),"")</f>
        <v>#N/A</v>
      </c>
      <c r="Q335" s="39" t="e">
        <f>IF($E335="",IF(INDEX(Mal!O$9:O$431,COUNTIF($E$108:$F334,"")-COUNT($H$108:$H334)+1,0)=Q334,"",INDEX(Mal!O$9:O$431,COUNTIF($E$108:$F334,"")-COUNT($H$108:$H334)+1,0)),"")</f>
        <v>#N/A</v>
      </c>
      <c r="R335" s="39" t="e">
        <f>IF($E335="",IF(INDEX(Mal!P$9:P$431,COUNTIF($E$108:$F334,"")-COUNT($H$108:$H334)+1,0)=R334,"",INDEX(Mal!P$9:P$431,COUNTIF($E$108:$F334,"")-COUNT($H$108:$H334)+1,0)),"")</f>
        <v>#N/A</v>
      </c>
      <c r="S335" s="39" t="e">
        <f>IF($E335="",IF(INDEX(Mal!Q$9:Q$431,COUNTIF($E$108:$F334,"")-COUNT($H$108:$H334)+1,0)=S334,"",INDEX(Mal!Q$9:Q$431,COUNTIF($E$108:$F334,"")-COUNT($H$108:$H334)+1,0)),"")</f>
        <v>#N/A</v>
      </c>
      <c r="T335" s="39" t="e">
        <f>IF($E335="",IF(INDEX(Mal!R$9:R$431,COUNTIF($E$108:$F334,"")-COUNT($H$108:$H334)+1,0)=T334,"",INDEX(Mal!R$9:R$431,COUNTIF($E$108:$F334,"")-COUNT($H$108:$H334)+1,0)),"")</f>
        <v>#N/A</v>
      </c>
      <c r="U335" s="39" t="e">
        <f>IF($E335="",IF(INDEX(Mal!S$9:S$431,COUNTIF($E$108:$F334,"")-COUNT($H$108:$H334)+1,0)=U334,"",INDEX(Mal!S$9:S$431,COUNTIF($E$108:$F334,"")-COUNT($H$108:$H334)+1,0)),"")</f>
        <v>#N/A</v>
      </c>
      <c r="V335" s="39" t="e">
        <f t="shared" si="12"/>
        <v>#N/A</v>
      </c>
      <c r="W335" s="39" t="e">
        <f>IF(IF(AND(E335="",F335=""),INDEX(Mal!I$9:I$431,(COUNT($H$108:$H335)-COUNTIF($V$108:$V335,"")),0),"")="","",IF(AND(E335="",F335=""),INDEX(Mal!I$9:I$431,(COUNT($H$108:$H335)-COUNTIF($V$108:$V335,"")),0),""))</f>
        <v>#N/A</v>
      </c>
      <c r="X335" s="39" t="e">
        <f>IF($E335="",IF(INDEX(Mal!J$9:J$431,COUNTIF($E$108:$F334,"")-COUNT($H$108:$H334)+1,0)=X334,"",INDEX(Mal!J$9:J$431,COUNTIF($E$108:$F334,"")-COUNT($H$108:$H334)+1,0)),"")</f>
        <v>#N/A</v>
      </c>
      <c r="Y335" s="39" t="e">
        <f>IF(AND(Y334="",$H335=$H334),"",IF(VLOOKUP($H335,Mal!$A$9:$T$431,20,0)='Sales Orders'!Y334,"",VLOOKUP($H335,Mal!$A$9:$T$431,20,0)))</f>
        <v>#N/A</v>
      </c>
      <c r="Z335" s="39" t="e">
        <f t="shared" si="13"/>
        <v>#N/A</v>
      </c>
    </row>
    <row r="336" spans="1:26">
      <c r="A336" t="str">
        <f>IFERROR(IF(VLOOKUP(H336,Mal!$A$9:$A$431,1,0),"","END"),"END")</f>
        <v>END</v>
      </c>
      <c r="B336" s="39" t="e">
        <f>IF($E336="",IF(INDEX(Mal!$D$9:$D$431,COUNTIF($E$108:$F335,"")-COUNT($H$108:$H335)+1,0)=B335,"",INDEX(Mal!$D$9:$D$431,COUNTIF($E$108:$F335,"")-COUNT($H$108:$H335)+1,0)),"")</f>
        <v>#N/A</v>
      </c>
      <c r="C336" s="39" t="e">
        <f t="shared" si="14"/>
        <v>#N/A</v>
      </c>
      <c r="D336" s="39" t="e">
        <f>IF($E336="",IF(INDEX(Mal!$F$9:$F$431,COUNTIF($E$108:$F335,"")-COUNT($H$108:$H335)+1,0)=D335,"",INDEX(Mal!$F$9:$F$431,COUNTIF($E$108:$F335,"")-COUNT($H$108:$H335)+1,0)),"")</f>
        <v>#N/A</v>
      </c>
      <c r="E336" s="39" t="e">
        <f>IF(AND(E335="",$H336=$H335),"",IF(VLOOKUP(H336,Mal!$A$9:$B$431,2,0)='Sales Orders'!E335,"",VLOOKUP($H336,Mal!$A$9:$B$431,2,0)))</f>
        <v>#N/A</v>
      </c>
      <c r="F336" s="39" t="e">
        <f>IF($E336="",IF(INDEX(Mal!$C$9:$C$431,COUNTIF($E$108:$F335,"")-COUNT($H$108:$H335)+1,0)=F335,"",INDEX(Mal!$C$9:$C$431,COUNTIF($E$108:$F335,"")-COUNT($H$108:$H335)+1,0)),"")</f>
        <v>#N/A</v>
      </c>
      <c r="G336" s="39" t="e">
        <f t="shared" si="15"/>
        <v>#N/A</v>
      </c>
      <c r="H336" s="39">
        <f>IF(COUNTIF(Mal!$A$9:$A$431,'Sales Orders'!H335)+COUNTIFS(Mal!$A$9:$A$431,H335,Mal!$B$9:$B$431,"&lt;&gt;")+COUNTIFS(Mal!$A$9:$A$431,H335,Mal!$C$9:$C$431,"&lt;&gt;")=COUNTIF('Sales Orders'!$H$108:H335,'Sales Orders'!H335),'Sales Orders'!H335+1,'Sales Orders'!H335)</f>
        <v>2</v>
      </c>
      <c r="I336" s="39" t="e">
        <f>IF(E336="","",IF(Mal!$C$5="","",Mal!$C$5))</f>
        <v>#N/A</v>
      </c>
      <c r="J336" s="39" t="e">
        <f>IF(AND(J335="",$H336=$H335),"",IF(VLOOKUP($H336,Mal!$A$9:$H$431,7,0)='Sales Orders'!J335,"",VLOOKUP($H336,Mal!$A$9:$H$431,7,0)))</f>
        <v>#N/A</v>
      </c>
      <c r="K336" s="39" t="e">
        <f>IF(AND(K335="",$H336=$H335),"",IF(VLOOKUP($H336,Mal!$A$9:$H$431,8,0)='Sales Orders'!K335,"",VLOOKUP($H336,Mal!$A$9:$H$431,8,0)))</f>
        <v>#N/A</v>
      </c>
      <c r="L336" s="39" t="e">
        <f>IF(E336="","",IF(Mal!$C$6="","",Mal!$C$6))</f>
        <v>#N/A</v>
      </c>
      <c r="M336" s="39" t="e">
        <f>IF($E336="",IF(INDEX(Mal!K$9:K$431,COUNTIF($E$108:$F335,"")-COUNT($H$108:$H335)+1,0)=M335,"",INDEX(Mal!K$9:K$431,COUNTIF($E$108:$F335,"")-COUNT($H$108:$H335)+1,0)),"")</f>
        <v>#N/A</v>
      </c>
      <c r="N336" s="39" t="e">
        <f>IF($E336="",IF(INDEX(Mal!L$9:L$431,COUNTIF($E$108:$F335,"")-COUNT($H$108:$H335)+1,0)=N335,"",INDEX(Mal!L$9:L$431,COUNTIF($E$108:$F335,"")-COUNT($H$108:$H335)+1,0)),"")</f>
        <v>#N/A</v>
      </c>
      <c r="O336" s="39" t="e">
        <f>IF($E336="",IF(INDEX(Mal!M$9:M$431,COUNTIF($E$108:$F335,"")-COUNT($H$108:$H335)+1,0)=O335,"",INDEX(Mal!M$9:M$431,COUNTIF($E$108:$F335,"")-COUNT($H$108:$H335)+1,0)),"")</f>
        <v>#N/A</v>
      </c>
      <c r="P336" s="39" t="e">
        <f>IF($E336="",IF(INDEX(Mal!N$9:N$431,COUNTIF($E$108:$F335,"")-COUNT($H$108:$H335)+1,0)=P335,"",INDEX(Mal!N$9:N$431,COUNTIF($E$108:$F335,"")-COUNT($H$108:$H335)+1,0)),"")</f>
        <v>#N/A</v>
      </c>
      <c r="Q336" s="39" t="e">
        <f>IF($E336="",IF(INDEX(Mal!O$9:O$431,COUNTIF($E$108:$F335,"")-COUNT($H$108:$H335)+1,0)=Q335,"",INDEX(Mal!O$9:O$431,COUNTIF($E$108:$F335,"")-COUNT($H$108:$H335)+1,0)),"")</f>
        <v>#N/A</v>
      </c>
      <c r="R336" s="39" t="e">
        <f>IF($E336="",IF(INDEX(Mal!P$9:P$431,COUNTIF($E$108:$F335,"")-COUNT($H$108:$H335)+1,0)=R335,"",INDEX(Mal!P$9:P$431,COUNTIF($E$108:$F335,"")-COUNT($H$108:$H335)+1,0)),"")</f>
        <v>#N/A</v>
      </c>
      <c r="S336" s="39" t="e">
        <f>IF($E336="",IF(INDEX(Mal!Q$9:Q$431,COUNTIF($E$108:$F335,"")-COUNT($H$108:$H335)+1,0)=S335,"",INDEX(Mal!Q$9:Q$431,COUNTIF($E$108:$F335,"")-COUNT($H$108:$H335)+1,0)),"")</f>
        <v>#N/A</v>
      </c>
      <c r="T336" s="39" t="e">
        <f>IF($E336="",IF(INDEX(Mal!R$9:R$431,COUNTIF($E$108:$F335,"")-COUNT($H$108:$H335)+1,0)=T335,"",INDEX(Mal!R$9:R$431,COUNTIF($E$108:$F335,"")-COUNT($H$108:$H335)+1,0)),"")</f>
        <v>#N/A</v>
      </c>
      <c r="U336" s="39" t="e">
        <f>IF($E336="",IF(INDEX(Mal!S$9:S$431,COUNTIF($E$108:$F335,"")-COUNT($H$108:$H335)+1,0)=U335,"",INDEX(Mal!S$9:S$431,COUNTIF($E$108:$F335,"")-COUNT($H$108:$H335)+1,0)),"")</f>
        <v>#N/A</v>
      </c>
      <c r="V336" s="39" t="e">
        <f t="shared" si="12"/>
        <v>#N/A</v>
      </c>
      <c r="W336" s="39" t="e">
        <f>IF(IF(AND(E336="",F336=""),INDEX(Mal!I$9:I$431,(COUNT($H$108:$H336)-COUNTIF($V$108:$V336,"")),0),"")="","",IF(AND(E336="",F336=""),INDEX(Mal!I$9:I$431,(COUNT($H$108:$H336)-COUNTIF($V$108:$V336,"")),0),""))</f>
        <v>#N/A</v>
      </c>
      <c r="X336" s="39" t="e">
        <f>IF($E336="",IF(INDEX(Mal!J$9:J$431,COUNTIF($E$108:$F335,"")-COUNT($H$108:$H335)+1,0)=X335,"",INDEX(Mal!J$9:J$431,COUNTIF($E$108:$F335,"")-COUNT($H$108:$H335)+1,0)),"")</f>
        <v>#N/A</v>
      </c>
      <c r="Y336" s="39" t="e">
        <f>IF(AND(Y335="",$H336=$H335),"",IF(VLOOKUP($H336,Mal!$A$9:$T$431,20,0)='Sales Orders'!Y335,"",VLOOKUP($H336,Mal!$A$9:$T$431,20,0)))</f>
        <v>#N/A</v>
      </c>
      <c r="Z336" s="39" t="e">
        <f t="shared" si="13"/>
        <v>#N/A</v>
      </c>
    </row>
    <row r="337" spans="1:26">
      <c r="A337" t="str">
        <f>IFERROR(IF(VLOOKUP(H337,Mal!$A$9:$A$431,1,0),"","END"),"END")</f>
        <v>END</v>
      </c>
      <c r="B337" s="39" t="e">
        <f>IF($E337="",IF(INDEX(Mal!$D$9:$D$431,COUNTIF($E$108:$F336,"")-COUNT($H$108:$H336)+1,0)=B336,"",INDEX(Mal!$D$9:$D$431,COUNTIF($E$108:$F336,"")-COUNT($H$108:$H336)+1,0)),"")</f>
        <v>#N/A</v>
      </c>
      <c r="C337" s="39" t="e">
        <f t="shared" si="14"/>
        <v>#N/A</v>
      </c>
      <c r="D337" s="39" t="e">
        <f>IF($E337="",IF(INDEX(Mal!$F$9:$F$431,COUNTIF($E$108:$F336,"")-COUNT($H$108:$H336)+1,0)=D336,"",INDEX(Mal!$F$9:$F$431,COUNTIF($E$108:$F336,"")-COUNT($H$108:$H336)+1,0)),"")</f>
        <v>#N/A</v>
      </c>
      <c r="E337" s="39" t="e">
        <f>IF(AND(E336="",$H337=$H336),"",IF(VLOOKUP(H337,Mal!$A$9:$B$431,2,0)='Sales Orders'!E336,"",VLOOKUP($H337,Mal!$A$9:$B$431,2,0)))</f>
        <v>#N/A</v>
      </c>
      <c r="F337" s="39" t="e">
        <f>IF($E337="",IF(INDEX(Mal!$C$9:$C$431,COUNTIF($E$108:$F336,"")-COUNT($H$108:$H336)+1,0)=F336,"",INDEX(Mal!$C$9:$C$431,COUNTIF($E$108:$F336,"")-COUNT($H$108:$H336)+1,0)),"")</f>
        <v>#N/A</v>
      </c>
      <c r="G337" s="39" t="e">
        <f t="shared" si="15"/>
        <v>#N/A</v>
      </c>
      <c r="H337" s="39">
        <f>IF(COUNTIF(Mal!$A$9:$A$431,'Sales Orders'!H336)+COUNTIFS(Mal!$A$9:$A$431,H336,Mal!$B$9:$B$431,"&lt;&gt;")+COUNTIFS(Mal!$A$9:$A$431,H336,Mal!$C$9:$C$431,"&lt;&gt;")=COUNTIF('Sales Orders'!$H$108:H336,'Sales Orders'!H336),'Sales Orders'!H336+1,'Sales Orders'!H336)</f>
        <v>2</v>
      </c>
      <c r="I337" s="39" t="e">
        <f>IF(E337="","",IF(Mal!$C$5="","",Mal!$C$5))</f>
        <v>#N/A</v>
      </c>
      <c r="J337" s="39" t="e">
        <f>IF(AND(J336="",$H337=$H336),"",IF(VLOOKUP($H337,Mal!$A$9:$H$431,7,0)='Sales Orders'!J336,"",VLOOKUP($H337,Mal!$A$9:$H$431,7,0)))</f>
        <v>#N/A</v>
      </c>
      <c r="K337" s="39" t="e">
        <f>IF(AND(K336="",$H337=$H336),"",IF(VLOOKUP($H337,Mal!$A$9:$H$431,8,0)='Sales Orders'!K336,"",VLOOKUP($H337,Mal!$A$9:$H$431,8,0)))</f>
        <v>#N/A</v>
      </c>
      <c r="L337" s="39" t="e">
        <f>IF(E337="","",IF(Mal!$C$6="","",Mal!$C$6))</f>
        <v>#N/A</v>
      </c>
      <c r="M337" s="39" t="e">
        <f>IF($E337="",IF(INDEX(Mal!K$9:K$431,COUNTIF($E$108:$F336,"")-COUNT($H$108:$H336)+1,0)=M336,"",INDEX(Mal!K$9:K$431,COUNTIF($E$108:$F336,"")-COUNT($H$108:$H336)+1,0)),"")</f>
        <v>#N/A</v>
      </c>
      <c r="N337" s="39" t="e">
        <f>IF($E337="",IF(INDEX(Mal!L$9:L$431,COUNTIF($E$108:$F336,"")-COUNT($H$108:$H336)+1,0)=N336,"",INDEX(Mal!L$9:L$431,COUNTIF($E$108:$F336,"")-COUNT($H$108:$H336)+1,0)),"")</f>
        <v>#N/A</v>
      </c>
      <c r="O337" s="39" t="e">
        <f>IF($E337="",IF(INDEX(Mal!M$9:M$431,COUNTIF($E$108:$F336,"")-COUNT($H$108:$H336)+1,0)=O336,"",INDEX(Mal!M$9:M$431,COUNTIF($E$108:$F336,"")-COUNT($H$108:$H336)+1,0)),"")</f>
        <v>#N/A</v>
      </c>
      <c r="P337" s="39" t="e">
        <f>IF($E337="",IF(INDEX(Mal!N$9:N$431,COUNTIF($E$108:$F336,"")-COUNT($H$108:$H336)+1,0)=P336,"",INDEX(Mal!N$9:N$431,COUNTIF($E$108:$F336,"")-COUNT($H$108:$H336)+1,0)),"")</f>
        <v>#N/A</v>
      </c>
      <c r="Q337" s="39" t="e">
        <f>IF($E337="",IF(INDEX(Mal!O$9:O$431,COUNTIF($E$108:$F336,"")-COUNT($H$108:$H336)+1,0)=Q336,"",INDEX(Mal!O$9:O$431,COUNTIF($E$108:$F336,"")-COUNT($H$108:$H336)+1,0)),"")</f>
        <v>#N/A</v>
      </c>
      <c r="R337" s="39" t="e">
        <f>IF($E337="",IF(INDEX(Mal!P$9:P$431,COUNTIF($E$108:$F336,"")-COUNT($H$108:$H336)+1,0)=R336,"",INDEX(Mal!P$9:P$431,COUNTIF($E$108:$F336,"")-COUNT($H$108:$H336)+1,0)),"")</f>
        <v>#N/A</v>
      </c>
      <c r="S337" s="39" t="e">
        <f>IF($E337="",IF(INDEX(Mal!Q$9:Q$431,COUNTIF($E$108:$F336,"")-COUNT($H$108:$H336)+1,0)=S336,"",INDEX(Mal!Q$9:Q$431,COUNTIF($E$108:$F336,"")-COUNT($H$108:$H336)+1,0)),"")</f>
        <v>#N/A</v>
      </c>
      <c r="T337" s="39" t="e">
        <f>IF($E337="",IF(INDEX(Mal!R$9:R$431,COUNTIF($E$108:$F336,"")-COUNT($H$108:$H336)+1,0)=T336,"",INDEX(Mal!R$9:R$431,COUNTIF($E$108:$F336,"")-COUNT($H$108:$H336)+1,0)),"")</f>
        <v>#N/A</v>
      </c>
      <c r="U337" s="39" t="e">
        <f>IF($E337="",IF(INDEX(Mal!S$9:S$431,COUNTIF($E$108:$F336,"")-COUNT($H$108:$H336)+1,0)=U336,"",INDEX(Mal!S$9:S$431,COUNTIF($E$108:$F336,"")-COUNT($H$108:$H336)+1,0)),"")</f>
        <v>#N/A</v>
      </c>
      <c r="V337" s="39" t="e">
        <f t="shared" si="12"/>
        <v>#N/A</v>
      </c>
      <c r="W337" s="39" t="e">
        <f>IF(IF(AND(E337="",F337=""),INDEX(Mal!I$9:I$431,(COUNT($H$108:$H337)-COUNTIF($V$108:$V337,"")),0),"")="","",IF(AND(E337="",F337=""),INDEX(Mal!I$9:I$431,(COUNT($H$108:$H337)-COUNTIF($V$108:$V337,"")),0),""))</f>
        <v>#N/A</v>
      </c>
      <c r="X337" s="39" t="e">
        <f>IF($E337="",IF(INDEX(Mal!J$9:J$431,COUNTIF($E$108:$F336,"")-COUNT($H$108:$H336)+1,0)=X336,"",INDEX(Mal!J$9:J$431,COUNTIF($E$108:$F336,"")-COUNT($H$108:$H336)+1,0)),"")</f>
        <v>#N/A</v>
      </c>
      <c r="Y337" s="39" t="e">
        <f>IF(AND(Y336="",$H337=$H336),"",IF(VLOOKUP($H337,Mal!$A$9:$T$431,20,0)='Sales Orders'!Y336,"",VLOOKUP($H337,Mal!$A$9:$T$431,20,0)))</f>
        <v>#N/A</v>
      </c>
      <c r="Z337" s="39" t="e">
        <f t="shared" si="13"/>
        <v>#N/A</v>
      </c>
    </row>
    <row r="338" spans="1:26">
      <c r="A338" t="str">
        <f>IFERROR(IF(VLOOKUP(H338,Mal!$A$9:$A$431,1,0),"","END"),"END")</f>
        <v>END</v>
      </c>
      <c r="B338" s="39" t="e">
        <f>IF($E338="",IF(INDEX(Mal!$D$9:$D$431,COUNTIF($E$108:$F337,"")-COUNT($H$108:$H337)+1,0)=B337,"",INDEX(Mal!$D$9:$D$431,COUNTIF($E$108:$F337,"")-COUNT($H$108:$H337)+1,0)),"")</f>
        <v>#N/A</v>
      </c>
      <c r="C338" s="39" t="e">
        <f t="shared" si="14"/>
        <v>#N/A</v>
      </c>
      <c r="D338" s="39" t="e">
        <f>IF($E338="",IF(INDEX(Mal!$F$9:$F$431,COUNTIF($E$108:$F337,"")-COUNT($H$108:$H337)+1,0)=D337,"",INDEX(Mal!$F$9:$F$431,COUNTIF($E$108:$F337,"")-COUNT($H$108:$H337)+1,0)),"")</f>
        <v>#N/A</v>
      </c>
      <c r="E338" s="39" t="e">
        <f>IF(AND(E337="",$H338=$H337),"",IF(VLOOKUP(H338,Mal!$A$9:$B$431,2,0)='Sales Orders'!E337,"",VLOOKUP($H338,Mal!$A$9:$B$431,2,0)))</f>
        <v>#N/A</v>
      </c>
      <c r="F338" s="39" t="e">
        <f>IF($E338="",IF(INDEX(Mal!$C$9:$C$431,COUNTIF($E$108:$F337,"")-COUNT($H$108:$H337)+1,0)=F337,"",INDEX(Mal!$C$9:$C$431,COUNTIF($E$108:$F337,"")-COUNT($H$108:$H337)+1,0)),"")</f>
        <v>#N/A</v>
      </c>
      <c r="G338" s="39" t="e">
        <f t="shared" si="15"/>
        <v>#N/A</v>
      </c>
      <c r="H338" s="39">
        <f>IF(COUNTIF(Mal!$A$9:$A$431,'Sales Orders'!H337)+COUNTIFS(Mal!$A$9:$A$431,H337,Mal!$B$9:$B$431,"&lt;&gt;")+COUNTIFS(Mal!$A$9:$A$431,H337,Mal!$C$9:$C$431,"&lt;&gt;")=COUNTIF('Sales Orders'!$H$108:H337,'Sales Orders'!H337),'Sales Orders'!H337+1,'Sales Orders'!H337)</f>
        <v>2</v>
      </c>
      <c r="I338" s="39" t="e">
        <f>IF(E338="","",IF(Mal!$C$5="","",Mal!$C$5))</f>
        <v>#N/A</v>
      </c>
      <c r="J338" s="39" t="e">
        <f>IF(AND(J337="",$H338=$H337),"",IF(VLOOKUP($H338,Mal!$A$9:$H$431,7,0)='Sales Orders'!J337,"",VLOOKUP($H338,Mal!$A$9:$H$431,7,0)))</f>
        <v>#N/A</v>
      </c>
      <c r="K338" s="39" t="e">
        <f>IF(AND(K337="",$H338=$H337),"",IF(VLOOKUP($H338,Mal!$A$9:$H$431,8,0)='Sales Orders'!K337,"",VLOOKUP($H338,Mal!$A$9:$H$431,8,0)))</f>
        <v>#N/A</v>
      </c>
      <c r="L338" s="39" t="e">
        <f>IF(E338="","",IF(Mal!$C$6="","",Mal!$C$6))</f>
        <v>#N/A</v>
      </c>
      <c r="M338" s="39" t="e">
        <f>IF($E338="",IF(INDEX(Mal!K$9:K$431,COUNTIF($E$108:$F337,"")-COUNT($H$108:$H337)+1,0)=M337,"",INDEX(Mal!K$9:K$431,COUNTIF($E$108:$F337,"")-COUNT($H$108:$H337)+1,0)),"")</f>
        <v>#N/A</v>
      </c>
      <c r="N338" s="39" t="e">
        <f>IF($E338="",IF(INDEX(Mal!L$9:L$431,COUNTIF($E$108:$F337,"")-COUNT($H$108:$H337)+1,0)=N337,"",INDEX(Mal!L$9:L$431,COUNTIF($E$108:$F337,"")-COUNT($H$108:$H337)+1,0)),"")</f>
        <v>#N/A</v>
      </c>
      <c r="O338" s="39" t="e">
        <f>IF($E338="",IF(INDEX(Mal!M$9:M$431,COUNTIF($E$108:$F337,"")-COUNT($H$108:$H337)+1,0)=O337,"",INDEX(Mal!M$9:M$431,COUNTIF($E$108:$F337,"")-COUNT($H$108:$H337)+1,0)),"")</f>
        <v>#N/A</v>
      </c>
      <c r="P338" s="39" t="e">
        <f>IF($E338="",IF(INDEX(Mal!N$9:N$431,COUNTIF($E$108:$F337,"")-COUNT($H$108:$H337)+1,0)=P337,"",INDEX(Mal!N$9:N$431,COUNTIF($E$108:$F337,"")-COUNT($H$108:$H337)+1,0)),"")</f>
        <v>#N/A</v>
      </c>
      <c r="Q338" s="39" t="e">
        <f>IF($E338="",IF(INDEX(Mal!O$9:O$431,COUNTIF($E$108:$F337,"")-COUNT($H$108:$H337)+1,0)=Q337,"",INDEX(Mal!O$9:O$431,COUNTIF($E$108:$F337,"")-COUNT($H$108:$H337)+1,0)),"")</f>
        <v>#N/A</v>
      </c>
      <c r="R338" s="39" t="e">
        <f>IF($E338="",IF(INDEX(Mal!P$9:P$431,COUNTIF($E$108:$F337,"")-COUNT($H$108:$H337)+1,0)=R337,"",INDEX(Mal!P$9:P$431,COUNTIF($E$108:$F337,"")-COUNT($H$108:$H337)+1,0)),"")</f>
        <v>#N/A</v>
      </c>
      <c r="S338" s="39" t="e">
        <f>IF($E338="",IF(INDEX(Mal!Q$9:Q$431,COUNTIF($E$108:$F337,"")-COUNT($H$108:$H337)+1,0)=S337,"",INDEX(Mal!Q$9:Q$431,COUNTIF($E$108:$F337,"")-COUNT($H$108:$H337)+1,0)),"")</f>
        <v>#N/A</v>
      </c>
      <c r="T338" s="39" t="e">
        <f>IF($E338="",IF(INDEX(Mal!R$9:R$431,COUNTIF($E$108:$F337,"")-COUNT($H$108:$H337)+1,0)=T337,"",INDEX(Mal!R$9:R$431,COUNTIF($E$108:$F337,"")-COUNT($H$108:$H337)+1,0)),"")</f>
        <v>#N/A</v>
      </c>
      <c r="U338" s="39" t="e">
        <f>IF($E338="",IF(INDEX(Mal!S$9:S$431,COUNTIF($E$108:$F337,"")-COUNT($H$108:$H337)+1,0)=U337,"",INDEX(Mal!S$9:S$431,COUNTIF($E$108:$F337,"")-COUNT($H$108:$H337)+1,0)),"")</f>
        <v>#N/A</v>
      </c>
      <c r="V338" s="39" t="e">
        <f t="shared" si="12"/>
        <v>#N/A</v>
      </c>
      <c r="W338" s="39" t="e">
        <f>IF(IF(AND(E338="",F338=""),INDEX(Mal!I$9:I$431,(COUNT($H$108:$H338)-COUNTIF($V$108:$V338,"")),0),"")="","",IF(AND(E338="",F338=""),INDEX(Mal!I$9:I$431,(COUNT($H$108:$H338)-COUNTIF($V$108:$V338,"")),0),""))</f>
        <v>#N/A</v>
      </c>
      <c r="X338" s="39" t="e">
        <f>IF($E338="",IF(INDEX(Mal!J$9:J$431,COUNTIF($E$108:$F337,"")-COUNT($H$108:$H337)+1,0)=X337,"",INDEX(Mal!J$9:J$431,COUNTIF($E$108:$F337,"")-COUNT($H$108:$H337)+1,0)),"")</f>
        <v>#N/A</v>
      </c>
      <c r="Y338" s="39" t="e">
        <f>IF(AND(Y337="",$H338=$H337),"",IF(VLOOKUP($H338,Mal!$A$9:$T$431,20,0)='Sales Orders'!Y337,"",VLOOKUP($H338,Mal!$A$9:$T$431,20,0)))</f>
        <v>#N/A</v>
      </c>
      <c r="Z338" s="39" t="e">
        <f t="shared" si="13"/>
        <v>#N/A</v>
      </c>
    </row>
    <row r="339" spans="1:26">
      <c r="A339" t="str">
        <f>IFERROR(IF(VLOOKUP(H339,Mal!$A$9:$A$431,1,0),"","END"),"END")</f>
        <v>END</v>
      </c>
      <c r="B339" s="39" t="e">
        <f>IF($E339="",IF(INDEX(Mal!$D$9:$D$431,COUNTIF($E$108:$F338,"")-COUNT($H$108:$H338)+1,0)=B338,"",INDEX(Mal!$D$9:$D$431,COUNTIF($E$108:$F338,"")-COUNT($H$108:$H338)+1,0)),"")</f>
        <v>#N/A</v>
      </c>
      <c r="C339" s="39" t="e">
        <f t="shared" si="14"/>
        <v>#N/A</v>
      </c>
      <c r="D339" s="39" t="e">
        <f>IF($E339="",IF(INDEX(Mal!$F$9:$F$431,COUNTIF($E$108:$F338,"")-COUNT($H$108:$H338)+1,0)=D338,"",INDEX(Mal!$F$9:$F$431,COUNTIF($E$108:$F338,"")-COUNT($H$108:$H338)+1,0)),"")</f>
        <v>#N/A</v>
      </c>
      <c r="E339" s="39" t="e">
        <f>IF(AND(E338="",$H339=$H338),"",IF(VLOOKUP(H339,Mal!$A$9:$B$431,2,0)='Sales Orders'!E338,"",VLOOKUP($H339,Mal!$A$9:$B$431,2,0)))</f>
        <v>#N/A</v>
      </c>
      <c r="F339" s="39" t="e">
        <f>IF($E339="",IF(INDEX(Mal!$C$9:$C$431,COUNTIF($E$108:$F338,"")-COUNT($H$108:$H338)+1,0)=F338,"",INDEX(Mal!$C$9:$C$431,COUNTIF($E$108:$F338,"")-COUNT($H$108:$H338)+1,0)),"")</f>
        <v>#N/A</v>
      </c>
      <c r="G339" s="39" t="e">
        <f t="shared" si="15"/>
        <v>#N/A</v>
      </c>
      <c r="H339" s="39">
        <f>IF(COUNTIF(Mal!$A$9:$A$431,'Sales Orders'!H338)+COUNTIFS(Mal!$A$9:$A$431,H338,Mal!$B$9:$B$431,"&lt;&gt;")+COUNTIFS(Mal!$A$9:$A$431,H338,Mal!$C$9:$C$431,"&lt;&gt;")=COUNTIF('Sales Orders'!$H$108:H338,'Sales Orders'!H338),'Sales Orders'!H338+1,'Sales Orders'!H338)</f>
        <v>2</v>
      </c>
      <c r="I339" s="39" t="e">
        <f>IF(E339="","",IF(Mal!$C$5="","",Mal!$C$5))</f>
        <v>#N/A</v>
      </c>
      <c r="J339" s="39" t="e">
        <f>IF(AND(J338="",$H339=$H338),"",IF(VLOOKUP($H339,Mal!$A$9:$H$431,7,0)='Sales Orders'!J338,"",VLOOKUP($H339,Mal!$A$9:$H$431,7,0)))</f>
        <v>#N/A</v>
      </c>
      <c r="K339" s="39" t="e">
        <f>IF(AND(K338="",$H339=$H338),"",IF(VLOOKUP($H339,Mal!$A$9:$H$431,8,0)='Sales Orders'!K338,"",VLOOKUP($H339,Mal!$A$9:$H$431,8,0)))</f>
        <v>#N/A</v>
      </c>
      <c r="L339" s="39" t="e">
        <f>IF(E339="","",IF(Mal!$C$6="","",Mal!$C$6))</f>
        <v>#N/A</v>
      </c>
      <c r="M339" s="39" t="e">
        <f>IF($E339="",IF(INDEX(Mal!K$9:K$431,COUNTIF($E$108:$F338,"")-COUNT($H$108:$H338)+1,0)=M338,"",INDEX(Mal!K$9:K$431,COUNTIF($E$108:$F338,"")-COUNT($H$108:$H338)+1,0)),"")</f>
        <v>#N/A</v>
      </c>
      <c r="N339" s="39" t="e">
        <f>IF($E339="",IF(INDEX(Mal!L$9:L$431,COUNTIF($E$108:$F338,"")-COUNT($H$108:$H338)+1,0)=N338,"",INDEX(Mal!L$9:L$431,COUNTIF($E$108:$F338,"")-COUNT($H$108:$H338)+1,0)),"")</f>
        <v>#N/A</v>
      </c>
      <c r="O339" s="39" t="e">
        <f>IF($E339="",IF(INDEX(Mal!M$9:M$431,COUNTIF($E$108:$F338,"")-COUNT($H$108:$H338)+1,0)=O338,"",INDEX(Mal!M$9:M$431,COUNTIF($E$108:$F338,"")-COUNT($H$108:$H338)+1,0)),"")</f>
        <v>#N/A</v>
      </c>
      <c r="P339" s="39" t="e">
        <f>IF($E339="",IF(INDEX(Mal!N$9:N$431,COUNTIF($E$108:$F338,"")-COUNT($H$108:$H338)+1,0)=P338,"",INDEX(Mal!N$9:N$431,COUNTIF($E$108:$F338,"")-COUNT($H$108:$H338)+1,0)),"")</f>
        <v>#N/A</v>
      </c>
      <c r="Q339" s="39" t="e">
        <f>IF($E339="",IF(INDEX(Mal!O$9:O$431,COUNTIF($E$108:$F338,"")-COUNT($H$108:$H338)+1,0)=Q338,"",INDEX(Mal!O$9:O$431,COUNTIF($E$108:$F338,"")-COUNT($H$108:$H338)+1,0)),"")</f>
        <v>#N/A</v>
      </c>
      <c r="R339" s="39" t="e">
        <f>IF($E339="",IF(INDEX(Mal!P$9:P$431,COUNTIF($E$108:$F338,"")-COUNT($H$108:$H338)+1,0)=R338,"",INDEX(Mal!P$9:P$431,COUNTIF($E$108:$F338,"")-COUNT($H$108:$H338)+1,0)),"")</f>
        <v>#N/A</v>
      </c>
      <c r="S339" s="39" t="e">
        <f>IF($E339="",IF(INDEX(Mal!Q$9:Q$431,COUNTIF($E$108:$F338,"")-COUNT($H$108:$H338)+1,0)=S338,"",INDEX(Mal!Q$9:Q$431,COUNTIF($E$108:$F338,"")-COUNT($H$108:$H338)+1,0)),"")</f>
        <v>#N/A</v>
      </c>
      <c r="T339" s="39" t="e">
        <f>IF($E339="",IF(INDEX(Mal!R$9:R$431,COUNTIF($E$108:$F338,"")-COUNT($H$108:$H338)+1,0)=T338,"",INDEX(Mal!R$9:R$431,COUNTIF($E$108:$F338,"")-COUNT($H$108:$H338)+1,0)),"")</f>
        <v>#N/A</v>
      </c>
      <c r="U339" s="39" t="e">
        <f>IF($E339="",IF(INDEX(Mal!S$9:S$431,COUNTIF($E$108:$F338,"")-COUNT($H$108:$H338)+1,0)=U338,"",INDEX(Mal!S$9:S$431,COUNTIF($E$108:$F338,"")-COUNT($H$108:$H338)+1,0)),"")</f>
        <v>#N/A</v>
      </c>
      <c r="V339" s="39" t="e">
        <f t="shared" si="12"/>
        <v>#N/A</v>
      </c>
      <c r="W339" s="39" t="e">
        <f>IF(IF(AND(E339="",F339=""),INDEX(Mal!I$9:I$431,(COUNT($H$108:$H339)-COUNTIF($V$108:$V339,"")),0),"")="","",IF(AND(E339="",F339=""),INDEX(Mal!I$9:I$431,(COUNT($H$108:$H339)-COUNTIF($V$108:$V339,"")),0),""))</f>
        <v>#N/A</v>
      </c>
      <c r="X339" s="39" t="e">
        <f>IF($E339="",IF(INDEX(Mal!J$9:J$431,COUNTIF($E$108:$F338,"")-COUNT($H$108:$H338)+1,0)=X338,"",INDEX(Mal!J$9:J$431,COUNTIF($E$108:$F338,"")-COUNT($H$108:$H338)+1,0)),"")</f>
        <v>#N/A</v>
      </c>
      <c r="Y339" s="39" t="e">
        <f>IF(AND(Y338="",$H339=$H338),"",IF(VLOOKUP($H339,Mal!$A$9:$T$431,20,0)='Sales Orders'!Y338,"",VLOOKUP($H339,Mal!$A$9:$T$431,20,0)))</f>
        <v>#N/A</v>
      </c>
      <c r="Z339" s="39" t="e">
        <f t="shared" si="13"/>
        <v>#N/A</v>
      </c>
    </row>
    <row r="340" spans="1:26">
      <c r="A340" t="str">
        <f>IFERROR(IF(VLOOKUP(H340,Mal!$A$9:$A$431,1,0),"","END"),"END")</f>
        <v>END</v>
      </c>
      <c r="B340" s="39" t="e">
        <f>IF($E340="",IF(INDEX(Mal!$D$9:$D$431,COUNTIF($E$108:$F339,"")-COUNT($H$108:$H339)+1,0)=B339,"",INDEX(Mal!$D$9:$D$431,COUNTIF($E$108:$F339,"")-COUNT($H$108:$H339)+1,0)),"")</f>
        <v>#N/A</v>
      </c>
      <c r="C340" s="39" t="e">
        <f t="shared" si="14"/>
        <v>#N/A</v>
      </c>
      <c r="D340" s="39" t="e">
        <f>IF($E340="",IF(INDEX(Mal!$F$9:$F$431,COUNTIF($E$108:$F339,"")-COUNT($H$108:$H339)+1,0)=D339,"",INDEX(Mal!$F$9:$F$431,COUNTIF($E$108:$F339,"")-COUNT($H$108:$H339)+1,0)),"")</f>
        <v>#N/A</v>
      </c>
      <c r="E340" s="39" t="e">
        <f>IF(AND(E339="",$H340=$H339),"",IF(VLOOKUP(H340,Mal!$A$9:$B$431,2,0)='Sales Orders'!E339,"",VLOOKUP($H340,Mal!$A$9:$B$431,2,0)))</f>
        <v>#N/A</v>
      </c>
      <c r="F340" s="39" t="e">
        <f>IF($E340="",IF(INDEX(Mal!$C$9:$C$431,COUNTIF($E$108:$F339,"")-COUNT($H$108:$H339)+1,0)=F339,"",INDEX(Mal!$C$9:$C$431,COUNTIF($E$108:$F339,"")-COUNT($H$108:$H339)+1,0)),"")</f>
        <v>#N/A</v>
      </c>
      <c r="G340" s="39" t="e">
        <f t="shared" si="15"/>
        <v>#N/A</v>
      </c>
      <c r="H340" s="39">
        <f>IF(COUNTIF(Mal!$A$9:$A$431,'Sales Orders'!H339)+COUNTIFS(Mal!$A$9:$A$431,H339,Mal!$B$9:$B$431,"&lt;&gt;")+COUNTIFS(Mal!$A$9:$A$431,H339,Mal!$C$9:$C$431,"&lt;&gt;")=COUNTIF('Sales Orders'!$H$108:H339,'Sales Orders'!H339),'Sales Orders'!H339+1,'Sales Orders'!H339)</f>
        <v>2</v>
      </c>
      <c r="I340" s="39" t="e">
        <f>IF(E340="","",IF(Mal!$C$5="","",Mal!$C$5))</f>
        <v>#N/A</v>
      </c>
      <c r="J340" s="39" t="e">
        <f>IF(AND(J339="",$H340=$H339),"",IF(VLOOKUP($H340,Mal!$A$9:$H$431,7,0)='Sales Orders'!J339,"",VLOOKUP($H340,Mal!$A$9:$H$431,7,0)))</f>
        <v>#N/A</v>
      </c>
      <c r="K340" s="39" t="e">
        <f>IF(AND(K339="",$H340=$H339),"",IF(VLOOKUP($H340,Mal!$A$9:$H$431,8,0)='Sales Orders'!K339,"",VLOOKUP($H340,Mal!$A$9:$H$431,8,0)))</f>
        <v>#N/A</v>
      </c>
      <c r="L340" s="39" t="e">
        <f>IF(E340="","",IF(Mal!$C$6="","",Mal!$C$6))</f>
        <v>#N/A</v>
      </c>
      <c r="M340" s="39" t="e">
        <f>IF($E340="",IF(INDEX(Mal!K$9:K$431,COUNTIF($E$108:$F339,"")-COUNT($H$108:$H339)+1,0)=M339,"",INDEX(Mal!K$9:K$431,COUNTIF($E$108:$F339,"")-COUNT($H$108:$H339)+1,0)),"")</f>
        <v>#N/A</v>
      </c>
      <c r="N340" s="39" t="e">
        <f>IF($E340="",IF(INDEX(Mal!L$9:L$431,COUNTIF($E$108:$F339,"")-COUNT($H$108:$H339)+1,0)=N339,"",INDEX(Mal!L$9:L$431,COUNTIF($E$108:$F339,"")-COUNT($H$108:$H339)+1,0)),"")</f>
        <v>#N/A</v>
      </c>
      <c r="O340" s="39" t="e">
        <f>IF($E340="",IF(INDEX(Mal!M$9:M$431,COUNTIF($E$108:$F339,"")-COUNT($H$108:$H339)+1,0)=O339,"",INDEX(Mal!M$9:M$431,COUNTIF($E$108:$F339,"")-COUNT($H$108:$H339)+1,0)),"")</f>
        <v>#N/A</v>
      </c>
      <c r="P340" s="39" t="e">
        <f>IF($E340="",IF(INDEX(Mal!N$9:N$431,COUNTIF($E$108:$F339,"")-COUNT($H$108:$H339)+1,0)=P339,"",INDEX(Mal!N$9:N$431,COUNTIF($E$108:$F339,"")-COUNT($H$108:$H339)+1,0)),"")</f>
        <v>#N/A</v>
      </c>
      <c r="Q340" s="39" t="e">
        <f>IF($E340="",IF(INDEX(Mal!O$9:O$431,COUNTIF($E$108:$F339,"")-COUNT($H$108:$H339)+1,0)=Q339,"",INDEX(Mal!O$9:O$431,COUNTIF($E$108:$F339,"")-COUNT($H$108:$H339)+1,0)),"")</f>
        <v>#N/A</v>
      </c>
      <c r="R340" s="39" t="e">
        <f>IF($E340="",IF(INDEX(Mal!P$9:P$431,COUNTIF($E$108:$F339,"")-COUNT($H$108:$H339)+1,0)=R339,"",INDEX(Mal!P$9:P$431,COUNTIF($E$108:$F339,"")-COUNT($H$108:$H339)+1,0)),"")</f>
        <v>#N/A</v>
      </c>
      <c r="S340" s="39" t="e">
        <f>IF($E340="",IF(INDEX(Mal!Q$9:Q$431,COUNTIF($E$108:$F339,"")-COUNT($H$108:$H339)+1,0)=S339,"",INDEX(Mal!Q$9:Q$431,COUNTIF($E$108:$F339,"")-COUNT($H$108:$H339)+1,0)),"")</f>
        <v>#N/A</v>
      </c>
      <c r="T340" s="39" t="e">
        <f>IF($E340="",IF(INDEX(Mal!R$9:R$431,COUNTIF($E$108:$F339,"")-COUNT($H$108:$H339)+1,0)=T339,"",INDEX(Mal!R$9:R$431,COUNTIF($E$108:$F339,"")-COUNT($H$108:$H339)+1,0)),"")</f>
        <v>#N/A</v>
      </c>
      <c r="U340" s="39" t="e">
        <f>IF($E340="",IF(INDEX(Mal!S$9:S$431,COUNTIF($E$108:$F339,"")-COUNT($H$108:$H339)+1,0)=U339,"",INDEX(Mal!S$9:S$431,COUNTIF($E$108:$F339,"")-COUNT($H$108:$H339)+1,0)),"")</f>
        <v>#N/A</v>
      </c>
      <c r="V340" s="39" t="e">
        <f t="shared" si="12"/>
        <v>#N/A</v>
      </c>
      <c r="W340" s="39" t="e">
        <f>IF(IF(AND(E340="",F340=""),INDEX(Mal!I$9:I$431,(COUNT($H$108:$H340)-COUNTIF($V$108:$V340,"")),0),"")="","",IF(AND(E340="",F340=""),INDEX(Mal!I$9:I$431,(COUNT($H$108:$H340)-COUNTIF($V$108:$V340,"")),0),""))</f>
        <v>#N/A</v>
      </c>
      <c r="X340" s="39" t="e">
        <f>IF($E340="",IF(INDEX(Mal!J$9:J$431,COUNTIF($E$108:$F339,"")-COUNT($H$108:$H339)+1,0)=X339,"",INDEX(Mal!J$9:J$431,COUNTIF($E$108:$F339,"")-COUNT($H$108:$H339)+1,0)),"")</f>
        <v>#N/A</v>
      </c>
      <c r="Y340" s="39" t="e">
        <f>IF(AND(Y339="",$H340=$H339),"",IF(VLOOKUP($H340,Mal!$A$9:$T$431,20,0)='Sales Orders'!Y339,"",VLOOKUP($H340,Mal!$A$9:$T$431,20,0)))</f>
        <v>#N/A</v>
      </c>
      <c r="Z340" s="39" t="e">
        <f t="shared" si="13"/>
        <v>#N/A</v>
      </c>
    </row>
    <row r="341" spans="1:26">
      <c r="A341" t="str">
        <f>IFERROR(IF(VLOOKUP(H341,Mal!$A$9:$A$431,1,0),"","END"),"END")</f>
        <v>END</v>
      </c>
      <c r="B341" s="39" t="e">
        <f>IF($E341="",IF(INDEX(Mal!$D$9:$D$431,COUNTIF($E$108:$F340,"")-COUNT($H$108:$H340)+1,0)=B340,"",INDEX(Mal!$D$9:$D$431,COUNTIF($E$108:$F340,"")-COUNT($H$108:$H340)+1,0)),"")</f>
        <v>#N/A</v>
      </c>
      <c r="C341" s="39" t="e">
        <f t="shared" si="14"/>
        <v>#N/A</v>
      </c>
      <c r="D341" s="39" t="e">
        <f>IF($E341="",IF(INDEX(Mal!$F$9:$F$431,COUNTIF($E$108:$F340,"")-COUNT($H$108:$H340)+1,0)=D340,"",INDEX(Mal!$F$9:$F$431,COUNTIF($E$108:$F340,"")-COUNT($H$108:$H340)+1,0)),"")</f>
        <v>#N/A</v>
      </c>
      <c r="E341" s="39" t="e">
        <f>IF(AND(E340="",$H341=$H340),"",IF(VLOOKUP(H341,Mal!$A$9:$B$431,2,0)='Sales Orders'!E340,"",VLOOKUP($H341,Mal!$A$9:$B$431,2,0)))</f>
        <v>#N/A</v>
      </c>
      <c r="F341" s="39" t="e">
        <f>IF($E341="",IF(INDEX(Mal!$C$9:$C$431,COUNTIF($E$108:$F340,"")-COUNT($H$108:$H340)+1,0)=F340,"",INDEX(Mal!$C$9:$C$431,COUNTIF($E$108:$F340,"")-COUNT($H$108:$H340)+1,0)),"")</f>
        <v>#N/A</v>
      </c>
      <c r="G341" s="39" t="e">
        <f t="shared" si="15"/>
        <v>#N/A</v>
      </c>
      <c r="H341" s="39">
        <f>IF(COUNTIF(Mal!$A$9:$A$431,'Sales Orders'!H340)+COUNTIFS(Mal!$A$9:$A$431,H340,Mal!$B$9:$B$431,"&lt;&gt;")+COUNTIFS(Mal!$A$9:$A$431,H340,Mal!$C$9:$C$431,"&lt;&gt;")=COUNTIF('Sales Orders'!$H$108:H340,'Sales Orders'!H340),'Sales Orders'!H340+1,'Sales Orders'!H340)</f>
        <v>2</v>
      </c>
      <c r="I341" s="39" t="e">
        <f>IF(E341="","",IF(Mal!$C$5="","",Mal!$C$5))</f>
        <v>#N/A</v>
      </c>
      <c r="J341" s="39" t="e">
        <f>IF(AND(J340="",$H341=$H340),"",IF(VLOOKUP($H341,Mal!$A$9:$H$431,7,0)='Sales Orders'!J340,"",VLOOKUP($H341,Mal!$A$9:$H$431,7,0)))</f>
        <v>#N/A</v>
      </c>
      <c r="K341" s="39" t="e">
        <f>IF(AND(K340="",$H341=$H340),"",IF(VLOOKUP($H341,Mal!$A$9:$H$431,8,0)='Sales Orders'!K340,"",VLOOKUP($H341,Mal!$A$9:$H$431,8,0)))</f>
        <v>#N/A</v>
      </c>
      <c r="L341" s="39" t="e">
        <f>IF(E341="","",IF(Mal!$C$6="","",Mal!$C$6))</f>
        <v>#N/A</v>
      </c>
      <c r="M341" s="39" t="e">
        <f>IF($E341="",IF(INDEX(Mal!K$9:K$431,COUNTIF($E$108:$F340,"")-COUNT($H$108:$H340)+1,0)=M340,"",INDEX(Mal!K$9:K$431,COUNTIF($E$108:$F340,"")-COUNT($H$108:$H340)+1,0)),"")</f>
        <v>#N/A</v>
      </c>
      <c r="N341" s="39" t="e">
        <f>IF($E341="",IF(INDEX(Mal!L$9:L$431,COUNTIF($E$108:$F340,"")-COUNT($H$108:$H340)+1,0)=N340,"",INDEX(Mal!L$9:L$431,COUNTIF($E$108:$F340,"")-COUNT($H$108:$H340)+1,0)),"")</f>
        <v>#N/A</v>
      </c>
      <c r="O341" s="39" t="e">
        <f>IF($E341="",IF(INDEX(Mal!M$9:M$431,COUNTIF($E$108:$F340,"")-COUNT($H$108:$H340)+1,0)=O340,"",INDEX(Mal!M$9:M$431,COUNTIF($E$108:$F340,"")-COUNT($H$108:$H340)+1,0)),"")</f>
        <v>#N/A</v>
      </c>
      <c r="P341" s="39" t="e">
        <f>IF($E341="",IF(INDEX(Mal!N$9:N$431,COUNTIF($E$108:$F340,"")-COUNT($H$108:$H340)+1,0)=P340,"",INDEX(Mal!N$9:N$431,COUNTIF($E$108:$F340,"")-COUNT($H$108:$H340)+1,0)),"")</f>
        <v>#N/A</v>
      </c>
      <c r="Q341" s="39" t="e">
        <f>IF($E341="",IF(INDEX(Mal!O$9:O$431,COUNTIF($E$108:$F340,"")-COUNT($H$108:$H340)+1,0)=Q340,"",INDEX(Mal!O$9:O$431,COUNTIF($E$108:$F340,"")-COUNT($H$108:$H340)+1,0)),"")</f>
        <v>#N/A</v>
      </c>
      <c r="R341" s="39" t="e">
        <f>IF($E341="",IF(INDEX(Mal!P$9:P$431,COUNTIF($E$108:$F340,"")-COUNT($H$108:$H340)+1,0)=R340,"",INDEX(Mal!P$9:P$431,COUNTIF($E$108:$F340,"")-COUNT($H$108:$H340)+1,0)),"")</f>
        <v>#N/A</v>
      </c>
      <c r="S341" s="39" t="e">
        <f>IF($E341="",IF(INDEX(Mal!Q$9:Q$431,COUNTIF($E$108:$F340,"")-COUNT($H$108:$H340)+1,0)=S340,"",INDEX(Mal!Q$9:Q$431,COUNTIF($E$108:$F340,"")-COUNT($H$108:$H340)+1,0)),"")</f>
        <v>#N/A</v>
      </c>
      <c r="T341" s="39" t="e">
        <f>IF($E341="",IF(INDEX(Mal!R$9:R$431,COUNTIF($E$108:$F340,"")-COUNT($H$108:$H340)+1,0)=T340,"",INDEX(Mal!R$9:R$431,COUNTIF($E$108:$F340,"")-COUNT($H$108:$H340)+1,0)),"")</f>
        <v>#N/A</v>
      </c>
      <c r="U341" s="39" t="e">
        <f>IF($E341="",IF(INDEX(Mal!S$9:S$431,COUNTIF($E$108:$F340,"")-COUNT($H$108:$H340)+1,0)=U340,"",INDEX(Mal!S$9:S$431,COUNTIF($E$108:$F340,"")-COUNT($H$108:$H340)+1,0)),"")</f>
        <v>#N/A</v>
      </c>
      <c r="V341" s="39" t="e">
        <f t="shared" si="12"/>
        <v>#N/A</v>
      </c>
      <c r="W341" s="39" t="e">
        <f>IF(IF(AND(E341="",F341=""),INDEX(Mal!I$9:I$431,(COUNT($H$108:$H341)-COUNTIF($V$108:$V341,"")),0),"")="","",IF(AND(E341="",F341=""),INDEX(Mal!I$9:I$431,(COUNT($H$108:$H341)-COUNTIF($V$108:$V341,"")),0),""))</f>
        <v>#N/A</v>
      </c>
      <c r="X341" s="39" t="e">
        <f>IF($E341="",IF(INDEX(Mal!J$9:J$431,COUNTIF($E$108:$F340,"")-COUNT($H$108:$H340)+1,0)=X340,"",INDEX(Mal!J$9:J$431,COUNTIF($E$108:$F340,"")-COUNT($H$108:$H340)+1,0)),"")</f>
        <v>#N/A</v>
      </c>
      <c r="Y341" s="39" t="e">
        <f>IF(AND(Y340="",$H341=$H340),"",IF(VLOOKUP($H341,Mal!$A$9:$T$431,20,0)='Sales Orders'!Y340,"",VLOOKUP($H341,Mal!$A$9:$T$431,20,0)))</f>
        <v>#N/A</v>
      </c>
      <c r="Z341" s="39" t="e">
        <f t="shared" si="13"/>
        <v>#N/A</v>
      </c>
    </row>
    <row r="342" spans="1:26">
      <c r="A342" t="str">
        <f>IFERROR(IF(VLOOKUP(H342,Mal!$A$9:$A$431,1,0),"","END"),"END")</f>
        <v>END</v>
      </c>
      <c r="B342" s="39" t="e">
        <f>IF($E342="",IF(INDEX(Mal!$D$9:$D$431,COUNTIF($E$108:$F341,"")-COUNT($H$108:$H341)+1,0)=B341,"",INDEX(Mal!$D$9:$D$431,COUNTIF($E$108:$F341,"")-COUNT($H$108:$H341)+1,0)),"")</f>
        <v>#N/A</v>
      </c>
      <c r="C342" s="39" t="e">
        <f t="shared" si="14"/>
        <v>#N/A</v>
      </c>
      <c r="D342" s="39" t="e">
        <f>IF($E342="",IF(INDEX(Mal!$F$9:$F$431,COUNTIF($E$108:$F341,"")-COUNT($H$108:$H341)+1,0)=D341,"",INDEX(Mal!$F$9:$F$431,COUNTIF($E$108:$F341,"")-COUNT($H$108:$H341)+1,0)),"")</f>
        <v>#N/A</v>
      </c>
      <c r="E342" s="39" t="e">
        <f>IF(AND(E341="",$H342=$H341),"",IF(VLOOKUP(H342,Mal!$A$9:$B$431,2,0)='Sales Orders'!E341,"",VLOOKUP($H342,Mal!$A$9:$B$431,2,0)))</f>
        <v>#N/A</v>
      </c>
      <c r="F342" s="39" t="e">
        <f>IF($E342="",IF(INDEX(Mal!$C$9:$C$431,COUNTIF($E$108:$F341,"")-COUNT($H$108:$H341)+1,0)=F341,"",INDEX(Mal!$C$9:$C$431,COUNTIF($E$108:$F341,"")-COUNT($H$108:$H341)+1,0)),"")</f>
        <v>#N/A</v>
      </c>
      <c r="G342" s="39" t="e">
        <f t="shared" si="15"/>
        <v>#N/A</v>
      </c>
      <c r="H342" s="39">
        <f>IF(COUNTIF(Mal!$A$9:$A$431,'Sales Orders'!H341)+COUNTIFS(Mal!$A$9:$A$431,H341,Mal!$B$9:$B$431,"&lt;&gt;")+COUNTIFS(Mal!$A$9:$A$431,H341,Mal!$C$9:$C$431,"&lt;&gt;")=COUNTIF('Sales Orders'!$H$108:H341,'Sales Orders'!H341),'Sales Orders'!H341+1,'Sales Orders'!H341)</f>
        <v>2</v>
      </c>
      <c r="I342" s="39" t="e">
        <f>IF(E342="","",IF(Mal!$C$5="","",Mal!$C$5))</f>
        <v>#N/A</v>
      </c>
      <c r="J342" s="39" t="e">
        <f>IF(AND(J341="",$H342=$H341),"",IF(VLOOKUP($H342,Mal!$A$9:$H$431,7,0)='Sales Orders'!J341,"",VLOOKUP($H342,Mal!$A$9:$H$431,7,0)))</f>
        <v>#N/A</v>
      </c>
      <c r="K342" s="39" t="e">
        <f>IF(AND(K341="",$H342=$H341),"",IF(VLOOKUP($H342,Mal!$A$9:$H$431,8,0)='Sales Orders'!K341,"",VLOOKUP($H342,Mal!$A$9:$H$431,8,0)))</f>
        <v>#N/A</v>
      </c>
      <c r="L342" s="39" t="e">
        <f>IF(E342="","",IF(Mal!$C$6="","",Mal!$C$6))</f>
        <v>#N/A</v>
      </c>
      <c r="M342" s="39" t="e">
        <f>IF($E342="",IF(INDEX(Mal!K$9:K$431,COUNTIF($E$108:$F341,"")-COUNT($H$108:$H341)+1,0)=M341,"",INDEX(Mal!K$9:K$431,COUNTIF($E$108:$F341,"")-COUNT($H$108:$H341)+1,0)),"")</f>
        <v>#N/A</v>
      </c>
      <c r="N342" s="39" t="e">
        <f>IF($E342="",IF(INDEX(Mal!L$9:L$431,COUNTIF($E$108:$F341,"")-COUNT($H$108:$H341)+1,0)=N341,"",INDEX(Mal!L$9:L$431,COUNTIF($E$108:$F341,"")-COUNT($H$108:$H341)+1,0)),"")</f>
        <v>#N/A</v>
      </c>
      <c r="O342" s="39" t="e">
        <f>IF($E342="",IF(INDEX(Mal!M$9:M$431,COUNTIF($E$108:$F341,"")-COUNT($H$108:$H341)+1,0)=O341,"",INDEX(Mal!M$9:M$431,COUNTIF($E$108:$F341,"")-COUNT($H$108:$H341)+1,0)),"")</f>
        <v>#N/A</v>
      </c>
      <c r="P342" s="39" t="e">
        <f>IF($E342="",IF(INDEX(Mal!N$9:N$431,COUNTIF($E$108:$F341,"")-COUNT($H$108:$H341)+1,0)=P341,"",INDEX(Mal!N$9:N$431,COUNTIF($E$108:$F341,"")-COUNT($H$108:$H341)+1,0)),"")</f>
        <v>#N/A</v>
      </c>
      <c r="Q342" s="39" t="e">
        <f>IF($E342="",IF(INDEX(Mal!O$9:O$431,COUNTIF($E$108:$F341,"")-COUNT($H$108:$H341)+1,0)=Q341,"",INDEX(Mal!O$9:O$431,COUNTIF($E$108:$F341,"")-COUNT($H$108:$H341)+1,0)),"")</f>
        <v>#N/A</v>
      </c>
      <c r="R342" s="39" t="e">
        <f>IF($E342="",IF(INDEX(Mal!P$9:P$431,COUNTIF($E$108:$F341,"")-COUNT($H$108:$H341)+1,0)=R341,"",INDEX(Mal!P$9:P$431,COUNTIF($E$108:$F341,"")-COUNT($H$108:$H341)+1,0)),"")</f>
        <v>#N/A</v>
      </c>
      <c r="S342" s="39" t="e">
        <f>IF($E342="",IF(INDEX(Mal!Q$9:Q$431,COUNTIF($E$108:$F341,"")-COUNT($H$108:$H341)+1,0)=S341,"",INDEX(Mal!Q$9:Q$431,COUNTIF($E$108:$F341,"")-COUNT($H$108:$H341)+1,0)),"")</f>
        <v>#N/A</v>
      </c>
      <c r="T342" s="39" t="e">
        <f>IF($E342="",IF(INDEX(Mal!R$9:R$431,COUNTIF($E$108:$F341,"")-COUNT($H$108:$H341)+1,0)=T341,"",INDEX(Mal!R$9:R$431,COUNTIF($E$108:$F341,"")-COUNT($H$108:$H341)+1,0)),"")</f>
        <v>#N/A</v>
      </c>
      <c r="U342" s="39" t="e">
        <f>IF($E342="",IF(INDEX(Mal!S$9:S$431,COUNTIF($E$108:$F341,"")-COUNT($H$108:$H341)+1,0)=U341,"",INDEX(Mal!S$9:S$431,COUNTIF($E$108:$F341,"")-COUNT($H$108:$H341)+1,0)),"")</f>
        <v>#N/A</v>
      </c>
      <c r="V342" s="39" t="e">
        <f t="shared" si="12"/>
        <v>#N/A</v>
      </c>
      <c r="W342" s="39" t="e">
        <f>IF(IF(AND(E342="",F342=""),INDEX(Mal!I$9:I$431,(COUNT($H$108:$H342)-COUNTIF($V$108:$V342,"")),0),"")="","",IF(AND(E342="",F342=""),INDEX(Mal!I$9:I$431,(COUNT($H$108:$H342)-COUNTIF($V$108:$V342,"")),0),""))</f>
        <v>#N/A</v>
      </c>
      <c r="X342" s="39" t="e">
        <f>IF($E342="",IF(INDEX(Mal!J$9:J$431,COUNTIF($E$108:$F341,"")-COUNT($H$108:$H341)+1,0)=X341,"",INDEX(Mal!J$9:J$431,COUNTIF($E$108:$F341,"")-COUNT($H$108:$H341)+1,0)),"")</f>
        <v>#N/A</v>
      </c>
      <c r="Y342" s="39" t="e">
        <f>IF(AND(Y341="",$H342=$H341),"",IF(VLOOKUP($H342,Mal!$A$9:$T$431,20,0)='Sales Orders'!Y341,"",VLOOKUP($H342,Mal!$A$9:$T$431,20,0)))</f>
        <v>#N/A</v>
      </c>
      <c r="Z342" s="39" t="e">
        <f t="shared" si="13"/>
        <v>#N/A</v>
      </c>
    </row>
    <row r="343" spans="1:26">
      <c r="A343" t="str">
        <f>IFERROR(IF(VLOOKUP(H343,Mal!$A$9:$A$431,1,0),"","END"),"END")</f>
        <v>END</v>
      </c>
      <c r="B343" s="39" t="e">
        <f>IF($E343="",IF(INDEX(Mal!$D$9:$D$431,COUNTIF($E$108:$F342,"")-COUNT($H$108:$H342)+1,0)=B342,"",INDEX(Mal!$D$9:$D$431,COUNTIF($E$108:$F342,"")-COUNT($H$108:$H342)+1,0)),"")</f>
        <v>#N/A</v>
      </c>
      <c r="C343" s="39" t="e">
        <f t="shared" si="14"/>
        <v>#N/A</v>
      </c>
      <c r="D343" s="39" t="e">
        <f>IF($E343="",IF(INDEX(Mal!$F$9:$F$431,COUNTIF($E$108:$F342,"")-COUNT($H$108:$H342)+1,0)=D342,"",INDEX(Mal!$F$9:$F$431,COUNTIF($E$108:$F342,"")-COUNT($H$108:$H342)+1,0)),"")</f>
        <v>#N/A</v>
      </c>
      <c r="E343" s="39" t="e">
        <f>IF(AND(E342="",$H343=$H342),"",IF(VLOOKUP(H343,Mal!$A$9:$B$431,2,0)='Sales Orders'!E342,"",VLOOKUP($H343,Mal!$A$9:$B$431,2,0)))</f>
        <v>#N/A</v>
      </c>
      <c r="F343" s="39" t="e">
        <f>IF($E343="",IF(INDEX(Mal!$C$9:$C$431,COUNTIF($E$108:$F342,"")-COUNT($H$108:$H342)+1,0)=F342,"",INDEX(Mal!$C$9:$C$431,COUNTIF($E$108:$F342,"")-COUNT($H$108:$H342)+1,0)),"")</f>
        <v>#N/A</v>
      </c>
      <c r="G343" s="39" t="e">
        <f t="shared" si="15"/>
        <v>#N/A</v>
      </c>
      <c r="H343" s="39">
        <f>IF(COUNTIF(Mal!$A$9:$A$431,'Sales Orders'!H342)+COUNTIFS(Mal!$A$9:$A$431,H342,Mal!$B$9:$B$431,"&lt;&gt;")+COUNTIFS(Mal!$A$9:$A$431,H342,Mal!$C$9:$C$431,"&lt;&gt;")=COUNTIF('Sales Orders'!$H$108:H342,'Sales Orders'!H342),'Sales Orders'!H342+1,'Sales Orders'!H342)</f>
        <v>2</v>
      </c>
      <c r="I343" s="39" t="e">
        <f>IF(E343="","",IF(Mal!$C$5="","",Mal!$C$5))</f>
        <v>#N/A</v>
      </c>
      <c r="J343" s="39" t="e">
        <f>IF(AND(J342="",$H343=$H342),"",IF(VLOOKUP($H343,Mal!$A$9:$H$431,7,0)='Sales Orders'!J342,"",VLOOKUP($H343,Mal!$A$9:$H$431,7,0)))</f>
        <v>#N/A</v>
      </c>
      <c r="K343" s="39" t="e">
        <f>IF(AND(K342="",$H343=$H342),"",IF(VLOOKUP($H343,Mal!$A$9:$H$431,8,0)='Sales Orders'!K342,"",VLOOKUP($H343,Mal!$A$9:$H$431,8,0)))</f>
        <v>#N/A</v>
      </c>
      <c r="L343" s="39" t="e">
        <f>IF(E343="","",IF(Mal!$C$6="","",Mal!$C$6))</f>
        <v>#N/A</v>
      </c>
      <c r="M343" s="39" t="e">
        <f>IF($E343="",IF(INDEX(Mal!K$9:K$431,COUNTIF($E$108:$F342,"")-COUNT($H$108:$H342)+1,0)=M342,"",INDEX(Mal!K$9:K$431,COUNTIF($E$108:$F342,"")-COUNT($H$108:$H342)+1,0)),"")</f>
        <v>#N/A</v>
      </c>
      <c r="N343" s="39" t="e">
        <f>IF($E343="",IF(INDEX(Mal!L$9:L$431,COUNTIF($E$108:$F342,"")-COUNT($H$108:$H342)+1,0)=N342,"",INDEX(Mal!L$9:L$431,COUNTIF($E$108:$F342,"")-COUNT($H$108:$H342)+1,0)),"")</f>
        <v>#N/A</v>
      </c>
      <c r="O343" s="39" t="e">
        <f>IF($E343="",IF(INDEX(Mal!M$9:M$431,COUNTIF($E$108:$F342,"")-COUNT($H$108:$H342)+1,0)=O342,"",INDEX(Mal!M$9:M$431,COUNTIF($E$108:$F342,"")-COUNT($H$108:$H342)+1,0)),"")</f>
        <v>#N/A</v>
      </c>
      <c r="P343" s="39" t="e">
        <f>IF($E343="",IF(INDEX(Mal!N$9:N$431,COUNTIF($E$108:$F342,"")-COUNT($H$108:$H342)+1,0)=P342,"",INDEX(Mal!N$9:N$431,COUNTIF($E$108:$F342,"")-COUNT($H$108:$H342)+1,0)),"")</f>
        <v>#N/A</v>
      </c>
      <c r="Q343" s="39" t="e">
        <f>IF($E343="",IF(INDEX(Mal!O$9:O$431,COUNTIF($E$108:$F342,"")-COUNT($H$108:$H342)+1,0)=Q342,"",INDEX(Mal!O$9:O$431,COUNTIF($E$108:$F342,"")-COUNT($H$108:$H342)+1,0)),"")</f>
        <v>#N/A</v>
      </c>
      <c r="R343" s="39" t="e">
        <f>IF($E343="",IF(INDEX(Mal!P$9:P$431,COUNTIF($E$108:$F342,"")-COUNT($H$108:$H342)+1,0)=R342,"",INDEX(Mal!P$9:P$431,COUNTIF($E$108:$F342,"")-COUNT($H$108:$H342)+1,0)),"")</f>
        <v>#N/A</v>
      </c>
      <c r="S343" s="39" t="e">
        <f>IF($E343="",IF(INDEX(Mal!Q$9:Q$431,COUNTIF($E$108:$F342,"")-COUNT($H$108:$H342)+1,0)=S342,"",INDEX(Mal!Q$9:Q$431,COUNTIF($E$108:$F342,"")-COUNT($H$108:$H342)+1,0)),"")</f>
        <v>#N/A</v>
      </c>
      <c r="T343" s="39" t="e">
        <f>IF($E343="",IF(INDEX(Mal!R$9:R$431,COUNTIF($E$108:$F342,"")-COUNT($H$108:$H342)+1,0)=T342,"",INDEX(Mal!R$9:R$431,COUNTIF($E$108:$F342,"")-COUNT($H$108:$H342)+1,0)),"")</f>
        <v>#N/A</v>
      </c>
      <c r="U343" s="39" t="e">
        <f>IF($E343="",IF(INDEX(Mal!S$9:S$431,COUNTIF($E$108:$F342,"")-COUNT($H$108:$H342)+1,0)=U342,"",INDEX(Mal!S$9:S$431,COUNTIF($E$108:$F342,"")-COUNT($H$108:$H342)+1,0)),"")</f>
        <v>#N/A</v>
      </c>
      <c r="V343" s="39" t="e">
        <f t="shared" si="12"/>
        <v>#N/A</v>
      </c>
      <c r="W343" s="39" t="e">
        <f>IF(IF(AND(E343="",F343=""),INDEX(Mal!I$9:I$431,(COUNT($H$108:$H343)-COUNTIF($V$108:$V343,"")),0),"")="","",IF(AND(E343="",F343=""),INDEX(Mal!I$9:I$431,(COUNT($H$108:$H343)-COUNTIF($V$108:$V343,"")),0),""))</f>
        <v>#N/A</v>
      </c>
      <c r="X343" s="39" t="e">
        <f>IF($E343="",IF(INDEX(Mal!J$9:J$431,COUNTIF($E$108:$F342,"")-COUNT($H$108:$H342)+1,0)=X342,"",INDEX(Mal!J$9:J$431,COUNTIF($E$108:$F342,"")-COUNT($H$108:$H342)+1,0)),"")</f>
        <v>#N/A</v>
      </c>
      <c r="Y343" s="39" t="e">
        <f>IF(AND(Y342="",$H343=$H342),"",IF(VLOOKUP($H343,Mal!$A$9:$T$431,20,0)='Sales Orders'!Y342,"",VLOOKUP($H343,Mal!$A$9:$T$431,20,0)))</f>
        <v>#N/A</v>
      </c>
      <c r="Z343" s="39" t="e">
        <f t="shared" si="13"/>
        <v>#N/A</v>
      </c>
    </row>
    <row r="344" spans="1:26">
      <c r="A344" t="str">
        <f>IFERROR(IF(VLOOKUP(H344,Mal!$A$9:$A$431,1,0),"","END"),"END")</f>
        <v>END</v>
      </c>
      <c r="B344" s="39" t="e">
        <f>IF($E344="",IF(INDEX(Mal!$D$9:$D$431,COUNTIF($E$108:$F343,"")-COUNT($H$108:$H343)+1,0)=B343,"",INDEX(Mal!$D$9:$D$431,COUNTIF($E$108:$F343,"")-COUNT($H$108:$H343)+1,0)),"")</f>
        <v>#N/A</v>
      </c>
      <c r="C344" s="39" t="e">
        <f t="shared" si="14"/>
        <v>#N/A</v>
      </c>
      <c r="D344" s="39" t="e">
        <f>IF($E344="",IF(INDEX(Mal!$F$9:$F$431,COUNTIF($E$108:$F343,"")-COUNT($H$108:$H343)+1,0)=D343,"",INDEX(Mal!$F$9:$F$431,COUNTIF($E$108:$F343,"")-COUNT($H$108:$H343)+1,0)),"")</f>
        <v>#N/A</v>
      </c>
      <c r="E344" s="39" t="e">
        <f>IF(AND(E343="",$H344=$H343),"",IF(VLOOKUP(H344,Mal!$A$9:$B$431,2,0)='Sales Orders'!E343,"",VLOOKUP($H344,Mal!$A$9:$B$431,2,0)))</f>
        <v>#N/A</v>
      </c>
      <c r="F344" s="39" t="e">
        <f>IF($E344="",IF(INDEX(Mal!$C$9:$C$431,COUNTIF($E$108:$F343,"")-COUNT($H$108:$H343)+1,0)=F343,"",INDEX(Mal!$C$9:$C$431,COUNTIF($E$108:$F343,"")-COUNT($H$108:$H343)+1,0)),"")</f>
        <v>#N/A</v>
      </c>
      <c r="G344" s="39" t="e">
        <f t="shared" si="15"/>
        <v>#N/A</v>
      </c>
      <c r="H344" s="39">
        <f>IF(COUNTIF(Mal!$A$9:$A$431,'Sales Orders'!H343)+COUNTIFS(Mal!$A$9:$A$431,H343,Mal!$B$9:$B$431,"&lt;&gt;")+COUNTIFS(Mal!$A$9:$A$431,H343,Mal!$C$9:$C$431,"&lt;&gt;")=COUNTIF('Sales Orders'!$H$108:H343,'Sales Orders'!H343),'Sales Orders'!H343+1,'Sales Orders'!H343)</f>
        <v>2</v>
      </c>
      <c r="I344" s="39" t="e">
        <f>IF(E344="","",IF(Mal!$C$5="","",Mal!$C$5))</f>
        <v>#N/A</v>
      </c>
      <c r="J344" s="39" t="e">
        <f>IF(AND(J343="",$H344=$H343),"",IF(VLOOKUP($H344,Mal!$A$9:$H$431,7,0)='Sales Orders'!J343,"",VLOOKUP($H344,Mal!$A$9:$H$431,7,0)))</f>
        <v>#N/A</v>
      </c>
      <c r="K344" s="39" t="e">
        <f>IF(AND(K343="",$H344=$H343),"",IF(VLOOKUP($H344,Mal!$A$9:$H$431,8,0)='Sales Orders'!K343,"",VLOOKUP($H344,Mal!$A$9:$H$431,8,0)))</f>
        <v>#N/A</v>
      </c>
      <c r="L344" s="39" t="e">
        <f>IF(E344="","",IF(Mal!$C$6="","",Mal!$C$6))</f>
        <v>#N/A</v>
      </c>
      <c r="M344" s="39" t="e">
        <f>IF($E344="",IF(INDEX(Mal!K$9:K$431,COUNTIF($E$108:$F343,"")-COUNT($H$108:$H343)+1,0)=M343,"",INDEX(Mal!K$9:K$431,COUNTIF($E$108:$F343,"")-COUNT($H$108:$H343)+1,0)),"")</f>
        <v>#N/A</v>
      </c>
      <c r="N344" s="39" t="e">
        <f>IF($E344="",IF(INDEX(Mal!L$9:L$431,COUNTIF($E$108:$F343,"")-COUNT($H$108:$H343)+1,0)=N343,"",INDEX(Mal!L$9:L$431,COUNTIF($E$108:$F343,"")-COUNT($H$108:$H343)+1,0)),"")</f>
        <v>#N/A</v>
      </c>
      <c r="O344" s="39" t="e">
        <f>IF($E344="",IF(INDEX(Mal!M$9:M$431,COUNTIF($E$108:$F343,"")-COUNT($H$108:$H343)+1,0)=O343,"",INDEX(Mal!M$9:M$431,COUNTIF($E$108:$F343,"")-COUNT($H$108:$H343)+1,0)),"")</f>
        <v>#N/A</v>
      </c>
      <c r="P344" s="39" t="e">
        <f>IF($E344="",IF(INDEX(Mal!N$9:N$431,COUNTIF($E$108:$F343,"")-COUNT($H$108:$H343)+1,0)=P343,"",INDEX(Mal!N$9:N$431,COUNTIF($E$108:$F343,"")-COUNT($H$108:$H343)+1,0)),"")</f>
        <v>#N/A</v>
      </c>
      <c r="Q344" s="39" t="e">
        <f>IF($E344="",IF(INDEX(Mal!O$9:O$431,COUNTIF($E$108:$F343,"")-COUNT($H$108:$H343)+1,0)=Q343,"",INDEX(Mal!O$9:O$431,COUNTIF($E$108:$F343,"")-COUNT($H$108:$H343)+1,0)),"")</f>
        <v>#N/A</v>
      </c>
      <c r="R344" s="39" t="e">
        <f>IF($E344="",IF(INDEX(Mal!P$9:P$431,COUNTIF($E$108:$F343,"")-COUNT($H$108:$H343)+1,0)=R343,"",INDEX(Mal!P$9:P$431,COUNTIF($E$108:$F343,"")-COUNT($H$108:$H343)+1,0)),"")</f>
        <v>#N/A</v>
      </c>
      <c r="S344" s="39" t="e">
        <f>IF($E344="",IF(INDEX(Mal!Q$9:Q$431,COUNTIF($E$108:$F343,"")-COUNT($H$108:$H343)+1,0)=S343,"",INDEX(Mal!Q$9:Q$431,COUNTIF($E$108:$F343,"")-COUNT($H$108:$H343)+1,0)),"")</f>
        <v>#N/A</v>
      </c>
      <c r="T344" s="39" t="e">
        <f>IF($E344="",IF(INDEX(Mal!R$9:R$431,COUNTIF($E$108:$F343,"")-COUNT($H$108:$H343)+1,0)=T343,"",INDEX(Mal!R$9:R$431,COUNTIF($E$108:$F343,"")-COUNT($H$108:$H343)+1,0)),"")</f>
        <v>#N/A</v>
      </c>
      <c r="U344" s="39" t="e">
        <f>IF($E344="",IF(INDEX(Mal!S$9:S$431,COUNTIF($E$108:$F343,"")-COUNT($H$108:$H343)+1,0)=U343,"",INDEX(Mal!S$9:S$431,COUNTIF($E$108:$F343,"")-COUNT($H$108:$H343)+1,0)),"")</f>
        <v>#N/A</v>
      </c>
      <c r="V344" s="39" t="e">
        <f t="shared" si="12"/>
        <v>#N/A</v>
      </c>
      <c r="W344" s="39" t="e">
        <f>IF(IF(AND(E344="",F344=""),INDEX(Mal!I$9:I$431,(COUNT($H$108:$H344)-COUNTIF($V$108:$V344,"")),0),"")="","",IF(AND(E344="",F344=""),INDEX(Mal!I$9:I$431,(COUNT($H$108:$H344)-COUNTIF($V$108:$V344,"")),0),""))</f>
        <v>#N/A</v>
      </c>
      <c r="X344" s="39" t="e">
        <f>IF($E344="",IF(INDEX(Mal!J$9:J$431,COUNTIF($E$108:$F343,"")-COUNT($H$108:$H343)+1,0)=X343,"",INDEX(Mal!J$9:J$431,COUNTIF($E$108:$F343,"")-COUNT($H$108:$H343)+1,0)),"")</f>
        <v>#N/A</v>
      </c>
      <c r="Y344" s="39" t="e">
        <f>IF(AND(Y343="",$H344=$H343),"",IF(VLOOKUP($H344,Mal!$A$9:$T$431,20,0)='Sales Orders'!Y343,"",VLOOKUP($H344,Mal!$A$9:$T$431,20,0)))</f>
        <v>#N/A</v>
      </c>
      <c r="Z344" s="39" t="e">
        <f t="shared" si="13"/>
        <v>#N/A</v>
      </c>
    </row>
    <row r="345" spans="1:26">
      <c r="A345" t="str">
        <f>IFERROR(IF(VLOOKUP(H345,Mal!$A$9:$A$431,1,0),"","END"),"END")</f>
        <v>END</v>
      </c>
      <c r="B345" s="39" t="e">
        <f>IF($E345="",IF(INDEX(Mal!$D$9:$D$431,COUNTIF($E$108:$F344,"")-COUNT($H$108:$H344)+1,0)=B344,"",INDEX(Mal!$D$9:$D$431,COUNTIF($E$108:$F344,"")-COUNT($H$108:$H344)+1,0)),"")</f>
        <v>#N/A</v>
      </c>
      <c r="C345" s="39" t="e">
        <f t="shared" si="14"/>
        <v>#N/A</v>
      </c>
      <c r="D345" s="39" t="e">
        <f>IF($E345="",IF(INDEX(Mal!$F$9:$F$431,COUNTIF($E$108:$F344,"")-COUNT($H$108:$H344)+1,0)=D344,"",INDEX(Mal!$F$9:$F$431,COUNTIF($E$108:$F344,"")-COUNT($H$108:$H344)+1,0)),"")</f>
        <v>#N/A</v>
      </c>
      <c r="E345" s="39" t="e">
        <f>IF(AND(E344="",$H345=$H344),"",IF(VLOOKUP(H345,Mal!$A$9:$B$431,2,0)='Sales Orders'!E344,"",VLOOKUP($H345,Mal!$A$9:$B$431,2,0)))</f>
        <v>#N/A</v>
      </c>
      <c r="F345" s="39" t="e">
        <f>IF($E345="",IF(INDEX(Mal!$C$9:$C$431,COUNTIF($E$108:$F344,"")-COUNT($H$108:$H344)+1,0)=F344,"",INDEX(Mal!$C$9:$C$431,COUNTIF($E$108:$F344,"")-COUNT($H$108:$H344)+1,0)),"")</f>
        <v>#N/A</v>
      </c>
      <c r="G345" s="39" t="e">
        <f t="shared" si="15"/>
        <v>#N/A</v>
      </c>
      <c r="H345" s="39">
        <f>IF(COUNTIF(Mal!$A$9:$A$431,'Sales Orders'!H344)+COUNTIFS(Mal!$A$9:$A$431,H344,Mal!$B$9:$B$431,"&lt;&gt;")+COUNTIFS(Mal!$A$9:$A$431,H344,Mal!$C$9:$C$431,"&lt;&gt;")=COUNTIF('Sales Orders'!$H$108:H344,'Sales Orders'!H344),'Sales Orders'!H344+1,'Sales Orders'!H344)</f>
        <v>2</v>
      </c>
      <c r="I345" s="39" t="e">
        <f>IF(E345="","",IF(Mal!$C$5="","",Mal!$C$5))</f>
        <v>#N/A</v>
      </c>
      <c r="J345" s="39" t="e">
        <f>IF(AND(J344="",$H345=$H344),"",IF(VLOOKUP($H345,Mal!$A$9:$H$431,7,0)='Sales Orders'!J344,"",VLOOKUP($H345,Mal!$A$9:$H$431,7,0)))</f>
        <v>#N/A</v>
      </c>
      <c r="K345" s="39" t="e">
        <f>IF(AND(K344="",$H345=$H344),"",IF(VLOOKUP($H345,Mal!$A$9:$H$431,8,0)='Sales Orders'!K344,"",VLOOKUP($H345,Mal!$A$9:$H$431,8,0)))</f>
        <v>#N/A</v>
      </c>
      <c r="L345" s="39" t="e">
        <f>IF(E345="","",IF(Mal!$C$6="","",Mal!$C$6))</f>
        <v>#N/A</v>
      </c>
      <c r="M345" s="39" t="e">
        <f>IF($E345="",IF(INDEX(Mal!K$9:K$431,COUNTIF($E$108:$F344,"")-COUNT($H$108:$H344)+1,0)=M344,"",INDEX(Mal!K$9:K$431,COUNTIF($E$108:$F344,"")-COUNT($H$108:$H344)+1,0)),"")</f>
        <v>#N/A</v>
      </c>
      <c r="N345" s="39" t="e">
        <f>IF($E345="",IF(INDEX(Mal!L$9:L$431,COUNTIF($E$108:$F344,"")-COUNT($H$108:$H344)+1,0)=N344,"",INDEX(Mal!L$9:L$431,COUNTIF($E$108:$F344,"")-COUNT($H$108:$H344)+1,0)),"")</f>
        <v>#N/A</v>
      </c>
      <c r="O345" s="39" t="e">
        <f>IF($E345="",IF(INDEX(Mal!M$9:M$431,COUNTIF($E$108:$F344,"")-COUNT($H$108:$H344)+1,0)=O344,"",INDEX(Mal!M$9:M$431,COUNTIF($E$108:$F344,"")-COUNT($H$108:$H344)+1,0)),"")</f>
        <v>#N/A</v>
      </c>
      <c r="P345" s="39" t="e">
        <f>IF($E345="",IF(INDEX(Mal!N$9:N$431,COUNTIF($E$108:$F344,"")-COUNT($H$108:$H344)+1,0)=P344,"",INDEX(Mal!N$9:N$431,COUNTIF($E$108:$F344,"")-COUNT($H$108:$H344)+1,0)),"")</f>
        <v>#N/A</v>
      </c>
      <c r="Q345" s="39" t="e">
        <f>IF($E345="",IF(INDEX(Mal!O$9:O$431,COUNTIF($E$108:$F344,"")-COUNT($H$108:$H344)+1,0)=Q344,"",INDEX(Mal!O$9:O$431,COUNTIF($E$108:$F344,"")-COUNT($H$108:$H344)+1,0)),"")</f>
        <v>#N/A</v>
      </c>
      <c r="R345" s="39" t="e">
        <f>IF($E345="",IF(INDEX(Mal!P$9:P$431,COUNTIF($E$108:$F344,"")-COUNT($H$108:$H344)+1,0)=R344,"",INDEX(Mal!P$9:P$431,COUNTIF($E$108:$F344,"")-COUNT($H$108:$H344)+1,0)),"")</f>
        <v>#N/A</v>
      </c>
      <c r="S345" s="39" t="e">
        <f>IF($E345="",IF(INDEX(Mal!Q$9:Q$431,COUNTIF($E$108:$F344,"")-COUNT($H$108:$H344)+1,0)=S344,"",INDEX(Mal!Q$9:Q$431,COUNTIF($E$108:$F344,"")-COUNT($H$108:$H344)+1,0)),"")</f>
        <v>#N/A</v>
      </c>
      <c r="T345" s="39" t="e">
        <f>IF($E345="",IF(INDEX(Mal!R$9:R$431,COUNTIF($E$108:$F344,"")-COUNT($H$108:$H344)+1,0)=T344,"",INDEX(Mal!R$9:R$431,COUNTIF($E$108:$F344,"")-COUNT($H$108:$H344)+1,0)),"")</f>
        <v>#N/A</v>
      </c>
      <c r="U345" s="39" t="e">
        <f>IF($E345="",IF(INDEX(Mal!S$9:S$431,COUNTIF($E$108:$F344,"")-COUNT($H$108:$H344)+1,0)=U344,"",INDEX(Mal!S$9:S$431,COUNTIF($E$108:$F344,"")-COUNT($H$108:$H344)+1,0)),"")</f>
        <v>#N/A</v>
      </c>
      <c r="V345" s="39" t="e">
        <f t="shared" si="12"/>
        <v>#N/A</v>
      </c>
      <c r="W345" s="39" t="e">
        <f>IF(IF(AND(E345="",F345=""),INDEX(Mal!I$9:I$431,(COUNT($H$108:$H345)-COUNTIF($V$108:$V345,"")),0),"")="","",IF(AND(E345="",F345=""),INDEX(Mal!I$9:I$431,(COUNT($H$108:$H345)-COUNTIF($V$108:$V345,"")),0),""))</f>
        <v>#N/A</v>
      </c>
      <c r="X345" s="39" t="e">
        <f>IF($E345="",IF(INDEX(Mal!J$9:J$431,COUNTIF($E$108:$F344,"")-COUNT($H$108:$H344)+1,0)=X344,"",INDEX(Mal!J$9:J$431,COUNTIF($E$108:$F344,"")-COUNT($H$108:$H344)+1,0)),"")</f>
        <v>#N/A</v>
      </c>
      <c r="Y345" s="39" t="e">
        <f>IF(AND(Y344="",$H345=$H344),"",IF(VLOOKUP($H345,Mal!$A$9:$T$431,20,0)='Sales Orders'!Y344,"",VLOOKUP($H345,Mal!$A$9:$T$431,20,0)))</f>
        <v>#N/A</v>
      </c>
      <c r="Z345" s="39" t="e">
        <f t="shared" si="13"/>
        <v>#N/A</v>
      </c>
    </row>
    <row r="346" spans="1:26">
      <c r="A346" t="str">
        <f>IFERROR(IF(VLOOKUP(H346,Mal!$A$9:$A$431,1,0),"","END"),"END")</f>
        <v>END</v>
      </c>
      <c r="B346" s="39" t="e">
        <f>IF($E346="",IF(INDEX(Mal!$D$9:$D$431,COUNTIF($E$108:$F345,"")-COUNT($H$108:$H345)+1,0)=B345,"",INDEX(Mal!$D$9:$D$431,COUNTIF($E$108:$F345,"")-COUNT($H$108:$H345)+1,0)),"")</f>
        <v>#N/A</v>
      </c>
      <c r="C346" s="39" t="e">
        <f t="shared" si="14"/>
        <v>#N/A</v>
      </c>
      <c r="D346" s="39" t="e">
        <f>IF($E346="",IF(INDEX(Mal!$F$9:$F$431,COUNTIF($E$108:$F345,"")-COUNT($H$108:$H345)+1,0)=D345,"",INDEX(Mal!$F$9:$F$431,COUNTIF($E$108:$F345,"")-COUNT($H$108:$H345)+1,0)),"")</f>
        <v>#N/A</v>
      </c>
      <c r="E346" s="39" t="e">
        <f>IF(AND(E345="",$H346=$H345),"",IF(VLOOKUP(H346,Mal!$A$9:$B$431,2,0)='Sales Orders'!E345,"",VLOOKUP($H346,Mal!$A$9:$B$431,2,0)))</f>
        <v>#N/A</v>
      </c>
      <c r="F346" s="39" t="e">
        <f>IF($E346="",IF(INDEX(Mal!$C$9:$C$431,COUNTIF($E$108:$F345,"")-COUNT($H$108:$H345)+1,0)=F345,"",INDEX(Mal!$C$9:$C$431,COUNTIF($E$108:$F345,"")-COUNT($H$108:$H345)+1,0)),"")</f>
        <v>#N/A</v>
      </c>
      <c r="G346" s="39" t="e">
        <f t="shared" si="15"/>
        <v>#N/A</v>
      </c>
      <c r="H346" s="39">
        <f>IF(COUNTIF(Mal!$A$9:$A$431,'Sales Orders'!H345)+COUNTIFS(Mal!$A$9:$A$431,H345,Mal!$B$9:$B$431,"&lt;&gt;")+COUNTIFS(Mal!$A$9:$A$431,H345,Mal!$C$9:$C$431,"&lt;&gt;")=COUNTIF('Sales Orders'!$H$108:H345,'Sales Orders'!H345),'Sales Orders'!H345+1,'Sales Orders'!H345)</f>
        <v>2</v>
      </c>
      <c r="I346" s="39" t="e">
        <f>IF(E346="","",IF(Mal!$C$5="","",Mal!$C$5))</f>
        <v>#N/A</v>
      </c>
      <c r="J346" s="39" t="e">
        <f>IF(AND(J345="",$H346=$H345),"",IF(VLOOKUP($H346,Mal!$A$9:$H$431,7,0)='Sales Orders'!J345,"",VLOOKUP($H346,Mal!$A$9:$H$431,7,0)))</f>
        <v>#N/A</v>
      </c>
      <c r="K346" s="39" t="e">
        <f>IF(AND(K345="",$H346=$H345),"",IF(VLOOKUP($H346,Mal!$A$9:$H$431,8,0)='Sales Orders'!K345,"",VLOOKUP($H346,Mal!$A$9:$H$431,8,0)))</f>
        <v>#N/A</v>
      </c>
      <c r="L346" s="39" t="e">
        <f>IF(E346="","",IF(Mal!$C$6="","",Mal!$C$6))</f>
        <v>#N/A</v>
      </c>
      <c r="M346" s="39" t="e">
        <f>IF($E346="",IF(INDEX(Mal!K$9:K$431,COUNTIF($E$108:$F345,"")-COUNT($H$108:$H345)+1,0)=M345,"",INDEX(Mal!K$9:K$431,COUNTIF($E$108:$F345,"")-COUNT($H$108:$H345)+1,0)),"")</f>
        <v>#N/A</v>
      </c>
      <c r="N346" s="39" t="e">
        <f>IF($E346="",IF(INDEX(Mal!L$9:L$431,COUNTIF($E$108:$F345,"")-COUNT($H$108:$H345)+1,0)=N345,"",INDEX(Mal!L$9:L$431,COUNTIF($E$108:$F345,"")-COUNT($H$108:$H345)+1,0)),"")</f>
        <v>#N/A</v>
      </c>
      <c r="O346" s="39" t="e">
        <f>IF($E346="",IF(INDEX(Mal!M$9:M$431,COUNTIF($E$108:$F345,"")-COUNT($H$108:$H345)+1,0)=O345,"",INDEX(Mal!M$9:M$431,COUNTIF($E$108:$F345,"")-COUNT($H$108:$H345)+1,0)),"")</f>
        <v>#N/A</v>
      </c>
      <c r="P346" s="39" t="e">
        <f>IF($E346="",IF(INDEX(Mal!N$9:N$431,COUNTIF($E$108:$F345,"")-COUNT($H$108:$H345)+1,0)=P345,"",INDEX(Mal!N$9:N$431,COUNTIF($E$108:$F345,"")-COUNT($H$108:$H345)+1,0)),"")</f>
        <v>#N/A</v>
      </c>
      <c r="Q346" s="39" t="e">
        <f>IF($E346="",IF(INDEX(Mal!O$9:O$431,COUNTIF($E$108:$F345,"")-COUNT($H$108:$H345)+1,0)=Q345,"",INDEX(Mal!O$9:O$431,COUNTIF($E$108:$F345,"")-COUNT($H$108:$H345)+1,0)),"")</f>
        <v>#N/A</v>
      </c>
      <c r="R346" s="39" t="e">
        <f>IF($E346="",IF(INDEX(Mal!P$9:P$431,COUNTIF($E$108:$F345,"")-COUNT($H$108:$H345)+1,0)=R345,"",INDEX(Mal!P$9:P$431,COUNTIF($E$108:$F345,"")-COUNT($H$108:$H345)+1,0)),"")</f>
        <v>#N/A</v>
      </c>
      <c r="S346" s="39" t="e">
        <f>IF($E346="",IF(INDEX(Mal!Q$9:Q$431,COUNTIF($E$108:$F345,"")-COUNT($H$108:$H345)+1,0)=S345,"",INDEX(Mal!Q$9:Q$431,COUNTIF($E$108:$F345,"")-COUNT($H$108:$H345)+1,0)),"")</f>
        <v>#N/A</v>
      </c>
      <c r="T346" s="39" t="e">
        <f>IF($E346="",IF(INDEX(Mal!R$9:R$431,COUNTIF($E$108:$F345,"")-COUNT($H$108:$H345)+1,0)=T345,"",INDEX(Mal!R$9:R$431,COUNTIF($E$108:$F345,"")-COUNT($H$108:$H345)+1,0)),"")</f>
        <v>#N/A</v>
      </c>
      <c r="U346" s="39" t="e">
        <f>IF($E346="",IF(INDEX(Mal!S$9:S$431,COUNTIF($E$108:$F345,"")-COUNT($H$108:$H345)+1,0)=U345,"",INDEX(Mal!S$9:S$431,COUNTIF($E$108:$F345,"")-COUNT($H$108:$H345)+1,0)),"")</f>
        <v>#N/A</v>
      </c>
      <c r="V346" s="39" t="e">
        <f t="shared" si="12"/>
        <v>#N/A</v>
      </c>
      <c r="W346" s="39" t="e">
        <f>IF(IF(AND(E346="",F346=""),INDEX(Mal!I$9:I$431,(COUNT($H$108:$H346)-COUNTIF($V$108:$V346,"")),0),"")="","",IF(AND(E346="",F346=""),INDEX(Mal!I$9:I$431,(COUNT($H$108:$H346)-COUNTIF($V$108:$V346,"")),0),""))</f>
        <v>#N/A</v>
      </c>
      <c r="X346" s="39" t="e">
        <f>IF($E346="",IF(INDEX(Mal!J$9:J$431,COUNTIF($E$108:$F345,"")-COUNT($H$108:$H345)+1,0)=X345,"",INDEX(Mal!J$9:J$431,COUNTIF($E$108:$F345,"")-COUNT($H$108:$H345)+1,0)),"")</f>
        <v>#N/A</v>
      </c>
      <c r="Y346" s="39" t="e">
        <f>IF(AND(Y345="",$H346=$H345),"",IF(VLOOKUP($H346,Mal!$A$9:$T$431,20,0)='Sales Orders'!Y345,"",VLOOKUP($H346,Mal!$A$9:$T$431,20,0)))</f>
        <v>#N/A</v>
      </c>
      <c r="Z346" s="39" t="e">
        <f t="shared" si="13"/>
        <v>#N/A</v>
      </c>
    </row>
    <row r="347" spans="1:26">
      <c r="A347" t="str">
        <f>IFERROR(IF(VLOOKUP(H347,Mal!$A$9:$A$431,1,0),"","END"),"END")</f>
        <v>END</v>
      </c>
      <c r="B347" s="39" t="e">
        <f>IF($E347="",IF(INDEX(Mal!$D$9:$D$431,COUNTIF($E$108:$F346,"")-COUNT($H$108:$H346)+1,0)=B346,"",INDEX(Mal!$D$9:$D$431,COUNTIF($E$108:$F346,"")-COUNT($H$108:$H346)+1,0)),"")</f>
        <v>#N/A</v>
      </c>
      <c r="C347" s="39" t="e">
        <f t="shared" si="14"/>
        <v>#N/A</v>
      </c>
      <c r="D347" s="39" t="e">
        <f>IF($E347="",IF(INDEX(Mal!$F$9:$F$431,COUNTIF($E$108:$F346,"")-COUNT($H$108:$H346)+1,0)=D346,"",INDEX(Mal!$F$9:$F$431,COUNTIF($E$108:$F346,"")-COUNT($H$108:$H346)+1,0)),"")</f>
        <v>#N/A</v>
      </c>
      <c r="E347" s="39" t="e">
        <f>IF(AND(E346="",$H347=$H346),"",IF(VLOOKUP(H347,Mal!$A$9:$B$431,2,0)='Sales Orders'!E346,"",VLOOKUP($H347,Mal!$A$9:$B$431,2,0)))</f>
        <v>#N/A</v>
      </c>
      <c r="F347" s="39" t="e">
        <f>IF($E347="",IF(INDEX(Mal!$C$9:$C$431,COUNTIF($E$108:$F346,"")-COUNT($H$108:$H346)+1,0)=F346,"",INDEX(Mal!$C$9:$C$431,COUNTIF($E$108:$F346,"")-COUNT($H$108:$H346)+1,0)),"")</f>
        <v>#N/A</v>
      </c>
      <c r="G347" s="39" t="e">
        <f t="shared" si="15"/>
        <v>#N/A</v>
      </c>
      <c r="H347" s="39">
        <f>IF(COUNTIF(Mal!$A$9:$A$431,'Sales Orders'!H346)+COUNTIFS(Mal!$A$9:$A$431,H346,Mal!$B$9:$B$431,"&lt;&gt;")+COUNTIFS(Mal!$A$9:$A$431,H346,Mal!$C$9:$C$431,"&lt;&gt;")=COUNTIF('Sales Orders'!$H$108:H346,'Sales Orders'!H346),'Sales Orders'!H346+1,'Sales Orders'!H346)</f>
        <v>2</v>
      </c>
      <c r="I347" s="39" t="e">
        <f>IF(E347="","",IF(Mal!$C$5="","",Mal!$C$5))</f>
        <v>#N/A</v>
      </c>
      <c r="J347" s="39" t="e">
        <f>IF(AND(J346="",$H347=$H346),"",IF(VLOOKUP($H347,Mal!$A$9:$H$431,7,0)='Sales Orders'!J346,"",VLOOKUP($H347,Mal!$A$9:$H$431,7,0)))</f>
        <v>#N/A</v>
      </c>
      <c r="K347" s="39" t="e">
        <f>IF(AND(K346="",$H347=$H346),"",IF(VLOOKUP($H347,Mal!$A$9:$H$431,8,0)='Sales Orders'!K346,"",VLOOKUP($H347,Mal!$A$9:$H$431,8,0)))</f>
        <v>#N/A</v>
      </c>
      <c r="L347" s="39" t="e">
        <f>IF(E347="","",IF(Mal!$C$6="","",Mal!$C$6))</f>
        <v>#N/A</v>
      </c>
      <c r="M347" s="39" t="e">
        <f>IF($E347="",IF(INDEX(Mal!K$9:K$431,COUNTIF($E$108:$F346,"")-COUNT($H$108:$H346)+1,0)=M346,"",INDEX(Mal!K$9:K$431,COUNTIF($E$108:$F346,"")-COUNT($H$108:$H346)+1,0)),"")</f>
        <v>#N/A</v>
      </c>
      <c r="N347" s="39" t="e">
        <f>IF($E347="",IF(INDEX(Mal!L$9:L$431,COUNTIF($E$108:$F346,"")-COUNT($H$108:$H346)+1,0)=N346,"",INDEX(Mal!L$9:L$431,COUNTIF($E$108:$F346,"")-COUNT($H$108:$H346)+1,0)),"")</f>
        <v>#N/A</v>
      </c>
      <c r="O347" s="39" t="e">
        <f>IF($E347="",IF(INDEX(Mal!M$9:M$431,COUNTIF($E$108:$F346,"")-COUNT($H$108:$H346)+1,0)=O346,"",INDEX(Mal!M$9:M$431,COUNTIF($E$108:$F346,"")-COUNT($H$108:$H346)+1,0)),"")</f>
        <v>#N/A</v>
      </c>
      <c r="P347" s="39" t="e">
        <f>IF($E347="",IF(INDEX(Mal!N$9:N$431,COUNTIF($E$108:$F346,"")-COUNT($H$108:$H346)+1,0)=P346,"",INDEX(Mal!N$9:N$431,COUNTIF($E$108:$F346,"")-COUNT($H$108:$H346)+1,0)),"")</f>
        <v>#N/A</v>
      </c>
      <c r="Q347" s="39" t="e">
        <f>IF($E347="",IF(INDEX(Mal!O$9:O$431,COUNTIF($E$108:$F346,"")-COUNT($H$108:$H346)+1,0)=Q346,"",INDEX(Mal!O$9:O$431,COUNTIF($E$108:$F346,"")-COUNT($H$108:$H346)+1,0)),"")</f>
        <v>#N/A</v>
      </c>
      <c r="R347" s="39" t="e">
        <f>IF($E347="",IF(INDEX(Mal!P$9:P$431,COUNTIF($E$108:$F346,"")-COUNT($H$108:$H346)+1,0)=R346,"",INDEX(Mal!P$9:P$431,COUNTIF($E$108:$F346,"")-COUNT($H$108:$H346)+1,0)),"")</f>
        <v>#N/A</v>
      </c>
      <c r="S347" s="39" t="e">
        <f>IF($E347="",IF(INDEX(Mal!Q$9:Q$431,COUNTIF($E$108:$F346,"")-COUNT($H$108:$H346)+1,0)=S346,"",INDEX(Mal!Q$9:Q$431,COUNTIF($E$108:$F346,"")-COUNT($H$108:$H346)+1,0)),"")</f>
        <v>#N/A</v>
      </c>
      <c r="T347" s="39" t="e">
        <f>IF($E347="",IF(INDEX(Mal!R$9:R$431,COUNTIF($E$108:$F346,"")-COUNT($H$108:$H346)+1,0)=T346,"",INDEX(Mal!R$9:R$431,COUNTIF($E$108:$F346,"")-COUNT($H$108:$H346)+1,0)),"")</f>
        <v>#N/A</v>
      </c>
      <c r="U347" s="39" t="e">
        <f>IF($E347="",IF(INDEX(Mal!S$9:S$431,COUNTIF($E$108:$F346,"")-COUNT($H$108:$H346)+1,0)=U346,"",INDEX(Mal!S$9:S$431,COUNTIF($E$108:$F346,"")-COUNT($H$108:$H346)+1,0)),"")</f>
        <v>#N/A</v>
      </c>
      <c r="V347" s="39" t="e">
        <f t="shared" si="12"/>
        <v>#N/A</v>
      </c>
      <c r="W347" s="39" t="e">
        <f>IF(IF(AND(E347="",F347=""),INDEX(Mal!I$9:I$431,(COUNT($H$108:$H347)-COUNTIF($V$108:$V347,"")),0),"")="","",IF(AND(E347="",F347=""),INDEX(Mal!I$9:I$431,(COUNT($H$108:$H347)-COUNTIF($V$108:$V347,"")),0),""))</f>
        <v>#N/A</v>
      </c>
      <c r="X347" s="39" t="e">
        <f>IF($E347="",IF(INDEX(Mal!J$9:J$431,COUNTIF($E$108:$F346,"")-COUNT($H$108:$H346)+1,0)=X346,"",INDEX(Mal!J$9:J$431,COUNTIF($E$108:$F346,"")-COUNT($H$108:$H346)+1,0)),"")</f>
        <v>#N/A</v>
      </c>
      <c r="Y347" s="39" t="e">
        <f>IF(AND(Y346="",$H347=$H346),"",IF(VLOOKUP($H347,Mal!$A$9:$T$431,20,0)='Sales Orders'!Y346,"",VLOOKUP($H347,Mal!$A$9:$T$431,20,0)))</f>
        <v>#N/A</v>
      </c>
      <c r="Z347" s="39" t="e">
        <f t="shared" si="13"/>
        <v>#N/A</v>
      </c>
    </row>
    <row r="348" spans="1:26">
      <c r="A348" t="str">
        <f>IFERROR(IF(VLOOKUP(H348,Mal!$A$9:$A$431,1,0),"","END"),"END")</f>
        <v>END</v>
      </c>
      <c r="B348" s="39" t="e">
        <f>IF($E348="",IF(INDEX(Mal!$D$9:$D$431,COUNTIF($E$108:$F347,"")-COUNT($H$108:$H347)+1,0)=B347,"",INDEX(Mal!$D$9:$D$431,COUNTIF($E$108:$F347,"")-COUNT($H$108:$H347)+1,0)),"")</f>
        <v>#N/A</v>
      </c>
      <c r="C348" s="39" t="e">
        <f t="shared" si="14"/>
        <v>#N/A</v>
      </c>
      <c r="D348" s="39" t="e">
        <f>IF($E348="",IF(INDEX(Mal!$F$9:$F$431,COUNTIF($E$108:$F347,"")-COUNT($H$108:$H347)+1,0)=D347,"",INDEX(Mal!$F$9:$F$431,COUNTIF($E$108:$F347,"")-COUNT($H$108:$H347)+1,0)),"")</f>
        <v>#N/A</v>
      </c>
      <c r="E348" s="39" t="e">
        <f>IF(AND(E347="",$H348=$H347),"",IF(VLOOKUP(H348,Mal!$A$9:$B$431,2,0)='Sales Orders'!E347,"",VLOOKUP($H348,Mal!$A$9:$B$431,2,0)))</f>
        <v>#N/A</v>
      </c>
      <c r="F348" s="39" t="e">
        <f>IF($E348="",IF(INDEX(Mal!$C$9:$C$431,COUNTIF($E$108:$F347,"")-COUNT($H$108:$H347)+1,0)=F347,"",INDEX(Mal!$C$9:$C$431,COUNTIF($E$108:$F347,"")-COUNT($H$108:$H347)+1,0)),"")</f>
        <v>#N/A</v>
      </c>
      <c r="G348" s="39" t="e">
        <f t="shared" si="15"/>
        <v>#N/A</v>
      </c>
      <c r="H348" s="39">
        <f>IF(COUNTIF(Mal!$A$9:$A$431,'Sales Orders'!H347)+COUNTIFS(Mal!$A$9:$A$431,H347,Mal!$B$9:$B$431,"&lt;&gt;")+COUNTIFS(Mal!$A$9:$A$431,H347,Mal!$C$9:$C$431,"&lt;&gt;")=COUNTIF('Sales Orders'!$H$108:H347,'Sales Orders'!H347),'Sales Orders'!H347+1,'Sales Orders'!H347)</f>
        <v>2</v>
      </c>
      <c r="I348" s="39" t="e">
        <f>IF(E348="","",IF(Mal!$C$5="","",Mal!$C$5))</f>
        <v>#N/A</v>
      </c>
      <c r="J348" s="39" t="e">
        <f>IF(AND(J347="",$H348=$H347),"",IF(VLOOKUP($H348,Mal!$A$9:$H$431,7,0)='Sales Orders'!J347,"",VLOOKUP($H348,Mal!$A$9:$H$431,7,0)))</f>
        <v>#N/A</v>
      </c>
      <c r="K348" s="39" t="e">
        <f>IF(AND(K347="",$H348=$H347),"",IF(VLOOKUP($H348,Mal!$A$9:$H$431,8,0)='Sales Orders'!K347,"",VLOOKUP($H348,Mal!$A$9:$H$431,8,0)))</f>
        <v>#N/A</v>
      </c>
      <c r="L348" s="39" t="e">
        <f>IF(E348="","",IF(Mal!$C$6="","",Mal!$C$6))</f>
        <v>#N/A</v>
      </c>
      <c r="M348" s="39" t="e">
        <f>IF($E348="",IF(INDEX(Mal!K$9:K$431,COUNTIF($E$108:$F347,"")-COUNT($H$108:$H347)+1,0)=M347,"",INDEX(Mal!K$9:K$431,COUNTIF($E$108:$F347,"")-COUNT($H$108:$H347)+1,0)),"")</f>
        <v>#N/A</v>
      </c>
      <c r="N348" s="39" t="e">
        <f>IF($E348="",IF(INDEX(Mal!L$9:L$431,COUNTIF($E$108:$F347,"")-COUNT($H$108:$H347)+1,0)=N347,"",INDEX(Mal!L$9:L$431,COUNTIF($E$108:$F347,"")-COUNT($H$108:$H347)+1,0)),"")</f>
        <v>#N/A</v>
      </c>
      <c r="O348" s="39" t="e">
        <f>IF($E348="",IF(INDEX(Mal!M$9:M$431,COUNTIF($E$108:$F347,"")-COUNT($H$108:$H347)+1,0)=O347,"",INDEX(Mal!M$9:M$431,COUNTIF($E$108:$F347,"")-COUNT($H$108:$H347)+1,0)),"")</f>
        <v>#N/A</v>
      </c>
      <c r="P348" s="39" t="e">
        <f>IF($E348="",IF(INDEX(Mal!N$9:N$431,COUNTIF($E$108:$F347,"")-COUNT($H$108:$H347)+1,0)=P347,"",INDEX(Mal!N$9:N$431,COUNTIF($E$108:$F347,"")-COUNT($H$108:$H347)+1,0)),"")</f>
        <v>#N/A</v>
      </c>
      <c r="Q348" s="39" t="e">
        <f>IF($E348="",IF(INDEX(Mal!O$9:O$431,COUNTIF($E$108:$F347,"")-COUNT($H$108:$H347)+1,0)=Q347,"",INDEX(Mal!O$9:O$431,COUNTIF($E$108:$F347,"")-COUNT($H$108:$H347)+1,0)),"")</f>
        <v>#N/A</v>
      </c>
      <c r="R348" s="39" t="e">
        <f>IF($E348="",IF(INDEX(Mal!P$9:P$431,COUNTIF($E$108:$F347,"")-COUNT($H$108:$H347)+1,0)=R347,"",INDEX(Mal!P$9:P$431,COUNTIF($E$108:$F347,"")-COUNT($H$108:$H347)+1,0)),"")</f>
        <v>#N/A</v>
      </c>
      <c r="S348" s="39" t="e">
        <f>IF($E348="",IF(INDEX(Mal!Q$9:Q$431,COUNTIF($E$108:$F347,"")-COUNT($H$108:$H347)+1,0)=S347,"",INDEX(Mal!Q$9:Q$431,COUNTIF($E$108:$F347,"")-COUNT($H$108:$H347)+1,0)),"")</f>
        <v>#N/A</v>
      </c>
      <c r="T348" s="39" t="e">
        <f>IF($E348="",IF(INDEX(Mal!R$9:R$431,COUNTIF($E$108:$F347,"")-COUNT($H$108:$H347)+1,0)=T347,"",INDEX(Mal!R$9:R$431,COUNTIF($E$108:$F347,"")-COUNT($H$108:$H347)+1,0)),"")</f>
        <v>#N/A</v>
      </c>
      <c r="U348" s="39" t="e">
        <f>IF($E348="",IF(INDEX(Mal!S$9:S$431,COUNTIF($E$108:$F347,"")-COUNT($H$108:$H347)+1,0)=U347,"",INDEX(Mal!S$9:S$431,COUNTIF($E$108:$F347,"")-COUNT($H$108:$H347)+1,0)),"")</f>
        <v>#N/A</v>
      </c>
      <c r="V348" s="39" t="e">
        <f t="shared" si="12"/>
        <v>#N/A</v>
      </c>
      <c r="W348" s="39" t="e">
        <f>IF(IF(AND(E348="",F348=""),INDEX(Mal!I$9:I$431,(COUNT($H$108:$H348)-COUNTIF($V$108:$V348,"")),0),"")="","",IF(AND(E348="",F348=""),INDEX(Mal!I$9:I$431,(COUNT($H$108:$H348)-COUNTIF($V$108:$V348,"")),0),""))</f>
        <v>#N/A</v>
      </c>
      <c r="X348" s="39" t="e">
        <f>IF($E348="",IF(INDEX(Mal!J$9:J$431,COUNTIF($E$108:$F347,"")-COUNT($H$108:$H347)+1,0)=X347,"",INDEX(Mal!J$9:J$431,COUNTIF($E$108:$F347,"")-COUNT($H$108:$H347)+1,0)),"")</f>
        <v>#N/A</v>
      </c>
      <c r="Y348" s="39" t="e">
        <f>IF(AND(Y347="",$H348=$H347),"",IF(VLOOKUP($H348,Mal!$A$9:$T$431,20,0)='Sales Orders'!Y347,"",VLOOKUP($H348,Mal!$A$9:$T$431,20,0)))</f>
        <v>#N/A</v>
      </c>
      <c r="Z348" s="39" t="e">
        <f t="shared" si="13"/>
        <v>#N/A</v>
      </c>
    </row>
    <row r="349" spans="1:26">
      <c r="A349" t="str">
        <f>IFERROR(IF(VLOOKUP(H349,Mal!$A$9:$A$431,1,0),"","END"),"END")</f>
        <v>END</v>
      </c>
      <c r="B349" s="39" t="e">
        <f>IF($E349="",IF(INDEX(Mal!$D$9:$D$431,COUNTIF($E$108:$F348,"")-COUNT($H$108:$H348)+1,0)=B348,"",INDEX(Mal!$D$9:$D$431,COUNTIF($E$108:$F348,"")-COUNT($H$108:$H348)+1,0)),"")</f>
        <v>#N/A</v>
      </c>
      <c r="C349" s="39" t="e">
        <f t="shared" si="14"/>
        <v>#N/A</v>
      </c>
      <c r="D349" s="39" t="e">
        <f>IF($E349="",IF(INDEX(Mal!$F$9:$F$431,COUNTIF($E$108:$F348,"")-COUNT($H$108:$H348)+1,0)=D348,"",INDEX(Mal!$F$9:$F$431,COUNTIF($E$108:$F348,"")-COUNT($H$108:$H348)+1,0)),"")</f>
        <v>#N/A</v>
      </c>
      <c r="E349" s="39" t="e">
        <f>IF(AND(E348="",$H349=$H348),"",IF(VLOOKUP(H349,Mal!$A$9:$B$431,2,0)='Sales Orders'!E348,"",VLOOKUP($H349,Mal!$A$9:$B$431,2,0)))</f>
        <v>#N/A</v>
      </c>
      <c r="F349" s="39" t="e">
        <f>IF($E349="",IF(INDEX(Mal!$C$9:$C$431,COUNTIF($E$108:$F348,"")-COUNT($H$108:$H348)+1,0)=F348,"",INDEX(Mal!$C$9:$C$431,COUNTIF($E$108:$F348,"")-COUNT($H$108:$H348)+1,0)),"")</f>
        <v>#N/A</v>
      </c>
      <c r="G349" s="39" t="e">
        <f t="shared" si="15"/>
        <v>#N/A</v>
      </c>
      <c r="H349" s="39">
        <f>IF(COUNTIF(Mal!$A$9:$A$431,'Sales Orders'!H348)+COUNTIFS(Mal!$A$9:$A$431,H348,Mal!$B$9:$B$431,"&lt;&gt;")+COUNTIFS(Mal!$A$9:$A$431,H348,Mal!$C$9:$C$431,"&lt;&gt;")=COUNTIF('Sales Orders'!$H$108:H348,'Sales Orders'!H348),'Sales Orders'!H348+1,'Sales Orders'!H348)</f>
        <v>2</v>
      </c>
      <c r="I349" s="39" t="e">
        <f>IF(E349="","",IF(Mal!$C$5="","",Mal!$C$5))</f>
        <v>#N/A</v>
      </c>
      <c r="J349" s="39" t="e">
        <f>IF(AND(J348="",$H349=$H348),"",IF(VLOOKUP($H349,Mal!$A$9:$H$431,7,0)='Sales Orders'!J348,"",VLOOKUP($H349,Mal!$A$9:$H$431,7,0)))</f>
        <v>#N/A</v>
      </c>
      <c r="K349" s="39" t="e">
        <f>IF(AND(K348="",$H349=$H348),"",IF(VLOOKUP($H349,Mal!$A$9:$H$431,8,0)='Sales Orders'!K348,"",VLOOKUP($H349,Mal!$A$9:$H$431,8,0)))</f>
        <v>#N/A</v>
      </c>
      <c r="L349" s="39" t="e">
        <f>IF(E349="","",IF(Mal!$C$6="","",Mal!$C$6))</f>
        <v>#N/A</v>
      </c>
      <c r="M349" s="39" t="e">
        <f>IF($E349="",IF(INDEX(Mal!K$9:K$431,COUNTIF($E$108:$F348,"")-COUNT($H$108:$H348)+1,0)=M348,"",INDEX(Mal!K$9:K$431,COUNTIF($E$108:$F348,"")-COUNT($H$108:$H348)+1,0)),"")</f>
        <v>#N/A</v>
      </c>
      <c r="N349" s="39" t="e">
        <f>IF($E349="",IF(INDEX(Mal!L$9:L$431,COUNTIF($E$108:$F348,"")-COUNT($H$108:$H348)+1,0)=N348,"",INDEX(Mal!L$9:L$431,COUNTIF($E$108:$F348,"")-COUNT($H$108:$H348)+1,0)),"")</f>
        <v>#N/A</v>
      </c>
      <c r="O349" s="39" t="e">
        <f>IF($E349="",IF(INDEX(Mal!M$9:M$431,COUNTIF($E$108:$F348,"")-COUNT($H$108:$H348)+1,0)=O348,"",INDEX(Mal!M$9:M$431,COUNTIF($E$108:$F348,"")-COUNT($H$108:$H348)+1,0)),"")</f>
        <v>#N/A</v>
      </c>
      <c r="P349" s="39" t="e">
        <f>IF($E349="",IF(INDEX(Mal!N$9:N$431,COUNTIF($E$108:$F348,"")-COUNT($H$108:$H348)+1,0)=P348,"",INDEX(Mal!N$9:N$431,COUNTIF($E$108:$F348,"")-COUNT($H$108:$H348)+1,0)),"")</f>
        <v>#N/A</v>
      </c>
      <c r="Q349" s="39" t="e">
        <f>IF($E349="",IF(INDEX(Mal!O$9:O$431,COUNTIF($E$108:$F348,"")-COUNT($H$108:$H348)+1,0)=Q348,"",INDEX(Mal!O$9:O$431,COUNTIF($E$108:$F348,"")-COUNT($H$108:$H348)+1,0)),"")</f>
        <v>#N/A</v>
      </c>
      <c r="R349" s="39" t="e">
        <f>IF($E349="",IF(INDEX(Mal!P$9:P$431,COUNTIF($E$108:$F348,"")-COUNT($H$108:$H348)+1,0)=R348,"",INDEX(Mal!P$9:P$431,COUNTIF($E$108:$F348,"")-COUNT($H$108:$H348)+1,0)),"")</f>
        <v>#N/A</v>
      </c>
      <c r="S349" s="39" t="e">
        <f>IF($E349="",IF(INDEX(Mal!Q$9:Q$431,COUNTIF($E$108:$F348,"")-COUNT($H$108:$H348)+1,0)=S348,"",INDEX(Mal!Q$9:Q$431,COUNTIF($E$108:$F348,"")-COUNT($H$108:$H348)+1,0)),"")</f>
        <v>#N/A</v>
      </c>
      <c r="T349" s="39" t="e">
        <f>IF($E349="",IF(INDEX(Mal!R$9:R$431,COUNTIF($E$108:$F348,"")-COUNT($H$108:$H348)+1,0)=T348,"",INDEX(Mal!R$9:R$431,COUNTIF($E$108:$F348,"")-COUNT($H$108:$H348)+1,0)),"")</f>
        <v>#N/A</v>
      </c>
      <c r="U349" s="39" t="e">
        <f>IF($E349="",IF(INDEX(Mal!S$9:S$431,COUNTIF($E$108:$F348,"")-COUNT($H$108:$H348)+1,0)=U348,"",INDEX(Mal!S$9:S$431,COUNTIF($E$108:$F348,"")-COUNT($H$108:$H348)+1,0)),"")</f>
        <v>#N/A</v>
      </c>
      <c r="V349" s="39" t="e">
        <f t="shared" si="12"/>
        <v>#N/A</v>
      </c>
      <c r="W349" s="39" t="e">
        <f>IF(IF(AND(E349="",F349=""),INDEX(Mal!I$9:I$431,(COUNT($H$108:$H349)-COUNTIF($V$108:$V349,"")),0),"")="","",IF(AND(E349="",F349=""),INDEX(Mal!I$9:I$431,(COUNT($H$108:$H349)-COUNTIF($V$108:$V349,"")),0),""))</f>
        <v>#N/A</v>
      </c>
      <c r="X349" s="39" t="e">
        <f>IF($E349="",IF(INDEX(Mal!J$9:J$431,COUNTIF($E$108:$F348,"")-COUNT($H$108:$H348)+1,0)=X348,"",INDEX(Mal!J$9:J$431,COUNTIF($E$108:$F348,"")-COUNT($H$108:$H348)+1,0)),"")</f>
        <v>#N/A</v>
      </c>
      <c r="Y349" s="39" t="e">
        <f>IF(AND(Y348="",$H349=$H348),"",IF(VLOOKUP($H349,Mal!$A$9:$T$431,20,0)='Sales Orders'!Y348,"",VLOOKUP($H349,Mal!$A$9:$T$431,20,0)))</f>
        <v>#N/A</v>
      </c>
      <c r="Z349" s="39" t="e">
        <f t="shared" si="13"/>
        <v>#N/A</v>
      </c>
    </row>
    <row r="350" spans="1:26">
      <c r="A350" t="str">
        <f>IFERROR(IF(VLOOKUP(H350,Mal!$A$9:$A$431,1,0),"","END"),"END")</f>
        <v>END</v>
      </c>
      <c r="B350" s="39" t="e">
        <f>IF($E350="",IF(INDEX(Mal!$D$9:$D$431,COUNTIF($E$108:$F349,"")-COUNT($H$108:$H349)+1,0)=B349,"",INDEX(Mal!$D$9:$D$431,COUNTIF($E$108:$F349,"")-COUNT($H$108:$H349)+1,0)),"")</f>
        <v>#N/A</v>
      </c>
      <c r="C350" s="39" t="e">
        <f t="shared" si="14"/>
        <v>#N/A</v>
      </c>
      <c r="D350" s="39" t="e">
        <f>IF($E350="",IF(INDEX(Mal!$F$9:$F$431,COUNTIF($E$108:$F349,"")-COUNT($H$108:$H349)+1,0)=D349,"",INDEX(Mal!$F$9:$F$431,COUNTIF($E$108:$F349,"")-COUNT($H$108:$H349)+1,0)),"")</f>
        <v>#N/A</v>
      </c>
      <c r="E350" s="39" t="e">
        <f>IF(AND(E349="",$H350=$H349),"",IF(VLOOKUP(H350,Mal!$A$9:$B$431,2,0)='Sales Orders'!E349,"",VLOOKUP($H350,Mal!$A$9:$B$431,2,0)))</f>
        <v>#N/A</v>
      </c>
      <c r="F350" s="39" t="e">
        <f>IF($E350="",IF(INDEX(Mal!$C$9:$C$431,COUNTIF($E$108:$F349,"")-COUNT($H$108:$H349)+1,0)=F349,"",INDEX(Mal!$C$9:$C$431,COUNTIF($E$108:$F349,"")-COUNT($H$108:$H349)+1,0)),"")</f>
        <v>#N/A</v>
      </c>
      <c r="G350" s="39" t="e">
        <f t="shared" si="15"/>
        <v>#N/A</v>
      </c>
      <c r="H350" s="39">
        <f>IF(COUNTIF(Mal!$A$9:$A$431,'Sales Orders'!H349)+COUNTIFS(Mal!$A$9:$A$431,H349,Mal!$B$9:$B$431,"&lt;&gt;")+COUNTIFS(Mal!$A$9:$A$431,H349,Mal!$C$9:$C$431,"&lt;&gt;")=COUNTIF('Sales Orders'!$H$108:H349,'Sales Orders'!H349),'Sales Orders'!H349+1,'Sales Orders'!H349)</f>
        <v>2</v>
      </c>
      <c r="I350" s="39" t="e">
        <f>IF(E350="","",IF(Mal!$C$5="","",Mal!$C$5))</f>
        <v>#N/A</v>
      </c>
      <c r="J350" s="39" t="e">
        <f>IF(AND(J349="",$H350=$H349),"",IF(VLOOKUP($H350,Mal!$A$9:$H$431,7,0)='Sales Orders'!J349,"",VLOOKUP($H350,Mal!$A$9:$H$431,7,0)))</f>
        <v>#N/A</v>
      </c>
      <c r="K350" s="39" t="e">
        <f>IF(AND(K349="",$H350=$H349),"",IF(VLOOKUP($H350,Mal!$A$9:$H$431,8,0)='Sales Orders'!K349,"",VLOOKUP($H350,Mal!$A$9:$H$431,8,0)))</f>
        <v>#N/A</v>
      </c>
      <c r="L350" s="39" t="e">
        <f>IF(E350="","",IF(Mal!$C$6="","",Mal!$C$6))</f>
        <v>#N/A</v>
      </c>
      <c r="M350" s="39" t="e">
        <f>IF($E350="",IF(INDEX(Mal!K$9:K$431,COUNTIF($E$108:$F349,"")-COUNT($H$108:$H349)+1,0)=M349,"",INDEX(Mal!K$9:K$431,COUNTIF($E$108:$F349,"")-COUNT($H$108:$H349)+1,0)),"")</f>
        <v>#N/A</v>
      </c>
      <c r="N350" s="39" t="e">
        <f>IF($E350="",IF(INDEX(Mal!L$9:L$431,COUNTIF($E$108:$F349,"")-COUNT($H$108:$H349)+1,0)=N349,"",INDEX(Mal!L$9:L$431,COUNTIF($E$108:$F349,"")-COUNT($H$108:$H349)+1,0)),"")</f>
        <v>#N/A</v>
      </c>
      <c r="O350" s="39" t="e">
        <f>IF($E350="",IF(INDEX(Mal!M$9:M$431,COUNTIF($E$108:$F349,"")-COUNT($H$108:$H349)+1,0)=O349,"",INDEX(Mal!M$9:M$431,COUNTIF($E$108:$F349,"")-COUNT($H$108:$H349)+1,0)),"")</f>
        <v>#N/A</v>
      </c>
      <c r="P350" s="39" t="e">
        <f>IF($E350="",IF(INDEX(Mal!N$9:N$431,COUNTIF($E$108:$F349,"")-COUNT($H$108:$H349)+1,0)=P349,"",INDEX(Mal!N$9:N$431,COUNTIF($E$108:$F349,"")-COUNT($H$108:$H349)+1,0)),"")</f>
        <v>#N/A</v>
      </c>
      <c r="Q350" s="39" t="e">
        <f>IF($E350="",IF(INDEX(Mal!O$9:O$431,COUNTIF($E$108:$F349,"")-COUNT($H$108:$H349)+1,0)=Q349,"",INDEX(Mal!O$9:O$431,COUNTIF($E$108:$F349,"")-COUNT($H$108:$H349)+1,0)),"")</f>
        <v>#N/A</v>
      </c>
      <c r="R350" s="39" t="e">
        <f>IF($E350="",IF(INDEX(Mal!P$9:P$431,COUNTIF($E$108:$F349,"")-COUNT($H$108:$H349)+1,0)=R349,"",INDEX(Mal!P$9:P$431,COUNTIF($E$108:$F349,"")-COUNT($H$108:$H349)+1,0)),"")</f>
        <v>#N/A</v>
      </c>
      <c r="S350" s="39" t="e">
        <f>IF($E350="",IF(INDEX(Mal!Q$9:Q$431,COUNTIF($E$108:$F349,"")-COUNT($H$108:$H349)+1,0)=S349,"",INDEX(Mal!Q$9:Q$431,COUNTIF($E$108:$F349,"")-COUNT($H$108:$H349)+1,0)),"")</f>
        <v>#N/A</v>
      </c>
      <c r="T350" s="39" t="e">
        <f>IF($E350="",IF(INDEX(Mal!R$9:R$431,COUNTIF($E$108:$F349,"")-COUNT($H$108:$H349)+1,0)=T349,"",INDEX(Mal!R$9:R$431,COUNTIF($E$108:$F349,"")-COUNT($H$108:$H349)+1,0)),"")</f>
        <v>#N/A</v>
      </c>
      <c r="U350" s="39" t="e">
        <f>IF($E350="",IF(INDEX(Mal!S$9:S$431,COUNTIF($E$108:$F349,"")-COUNT($H$108:$H349)+1,0)=U349,"",INDEX(Mal!S$9:S$431,COUNTIF($E$108:$F349,"")-COUNT($H$108:$H349)+1,0)),"")</f>
        <v>#N/A</v>
      </c>
      <c r="V350" s="39" t="e">
        <f t="shared" si="12"/>
        <v>#N/A</v>
      </c>
      <c r="W350" s="39" t="e">
        <f>IF(IF(AND(E350="",F350=""),INDEX(Mal!I$9:I$431,(COUNT($H$108:$H350)-COUNTIF($V$108:$V350,"")),0),"")="","",IF(AND(E350="",F350=""),INDEX(Mal!I$9:I$431,(COUNT($H$108:$H350)-COUNTIF($V$108:$V350,"")),0),""))</f>
        <v>#N/A</v>
      </c>
      <c r="X350" s="39" t="e">
        <f>IF($E350="",IF(INDEX(Mal!J$9:J$431,COUNTIF($E$108:$F349,"")-COUNT($H$108:$H349)+1,0)=X349,"",INDEX(Mal!J$9:J$431,COUNTIF($E$108:$F349,"")-COUNT($H$108:$H349)+1,0)),"")</f>
        <v>#N/A</v>
      </c>
      <c r="Y350" s="39" t="e">
        <f>IF(AND(Y349="",$H350=$H349),"",IF(VLOOKUP($H350,Mal!$A$9:$T$431,20,0)='Sales Orders'!Y349,"",VLOOKUP($H350,Mal!$A$9:$T$431,20,0)))</f>
        <v>#N/A</v>
      </c>
      <c r="Z350" s="39" t="e">
        <f t="shared" si="13"/>
        <v>#N/A</v>
      </c>
    </row>
    <row r="351" spans="1:26">
      <c r="A351" t="str">
        <f>IFERROR(IF(VLOOKUP(H351,Mal!$A$9:$A$431,1,0),"","END"),"END")</f>
        <v>END</v>
      </c>
      <c r="B351" s="39" t="e">
        <f>IF($E351="",IF(INDEX(Mal!$D$9:$D$431,COUNTIF($E$108:$F350,"")-COUNT($H$108:$H350)+1,0)=B350,"",INDEX(Mal!$D$9:$D$431,COUNTIF($E$108:$F350,"")-COUNT($H$108:$H350)+1,0)),"")</f>
        <v>#N/A</v>
      </c>
      <c r="C351" s="39" t="e">
        <f t="shared" si="14"/>
        <v>#N/A</v>
      </c>
      <c r="D351" s="39" t="e">
        <f>IF($E351="",IF(INDEX(Mal!$F$9:$F$431,COUNTIF($E$108:$F350,"")-COUNT($H$108:$H350)+1,0)=D350,"",INDEX(Mal!$F$9:$F$431,COUNTIF($E$108:$F350,"")-COUNT($H$108:$H350)+1,0)),"")</f>
        <v>#N/A</v>
      </c>
      <c r="E351" s="39" t="e">
        <f>IF(AND(E350="",$H351=$H350),"",IF(VLOOKUP(H351,Mal!$A$9:$B$431,2,0)='Sales Orders'!E350,"",VLOOKUP($H351,Mal!$A$9:$B$431,2,0)))</f>
        <v>#N/A</v>
      </c>
      <c r="F351" s="39" t="e">
        <f>IF($E351="",IF(INDEX(Mal!$C$9:$C$431,COUNTIF($E$108:$F350,"")-COUNT($H$108:$H350)+1,0)=F350,"",INDEX(Mal!$C$9:$C$431,COUNTIF($E$108:$F350,"")-COUNT($H$108:$H350)+1,0)),"")</f>
        <v>#N/A</v>
      </c>
      <c r="G351" s="39" t="e">
        <f t="shared" si="15"/>
        <v>#N/A</v>
      </c>
      <c r="H351" s="39">
        <f>IF(COUNTIF(Mal!$A$9:$A$431,'Sales Orders'!H350)+COUNTIFS(Mal!$A$9:$A$431,H350,Mal!$B$9:$B$431,"&lt;&gt;")+COUNTIFS(Mal!$A$9:$A$431,H350,Mal!$C$9:$C$431,"&lt;&gt;")=COUNTIF('Sales Orders'!$H$108:H350,'Sales Orders'!H350),'Sales Orders'!H350+1,'Sales Orders'!H350)</f>
        <v>2</v>
      </c>
      <c r="I351" s="39" t="e">
        <f>IF(E351="","",IF(Mal!$C$5="","",Mal!$C$5))</f>
        <v>#N/A</v>
      </c>
      <c r="J351" s="39" t="e">
        <f>IF(AND(J350="",$H351=$H350),"",IF(VLOOKUP($H351,Mal!$A$9:$H$431,7,0)='Sales Orders'!J350,"",VLOOKUP($H351,Mal!$A$9:$H$431,7,0)))</f>
        <v>#N/A</v>
      </c>
      <c r="K351" s="39" t="e">
        <f>IF(AND(K350="",$H351=$H350),"",IF(VLOOKUP($H351,Mal!$A$9:$H$431,8,0)='Sales Orders'!K350,"",VLOOKUP($H351,Mal!$A$9:$H$431,8,0)))</f>
        <v>#N/A</v>
      </c>
      <c r="L351" s="39" t="e">
        <f>IF(E351="","",IF(Mal!$C$6="","",Mal!$C$6))</f>
        <v>#N/A</v>
      </c>
      <c r="M351" s="39" t="e">
        <f>IF($E351="",IF(INDEX(Mal!K$9:K$431,COUNTIF($E$108:$F350,"")-COUNT($H$108:$H350)+1,0)=M350,"",INDEX(Mal!K$9:K$431,COUNTIF($E$108:$F350,"")-COUNT($H$108:$H350)+1,0)),"")</f>
        <v>#N/A</v>
      </c>
      <c r="N351" s="39" t="e">
        <f>IF($E351="",IF(INDEX(Mal!L$9:L$431,COUNTIF($E$108:$F350,"")-COUNT($H$108:$H350)+1,0)=N350,"",INDEX(Mal!L$9:L$431,COUNTIF($E$108:$F350,"")-COUNT($H$108:$H350)+1,0)),"")</f>
        <v>#N/A</v>
      </c>
      <c r="O351" s="39" t="e">
        <f>IF($E351="",IF(INDEX(Mal!M$9:M$431,COUNTIF($E$108:$F350,"")-COUNT($H$108:$H350)+1,0)=O350,"",INDEX(Mal!M$9:M$431,COUNTIF($E$108:$F350,"")-COUNT($H$108:$H350)+1,0)),"")</f>
        <v>#N/A</v>
      </c>
      <c r="P351" s="39" t="e">
        <f>IF($E351="",IF(INDEX(Mal!N$9:N$431,COUNTIF($E$108:$F350,"")-COUNT($H$108:$H350)+1,0)=P350,"",INDEX(Mal!N$9:N$431,COUNTIF($E$108:$F350,"")-COUNT($H$108:$H350)+1,0)),"")</f>
        <v>#N/A</v>
      </c>
      <c r="Q351" s="39" t="e">
        <f>IF($E351="",IF(INDEX(Mal!O$9:O$431,COUNTIF($E$108:$F350,"")-COUNT($H$108:$H350)+1,0)=Q350,"",INDEX(Mal!O$9:O$431,COUNTIF($E$108:$F350,"")-COUNT($H$108:$H350)+1,0)),"")</f>
        <v>#N/A</v>
      </c>
      <c r="R351" s="39" t="e">
        <f>IF($E351="",IF(INDEX(Mal!P$9:P$431,COUNTIF($E$108:$F350,"")-COUNT($H$108:$H350)+1,0)=R350,"",INDEX(Mal!P$9:P$431,COUNTIF($E$108:$F350,"")-COUNT($H$108:$H350)+1,0)),"")</f>
        <v>#N/A</v>
      </c>
      <c r="S351" s="39" t="e">
        <f>IF($E351="",IF(INDEX(Mal!Q$9:Q$431,COUNTIF($E$108:$F350,"")-COUNT($H$108:$H350)+1,0)=S350,"",INDEX(Mal!Q$9:Q$431,COUNTIF($E$108:$F350,"")-COUNT($H$108:$H350)+1,0)),"")</f>
        <v>#N/A</v>
      </c>
      <c r="T351" s="39" t="e">
        <f>IF($E351="",IF(INDEX(Mal!R$9:R$431,COUNTIF($E$108:$F350,"")-COUNT($H$108:$H350)+1,0)=T350,"",INDEX(Mal!R$9:R$431,COUNTIF($E$108:$F350,"")-COUNT($H$108:$H350)+1,0)),"")</f>
        <v>#N/A</v>
      </c>
      <c r="U351" s="39" t="e">
        <f>IF($E351="",IF(INDEX(Mal!S$9:S$431,COUNTIF($E$108:$F350,"")-COUNT($H$108:$H350)+1,0)=U350,"",INDEX(Mal!S$9:S$431,COUNTIF($E$108:$F350,"")-COUNT($H$108:$H350)+1,0)),"")</f>
        <v>#N/A</v>
      </c>
      <c r="V351" s="39" t="e">
        <f t="shared" si="12"/>
        <v>#N/A</v>
      </c>
      <c r="W351" s="39" t="e">
        <f>IF(IF(AND(E351="",F351=""),INDEX(Mal!I$9:I$431,(COUNT($H$108:$H351)-COUNTIF($V$108:$V351,"")),0),"")="","",IF(AND(E351="",F351=""),INDEX(Mal!I$9:I$431,(COUNT($H$108:$H351)-COUNTIF($V$108:$V351,"")),0),""))</f>
        <v>#N/A</v>
      </c>
      <c r="X351" s="39" t="e">
        <f>IF($E351="",IF(INDEX(Mal!J$9:J$431,COUNTIF($E$108:$F350,"")-COUNT($H$108:$H350)+1,0)=X350,"",INDEX(Mal!J$9:J$431,COUNTIF($E$108:$F350,"")-COUNT($H$108:$H350)+1,0)),"")</f>
        <v>#N/A</v>
      </c>
      <c r="Y351" s="39" t="e">
        <f>IF(AND(Y350="",$H351=$H350),"",IF(VLOOKUP($H351,Mal!$A$9:$T$431,20,0)='Sales Orders'!Y350,"",VLOOKUP($H351,Mal!$A$9:$T$431,20,0)))</f>
        <v>#N/A</v>
      </c>
      <c r="Z351" s="39" t="e">
        <f t="shared" si="13"/>
        <v>#N/A</v>
      </c>
    </row>
    <row r="352" spans="1:26">
      <c r="A352" t="str">
        <f>IFERROR(IF(VLOOKUP(H352,Mal!$A$9:$A$431,1,0),"","END"),"END")</f>
        <v>END</v>
      </c>
      <c r="B352" s="39" t="e">
        <f>IF($E352="",IF(INDEX(Mal!$D$9:$D$431,COUNTIF($E$108:$F351,"")-COUNT($H$108:$H351)+1,0)=B351,"",INDEX(Mal!$D$9:$D$431,COUNTIF($E$108:$F351,"")-COUNT($H$108:$H351)+1,0)),"")</f>
        <v>#N/A</v>
      </c>
      <c r="C352" s="39" t="e">
        <f t="shared" si="14"/>
        <v>#N/A</v>
      </c>
      <c r="D352" s="39" t="e">
        <f>IF($E352="",IF(INDEX(Mal!$F$9:$F$431,COUNTIF($E$108:$F351,"")-COUNT($H$108:$H351)+1,0)=D351,"",INDEX(Mal!$F$9:$F$431,COUNTIF($E$108:$F351,"")-COUNT($H$108:$H351)+1,0)),"")</f>
        <v>#N/A</v>
      </c>
      <c r="E352" s="39" t="e">
        <f>IF(AND(E351="",$H352=$H351),"",IF(VLOOKUP(H352,Mal!$A$9:$B$431,2,0)='Sales Orders'!E351,"",VLOOKUP($H352,Mal!$A$9:$B$431,2,0)))</f>
        <v>#N/A</v>
      </c>
      <c r="F352" s="39" t="e">
        <f>IF($E352="",IF(INDEX(Mal!$C$9:$C$431,COUNTIF($E$108:$F351,"")-COUNT($H$108:$H351)+1,0)=F351,"",INDEX(Mal!$C$9:$C$431,COUNTIF($E$108:$F351,"")-COUNT($H$108:$H351)+1,0)),"")</f>
        <v>#N/A</v>
      </c>
      <c r="G352" s="39" t="e">
        <f t="shared" si="15"/>
        <v>#N/A</v>
      </c>
      <c r="H352" s="39">
        <f>IF(COUNTIF(Mal!$A$9:$A$431,'Sales Orders'!H351)+COUNTIFS(Mal!$A$9:$A$431,H351,Mal!$B$9:$B$431,"&lt;&gt;")+COUNTIFS(Mal!$A$9:$A$431,H351,Mal!$C$9:$C$431,"&lt;&gt;")=COUNTIF('Sales Orders'!$H$108:H351,'Sales Orders'!H351),'Sales Orders'!H351+1,'Sales Orders'!H351)</f>
        <v>2</v>
      </c>
      <c r="I352" s="39" t="e">
        <f>IF(E352="","",IF(Mal!$C$5="","",Mal!$C$5))</f>
        <v>#N/A</v>
      </c>
      <c r="J352" s="39" t="e">
        <f>IF(AND(J351="",$H352=$H351),"",IF(VLOOKUP($H352,Mal!$A$9:$H$431,7,0)='Sales Orders'!J351,"",VLOOKUP($H352,Mal!$A$9:$H$431,7,0)))</f>
        <v>#N/A</v>
      </c>
      <c r="K352" s="39" t="e">
        <f>IF(AND(K351="",$H352=$H351),"",IF(VLOOKUP($H352,Mal!$A$9:$H$431,8,0)='Sales Orders'!K351,"",VLOOKUP($H352,Mal!$A$9:$H$431,8,0)))</f>
        <v>#N/A</v>
      </c>
      <c r="L352" s="39" t="e">
        <f>IF(E352="","",IF(Mal!$C$6="","",Mal!$C$6))</f>
        <v>#N/A</v>
      </c>
      <c r="M352" s="39" t="e">
        <f>IF($E352="",IF(INDEX(Mal!K$9:K$431,COUNTIF($E$108:$F351,"")-COUNT($H$108:$H351)+1,0)=M351,"",INDEX(Mal!K$9:K$431,COUNTIF($E$108:$F351,"")-COUNT($H$108:$H351)+1,0)),"")</f>
        <v>#N/A</v>
      </c>
      <c r="N352" s="39" t="e">
        <f>IF($E352="",IF(INDEX(Mal!L$9:L$431,COUNTIF($E$108:$F351,"")-COUNT($H$108:$H351)+1,0)=N351,"",INDEX(Mal!L$9:L$431,COUNTIF($E$108:$F351,"")-COUNT($H$108:$H351)+1,0)),"")</f>
        <v>#N/A</v>
      </c>
      <c r="O352" s="39" t="e">
        <f>IF($E352="",IF(INDEX(Mal!M$9:M$431,COUNTIF($E$108:$F351,"")-COUNT($H$108:$H351)+1,0)=O351,"",INDEX(Mal!M$9:M$431,COUNTIF($E$108:$F351,"")-COUNT($H$108:$H351)+1,0)),"")</f>
        <v>#N/A</v>
      </c>
      <c r="P352" s="39" t="e">
        <f>IF($E352="",IF(INDEX(Mal!N$9:N$431,COUNTIF($E$108:$F351,"")-COUNT($H$108:$H351)+1,0)=P351,"",INDEX(Mal!N$9:N$431,COUNTIF($E$108:$F351,"")-COUNT($H$108:$H351)+1,0)),"")</f>
        <v>#N/A</v>
      </c>
      <c r="Q352" s="39" t="e">
        <f>IF($E352="",IF(INDEX(Mal!O$9:O$431,COUNTIF($E$108:$F351,"")-COUNT($H$108:$H351)+1,0)=Q351,"",INDEX(Mal!O$9:O$431,COUNTIF($E$108:$F351,"")-COUNT($H$108:$H351)+1,0)),"")</f>
        <v>#N/A</v>
      </c>
      <c r="R352" s="39" t="e">
        <f>IF($E352="",IF(INDEX(Mal!P$9:P$431,COUNTIF($E$108:$F351,"")-COUNT($H$108:$H351)+1,0)=R351,"",INDEX(Mal!P$9:P$431,COUNTIF($E$108:$F351,"")-COUNT($H$108:$H351)+1,0)),"")</f>
        <v>#N/A</v>
      </c>
      <c r="S352" s="39" t="e">
        <f>IF($E352="",IF(INDEX(Mal!Q$9:Q$431,COUNTIF($E$108:$F351,"")-COUNT($H$108:$H351)+1,0)=S351,"",INDEX(Mal!Q$9:Q$431,COUNTIF($E$108:$F351,"")-COUNT($H$108:$H351)+1,0)),"")</f>
        <v>#N/A</v>
      </c>
      <c r="T352" s="39" t="e">
        <f>IF($E352="",IF(INDEX(Mal!R$9:R$431,COUNTIF($E$108:$F351,"")-COUNT($H$108:$H351)+1,0)=T351,"",INDEX(Mal!R$9:R$431,COUNTIF($E$108:$F351,"")-COUNT($H$108:$H351)+1,0)),"")</f>
        <v>#N/A</v>
      </c>
      <c r="U352" s="39" t="e">
        <f>IF($E352="",IF(INDEX(Mal!S$9:S$431,COUNTIF($E$108:$F351,"")-COUNT($H$108:$H351)+1,0)=U351,"",INDEX(Mal!S$9:S$431,COUNTIF($E$108:$F351,"")-COUNT($H$108:$H351)+1,0)),"")</f>
        <v>#N/A</v>
      </c>
      <c r="V352" s="39" t="e">
        <f t="shared" si="12"/>
        <v>#N/A</v>
      </c>
      <c r="W352" s="39" t="e">
        <f>IF(IF(AND(E352="",F352=""),INDEX(Mal!I$9:I$431,(COUNT($H$108:$H352)-COUNTIF($V$108:$V352,"")),0),"")="","",IF(AND(E352="",F352=""),INDEX(Mal!I$9:I$431,(COUNT($H$108:$H352)-COUNTIF($V$108:$V352,"")),0),""))</f>
        <v>#N/A</v>
      </c>
      <c r="X352" s="39" t="e">
        <f>IF($E352="",IF(INDEX(Mal!J$9:J$431,COUNTIF($E$108:$F351,"")-COUNT($H$108:$H351)+1,0)=X351,"",INDEX(Mal!J$9:J$431,COUNTIF($E$108:$F351,"")-COUNT($H$108:$H351)+1,0)),"")</f>
        <v>#N/A</v>
      </c>
      <c r="Y352" s="39" t="e">
        <f>IF(AND(Y351="",$H352=$H351),"",IF(VLOOKUP($H352,Mal!$A$9:$T$431,20,0)='Sales Orders'!Y351,"",VLOOKUP($H352,Mal!$A$9:$T$431,20,0)))</f>
        <v>#N/A</v>
      </c>
      <c r="Z352" s="39" t="e">
        <f t="shared" si="13"/>
        <v>#N/A</v>
      </c>
    </row>
    <row r="353" spans="1:26">
      <c r="A353" t="str">
        <f>IFERROR(IF(VLOOKUP(H353,Mal!$A$9:$A$431,1,0),"","END"),"END")</f>
        <v>END</v>
      </c>
      <c r="B353" s="39" t="e">
        <f>IF($E353="",IF(INDEX(Mal!$D$9:$D$431,COUNTIF($E$108:$F352,"")-COUNT($H$108:$H352)+1,0)=B352,"",INDEX(Mal!$D$9:$D$431,COUNTIF($E$108:$F352,"")-COUNT($H$108:$H352)+1,0)),"")</f>
        <v>#N/A</v>
      </c>
      <c r="C353" s="39" t="e">
        <f t="shared" si="14"/>
        <v>#N/A</v>
      </c>
      <c r="D353" s="39" t="e">
        <f>IF($E353="",IF(INDEX(Mal!$F$9:$F$431,COUNTIF($E$108:$F352,"")-COUNT($H$108:$H352)+1,0)=D352,"",INDEX(Mal!$F$9:$F$431,COUNTIF($E$108:$F352,"")-COUNT($H$108:$H352)+1,0)),"")</f>
        <v>#N/A</v>
      </c>
      <c r="E353" s="39" t="e">
        <f>IF(AND(E352="",$H353=$H352),"",IF(VLOOKUP(H353,Mal!$A$9:$B$431,2,0)='Sales Orders'!E352,"",VLOOKUP($H353,Mal!$A$9:$B$431,2,0)))</f>
        <v>#N/A</v>
      </c>
      <c r="F353" s="39" t="e">
        <f>IF($E353="",IF(INDEX(Mal!$C$9:$C$431,COUNTIF($E$108:$F352,"")-COUNT($H$108:$H352)+1,0)=F352,"",INDEX(Mal!$C$9:$C$431,COUNTIF($E$108:$F352,"")-COUNT($H$108:$H352)+1,0)),"")</f>
        <v>#N/A</v>
      </c>
      <c r="G353" s="39" t="e">
        <f t="shared" si="15"/>
        <v>#N/A</v>
      </c>
      <c r="H353" s="39">
        <f>IF(COUNTIF(Mal!$A$9:$A$431,'Sales Orders'!H352)+COUNTIFS(Mal!$A$9:$A$431,H352,Mal!$B$9:$B$431,"&lt;&gt;")+COUNTIFS(Mal!$A$9:$A$431,H352,Mal!$C$9:$C$431,"&lt;&gt;")=COUNTIF('Sales Orders'!$H$108:H352,'Sales Orders'!H352),'Sales Orders'!H352+1,'Sales Orders'!H352)</f>
        <v>2</v>
      </c>
      <c r="I353" s="39" t="e">
        <f>IF(E353="","",IF(Mal!$C$5="","",Mal!$C$5))</f>
        <v>#N/A</v>
      </c>
      <c r="J353" s="39" t="e">
        <f>IF(AND(J352="",$H353=$H352),"",IF(VLOOKUP($H353,Mal!$A$9:$H$431,7,0)='Sales Orders'!J352,"",VLOOKUP($H353,Mal!$A$9:$H$431,7,0)))</f>
        <v>#N/A</v>
      </c>
      <c r="K353" s="39" t="e">
        <f>IF(AND(K352="",$H353=$H352),"",IF(VLOOKUP($H353,Mal!$A$9:$H$431,8,0)='Sales Orders'!K352,"",VLOOKUP($H353,Mal!$A$9:$H$431,8,0)))</f>
        <v>#N/A</v>
      </c>
      <c r="L353" s="39" t="e">
        <f>IF(E353="","",IF(Mal!$C$6="","",Mal!$C$6))</f>
        <v>#N/A</v>
      </c>
      <c r="M353" s="39" t="e">
        <f>IF($E353="",IF(INDEX(Mal!K$9:K$431,COUNTIF($E$108:$F352,"")-COUNT($H$108:$H352)+1,0)=M352,"",INDEX(Mal!K$9:K$431,COUNTIF($E$108:$F352,"")-COUNT($H$108:$H352)+1,0)),"")</f>
        <v>#N/A</v>
      </c>
      <c r="N353" s="39" t="e">
        <f>IF($E353="",IF(INDEX(Mal!L$9:L$431,COUNTIF($E$108:$F352,"")-COUNT($H$108:$H352)+1,0)=N352,"",INDEX(Mal!L$9:L$431,COUNTIF($E$108:$F352,"")-COUNT($H$108:$H352)+1,0)),"")</f>
        <v>#N/A</v>
      </c>
      <c r="O353" s="39" t="e">
        <f>IF($E353="",IF(INDEX(Mal!M$9:M$431,COUNTIF($E$108:$F352,"")-COUNT($H$108:$H352)+1,0)=O352,"",INDEX(Mal!M$9:M$431,COUNTIF($E$108:$F352,"")-COUNT($H$108:$H352)+1,0)),"")</f>
        <v>#N/A</v>
      </c>
      <c r="P353" s="39" t="e">
        <f>IF($E353="",IF(INDEX(Mal!N$9:N$431,COUNTIF($E$108:$F352,"")-COUNT($H$108:$H352)+1,0)=P352,"",INDEX(Mal!N$9:N$431,COUNTIF($E$108:$F352,"")-COUNT($H$108:$H352)+1,0)),"")</f>
        <v>#N/A</v>
      </c>
      <c r="Q353" s="39" t="e">
        <f>IF($E353="",IF(INDEX(Mal!O$9:O$431,COUNTIF($E$108:$F352,"")-COUNT($H$108:$H352)+1,0)=Q352,"",INDEX(Mal!O$9:O$431,COUNTIF($E$108:$F352,"")-COUNT($H$108:$H352)+1,0)),"")</f>
        <v>#N/A</v>
      </c>
      <c r="R353" s="39" t="e">
        <f>IF($E353="",IF(INDEX(Mal!P$9:P$431,COUNTIF($E$108:$F352,"")-COUNT($H$108:$H352)+1,0)=R352,"",INDEX(Mal!P$9:P$431,COUNTIF($E$108:$F352,"")-COUNT($H$108:$H352)+1,0)),"")</f>
        <v>#N/A</v>
      </c>
      <c r="S353" s="39" t="e">
        <f>IF($E353="",IF(INDEX(Mal!Q$9:Q$431,COUNTIF($E$108:$F352,"")-COUNT($H$108:$H352)+1,0)=S352,"",INDEX(Mal!Q$9:Q$431,COUNTIF($E$108:$F352,"")-COUNT($H$108:$H352)+1,0)),"")</f>
        <v>#N/A</v>
      </c>
      <c r="T353" s="39" t="e">
        <f>IF($E353="",IF(INDEX(Mal!R$9:R$431,COUNTIF($E$108:$F352,"")-COUNT($H$108:$H352)+1,0)=T352,"",INDEX(Mal!R$9:R$431,COUNTIF($E$108:$F352,"")-COUNT($H$108:$H352)+1,0)),"")</f>
        <v>#N/A</v>
      </c>
      <c r="U353" s="39" t="e">
        <f>IF($E353="",IF(INDEX(Mal!S$9:S$431,COUNTIF($E$108:$F352,"")-COUNT($H$108:$H352)+1,0)=U352,"",INDEX(Mal!S$9:S$431,COUNTIF($E$108:$F352,"")-COUNT($H$108:$H352)+1,0)),"")</f>
        <v>#N/A</v>
      </c>
      <c r="V353" s="39" t="e">
        <f t="shared" si="12"/>
        <v>#N/A</v>
      </c>
      <c r="W353" s="39" t="e">
        <f>IF(IF(AND(E353="",F353=""),INDEX(Mal!I$9:I$431,(COUNT($H$108:$H353)-COUNTIF($V$108:$V353,"")),0),"")="","",IF(AND(E353="",F353=""),INDEX(Mal!I$9:I$431,(COUNT($H$108:$H353)-COUNTIF($V$108:$V353,"")),0),""))</f>
        <v>#N/A</v>
      </c>
      <c r="X353" s="39" t="e">
        <f>IF($E353="",IF(INDEX(Mal!J$9:J$431,COUNTIF($E$108:$F352,"")-COUNT($H$108:$H352)+1,0)=X352,"",INDEX(Mal!J$9:J$431,COUNTIF($E$108:$F352,"")-COUNT($H$108:$H352)+1,0)),"")</f>
        <v>#N/A</v>
      </c>
      <c r="Y353" s="39" t="e">
        <f>IF(AND(Y352="",$H353=$H352),"",IF(VLOOKUP($H353,Mal!$A$9:$T$431,20,0)='Sales Orders'!Y352,"",VLOOKUP($H353,Mal!$A$9:$T$431,20,0)))</f>
        <v>#N/A</v>
      </c>
      <c r="Z353" s="39" t="e">
        <f t="shared" si="13"/>
        <v>#N/A</v>
      </c>
    </row>
    <row r="354" spans="1:26">
      <c r="A354" t="str">
        <f>IFERROR(IF(VLOOKUP(H354,Mal!$A$9:$A$431,1,0),"","END"),"END")</f>
        <v>END</v>
      </c>
      <c r="B354" s="39" t="e">
        <f>IF($E354="",IF(INDEX(Mal!$D$9:$D$431,COUNTIF($E$108:$F353,"")-COUNT($H$108:$H353)+1,0)=B353,"",INDEX(Mal!$D$9:$D$431,COUNTIF($E$108:$F353,"")-COUNT($H$108:$H353)+1,0)),"")</f>
        <v>#N/A</v>
      </c>
      <c r="C354" s="39" t="e">
        <f t="shared" si="14"/>
        <v>#N/A</v>
      </c>
      <c r="D354" s="39" t="e">
        <f>IF($E354="",IF(INDEX(Mal!$F$9:$F$431,COUNTIF($E$108:$F353,"")-COUNT($H$108:$H353)+1,0)=D353,"",INDEX(Mal!$F$9:$F$431,COUNTIF($E$108:$F353,"")-COUNT($H$108:$H353)+1,0)),"")</f>
        <v>#N/A</v>
      </c>
      <c r="E354" s="39" t="e">
        <f>IF(AND(E353="",$H354=$H353),"",IF(VLOOKUP(H354,Mal!$A$9:$B$431,2,0)='Sales Orders'!E353,"",VLOOKUP($H354,Mal!$A$9:$B$431,2,0)))</f>
        <v>#N/A</v>
      </c>
      <c r="F354" s="39" t="e">
        <f>IF($E354="",IF(INDEX(Mal!$C$9:$C$431,COUNTIF($E$108:$F353,"")-COUNT($H$108:$H353)+1,0)=F353,"",INDEX(Mal!$C$9:$C$431,COUNTIF($E$108:$F353,"")-COUNT($H$108:$H353)+1,0)),"")</f>
        <v>#N/A</v>
      </c>
      <c r="G354" s="39" t="e">
        <f t="shared" si="15"/>
        <v>#N/A</v>
      </c>
      <c r="H354" s="39">
        <f>IF(COUNTIF(Mal!$A$9:$A$431,'Sales Orders'!H353)+COUNTIFS(Mal!$A$9:$A$431,H353,Mal!$B$9:$B$431,"&lt;&gt;")+COUNTIFS(Mal!$A$9:$A$431,H353,Mal!$C$9:$C$431,"&lt;&gt;")=COUNTIF('Sales Orders'!$H$108:H353,'Sales Orders'!H353),'Sales Orders'!H353+1,'Sales Orders'!H353)</f>
        <v>2</v>
      </c>
      <c r="I354" s="39" t="e">
        <f>IF(E354="","",IF(Mal!$C$5="","",Mal!$C$5))</f>
        <v>#N/A</v>
      </c>
      <c r="J354" s="39" t="e">
        <f>IF(AND(J353="",$H354=$H353),"",IF(VLOOKUP($H354,Mal!$A$9:$H$431,7,0)='Sales Orders'!J353,"",VLOOKUP($H354,Mal!$A$9:$H$431,7,0)))</f>
        <v>#N/A</v>
      </c>
      <c r="K354" s="39" t="e">
        <f>IF(AND(K353="",$H354=$H353),"",IF(VLOOKUP($H354,Mal!$A$9:$H$431,8,0)='Sales Orders'!K353,"",VLOOKUP($H354,Mal!$A$9:$H$431,8,0)))</f>
        <v>#N/A</v>
      </c>
      <c r="L354" s="39" t="e">
        <f>IF(E354="","",IF(Mal!$C$6="","",Mal!$C$6))</f>
        <v>#N/A</v>
      </c>
      <c r="M354" s="39" t="e">
        <f>IF($E354="",IF(INDEX(Mal!K$9:K$431,COUNTIF($E$108:$F353,"")-COUNT($H$108:$H353)+1,0)=M353,"",INDEX(Mal!K$9:K$431,COUNTIF($E$108:$F353,"")-COUNT($H$108:$H353)+1,0)),"")</f>
        <v>#N/A</v>
      </c>
      <c r="N354" s="39" t="e">
        <f>IF($E354="",IF(INDEX(Mal!L$9:L$431,COUNTIF($E$108:$F353,"")-COUNT($H$108:$H353)+1,0)=N353,"",INDEX(Mal!L$9:L$431,COUNTIF($E$108:$F353,"")-COUNT($H$108:$H353)+1,0)),"")</f>
        <v>#N/A</v>
      </c>
      <c r="O354" s="39" t="e">
        <f>IF($E354="",IF(INDEX(Mal!M$9:M$431,COUNTIF($E$108:$F353,"")-COUNT($H$108:$H353)+1,0)=O353,"",INDEX(Mal!M$9:M$431,COUNTIF($E$108:$F353,"")-COUNT($H$108:$H353)+1,0)),"")</f>
        <v>#N/A</v>
      </c>
      <c r="P354" s="39" t="e">
        <f>IF($E354="",IF(INDEX(Mal!N$9:N$431,COUNTIF($E$108:$F353,"")-COUNT($H$108:$H353)+1,0)=P353,"",INDEX(Mal!N$9:N$431,COUNTIF($E$108:$F353,"")-COUNT($H$108:$H353)+1,0)),"")</f>
        <v>#N/A</v>
      </c>
      <c r="Q354" s="39" t="e">
        <f>IF($E354="",IF(INDEX(Mal!O$9:O$431,COUNTIF($E$108:$F353,"")-COUNT($H$108:$H353)+1,0)=Q353,"",INDEX(Mal!O$9:O$431,COUNTIF($E$108:$F353,"")-COUNT($H$108:$H353)+1,0)),"")</f>
        <v>#N/A</v>
      </c>
      <c r="R354" s="39" t="e">
        <f>IF($E354="",IF(INDEX(Mal!P$9:P$431,COUNTIF($E$108:$F353,"")-COUNT($H$108:$H353)+1,0)=R353,"",INDEX(Mal!P$9:P$431,COUNTIF($E$108:$F353,"")-COUNT($H$108:$H353)+1,0)),"")</f>
        <v>#N/A</v>
      </c>
      <c r="S354" s="39" t="e">
        <f>IF($E354="",IF(INDEX(Mal!Q$9:Q$431,COUNTIF($E$108:$F353,"")-COUNT($H$108:$H353)+1,0)=S353,"",INDEX(Mal!Q$9:Q$431,COUNTIF($E$108:$F353,"")-COUNT($H$108:$H353)+1,0)),"")</f>
        <v>#N/A</v>
      </c>
      <c r="T354" s="39" t="e">
        <f>IF($E354="",IF(INDEX(Mal!R$9:R$431,COUNTIF($E$108:$F353,"")-COUNT($H$108:$H353)+1,0)=T353,"",INDEX(Mal!R$9:R$431,COUNTIF($E$108:$F353,"")-COUNT($H$108:$H353)+1,0)),"")</f>
        <v>#N/A</v>
      </c>
      <c r="U354" s="39" t="e">
        <f>IF($E354="",IF(INDEX(Mal!S$9:S$431,COUNTIF($E$108:$F353,"")-COUNT($H$108:$H353)+1,0)=U353,"",INDEX(Mal!S$9:S$431,COUNTIF($E$108:$F353,"")-COUNT($H$108:$H353)+1,0)),"")</f>
        <v>#N/A</v>
      </c>
      <c r="V354" s="39" t="e">
        <f t="shared" si="12"/>
        <v>#N/A</v>
      </c>
      <c r="W354" s="39" t="e">
        <f>IF(IF(AND(E354="",F354=""),INDEX(Mal!I$9:I$431,(COUNT($H$108:$H354)-COUNTIF($V$108:$V354,"")),0),"")="","",IF(AND(E354="",F354=""),INDEX(Mal!I$9:I$431,(COUNT($H$108:$H354)-COUNTIF($V$108:$V354,"")),0),""))</f>
        <v>#N/A</v>
      </c>
      <c r="X354" s="39" t="e">
        <f>IF($E354="",IF(INDEX(Mal!J$9:J$431,COUNTIF($E$108:$F353,"")-COUNT($H$108:$H353)+1,0)=X353,"",INDEX(Mal!J$9:J$431,COUNTIF($E$108:$F353,"")-COUNT($H$108:$H353)+1,0)),"")</f>
        <v>#N/A</v>
      </c>
      <c r="Y354" s="39" t="e">
        <f>IF(AND(Y353="",$H354=$H353),"",IF(VLOOKUP($H354,Mal!$A$9:$T$431,20,0)='Sales Orders'!Y353,"",VLOOKUP($H354,Mal!$A$9:$T$431,20,0)))</f>
        <v>#N/A</v>
      </c>
      <c r="Z354" s="39" t="e">
        <f t="shared" si="13"/>
        <v>#N/A</v>
      </c>
    </row>
    <row r="355" spans="1:26">
      <c r="A355" t="str">
        <f>IFERROR(IF(VLOOKUP(H355,Mal!$A$9:$A$431,1,0),"","END"),"END")</f>
        <v>END</v>
      </c>
      <c r="B355" s="39" t="e">
        <f>IF($E355="",IF(INDEX(Mal!$D$9:$D$431,COUNTIF($E$108:$F354,"")-COUNT($H$108:$H354)+1,0)=B354,"",INDEX(Mal!$D$9:$D$431,COUNTIF($E$108:$F354,"")-COUNT($H$108:$H354)+1,0)),"")</f>
        <v>#N/A</v>
      </c>
      <c r="C355" s="39" t="e">
        <f t="shared" si="14"/>
        <v>#N/A</v>
      </c>
      <c r="D355" s="39" t="e">
        <f>IF($E355="",IF(INDEX(Mal!$F$9:$F$431,COUNTIF($E$108:$F354,"")-COUNT($H$108:$H354)+1,0)=D354,"",INDEX(Mal!$F$9:$F$431,COUNTIF($E$108:$F354,"")-COUNT($H$108:$H354)+1,0)),"")</f>
        <v>#N/A</v>
      </c>
      <c r="E355" s="39" t="e">
        <f>IF(AND(E354="",$H355=$H354),"",IF(VLOOKUP(H355,Mal!$A$9:$B$431,2,0)='Sales Orders'!E354,"",VLOOKUP($H355,Mal!$A$9:$B$431,2,0)))</f>
        <v>#N/A</v>
      </c>
      <c r="F355" s="39" t="e">
        <f>IF($E355="",IF(INDEX(Mal!$C$9:$C$431,COUNTIF($E$108:$F354,"")-COUNT($H$108:$H354)+1,0)=F354,"",INDEX(Mal!$C$9:$C$431,COUNTIF($E$108:$F354,"")-COUNT($H$108:$H354)+1,0)),"")</f>
        <v>#N/A</v>
      </c>
      <c r="G355" s="39" t="e">
        <f t="shared" si="15"/>
        <v>#N/A</v>
      </c>
      <c r="H355" s="39">
        <f>IF(COUNTIF(Mal!$A$9:$A$431,'Sales Orders'!H354)+COUNTIFS(Mal!$A$9:$A$431,H354,Mal!$B$9:$B$431,"&lt;&gt;")+COUNTIFS(Mal!$A$9:$A$431,H354,Mal!$C$9:$C$431,"&lt;&gt;")=COUNTIF('Sales Orders'!$H$108:H354,'Sales Orders'!H354),'Sales Orders'!H354+1,'Sales Orders'!H354)</f>
        <v>2</v>
      </c>
      <c r="I355" s="39" t="e">
        <f>IF(E355="","",IF(Mal!$C$5="","",Mal!$C$5))</f>
        <v>#N/A</v>
      </c>
      <c r="J355" s="39" t="e">
        <f>IF(AND(J354="",$H355=$H354),"",IF(VLOOKUP($H355,Mal!$A$9:$H$431,7,0)='Sales Orders'!J354,"",VLOOKUP($H355,Mal!$A$9:$H$431,7,0)))</f>
        <v>#N/A</v>
      </c>
      <c r="K355" s="39" t="e">
        <f>IF(AND(K354="",$H355=$H354),"",IF(VLOOKUP($H355,Mal!$A$9:$H$431,8,0)='Sales Orders'!K354,"",VLOOKUP($H355,Mal!$A$9:$H$431,8,0)))</f>
        <v>#N/A</v>
      </c>
      <c r="L355" s="39" t="e">
        <f>IF(E355="","",IF(Mal!$C$6="","",Mal!$C$6))</f>
        <v>#N/A</v>
      </c>
      <c r="M355" s="39" t="e">
        <f>IF($E355="",IF(INDEX(Mal!K$9:K$431,COUNTIF($E$108:$F354,"")-COUNT($H$108:$H354)+1,0)=M354,"",INDEX(Mal!K$9:K$431,COUNTIF($E$108:$F354,"")-COUNT($H$108:$H354)+1,0)),"")</f>
        <v>#N/A</v>
      </c>
      <c r="N355" s="39" t="e">
        <f>IF($E355="",IF(INDEX(Mal!L$9:L$431,COUNTIF($E$108:$F354,"")-COUNT($H$108:$H354)+1,0)=N354,"",INDEX(Mal!L$9:L$431,COUNTIF($E$108:$F354,"")-COUNT($H$108:$H354)+1,0)),"")</f>
        <v>#N/A</v>
      </c>
      <c r="O355" s="39" t="e">
        <f>IF($E355="",IF(INDEX(Mal!M$9:M$431,COUNTIF($E$108:$F354,"")-COUNT($H$108:$H354)+1,0)=O354,"",INDEX(Mal!M$9:M$431,COUNTIF($E$108:$F354,"")-COUNT($H$108:$H354)+1,0)),"")</f>
        <v>#N/A</v>
      </c>
      <c r="P355" s="39" t="e">
        <f>IF($E355="",IF(INDEX(Mal!N$9:N$431,COUNTIF($E$108:$F354,"")-COUNT($H$108:$H354)+1,0)=P354,"",INDEX(Mal!N$9:N$431,COUNTIF($E$108:$F354,"")-COUNT($H$108:$H354)+1,0)),"")</f>
        <v>#N/A</v>
      </c>
      <c r="Q355" s="39" t="e">
        <f>IF($E355="",IF(INDEX(Mal!O$9:O$431,COUNTIF($E$108:$F354,"")-COUNT($H$108:$H354)+1,0)=Q354,"",INDEX(Mal!O$9:O$431,COUNTIF($E$108:$F354,"")-COUNT($H$108:$H354)+1,0)),"")</f>
        <v>#N/A</v>
      </c>
      <c r="R355" s="39" t="e">
        <f>IF($E355="",IF(INDEX(Mal!P$9:P$431,COUNTIF($E$108:$F354,"")-COUNT($H$108:$H354)+1,0)=R354,"",INDEX(Mal!P$9:P$431,COUNTIF($E$108:$F354,"")-COUNT($H$108:$H354)+1,0)),"")</f>
        <v>#N/A</v>
      </c>
      <c r="S355" s="39" t="e">
        <f>IF($E355="",IF(INDEX(Mal!Q$9:Q$431,COUNTIF($E$108:$F354,"")-COUNT($H$108:$H354)+1,0)=S354,"",INDEX(Mal!Q$9:Q$431,COUNTIF($E$108:$F354,"")-COUNT($H$108:$H354)+1,0)),"")</f>
        <v>#N/A</v>
      </c>
      <c r="T355" s="39" t="e">
        <f>IF($E355="",IF(INDEX(Mal!R$9:R$431,COUNTIF($E$108:$F354,"")-COUNT($H$108:$H354)+1,0)=T354,"",INDEX(Mal!R$9:R$431,COUNTIF($E$108:$F354,"")-COUNT($H$108:$H354)+1,0)),"")</f>
        <v>#N/A</v>
      </c>
      <c r="U355" s="39" t="e">
        <f>IF($E355="",IF(INDEX(Mal!S$9:S$431,COUNTIF($E$108:$F354,"")-COUNT($H$108:$H354)+1,0)=U354,"",INDEX(Mal!S$9:S$431,COUNTIF($E$108:$F354,"")-COUNT($H$108:$H354)+1,0)),"")</f>
        <v>#N/A</v>
      </c>
      <c r="V355" s="39" t="e">
        <f t="shared" si="12"/>
        <v>#N/A</v>
      </c>
      <c r="W355" s="39" t="e">
        <f>IF(IF(AND(E355="",F355=""),INDEX(Mal!I$9:I$431,(COUNT($H$108:$H355)-COUNTIF($V$108:$V355,"")),0),"")="","",IF(AND(E355="",F355=""),INDEX(Mal!I$9:I$431,(COUNT($H$108:$H355)-COUNTIF($V$108:$V355,"")),0),""))</f>
        <v>#N/A</v>
      </c>
      <c r="X355" s="39" t="e">
        <f>IF($E355="",IF(INDEX(Mal!J$9:J$431,COUNTIF($E$108:$F354,"")-COUNT($H$108:$H354)+1,0)=X354,"",INDEX(Mal!J$9:J$431,COUNTIF($E$108:$F354,"")-COUNT($H$108:$H354)+1,0)),"")</f>
        <v>#N/A</v>
      </c>
      <c r="Y355" s="39" t="e">
        <f>IF(AND(Y354="",$H355=$H354),"",IF(VLOOKUP($H355,Mal!$A$9:$T$431,20,0)='Sales Orders'!Y354,"",VLOOKUP($H355,Mal!$A$9:$T$431,20,0)))</f>
        <v>#N/A</v>
      </c>
      <c r="Z355" s="39" t="e">
        <f t="shared" si="13"/>
        <v>#N/A</v>
      </c>
    </row>
    <row r="356" spans="1:26">
      <c r="A356" t="str">
        <f>IFERROR(IF(VLOOKUP(H356,Mal!$A$9:$A$431,1,0),"","END"),"END")</f>
        <v>END</v>
      </c>
      <c r="B356" s="39" t="e">
        <f>IF($E356="",IF(INDEX(Mal!$D$9:$D$431,COUNTIF($E$108:$F355,"")-COUNT($H$108:$H355)+1,0)=B355,"",INDEX(Mal!$D$9:$D$431,COUNTIF($E$108:$F355,"")-COUNT($H$108:$H355)+1,0)),"")</f>
        <v>#N/A</v>
      </c>
      <c r="C356" s="39" t="e">
        <f t="shared" si="14"/>
        <v>#N/A</v>
      </c>
      <c r="D356" s="39" t="e">
        <f>IF($E356="",IF(INDEX(Mal!$F$9:$F$431,COUNTIF($E$108:$F355,"")-COUNT($H$108:$H355)+1,0)=D355,"",INDEX(Mal!$F$9:$F$431,COUNTIF($E$108:$F355,"")-COUNT($H$108:$H355)+1,0)),"")</f>
        <v>#N/A</v>
      </c>
      <c r="E356" s="39" t="e">
        <f>IF(AND(E355="",$H356=$H355),"",IF(VLOOKUP(H356,Mal!$A$9:$B$431,2,0)='Sales Orders'!E355,"",VLOOKUP($H356,Mal!$A$9:$B$431,2,0)))</f>
        <v>#N/A</v>
      </c>
      <c r="F356" s="39" t="e">
        <f>IF($E356="",IF(INDEX(Mal!$C$9:$C$431,COUNTIF($E$108:$F355,"")-COUNT($H$108:$H355)+1,0)=F355,"",INDEX(Mal!$C$9:$C$431,COUNTIF($E$108:$F355,"")-COUNT($H$108:$H355)+1,0)),"")</f>
        <v>#N/A</v>
      </c>
      <c r="G356" s="39" t="e">
        <f t="shared" si="15"/>
        <v>#N/A</v>
      </c>
      <c r="H356" s="39">
        <f>IF(COUNTIF(Mal!$A$9:$A$431,'Sales Orders'!H355)+COUNTIFS(Mal!$A$9:$A$431,H355,Mal!$B$9:$B$431,"&lt;&gt;")+COUNTIFS(Mal!$A$9:$A$431,H355,Mal!$C$9:$C$431,"&lt;&gt;")=COUNTIF('Sales Orders'!$H$108:H355,'Sales Orders'!H355),'Sales Orders'!H355+1,'Sales Orders'!H355)</f>
        <v>2</v>
      </c>
      <c r="I356" s="39" t="e">
        <f>IF(E356="","",IF(Mal!$C$5="","",Mal!$C$5))</f>
        <v>#N/A</v>
      </c>
      <c r="J356" s="39" t="e">
        <f>IF(AND(J355="",$H356=$H355),"",IF(VLOOKUP($H356,Mal!$A$9:$H$431,7,0)='Sales Orders'!J355,"",VLOOKUP($H356,Mal!$A$9:$H$431,7,0)))</f>
        <v>#N/A</v>
      </c>
      <c r="K356" s="39" t="e">
        <f>IF(AND(K355="",$H356=$H355),"",IF(VLOOKUP($H356,Mal!$A$9:$H$431,8,0)='Sales Orders'!K355,"",VLOOKUP($H356,Mal!$A$9:$H$431,8,0)))</f>
        <v>#N/A</v>
      </c>
      <c r="L356" s="39" t="e">
        <f>IF(E356="","",IF(Mal!$C$6="","",Mal!$C$6))</f>
        <v>#N/A</v>
      </c>
      <c r="M356" s="39" t="e">
        <f>IF($E356="",IF(INDEX(Mal!K$9:K$431,COUNTIF($E$108:$F355,"")-COUNT($H$108:$H355)+1,0)=M355,"",INDEX(Mal!K$9:K$431,COUNTIF($E$108:$F355,"")-COUNT($H$108:$H355)+1,0)),"")</f>
        <v>#N/A</v>
      </c>
      <c r="N356" s="39" t="e">
        <f>IF($E356="",IF(INDEX(Mal!L$9:L$431,COUNTIF($E$108:$F355,"")-COUNT($H$108:$H355)+1,0)=N355,"",INDEX(Mal!L$9:L$431,COUNTIF($E$108:$F355,"")-COUNT($H$108:$H355)+1,0)),"")</f>
        <v>#N/A</v>
      </c>
      <c r="O356" s="39" t="e">
        <f>IF($E356="",IF(INDEX(Mal!M$9:M$431,COUNTIF($E$108:$F355,"")-COUNT($H$108:$H355)+1,0)=O355,"",INDEX(Mal!M$9:M$431,COUNTIF($E$108:$F355,"")-COUNT($H$108:$H355)+1,0)),"")</f>
        <v>#N/A</v>
      </c>
      <c r="P356" s="39" t="e">
        <f>IF($E356="",IF(INDEX(Mal!N$9:N$431,COUNTIF($E$108:$F355,"")-COUNT($H$108:$H355)+1,0)=P355,"",INDEX(Mal!N$9:N$431,COUNTIF($E$108:$F355,"")-COUNT($H$108:$H355)+1,0)),"")</f>
        <v>#N/A</v>
      </c>
      <c r="Q356" s="39" t="e">
        <f>IF($E356="",IF(INDEX(Mal!O$9:O$431,COUNTIF($E$108:$F355,"")-COUNT($H$108:$H355)+1,0)=Q355,"",INDEX(Mal!O$9:O$431,COUNTIF($E$108:$F355,"")-COUNT($H$108:$H355)+1,0)),"")</f>
        <v>#N/A</v>
      </c>
      <c r="R356" s="39" t="e">
        <f>IF($E356="",IF(INDEX(Mal!P$9:P$431,COUNTIF($E$108:$F355,"")-COUNT($H$108:$H355)+1,0)=R355,"",INDEX(Mal!P$9:P$431,COUNTIF($E$108:$F355,"")-COUNT($H$108:$H355)+1,0)),"")</f>
        <v>#N/A</v>
      </c>
      <c r="S356" s="39" t="e">
        <f>IF($E356="",IF(INDEX(Mal!Q$9:Q$431,COUNTIF($E$108:$F355,"")-COUNT($H$108:$H355)+1,0)=S355,"",INDEX(Mal!Q$9:Q$431,COUNTIF($E$108:$F355,"")-COUNT($H$108:$H355)+1,0)),"")</f>
        <v>#N/A</v>
      </c>
      <c r="T356" s="39" t="e">
        <f>IF($E356="",IF(INDEX(Mal!R$9:R$431,COUNTIF($E$108:$F355,"")-COUNT($H$108:$H355)+1,0)=T355,"",INDEX(Mal!R$9:R$431,COUNTIF($E$108:$F355,"")-COUNT($H$108:$H355)+1,0)),"")</f>
        <v>#N/A</v>
      </c>
      <c r="U356" s="39" t="e">
        <f>IF($E356="",IF(INDEX(Mal!S$9:S$431,COUNTIF($E$108:$F355,"")-COUNT($H$108:$H355)+1,0)=U355,"",INDEX(Mal!S$9:S$431,COUNTIF($E$108:$F355,"")-COUNT($H$108:$H355)+1,0)),"")</f>
        <v>#N/A</v>
      </c>
      <c r="V356" s="39" t="e">
        <f t="shared" si="12"/>
        <v>#N/A</v>
      </c>
      <c r="W356" s="39" t="e">
        <f>IF(IF(AND(E356="",F356=""),INDEX(Mal!I$9:I$431,(COUNT($H$108:$H356)-COUNTIF($V$108:$V356,"")),0),"")="","",IF(AND(E356="",F356=""),INDEX(Mal!I$9:I$431,(COUNT($H$108:$H356)-COUNTIF($V$108:$V356,"")),0),""))</f>
        <v>#N/A</v>
      </c>
      <c r="X356" s="39" t="e">
        <f>IF($E356="",IF(INDEX(Mal!J$9:J$431,COUNTIF($E$108:$F355,"")-COUNT($H$108:$H355)+1,0)=X355,"",INDEX(Mal!J$9:J$431,COUNTIF($E$108:$F355,"")-COUNT($H$108:$H355)+1,0)),"")</f>
        <v>#N/A</v>
      </c>
      <c r="Y356" s="39" t="e">
        <f>IF(AND(Y355="",$H356=$H355),"",IF(VLOOKUP($H356,Mal!$A$9:$T$431,20,0)='Sales Orders'!Y355,"",VLOOKUP($H356,Mal!$A$9:$T$431,20,0)))</f>
        <v>#N/A</v>
      </c>
      <c r="Z356" s="39" t="e">
        <f t="shared" si="13"/>
        <v>#N/A</v>
      </c>
    </row>
    <row r="357" spans="1:26">
      <c r="A357" t="str">
        <f>IFERROR(IF(VLOOKUP(H357,Mal!$A$9:$A$431,1,0),"","END"),"END")</f>
        <v>END</v>
      </c>
      <c r="B357" s="39" t="e">
        <f>IF($E357="",IF(INDEX(Mal!$D$9:$D$431,COUNTIF($E$108:$F356,"")-COUNT($H$108:$H356)+1,0)=B356,"",INDEX(Mal!$D$9:$D$431,COUNTIF($E$108:$F356,"")-COUNT($H$108:$H356)+1,0)),"")</f>
        <v>#N/A</v>
      </c>
      <c r="C357" s="39" t="e">
        <f t="shared" si="14"/>
        <v>#N/A</v>
      </c>
      <c r="D357" s="39" t="e">
        <f>IF($E357="",IF(INDEX(Mal!$F$9:$F$431,COUNTIF($E$108:$F356,"")-COUNT($H$108:$H356)+1,0)=D356,"",INDEX(Mal!$F$9:$F$431,COUNTIF($E$108:$F356,"")-COUNT($H$108:$H356)+1,0)),"")</f>
        <v>#N/A</v>
      </c>
      <c r="E357" s="39" t="e">
        <f>IF(AND(E356="",$H357=$H356),"",IF(VLOOKUP(H357,Mal!$A$9:$B$431,2,0)='Sales Orders'!E356,"",VLOOKUP($H357,Mal!$A$9:$B$431,2,0)))</f>
        <v>#N/A</v>
      </c>
      <c r="F357" s="39" t="e">
        <f>IF($E357="",IF(INDEX(Mal!$C$9:$C$431,COUNTIF($E$108:$F356,"")-COUNT($H$108:$H356)+1,0)=F356,"",INDEX(Mal!$C$9:$C$431,COUNTIF($E$108:$F356,"")-COUNT($H$108:$H356)+1,0)),"")</f>
        <v>#N/A</v>
      </c>
      <c r="G357" s="39" t="e">
        <f t="shared" si="15"/>
        <v>#N/A</v>
      </c>
      <c r="H357" s="39">
        <f>IF(COUNTIF(Mal!$A$9:$A$431,'Sales Orders'!H356)+COUNTIFS(Mal!$A$9:$A$431,H356,Mal!$B$9:$B$431,"&lt;&gt;")+COUNTIFS(Mal!$A$9:$A$431,H356,Mal!$C$9:$C$431,"&lt;&gt;")=COUNTIF('Sales Orders'!$H$108:H356,'Sales Orders'!H356),'Sales Orders'!H356+1,'Sales Orders'!H356)</f>
        <v>2</v>
      </c>
      <c r="I357" s="39" t="e">
        <f>IF(E357="","",IF(Mal!$C$5="","",Mal!$C$5))</f>
        <v>#N/A</v>
      </c>
      <c r="J357" s="39" t="e">
        <f>IF(AND(J356="",$H357=$H356),"",IF(VLOOKUP($H357,Mal!$A$9:$H$431,7,0)='Sales Orders'!J356,"",VLOOKUP($H357,Mal!$A$9:$H$431,7,0)))</f>
        <v>#N/A</v>
      </c>
      <c r="K357" s="39" t="e">
        <f>IF(AND(K356="",$H357=$H356),"",IF(VLOOKUP($H357,Mal!$A$9:$H$431,8,0)='Sales Orders'!K356,"",VLOOKUP($H357,Mal!$A$9:$H$431,8,0)))</f>
        <v>#N/A</v>
      </c>
      <c r="L357" s="39" t="e">
        <f>IF(E357="","",IF(Mal!$C$6="","",Mal!$C$6))</f>
        <v>#N/A</v>
      </c>
      <c r="M357" s="39" t="e">
        <f>IF($E357="",IF(INDEX(Mal!K$9:K$431,COUNTIF($E$108:$F356,"")-COUNT($H$108:$H356)+1,0)=M356,"",INDEX(Mal!K$9:K$431,COUNTIF($E$108:$F356,"")-COUNT($H$108:$H356)+1,0)),"")</f>
        <v>#N/A</v>
      </c>
      <c r="N357" s="39" t="e">
        <f>IF($E357="",IF(INDEX(Mal!L$9:L$431,COUNTIF($E$108:$F356,"")-COUNT($H$108:$H356)+1,0)=N356,"",INDEX(Mal!L$9:L$431,COUNTIF($E$108:$F356,"")-COUNT($H$108:$H356)+1,0)),"")</f>
        <v>#N/A</v>
      </c>
      <c r="O357" s="39" t="e">
        <f>IF($E357="",IF(INDEX(Mal!M$9:M$431,COUNTIF($E$108:$F356,"")-COUNT($H$108:$H356)+1,0)=O356,"",INDEX(Mal!M$9:M$431,COUNTIF($E$108:$F356,"")-COUNT($H$108:$H356)+1,0)),"")</f>
        <v>#N/A</v>
      </c>
      <c r="P357" s="39" t="e">
        <f>IF($E357="",IF(INDEX(Mal!N$9:N$431,COUNTIF($E$108:$F356,"")-COUNT($H$108:$H356)+1,0)=P356,"",INDEX(Mal!N$9:N$431,COUNTIF($E$108:$F356,"")-COUNT($H$108:$H356)+1,0)),"")</f>
        <v>#N/A</v>
      </c>
      <c r="Q357" s="39" t="e">
        <f>IF($E357="",IF(INDEX(Mal!O$9:O$431,COUNTIF($E$108:$F356,"")-COUNT($H$108:$H356)+1,0)=Q356,"",INDEX(Mal!O$9:O$431,COUNTIF($E$108:$F356,"")-COUNT($H$108:$H356)+1,0)),"")</f>
        <v>#N/A</v>
      </c>
      <c r="R357" s="39" t="e">
        <f>IF($E357="",IF(INDEX(Mal!P$9:P$431,COUNTIF($E$108:$F356,"")-COUNT($H$108:$H356)+1,0)=R356,"",INDEX(Mal!P$9:P$431,COUNTIF($E$108:$F356,"")-COUNT($H$108:$H356)+1,0)),"")</f>
        <v>#N/A</v>
      </c>
      <c r="S357" s="39" t="e">
        <f>IF($E357="",IF(INDEX(Mal!Q$9:Q$431,COUNTIF($E$108:$F356,"")-COUNT($H$108:$H356)+1,0)=S356,"",INDEX(Mal!Q$9:Q$431,COUNTIF($E$108:$F356,"")-COUNT($H$108:$H356)+1,0)),"")</f>
        <v>#N/A</v>
      </c>
      <c r="T357" s="39" t="e">
        <f>IF($E357="",IF(INDEX(Mal!R$9:R$431,COUNTIF($E$108:$F356,"")-COUNT($H$108:$H356)+1,0)=T356,"",INDEX(Mal!R$9:R$431,COUNTIF($E$108:$F356,"")-COUNT($H$108:$H356)+1,0)),"")</f>
        <v>#N/A</v>
      </c>
      <c r="U357" s="39" t="e">
        <f>IF($E357="",IF(INDEX(Mal!S$9:S$431,COUNTIF($E$108:$F356,"")-COUNT($H$108:$H356)+1,0)=U356,"",INDEX(Mal!S$9:S$431,COUNTIF($E$108:$F356,"")-COUNT($H$108:$H356)+1,0)),"")</f>
        <v>#N/A</v>
      </c>
      <c r="V357" s="39" t="e">
        <f t="shared" si="12"/>
        <v>#N/A</v>
      </c>
      <c r="W357" s="39" t="e">
        <f>IF(IF(AND(E357="",F357=""),INDEX(Mal!I$9:I$431,(COUNT($H$108:$H357)-COUNTIF($V$108:$V357,"")),0),"")="","",IF(AND(E357="",F357=""),INDEX(Mal!I$9:I$431,(COUNT($H$108:$H357)-COUNTIF($V$108:$V357,"")),0),""))</f>
        <v>#N/A</v>
      </c>
      <c r="X357" s="39" t="e">
        <f>IF($E357="",IF(INDEX(Mal!J$9:J$431,COUNTIF($E$108:$F356,"")-COUNT($H$108:$H356)+1,0)=X356,"",INDEX(Mal!J$9:J$431,COUNTIF($E$108:$F356,"")-COUNT($H$108:$H356)+1,0)),"")</f>
        <v>#N/A</v>
      </c>
      <c r="Y357" s="39" t="e">
        <f>IF(AND(Y356="",$H357=$H356),"",IF(VLOOKUP($H357,Mal!$A$9:$T$431,20,0)='Sales Orders'!Y356,"",VLOOKUP($H357,Mal!$A$9:$T$431,20,0)))</f>
        <v>#N/A</v>
      </c>
      <c r="Z357" s="39" t="e">
        <f t="shared" si="13"/>
        <v>#N/A</v>
      </c>
    </row>
    <row r="358" spans="1:26">
      <c r="A358" t="str">
        <f>IFERROR(IF(VLOOKUP(H358,Mal!$A$9:$A$431,1,0),"","END"),"END")</f>
        <v>END</v>
      </c>
      <c r="B358" s="39" t="e">
        <f>IF($E358="",IF(INDEX(Mal!$D$9:$D$431,COUNTIF($E$108:$F357,"")-COUNT($H$108:$H357)+1,0)=B357,"",INDEX(Mal!$D$9:$D$431,COUNTIF($E$108:$F357,"")-COUNT($H$108:$H357)+1,0)),"")</f>
        <v>#N/A</v>
      </c>
      <c r="C358" s="39" t="e">
        <f t="shared" si="14"/>
        <v>#N/A</v>
      </c>
      <c r="D358" s="39" t="e">
        <f>IF($E358="",IF(INDEX(Mal!$F$9:$F$431,COUNTIF($E$108:$F357,"")-COUNT($H$108:$H357)+1,0)=D357,"",INDEX(Mal!$F$9:$F$431,COUNTIF($E$108:$F357,"")-COUNT($H$108:$H357)+1,0)),"")</f>
        <v>#N/A</v>
      </c>
      <c r="E358" s="39" t="e">
        <f>IF(AND(E357="",$H358=$H357),"",IF(VLOOKUP(H358,Mal!$A$9:$B$431,2,0)='Sales Orders'!E357,"",VLOOKUP($H358,Mal!$A$9:$B$431,2,0)))</f>
        <v>#N/A</v>
      </c>
      <c r="F358" s="39" t="e">
        <f>IF($E358="",IF(INDEX(Mal!$C$9:$C$431,COUNTIF($E$108:$F357,"")-COUNT($H$108:$H357)+1,0)=F357,"",INDEX(Mal!$C$9:$C$431,COUNTIF($E$108:$F357,"")-COUNT($H$108:$H357)+1,0)),"")</f>
        <v>#N/A</v>
      </c>
      <c r="G358" s="39" t="e">
        <f t="shared" si="15"/>
        <v>#N/A</v>
      </c>
      <c r="H358" s="39">
        <f>IF(COUNTIF(Mal!$A$9:$A$431,'Sales Orders'!H357)+COUNTIFS(Mal!$A$9:$A$431,H357,Mal!$B$9:$B$431,"&lt;&gt;")+COUNTIFS(Mal!$A$9:$A$431,H357,Mal!$C$9:$C$431,"&lt;&gt;")=COUNTIF('Sales Orders'!$H$108:H357,'Sales Orders'!H357),'Sales Orders'!H357+1,'Sales Orders'!H357)</f>
        <v>2</v>
      </c>
      <c r="I358" s="39" t="e">
        <f>IF(E358="","",IF(Mal!$C$5="","",Mal!$C$5))</f>
        <v>#N/A</v>
      </c>
      <c r="J358" s="39" t="e">
        <f>IF(AND(J357="",$H358=$H357),"",IF(VLOOKUP($H358,Mal!$A$9:$H$431,7,0)='Sales Orders'!J357,"",VLOOKUP($H358,Mal!$A$9:$H$431,7,0)))</f>
        <v>#N/A</v>
      </c>
      <c r="K358" s="39" t="e">
        <f>IF(AND(K357="",$H358=$H357),"",IF(VLOOKUP($H358,Mal!$A$9:$H$431,8,0)='Sales Orders'!K357,"",VLOOKUP($H358,Mal!$A$9:$H$431,8,0)))</f>
        <v>#N/A</v>
      </c>
      <c r="L358" s="39" t="e">
        <f>IF(E358="","",IF(Mal!$C$6="","",Mal!$C$6))</f>
        <v>#N/A</v>
      </c>
      <c r="M358" s="39" t="e">
        <f>IF($E358="",IF(INDEX(Mal!K$9:K$431,COUNTIF($E$108:$F357,"")-COUNT($H$108:$H357)+1,0)=M357,"",INDEX(Mal!K$9:K$431,COUNTIF($E$108:$F357,"")-COUNT($H$108:$H357)+1,0)),"")</f>
        <v>#N/A</v>
      </c>
      <c r="N358" s="39" t="e">
        <f>IF($E358="",IF(INDEX(Mal!L$9:L$431,COUNTIF($E$108:$F357,"")-COUNT($H$108:$H357)+1,0)=N357,"",INDEX(Mal!L$9:L$431,COUNTIF($E$108:$F357,"")-COUNT($H$108:$H357)+1,0)),"")</f>
        <v>#N/A</v>
      </c>
      <c r="O358" s="39" t="e">
        <f>IF($E358="",IF(INDEX(Mal!M$9:M$431,COUNTIF($E$108:$F357,"")-COUNT($H$108:$H357)+1,0)=O357,"",INDEX(Mal!M$9:M$431,COUNTIF($E$108:$F357,"")-COUNT($H$108:$H357)+1,0)),"")</f>
        <v>#N/A</v>
      </c>
      <c r="P358" s="39" t="e">
        <f>IF($E358="",IF(INDEX(Mal!N$9:N$431,COUNTIF($E$108:$F357,"")-COUNT($H$108:$H357)+1,0)=P357,"",INDEX(Mal!N$9:N$431,COUNTIF($E$108:$F357,"")-COUNT($H$108:$H357)+1,0)),"")</f>
        <v>#N/A</v>
      </c>
      <c r="Q358" s="39" t="e">
        <f>IF($E358="",IF(INDEX(Mal!O$9:O$431,COUNTIF($E$108:$F357,"")-COUNT($H$108:$H357)+1,0)=Q357,"",INDEX(Mal!O$9:O$431,COUNTIF($E$108:$F357,"")-COUNT($H$108:$H357)+1,0)),"")</f>
        <v>#N/A</v>
      </c>
      <c r="R358" s="39" t="e">
        <f>IF($E358="",IF(INDEX(Mal!P$9:P$431,COUNTIF($E$108:$F357,"")-COUNT($H$108:$H357)+1,0)=R357,"",INDEX(Mal!P$9:P$431,COUNTIF($E$108:$F357,"")-COUNT($H$108:$H357)+1,0)),"")</f>
        <v>#N/A</v>
      </c>
      <c r="S358" s="39" t="e">
        <f>IF($E358="",IF(INDEX(Mal!Q$9:Q$431,COUNTIF($E$108:$F357,"")-COUNT($H$108:$H357)+1,0)=S357,"",INDEX(Mal!Q$9:Q$431,COUNTIF($E$108:$F357,"")-COUNT($H$108:$H357)+1,0)),"")</f>
        <v>#N/A</v>
      </c>
      <c r="T358" s="39" t="e">
        <f>IF($E358="",IF(INDEX(Mal!R$9:R$431,COUNTIF($E$108:$F357,"")-COUNT($H$108:$H357)+1,0)=T357,"",INDEX(Mal!R$9:R$431,COUNTIF($E$108:$F357,"")-COUNT($H$108:$H357)+1,0)),"")</f>
        <v>#N/A</v>
      </c>
      <c r="U358" s="39" t="e">
        <f>IF($E358="",IF(INDEX(Mal!S$9:S$431,COUNTIF($E$108:$F357,"")-COUNT($H$108:$H357)+1,0)=U357,"",INDEX(Mal!S$9:S$431,COUNTIF($E$108:$F357,"")-COUNT($H$108:$H357)+1,0)),"")</f>
        <v>#N/A</v>
      </c>
      <c r="V358" s="39" t="e">
        <f t="shared" si="12"/>
        <v>#N/A</v>
      </c>
      <c r="W358" s="39" t="e">
        <f>IF(IF(AND(E358="",F358=""),INDEX(Mal!I$9:I$431,(COUNT($H$108:$H358)-COUNTIF($V$108:$V358,"")),0),"")="","",IF(AND(E358="",F358=""),INDEX(Mal!I$9:I$431,(COUNT($H$108:$H358)-COUNTIF($V$108:$V358,"")),0),""))</f>
        <v>#N/A</v>
      </c>
      <c r="X358" s="39" t="e">
        <f>IF($E358="",IF(INDEX(Mal!J$9:J$431,COUNTIF($E$108:$F357,"")-COUNT($H$108:$H357)+1,0)=X357,"",INDEX(Mal!J$9:J$431,COUNTIF($E$108:$F357,"")-COUNT($H$108:$H357)+1,0)),"")</f>
        <v>#N/A</v>
      </c>
      <c r="Y358" s="39" t="e">
        <f>IF(AND(Y357="",$H358=$H357),"",IF(VLOOKUP($H358,Mal!$A$9:$T$431,20,0)='Sales Orders'!Y357,"",VLOOKUP($H358,Mal!$A$9:$T$431,20,0)))</f>
        <v>#N/A</v>
      </c>
      <c r="Z358" s="39" t="e">
        <f t="shared" si="13"/>
        <v>#N/A</v>
      </c>
    </row>
    <row r="359" spans="1:26">
      <c r="A359" t="str">
        <f>IFERROR(IF(VLOOKUP(H359,Mal!$A$9:$A$431,1,0),"","END"),"END")</f>
        <v>END</v>
      </c>
      <c r="B359" s="39" t="e">
        <f>IF($E359="",IF(INDEX(Mal!$D$9:$D$431,COUNTIF($E$108:$F358,"")-COUNT($H$108:$H358)+1,0)=B358,"",INDEX(Mal!$D$9:$D$431,COUNTIF($E$108:$F358,"")-COUNT($H$108:$H358)+1,0)),"")</f>
        <v>#N/A</v>
      </c>
      <c r="C359" s="39" t="e">
        <f t="shared" si="14"/>
        <v>#N/A</v>
      </c>
      <c r="D359" s="39" t="e">
        <f>IF($E359="",IF(INDEX(Mal!$F$9:$F$431,COUNTIF($E$108:$F358,"")-COUNT($H$108:$H358)+1,0)=D358,"",INDEX(Mal!$F$9:$F$431,COUNTIF($E$108:$F358,"")-COUNT($H$108:$H358)+1,0)),"")</f>
        <v>#N/A</v>
      </c>
      <c r="E359" s="39" t="e">
        <f>IF(AND(E358="",$H359=$H358),"",IF(VLOOKUP(H359,Mal!$A$9:$B$431,2,0)='Sales Orders'!E358,"",VLOOKUP($H359,Mal!$A$9:$B$431,2,0)))</f>
        <v>#N/A</v>
      </c>
      <c r="F359" s="39" t="e">
        <f>IF($E359="",IF(INDEX(Mal!$C$9:$C$431,COUNTIF($E$108:$F358,"")-COUNT($H$108:$H358)+1,0)=F358,"",INDEX(Mal!$C$9:$C$431,COUNTIF($E$108:$F358,"")-COUNT($H$108:$H358)+1,0)),"")</f>
        <v>#N/A</v>
      </c>
      <c r="G359" s="39" t="e">
        <f t="shared" si="15"/>
        <v>#N/A</v>
      </c>
      <c r="H359" s="39">
        <f>IF(COUNTIF(Mal!$A$9:$A$431,'Sales Orders'!H358)+COUNTIFS(Mal!$A$9:$A$431,H358,Mal!$B$9:$B$431,"&lt;&gt;")+COUNTIFS(Mal!$A$9:$A$431,H358,Mal!$C$9:$C$431,"&lt;&gt;")=COUNTIF('Sales Orders'!$H$108:H358,'Sales Orders'!H358),'Sales Orders'!H358+1,'Sales Orders'!H358)</f>
        <v>2</v>
      </c>
      <c r="I359" s="39" t="e">
        <f>IF(E359="","",IF(Mal!$C$5="","",Mal!$C$5))</f>
        <v>#N/A</v>
      </c>
      <c r="J359" s="39" t="e">
        <f>IF(AND(J358="",$H359=$H358),"",IF(VLOOKUP($H359,Mal!$A$9:$H$431,7,0)='Sales Orders'!J358,"",VLOOKUP($H359,Mal!$A$9:$H$431,7,0)))</f>
        <v>#N/A</v>
      </c>
      <c r="K359" s="39" t="e">
        <f>IF(AND(K358="",$H359=$H358),"",IF(VLOOKUP($H359,Mal!$A$9:$H$431,8,0)='Sales Orders'!K358,"",VLOOKUP($H359,Mal!$A$9:$H$431,8,0)))</f>
        <v>#N/A</v>
      </c>
      <c r="L359" s="39" t="e">
        <f>IF(E359="","",IF(Mal!$C$6="","",Mal!$C$6))</f>
        <v>#N/A</v>
      </c>
      <c r="M359" s="39" t="e">
        <f>IF($E359="",IF(INDEX(Mal!K$9:K$431,COUNTIF($E$108:$F358,"")-COUNT($H$108:$H358)+1,0)=M358,"",INDEX(Mal!K$9:K$431,COUNTIF($E$108:$F358,"")-COUNT($H$108:$H358)+1,0)),"")</f>
        <v>#N/A</v>
      </c>
      <c r="N359" s="39" t="e">
        <f>IF($E359="",IF(INDEX(Mal!L$9:L$431,COUNTIF($E$108:$F358,"")-COUNT($H$108:$H358)+1,0)=N358,"",INDEX(Mal!L$9:L$431,COUNTIF($E$108:$F358,"")-COUNT($H$108:$H358)+1,0)),"")</f>
        <v>#N/A</v>
      </c>
      <c r="O359" s="39" t="e">
        <f>IF($E359="",IF(INDEX(Mal!M$9:M$431,COUNTIF($E$108:$F358,"")-COUNT($H$108:$H358)+1,0)=O358,"",INDEX(Mal!M$9:M$431,COUNTIF($E$108:$F358,"")-COUNT($H$108:$H358)+1,0)),"")</f>
        <v>#N/A</v>
      </c>
      <c r="P359" s="39" t="e">
        <f>IF($E359="",IF(INDEX(Mal!N$9:N$431,COUNTIF($E$108:$F358,"")-COUNT($H$108:$H358)+1,0)=P358,"",INDEX(Mal!N$9:N$431,COUNTIF($E$108:$F358,"")-COUNT($H$108:$H358)+1,0)),"")</f>
        <v>#N/A</v>
      </c>
      <c r="Q359" s="39" t="e">
        <f>IF($E359="",IF(INDEX(Mal!O$9:O$431,COUNTIF($E$108:$F358,"")-COUNT($H$108:$H358)+1,0)=Q358,"",INDEX(Mal!O$9:O$431,COUNTIF($E$108:$F358,"")-COUNT($H$108:$H358)+1,0)),"")</f>
        <v>#N/A</v>
      </c>
      <c r="R359" s="39" t="e">
        <f>IF($E359="",IF(INDEX(Mal!P$9:P$431,COUNTIF($E$108:$F358,"")-COUNT($H$108:$H358)+1,0)=R358,"",INDEX(Mal!P$9:P$431,COUNTIF($E$108:$F358,"")-COUNT($H$108:$H358)+1,0)),"")</f>
        <v>#N/A</v>
      </c>
      <c r="S359" s="39" t="e">
        <f>IF($E359="",IF(INDEX(Mal!Q$9:Q$431,COUNTIF($E$108:$F358,"")-COUNT($H$108:$H358)+1,0)=S358,"",INDEX(Mal!Q$9:Q$431,COUNTIF($E$108:$F358,"")-COUNT($H$108:$H358)+1,0)),"")</f>
        <v>#N/A</v>
      </c>
      <c r="T359" s="39" t="e">
        <f>IF($E359="",IF(INDEX(Mal!R$9:R$431,COUNTIF($E$108:$F358,"")-COUNT($H$108:$H358)+1,0)=T358,"",INDEX(Mal!R$9:R$431,COUNTIF($E$108:$F358,"")-COUNT($H$108:$H358)+1,0)),"")</f>
        <v>#N/A</v>
      </c>
      <c r="U359" s="39" t="e">
        <f>IF($E359="",IF(INDEX(Mal!S$9:S$431,COUNTIF($E$108:$F358,"")-COUNT($H$108:$H358)+1,0)=U358,"",INDEX(Mal!S$9:S$431,COUNTIF($E$108:$F358,"")-COUNT($H$108:$H358)+1,0)),"")</f>
        <v>#N/A</v>
      </c>
      <c r="V359" s="39" t="e">
        <f t="shared" si="12"/>
        <v>#N/A</v>
      </c>
      <c r="W359" s="39" t="e">
        <f>IF(IF(AND(E359="",F359=""),INDEX(Mal!I$9:I$431,(COUNT($H$108:$H359)-COUNTIF($V$108:$V359,"")),0),"")="","",IF(AND(E359="",F359=""),INDEX(Mal!I$9:I$431,(COUNT($H$108:$H359)-COUNTIF($V$108:$V359,"")),0),""))</f>
        <v>#N/A</v>
      </c>
      <c r="X359" s="39" t="e">
        <f>IF($E359="",IF(INDEX(Mal!J$9:J$431,COUNTIF($E$108:$F358,"")-COUNT($H$108:$H358)+1,0)=X358,"",INDEX(Mal!J$9:J$431,COUNTIF($E$108:$F358,"")-COUNT($H$108:$H358)+1,0)),"")</f>
        <v>#N/A</v>
      </c>
      <c r="Y359" s="39" t="e">
        <f>IF(AND(Y358="",$H359=$H358),"",IF(VLOOKUP($H359,Mal!$A$9:$T$431,20,0)='Sales Orders'!Y358,"",VLOOKUP($H359,Mal!$A$9:$T$431,20,0)))</f>
        <v>#N/A</v>
      </c>
      <c r="Z359" s="39" t="e">
        <f t="shared" si="13"/>
        <v>#N/A</v>
      </c>
    </row>
    <row r="360" spans="1:26">
      <c r="A360" t="str">
        <f>IFERROR(IF(VLOOKUP(H360,Mal!$A$9:$A$431,1,0),"","END"),"END")</f>
        <v>END</v>
      </c>
      <c r="B360" s="39" t="e">
        <f>IF($E360="",IF(INDEX(Mal!$D$9:$D$431,COUNTIF($E$108:$F359,"")-COUNT($H$108:$H359)+1,0)=B359,"",INDEX(Mal!$D$9:$D$431,COUNTIF($E$108:$F359,"")-COUNT($H$108:$H359)+1,0)),"")</f>
        <v>#N/A</v>
      </c>
      <c r="C360" s="39" t="e">
        <f t="shared" si="14"/>
        <v>#N/A</v>
      </c>
      <c r="D360" s="39" t="e">
        <f>IF($E360="",IF(INDEX(Mal!$F$9:$F$431,COUNTIF($E$108:$F359,"")-COUNT($H$108:$H359)+1,0)=D359,"",INDEX(Mal!$F$9:$F$431,COUNTIF($E$108:$F359,"")-COUNT($H$108:$H359)+1,0)),"")</f>
        <v>#N/A</v>
      </c>
      <c r="E360" s="39" t="e">
        <f>IF(AND(E359="",$H360=$H359),"",IF(VLOOKUP(H360,Mal!$A$9:$B$431,2,0)='Sales Orders'!E359,"",VLOOKUP($H360,Mal!$A$9:$B$431,2,0)))</f>
        <v>#N/A</v>
      </c>
      <c r="F360" s="39" t="e">
        <f>IF($E360="",IF(INDEX(Mal!$C$9:$C$431,COUNTIF($E$108:$F359,"")-COUNT($H$108:$H359)+1,0)=F359,"",INDEX(Mal!$C$9:$C$431,COUNTIF($E$108:$F359,"")-COUNT($H$108:$H359)+1,0)),"")</f>
        <v>#N/A</v>
      </c>
      <c r="G360" s="39" t="e">
        <f t="shared" si="15"/>
        <v>#N/A</v>
      </c>
      <c r="H360" s="39">
        <f>IF(COUNTIF(Mal!$A$9:$A$431,'Sales Orders'!H359)+COUNTIFS(Mal!$A$9:$A$431,H359,Mal!$B$9:$B$431,"&lt;&gt;")+COUNTIFS(Mal!$A$9:$A$431,H359,Mal!$C$9:$C$431,"&lt;&gt;")=COUNTIF('Sales Orders'!$H$108:H359,'Sales Orders'!H359),'Sales Orders'!H359+1,'Sales Orders'!H359)</f>
        <v>2</v>
      </c>
      <c r="I360" s="39" t="e">
        <f>IF(E360="","",IF(Mal!$C$5="","",Mal!$C$5))</f>
        <v>#N/A</v>
      </c>
      <c r="J360" s="39" t="e">
        <f>IF(AND(J359="",$H360=$H359),"",IF(VLOOKUP($H360,Mal!$A$9:$H$431,7,0)='Sales Orders'!J359,"",VLOOKUP($H360,Mal!$A$9:$H$431,7,0)))</f>
        <v>#N/A</v>
      </c>
      <c r="K360" s="39" t="e">
        <f>IF(AND(K359="",$H360=$H359),"",IF(VLOOKUP($H360,Mal!$A$9:$H$431,8,0)='Sales Orders'!K359,"",VLOOKUP($H360,Mal!$A$9:$H$431,8,0)))</f>
        <v>#N/A</v>
      </c>
      <c r="L360" s="39" t="e">
        <f>IF(E360="","",IF(Mal!$C$6="","",Mal!$C$6))</f>
        <v>#N/A</v>
      </c>
      <c r="M360" s="39" t="e">
        <f>IF($E360="",IF(INDEX(Mal!K$9:K$431,COUNTIF($E$108:$F359,"")-COUNT($H$108:$H359)+1,0)=M359,"",INDEX(Mal!K$9:K$431,COUNTIF($E$108:$F359,"")-COUNT($H$108:$H359)+1,0)),"")</f>
        <v>#N/A</v>
      </c>
      <c r="N360" s="39" t="e">
        <f>IF($E360="",IF(INDEX(Mal!L$9:L$431,COUNTIF($E$108:$F359,"")-COUNT($H$108:$H359)+1,0)=N359,"",INDEX(Mal!L$9:L$431,COUNTIF($E$108:$F359,"")-COUNT($H$108:$H359)+1,0)),"")</f>
        <v>#N/A</v>
      </c>
      <c r="O360" s="39" t="e">
        <f>IF($E360="",IF(INDEX(Mal!M$9:M$431,COUNTIF($E$108:$F359,"")-COUNT($H$108:$H359)+1,0)=O359,"",INDEX(Mal!M$9:M$431,COUNTIF($E$108:$F359,"")-COUNT($H$108:$H359)+1,0)),"")</f>
        <v>#N/A</v>
      </c>
      <c r="P360" s="39" t="e">
        <f>IF($E360="",IF(INDEX(Mal!N$9:N$431,COUNTIF($E$108:$F359,"")-COUNT($H$108:$H359)+1,0)=P359,"",INDEX(Mal!N$9:N$431,COUNTIF($E$108:$F359,"")-COUNT($H$108:$H359)+1,0)),"")</f>
        <v>#N/A</v>
      </c>
      <c r="Q360" s="39" t="e">
        <f>IF($E360="",IF(INDEX(Mal!O$9:O$431,COUNTIF($E$108:$F359,"")-COUNT($H$108:$H359)+1,0)=Q359,"",INDEX(Mal!O$9:O$431,COUNTIF($E$108:$F359,"")-COUNT($H$108:$H359)+1,0)),"")</f>
        <v>#N/A</v>
      </c>
      <c r="R360" s="39" t="e">
        <f>IF($E360="",IF(INDEX(Mal!P$9:P$431,COUNTIF($E$108:$F359,"")-COUNT($H$108:$H359)+1,0)=R359,"",INDEX(Mal!P$9:P$431,COUNTIF($E$108:$F359,"")-COUNT($H$108:$H359)+1,0)),"")</f>
        <v>#N/A</v>
      </c>
      <c r="S360" s="39" t="e">
        <f>IF($E360="",IF(INDEX(Mal!Q$9:Q$431,COUNTIF($E$108:$F359,"")-COUNT($H$108:$H359)+1,0)=S359,"",INDEX(Mal!Q$9:Q$431,COUNTIF($E$108:$F359,"")-COUNT($H$108:$H359)+1,0)),"")</f>
        <v>#N/A</v>
      </c>
      <c r="T360" s="39" t="e">
        <f>IF($E360="",IF(INDEX(Mal!R$9:R$431,COUNTIF($E$108:$F359,"")-COUNT($H$108:$H359)+1,0)=T359,"",INDEX(Mal!R$9:R$431,COUNTIF($E$108:$F359,"")-COUNT($H$108:$H359)+1,0)),"")</f>
        <v>#N/A</v>
      </c>
      <c r="U360" s="39" t="e">
        <f>IF($E360="",IF(INDEX(Mal!S$9:S$431,COUNTIF($E$108:$F359,"")-COUNT($H$108:$H359)+1,0)=U359,"",INDEX(Mal!S$9:S$431,COUNTIF($E$108:$F359,"")-COUNT($H$108:$H359)+1,0)),"")</f>
        <v>#N/A</v>
      </c>
      <c r="V360" s="39" t="e">
        <f t="shared" si="12"/>
        <v>#N/A</v>
      </c>
      <c r="W360" s="39" t="e">
        <f>IF(IF(AND(E360="",F360=""),INDEX(Mal!I$9:I$431,(COUNT($H$108:$H360)-COUNTIF($V$108:$V360,"")),0),"")="","",IF(AND(E360="",F360=""),INDEX(Mal!I$9:I$431,(COUNT($H$108:$H360)-COUNTIF($V$108:$V360,"")),0),""))</f>
        <v>#N/A</v>
      </c>
      <c r="X360" s="39" t="e">
        <f>IF($E360="",IF(INDEX(Mal!J$9:J$431,COUNTIF($E$108:$F359,"")-COUNT($H$108:$H359)+1,0)=X359,"",INDEX(Mal!J$9:J$431,COUNTIF($E$108:$F359,"")-COUNT($H$108:$H359)+1,0)),"")</f>
        <v>#N/A</v>
      </c>
      <c r="Y360" s="39" t="e">
        <f>IF(AND(Y359="",$H360=$H359),"",IF(VLOOKUP($H360,Mal!$A$9:$T$431,20,0)='Sales Orders'!Y359,"",VLOOKUP($H360,Mal!$A$9:$T$431,20,0)))</f>
        <v>#N/A</v>
      </c>
      <c r="Z360" s="39" t="e">
        <f t="shared" si="13"/>
        <v>#N/A</v>
      </c>
    </row>
    <row r="361" spans="1:26">
      <c r="A361" t="str">
        <f>IFERROR(IF(VLOOKUP(H361,Mal!$A$9:$A$431,1,0),"","END"),"END")</f>
        <v>END</v>
      </c>
      <c r="B361" s="39" t="e">
        <f>IF($E361="",IF(INDEX(Mal!$D$9:$D$431,COUNTIF($E$108:$F360,"")-COUNT($H$108:$H360)+1,0)=B360,"",INDEX(Mal!$D$9:$D$431,COUNTIF($E$108:$F360,"")-COUNT($H$108:$H360)+1,0)),"")</f>
        <v>#N/A</v>
      </c>
      <c r="C361" s="39" t="e">
        <f t="shared" si="14"/>
        <v>#N/A</v>
      </c>
      <c r="D361" s="39" t="e">
        <f>IF($E361="",IF(INDEX(Mal!$F$9:$F$431,COUNTIF($E$108:$F360,"")-COUNT($H$108:$H360)+1,0)=D360,"",INDEX(Mal!$F$9:$F$431,COUNTIF($E$108:$F360,"")-COUNT($H$108:$H360)+1,0)),"")</f>
        <v>#N/A</v>
      </c>
      <c r="E361" s="39" t="e">
        <f>IF(AND(E360="",$H361=$H360),"",IF(VLOOKUP(H361,Mal!$A$9:$B$431,2,0)='Sales Orders'!E360,"",VLOOKUP($H361,Mal!$A$9:$B$431,2,0)))</f>
        <v>#N/A</v>
      </c>
      <c r="F361" s="39" t="e">
        <f>IF($E361="",IF(INDEX(Mal!$C$9:$C$431,COUNTIF($E$108:$F360,"")-COUNT($H$108:$H360)+1,0)=F360,"",INDEX(Mal!$C$9:$C$431,COUNTIF($E$108:$F360,"")-COUNT($H$108:$H360)+1,0)),"")</f>
        <v>#N/A</v>
      </c>
      <c r="G361" s="39" t="e">
        <f t="shared" si="15"/>
        <v>#N/A</v>
      </c>
      <c r="H361" s="39">
        <f>IF(COUNTIF(Mal!$A$9:$A$431,'Sales Orders'!H360)+COUNTIFS(Mal!$A$9:$A$431,H360,Mal!$B$9:$B$431,"&lt;&gt;")+COUNTIFS(Mal!$A$9:$A$431,H360,Mal!$C$9:$C$431,"&lt;&gt;")=COUNTIF('Sales Orders'!$H$108:H360,'Sales Orders'!H360),'Sales Orders'!H360+1,'Sales Orders'!H360)</f>
        <v>2</v>
      </c>
      <c r="I361" s="39" t="e">
        <f>IF(E361="","",IF(Mal!$C$5="","",Mal!$C$5))</f>
        <v>#N/A</v>
      </c>
      <c r="J361" s="39" t="e">
        <f>IF(AND(J360="",$H361=$H360),"",IF(VLOOKUP($H361,Mal!$A$9:$H$431,7,0)='Sales Orders'!J360,"",VLOOKUP($H361,Mal!$A$9:$H$431,7,0)))</f>
        <v>#N/A</v>
      </c>
      <c r="K361" s="39" t="e">
        <f>IF(AND(K360="",$H361=$H360),"",IF(VLOOKUP($H361,Mal!$A$9:$H$431,8,0)='Sales Orders'!K360,"",VLOOKUP($H361,Mal!$A$9:$H$431,8,0)))</f>
        <v>#N/A</v>
      </c>
      <c r="L361" s="39" t="e">
        <f>IF(E361="","",IF(Mal!$C$6="","",Mal!$C$6))</f>
        <v>#N/A</v>
      </c>
      <c r="M361" s="39" t="e">
        <f>IF($E361="",IF(INDEX(Mal!K$9:K$431,COUNTIF($E$108:$F360,"")-COUNT($H$108:$H360)+1,0)=M360,"",INDEX(Mal!K$9:K$431,COUNTIF($E$108:$F360,"")-COUNT($H$108:$H360)+1,0)),"")</f>
        <v>#N/A</v>
      </c>
      <c r="N361" s="39" t="e">
        <f>IF($E361="",IF(INDEX(Mal!L$9:L$431,COUNTIF($E$108:$F360,"")-COUNT($H$108:$H360)+1,0)=N360,"",INDEX(Mal!L$9:L$431,COUNTIF($E$108:$F360,"")-COUNT($H$108:$H360)+1,0)),"")</f>
        <v>#N/A</v>
      </c>
      <c r="O361" s="39" t="e">
        <f>IF($E361="",IF(INDEX(Mal!M$9:M$431,COUNTIF($E$108:$F360,"")-COUNT($H$108:$H360)+1,0)=O360,"",INDEX(Mal!M$9:M$431,COUNTIF($E$108:$F360,"")-COUNT($H$108:$H360)+1,0)),"")</f>
        <v>#N/A</v>
      </c>
      <c r="P361" s="39" t="e">
        <f>IF($E361="",IF(INDEX(Mal!N$9:N$431,COUNTIF($E$108:$F360,"")-COUNT($H$108:$H360)+1,0)=P360,"",INDEX(Mal!N$9:N$431,COUNTIF($E$108:$F360,"")-COUNT($H$108:$H360)+1,0)),"")</f>
        <v>#N/A</v>
      </c>
      <c r="Q361" s="39" t="e">
        <f>IF($E361="",IF(INDEX(Mal!O$9:O$431,COUNTIF($E$108:$F360,"")-COUNT($H$108:$H360)+1,0)=Q360,"",INDEX(Mal!O$9:O$431,COUNTIF($E$108:$F360,"")-COUNT($H$108:$H360)+1,0)),"")</f>
        <v>#N/A</v>
      </c>
      <c r="R361" s="39" t="e">
        <f>IF($E361="",IF(INDEX(Mal!P$9:P$431,COUNTIF($E$108:$F360,"")-COUNT($H$108:$H360)+1,0)=R360,"",INDEX(Mal!P$9:P$431,COUNTIF($E$108:$F360,"")-COUNT($H$108:$H360)+1,0)),"")</f>
        <v>#N/A</v>
      </c>
      <c r="S361" s="39" t="e">
        <f>IF($E361="",IF(INDEX(Mal!Q$9:Q$431,COUNTIF($E$108:$F360,"")-COUNT($H$108:$H360)+1,0)=S360,"",INDEX(Mal!Q$9:Q$431,COUNTIF($E$108:$F360,"")-COUNT($H$108:$H360)+1,0)),"")</f>
        <v>#N/A</v>
      </c>
      <c r="T361" s="39" t="e">
        <f>IF($E361="",IF(INDEX(Mal!R$9:R$431,COUNTIF($E$108:$F360,"")-COUNT($H$108:$H360)+1,0)=T360,"",INDEX(Mal!R$9:R$431,COUNTIF($E$108:$F360,"")-COUNT($H$108:$H360)+1,0)),"")</f>
        <v>#N/A</v>
      </c>
      <c r="U361" s="39" t="e">
        <f>IF($E361="",IF(INDEX(Mal!S$9:S$431,COUNTIF($E$108:$F360,"")-COUNT($H$108:$H360)+1,0)=U360,"",INDEX(Mal!S$9:S$431,COUNTIF($E$108:$F360,"")-COUNT($H$108:$H360)+1,0)),"")</f>
        <v>#N/A</v>
      </c>
      <c r="V361" s="39" t="e">
        <f t="shared" si="12"/>
        <v>#N/A</v>
      </c>
      <c r="W361" s="39" t="e">
        <f>IF(IF(AND(E361="",F361=""),INDEX(Mal!I$9:I$431,(COUNT($H$108:$H361)-COUNTIF($V$108:$V361,"")),0),"")="","",IF(AND(E361="",F361=""),INDEX(Mal!I$9:I$431,(COUNT($H$108:$H361)-COUNTIF($V$108:$V361,"")),0),""))</f>
        <v>#N/A</v>
      </c>
      <c r="X361" s="39" t="e">
        <f>IF($E361="",IF(INDEX(Mal!J$9:J$431,COUNTIF($E$108:$F360,"")-COUNT($H$108:$H360)+1,0)=X360,"",INDEX(Mal!J$9:J$431,COUNTIF($E$108:$F360,"")-COUNT($H$108:$H360)+1,0)),"")</f>
        <v>#N/A</v>
      </c>
      <c r="Y361" s="39" t="e">
        <f>IF(AND(Y360="",$H361=$H360),"",IF(VLOOKUP($H361,Mal!$A$9:$T$431,20,0)='Sales Orders'!Y360,"",VLOOKUP($H361,Mal!$A$9:$T$431,20,0)))</f>
        <v>#N/A</v>
      </c>
      <c r="Z361" s="39" t="e">
        <f t="shared" si="13"/>
        <v>#N/A</v>
      </c>
    </row>
    <row r="362" spans="1:26">
      <c r="A362" t="str">
        <f>IFERROR(IF(VLOOKUP(H362,Mal!$A$9:$A$431,1,0),"","END"),"END")</f>
        <v>END</v>
      </c>
      <c r="B362" s="39" t="e">
        <f>IF($E362="",IF(INDEX(Mal!$D$9:$D$431,COUNTIF($E$108:$F361,"")-COUNT($H$108:$H361)+1,0)=B361,"",INDEX(Mal!$D$9:$D$431,COUNTIF($E$108:$F361,"")-COUNT($H$108:$H361)+1,0)),"")</f>
        <v>#N/A</v>
      </c>
      <c r="C362" s="39" t="e">
        <f t="shared" si="14"/>
        <v>#N/A</v>
      </c>
      <c r="D362" s="39" t="e">
        <f>IF($E362="",IF(INDEX(Mal!$F$9:$F$431,COUNTIF($E$108:$F361,"")-COUNT($H$108:$H361)+1,0)=D361,"",INDEX(Mal!$F$9:$F$431,COUNTIF($E$108:$F361,"")-COUNT($H$108:$H361)+1,0)),"")</f>
        <v>#N/A</v>
      </c>
      <c r="E362" s="39" t="e">
        <f>IF(AND(E361="",$H362=$H361),"",IF(VLOOKUP(H362,Mal!$A$9:$B$431,2,0)='Sales Orders'!E361,"",VLOOKUP($H362,Mal!$A$9:$B$431,2,0)))</f>
        <v>#N/A</v>
      </c>
      <c r="F362" s="39" t="e">
        <f>IF($E362="",IF(INDEX(Mal!$C$9:$C$431,COUNTIF($E$108:$F361,"")-COUNT($H$108:$H361)+1,0)=F361,"",INDEX(Mal!$C$9:$C$431,COUNTIF($E$108:$F361,"")-COUNT($H$108:$H361)+1,0)),"")</f>
        <v>#N/A</v>
      </c>
      <c r="G362" s="39" t="e">
        <f t="shared" si="15"/>
        <v>#N/A</v>
      </c>
      <c r="H362" s="39">
        <f>IF(COUNTIF(Mal!$A$9:$A$431,'Sales Orders'!H361)+COUNTIFS(Mal!$A$9:$A$431,H361,Mal!$B$9:$B$431,"&lt;&gt;")+COUNTIFS(Mal!$A$9:$A$431,H361,Mal!$C$9:$C$431,"&lt;&gt;")=COUNTIF('Sales Orders'!$H$108:H361,'Sales Orders'!H361),'Sales Orders'!H361+1,'Sales Orders'!H361)</f>
        <v>2</v>
      </c>
      <c r="I362" s="39" t="e">
        <f>IF(E362="","",IF(Mal!$C$5="","",Mal!$C$5))</f>
        <v>#N/A</v>
      </c>
      <c r="J362" s="39" t="e">
        <f>IF(AND(J361="",$H362=$H361),"",IF(VLOOKUP($H362,Mal!$A$9:$H$431,7,0)='Sales Orders'!J361,"",VLOOKUP($H362,Mal!$A$9:$H$431,7,0)))</f>
        <v>#N/A</v>
      </c>
      <c r="K362" s="39" t="e">
        <f>IF(AND(K361="",$H362=$H361),"",IF(VLOOKUP($H362,Mal!$A$9:$H$431,8,0)='Sales Orders'!K361,"",VLOOKUP($H362,Mal!$A$9:$H$431,8,0)))</f>
        <v>#N/A</v>
      </c>
      <c r="L362" s="39" t="e">
        <f>IF(E362="","",IF(Mal!$C$6="","",Mal!$C$6))</f>
        <v>#N/A</v>
      </c>
      <c r="M362" s="39" t="e">
        <f>IF($E362="",IF(INDEX(Mal!K$9:K$431,COUNTIF($E$108:$F361,"")-COUNT($H$108:$H361)+1,0)=M361,"",INDEX(Mal!K$9:K$431,COUNTIF($E$108:$F361,"")-COUNT($H$108:$H361)+1,0)),"")</f>
        <v>#N/A</v>
      </c>
      <c r="N362" s="39" t="e">
        <f>IF($E362="",IF(INDEX(Mal!L$9:L$431,COUNTIF($E$108:$F361,"")-COUNT($H$108:$H361)+1,0)=N361,"",INDEX(Mal!L$9:L$431,COUNTIF($E$108:$F361,"")-COUNT($H$108:$H361)+1,0)),"")</f>
        <v>#N/A</v>
      </c>
      <c r="O362" s="39" t="e">
        <f>IF($E362="",IF(INDEX(Mal!M$9:M$431,COUNTIF($E$108:$F361,"")-COUNT($H$108:$H361)+1,0)=O361,"",INDEX(Mal!M$9:M$431,COUNTIF($E$108:$F361,"")-COUNT($H$108:$H361)+1,0)),"")</f>
        <v>#N/A</v>
      </c>
      <c r="P362" s="39" t="e">
        <f>IF($E362="",IF(INDEX(Mal!N$9:N$431,COUNTIF($E$108:$F361,"")-COUNT($H$108:$H361)+1,0)=P361,"",INDEX(Mal!N$9:N$431,COUNTIF($E$108:$F361,"")-COUNT($H$108:$H361)+1,0)),"")</f>
        <v>#N/A</v>
      </c>
      <c r="Q362" s="39" t="e">
        <f>IF($E362="",IF(INDEX(Mal!O$9:O$431,COUNTIF($E$108:$F361,"")-COUNT($H$108:$H361)+1,0)=Q361,"",INDEX(Mal!O$9:O$431,COUNTIF($E$108:$F361,"")-COUNT($H$108:$H361)+1,0)),"")</f>
        <v>#N/A</v>
      </c>
      <c r="R362" s="39" t="e">
        <f>IF($E362="",IF(INDEX(Mal!P$9:P$431,COUNTIF($E$108:$F361,"")-COUNT($H$108:$H361)+1,0)=R361,"",INDEX(Mal!P$9:P$431,COUNTIF($E$108:$F361,"")-COUNT($H$108:$H361)+1,0)),"")</f>
        <v>#N/A</v>
      </c>
      <c r="S362" s="39" t="e">
        <f>IF($E362="",IF(INDEX(Mal!Q$9:Q$431,COUNTIF($E$108:$F361,"")-COUNT($H$108:$H361)+1,0)=S361,"",INDEX(Mal!Q$9:Q$431,COUNTIF($E$108:$F361,"")-COUNT($H$108:$H361)+1,0)),"")</f>
        <v>#N/A</v>
      </c>
      <c r="T362" s="39" t="e">
        <f>IF($E362="",IF(INDEX(Mal!R$9:R$431,COUNTIF($E$108:$F361,"")-COUNT($H$108:$H361)+1,0)=T361,"",INDEX(Mal!R$9:R$431,COUNTIF($E$108:$F361,"")-COUNT($H$108:$H361)+1,0)),"")</f>
        <v>#N/A</v>
      </c>
      <c r="U362" s="39" t="e">
        <f>IF($E362="",IF(INDEX(Mal!S$9:S$431,COUNTIF($E$108:$F361,"")-COUNT($H$108:$H361)+1,0)=U361,"",INDEX(Mal!S$9:S$431,COUNTIF($E$108:$F361,"")-COUNT($H$108:$H361)+1,0)),"")</f>
        <v>#N/A</v>
      </c>
      <c r="V362" s="39" t="e">
        <f t="shared" si="12"/>
        <v>#N/A</v>
      </c>
      <c r="W362" s="39" t="e">
        <f>IF(IF(AND(E362="",F362=""),INDEX(Mal!I$9:I$431,(COUNT($H$108:$H362)-COUNTIF($V$108:$V362,"")),0),"")="","",IF(AND(E362="",F362=""),INDEX(Mal!I$9:I$431,(COUNT($H$108:$H362)-COUNTIF($V$108:$V362,"")),0),""))</f>
        <v>#N/A</v>
      </c>
      <c r="X362" s="39" t="e">
        <f>IF($E362="",IF(INDEX(Mal!J$9:J$431,COUNTIF($E$108:$F361,"")-COUNT($H$108:$H361)+1,0)=X361,"",INDEX(Mal!J$9:J$431,COUNTIF($E$108:$F361,"")-COUNT($H$108:$H361)+1,0)),"")</f>
        <v>#N/A</v>
      </c>
      <c r="Y362" s="39" t="e">
        <f>IF(AND(Y361="",$H362=$H361),"",IF(VLOOKUP($H362,Mal!$A$9:$T$431,20,0)='Sales Orders'!Y361,"",VLOOKUP($H362,Mal!$A$9:$T$431,20,0)))</f>
        <v>#N/A</v>
      </c>
      <c r="Z362" s="39" t="e">
        <f t="shared" si="13"/>
        <v>#N/A</v>
      </c>
    </row>
    <row r="363" spans="1:26">
      <c r="A363" t="str">
        <f>IFERROR(IF(VLOOKUP(H363,Mal!$A$9:$A$431,1,0),"","END"),"END")</f>
        <v>END</v>
      </c>
      <c r="B363" s="39" t="e">
        <f>IF($E363="",IF(INDEX(Mal!$D$9:$D$431,COUNTIF($E$108:$F362,"")-COUNT($H$108:$H362)+1,0)=B362,"",INDEX(Mal!$D$9:$D$431,COUNTIF($E$108:$F362,"")-COUNT($H$108:$H362)+1,0)),"")</f>
        <v>#N/A</v>
      </c>
      <c r="C363" s="39" t="e">
        <f t="shared" si="14"/>
        <v>#N/A</v>
      </c>
      <c r="D363" s="39" t="e">
        <f>IF($E363="",IF(INDEX(Mal!$F$9:$F$431,COUNTIF($E$108:$F362,"")-COUNT($H$108:$H362)+1,0)=D362,"",INDEX(Mal!$F$9:$F$431,COUNTIF($E$108:$F362,"")-COUNT($H$108:$H362)+1,0)),"")</f>
        <v>#N/A</v>
      </c>
      <c r="E363" s="39" t="e">
        <f>IF(AND(E362="",$H363=$H362),"",IF(VLOOKUP(H363,Mal!$A$9:$B$431,2,0)='Sales Orders'!E362,"",VLOOKUP($H363,Mal!$A$9:$B$431,2,0)))</f>
        <v>#N/A</v>
      </c>
      <c r="F363" s="39" t="e">
        <f>IF($E363="",IF(INDEX(Mal!$C$9:$C$431,COUNTIF($E$108:$F362,"")-COUNT($H$108:$H362)+1,0)=F362,"",INDEX(Mal!$C$9:$C$431,COUNTIF($E$108:$F362,"")-COUNT($H$108:$H362)+1,0)),"")</f>
        <v>#N/A</v>
      </c>
      <c r="G363" s="39" t="e">
        <f t="shared" si="15"/>
        <v>#N/A</v>
      </c>
      <c r="H363" s="39">
        <f>IF(COUNTIF(Mal!$A$9:$A$431,'Sales Orders'!H362)+COUNTIFS(Mal!$A$9:$A$431,H362,Mal!$B$9:$B$431,"&lt;&gt;")+COUNTIFS(Mal!$A$9:$A$431,H362,Mal!$C$9:$C$431,"&lt;&gt;")=COUNTIF('Sales Orders'!$H$108:H362,'Sales Orders'!H362),'Sales Orders'!H362+1,'Sales Orders'!H362)</f>
        <v>2</v>
      </c>
      <c r="I363" s="39" t="e">
        <f>IF(E363="","",IF(Mal!$C$5="","",Mal!$C$5))</f>
        <v>#N/A</v>
      </c>
      <c r="J363" s="39" t="e">
        <f>IF(AND(J362="",$H363=$H362),"",IF(VLOOKUP($H363,Mal!$A$9:$H$431,7,0)='Sales Orders'!J362,"",VLOOKUP($H363,Mal!$A$9:$H$431,7,0)))</f>
        <v>#N/A</v>
      </c>
      <c r="K363" s="39" t="e">
        <f>IF(AND(K362="",$H363=$H362),"",IF(VLOOKUP($H363,Mal!$A$9:$H$431,8,0)='Sales Orders'!K362,"",VLOOKUP($H363,Mal!$A$9:$H$431,8,0)))</f>
        <v>#N/A</v>
      </c>
      <c r="L363" s="39" t="e">
        <f>IF(E363="","",IF(Mal!$C$6="","",Mal!$C$6))</f>
        <v>#N/A</v>
      </c>
      <c r="M363" s="39" t="e">
        <f>IF($E363="",IF(INDEX(Mal!K$9:K$431,COUNTIF($E$108:$F362,"")-COUNT($H$108:$H362)+1,0)=M362,"",INDEX(Mal!K$9:K$431,COUNTIF($E$108:$F362,"")-COUNT($H$108:$H362)+1,0)),"")</f>
        <v>#N/A</v>
      </c>
      <c r="N363" s="39" t="e">
        <f>IF($E363="",IF(INDEX(Mal!L$9:L$431,COUNTIF($E$108:$F362,"")-COUNT($H$108:$H362)+1,0)=N362,"",INDEX(Mal!L$9:L$431,COUNTIF($E$108:$F362,"")-COUNT($H$108:$H362)+1,0)),"")</f>
        <v>#N/A</v>
      </c>
      <c r="O363" s="39" t="e">
        <f>IF($E363="",IF(INDEX(Mal!M$9:M$431,COUNTIF($E$108:$F362,"")-COUNT($H$108:$H362)+1,0)=O362,"",INDEX(Mal!M$9:M$431,COUNTIF($E$108:$F362,"")-COUNT($H$108:$H362)+1,0)),"")</f>
        <v>#N/A</v>
      </c>
      <c r="P363" s="39" t="e">
        <f>IF($E363="",IF(INDEX(Mal!N$9:N$431,COUNTIF($E$108:$F362,"")-COUNT($H$108:$H362)+1,0)=P362,"",INDEX(Mal!N$9:N$431,COUNTIF($E$108:$F362,"")-COUNT($H$108:$H362)+1,0)),"")</f>
        <v>#N/A</v>
      </c>
      <c r="Q363" s="39" t="e">
        <f>IF($E363="",IF(INDEX(Mal!O$9:O$431,COUNTIF($E$108:$F362,"")-COUNT($H$108:$H362)+1,0)=Q362,"",INDEX(Mal!O$9:O$431,COUNTIF($E$108:$F362,"")-COUNT($H$108:$H362)+1,0)),"")</f>
        <v>#N/A</v>
      </c>
      <c r="R363" s="39" t="e">
        <f>IF($E363="",IF(INDEX(Mal!P$9:P$431,COUNTIF($E$108:$F362,"")-COUNT($H$108:$H362)+1,0)=R362,"",INDEX(Mal!P$9:P$431,COUNTIF($E$108:$F362,"")-COUNT($H$108:$H362)+1,0)),"")</f>
        <v>#N/A</v>
      </c>
      <c r="S363" s="39" t="e">
        <f>IF($E363="",IF(INDEX(Mal!Q$9:Q$431,COUNTIF($E$108:$F362,"")-COUNT($H$108:$H362)+1,0)=S362,"",INDEX(Mal!Q$9:Q$431,COUNTIF($E$108:$F362,"")-COUNT($H$108:$H362)+1,0)),"")</f>
        <v>#N/A</v>
      </c>
      <c r="T363" s="39" t="e">
        <f>IF($E363="",IF(INDEX(Mal!R$9:R$431,COUNTIF($E$108:$F362,"")-COUNT($H$108:$H362)+1,0)=T362,"",INDEX(Mal!R$9:R$431,COUNTIF($E$108:$F362,"")-COUNT($H$108:$H362)+1,0)),"")</f>
        <v>#N/A</v>
      </c>
      <c r="U363" s="39" t="e">
        <f>IF($E363="",IF(INDEX(Mal!S$9:S$431,COUNTIF($E$108:$F362,"")-COUNT($H$108:$H362)+1,0)=U362,"",INDEX(Mal!S$9:S$431,COUNTIF($E$108:$F362,"")-COUNT($H$108:$H362)+1,0)),"")</f>
        <v>#N/A</v>
      </c>
      <c r="V363" s="39" t="e">
        <f t="shared" si="12"/>
        <v>#N/A</v>
      </c>
      <c r="W363" s="39" t="e">
        <f>IF(IF(AND(E363="",F363=""),INDEX(Mal!I$9:I$431,(COUNT($H$108:$H363)-COUNTIF($V$108:$V363,"")),0),"")="","",IF(AND(E363="",F363=""),INDEX(Mal!I$9:I$431,(COUNT($H$108:$H363)-COUNTIF($V$108:$V363,"")),0),""))</f>
        <v>#N/A</v>
      </c>
      <c r="X363" s="39" t="e">
        <f>IF($E363="",IF(INDEX(Mal!J$9:J$431,COUNTIF($E$108:$F362,"")-COUNT($H$108:$H362)+1,0)=X362,"",INDEX(Mal!J$9:J$431,COUNTIF($E$108:$F362,"")-COUNT($H$108:$H362)+1,0)),"")</f>
        <v>#N/A</v>
      </c>
      <c r="Y363" s="39" t="e">
        <f>IF(AND(Y362="",$H363=$H362),"",IF(VLOOKUP($H363,Mal!$A$9:$T$431,20,0)='Sales Orders'!Y362,"",VLOOKUP($H363,Mal!$A$9:$T$431,20,0)))</f>
        <v>#N/A</v>
      </c>
      <c r="Z363" s="39" t="e">
        <f t="shared" si="13"/>
        <v>#N/A</v>
      </c>
    </row>
    <row r="364" spans="1:26">
      <c r="A364" t="str">
        <f>IFERROR(IF(VLOOKUP(H364,Mal!$A$9:$A$431,1,0),"","END"),"END")</f>
        <v>END</v>
      </c>
      <c r="B364" s="39" t="e">
        <f>IF($E364="",IF(INDEX(Mal!$D$9:$D$431,COUNTIF($E$108:$F363,"")-COUNT($H$108:$H363)+1,0)=B363,"",INDEX(Mal!$D$9:$D$431,COUNTIF($E$108:$F363,"")-COUNT($H$108:$H363)+1,0)),"")</f>
        <v>#N/A</v>
      </c>
      <c r="C364" s="39" t="e">
        <f t="shared" si="14"/>
        <v>#N/A</v>
      </c>
      <c r="D364" s="39" t="e">
        <f>IF($E364="",IF(INDEX(Mal!$F$9:$F$431,COUNTIF($E$108:$F363,"")-COUNT($H$108:$H363)+1,0)=D363,"",INDEX(Mal!$F$9:$F$431,COUNTIF($E$108:$F363,"")-COUNT($H$108:$H363)+1,0)),"")</f>
        <v>#N/A</v>
      </c>
      <c r="E364" s="39" t="e">
        <f>IF(AND(E363="",$H364=$H363),"",IF(VLOOKUP(H364,Mal!$A$9:$B$431,2,0)='Sales Orders'!E363,"",VLOOKUP($H364,Mal!$A$9:$B$431,2,0)))</f>
        <v>#N/A</v>
      </c>
      <c r="F364" s="39" t="e">
        <f>IF($E364="",IF(INDEX(Mal!$C$9:$C$431,COUNTIF($E$108:$F363,"")-COUNT($H$108:$H363)+1,0)=F363,"",INDEX(Mal!$C$9:$C$431,COUNTIF($E$108:$F363,"")-COUNT($H$108:$H363)+1,0)),"")</f>
        <v>#N/A</v>
      </c>
      <c r="G364" s="39" t="e">
        <f t="shared" si="15"/>
        <v>#N/A</v>
      </c>
      <c r="H364" s="39">
        <f>IF(COUNTIF(Mal!$A$9:$A$431,'Sales Orders'!H363)+COUNTIFS(Mal!$A$9:$A$431,H363,Mal!$B$9:$B$431,"&lt;&gt;")+COUNTIFS(Mal!$A$9:$A$431,H363,Mal!$C$9:$C$431,"&lt;&gt;")=COUNTIF('Sales Orders'!$H$108:H363,'Sales Orders'!H363),'Sales Orders'!H363+1,'Sales Orders'!H363)</f>
        <v>2</v>
      </c>
      <c r="I364" s="39" t="e">
        <f>IF(E364="","",IF(Mal!$C$5="","",Mal!$C$5))</f>
        <v>#N/A</v>
      </c>
      <c r="J364" s="39" t="e">
        <f>IF(AND(J363="",$H364=$H363),"",IF(VLOOKUP($H364,Mal!$A$9:$H$431,7,0)='Sales Orders'!J363,"",VLOOKUP($H364,Mal!$A$9:$H$431,7,0)))</f>
        <v>#N/A</v>
      </c>
      <c r="K364" s="39" t="e">
        <f>IF(AND(K363="",$H364=$H363),"",IF(VLOOKUP($H364,Mal!$A$9:$H$431,8,0)='Sales Orders'!K363,"",VLOOKUP($H364,Mal!$A$9:$H$431,8,0)))</f>
        <v>#N/A</v>
      </c>
      <c r="L364" s="39" t="e">
        <f>IF(E364="","",IF(Mal!$C$6="","",Mal!$C$6))</f>
        <v>#N/A</v>
      </c>
      <c r="M364" s="39" t="e">
        <f>IF($E364="",IF(INDEX(Mal!K$9:K$431,COUNTIF($E$108:$F363,"")-COUNT($H$108:$H363)+1,0)=M363,"",INDEX(Mal!K$9:K$431,COUNTIF($E$108:$F363,"")-COUNT($H$108:$H363)+1,0)),"")</f>
        <v>#N/A</v>
      </c>
      <c r="N364" s="39" t="e">
        <f>IF($E364="",IF(INDEX(Mal!L$9:L$431,COUNTIF($E$108:$F363,"")-COUNT($H$108:$H363)+1,0)=N363,"",INDEX(Mal!L$9:L$431,COUNTIF($E$108:$F363,"")-COUNT($H$108:$H363)+1,0)),"")</f>
        <v>#N/A</v>
      </c>
      <c r="O364" s="39" t="e">
        <f>IF($E364="",IF(INDEX(Mal!M$9:M$431,COUNTIF($E$108:$F363,"")-COUNT($H$108:$H363)+1,0)=O363,"",INDEX(Mal!M$9:M$431,COUNTIF($E$108:$F363,"")-COUNT($H$108:$H363)+1,0)),"")</f>
        <v>#N/A</v>
      </c>
      <c r="P364" s="39" t="e">
        <f>IF($E364="",IF(INDEX(Mal!N$9:N$431,COUNTIF($E$108:$F363,"")-COUNT($H$108:$H363)+1,0)=P363,"",INDEX(Mal!N$9:N$431,COUNTIF($E$108:$F363,"")-COUNT($H$108:$H363)+1,0)),"")</f>
        <v>#N/A</v>
      </c>
      <c r="Q364" s="39" t="e">
        <f>IF($E364="",IF(INDEX(Mal!O$9:O$431,COUNTIF($E$108:$F363,"")-COUNT($H$108:$H363)+1,0)=Q363,"",INDEX(Mal!O$9:O$431,COUNTIF($E$108:$F363,"")-COUNT($H$108:$H363)+1,0)),"")</f>
        <v>#N/A</v>
      </c>
      <c r="R364" s="39" t="e">
        <f>IF($E364="",IF(INDEX(Mal!P$9:P$431,COUNTIF($E$108:$F363,"")-COUNT($H$108:$H363)+1,0)=R363,"",INDEX(Mal!P$9:P$431,COUNTIF($E$108:$F363,"")-COUNT($H$108:$H363)+1,0)),"")</f>
        <v>#N/A</v>
      </c>
      <c r="S364" s="39" t="e">
        <f>IF($E364="",IF(INDEX(Mal!Q$9:Q$431,COUNTIF($E$108:$F363,"")-COUNT($H$108:$H363)+1,0)=S363,"",INDEX(Mal!Q$9:Q$431,COUNTIF($E$108:$F363,"")-COUNT($H$108:$H363)+1,0)),"")</f>
        <v>#N/A</v>
      </c>
      <c r="T364" s="39" t="e">
        <f>IF($E364="",IF(INDEX(Mal!R$9:R$431,COUNTIF($E$108:$F363,"")-COUNT($H$108:$H363)+1,0)=T363,"",INDEX(Mal!R$9:R$431,COUNTIF($E$108:$F363,"")-COUNT($H$108:$H363)+1,0)),"")</f>
        <v>#N/A</v>
      </c>
      <c r="U364" s="39" t="e">
        <f>IF($E364="",IF(INDEX(Mal!S$9:S$431,COUNTIF($E$108:$F363,"")-COUNT($H$108:$H363)+1,0)=U363,"",INDEX(Mal!S$9:S$431,COUNTIF($E$108:$F363,"")-COUNT($H$108:$H363)+1,0)),"")</f>
        <v>#N/A</v>
      </c>
      <c r="V364" s="39" t="e">
        <f t="shared" si="12"/>
        <v>#N/A</v>
      </c>
      <c r="W364" s="39" t="e">
        <f>IF(IF(AND(E364="",F364=""),INDEX(Mal!I$9:I$431,(COUNT($H$108:$H364)-COUNTIF($V$108:$V364,"")),0),"")="","",IF(AND(E364="",F364=""),INDEX(Mal!I$9:I$431,(COUNT($H$108:$H364)-COUNTIF($V$108:$V364,"")),0),""))</f>
        <v>#N/A</v>
      </c>
      <c r="X364" s="39" t="e">
        <f>IF($E364="",IF(INDEX(Mal!J$9:J$431,COUNTIF($E$108:$F363,"")-COUNT($H$108:$H363)+1,0)=X363,"",INDEX(Mal!J$9:J$431,COUNTIF($E$108:$F363,"")-COUNT($H$108:$H363)+1,0)),"")</f>
        <v>#N/A</v>
      </c>
      <c r="Y364" s="39" t="e">
        <f>IF(AND(Y363="",$H364=$H363),"",IF(VLOOKUP($H364,Mal!$A$9:$T$431,20,0)='Sales Orders'!Y363,"",VLOOKUP($H364,Mal!$A$9:$T$431,20,0)))</f>
        <v>#N/A</v>
      </c>
      <c r="Z364" s="39" t="e">
        <f t="shared" si="13"/>
        <v>#N/A</v>
      </c>
    </row>
    <row r="365" spans="1:26">
      <c r="A365" t="str">
        <f>IFERROR(IF(VLOOKUP(H365,Mal!$A$9:$A$431,1,0),"","END"),"END")</f>
        <v>END</v>
      </c>
      <c r="B365" s="39" t="e">
        <f>IF($E365="",IF(INDEX(Mal!$D$9:$D$431,COUNTIF($E$108:$F364,"")-COUNT($H$108:$H364)+1,0)=B364,"",INDEX(Mal!$D$9:$D$431,COUNTIF($E$108:$F364,"")-COUNT($H$108:$H364)+1,0)),"")</f>
        <v>#N/A</v>
      </c>
      <c r="C365" s="39" t="e">
        <f t="shared" si="14"/>
        <v>#N/A</v>
      </c>
      <c r="D365" s="39" t="e">
        <f>IF($E365="",IF(INDEX(Mal!$F$9:$F$431,COUNTIF($E$108:$F364,"")-COUNT($H$108:$H364)+1,0)=D364,"",INDEX(Mal!$F$9:$F$431,COUNTIF($E$108:$F364,"")-COUNT($H$108:$H364)+1,0)),"")</f>
        <v>#N/A</v>
      </c>
      <c r="E365" s="39" t="e">
        <f>IF(AND(E364="",$H365=$H364),"",IF(VLOOKUP(H365,Mal!$A$9:$B$431,2,0)='Sales Orders'!E364,"",VLOOKUP($H365,Mal!$A$9:$B$431,2,0)))</f>
        <v>#N/A</v>
      </c>
      <c r="F365" s="39" t="e">
        <f>IF($E365="",IF(INDEX(Mal!$C$9:$C$431,COUNTIF($E$108:$F364,"")-COUNT($H$108:$H364)+1,0)=F364,"",INDEX(Mal!$C$9:$C$431,COUNTIF($E$108:$F364,"")-COUNT($H$108:$H364)+1,0)),"")</f>
        <v>#N/A</v>
      </c>
      <c r="G365" s="39" t="e">
        <f t="shared" si="15"/>
        <v>#N/A</v>
      </c>
      <c r="H365" s="39">
        <f>IF(COUNTIF(Mal!$A$9:$A$431,'Sales Orders'!H364)+COUNTIFS(Mal!$A$9:$A$431,H364,Mal!$B$9:$B$431,"&lt;&gt;")+COUNTIFS(Mal!$A$9:$A$431,H364,Mal!$C$9:$C$431,"&lt;&gt;")=COUNTIF('Sales Orders'!$H$108:H364,'Sales Orders'!H364),'Sales Orders'!H364+1,'Sales Orders'!H364)</f>
        <v>2</v>
      </c>
      <c r="I365" s="39" t="e">
        <f>IF(E365="","",IF(Mal!$C$5="","",Mal!$C$5))</f>
        <v>#N/A</v>
      </c>
      <c r="J365" s="39" t="e">
        <f>IF(AND(J364="",$H365=$H364),"",IF(VLOOKUP($H365,Mal!$A$9:$H$431,7,0)='Sales Orders'!J364,"",VLOOKUP($H365,Mal!$A$9:$H$431,7,0)))</f>
        <v>#N/A</v>
      </c>
      <c r="K365" s="39" t="e">
        <f>IF(AND(K364="",$H365=$H364),"",IF(VLOOKUP($H365,Mal!$A$9:$H$431,8,0)='Sales Orders'!K364,"",VLOOKUP($H365,Mal!$A$9:$H$431,8,0)))</f>
        <v>#N/A</v>
      </c>
      <c r="L365" s="39" t="e">
        <f>IF(E365="","",IF(Mal!$C$6="","",Mal!$C$6))</f>
        <v>#N/A</v>
      </c>
      <c r="M365" s="39" t="e">
        <f>IF($E365="",IF(INDEX(Mal!K$9:K$431,COUNTIF($E$108:$F364,"")-COUNT($H$108:$H364)+1,0)=M364,"",INDEX(Mal!K$9:K$431,COUNTIF($E$108:$F364,"")-COUNT($H$108:$H364)+1,0)),"")</f>
        <v>#N/A</v>
      </c>
      <c r="N365" s="39" t="e">
        <f>IF($E365="",IF(INDEX(Mal!L$9:L$431,COUNTIF($E$108:$F364,"")-COUNT($H$108:$H364)+1,0)=N364,"",INDEX(Mal!L$9:L$431,COUNTIF($E$108:$F364,"")-COUNT($H$108:$H364)+1,0)),"")</f>
        <v>#N/A</v>
      </c>
      <c r="O365" s="39" t="e">
        <f>IF($E365="",IF(INDEX(Mal!M$9:M$431,COUNTIF($E$108:$F364,"")-COUNT($H$108:$H364)+1,0)=O364,"",INDEX(Mal!M$9:M$431,COUNTIF($E$108:$F364,"")-COUNT($H$108:$H364)+1,0)),"")</f>
        <v>#N/A</v>
      </c>
      <c r="P365" s="39" t="e">
        <f>IF($E365="",IF(INDEX(Mal!N$9:N$431,COUNTIF($E$108:$F364,"")-COUNT($H$108:$H364)+1,0)=P364,"",INDEX(Mal!N$9:N$431,COUNTIF($E$108:$F364,"")-COUNT($H$108:$H364)+1,0)),"")</f>
        <v>#N/A</v>
      </c>
      <c r="Q365" s="39" t="e">
        <f>IF($E365="",IF(INDEX(Mal!O$9:O$431,COUNTIF($E$108:$F364,"")-COUNT($H$108:$H364)+1,0)=Q364,"",INDEX(Mal!O$9:O$431,COUNTIF($E$108:$F364,"")-COUNT($H$108:$H364)+1,0)),"")</f>
        <v>#N/A</v>
      </c>
      <c r="R365" s="39" t="e">
        <f>IF($E365="",IF(INDEX(Mal!P$9:P$431,COUNTIF($E$108:$F364,"")-COUNT($H$108:$H364)+1,0)=R364,"",INDEX(Mal!P$9:P$431,COUNTIF($E$108:$F364,"")-COUNT($H$108:$H364)+1,0)),"")</f>
        <v>#N/A</v>
      </c>
      <c r="S365" s="39" t="e">
        <f>IF($E365="",IF(INDEX(Mal!Q$9:Q$431,COUNTIF($E$108:$F364,"")-COUNT($H$108:$H364)+1,0)=S364,"",INDEX(Mal!Q$9:Q$431,COUNTIF($E$108:$F364,"")-COUNT($H$108:$H364)+1,0)),"")</f>
        <v>#N/A</v>
      </c>
      <c r="T365" s="39" t="e">
        <f>IF($E365="",IF(INDEX(Mal!R$9:R$431,COUNTIF($E$108:$F364,"")-COUNT($H$108:$H364)+1,0)=T364,"",INDEX(Mal!R$9:R$431,COUNTIF($E$108:$F364,"")-COUNT($H$108:$H364)+1,0)),"")</f>
        <v>#N/A</v>
      </c>
      <c r="U365" s="39" t="e">
        <f>IF($E365="",IF(INDEX(Mal!S$9:S$431,COUNTIF($E$108:$F364,"")-COUNT($H$108:$H364)+1,0)=U364,"",INDEX(Mal!S$9:S$431,COUNTIF($E$108:$F364,"")-COUNT($H$108:$H364)+1,0)),"")</f>
        <v>#N/A</v>
      </c>
      <c r="V365" s="39" t="e">
        <f t="shared" ref="V365:V428" si="16">IF(E365="",IF(F365="",IF(F364="",V364+1,1),""),"")</f>
        <v>#N/A</v>
      </c>
      <c r="W365" s="39" t="e">
        <f>IF(IF(AND(E365="",F365=""),INDEX(Mal!I$9:I$431,(COUNT($H$108:$H365)-COUNTIF($V$108:$V365,"")),0),"")="","",IF(AND(E365="",F365=""),INDEX(Mal!I$9:I$431,(COUNT($H$108:$H365)-COUNTIF($V$108:$V365,"")),0),""))</f>
        <v>#N/A</v>
      </c>
      <c r="X365" s="39" t="e">
        <f>IF($E365="",IF(INDEX(Mal!J$9:J$431,COUNTIF($E$108:$F364,"")-COUNT($H$108:$H364)+1,0)=X364,"",INDEX(Mal!J$9:J$431,COUNTIF($E$108:$F364,"")-COUNT($H$108:$H364)+1,0)),"")</f>
        <v>#N/A</v>
      </c>
      <c r="Y365" s="39" t="e">
        <f>IF(AND(Y364="",$H365=$H364),"",IF(VLOOKUP($H365,Mal!$A$9:$T$431,20,0)='Sales Orders'!Y364,"",VLOOKUP($H365,Mal!$A$9:$T$431,20,0)))</f>
        <v>#N/A</v>
      </c>
      <c r="Z365" s="39" t="e">
        <f t="shared" ref="Z365:Z428" si="17">IF(F365="","",IF(D365="",0,1))</f>
        <v>#N/A</v>
      </c>
    </row>
    <row r="366" spans="1:26">
      <c r="A366" t="str">
        <f>IFERROR(IF(VLOOKUP(H366,Mal!$A$9:$A$431,1,0),"","END"),"END")</f>
        <v>END</v>
      </c>
      <c r="B366" s="39" t="e">
        <f>IF($E366="",IF(INDEX(Mal!$D$9:$D$431,COUNTIF($E$108:$F365,"")-COUNT($H$108:$H365)+1,0)=B365,"",INDEX(Mal!$D$9:$D$431,COUNTIF($E$108:$F365,"")-COUNT($H$108:$H365)+1,0)),"")</f>
        <v>#N/A</v>
      </c>
      <c r="C366" s="39" t="e">
        <f t="shared" ref="C366:C429" si="18">D366</f>
        <v>#N/A</v>
      </c>
      <c r="D366" s="39" t="e">
        <f>IF($E366="",IF(INDEX(Mal!$F$9:$F$431,COUNTIF($E$108:$F365,"")-COUNT($H$108:$H365)+1,0)=D365,"",INDEX(Mal!$F$9:$F$431,COUNTIF($E$108:$F365,"")-COUNT($H$108:$H365)+1,0)),"")</f>
        <v>#N/A</v>
      </c>
      <c r="E366" s="39" t="e">
        <f>IF(AND(E365="",$H366=$H365),"",IF(VLOOKUP(H366,Mal!$A$9:$B$431,2,0)='Sales Orders'!E365,"",VLOOKUP($H366,Mal!$A$9:$B$431,2,0)))</f>
        <v>#N/A</v>
      </c>
      <c r="F366" s="39" t="e">
        <f>IF($E366="",IF(INDEX(Mal!$C$9:$C$431,COUNTIF($E$108:$F365,"")-COUNT($H$108:$H365)+1,0)=F365,"",INDEX(Mal!$C$9:$C$431,COUNTIF($E$108:$F365,"")-COUNT($H$108:$H365)+1,0)),"")</f>
        <v>#N/A</v>
      </c>
      <c r="G366" s="39" t="e">
        <f t="shared" ref="G366:G429" si="19">IF(H366=H365,IF(F366="",G365,G365+1),0)</f>
        <v>#N/A</v>
      </c>
      <c r="H366" s="39">
        <f>IF(COUNTIF(Mal!$A$9:$A$431,'Sales Orders'!H365)+COUNTIFS(Mal!$A$9:$A$431,H365,Mal!$B$9:$B$431,"&lt;&gt;")+COUNTIFS(Mal!$A$9:$A$431,H365,Mal!$C$9:$C$431,"&lt;&gt;")=COUNTIF('Sales Orders'!$H$108:H365,'Sales Orders'!H365),'Sales Orders'!H365+1,'Sales Orders'!H365)</f>
        <v>2</v>
      </c>
      <c r="I366" s="39" t="e">
        <f>IF(E366="","",IF(Mal!$C$5="","",Mal!$C$5))</f>
        <v>#N/A</v>
      </c>
      <c r="J366" s="39" t="e">
        <f>IF(AND(J365="",$H366=$H365),"",IF(VLOOKUP($H366,Mal!$A$9:$H$431,7,0)='Sales Orders'!J365,"",VLOOKUP($H366,Mal!$A$9:$H$431,7,0)))</f>
        <v>#N/A</v>
      </c>
      <c r="K366" s="39" t="e">
        <f>IF(AND(K365="",$H366=$H365),"",IF(VLOOKUP($H366,Mal!$A$9:$H$431,8,0)='Sales Orders'!K365,"",VLOOKUP($H366,Mal!$A$9:$H$431,8,0)))</f>
        <v>#N/A</v>
      </c>
      <c r="L366" s="39" t="e">
        <f>IF(E366="","",IF(Mal!$C$6="","",Mal!$C$6))</f>
        <v>#N/A</v>
      </c>
      <c r="M366" s="39" t="e">
        <f>IF($E366="",IF(INDEX(Mal!K$9:K$431,COUNTIF($E$108:$F365,"")-COUNT($H$108:$H365)+1,0)=M365,"",INDEX(Mal!K$9:K$431,COUNTIF($E$108:$F365,"")-COUNT($H$108:$H365)+1,0)),"")</f>
        <v>#N/A</v>
      </c>
      <c r="N366" s="39" t="e">
        <f>IF($E366="",IF(INDEX(Mal!L$9:L$431,COUNTIF($E$108:$F365,"")-COUNT($H$108:$H365)+1,0)=N365,"",INDEX(Mal!L$9:L$431,COUNTIF($E$108:$F365,"")-COUNT($H$108:$H365)+1,0)),"")</f>
        <v>#N/A</v>
      </c>
      <c r="O366" s="39" t="e">
        <f>IF($E366="",IF(INDEX(Mal!M$9:M$431,COUNTIF($E$108:$F365,"")-COUNT($H$108:$H365)+1,0)=O365,"",INDEX(Mal!M$9:M$431,COUNTIF($E$108:$F365,"")-COUNT($H$108:$H365)+1,0)),"")</f>
        <v>#N/A</v>
      </c>
      <c r="P366" s="39" t="e">
        <f>IF($E366="",IF(INDEX(Mal!N$9:N$431,COUNTIF($E$108:$F365,"")-COUNT($H$108:$H365)+1,0)=P365,"",INDEX(Mal!N$9:N$431,COUNTIF($E$108:$F365,"")-COUNT($H$108:$H365)+1,0)),"")</f>
        <v>#N/A</v>
      </c>
      <c r="Q366" s="39" t="e">
        <f>IF($E366="",IF(INDEX(Mal!O$9:O$431,COUNTIF($E$108:$F365,"")-COUNT($H$108:$H365)+1,0)=Q365,"",INDEX(Mal!O$9:O$431,COUNTIF($E$108:$F365,"")-COUNT($H$108:$H365)+1,0)),"")</f>
        <v>#N/A</v>
      </c>
      <c r="R366" s="39" t="e">
        <f>IF($E366="",IF(INDEX(Mal!P$9:P$431,COUNTIF($E$108:$F365,"")-COUNT($H$108:$H365)+1,0)=R365,"",INDEX(Mal!P$9:P$431,COUNTIF($E$108:$F365,"")-COUNT($H$108:$H365)+1,0)),"")</f>
        <v>#N/A</v>
      </c>
      <c r="S366" s="39" t="e">
        <f>IF($E366="",IF(INDEX(Mal!Q$9:Q$431,COUNTIF($E$108:$F365,"")-COUNT($H$108:$H365)+1,0)=S365,"",INDEX(Mal!Q$9:Q$431,COUNTIF($E$108:$F365,"")-COUNT($H$108:$H365)+1,0)),"")</f>
        <v>#N/A</v>
      </c>
      <c r="T366" s="39" t="e">
        <f>IF($E366="",IF(INDEX(Mal!R$9:R$431,COUNTIF($E$108:$F365,"")-COUNT($H$108:$H365)+1,0)=T365,"",INDEX(Mal!R$9:R$431,COUNTIF($E$108:$F365,"")-COUNT($H$108:$H365)+1,0)),"")</f>
        <v>#N/A</v>
      </c>
      <c r="U366" s="39" t="e">
        <f>IF($E366="",IF(INDEX(Mal!S$9:S$431,COUNTIF($E$108:$F365,"")-COUNT($H$108:$H365)+1,0)=U365,"",INDEX(Mal!S$9:S$431,COUNTIF($E$108:$F365,"")-COUNT($H$108:$H365)+1,0)),"")</f>
        <v>#N/A</v>
      </c>
      <c r="V366" s="39" t="e">
        <f t="shared" si="16"/>
        <v>#N/A</v>
      </c>
      <c r="W366" s="39" t="e">
        <f>IF(IF(AND(E366="",F366=""),INDEX(Mal!I$9:I$431,(COUNT($H$108:$H366)-COUNTIF($V$108:$V366,"")),0),"")="","",IF(AND(E366="",F366=""),INDEX(Mal!I$9:I$431,(COUNT($H$108:$H366)-COUNTIF($V$108:$V366,"")),0),""))</f>
        <v>#N/A</v>
      </c>
      <c r="X366" s="39" t="e">
        <f>IF($E366="",IF(INDEX(Mal!J$9:J$431,COUNTIF($E$108:$F365,"")-COUNT($H$108:$H365)+1,0)=X365,"",INDEX(Mal!J$9:J$431,COUNTIF($E$108:$F365,"")-COUNT($H$108:$H365)+1,0)),"")</f>
        <v>#N/A</v>
      </c>
      <c r="Y366" s="39" t="e">
        <f>IF(AND(Y365="",$H366=$H365),"",IF(VLOOKUP($H366,Mal!$A$9:$T$431,20,0)='Sales Orders'!Y365,"",VLOOKUP($H366,Mal!$A$9:$T$431,20,0)))</f>
        <v>#N/A</v>
      </c>
      <c r="Z366" s="39" t="e">
        <f t="shared" si="17"/>
        <v>#N/A</v>
      </c>
    </row>
    <row r="367" spans="1:26">
      <c r="A367" t="str">
        <f>IFERROR(IF(VLOOKUP(H367,Mal!$A$9:$A$431,1,0),"","END"),"END")</f>
        <v>END</v>
      </c>
      <c r="B367" s="39" t="e">
        <f>IF($E367="",IF(INDEX(Mal!$D$9:$D$431,COUNTIF($E$108:$F366,"")-COUNT($H$108:$H366)+1,0)=B366,"",INDEX(Mal!$D$9:$D$431,COUNTIF($E$108:$F366,"")-COUNT($H$108:$H366)+1,0)),"")</f>
        <v>#N/A</v>
      </c>
      <c r="C367" s="39" t="e">
        <f t="shared" si="18"/>
        <v>#N/A</v>
      </c>
      <c r="D367" s="39" t="e">
        <f>IF($E367="",IF(INDEX(Mal!$F$9:$F$431,COUNTIF($E$108:$F366,"")-COUNT($H$108:$H366)+1,0)=D366,"",INDEX(Mal!$F$9:$F$431,COUNTIF($E$108:$F366,"")-COUNT($H$108:$H366)+1,0)),"")</f>
        <v>#N/A</v>
      </c>
      <c r="E367" s="39" t="e">
        <f>IF(AND(E366="",$H367=$H366),"",IF(VLOOKUP(H367,Mal!$A$9:$B$431,2,0)='Sales Orders'!E366,"",VLOOKUP($H367,Mal!$A$9:$B$431,2,0)))</f>
        <v>#N/A</v>
      </c>
      <c r="F367" s="39" t="e">
        <f>IF($E367="",IF(INDEX(Mal!$C$9:$C$431,COUNTIF($E$108:$F366,"")-COUNT($H$108:$H366)+1,0)=F366,"",INDEX(Mal!$C$9:$C$431,COUNTIF($E$108:$F366,"")-COUNT($H$108:$H366)+1,0)),"")</f>
        <v>#N/A</v>
      </c>
      <c r="G367" s="39" t="e">
        <f t="shared" si="19"/>
        <v>#N/A</v>
      </c>
      <c r="H367" s="39">
        <f>IF(COUNTIF(Mal!$A$9:$A$431,'Sales Orders'!H366)+COUNTIFS(Mal!$A$9:$A$431,H366,Mal!$B$9:$B$431,"&lt;&gt;")+COUNTIFS(Mal!$A$9:$A$431,H366,Mal!$C$9:$C$431,"&lt;&gt;")=COUNTIF('Sales Orders'!$H$108:H366,'Sales Orders'!H366),'Sales Orders'!H366+1,'Sales Orders'!H366)</f>
        <v>2</v>
      </c>
      <c r="I367" s="39" t="e">
        <f>IF(E367="","",IF(Mal!$C$5="","",Mal!$C$5))</f>
        <v>#N/A</v>
      </c>
      <c r="J367" s="39" t="e">
        <f>IF(AND(J366="",$H367=$H366),"",IF(VLOOKUP($H367,Mal!$A$9:$H$431,7,0)='Sales Orders'!J366,"",VLOOKUP($H367,Mal!$A$9:$H$431,7,0)))</f>
        <v>#N/A</v>
      </c>
      <c r="K367" s="39" t="e">
        <f>IF(AND(K366="",$H367=$H366),"",IF(VLOOKUP($H367,Mal!$A$9:$H$431,8,0)='Sales Orders'!K366,"",VLOOKUP($H367,Mal!$A$9:$H$431,8,0)))</f>
        <v>#N/A</v>
      </c>
      <c r="L367" s="39" t="e">
        <f>IF(E367="","",IF(Mal!$C$6="","",Mal!$C$6))</f>
        <v>#N/A</v>
      </c>
      <c r="M367" s="39" t="e">
        <f>IF($E367="",IF(INDEX(Mal!K$9:K$431,COUNTIF($E$108:$F366,"")-COUNT($H$108:$H366)+1,0)=M366,"",INDEX(Mal!K$9:K$431,COUNTIF($E$108:$F366,"")-COUNT($H$108:$H366)+1,0)),"")</f>
        <v>#N/A</v>
      </c>
      <c r="N367" s="39" t="e">
        <f>IF($E367="",IF(INDEX(Mal!L$9:L$431,COUNTIF($E$108:$F366,"")-COUNT($H$108:$H366)+1,0)=N366,"",INDEX(Mal!L$9:L$431,COUNTIF($E$108:$F366,"")-COUNT($H$108:$H366)+1,0)),"")</f>
        <v>#N/A</v>
      </c>
      <c r="O367" s="39" t="e">
        <f>IF($E367="",IF(INDEX(Mal!M$9:M$431,COUNTIF($E$108:$F366,"")-COUNT($H$108:$H366)+1,0)=O366,"",INDEX(Mal!M$9:M$431,COUNTIF($E$108:$F366,"")-COUNT($H$108:$H366)+1,0)),"")</f>
        <v>#N/A</v>
      </c>
      <c r="P367" s="39" t="e">
        <f>IF($E367="",IF(INDEX(Mal!N$9:N$431,COUNTIF($E$108:$F366,"")-COUNT($H$108:$H366)+1,0)=P366,"",INDEX(Mal!N$9:N$431,COUNTIF($E$108:$F366,"")-COUNT($H$108:$H366)+1,0)),"")</f>
        <v>#N/A</v>
      </c>
      <c r="Q367" s="39" t="e">
        <f>IF($E367="",IF(INDEX(Mal!O$9:O$431,COUNTIF($E$108:$F366,"")-COUNT($H$108:$H366)+1,0)=Q366,"",INDEX(Mal!O$9:O$431,COUNTIF($E$108:$F366,"")-COUNT($H$108:$H366)+1,0)),"")</f>
        <v>#N/A</v>
      </c>
      <c r="R367" s="39" t="e">
        <f>IF($E367="",IF(INDEX(Mal!P$9:P$431,COUNTIF($E$108:$F366,"")-COUNT($H$108:$H366)+1,0)=R366,"",INDEX(Mal!P$9:P$431,COUNTIF($E$108:$F366,"")-COUNT($H$108:$H366)+1,0)),"")</f>
        <v>#N/A</v>
      </c>
      <c r="S367" s="39" t="e">
        <f>IF($E367="",IF(INDEX(Mal!Q$9:Q$431,COUNTIF($E$108:$F366,"")-COUNT($H$108:$H366)+1,0)=S366,"",INDEX(Mal!Q$9:Q$431,COUNTIF($E$108:$F366,"")-COUNT($H$108:$H366)+1,0)),"")</f>
        <v>#N/A</v>
      </c>
      <c r="T367" s="39" t="e">
        <f>IF($E367="",IF(INDEX(Mal!R$9:R$431,COUNTIF($E$108:$F366,"")-COUNT($H$108:$H366)+1,0)=T366,"",INDEX(Mal!R$9:R$431,COUNTIF($E$108:$F366,"")-COUNT($H$108:$H366)+1,0)),"")</f>
        <v>#N/A</v>
      </c>
      <c r="U367" s="39" t="e">
        <f>IF($E367="",IF(INDEX(Mal!S$9:S$431,COUNTIF($E$108:$F366,"")-COUNT($H$108:$H366)+1,0)=U366,"",INDEX(Mal!S$9:S$431,COUNTIF($E$108:$F366,"")-COUNT($H$108:$H366)+1,0)),"")</f>
        <v>#N/A</v>
      </c>
      <c r="V367" s="39" t="e">
        <f t="shared" si="16"/>
        <v>#N/A</v>
      </c>
      <c r="W367" s="39" t="e">
        <f>IF(IF(AND(E367="",F367=""),INDEX(Mal!I$9:I$431,(COUNT($H$108:$H367)-COUNTIF($V$108:$V367,"")),0),"")="","",IF(AND(E367="",F367=""),INDEX(Mal!I$9:I$431,(COUNT($H$108:$H367)-COUNTIF($V$108:$V367,"")),0),""))</f>
        <v>#N/A</v>
      </c>
      <c r="X367" s="39" t="e">
        <f>IF($E367="",IF(INDEX(Mal!J$9:J$431,COUNTIF($E$108:$F366,"")-COUNT($H$108:$H366)+1,0)=X366,"",INDEX(Mal!J$9:J$431,COUNTIF($E$108:$F366,"")-COUNT($H$108:$H366)+1,0)),"")</f>
        <v>#N/A</v>
      </c>
      <c r="Y367" s="39" t="e">
        <f>IF(AND(Y366="",$H367=$H366),"",IF(VLOOKUP($H367,Mal!$A$9:$T$431,20,0)='Sales Orders'!Y366,"",VLOOKUP($H367,Mal!$A$9:$T$431,20,0)))</f>
        <v>#N/A</v>
      </c>
      <c r="Z367" s="39" t="e">
        <f t="shared" si="17"/>
        <v>#N/A</v>
      </c>
    </row>
    <row r="368" spans="1:26">
      <c r="A368" t="str">
        <f>IFERROR(IF(VLOOKUP(H368,Mal!$A$9:$A$431,1,0),"","END"),"END")</f>
        <v>END</v>
      </c>
      <c r="B368" s="39" t="e">
        <f>IF($E368="",IF(INDEX(Mal!$D$9:$D$431,COUNTIF($E$108:$F367,"")-COUNT($H$108:$H367)+1,0)=B367,"",INDEX(Mal!$D$9:$D$431,COUNTIF($E$108:$F367,"")-COUNT($H$108:$H367)+1,0)),"")</f>
        <v>#N/A</v>
      </c>
      <c r="C368" s="39" t="e">
        <f t="shared" si="18"/>
        <v>#N/A</v>
      </c>
      <c r="D368" s="39" t="e">
        <f>IF($E368="",IF(INDEX(Mal!$F$9:$F$431,COUNTIF($E$108:$F367,"")-COUNT($H$108:$H367)+1,0)=D367,"",INDEX(Mal!$F$9:$F$431,COUNTIF($E$108:$F367,"")-COUNT($H$108:$H367)+1,0)),"")</f>
        <v>#N/A</v>
      </c>
      <c r="E368" s="39" t="e">
        <f>IF(AND(E367="",$H368=$H367),"",IF(VLOOKUP(H368,Mal!$A$9:$B$431,2,0)='Sales Orders'!E367,"",VLOOKUP($H368,Mal!$A$9:$B$431,2,0)))</f>
        <v>#N/A</v>
      </c>
      <c r="F368" s="39" t="e">
        <f>IF($E368="",IF(INDEX(Mal!$C$9:$C$431,COUNTIF($E$108:$F367,"")-COUNT($H$108:$H367)+1,0)=F367,"",INDEX(Mal!$C$9:$C$431,COUNTIF($E$108:$F367,"")-COUNT($H$108:$H367)+1,0)),"")</f>
        <v>#N/A</v>
      </c>
      <c r="G368" s="39" t="e">
        <f t="shared" si="19"/>
        <v>#N/A</v>
      </c>
      <c r="H368" s="39">
        <f>IF(COUNTIF(Mal!$A$9:$A$431,'Sales Orders'!H367)+COUNTIFS(Mal!$A$9:$A$431,H367,Mal!$B$9:$B$431,"&lt;&gt;")+COUNTIFS(Mal!$A$9:$A$431,H367,Mal!$C$9:$C$431,"&lt;&gt;")=COUNTIF('Sales Orders'!$H$108:H367,'Sales Orders'!H367),'Sales Orders'!H367+1,'Sales Orders'!H367)</f>
        <v>2</v>
      </c>
      <c r="I368" s="39" t="e">
        <f>IF(E368="","",IF(Mal!$C$5="","",Mal!$C$5))</f>
        <v>#N/A</v>
      </c>
      <c r="J368" s="39" t="e">
        <f>IF(AND(J367="",$H368=$H367),"",IF(VLOOKUP($H368,Mal!$A$9:$H$431,7,0)='Sales Orders'!J367,"",VLOOKUP($H368,Mal!$A$9:$H$431,7,0)))</f>
        <v>#N/A</v>
      </c>
      <c r="K368" s="39" t="e">
        <f>IF(AND(K367="",$H368=$H367),"",IF(VLOOKUP($H368,Mal!$A$9:$H$431,8,0)='Sales Orders'!K367,"",VLOOKUP($H368,Mal!$A$9:$H$431,8,0)))</f>
        <v>#N/A</v>
      </c>
      <c r="L368" s="39" t="e">
        <f>IF(E368="","",IF(Mal!$C$6="","",Mal!$C$6))</f>
        <v>#N/A</v>
      </c>
      <c r="M368" s="39" t="e">
        <f>IF($E368="",IF(INDEX(Mal!K$9:K$431,COUNTIF($E$108:$F367,"")-COUNT($H$108:$H367)+1,0)=M367,"",INDEX(Mal!K$9:K$431,COUNTIF($E$108:$F367,"")-COUNT($H$108:$H367)+1,0)),"")</f>
        <v>#N/A</v>
      </c>
      <c r="N368" s="39" t="e">
        <f>IF($E368="",IF(INDEX(Mal!L$9:L$431,COUNTIF($E$108:$F367,"")-COUNT($H$108:$H367)+1,0)=N367,"",INDEX(Mal!L$9:L$431,COUNTIF($E$108:$F367,"")-COUNT($H$108:$H367)+1,0)),"")</f>
        <v>#N/A</v>
      </c>
      <c r="O368" s="39" t="e">
        <f>IF($E368="",IF(INDEX(Mal!M$9:M$431,COUNTIF($E$108:$F367,"")-COUNT($H$108:$H367)+1,0)=O367,"",INDEX(Mal!M$9:M$431,COUNTIF($E$108:$F367,"")-COUNT($H$108:$H367)+1,0)),"")</f>
        <v>#N/A</v>
      </c>
      <c r="P368" s="39" t="e">
        <f>IF($E368="",IF(INDEX(Mal!N$9:N$431,COUNTIF($E$108:$F367,"")-COUNT($H$108:$H367)+1,0)=P367,"",INDEX(Mal!N$9:N$431,COUNTIF($E$108:$F367,"")-COUNT($H$108:$H367)+1,0)),"")</f>
        <v>#N/A</v>
      </c>
      <c r="Q368" s="39" t="e">
        <f>IF($E368="",IF(INDEX(Mal!O$9:O$431,COUNTIF($E$108:$F367,"")-COUNT($H$108:$H367)+1,0)=Q367,"",INDEX(Mal!O$9:O$431,COUNTIF($E$108:$F367,"")-COUNT($H$108:$H367)+1,0)),"")</f>
        <v>#N/A</v>
      </c>
      <c r="R368" s="39" t="e">
        <f>IF($E368="",IF(INDEX(Mal!P$9:P$431,COUNTIF($E$108:$F367,"")-COUNT($H$108:$H367)+1,0)=R367,"",INDEX(Mal!P$9:P$431,COUNTIF($E$108:$F367,"")-COUNT($H$108:$H367)+1,0)),"")</f>
        <v>#N/A</v>
      </c>
      <c r="S368" s="39" t="e">
        <f>IF($E368="",IF(INDEX(Mal!Q$9:Q$431,COUNTIF($E$108:$F367,"")-COUNT($H$108:$H367)+1,0)=S367,"",INDEX(Mal!Q$9:Q$431,COUNTIF($E$108:$F367,"")-COUNT($H$108:$H367)+1,0)),"")</f>
        <v>#N/A</v>
      </c>
      <c r="T368" s="39" t="e">
        <f>IF($E368="",IF(INDEX(Mal!R$9:R$431,COUNTIF($E$108:$F367,"")-COUNT($H$108:$H367)+1,0)=T367,"",INDEX(Mal!R$9:R$431,COUNTIF($E$108:$F367,"")-COUNT($H$108:$H367)+1,0)),"")</f>
        <v>#N/A</v>
      </c>
      <c r="U368" s="39" t="e">
        <f>IF($E368="",IF(INDEX(Mal!S$9:S$431,COUNTIF($E$108:$F367,"")-COUNT($H$108:$H367)+1,0)=U367,"",INDEX(Mal!S$9:S$431,COUNTIF($E$108:$F367,"")-COUNT($H$108:$H367)+1,0)),"")</f>
        <v>#N/A</v>
      </c>
      <c r="V368" s="39" t="e">
        <f t="shared" si="16"/>
        <v>#N/A</v>
      </c>
      <c r="W368" s="39" t="e">
        <f>IF(IF(AND(E368="",F368=""),INDEX(Mal!I$9:I$431,(COUNT($H$108:$H368)-COUNTIF($V$108:$V368,"")),0),"")="","",IF(AND(E368="",F368=""),INDEX(Mal!I$9:I$431,(COUNT($H$108:$H368)-COUNTIF($V$108:$V368,"")),0),""))</f>
        <v>#N/A</v>
      </c>
      <c r="X368" s="39" t="e">
        <f>IF($E368="",IF(INDEX(Mal!J$9:J$431,COUNTIF($E$108:$F367,"")-COUNT($H$108:$H367)+1,0)=X367,"",INDEX(Mal!J$9:J$431,COUNTIF($E$108:$F367,"")-COUNT($H$108:$H367)+1,0)),"")</f>
        <v>#N/A</v>
      </c>
      <c r="Y368" s="39" t="e">
        <f>IF(AND(Y367="",$H368=$H367),"",IF(VLOOKUP($H368,Mal!$A$9:$T$431,20,0)='Sales Orders'!Y367,"",VLOOKUP($H368,Mal!$A$9:$T$431,20,0)))</f>
        <v>#N/A</v>
      </c>
      <c r="Z368" s="39" t="e">
        <f t="shared" si="17"/>
        <v>#N/A</v>
      </c>
    </row>
    <row r="369" spans="1:26">
      <c r="A369" t="str">
        <f>IFERROR(IF(VLOOKUP(H369,Mal!$A$9:$A$431,1,0),"","END"),"END")</f>
        <v>END</v>
      </c>
      <c r="B369" s="39" t="e">
        <f>IF($E369="",IF(INDEX(Mal!$D$9:$D$431,COUNTIF($E$108:$F368,"")-COUNT($H$108:$H368)+1,0)=B368,"",INDEX(Mal!$D$9:$D$431,COUNTIF($E$108:$F368,"")-COUNT($H$108:$H368)+1,0)),"")</f>
        <v>#N/A</v>
      </c>
      <c r="C369" s="39" t="e">
        <f t="shared" si="18"/>
        <v>#N/A</v>
      </c>
      <c r="D369" s="39" t="e">
        <f>IF($E369="",IF(INDEX(Mal!$F$9:$F$431,COUNTIF($E$108:$F368,"")-COUNT($H$108:$H368)+1,0)=D368,"",INDEX(Mal!$F$9:$F$431,COUNTIF($E$108:$F368,"")-COUNT($H$108:$H368)+1,0)),"")</f>
        <v>#N/A</v>
      </c>
      <c r="E369" s="39" t="e">
        <f>IF(AND(E368="",$H369=$H368),"",IF(VLOOKUP(H369,Mal!$A$9:$B$431,2,0)='Sales Orders'!E368,"",VLOOKUP($H369,Mal!$A$9:$B$431,2,0)))</f>
        <v>#N/A</v>
      </c>
      <c r="F369" s="39" t="e">
        <f>IF($E369="",IF(INDEX(Mal!$C$9:$C$431,COUNTIF($E$108:$F368,"")-COUNT($H$108:$H368)+1,0)=F368,"",INDEX(Mal!$C$9:$C$431,COUNTIF($E$108:$F368,"")-COUNT($H$108:$H368)+1,0)),"")</f>
        <v>#N/A</v>
      </c>
      <c r="G369" s="39" t="e">
        <f t="shared" si="19"/>
        <v>#N/A</v>
      </c>
      <c r="H369" s="39">
        <f>IF(COUNTIF(Mal!$A$9:$A$431,'Sales Orders'!H368)+COUNTIFS(Mal!$A$9:$A$431,H368,Mal!$B$9:$B$431,"&lt;&gt;")+COUNTIFS(Mal!$A$9:$A$431,H368,Mal!$C$9:$C$431,"&lt;&gt;")=COUNTIF('Sales Orders'!$H$108:H368,'Sales Orders'!H368),'Sales Orders'!H368+1,'Sales Orders'!H368)</f>
        <v>2</v>
      </c>
      <c r="I369" s="39" t="e">
        <f>IF(E369="","",IF(Mal!$C$5="","",Mal!$C$5))</f>
        <v>#N/A</v>
      </c>
      <c r="J369" s="39" t="e">
        <f>IF(AND(J368="",$H369=$H368),"",IF(VLOOKUP($H369,Mal!$A$9:$H$431,7,0)='Sales Orders'!J368,"",VLOOKUP($H369,Mal!$A$9:$H$431,7,0)))</f>
        <v>#N/A</v>
      </c>
      <c r="K369" s="39" t="e">
        <f>IF(AND(K368="",$H369=$H368),"",IF(VLOOKUP($H369,Mal!$A$9:$H$431,8,0)='Sales Orders'!K368,"",VLOOKUP($H369,Mal!$A$9:$H$431,8,0)))</f>
        <v>#N/A</v>
      </c>
      <c r="L369" s="39" t="e">
        <f>IF(E369="","",IF(Mal!$C$6="","",Mal!$C$6))</f>
        <v>#N/A</v>
      </c>
      <c r="M369" s="39" t="e">
        <f>IF($E369="",IF(INDEX(Mal!K$9:K$431,COUNTIF($E$108:$F368,"")-COUNT($H$108:$H368)+1,0)=M368,"",INDEX(Mal!K$9:K$431,COUNTIF($E$108:$F368,"")-COUNT($H$108:$H368)+1,0)),"")</f>
        <v>#N/A</v>
      </c>
      <c r="N369" s="39" t="e">
        <f>IF($E369="",IF(INDEX(Mal!L$9:L$431,COUNTIF($E$108:$F368,"")-COUNT($H$108:$H368)+1,0)=N368,"",INDEX(Mal!L$9:L$431,COUNTIF($E$108:$F368,"")-COUNT($H$108:$H368)+1,0)),"")</f>
        <v>#N/A</v>
      </c>
      <c r="O369" s="39" t="e">
        <f>IF($E369="",IF(INDEX(Mal!M$9:M$431,COUNTIF($E$108:$F368,"")-COUNT($H$108:$H368)+1,0)=O368,"",INDEX(Mal!M$9:M$431,COUNTIF($E$108:$F368,"")-COUNT($H$108:$H368)+1,0)),"")</f>
        <v>#N/A</v>
      </c>
      <c r="P369" s="39" t="e">
        <f>IF($E369="",IF(INDEX(Mal!N$9:N$431,COUNTIF($E$108:$F368,"")-COUNT($H$108:$H368)+1,0)=P368,"",INDEX(Mal!N$9:N$431,COUNTIF($E$108:$F368,"")-COUNT($H$108:$H368)+1,0)),"")</f>
        <v>#N/A</v>
      </c>
      <c r="Q369" s="39" t="e">
        <f>IF($E369="",IF(INDEX(Mal!O$9:O$431,COUNTIF($E$108:$F368,"")-COUNT($H$108:$H368)+1,0)=Q368,"",INDEX(Mal!O$9:O$431,COUNTIF($E$108:$F368,"")-COUNT($H$108:$H368)+1,0)),"")</f>
        <v>#N/A</v>
      </c>
      <c r="R369" s="39" t="e">
        <f>IF($E369="",IF(INDEX(Mal!P$9:P$431,COUNTIF($E$108:$F368,"")-COUNT($H$108:$H368)+1,0)=R368,"",INDEX(Mal!P$9:P$431,COUNTIF($E$108:$F368,"")-COUNT($H$108:$H368)+1,0)),"")</f>
        <v>#N/A</v>
      </c>
      <c r="S369" s="39" t="e">
        <f>IF($E369="",IF(INDEX(Mal!Q$9:Q$431,COUNTIF($E$108:$F368,"")-COUNT($H$108:$H368)+1,0)=S368,"",INDEX(Mal!Q$9:Q$431,COUNTIF($E$108:$F368,"")-COUNT($H$108:$H368)+1,0)),"")</f>
        <v>#N/A</v>
      </c>
      <c r="T369" s="39" t="e">
        <f>IF($E369="",IF(INDEX(Mal!R$9:R$431,COUNTIF($E$108:$F368,"")-COUNT($H$108:$H368)+1,0)=T368,"",INDEX(Mal!R$9:R$431,COUNTIF($E$108:$F368,"")-COUNT($H$108:$H368)+1,0)),"")</f>
        <v>#N/A</v>
      </c>
      <c r="U369" s="39" t="e">
        <f>IF($E369="",IF(INDEX(Mal!S$9:S$431,COUNTIF($E$108:$F368,"")-COUNT($H$108:$H368)+1,0)=U368,"",INDEX(Mal!S$9:S$431,COUNTIF($E$108:$F368,"")-COUNT($H$108:$H368)+1,0)),"")</f>
        <v>#N/A</v>
      </c>
      <c r="V369" s="39" t="e">
        <f t="shared" si="16"/>
        <v>#N/A</v>
      </c>
      <c r="W369" s="39" t="e">
        <f>IF(IF(AND(E369="",F369=""),INDEX(Mal!I$9:I$431,(COUNT($H$108:$H369)-COUNTIF($V$108:$V369,"")),0),"")="","",IF(AND(E369="",F369=""),INDEX(Mal!I$9:I$431,(COUNT($H$108:$H369)-COUNTIF($V$108:$V369,"")),0),""))</f>
        <v>#N/A</v>
      </c>
      <c r="X369" s="39" t="e">
        <f>IF($E369="",IF(INDEX(Mal!J$9:J$431,COUNTIF($E$108:$F368,"")-COUNT($H$108:$H368)+1,0)=X368,"",INDEX(Mal!J$9:J$431,COUNTIF($E$108:$F368,"")-COUNT($H$108:$H368)+1,0)),"")</f>
        <v>#N/A</v>
      </c>
      <c r="Y369" s="39" t="e">
        <f>IF(AND(Y368="",$H369=$H368),"",IF(VLOOKUP($H369,Mal!$A$9:$T$431,20,0)='Sales Orders'!Y368,"",VLOOKUP($H369,Mal!$A$9:$T$431,20,0)))</f>
        <v>#N/A</v>
      </c>
      <c r="Z369" s="39" t="e">
        <f t="shared" si="17"/>
        <v>#N/A</v>
      </c>
    </row>
    <row r="370" spans="1:26">
      <c r="A370" t="str">
        <f>IFERROR(IF(VLOOKUP(H370,Mal!$A$9:$A$431,1,0),"","END"),"END")</f>
        <v>END</v>
      </c>
      <c r="B370" s="39" t="e">
        <f>IF($E370="",IF(INDEX(Mal!$D$9:$D$431,COUNTIF($E$108:$F369,"")-COUNT($H$108:$H369)+1,0)=B369,"",INDEX(Mal!$D$9:$D$431,COUNTIF($E$108:$F369,"")-COUNT($H$108:$H369)+1,0)),"")</f>
        <v>#N/A</v>
      </c>
      <c r="C370" s="39" t="e">
        <f t="shared" si="18"/>
        <v>#N/A</v>
      </c>
      <c r="D370" s="39" t="e">
        <f>IF($E370="",IF(INDEX(Mal!$F$9:$F$431,COUNTIF($E$108:$F369,"")-COUNT($H$108:$H369)+1,0)=D369,"",INDEX(Mal!$F$9:$F$431,COUNTIF($E$108:$F369,"")-COUNT($H$108:$H369)+1,0)),"")</f>
        <v>#N/A</v>
      </c>
      <c r="E370" s="39" t="e">
        <f>IF(AND(E369="",$H370=$H369),"",IF(VLOOKUP(H370,Mal!$A$9:$B$431,2,0)='Sales Orders'!E369,"",VLOOKUP($H370,Mal!$A$9:$B$431,2,0)))</f>
        <v>#N/A</v>
      </c>
      <c r="F370" s="39" t="e">
        <f>IF($E370="",IF(INDEX(Mal!$C$9:$C$431,COUNTIF($E$108:$F369,"")-COUNT($H$108:$H369)+1,0)=F369,"",INDEX(Mal!$C$9:$C$431,COUNTIF($E$108:$F369,"")-COUNT($H$108:$H369)+1,0)),"")</f>
        <v>#N/A</v>
      </c>
      <c r="G370" s="39" t="e">
        <f t="shared" si="19"/>
        <v>#N/A</v>
      </c>
      <c r="H370" s="39">
        <f>IF(COUNTIF(Mal!$A$9:$A$431,'Sales Orders'!H369)+COUNTIFS(Mal!$A$9:$A$431,H369,Mal!$B$9:$B$431,"&lt;&gt;")+COUNTIFS(Mal!$A$9:$A$431,H369,Mal!$C$9:$C$431,"&lt;&gt;")=COUNTIF('Sales Orders'!$H$108:H369,'Sales Orders'!H369),'Sales Orders'!H369+1,'Sales Orders'!H369)</f>
        <v>2</v>
      </c>
      <c r="I370" s="39" t="e">
        <f>IF(E370="","",IF(Mal!$C$5="","",Mal!$C$5))</f>
        <v>#N/A</v>
      </c>
      <c r="J370" s="39" t="e">
        <f>IF(AND(J369="",$H370=$H369),"",IF(VLOOKUP($H370,Mal!$A$9:$H$431,7,0)='Sales Orders'!J369,"",VLOOKUP($H370,Mal!$A$9:$H$431,7,0)))</f>
        <v>#N/A</v>
      </c>
      <c r="K370" s="39" t="e">
        <f>IF(AND(K369="",$H370=$H369),"",IF(VLOOKUP($H370,Mal!$A$9:$H$431,8,0)='Sales Orders'!K369,"",VLOOKUP($H370,Mal!$A$9:$H$431,8,0)))</f>
        <v>#N/A</v>
      </c>
      <c r="L370" s="39" t="e">
        <f>IF(E370="","",IF(Mal!$C$6="","",Mal!$C$6))</f>
        <v>#N/A</v>
      </c>
      <c r="M370" s="39" t="e">
        <f>IF($E370="",IF(INDEX(Mal!K$9:K$431,COUNTIF($E$108:$F369,"")-COUNT($H$108:$H369)+1,0)=M369,"",INDEX(Mal!K$9:K$431,COUNTIF($E$108:$F369,"")-COUNT($H$108:$H369)+1,0)),"")</f>
        <v>#N/A</v>
      </c>
      <c r="N370" s="39" t="e">
        <f>IF($E370="",IF(INDEX(Mal!L$9:L$431,COUNTIF($E$108:$F369,"")-COUNT($H$108:$H369)+1,0)=N369,"",INDEX(Mal!L$9:L$431,COUNTIF($E$108:$F369,"")-COUNT($H$108:$H369)+1,0)),"")</f>
        <v>#N/A</v>
      </c>
      <c r="O370" s="39" t="e">
        <f>IF($E370="",IF(INDEX(Mal!M$9:M$431,COUNTIF($E$108:$F369,"")-COUNT($H$108:$H369)+1,0)=O369,"",INDEX(Mal!M$9:M$431,COUNTIF($E$108:$F369,"")-COUNT($H$108:$H369)+1,0)),"")</f>
        <v>#N/A</v>
      </c>
      <c r="P370" s="39" t="e">
        <f>IF($E370="",IF(INDEX(Mal!N$9:N$431,COUNTIF($E$108:$F369,"")-COUNT($H$108:$H369)+1,0)=P369,"",INDEX(Mal!N$9:N$431,COUNTIF($E$108:$F369,"")-COUNT($H$108:$H369)+1,0)),"")</f>
        <v>#N/A</v>
      </c>
      <c r="Q370" s="39" t="e">
        <f>IF($E370="",IF(INDEX(Mal!O$9:O$431,COUNTIF($E$108:$F369,"")-COUNT($H$108:$H369)+1,0)=Q369,"",INDEX(Mal!O$9:O$431,COUNTIF($E$108:$F369,"")-COUNT($H$108:$H369)+1,0)),"")</f>
        <v>#N/A</v>
      </c>
      <c r="R370" s="39" t="e">
        <f>IF($E370="",IF(INDEX(Mal!P$9:P$431,COUNTIF($E$108:$F369,"")-COUNT($H$108:$H369)+1,0)=R369,"",INDEX(Mal!P$9:P$431,COUNTIF($E$108:$F369,"")-COUNT($H$108:$H369)+1,0)),"")</f>
        <v>#N/A</v>
      </c>
      <c r="S370" s="39" t="e">
        <f>IF($E370="",IF(INDEX(Mal!Q$9:Q$431,COUNTIF($E$108:$F369,"")-COUNT($H$108:$H369)+1,0)=S369,"",INDEX(Mal!Q$9:Q$431,COUNTIF($E$108:$F369,"")-COUNT($H$108:$H369)+1,0)),"")</f>
        <v>#N/A</v>
      </c>
      <c r="T370" s="39" t="e">
        <f>IF($E370="",IF(INDEX(Mal!R$9:R$431,COUNTIF($E$108:$F369,"")-COUNT($H$108:$H369)+1,0)=T369,"",INDEX(Mal!R$9:R$431,COUNTIF($E$108:$F369,"")-COUNT($H$108:$H369)+1,0)),"")</f>
        <v>#N/A</v>
      </c>
      <c r="U370" s="39" t="e">
        <f>IF($E370="",IF(INDEX(Mal!S$9:S$431,COUNTIF($E$108:$F369,"")-COUNT($H$108:$H369)+1,0)=U369,"",INDEX(Mal!S$9:S$431,COUNTIF($E$108:$F369,"")-COUNT($H$108:$H369)+1,0)),"")</f>
        <v>#N/A</v>
      </c>
      <c r="V370" s="39" t="e">
        <f t="shared" si="16"/>
        <v>#N/A</v>
      </c>
      <c r="W370" s="39" t="e">
        <f>IF(IF(AND(E370="",F370=""),INDEX(Mal!I$9:I$431,(COUNT($H$108:$H370)-COUNTIF($V$108:$V370,"")),0),"")="","",IF(AND(E370="",F370=""),INDEX(Mal!I$9:I$431,(COUNT($H$108:$H370)-COUNTIF($V$108:$V370,"")),0),""))</f>
        <v>#N/A</v>
      </c>
      <c r="X370" s="39" t="e">
        <f>IF($E370="",IF(INDEX(Mal!J$9:J$431,COUNTIF($E$108:$F369,"")-COUNT($H$108:$H369)+1,0)=X369,"",INDEX(Mal!J$9:J$431,COUNTIF($E$108:$F369,"")-COUNT($H$108:$H369)+1,0)),"")</f>
        <v>#N/A</v>
      </c>
      <c r="Y370" s="39" t="e">
        <f>IF(AND(Y369="",$H370=$H369),"",IF(VLOOKUP($H370,Mal!$A$9:$T$431,20,0)='Sales Orders'!Y369,"",VLOOKUP($H370,Mal!$A$9:$T$431,20,0)))</f>
        <v>#N/A</v>
      </c>
      <c r="Z370" s="39" t="e">
        <f t="shared" si="17"/>
        <v>#N/A</v>
      </c>
    </row>
    <row r="371" spans="1:26">
      <c r="A371" t="str">
        <f>IFERROR(IF(VLOOKUP(H371,Mal!$A$9:$A$431,1,0),"","END"),"END")</f>
        <v>END</v>
      </c>
      <c r="B371" s="39" t="e">
        <f>IF($E371="",IF(INDEX(Mal!$D$9:$D$431,COUNTIF($E$108:$F370,"")-COUNT($H$108:$H370)+1,0)=B370,"",INDEX(Mal!$D$9:$D$431,COUNTIF($E$108:$F370,"")-COUNT($H$108:$H370)+1,0)),"")</f>
        <v>#N/A</v>
      </c>
      <c r="C371" s="39" t="e">
        <f t="shared" si="18"/>
        <v>#N/A</v>
      </c>
      <c r="D371" s="39" t="e">
        <f>IF($E371="",IF(INDEX(Mal!$F$9:$F$431,COUNTIF($E$108:$F370,"")-COUNT($H$108:$H370)+1,0)=D370,"",INDEX(Mal!$F$9:$F$431,COUNTIF($E$108:$F370,"")-COUNT($H$108:$H370)+1,0)),"")</f>
        <v>#N/A</v>
      </c>
      <c r="E371" s="39" t="e">
        <f>IF(AND(E370="",$H371=$H370),"",IF(VLOOKUP(H371,Mal!$A$9:$B$431,2,0)='Sales Orders'!E370,"",VLOOKUP($H371,Mal!$A$9:$B$431,2,0)))</f>
        <v>#N/A</v>
      </c>
      <c r="F371" s="39" t="e">
        <f>IF($E371="",IF(INDEX(Mal!$C$9:$C$431,COUNTIF($E$108:$F370,"")-COUNT($H$108:$H370)+1,0)=F370,"",INDEX(Mal!$C$9:$C$431,COUNTIF($E$108:$F370,"")-COUNT($H$108:$H370)+1,0)),"")</f>
        <v>#N/A</v>
      </c>
      <c r="G371" s="39" t="e">
        <f t="shared" si="19"/>
        <v>#N/A</v>
      </c>
      <c r="H371" s="39">
        <f>IF(COUNTIF(Mal!$A$9:$A$431,'Sales Orders'!H370)+COUNTIFS(Mal!$A$9:$A$431,H370,Mal!$B$9:$B$431,"&lt;&gt;")+COUNTIFS(Mal!$A$9:$A$431,H370,Mal!$C$9:$C$431,"&lt;&gt;")=COUNTIF('Sales Orders'!$H$108:H370,'Sales Orders'!H370),'Sales Orders'!H370+1,'Sales Orders'!H370)</f>
        <v>2</v>
      </c>
      <c r="I371" s="39" t="e">
        <f>IF(E371="","",IF(Mal!$C$5="","",Mal!$C$5))</f>
        <v>#N/A</v>
      </c>
      <c r="J371" s="39" t="e">
        <f>IF(AND(J370="",$H371=$H370),"",IF(VLOOKUP($H371,Mal!$A$9:$H$431,7,0)='Sales Orders'!J370,"",VLOOKUP($H371,Mal!$A$9:$H$431,7,0)))</f>
        <v>#N/A</v>
      </c>
      <c r="K371" s="39" t="e">
        <f>IF(AND(K370="",$H371=$H370),"",IF(VLOOKUP($H371,Mal!$A$9:$H$431,8,0)='Sales Orders'!K370,"",VLOOKUP($H371,Mal!$A$9:$H$431,8,0)))</f>
        <v>#N/A</v>
      </c>
      <c r="L371" s="39" t="e">
        <f>IF(E371="","",IF(Mal!$C$6="","",Mal!$C$6))</f>
        <v>#N/A</v>
      </c>
      <c r="M371" s="39" t="e">
        <f>IF($E371="",IF(INDEX(Mal!K$9:K$431,COUNTIF($E$108:$F370,"")-COUNT($H$108:$H370)+1,0)=M370,"",INDEX(Mal!K$9:K$431,COUNTIF($E$108:$F370,"")-COUNT($H$108:$H370)+1,0)),"")</f>
        <v>#N/A</v>
      </c>
      <c r="N371" s="39" t="e">
        <f>IF($E371="",IF(INDEX(Mal!L$9:L$431,COUNTIF($E$108:$F370,"")-COUNT($H$108:$H370)+1,0)=N370,"",INDEX(Mal!L$9:L$431,COUNTIF($E$108:$F370,"")-COUNT($H$108:$H370)+1,0)),"")</f>
        <v>#N/A</v>
      </c>
      <c r="O371" s="39" t="e">
        <f>IF($E371="",IF(INDEX(Mal!M$9:M$431,COUNTIF($E$108:$F370,"")-COUNT($H$108:$H370)+1,0)=O370,"",INDEX(Mal!M$9:M$431,COUNTIF($E$108:$F370,"")-COUNT($H$108:$H370)+1,0)),"")</f>
        <v>#N/A</v>
      </c>
      <c r="P371" s="39" t="e">
        <f>IF($E371="",IF(INDEX(Mal!N$9:N$431,COUNTIF($E$108:$F370,"")-COUNT($H$108:$H370)+1,0)=P370,"",INDEX(Mal!N$9:N$431,COUNTIF($E$108:$F370,"")-COUNT($H$108:$H370)+1,0)),"")</f>
        <v>#N/A</v>
      </c>
      <c r="Q371" s="39" t="e">
        <f>IF($E371="",IF(INDEX(Mal!O$9:O$431,COUNTIF($E$108:$F370,"")-COUNT($H$108:$H370)+1,0)=Q370,"",INDEX(Mal!O$9:O$431,COUNTIF($E$108:$F370,"")-COUNT($H$108:$H370)+1,0)),"")</f>
        <v>#N/A</v>
      </c>
      <c r="R371" s="39" t="e">
        <f>IF($E371="",IF(INDEX(Mal!P$9:P$431,COUNTIF($E$108:$F370,"")-COUNT($H$108:$H370)+1,0)=R370,"",INDEX(Mal!P$9:P$431,COUNTIF($E$108:$F370,"")-COUNT($H$108:$H370)+1,0)),"")</f>
        <v>#N/A</v>
      </c>
      <c r="S371" s="39" t="e">
        <f>IF($E371="",IF(INDEX(Mal!Q$9:Q$431,COUNTIF($E$108:$F370,"")-COUNT($H$108:$H370)+1,0)=S370,"",INDEX(Mal!Q$9:Q$431,COUNTIF($E$108:$F370,"")-COUNT($H$108:$H370)+1,0)),"")</f>
        <v>#N/A</v>
      </c>
      <c r="T371" s="39" t="e">
        <f>IF($E371="",IF(INDEX(Mal!R$9:R$431,COUNTIF($E$108:$F370,"")-COUNT($H$108:$H370)+1,0)=T370,"",INDEX(Mal!R$9:R$431,COUNTIF($E$108:$F370,"")-COUNT($H$108:$H370)+1,0)),"")</f>
        <v>#N/A</v>
      </c>
      <c r="U371" s="39" t="e">
        <f>IF($E371="",IF(INDEX(Mal!S$9:S$431,COUNTIF($E$108:$F370,"")-COUNT($H$108:$H370)+1,0)=U370,"",INDEX(Mal!S$9:S$431,COUNTIF($E$108:$F370,"")-COUNT($H$108:$H370)+1,0)),"")</f>
        <v>#N/A</v>
      </c>
      <c r="V371" s="39" t="e">
        <f t="shared" si="16"/>
        <v>#N/A</v>
      </c>
      <c r="W371" s="39" t="e">
        <f>IF(IF(AND(E371="",F371=""),INDEX(Mal!I$9:I$431,(COUNT($H$108:$H371)-COUNTIF($V$108:$V371,"")),0),"")="","",IF(AND(E371="",F371=""),INDEX(Mal!I$9:I$431,(COUNT($H$108:$H371)-COUNTIF($V$108:$V371,"")),0),""))</f>
        <v>#N/A</v>
      </c>
      <c r="X371" s="39" t="e">
        <f>IF($E371="",IF(INDEX(Mal!J$9:J$431,COUNTIF($E$108:$F370,"")-COUNT($H$108:$H370)+1,0)=X370,"",INDEX(Mal!J$9:J$431,COUNTIF($E$108:$F370,"")-COUNT($H$108:$H370)+1,0)),"")</f>
        <v>#N/A</v>
      </c>
      <c r="Y371" s="39" t="e">
        <f>IF(AND(Y370="",$H371=$H370),"",IF(VLOOKUP($H371,Mal!$A$9:$T$431,20,0)='Sales Orders'!Y370,"",VLOOKUP($H371,Mal!$A$9:$T$431,20,0)))</f>
        <v>#N/A</v>
      </c>
      <c r="Z371" s="39" t="e">
        <f t="shared" si="17"/>
        <v>#N/A</v>
      </c>
    </row>
    <row r="372" spans="1:26">
      <c r="A372" t="str">
        <f>IFERROR(IF(VLOOKUP(H372,Mal!$A$9:$A$431,1,0),"","END"),"END")</f>
        <v>END</v>
      </c>
      <c r="B372" s="39" t="e">
        <f>IF($E372="",IF(INDEX(Mal!$D$9:$D$431,COUNTIF($E$108:$F371,"")-COUNT($H$108:$H371)+1,0)=B371,"",INDEX(Mal!$D$9:$D$431,COUNTIF($E$108:$F371,"")-COUNT($H$108:$H371)+1,0)),"")</f>
        <v>#N/A</v>
      </c>
      <c r="C372" s="39" t="e">
        <f t="shared" si="18"/>
        <v>#N/A</v>
      </c>
      <c r="D372" s="39" t="e">
        <f>IF($E372="",IF(INDEX(Mal!$F$9:$F$431,COUNTIF($E$108:$F371,"")-COUNT($H$108:$H371)+1,0)=D371,"",INDEX(Mal!$F$9:$F$431,COUNTIF($E$108:$F371,"")-COUNT($H$108:$H371)+1,0)),"")</f>
        <v>#N/A</v>
      </c>
      <c r="E372" s="39" t="e">
        <f>IF(AND(E371="",$H372=$H371),"",IF(VLOOKUP(H372,Mal!$A$9:$B$431,2,0)='Sales Orders'!E371,"",VLOOKUP($H372,Mal!$A$9:$B$431,2,0)))</f>
        <v>#N/A</v>
      </c>
      <c r="F372" s="39" t="e">
        <f>IF($E372="",IF(INDEX(Mal!$C$9:$C$431,COUNTIF($E$108:$F371,"")-COUNT($H$108:$H371)+1,0)=F371,"",INDEX(Mal!$C$9:$C$431,COUNTIF($E$108:$F371,"")-COUNT($H$108:$H371)+1,0)),"")</f>
        <v>#N/A</v>
      </c>
      <c r="G372" s="39" t="e">
        <f t="shared" si="19"/>
        <v>#N/A</v>
      </c>
      <c r="H372" s="39">
        <f>IF(COUNTIF(Mal!$A$9:$A$431,'Sales Orders'!H371)+COUNTIFS(Mal!$A$9:$A$431,H371,Mal!$B$9:$B$431,"&lt;&gt;")+COUNTIFS(Mal!$A$9:$A$431,H371,Mal!$C$9:$C$431,"&lt;&gt;")=COUNTIF('Sales Orders'!$H$108:H371,'Sales Orders'!H371),'Sales Orders'!H371+1,'Sales Orders'!H371)</f>
        <v>2</v>
      </c>
      <c r="I372" s="39" t="e">
        <f>IF(E372="","",IF(Mal!$C$5="","",Mal!$C$5))</f>
        <v>#N/A</v>
      </c>
      <c r="J372" s="39" t="e">
        <f>IF(AND(J371="",$H372=$H371),"",IF(VLOOKUP($H372,Mal!$A$9:$H$431,7,0)='Sales Orders'!J371,"",VLOOKUP($H372,Mal!$A$9:$H$431,7,0)))</f>
        <v>#N/A</v>
      </c>
      <c r="K372" s="39" t="e">
        <f>IF(AND(K371="",$H372=$H371),"",IF(VLOOKUP($H372,Mal!$A$9:$H$431,8,0)='Sales Orders'!K371,"",VLOOKUP($H372,Mal!$A$9:$H$431,8,0)))</f>
        <v>#N/A</v>
      </c>
      <c r="L372" s="39" t="e">
        <f>IF(E372="","",IF(Mal!$C$6="","",Mal!$C$6))</f>
        <v>#N/A</v>
      </c>
      <c r="M372" s="39" t="e">
        <f>IF($E372="",IF(INDEX(Mal!K$9:K$431,COUNTIF($E$108:$F371,"")-COUNT($H$108:$H371)+1,0)=M371,"",INDEX(Mal!K$9:K$431,COUNTIF($E$108:$F371,"")-COUNT($H$108:$H371)+1,0)),"")</f>
        <v>#N/A</v>
      </c>
      <c r="N372" s="39" t="e">
        <f>IF($E372="",IF(INDEX(Mal!L$9:L$431,COUNTIF($E$108:$F371,"")-COUNT($H$108:$H371)+1,0)=N371,"",INDEX(Mal!L$9:L$431,COUNTIF($E$108:$F371,"")-COUNT($H$108:$H371)+1,0)),"")</f>
        <v>#N/A</v>
      </c>
      <c r="O372" s="39" t="e">
        <f>IF($E372="",IF(INDEX(Mal!M$9:M$431,COUNTIF($E$108:$F371,"")-COUNT($H$108:$H371)+1,0)=O371,"",INDEX(Mal!M$9:M$431,COUNTIF($E$108:$F371,"")-COUNT($H$108:$H371)+1,0)),"")</f>
        <v>#N/A</v>
      </c>
      <c r="P372" s="39" t="e">
        <f>IF($E372="",IF(INDEX(Mal!N$9:N$431,COUNTIF($E$108:$F371,"")-COUNT($H$108:$H371)+1,0)=P371,"",INDEX(Mal!N$9:N$431,COUNTIF($E$108:$F371,"")-COUNT($H$108:$H371)+1,0)),"")</f>
        <v>#N/A</v>
      </c>
      <c r="Q372" s="39" t="e">
        <f>IF($E372="",IF(INDEX(Mal!O$9:O$431,COUNTIF($E$108:$F371,"")-COUNT($H$108:$H371)+1,0)=Q371,"",INDEX(Mal!O$9:O$431,COUNTIF($E$108:$F371,"")-COUNT($H$108:$H371)+1,0)),"")</f>
        <v>#N/A</v>
      </c>
      <c r="R372" s="39" t="e">
        <f>IF($E372="",IF(INDEX(Mal!P$9:P$431,COUNTIF($E$108:$F371,"")-COUNT($H$108:$H371)+1,0)=R371,"",INDEX(Mal!P$9:P$431,COUNTIF($E$108:$F371,"")-COUNT($H$108:$H371)+1,0)),"")</f>
        <v>#N/A</v>
      </c>
      <c r="S372" s="39" t="e">
        <f>IF($E372="",IF(INDEX(Mal!Q$9:Q$431,COUNTIF($E$108:$F371,"")-COUNT($H$108:$H371)+1,0)=S371,"",INDEX(Mal!Q$9:Q$431,COUNTIF($E$108:$F371,"")-COUNT($H$108:$H371)+1,0)),"")</f>
        <v>#N/A</v>
      </c>
      <c r="T372" s="39" t="e">
        <f>IF($E372="",IF(INDEX(Mal!R$9:R$431,COUNTIF($E$108:$F371,"")-COUNT($H$108:$H371)+1,0)=T371,"",INDEX(Mal!R$9:R$431,COUNTIF($E$108:$F371,"")-COUNT($H$108:$H371)+1,0)),"")</f>
        <v>#N/A</v>
      </c>
      <c r="U372" s="39" t="e">
        <f>IF($E372="",IF(INDEX(Mal!S$9:S$431,COUNTIF($E$108:$F371,"")-COUNT($H$108:$H371)+1,0)=U371,"",INDEX(Mal!S$9:S$431,COUNTIF($E$108:$F371,"")-COUNT($H$108:$H371)+1,0)),"")</f>
        <v>#N/A</v>
      </c>
      <c r="V372" s="39" t="e">
        <f t="shared" si="16"/>
        <v>#N/A</v>
      </c>
      <c r="W372" s="39" t="e">
        <f>IF(IF(AND(E372="",F372=""),INDEX(Mal!I$9:I$431,(COUNT($H$108:$H372)-COUNTIF($V$108:$V372,"")),0),"")="","",IF(AND(E372="",F372=""),INDEX(Mal!I$9:I$431,(COUNT($H$108:$H372)-COUNTIF($V$108:$V372,"")),0),""))</f>
        <v>#N/A</v>
      </c>
      <c r="X372" s="39" t="e">
        <f>IF($E372="",IF(INDEX(Mal!J$9:J$431,COUNTIF($E$108:$F371,"")-COUNT($H$108:$H371)+1,0)=X371,"",INDEX(Mal!J$9:J$431,COUNTIF($E$108:$F371,"")-COUNT($H$108:$H371)+1,0)),"")</f>
        <v>#N/A</v>
      </c>
      <c r="Y372" s="39" t="e">
        <f>IF(AND(Y371="",$H372=$H371),"",IF(VLOOKUP($H372,Mal!$A$9:$T$431,20,0)='Sales Orders'!Y371,"",VLOOKUP($H372,Mal!$A$9:$T$431,20,0)))</f>
        <v>#N/A</v>
      </c>
      <c r="Z372" s="39" t="e">
        <f t="shared" si="17"/>
        <v>#N/A</v>
      </c>
    </row>
    <row r="373" spans="1:26">
      <c r="A373" t="str">
        <f>IFERROR(IF(VLOOKUP(H373,Mal!$A$9:$A$431,1,0),"","END"),"END")</f>
        <v>END</v>
      </c>
      <c r="B373" s="39" t="e">
        <f>IF($E373="",IF(INDEX(Mal!$D$9:$D$431,COUNTIF($E$108:$F372,"")-COUNT($H$108:$H372)+1,0)=B372,"",INDEX(Mal!$D$9:$D$431,COUNTIF($E$108:$F372,"")-COUNT($H$108:$H372)+1,0)),"")</f>
        <v>#N/A</v>
      </c>
      <c r="C373" s="39" t="e">
        <f t="shared" si="18"/>
        <v>#N/A</v>
      </c>
      <c r="D373" s="39" t="e">
        <f>IF($E373="",IF(INDEX(Mal!$F$9:$F$431,COUNTIF($E$108:$F372,"")-COUNT($H$108:$H372)+1,0)=D372,"",INDEX(Mal!$F$9:$F$431,COUNTIF($E$108:$F372,"")-COUNT($H$108:$H372)+1,0)),"")</f>
        <v>#N/A</v>
      </c>
      <c r="E373" s="39" t="e">
        <f>IF(AND(E372="",$H373=$H372),"",IF(VLOOKUP(H373,Mal!$A$9:$B$431,2,0)='Sales Orders'!E372,"",VLOOKUP($H373,Mal!$A$9:$B$431,2,0)))</f>
        <v>#N/A</v>
      </c>
      <c r="F373" s="39" t="e">
        <f>IF($E373="",IF(INDEX(Mal!$C$9:$C$431,COUNTIF($E$108:$F372,"")-COUNT($H$108:$H372)+1,0)=F372,"",INDEX(Mal!$C$9:$C$431,COUNTIF($E$108:$F372,"")-COUNT($H$108:$H372)+1,0)),"")</f>
        <v>#N/A</v>
      </c>
      <c r="G373" s="39" t="e">
        <f t="shared" si="19"/>
        <v>#N/A</v>
      </c>
      <c r="H373" s="39">
        <f>IF(COUNTIF(Mal!$A$9:$A$431,'Sales Orders'!H372)+COUNTIFS(Mal!$A$9:$A$431,H372,Mal!$B$9:$B$431,"&lt;&gt;")+COUNTIFS(Mal!$A$9:$A$431,H372,Mal!$C$9:$C$431,"&lt;&gt;")=COUNTIF('Sales Orders'!$H$108:H372,'Sales Orders'!H372),'Sales Orders'!H372+1,'Sales Orders'!H372)</f>
        <v>2</v>
      </c>
      <c r="I373" s="39" t="e">
        <f>IF(E373="","",IF(Mal!$C$5="","",Mal!$C$5))</f>
        <v>#N/A</v>
      </c>
      <c r="J373" s="39" t="e">
        <f>IF(AND(J372="",$H373=$H372),"",IF(VLOOKUP($H373,Mal!$A$9:$H$431,7,0)='Sales Orders'!J372,"",VLOOKUP($H373,Mal!$A$9:$H$431,7,0)))</f>
        <v>#N/A</v>
      </c>
      <c r="K373" s="39" t="e">
        <f>IF(AND(K372="",$H373=$H372),"",IF(VLOOKUP($H373,Mal!$A$9:$H$431,8,0)='Sales Orders'!K372,"",VLOOKUP($H373,Mal!$A$9:$H$431,8,0)))</f>
        <v>#N/A</v>
      </c>
      <c r="L373" s="39" t="e">
        <f>IF(E373="","",IF(Mal!$C$6="","",Mal!$C$6))</f>
        <v>#N/A</v>
      </c>
      <c r="M373" s="39" t="e">
        <f>IF($E373="",IF(INDEX(Mal!K$9:K$431,COUNTIF($E$108:$F372,"")-COUNT($H$108:$H372)+1,0)=M372,"",INDEX(Mal!K$9:K$431,COUNTIF($E$108:$F372,"")-COUNT($H$108:$H372)+1,0)),"")</f>
        <v>#N/A</v>
      </c>
      <c r="N373" s="39" t="e">
        <f>IF($E373="",IF(INDEX(Mal!L$9:L$431,COUNTIF($E$108:$F372,"")-COUNT($H$108:$H372)+1,0)=N372,"",INDEX(Mal!L$9:L$431,COUNTIF($E$108:$F372,"")-COUNT($H$108:$H372)+1,0)),"")</f>
        <v>#N/A</v>
      </c>
      <c r="O373" s="39" t="e">
        <f>IF($E373="",IF(INDEX(Mal!M$9:M$431,COUNTIF($E$108:$F372,"")-COUNT($H$108:$H372)+1,0)=O372,"",INDEX(Mal!M$9:M$431,COUNTIF($E$108:$F372,"")-COUNT($H$108:$H372)+1,0)),"")</f>
        <v>#N/A</v>
      </c>
      <c r="P373" s="39" t="e">
        <f>IF($E373="",IF(INDEX(Mal!N$9:N$431,COUNTIF($E$108:$F372,"")-COUNT($H$108:$H372)+1,0)=P372,"",INDEX(Mal!N$9:N$431,COUNTIF($E$108:$F372,"")-COUNT($H$108:$H372)+1,0)),"")</f>
        <v>#N/A</v>
      </c>
      <c r="Q373" s="39" t="e">
        <f>IF($E373="",IF(INDEX(Mal!O$9:O$431,COUNTIF($E$108:$F372,"")-COUNT($H$108:$H372)+1,0)=Q372,"",INDEX(Mal!O$9:O$431,COUNTIF($E$108:$F372,"")-COUNT($H$108:$H372)+1,0)),"")</f>
        <v>#N/A</v>
      </c>
      <c r="R373" s="39" t="e">
        <f>IF($E373="",IF(INDEX(Mal!P$9:P$431,COUNTIF($E$108:$F372,"")-COUNT($H$108:$H372)+1,0)=R372,"",INDEX(Mal!P$9:P$431,COUNTIF($E$108:$F372,"")-COUNT($H$108:$H372)+1,0)),"")</f>
        <v>#N/A</v>
      </c>
      <c r="S373" s="39" t="e">
        <f>IF($E373="",IF(INDEX(Mal!Q$9:Q$431,COUNTIF($E$108:$F372,"")-COUNT($H$108:$H372)+1,0)=S372,"",INDEX(Mal!Q$9:Q$431,COUNTIF($E$108:$F372,"")-COUNT($H$108:$H372)+1,0)),"")</f>
        <v>#N/A</v>
      </c>
      <c r="T373" s="39" t="e">
        <f>IF($E373="",IF(INDEX(Mal!R$9:R$431,COUNTIF($E$108:$F372,"")-COUNT($H$108:$H372)+1,0)=T372,"",INDEX(Mal!R$9:R$431,COUNTIF($E$108:$F372,"")-COUNT($H$108:$H372)+1,0)),"")</f>
        <v>#N/A</v>
      </c>
      <c r="U373" s="39" t="e">
        <f>IF($E373="",IF(INDEX(Mal!S$9:S$431,COUNTIF($E$108:$F372,"")-COUNT($H$108:$H372)+1,0)=U372,"",INDEX(Mal!S$9:S$431,COUNTIF($E$108:$F372,"")-COUNT($H$108:$H372)+1,0)),"")</f>
        <v>#N/A</v>
      </c>
      <c r="V373" s="39" t="e">
        <f t="shared" si="16"/>
        <v>#N/A</v>
      </c>
      <c r="W373" s="39" t="e">
        <f>IF(IF(AND(E373="",F373=""),INDEX(Mal!I$9:I$431,(COUNT($H$108:$H373)-COUNTIF($V$108:$V373,"")),0),"")="","",IF(AND(E373="",F373=""),INDEX(Mal!I$9:I$431,(COUNT($H$108:$H373)-COUNTIF($V$108:$V373,"")),0),""))</f>
        <v>#N/A</v>
      </c>
      <c r="X373" s="39" t="e">
        <f>IF($E373="",IF(INDEX(Mal!J$9:J$431,COUNTIF($E$108:$F372,"")-COUNT($H$108:$H372)+1,0)=X372,"",INDEX(Mal!J$9:J$431,COUNTIF($E$108:$F372,"")-COUNT($H$108:$H372)+1,0)),"")</f>
        <v>#N/A</v>
      </c>
      <c r="Y373" s="39" t="e">
        <f>IF(AND(Y372="",$H373=$H372),"",IF(VLOOKUP($H373,Mal!$A$9:$T$431,20,0)='Sales Orders'!Y372,"",VLOOKUP($H373,Mal!$A$9:$T$431,20,0)))</f>
        <v>#N/A</v>
      </c>
      <c r="Z373" s="39" t="e">
        <f t="shared" si="17"/>
        <v>#N/A</v>
      </c>
    </row>
    <row r="374" spans="1:26">
      <c r="A374" t="str">
        <f>IFERROR(IF(VLOOKUP(H374,Mal!$A$9:$A$431,1,0),"","END"),"END")</f>
        <v>END</v>
      </c>
      <c r="B374" s="39" t="e">
        <f>IF($E374="",IF(INDEX(Mal!$D$9:$D$431,COUNTIF($E$108:$F373,"")-COUNT($H$108:$H373)+1,0)=B373,"",INDEX(Mal!$D$9:$D$431,COUNTIF($E$108:$F373,"")-COUNT($H$108:$H373)+1,0)),"")</f>
        <v>#N/A</v>
      </c>
      <c r="C374" s="39" t="e">
        <f t="shared" si="18"/>
        <v>#N/A</v>
      </c>
      <c r="D374" s="39" t="e">
        <f>IF($E374="",IF(INDEX(Mal!$F$9:$F$431,COUNTIF($E$108:$F373,"")-COUNT($H$108:$H373)+1,0)=D373,"",INDEX(Mal!$F$9:$F$431,COUNTIF($E$108:$F373,"")-COUNT($H$108:$H373)+1,0)),"")</f>
        <v>#N/A</v>
      </c>
      <c r="E374" s="39" t="e">
        <f>IF(AND(E373="",$H374=$H373),"",IF(VLOOKUP(H374,Mal!$A$9:$B$431,2,0)='Sales Orders'!E373,"",VLOOKUP($H374,Mal!$A$9:$B$431,2,0)))</f>
        <v>#N/A</v>
      </c>
      <c r="F374" s="39" t="e">
        <f>IF($E374="",IF(INDEX(Mal!$C$9:$C$431,COUNTIF($E$108:$F373,"")-COUNT($H$108:$H373)+1,0)=F373,"",INDEX(Mal!$C$9:$C$431,COUNTIF($E$108:$F373,"")-COUNT($H$108:$H373)+1,0)),"")</f>
        <v>#N/A</v>
      </c>
      <c r="G374" s="39" t="e">
        <f t="shared" si="19"/>
        <v>#N/A</v>
      </c>
      <c r="H374" s="39">
        <f>IF(COUNTIF(Mal!$A$9:$A$431,'Sales Orders'!H373)+COUNTIFS(Mal!$A$9:$A$431,H373,Mal!$B$9:$B$431,"&lt;&gt;")+COUNTIFS(Mal!$A$9:$A$431,H373,Mal!$C$9:$C$431,"&lt;&gt;")=COUNTIF('Sales Orders'!$H$108:H373,'Sales Orders'!H373),'Sales Orders'!H373+1,'Sales Orders'!H373)</f>
        <v>2</v>
      </c>
      <c r="I374" s="39" t="e">
        <f>IF(E374="","",IF(Mal!$C$5="","",Mal!$C$5))</f>
        <v>#N/A</v>
      </c>
      <c r="J374" s="39" t="e">
        <f>IF(AND(J373="",$H374=$H373),"",IF(VLOOKUP($H374,Mal!$A$9:$H$431,7,0)='Sales Orders'!J373,"",VLOOKUP($H374,Mal!$A$9:$H$431,7,0)))</f>
        <v>#N/A</v>
      </c>
      <c r="K374" s="39" t="e">
        <f>IF(AND(K373="",$H374=$H373),"",IF(VLOOKUP($H374,Mal!$A$9:$H$431,8,0)='Sales Orders'!K373,"",VLOOKUP($H374,Mal!$A$9:$H$431,8,0)))</f>
        <v>#N/A</v>
      </c>
      <c r="L374" s="39" t="e">
        <f>IF(E374="","",IF(Mal!$C$6="","",Mal!$C$6))</f>
        <v>#N/A</v>
      </c>
      <c r="M374" s="39" t="e">
        <f>IF($E374="",IF(INDEX(Mal!K$9:K$431,COUNTIF($E$108:$F373,"")-COUNT($H$108:$H373)+1,0)=M373,"",INDEX(Mal!K$9:K$431,COUNTIF($E$108:$F373,"")-COUNT($H$108:$H373)+1,0)),"")</f>
        <v>#N/A</v>
      </c>
      <c r="N374" s="39" t="e">
        <f>IF($E374="",IF(INDEX(Mal!L$9:L$431,COUNTIF($E$108:$F373,"")-COUNT($H$108:$H373)+1,0)=N373,"",INDEX(Mal!L$9:L$431,COUNTIF($E$108:$F373,"")-COUNT($H$108:$H373)+1,0)),"")</f>
        <v>#N/A</v>
      </c>
      <c r="O374" s="39" t="e">
        <f>IF($E374="",IF(INDEX(Mal!M$9:M$431,COUNTIF($E$108:$F373,"")-COUNT($H$108:$H373)+1,0)=O373,"",INDEX(Mal!M$9:M$431,COUNTIF($E$108:$F373,"")-COUNT($H$108:$H373)+1,0)),"")</f>
        <v>#N/A</v>
      </c>
      <c r="P374" s="39" t="e">
        <f>IF($E374="",IF(INDEX(Mal!N$9:N$431,COUNTIF($E$108:$F373,"")-COUNT($H$108:$H373)+1,0)=P373,"",INDEX(Mal!N$9:N$431,COUNTIF($E$108:$F373,"")-COUNT($H$108:$H373)+1,0)),"")</f>
        <v>#N/A</v>
      </c>
      <c r="Q374" s="39" t="e">
        <f>IF($E374="",IF(INDEX(Mal!O$9:O$431,COUNTIF($E$108:$F373,"")-COUNT($H$108:$H373)+1,0)=Q373,"",INDEX(Mal!O$9:O$431,COUNTIF($E$108:$F373,"")-COUNT($H$108:$H373)+1,0)),"")</f>
        <v>#N/A</v>
      </c>
      <c r="R374" s="39" t="e">
        <f>IF($E374="",IF(INDEX(Mal!P$9:P$431,COUNTIF($E$108:$F373,"")-COUNT($H$108:$H373)+1,0)=R373,"",INDEX(Mal!P$9:P$431,COUNTIF($E$108:$F373,"")-COUNT($H$108:$H373)+1,0)),"")</f>
        <v>#N/A</v>
      </c>
      <c r="S374" s="39" t="e">
        <f>IF($E374="",IF(INDEX(Mal!Q$9:Q$431,COUNTIF($E$108:$F373,"")-COUNT($H$108:$H373)+1,0)=S373,"",INDEX(Mal!Q$9:Q$431,COUNTIF($E$108:$F373,"")-COUNT($H$108:$H373)+1,0)),"")</f>
        <v>#N/A</v>
      </c>
      <c r="T374" s="39" t="e">
        <f>IF($E374="",IF(INDEX(Mal!R$9:R$431,COUNTIF($E$108:$F373,"")-COUNT($H$108:$H373)+1,0)=T373,"",INDEX(Mal!R$9:R$431,COUNTIF($E$108:$F373,"")-COUNT($H$108:$H373)+1,0)),"")</f>
        <v>#N/A</v>
      </c>
      <c r="U374" s="39" t="e">
        <f>IF($E374="",IF(INDEX(Mal!S$9:S$431,COUNTIF($E$108:$F373,"")-COUNT($H$108:$H373)+1,0)=U373,"",INDEX(Mal!S$9:S$431,COUNTIF($E$108:$F373,"")-COUNT($H$108:$H373)+1,0)),"")</f>
        <v>#N/A</v>
      </c>
      <c r="V374" s="39" t="e">
        <f t="shared" si="16"/>
        <v>#N/A</v>
      </c>
      <c r="W374" s="39" t="e">
        <f>IF(IF(AND(E374="",F374=""),INDEX(Mal!I$9:I$431,(COUNT($H$108:$H374)-COUNTIF($V$108:$V374,"")),0),"")="","",IF(AND(E374="",F374=""),INDEX(Mal!I$9:I$431,(COUNT($H$108:$H374)-COUNTIF($V$108:$V374,"")),0),""))</f>
        <v>#N/A</v>
      </c>
      <c r="X374" s="39" t="e">
        <f>IF($E374="",IF(INDEX(Mal!J$9:J$431,COUNTIF($E$108:$F373,"")-COUNT($H$108:$H373)+1,0)=X373,"",INDEX(Mal!J$9:J$431,COUNTIF($E$108:$F373,"")-COUNT($H$108:$H373)+1,0)),"")</f>
        <v>#N/A</v>
      </c>
      <c r="Y374" s="39" t="e">
        <f>IF(AND(Y373="",$H374=$H373),"",IF(VLOOKUP($H374,Mal!$A$9:$T$431,20,0)='Sales Orders'!Y373,"",VLOOKUP($H374,Mal!$A$9:$T$431,20,0)))</f>
        <v>#N/A</v>
      </c>
      <c r="Z374" s="39" t="e">
        <f t="shared" si="17"/>
        <v>#N/A</v>
      </c>
    </row>
    <row r="375" spans="1:26">
      <c r="A375" t="str">
        <f>IFERROR(IF(VLOOKUP(H375,Mal!$A$9:$A$431,1,0),"","END"),"END")</f>
        <v>END</v>
      </c>
      <c r="B375" s="39" t="e">
        <f>IF($E375="",IF(INDEX(Mal!$D$9:$D$431,COUNTIF($E$108:$F374,"")-COUNT($H$108:$H374)+1,0)=B374,"",INDEX(Mal!$D$9:$D$431,COUNTIF($E$108:$F374,"")-COUNT($H$108:$H374)+1,0)),"")</f>
        <v>#N/A</v>
      </c>
      <c r="C375" s="39" t="e">
        <f t="shared" si="18"/>
        <v>#N/A</v>
      </c>
      <c r="D375" s="39" t="e">
        <f>IF($E375="",IF(INDEX(Mal!$F$9:$F$431,COUNTIF($E$108:$F374,"")-COUNT($H$108:$H374)+1,0)=D374,"",INDEX(Mal!$F$9:$F$431,COUNTIF($E$108:$F374,"")-COUNT($H$108:$H374)+1,0)),"")</f>
        <v>#N/A</v>
      </c>
      <c r="E375" s="39" t="e">
        <f>IF(AND(E374="",$H375=$H374),"",IF(VLOOKUP(H375,Mal!$A$9:$B$431,2,0)='Sales Orders'!E374,"",VLOOKUP($H375,Mal!$A$9:$B$431,2,0)))</f>
        <v>#N/A</v>
      </c>
      <c r="F375" s="39" t="e">
        <f>IF($E375="",IF(INDEX(Mal!$C$9:$C$431,COUNTIF($E$108:$F374,"")-COUNT($H$108:$H374)+1,0)=F374,"",INDEX(Mal!$C$9:$C$431,COUNTIF($E$108:$F374,"")-COUNT($H$108:$H374)+1,0)),"")</f>
        <v>#N/A</v>
      </c>
      <c r="G375" s="39" t="e">
        <f t="shared" si="19"/>
        <v>#N/A</v>
      </c>
      <c r="H375" s="39">
        <f>IF(COUNTIF(Mal!$A$9:$A$431,'Sales Orders'!H374)+COUNTIFS(Mal!$A$9:$A$431,H374,Mal!$B$9:$B$431,"&lt;&gt;")+COUNTIFS(Mal!$A$9:$A$431,H374,Mal!$C$9:$C$431,"&lt;&gt;")=COUNTIF('Sales Orders'!$H$108:H374,'Sales Orders'!H374),'Sales Orders'!H374+1,'Sales Orders'!H374)</f>
        <v>2</v>
      </c>
      <c r="I375" s="39" t="e">
        <f>IF(E375="","",IF(Mal!$C$5="","",Mal!$C$5))</f>
        <v>#N/A</v>
      </c>
      <c r="J375" s="39" t="e">
        <f>IF(AND(J374="",$H375=$H374),"",IF(VLOOKUP($H375,Mal!$A$9:$H$431,7,0)='Sales Orders'!J374,"",VLOOKUP($H375,Mal!$A$9:$H$431,7,0)))</f>
        <v>#N/A</v>
      </c>
      <c r="K375" s="39" t="e">
        <f>IF(AND(K374="",$H375=$H374),"",IF(VLOOKUP($H375,Mal!$A$9:$H$431,8,0)='Sales Orders'!K374,"",VLOOKUP($H375,Mal!$A$9:$H$431,8,0)))</f>
        <v>#N/A</v>
      </c>
      <c r="L375" s="39" t="e">
        <f>IF(E375="","",IF(Mal!$C$6="","",Mal!$C$6))</f>
        <v>#N/A</v>
      </c>
      <c r="M375" s="39" t="e">
        <f>IF($E375="",IF(INDEX(Mal!K$9:K$431,COUNTIF($E$108:$F374,"")-COUNT($H$108:$H374)+1,0)=M374,"",INDEX(Mal!K$9:K$431,COUNTIF($E$108:$F374,"")-COUNT($H$108:$H374)+1,0)),"")</f>
        <v>#N/A</v>
      </c>
      <c r="N375" s="39" t="e">
        <f>IF($E375="",IF(INDEX(Mal!L$9:L$431,COUNTIF($E$108:$F374,"")-COUNT($H$108:$H374)+1,0)=N374,"",INDEX(Mal!L$9:L$431,COUNTIF($E$108:$F374,"")-COUNT($H$108:$H374)+1,0)),"")</f>
        <v>#N/A</v>
      </c>
      <c r="O375" s="39" t="e">
        <f>IF($E375="",IF(INDEX(Mal!M$9:M$431,COUNTIF($E$108:$F374,"")-COUNT($H$108:$H374)+1,0)=O374,"",INDEX(Mal!M$9:M$431,COUNTIF($E$108:$F374,"")-COUNT($H$108:$H374)+1,0)),"")</f>
        <v>#N/A</v>
      </c>
      <c r="P375" s="39" t="e">
        <f>IF($E375="",IF(INDEX(Mal!N$9:N$431,COUNTIF($E$108:$F374,"")-COUNT($H$108:$H374)+1,0)=P374,"",INDEX(Mal!N$9:N$431,COUNTIF($E$108:$F374,"")-COUNT($H$108:$H374)+1,0)),"")</f>
        <v>#N/A</v>
      </c>
      <c r="Q375" s="39" t="e">
        <f>IF($E375="",IF(INDEX(Mal!O$9:O$431,COUNTIF($E$108:$F374,"")-COUNT($H$108:$H374)+1,0)=Q374,"",INDEX(Mal!O$9:O$431,COUNTIF($E$108:$F374,"")-COUNT($H$108:$H374)+1,0)),"")</f>
        <v>#N/A</v>
      </c>
      <c r="R375" s="39" t="e">
        <f>IF($E375="",IF(INDEX(Mal!P$9:P$431,COUNTIF($E$108:$F374,"")-COUNT($H$108:$H374)+1,0)=R374,"",INDEX(Mal!P$9:P$431,COUNTIF($E$108:$F374,"")-COUNT($H$108:$H374)+1,0)),"")</f>
        <v>#N/A</v>
      </c>
      <c r="S375" s="39" t="e">
        <f>IF($E375="",IF(INDEX(Mal!Q$9:Q$431,COUNTIF($E$108:$F374,"")-COUNT($H$108:$H374)+1,0)=S374,"",INDEX(Mal!Q$9:Q$431,COUNTIF($E$108:$F374,"")-COUNT($H$108:$H374)+1,0)),"")</f>
        <v>#N/A</v>
      </c>
      <c r="T375" s="39" t="e">
        <f>IF($E375="",IF(INDEX(Mal!R$9:R$431,COUNTIF($E$108:$F374,"")-COUNT($H$108:$H374)+1,0)=T374,"",INDEX(Mal!R$9:R$431,COUNTIF($E$108:$F374,"")-COUNT($H$108:$H374)+1,0)),"")</f>
        <v>#N/A</v>
      </c>
      <c r="U375" s="39" t="e">
        <f>IF($E375="",IF(INDEX(Mal!S$9:S$431,COUNTIF($E$108:$F374,"")-COUNT($H$108:$H374)+1,0)=U374,"",INDEX(Mal!S$9:S$431,COUNTIF($E$108:$F374,"")-COUNT($H$108:$H374)+1,0)),"")</f>
        <v>#N/A</v>
      </c>
      <c r="V375" s="39" t="e">
        <f t="shared" si="16"/>
        <v>#N/A</v>
      </c>
      <c r="W375" s="39" t="e">
        <f>IF(IF(AND(E375="",F375=""),INDEX(Mal!I$9:I$431,(COUNT($H$108:$H375)-COUNTIF($V$108:$V375,"")),0),"")="","",IF(AND(E375="",F375=""),INDEX(Mal!I$9:I$431,(COUNT($H$108:$H375)-COUNTIF($V$108:$V375,"")),0),""))</f>
        <v>#N/A</v>
      </c>
      <c r="X375" s="39" t="e">
        <f>IF($E375="",IF(INDEX(Mal!J$9:J$431,COUNTIF($E$108:$F374,"")-COUNT($H$108:$H374)+1,0)=X374,"",INDEX(Mal!J$9:J$431,COUNTIF($E$108:$F374,"")-COUNT($H$108:$H374)+1,0)),"")</f>
        <v>#N/A</v>
      </c>
      <c r="Y375" s="39" t="e">
        <f>IF(AND(Y374="",$H375=$H374),"",IF(VLOOKUP($H375,Mal!$A$9:$T$431,20,0)='Sales Orders'!Y374,"",VLOOKUP($H375,Mal!$A$9:$T$431,20,0)))</f>
        <v>#N/A</v>
      </c>
      <c r="Z375" s="39" t="e">
        <f t="shared" si="17"/>
        <v>#N/A</v>
      </c>
    </row>
    <row r="376" spans="1:26">
      <c r="A376" t="str">
        <f>IFERROR(IF(VLOOKUP(H376,Mal!$A$9:$A$431,1,0),"","END"),"END")</f>
        <v>END</v>
      </c>
      <c r="B376" s="39" t="e">
        <f>IF($E376="",IF(INDEX(Mal!$D$9:$D$431,COUNTIF($E$108:$F375,"")-COUNT($H$108:$H375)+1,0)=B375,"",INDEX(Mal!$D$9:$D$431,COUNTIF($E$108:$F375,"")-COUNT($H$108:$H375)+1,0)),"")</f>
        <v>#N/A</v>
      </c>
      <c r="C376" s="39" t="e">
        <f t="shared" si="18"/>
        <v>#N/A</v>
      </c>
      <c r="D376" s="39" t="e">
        <f>IF($E376="",IF(INDEX(Mal!$F$9:$F$431,COUNTIF($E$108:$F375,"")-COUNT($H$108:$H375)+1,0)=D375,"",INDEX(Mal!$F$9:$F$431,COUNTIF($E$108:$F375,"")-COUNT($H$108:$H375)+1,0)),"")</f>
        <v>#N/A</v>
      </c>
      <c r="E376" s="39" t="e">
        <f>IF(AND(E375="",$H376=$H375),"",IF(VLOOKUP(H376,Mal!$A$9:$B$431,2,0)='Sales Orders'!E375,"",VLOOKUP($H376,Mal!$A$9:$B$431,2,0)))</f>
        <v>#N/A</v>
      </c>
      <c r="F376" s="39" t="e">
        <f>IF($E376="",IF(INDEX(Mal!$C$9:$C$431,COUNTIF($E$108:$F375,"")-COUNT($H$108:$H375)+1,0)=F375,"",INDEX(Mal!$C$9:$C$431,COUNTIF($E$108:$F375,"")-COUNT($H$108:$H375)+1,0)),"")</f>
        <v>#N/A</v>
      </c>
      <c r="G376" s="39" t="e">
        <f t="shared" si="19"/>
        <v>#N/A</v>
      </c>
      <c r="H376" s="39">
        <f>IF(COUNTIF(Mal!$A$9:$A$431,'Sales Orders'!H375)+COUNTIFS(Mal!$A$9:$A$431,H375,Mal!$B$9:$B$431,"&lt;&gt;")+COUNTIFS(Mal!$A$9:$A$431,H375,Mal!$C$9:$C$431,"&lt;&gt;")=COUNTIF('Sales Orders'!$H$108:H375,'Sales Orders'!H375),'Sales Orders'!H375+1,'Sales Orders'!H375)</f>
        <v>2</v>
      </c>
      <c r="I376" s="39" t="e">
        <f>IF(E376="","",IF(Mal!$C$5="","",Mal!$C$5))</f>
        <v>#N/A</v>
      </c>
      <c r="J376" s="39" t="e">
        <f>IF(AND(J375="",$H376=$H375),"",IF(VLOOKUP($H376,Mal!$A$9:$H$431,7,0)='Sales Orders'!J375,"",VLOOKUP($H376,Mal!$A$9:$H$431,7,0)))</f>
        <v>#N/A</v>
      </c>
      <c r="K376" s="39" t="e">
        <f>IF(AND(K375="",$H376=$H375),"",IF(VLOOKUP($H376,Mal!$A$9:$H$431,8,0)='Sales Orders'!K375,"",VLOOKUP($H376,Mal!$A$9:$H$431,8,0)))</f>
        <v>#N/A</v>
      </c>
      <c r="L376" s="39" t="e">
        <f>IF(E376="","",IF(Mal!$C$6="","",Mal!$C$6))</f>
        <v>#N/A</v>
      </c>
      <c r="M376" s="39" t="e">
        <f>IF($E376="",IF(INDEX(Mal!K$9:K$431,COUNTIF($E$108:$F375,"")-COUNT($H$108:$H375)+1,0)=M375,"",INDEX(Mal!K$9:K$431,COUNTIF($E$108:$F375,"")-COUNT($H$108:$H375)+1,0)),"")</f>
        <v>#N/A</v>
      </c>
      <c r="N376" s="39" t="e">
        <f>IF($E376="",IF(INDEX(Mal!L$9:L$431,COUNTIF($E$108:$F375,"")-COUNT($H$108:$H375)+1,0)=N375,"",INDEX(Mal!L$9:L$431,COUNTIF($E$108:$F375,"")-COUNT($H$108:$H375)+1,0)),"")</f>
        <v>#N/A</v>
      </c>
      <c r="O376" s="39" t="e">
        <f>IF($E376="",IF(INDEX(Mal!M$9:M$431,COUNTIF($E$108:$F375,"")-COUNT($H$108:$H375)+1,0)=O375,"",INDEX(Mal!M$9:M$431,COUNTIF($E$108:$F375,"")-COUNT($H$108:$H375)+1,0)),"")</f>
        <v>#N/A</v>
      </c>
      <c r="P376" s="39" t="e">
        <f>IF($E376="",IF(INDEX(Mal!N$9:N$431,COUNTIF($E$108:$F375,"")-COUNT($H$108:$H375)+1,0)=P375,"",INDEX(Mal!N$9:N$431,COUNTIF($E$108:$F375,"")-COUNT($H$108:$H375)+1,0)),"")</f>
        <v>#N/A</v>
      </c>
      <c r="Q376" s="39" t="e">
        <f>IF($E376="",IF(INDEX(Mal!O$9:O$431,COUNTIF($E$108:$F375,"")-COUNT($H$108:$H375)+1,0)=Q375,"",INDEX(Mal!O$9:O$431,COUNTIF($E$108:$F375,"")-COUNT($H$108:$H375)+1,0)),"")</f>
        <v>#N/A</v>
      </c>
      <c r="R376" s="39" t="e">
        <f>IF($E376="",IF(INDEX(Mal!P$9:P$431,COUNTIF($E$108:$F375,"")-COUNT($H$108:$H375)+1,0)=R375,"",INDEX(Mal!P$9:P$431,COUNTIF($E$108:$F375,"")-COUNT($H$108:$H375)+1,0)),"")</f>
        <v>#N/A</v>
      </c>
      <c r="S376" s="39" t="e">
        <f>IF($E376="",IF(INDEX(Mal!Q$9:Q$431,COUNTIF($E$108:$F375,"")-COUNT($H$108:$H375)+1,0)=S375,"",INDEX(Mal!Q$9:Q$431,COUNTIF($E$108:$F375,"")-COUNT($H$108:$H375)+1,0)),"")</f>
        <v>#N/A</v>
      </c>
      <c r="T376" s="39" t="e">
        <f>IF($E376="",IF(INDEX(Mal!R$9:R$431,COUNTIF($E$108:$F375,"")-COUNT($H$108:$H375)+1,0)=T375,"",INDEX(Mal!R$9:R$431,COUNTIF($E$108:$F375,"")-COUNT($H$108:$H375)+1,0)),"")</f>
        <v>#N/A</v>
      </c>
      <c r="U376" s="39" t="e">
        <f>IF($E376="",IF(INDEX(Mal!S$9:S$431,COUNTIF($E$108:$F375,"")-COUNT($H$108:$H375)+1,0)=U375,"",INDEX(Mal!S$9:S$431,COUNTIF($E$108:$F375,"")-COUNT($H$108:$H375)+1,0)),"")</f>
        <v>#N/A</v>
      </c>
      <c r="V376" s="39" t="e">
        <f t="shared" si="16"/>
        <v>#N/A</v>
      </c>
      <c r="W376" s="39" t="e">
        <f>IF(IF(AND(E376="",F376=""),INDEX(Mal!I$9:I$431,(COUNT($H$108:$H376)-COUNTIF($V$108:$V376,"")),0),"")="","",IF(AND(E376="",F376=""),INDEX(Mal!I$9:I$431,(COUNT($H$108:$H376)-COUNTIF($V$108:$V376,"")),0),""))</f>
        <v>#N/A</v>
      </c>
      <c r="X376" s="39" t="e">
        <f>IF($E376="",IF(INDEX(Mal!J$9:J$431,COUNTIF($E$108:$F375,"")-COUNT($H$108:$H375)+1,0)=X375,"",INDEX(Mal!J$9:J$431,COUNTIF($E$108:$F375,"")-COUNT($H$108:$H375)+1,0)),"")</f>
        <v>#N/A</v>
      </c>
      <c r="Y376" s="39" t="e">
        <f>IF(AND(Y375="",$H376=$H375),"",IF(VLOOKUP($H376,Mal!$A$9:$T$431,20,0)='Sales Orders'!Y375,"",VLOOKUP($H376,Mal!$A$9:$T$431,20,0)))</f>
        <v>#N/A</v>
      </c>
      <c r="Z376" s="39" t="e">
        <f t="shared" si="17"/>
        <v>#N/A</v>
      </c>
    </row>
    <row r="377" spans="1:26">
      <c r="A377" t="str">
        <f>IFERROR(IF(VLOOKUP(H377,Mal!$A$9:$A$431,1,0),"","END"),"END")</f>
        <v>END</v>
      </c>
      <c r="B377" s="39" t="e">
        <f>IF($E377="",IF(INDEX(Mal!$D$9:$D$431,COUNTIF($E$108:$F376,"")-COUNT($H$108:$H376)+1,0)=B376,"",INDEX(Mal!$D$9:$D$431,COUNTIF($E$108:$F376,"")-COUNT($H$108:$H376)+1,0)),"")</f>
        <v>#N/A</v>
      </c>
      <c r="C377" s="39" t="e">
        <f t="shared" si="18"/>
        <v>#N/A</v>
      </c>
      <c r="D377" s="39" t="e">
        <f>IF($E377="",IF(INDEX(Mal!$F$9:$F$431,COUNTIF($E$108:$F376,"")-COUNT($H$108:$H376)+1,0)=D376,"",INDEX(Mal!$F$9:$F$431,COUNTIF($E$108:$F376,"")-COUNT($H$108:$H376)+1,0)),"")</f>
        <v>#N/A</v>
      </c>
      <c r="E377" s="39" t="e">
        <f>IF(AND(E376="",$H377=$H376),"",IF(VLOOKUP(H377,Mal!$A$9:$B$431,2,0)='Sales Orders'!E376,"",VLOOKUP($H377,Mal!$A$9:$B$431,2,0)))</f>
        <v>#N/A</v>
      </c>
      <c r="F377" s="39" t="e">
        <f>IF($E377="",IF(INDEX(Mal!$C$9:$C$431,COUNTIF($E$108:$F376,"")-COUNT($H$108:$H376)+1,0)=F376,"",INDEX(Mal!$C$9:$C$431,COUNTIF($E$108:$F376,"")-COUNT($H$108:$H376)+1,0)),"")</f>
        <v>#N/A</v>
      </c>
      <c r="G377" s="39" t="e">
        <f t="shared" si="19"/>
        <v>#N/A</v>
      </c>
      <c r="H377" s="39">
        <f>IF(COUNTIF(Mal!$A$9:$A$431,'Sales Orders'!H376)+COUNTIFS(Mal!$A$9:$A$431,H376,Mal!$B$9:$B$431,"&lt;&gt;")+COUNTIFS(Mal!$A$9:$A$431,H376,Mal!$C$9:$C$431,"&lt;&gt;")=COUNTIF('Sales Orders'!$H$108:H376,'Sales Orders'!H376),'Sales Orders'!H376+1,'Sales Orders'!H376)</f>
        <v>2</v>
      </c>
      <c r="I377" s="39" t="e">
        <f>IF(E377="","",IF(Mal!$C$5="","",Mal!$C$5))</f>
        <v>#N/A</v>
      </c>
      <c r="J377" s="39" t="e">
        <f>IF(AND(J376="",$H377=$H376),"",IF(VLOOKUP($H377,Mal!$A$9:$H$431,7,0)='Sales Orders'!J376,"",VLOOKUP($H377,Mal!$A$9:$H$431,7,0)))</f>
        <v>#N/A</v>
      </c>
      <c r="K377" s="39" t="e">
        <f>IF(AND(K376="",$H377=$H376),"",IF(VLOOKUP($H377,Mal!$A$9:$H$431,8,0)='Sales Orders'!K376,"",VLOOKUP($H377,Mal!$A$9:$H$431,8,0)))</f>
        <v>#N/A</v>
      </c>
      <c r="L377" s="39" t="e">
        <f>IF(E377="","",IF(Mal!$C$6="","",Mal!$C$6))</f>
        <v>#N/A</v>
      </c>
      <c r="M377" s="39" t="e">
        <f>IF($E377="",IF(INDEX(Mal!K$9:K$431,COUNTIF($E$108:$F376,"")-COUNT($H$108:$H376)+1,0)=M376,"",INDEX(Mal!K$9:K$431,COUNTIF($E$108:$F376,"")-COUNT($H$108:$H376)+1,0)),"")</f>
        <v>#N/A</v>
      </c>
      <c r="N377" s="39" t="e">
        <f>IF($E377="",IF(INDEX(Mal!L$9:L$431,COUNTIF($E$108:$F376,"")-COUNT($H$108:$H376)+1,0)=N376,"",INDEX(Mal!L$9:L$431,COUNTIF($E$108:$F376,"")-COUNT($H$108:$H376)+1,0)),"")</f>
        <v>#N/A</v>
      </c>
      <c r="O377" s="39" t="e">
        <f>IF($E377="",IF(INDEX(Mal!M$9:M$431,COUNTIF($E$108:$F376,"")-COUNT($H$108:$H376)+1,0)=O376,"",INDEX(Mal!M$9:M$431,COUNTIF($E$108:$F376,"")-COUNT($H$108:$H376)+1,0)),"")</f>
        <v>#N/A</v>
      </c>
      <c r="P377" s="39" t="e">
        <f>IF($E377="",IF(INDEX(Mal!N$9:N$431,COUNTIF($E$108:$F376,"")-COUNT($H$108:$H376)+1,0)=P376,"",INDEX(Mal!N$9:N$431,COUNTIF($E$108:$F376,"")-COUNT($H$108:$H376)+1,0)),"")</f>
        <v>#N/A</v>
      </c>
      <c r="Q377" s="39" t="e">
        <f>IF($E377="",IF(INDEX(Mal!O$9:O$431,COUNTIF($E$108:$F376,"")-COUNT($H$108:$H376)+1,0)=Q376,"",INDEX(Mal!O$9:O$431,COUNTIF($E$108:$F376,"")-COUNT($H$108:$H376)+1,0)),"")</f>
        <v>#N/A</v>
      </c>
      <c r="R377" s="39" t="e">
        <f>IF($E377="",IF(INDEX(Mal!P$9:P$431,COUNTIF($E$108:$F376,"")-COUNT($H$108:$H376)+1,0)=R376,"",INDEX(Mal!P$9:P$431,COUNTIF($E$108:$F376,"")-COUNT($H$108:$H376)+1,0)),"")</f>
        <v>#N/A</v>
      </c>
      <c r="S377" s="39" t="e">
        <f>IF($E377="",IF(INDEX(Mal!Q$9:Q$431,COUNTIF($E$108:$F376,"")-COUNT($H$108:$H376)+1,0)=S376,"",INDEX(Mal!Q$9:Q$431,COUNTIF($E$108:$F376,"")-COUNT($H$108:$H376)+1,0)),"")</f>
        <v>#N/A</v>
      </c>
      <c r="T377" s="39" t="e">
        <f>IF($E377="",IF(INDEX(Mal!R$9:R$431,COUNTIF($E$108:$F376,"")-COUNT($H$108:$H376)+1,0)=T376,"",INDEX(Mal!R$9:R$431,COUNTIF($E$108:$F376,"")-COUNT($H$108:$H376)+1,0)),"")</f>
        <v>#N/A</v>
      </c>
      <c r="U377" s="39" t="e">
        <f>IF($E377="",IF(INDEX(Mal!S$9:S$431,COUNTIF($E$108:$F376,"")-COUNT($H$108:$H376)+1,0)=U376,"",INDEX(Mal!S$9:S$431,COUNTIF($E$108:$F376,"")-COUNT($H$108:$H376)+1,0)),"")</f>
        <v>#N/A</v>
      </c>
      <c r="V377" s="39" t="e">
        <f t="shared" si="16"/>
        <v>#N/A</v>
      </c>
      <c r="W377" s="39" t="e">
        <f>IF(IF(AND(E377="",F377=""),INDEX(Mal!I$9:I$431,(COUNT($H$108:$H377)-COUNTIF($V$108:$V377,"")),0),"")="","",IF(AND(E377="",F377=""),INDEX(Mal!I$9:I$431,(COUNT($H$108:$H377)-COUNTIF($V$108:$V377,"")),0),""))</f>
        <v>#N/A</v>
      </c>
      <c r="X377" s="39" t="e">
        <f>IF($E377="",IF(INDEX(Mal!J$9:J$431,COUNTIF($E$108:$F376,"")-COUNT($H$108:$H376)+1,0)=X376,"",INDEX(Mal!J$9:J$431,COUNTIF($E$108:$F376,"")-COUNT($H$108:$H376)+1,0)),"")</f>
        <v>#N/A</v>
      </c>
      <c r="Y377" s="39" t="e">
        <f>IF(AND(Y376="",$H377=$H376),"",IF(VLOOKUP($H377,Mal!$A$9:$T$431,20,0)='Sales Orders'!Y376,"",VLOOKUP($H377,Mal!$A$9:$T$431,20,0)))</f>
        <v>#N/A</v>
      </c>
      <c r="Z377" s="39" t="e">
        <f t="shared" si="17"/>
        <v>#N/A</v>
      </c>
    </row>
    <row r="378" spans="1:26">
      <c r="A378" t="str">
        <f>IFERROR(IF(VLOOKUP(H378,Mal!$A$9:$A$431,1,0),"","END"),"END")</f>
        <v>END</v>
      </c>
      <c r="B378" s="39" t="e">
        <f>IF($E378="",IF(INDEX(Mal!$D$9:$D$431,COUNTIF($E$108:$F377,"")-COUNT($H$108:$H377)+1,0)=B377,"",INDEX(Mal!$D$9:$D$431,COUNTIF($E$108:$F377,"")-COUNT($H$108:$H377)+1,0)),"")</f>
        <v>#N/A</v>
      </c>
      <c r="C378" s="39" t="e">
        <f t="shared" si="18"/>
        <v>#N/A</v>
      </c>
      <c r="D378" s="39" t="e">
        <f>IF($E378="",IF(INDEX(Mal!$F$9:$F$431,COUNTIF($E$108:$F377,"")-COUNT($H$108:$H377)+1,0)=D377,"",INDEX(Mal!$F$9:$F$431,COUNTIF($E$108:$F377,"")-COUNT($H$108:$H377)+1,0)),"")</f>
        <v>#N/A</v>
      </c>
      <c r="E378" s="39" t="e">
        <f>IF(AND(E377="",$H378=$H377),"",IF(VLOOKUP(H378,Mal!$A$9:$B$431,2,0)='Sales Orders'!E377,"",VLOOKUP($H378,Mal!$A$9:$B$431,2,0)))</f>
        <v>#N/A</v>
      </c>
      <c r="F378" s="39" t="e">
        <f>IF($E378="",IF(INDEX(Mal!$C$9:$C$431,COUNTIF($E$108:$F377,"")-COUNT($H$108:$H377)+1,0)=F377,"",INDEX(Mal!$C$9:$C$431,COUNTIF($E$108:$F377,"")-COUNT($H$108:$H377)+1,0)),"")</f>
        <v>#N/A</v>
      </c>
      <c r="G378" s="39" t="e">
        <f t="shared" si="19"/>
        <v>#N/A</v>
      </c>
      <c r="H378" s="39">
        <f>IF(COUNTIF(Mal!$A$9:$A$431,'Sales Orders'!H377)+COUNTIFS(Mal!$A$9:$A$431,H377,Mal!$B$9:$B$431,"&lt;&gt;")+COUNTIFS(Mal!$A$9:$A$431,H377,Mal!$C$9:$C$431,"&lt;&gt;")=COUNTIF('Sales Orders'!$H$108:H377,'Sales Orders'!H377),'Sales Orders'!H377+1,'Sales Orders'!H377)</f>
        <v>2</v>
      </c>
      <c r="I378" s="39" t="e">
        <f>IF(E378="","",IF(Mal!$C$5="","",Mal!$C$5))</f>
        <v>#N/A</v>
      </c>
      <c r="J378" s="39" t="e">
        <f>IF(AND(J377="",$H378=$H377),"",IF(VLOOKUP($H378,Mal!$A$9:$H$431,7,0)='Sales Orders'!J377,"",VLOOKUP($H378,Mal!$A$9:$H$431,7,0)))</f>
        <v>#N/A</v>
      </c>
      <c r="K378" s="39" t="e">
        <f>IF(AND(K377="",$H378=$H377),"",IF(VLOOKUP($H378,Mal!$A$9:$H$431,8,0)='Sales Orders'!K377,"",VLOOKUP($H378,Mal!$A$9:$H$431,8,0)))</f>
        <v>#N/A</v>
      </c>
      <c r="L378" s="39" t="e">
        <f>IF(E378="","",IF(Mal!$C$6="","",Mal!$C$6))</f>
        <v>#N/A</v>
      </c>
      <c r="M378" s="39" t="e">
        <f>IF($E378="",IF(INDEX(Mal!K$9:K$431,COUNTIF($E$108:$F377,"")-COUNT($H$108:$H377)+1,0)=M377,"",INDEX(Mal!K$9:K$431,COUNTIF($E$108:$F377,"")-COUNT($H$108:$H377)+1,0)),"")</f>
        <v>#N/A</v>
      </c>
      <c r="N378" s="39" t="e">
        <f>IF($E378="",IF(INDEX(Mal!L$9:L$431,COUNTIF($E$108:$F377,"")-COUNT($H$108:$H377)+1,0)=N377,"",INDEX(Mal!L$9:L$431,COUNTIF($E$108:$F377,"")-COUNT($H$108:$H377)+1,0)),"")</f>
        <v>#N/A</v>
      </c>
      <c r="O378" s="39" t="e">
        <f>IF($E378="",IF(INDEX(Mal!M$9:M$431,COUNTIF($E$108:$F377,"")-COUNT($H$108:$H377)+1,0)=O377,"",INDEX(Mal!M$9:M$431,COUNTIF($E$108:$F377,"")-COUNT($H$108:$H377)+1,0)),"")</f>
        <v>#N/A</v>
      </c>
      <c r="P378" s="39" t="e">
        <f>IF($E378="",IF(INDEX(Mal!N$9:N$431,COUNTIF($E$108:$F377,"")-COUNT($H$108:$H377)+1,0)=P377,"",INDEX(Mal!N$9:N$431,COUNTIF($E$108:$F377,"")-COUNT($H$108:$H377)+1,0)),"")</f>
        <v>#N/A</v>
      </c>
      <c r="Q378" s="39" t="e">
        <f>IF($E378="",IF(INDEX(Mal!O$9:O$431,COUNTIF($E$108:$F377,"")-COUNT($H$108:$H377)+1,0)=Q377,"",INDEX(Mal!O$9:O$431,COUNTIF($E$108:$F377,"")-COUNT($H$108:$H377)+1,0)),"")</f>
        <v>#N/A</v>
      </c>
      <c r="R378" s="39" t="e">
        <f>IF($E378="",IF(INDEX(Mal!P$9:P$431,COUNTIF($E$108:$F377,"")-COUNT($H$108:$H377)+1,0)=R377,"",INDEX(Mal!P$9:P$431,COUNTIF($E$108:$F377,"")-COUNT($H$108:$H377)+1,0)),"")</f>
        <v>#N/A</v>
      </c>
      <c r="S378" s="39" t="e">
        <f>IF($E378="",IF(INDEX(Mal!Q$9:Q$431,COUNTIF($E$108:$F377,"")-COUNT($H$108:$H377)+1,0)=S377,"",INDEX(Mal!Q$9:Q$431,COUNTIF($E$108:$F377,"")-COUNT($H$108:$H377)+1,0)),"")</f>
        <v>#N/A</v>
      </c>
      <c r="T378" s="39" t="e">
        <f>IF($E378="",IF(INDEX(Mal!R$9:R$431,COUNTIF($E$108:$F377,"")-COUNT($H$108:$H377)+1,0)=T377,"",INDEX(Mal!R$9:R$431,COUNTIF($E$108:$F377,"")-COUNT($H$108:$H377)+1,0)),"")</f>
        <v>#N/A</v>
      </c>
      <c r="U378" s="39" t="e">
        <f>IF($E378="",IF(INDEX(Mal!S$9:S$431,COUNTIF($E$108:$F377,"")-COUNT($H$108:$H377)+1,0)=U377,"",INDEX(Mal!S$9:S$431,COUNTIF($E$108:$F377,"")-COUNT($H$108:$H377)+1,0)),"")</f>
        <v>#N/A</v>
      </c>
      <c r="V378" s="39" t="e">
        <f t="shared" si="16"/>
        <v>#N/A</v>
      </c>
      <c r="W378" s="39" t="e">
        <f>IF(IF(AND(E378="",F378=""),INDEX(Mal!I$9:I$431,(COUNT($H$108:$H378)-COUNTIF($V$108:$V378,"")),0),"")="","",IF(AND(E378="",F378=""),INDEX(Mal!I$9:I$431,(COUNT($H$108:$H378)-COUNTIF($V$108:$V378,"")),0),""))</f>
        <v>#N/A</v>
      </c>
      <c r="X378" s="39" t="e">
        <f>IF($E378="",IF(INDEX(Mal!J$9:J$431,COUNTIF($E$108:$F377,"")-COUNT($H$108:$H377)+1,0)=X377,"",INDEX(Mal!J$9:J$431,COUNTIF($E$108:$F377,"")-COUNT($H$108:$H377)+1,0)),"")</f>
        <v>#N/A</v>
      </c>
      <c r="Y378" s="39" t="e">
        <f>IF(AND(Y377="",$H378=$H377),"",IF(VLOOKUP($H378,Mal!$A$9:$T$431,20,0)='Sales Orders'!Y377,"",VLOOKUP($H378,Mal!$A$9:$T$431,20,0)))</f>
        <v>#N/A</v>
      </c>
      <c r="Z378" s="39" t="e">
        <f t="shared" si="17"/>
        <v>#N/A</v>
      </c>
    </row>
    <row r="379" spans="1:26">
      <c r="A379" t="str">
        <f>IFERROR(IF(VLOOKUP(H379,Mal!$A$9:$A$431,1,0),"","END"),"END")</f>
        <v>END</v>
      </c>
      <c r="B379" s="39" t="e">
        <f>IF($E379="",IF(INDEX(Mal!$D$9:$D$431,COUNTIF($E$108:$F378,"")-COUNT($H$108:$H378)+1,0)=B378,"",INDEX(Mal!$D$9:$D$431,COUNTIF($E$108:$F378,"")-COUNT($H$108:$H378)+1,0)),"")</f>
        <v>#N/A</v>
      </c>
      <c r="C379" s="39" t="e">
        <f t="shared" si="18"/>
        <v>#N/A</v>
      </c>
      <c r="D379" s="39" t="e">
        <f>IF($E379="",IF(INDEX(Mal!$F$9:$F$431,COUNTIF($E$108:$F378,"")-COUNT($H$108:$H378)+1,0)=D378,"",INDEX(Mal!$F$9:$F$431,COUNTIF($E$108:$F378,"")-COUNT($H$108:$H378)+1,0)),"")</f>
        <v>#N/A</v>
      </c>
      <c r="E379" s="39" t="e">
        <f>IF(AND(E378="",$H379=$H378),"",IF(VLOOKUP(H379,Mal!$A$9:$B$431,2,0)='Sales Orders'!E378,"",VLOOKUP($H379,Mal!$A$9:$B$431,2,0)))</f>
        <v>#N/A</v>
      </c>
      <c r="F379" s="39" t="e">
        <f>IF($E379="",IF(INDEX(Mal!$C$9:$C$431,COUNTIF($E$108:$F378,"")-COUNT($H$108:$H378)+1,0)=F378,"",INDEX(Mal!$C$9:$C$431,COUNTIF($E$108:$F378,"")-COUNT($H$108:$H378)+1,0)),"")</f>
        <v>#N/A</v>
      </c>
      <c r="G379" s="39" t="e">
        <f t="shared" si="19"/>
        <v>#N/A</v>
      </c>
      <c r="H379" s="39">
        <f>IF(COUNTIF(Mal!$A$9:$A$431,'Sales Orders'!H378)+COUNTIFS(Mal!$A$9:$A$431,H378,Mal!$B$9:$B$431,"&lt;&gt;")+COUNTIFS(Mal!$A$9:$A$431,H378,Mal!$C$9:$C$431,"&lt;&gt;")=COUNTIF('Sales Orders'!$H$108:H378,'Sales Orders'!H378),'Sales Orders'!H378+1,'Sales Orders'!H378)</f>
        <v>2</v>
      </c>
      <c r="I379" s="39" t="e">
        <f>IF(E379="","",IF(Mal!$C$5="","",Mal!$C$5))</f>
        <v>#N/A</v>
      </c>
      <c r="J379" s="39" t="e">
        <f>IF(AND(J378="",$H379=$H378),"",IF(VLOOKUP($H379,Mal!$A$9:$H$431,7,0)='Sales Orders'!J378,"",VLOOKUP($H379,Mal!$A$9:$H$431,7,0)))</f>
        <v>#N/A</v>
      </c>
      <c r="K379" s="39" t="e">
        <f>IF(AND(K378="",$H379=$H378),"",IF(VLOOKUP($H379,Mal!$A$9:$H$431,8,0)='Sales Orders'!K378,"",VLOOKUP($H379,Mal!$A$9:$H$431,8,0)))</f>
        <v>#N/A</v>
      </c>
      <c r="L379" s="39" t="e">
        <f>IF(E379="","",IF(Mal!$C$6="","",Mal!$C$6))</f>
        <v>#N/A</v>
      </c>
      <c r="M379" s="39" t="e">
        <f>IF($E379="",IF(INDEX(Mal!K$9:K$431,COUNTIF($E$108:$F378,"")-COUNT($H$108:$H378)+1,0)=M378,"",INDEX(Mal!K$9:K$431,COUNTIF($E$108:$F378,"")-COUNT($H$108:$H378)+1,0)),"")</f>
        <v>#N/A</v>
      </c>
      <c r="N379" s="39" t="e">
        <f>IF($E379="",IF(INDEX(Mal!L$9:L$431,COUNTIF($E$108:$F378,"")-COUNT($H$108:$H378)+1,0)=N378,"",INDEX(Mal!L$9:L$431,COUNTIF($E$108:$F378,"")-COUNT($H$108:$H378)+1,0)),"")</f>
        <v>#N/A</v>
      </c>
      <c r="O379" s="39" t="e">
        <f>IF($E379="",IF(INDEX(Mal!M$9:M$431,COUNTIF($E$108:$F378,"")-COUNT($H$108:$H378)+1,0)=O378,"",INDEX(Mal!M$9:M$431,COUNTIF($E$108:$F378,"")-COUNT($H$108:$H378)+1,0)),"")</f>
        <v>#N/A</v>
      </c>
      <c r="P379" s="39" t="e">
        <f>IF($E379="",IF(INDEX(Mal!N$9:N$431,COUNTIF($E$108:$F378,"")-COUNT($H$108:$H378)+1,0)=P378,"",INDEX(Mal!N$9:N$431,COUNTIF($E$108:$F378,"")-COUNT($H$108:$H378)+1,0)),"")</f>
        <v>#N/A</v>
      </c>
      <c r="Q379" s="39" t="e">
        <f>IF($E379="",IF(INDEX(Mal!O$9:O$431,COUNTIF($E$108:$F378,"")-COUNT($H$108:$H378)+1,0)=Q378,"",INDEX(Mal!O$9:O$431,COUNTIF($E$108:$F378,"")-COUNT($H$108:$H378)+1,0)),"")</f>
        <v>#N/A</v>
      </c>
      <c r="R379" s="39" t="e">
        <f>IF($E379="",IF(INDEX(Mal!P$9:P$431,COUNTIF($E$108:$F378,"")-COUNT($H$108:$H378)+1,0)=R378,"",INDEX(Mal!P$9:P$431,COUNTIF($E$108:$F378,"")-COUNT($H$108:$H378)+1,0)),"")</f>
        <v>#N/A</v>
      </c>
      <c r="S379" s="39" t="e">
        <f>IF($E379="",IF(INDEX(Mal!Q$9:Q$431,COUNTIF($E$108:$F378,"")-COUNT($H$108:$H378)+1,0)=S378,"",INDEX(Mal!Q$9:Q$431,COUNTIF($E$108:$F378,"")-COUNT($H$108:$H378)+1,0)),"")</f>
        <v>#N/A</v>
      </c>
      <c r="T379" s="39" t="e">
        <f>IF($E379="",IF(INDEX(Mal!R$9:R$431,COUNTIF($E$108:$F378,"")-COUNT($H$108:$H378)+1,0)=T378,"",INDEX(Mal!R$9:R$431,COUNTIF($E$108:$F378,"")-COUNT($H$108:$H378)+1,0)),"")</f>
        <v>#N/A</v>
      </c>
      <c r="U379" s="39" t="e">
        <f>IF($E379="",IF(INDEX(Mal!S$9:S$431,COUNTIF($E$108:$F378,"")-COUNT($H$108:$H378)+1,0)=U378,"",INDEX(Mal!S$9:S$431,COUNTIF($E$108:$F378,"")-COUNT($H$108:$H378)+1,0)),"")</f>
        <v>#N/A</v>
      </c>
      <c r="V379" s="39" t="e">
        <f t="shared" si="16"/>
        <v>#N/A</v>
      </c>
      <c r="W379" s="39" t="e">
        <f>IF(IF(AND(E379="",F379=""),INDEX(Mal!I$9:I$431,(COUNT($H$108:$H379)-COUNTIF($V$108:$V379,"")),0),"")="","",IF(AND(E379="",F379=""),INDEX(Mal!I$9:I$431,(COUNT($H$108:$H379)-COUNTIF($V$108:$V379,"")),0),""))</f>
        <v>#N/A</v>
      </c>
      <c r="X379" s="39" t="e">
        <f>IF($E379="",IF(INDEX(Mal!J$9:J$431,COUNTIF($E$108:$F378,"")-COUNT($H$108:$H378)+1,0)=X378,"",INDEX(Mal!J$9:J$431,COUNTIF($E$108:$F378,"")-COUNT($H$108:$H378)+1,0)),"")</f>
        <v>#N/A</v>
      </c>
      <c r="Y379" s="39" t="e">
        <f>IF(AND(Y378="",$H379=$H378),"",IF(VLOOKUP($H379,Mal!$A$9:$T$431,20,0)='Sales Orders'!Y378,"",VLOOKUP($H379,Mal!$A$9:$T$431,20,0)))</f>
        <v>#N/A</v>
      </c>
      <c r="Z379" s="39" t="e">
        <f t="shared" si="17"/>
        <v>#N/A</v>
      </c>
    </row>
    <row r="380" spans="1:26">
      <c r="A380" t="str">
        <f>IFERROR(IF(VLOOKUP(H380,Mal!$A$9:$A$431,1,0),"","END"),"END")</f>
        <v>END</v>
      </c>
      <c r="B380" s="39" t="e">
        <f>IF($E380="",IF(INDEX(Mal!$D$9:$D$431,COUNTIF($E$108:$F379,"")-COUNT($H$108:$H379)+1,0)=B379,"",INDEX(Mal!$D$9:$D$431,COUNTIF($E$108:$F379,"")-COUNT($H$108:$H379)+1,0)),"")</f>
        <v>#N/A</v>
      </c>
      <c r="C380" s="39" t="e">
        <f t="shared" si="18"/>
        <v>#N/A</v>
      </c>
      <c r="D380" s="39" t="e">
        <f>IF($E380="",IF(INDEX(Mal!$F$9:$F$431,COUNTIF($E$108:$F379,"")-COUNT($H$108:$H379)+1,0)=D379,"",INDEX(Mal!$F$9:$F$431,COUNTIF($E$108:$F379,"")-COUNT($H$108:$H379)+1,0)),"")</f>
        <v>#N/A</v>
      </c>
      <c r="E380" s="39" t="e">
        <f>IF(AND(E379="",$H380=$H379),"",IF(VLOOKUP(H380,Mal!$A$9:$B$431,2,0)='Sales Orders'!E379,"",VLOOKUP($H380,Mal!$A$9:$B$431,2,0)))</f>
        <v>#N/A</v>
      </c>
      <c r="F380" s="39" t="e">
        <f>IF($E380="",IF(INDEX(Mal!$C$9:$C$431,COUNTIF($E$108:$F379,"")-COUNT($H$108:$H379)+1,0)=F379,"",INDEX(Mal!$C$9:$C$431,COUNTIF($E$108:$F379,"")-COUNT($H$108:$H379)+1,0)),"")</f>
        <v>#N/A</v>
      </c>
      <c r="G380" s="39" t="e">
        <f t="shared" si="19"/>
        <v>#N/A</v>
      </c>
      <c r="H380" s="39">
        <f>IF(COUNTIF(Mal!$A$9:$A$431,'Sales Orders'!H379)+COUNTIFS(Mal!$A$9:$A$431,H379,Mal!$B$9:$B$431,"&lt;&gt;")+COUNTIFS(Mal!$A$9:$A$431,H379,Mal!$C$9:$C$431,"&lt;&gt;")=COUNTIF('Sales Orders'!$H$108:H379,'Sales Orders'!H379),'Sales Orders'!H379+1,'Sales Orders'!H379)</f>
        <v>2</v>
      </c>
      <c r="I380" s="39" t="e">
        <f>IF(E380="","",IF(Mal!$C$5="","",Mal!$C$5))</f>
        <v>#N/A</v>
      </c>
      <c r="J380" s="39" t="e">
        <f>IF(AND(J379="",$H380=$H379),"",IF(VLOOKUP($H380,Mal!$A$9:$H$431,7,0)='Sales Orders'!J379,"",VLOOKUP($H380,Mal!$A$9:$H$431,7,0)))</f>
        <v>#N/A</v>
      </c>
      <c r="K380" s="39" t="e">
        <f>IF(AND(K379="",$H380=$H379),"",IF(VLOOKUP($H380,Mal!$A$9:$H$431,8,0)='Sales Orders'!K379,"",VLOOKUP($H380,Mal!$A$9:$H$431,8,0)))</f>
        <v>#N/A</v>
      </c>
      <c r="L380" s="39" t="e">
        <f>IF(E380="","",IF(Mal!$C$6="","",Mal!$C$6))</f>
        <v>#N/A</v>
      </c>
      <c r="M380" s="39" t="e">
        <f>IF($E380="",IF(INDEX(Mal!K$9:K$431,COUNTIF($E$108:$F379,"")-COUNT($H$108:$H379)+1,0)=M379,"",INDEX(Mal!K$9:K$431,COUNTIF($E$108:$F379,"")-COUNT($H$108:$H379)+1,0)),"")</f>
        <v>#N/A</v>
      </c>
      <c r="N380" s="39" t="e">
        <f>IF($E380="",IF(INDEX(Mal!L$9:L$431,COUNTIF($E$108:$F379,"")-COUNT($H$108:$H379)+1,0)=N379,"",INDEX(Mal!L$9:L$431,COUNTIF($E$108:$F379,"")-COUNT($H$108:$H379)+1,0)),"")</f>
        <v>#N/A</v>
      </c>
      <c r="O380" s="39" t="e">
        <f>IF($E380="",IF(INDEX(Mal!M$9:M$431,COUNTIF($E$108:$F379,"")-COUNT($H$108:$H379)+1,0)=O379,"",INDEX(Mal!M$9:M$431,COUNTIF($E$108:$F379,"")-COUNT($H$108:$H379)+1,0)),"")</f>
        <v>#N/A</v>
      </c>
      <c r="P380" s="39" t="e">
        <f>IF($E380="",IF(INDEX(Mal!N$9:N$431,COUNTIF($E$108:$F379,"")-COUNT($H$108:$H379)+1,0)=P379,"",INDEX(Mal!N$9:N$431,COUNTIF($E$108:$F379,"")-COUNT($H$108:$H379)+1,0)),"")</f>
        <v>#N/A</v>
      </c>
      <c r="Q380" s="39" t="e">
        <f>IF($E380="",IF(INDEX(Mal!O$9:O$431,COUNTIF($E$108:$F379,"")-COUNT($H$108:$H379)+1,0)=Q379,"",INDEX(Mal!O$9:O$431,COUNTIF($E$108:$F379,"")-COUNT($H$108:$H379)+1,0)),"")</f>
        <v>#N/A</v>
      </c>
      <c r="R380" s="39" t="e">
        <f>IF($E380="",IF(INDEX(Mal!P$9:P$431,COUNTIF($E$108:$F379,"")-COUNT($H$108:$H379)+1,0)=R379,"",INDEX(Mal!P$9:P$431,COUNTIF($E$108:$F379,"")-COUNT($H$108:$H379)+1,0)),"")</f>
        <v>#N/A</v>
      </c>
      <c r="S380" s="39" t="e">
        <f>IF($E380="",IF(INDEX(Mal!Q$9:Q$431,COUNTIF($E$108:$F379,"")-COUNT($H$108:$H379)+1,0)=S379,"",INDEX(Mal!Q$9:Q$431,COUNTIF($E$108:$F379,"")-COUNT($H$108:$H379)+1,0)),"")</f>
        <v>#N/A</v>
      </c>
      <c r="T380" s="39" t="e">
        <f>IF($E380="",IF(INDEX(Mal!R$9:R$431,COUNTIF($E$108:$F379,"")-COUNT($H$108:$H379)+1,0)=T379,"",INDEX(Mal!R$9:R$431,COUNTIF($E$108:$F379,"")-COUNT($H$108:$H379)+1,0)),"")</f>
        <v>#N/A</v>
      </c>
      <c r="U380" s="39" t="e">
        <f>IF($E380="",IF(INDEX(Mal!S$9:S$431,COUNTIF($E$108:$F379,"")-COUNT($H$108:$H379)+1,0)=U379,"",INDEX(Mal!S$9:S$431,COUNTIF($E$108:$F379,"")-COUNT($H$108:$H379)+1,0)),"")</f>
        <v>#N/A</v>
      </c>
      <c r="V380" s="39" t="e">
        <f t="shared" si="16"/>
        <v>#N/A</v>
      </c>
      <c r="W380" s="39" t="e">
        <f>IF(IF(AND(E380="",F380=""),INDEX(Mal!I$9:I$431,(COUNT($H$108:$H380)-COUNTIF($V$108:$V380,"")),0),"")="","",IF(AND(E380="",F380=""),INDEX(Mal!I$9:I$431,(COUNT($H$108:$H380)-COUNTIF($V$108:$V380,"")),0),""))</f>
        <v>#N/A</v>
      </c>
      <c r="X380" s="39" t="e">
        <f>IF($E380="",IF(INDEX(Mal!J$9:J$431,COUNTIF($E$108:$F379,"")-COUNT($H$108:$H379)+1,0)=X379,"",INDEX(Mal!J$9:J$431,COUNTIF($E$108:$F379,"")-COUNT($H$108:$H379)+1,0)),"")</f>
        <v>#N/A</v>
      </c>
      <c r="Y380" s="39" t="e">
        <f>IF(AND(Y379="",$H380=$H379),"",IF(VLOOKUP($H380,Mal!$A$9:$T$431,20,0)='Sales Orders'!Y379,"",VLOOKUP($H380,Mal!$A$9:$T$431,20,0)))</f>
        <v>#N/A</v>
      </c>
      <c r="Z380" s="39" t="e">
        <f t="shared" si="17"/>
        <v>#N/A</v>
      </c>
    </row>
    <row r="381" spans="1:26">
      <c r="A381" t="str">
        <f>IFERROR(IF(VLOOKUP(H381,Mal!$A$9:$A$431,1,0),"","END"),"END")</f>
        <v>END</v>
      </c>
      <c r="B381" s="39" t="e">
        <f>IF($E381="",IF(INDEX(Mal!$D$9:$D$431,COUNTIF($E$108:$F380,"")-COUNT($H$108:$H380)+1,0)=B380,"",INDEX(Mal!$D$9:$D$431,COUNTIF($E$108:$F380,"")-COUNT($H$108:$H380)+1,0)),"")</f>
        <v>#N/A</v>
      </c>
      <c r="C381" s="39" t="e">
        <f t="shared" si="18"/>
        <v>#N/A</v>
      </c>
      <c r="D381" s="39" t="e">
        <f>IF($E381="",IF(INDEX(Mal!$F$9:$F$431,COUNTIF($E$108:$F380,"")-COUNT($H$108:$H380)+1,0)=D380,"",INDEX(Mal!$F$9:$F$431,COUNTIF($E$108:$F380,"")-COUNT($H$108:$H380)+1,0)),"")</f>
        <v>#N/A</v>
      </c>
      <c r="E381" s="39" t="e">
        <f>IF(AND(E380="",$H381=$H380),"",IF(VLOOKUP(H381,Mal!$A$9:$B$431,2,0)='Sales Orders'!E380,"",VLOOKUP($H381,Mal!$A$9:$B$431,2,0)))</f>
        <v>#N/A</v>
      </c>
      <c r="F381" s="39" t="e">
        <f>IF($E381="",IF(INDEX(Mal!$C$9:$C$431,COUNTIF($E$108:$F380,"")-COUNT($H$108:$H380)+1,0)=F380,"",INDEX(Mal!$C$9:$C$431,COUNTIF($E$108:$F380,"")-COUNT($H$108:$H380)+1,0)),"")</f>
        <v>#N/A</v>
      </c>
      <c r="G381" s="39" t="e">
        <f t="shared" si="19"/>
        <v>#N/A</v>
      </c>
      <c r="H381" s="39">
        <f>IF(COUNTIF(Mal!$A$9:$A$431,'Sales Orders'!H380)+COUNTIFS(Mal!$A$9:$A$431,H380,Mal!$B$9:$B$431,"&lt;&gt;")+COUNTIFS(Mal!$A$9:$A$431,H380,Mal!$C$9:$C$431,"&lt;&gt;")=COUNTIF('Sales Orders'!$H$108:H380,'Sales Orders'!H380),'Sales Orders'!H380+1,'Sales Orders'!H380)</f>
        <v>2</v>
      </c>
      <c r="I381" s="39" t="e">
        <f>IF(E381="","",IF(Mal!$C$5="","",Mal!$C$5))</f>
        <v>#N/A</v>
      </c>
      <c r="J381" s="39" t="e">
        <f>IF(AND(J380="",$H381=$H380),"",IF(VLOOKUP($H381,Mal!$A$9:$H$431,7,0)='Sales Orders'!J380,"",VLOOKUP($H381,Mal!$A$9:$H$431,7,0)))</f>
        <v>#N/A</v>
      </c>
      <c r="K381" s="39" t="e">
        <f>IF(AND(K380="",$H381=$H380),"",IF(VLOOKUP($H381,Mal!$A$9:$H$431,8,0)='Sales Orders'!K380,"",VLOOKUP($H381,Mal!$A$9:$H$431,8,0)))</f>
        <v>#N/A</v>
      </c>
      <c r="L381" s="39" t="e">
        <f>IF(E381="","",IF(Mal!$C$6="","",Mal!$C$6))</f>
        <v>#N/A</v>
      </c>
      <c r="M381" s="39" t="e">
        <f>IF($E381="",IF(INDEX(Mal!K$9:K$431,COUNTIF($E$108:$F380,"")-COUNT($H$108:$H380)+1,0)=M380,"",INDEX(Mal!K$9:K$431,COUNTIF($E$108:$F380,"")-COUNT($H$108:$H380)+1,0)),"")</f>
        <v>#N/A</v>
      </c>
      <c r="N381" s="39" t="e">
        <f>IF($E381="",IF(INDEX(Mal!L$9:L$431,COUNTIF($E$108:$F380,"")-COUNT($H$108:$H380)+1,0)=N380,"",INDEX(Mal!L$9:L$431,COUNTIF($E$108:$F380,"")-COUNT($H$108:$H380)+1,0)),"")</f>
        <v>#N/A</v>
      </c>
      <c r="O381" s="39" t="e">
        <f>IF($E381="",IF(INDEX(Mal!M$9:M$431,COUNTIF($E$108:$F380,"")-COUNT($H$108:$H380)+1,0)=O380,"",INDEX(Mal!M$9:M$431,COUNTIF($E$108:$F380,"")-COUNT($H$108:$H380)+1,0)),"")</f>
        <v>#N/A</v>
      </c>
      <c r="P381" s="39" t="e">
        <f>IF($E381="",IF(INDEX(Mal!N$9:N$431,COUNTIF($E$108:$F380,"")-COUNT($H$108:$H380)+1,0)=P380,"",INDEX(Mal!N$9:N$431,COUNTIF($E$108:$F380,"")-COUNT($H$108:$H380)+1,0)),"")</f>
        <v>#N/A</v>
      </c>
      <c r="Q381" s="39" t="e">
        <f>IF($E381="",IF(INDEX(Mal!O$9:O$431,COUNTIF($E$108:$F380,"")-COUNT($H$108:$H380)+1,0)=Q380,"",INDEX(Mal!O$9:O$431,COUNTIF($E$108:$F380,"")-COUNT($H$108:$H380)+1,0)),"")</f>
        <v>#N/A</v>
      </c>
      <c r="R381" s="39" t="e">
        <f>IF($E381="",IF(INDEX(Mal!P$9:P$431,COUNTIF($E$108:$F380,"")-COUNT($H$108:$H380)+1,0)=R380,"",INDEX(Mal!P$9:P$431,COUNTIF($E$108:$F380,"")-COUNT($H$108:$H380)+1,0)),"")</f>
        <v>#N/A</v>
      </c>
      <c r="S381" s="39" t="e">
        <f>IF($E381="",IF(INDEX(Mal!Q$9:Q$431,COUNTIF($E$108:$F380,"")-COUNT($H$108:$H380)+1,0)=S380,"",INDEX(Mal!Q$9:Q$431,COUNTIF($E$108:$F380,"")-COUNT($H$108:$H380)+1,0)),"")</f>
        <v>#N/A</v>
      </c>
      <c r="T381" s="39" t="e">
        <f>IF($E381="",IF(INDEX(Mal!R$9:R$431,COUNTIF($E$108:$F380,"")-COUNT($H$108:$H380)+1,0)=T380,"",INDEX(Mal!R$9:R$431,COUNTIF($E$108:$F380,"")-COUNT($H$108:$H380)+1,0)),"")</f>
        <v>#N/A</v>
      </c>
      <c r="U381" s="39" t="e">
        <f>IF($E381="",IF(INDEX(Mal!S$9:S$431,COUNTIF($E$108:$F380,"")-COUNT($H$108:$H380)+1,0)=U380,"",INDEX(Mal!S$9:S$431,COUNTIF($E$108:$F380,"")-COUNT($H$108:$H380)+1,0)),"")</f>
        <v>#N/A</v>
      </c>
      <c r="V381" s="39" t="e">
        <f t="shared" si="16"/>
        <v>#N/A</v>
      </c>
      <c r="W381" s="39" t="e">
        <f>IF(IF(AND(E381="",F381=""),INDEX(Mal!I$9:I$431,(COUNT($H$108:$H381)-COUNTIF($V$108:$V381,"")),0),"")="","",IF(AND(E381="",F381=""),INDEX(Mal!I$9:I$431,(COUNT($H$108:$H381)-COUNTIF($V$108:$V381,"")),0),""))</f>
        <v>#N/A</v>
      </c>
      <c r="X381" s="39" t="e">
        <f>IF($E381="",IF(INDEX(Mal!J$9:J$431,COUNTIF($E$108:$F380,"")-COUNT($H$108:$H380)+1,0)=X380,"",INDEX(Mal!J$9:J$431,COUNTIF($E$108:$F380,"")-COUNT($H$108:$H380)+1,0)),"")</f>
        <v>#N/A</v>
      </c>
      <c r="Y381" s="39" t="e">
        <f>IF(AND(Y380="",$H381=$H380),"",IF(VLOOKUP($H381,Mal!$A$9:$T$431,20,0)='Sales Orders'!Y380,"",VLOOKUP($H381,Mal!$A$9:$T$431,20,0)))</f>
        <v>#N/A</v>
      </c>
      <c r="Z381" s="39" t="e">
        <f t="shared" si="17"/>
        <v>#N/A</v>
      </c>
    </row>
    <row r="382" spans="1:26">
      <c r="A382" t="str">
        <f>IFERROR(IF(VLOOKUP(H382,Mal!$A$9:$A$431,1,0),"","END"),"END")</f>
        <v>END</v>
      </c>
      <c r="B382" s="39" t="e">
        <f>IF($E382="",IF(INDEX(Mal!$D$9:$D$431,COUNTIF($E$108:$F381,"")-COUNT($H$108:$H381)+1,0)=B381,"",INDEX(Mal!$D$9:$D$431,COUNTIF($E$108:$F381,"")-COUNT($H$108:$H381)+1,0)),"")</f>
        <v>#N/A</v>
      </c>
      <c r="C382" s="39" t="e">
        <f t="shared" si="18"/>
        <v>#N/A</v>
      </c>
      <c r="D382" s="39" t="e">
        <f>IF($E382="",IF(INDEX(Mal!$F$9:$F$431,COUNTIF($E$108:$F381,"")-COUNT($H$108:$H381)+1,0)=D381,"",INDEX(Mal!$F$9:$F$431,COUNTIF($E$108:$F381,"")-COUNT($H$108:$H381)+1,0)),"")</f>
        <v>#N/A</v>
      </c>
      <c r="E382" s="39" t="e">
        <f>IF(AND(E381="",$H382=$H381),"",IF(VLOOKUP(H382,Mal!$A$9:$B$431,2,0)='Sales Orders'!E381,"",VLOOKUP($H382,Mal!$A$9:$B$431,2,0)))</f>
        <v>#N/A</v>
      </c>
      <c r="F382" s="39" t="e">
        <f>IF($E382="",IF(INDEX(Mal!$C$9:$C$431,COUNTIF($E$108:$F381,"")-COUNT($H$108:$H381)+1,0)=F381,"",INDEX(Mal!$C$9:$C$431,COUNTIF($E$108:$F381,"")-COUNT($H$108:$H381)+1,0)),"")</f>
        <v>#N/A</v>
      </c>
      <c r="G382" s="39" t="e">
        <f t="shared" si="19"/>
        <v>#N/A</v>
      </c>
      <c r="H382" s="39">
        <f>IF(COUNTIF(Mal!$A$9:$A$431,'Sales Orders'!H381)+COUNTIFS(Mal!$A$9:$A$431,H381,Mal!$B$9:$B$431,"&lt;&gt;")+COUNTIFS(Mal!$A$9:$A$431,H381,Mal!$C$9:$C$431,"&lt;&gt;")=COUNTIF('Sales Orders'!$H$108:H381,'Sales Orders'!H381),'Sales Orders'!H381+1,'Sales Orders'!H381)</f>
        <v>2</v>
      </c>
      <c r="I382" s="39" t="e">
        <f>IF(E382="","",IF(Mal!$C$5="","",Mal!$C$5))</f>
        <v>#N/A</v>
      </c>
      <c r="J382" s="39" t="e">
        <f>IF(AND(J381="",$H382=$H381),"",IF(VLOOKUP($H382,Mal!$A$9:$H$431,7,0)='Sales Orders'!J381,"",VLOOKUP($H382,Mal!$A$9:$H$431,7,0)))</f>
        <v>#N/A</v>
      </c>
      <c r="K382" s="39" t="e">
        <f>IF(AND(K381="",$H382=$H381),"",IF(VLOOKUP($H382,Mal!$A$9:$H$431,8,0)='Sales Orders'!K381,"",VLOOKUP($H382,Mal!$A$9:$H$431,8,0)))</f>
        <v>#N/A</v>
      </c>
      <c r="L382" s="39" t="e">
        <f>IF(E382="","",IF(Mal!$C$6="","",Mal!$C$6))</f>
        <v>#N/A</v>
      </c>
      <c r="M382" s="39" t="e">
        <f>IF($E382="",IF(INDEX(Mal!K$9:K$431,COUNTIF($E$108:$F381,"")-COUNT($H$108:$H381)+1,0)=M381,"",INDEX(Mal!K$9:K$431,COUNTIF($E$108:$F381,"")-COUNT($H$108:$H381)+1,0)),"")</f>
        <v>#N/A</v>
      </c>
      <c r="N382" s="39" t="e">
        <f>IF($E382="",IF(INDEX(Mal!L$9:L$431,COUNTIF($E$108:$F381,"")-COUNT($H$108:$H381)+1,0)=N381,"",INDEX(Mal!L$9:L$431,COUNTIF($E$108:$F381,"")-COUNT($H$108:$H381)+1,0)),"")</f>
        <v>#N/A</v>
      </c>
      <c r="O382" s="39" t="e">
        <f>IF($E382="",IF(INDEX(Mal!M$9:M$431,COUNTIF($E$108:$F381,"")-COUNT($H$108:$H381)+1,0)=O381,"",INDEX(Mal!M$9:M$431,COUNTIF($E$108:$F381,"")-COUNT($H$108:$H381)+1,0)),"")</f>
        <v>#N/A</v>
      </c>
      <c r="P382" s="39" t="e">
        <f>IF($E382="",IF(INDEX(Mal!N$9:N$431,COUNTIF($E$108:$F381,"")-COUNT($H$108:$H381)+1,0)=P381,"",INDEX(Mal!N$9:N$431,COUNTIF($E$108:$F381,"")-COUNT($H$108:$H381)+1,0)),"")</f>
        <v>#N/A</v>
      </c>
      <c r="Q382" s="39" t="e">
        <f>IF($E382="",IF(INDEX(Mal!O$9:O$431,COUNTIF($E$108:$F381,"")-COUNT($H$108:$H381)+1,0)=Q381,"",INDEX(Mal!O$9:O$431,COUNTIF($E$108:$F381,"")-COUNT($H$108:$H381)+1,0)),"")</f>
        <v>#N/A</v>
      </c>
      <c r="R382" s="39" t="e">
        <f>IF($E382="",IF(INDEX(Mal!P$9:P$431,COUNTIF($E$108:$F381,"")-COUNT($H$108:$H381)+1,0)=R381,"",INDEX(Mal!P$9:P$431,COUNTIF($E$108:$F381,"")-COUNT($H$108:$H381)+1,0)),"")</f>
        <v>#N/A</v>
      </c>
      <c r="S382" s="39" t="e">
        <f>IF($E382="",IF(INDEX(Mal!Q$9:Q$431,COUNTIF($E$108:$F381,"")-COUNT($H$108:$H381)+1,0)=S381,"",INDEX(Mal!Q$9:Q$431,COUNTIF($E$108:$F381,"")-COUNT($H$108:$H381)+1,0)),"")</f>
        <v>#N/A</v>
      </c>
      <c r="T382" s="39" t="e">
        <f>IF($E382="",IF(INDEX(Mal!R$9:R$431,COUNTIF($E$108:$F381,"")-COUNT($H$108:$H381)+1,0)=T381,"",INDEX(Mal!R$9:R$431,COUNTIF($E$108:$F381,"")-COUNT($H$108:$H381)+1,0)),"")</f>
        <v>#N/A</v>
      </c>
      <c r="U382" s="39" t="e">
        <f>IF($E382="",IF(INDEX(Mal!S$9:S$431,COUNTIF($E$108:$F381,"")-COUNT($H$108:$H381)+1,0)=U381,"",INDEX(Mal!S$9:S$431,COUNTIF($E$108:$F381,"")-COUNT($H$108:$H381)+1,0)),"")</f>
        <v>#N/A</v>
      </c>
      <c r="V382" s="39" t="e">
        <f t="shared" si="16"/>
        <v>#N/A</v>
      </c>
      <c r="W382" s="39" t="e">
        <f>IF(IF(AND(E382="",F382=""),INDEX(Mal!I$9:I$431,(COUNT($H$108:$H382)-COUNTIF($V$108:$V382,"")),0),"")="","",IF(AND(E382="",F382=""),INDEX(Mal!I$9:I$431,(COUNT($H$108:$H382)-COUNTIF($V$108:$V382,"")),0),""))</f>
        <v>#N/A</v>
      </c>
      <c r="X382" s="39" t="e">
        <f>IF($E382="",IF(INDEX(Mal!J$9:J$431,COUNTIF($E$108:$F381,"")-COUNT($H$108:$H381)+1,0)=X381,"",INDEX(Mal!J$9:J$431,COUNTIF($E$108:$F381,"")-COUNT($H$108:$H381)+1,0)),"")</f>
        <v>#N/A</v>
      </c>
      <c r="Y382" s="39" t="e">
        <f>IF(AND(Y381="",$H382=$H381),"",IF(VLOOKUP($H382,Mal!$A$9:$T$431,20,0)='Sales Orders'!Y381,"",VLOOKUP($H382,Mal!$A$9:$T$431,20,0)))</f>
        <v>#N/A</v>
      </c>
      <c r="Z382" s="39" t="e">
        <f t="shared" si="17"/>
        <v>#N/A</v>
      </c>
    </row>
    <row r="383" spans="1:26">
      <c r="A383" t="str">
        <f>IFERROR(IF(VLOOKUP(H383,Mal!$A$9:$A$431,1,0),"","END"),"END")</f>
        <v>END</v>
      </c>
      <c r="B383" s="39" t="e">
        <f>IF($E383="",IF(INDEX(Mal!$D$9:$D$431,COUNTIF($E$108:$F382,"")-COUNT($H$108:$H382)+1,0)=B382,"",INDEX(Mal!$D$9:$D$431,COUNTIF($E$108:$F382,"")-COUNT($H$108:$H382)+1,0)),"")</f>
        <v>#N/A</v>
      </c>
      <c r="C383" s="39" t="e">
        <f t="shared" si="18"/>
        <v>#N/A</v>
      </c>
      <c r="D383" s="39" t="e">
        <f>IF($E383="",IF(INDEX(Mal!$F$9:$F$431,COUNTIF($E$108:$F382,"")-COUNT($H$108:$H382)+1,0)=D382,"",INDEX(Mal!$F$9:$F$431,COUNTIF($E$108:$F382,"")-COUNT($H$108:$H382)+1,0)),"")</f>
        <v>#N/A</v>
      </c>
      <c r="E383" s="39" t="e">
        <f>IF(AND(E382="",$H383=$H382),"",IF(VLOOKUP(H383,Mal!$A$9:$B$431,2,0)='Sales Orders'!E382,"",VLOOKUP($H383,Mal!$A$9:$B$431,2,0)))</f>
        <v>#N/A</v>
      </c>
      <c r="F383" s="39" t="e">
        <f>IF($E383="",IF(INDEX(Mal!$C$9:$C$431,COUNTIF($E$108:$F382,"")-COUNT($H$108:$H382)+1,0)=F382,"",INDEX(Mal!$C$9:$C$431,COUNTIF($E$108:$F382,"")-COUNT($H$108:$H382)+1,0)),"")</f>
        <v>#N/A</v>
      </c>
      <c r="G383" s="39" t="e">
        <f t="shared" si="19"/>
        <v>#N/A</v>
      </c>
      <c r="H383" s="39">
        <f>IF(COUNTIF(Mal!$A$9:$A$431,'Sales Orders'!H382)+COUNTIFS(Mal!$A$9:$A$431,H382,Mal!$B$9:$B$431,"&lt;&gt;")+COUNTIFS(Mal!$A$9:$A$431,H382,Mal!$C$9:$C$431,"&lt;&gt;")=COUNTIF('Sales Orders'!$H$108:H382,'Sales Orders'!H382),'Sales Orders'!H382+1,'Sales Orders'!H382)</f>
        <v>2</v>
      </c>
      <c r="I383" s="39" t="e">
        <f>IF(E383="","",IF(Mal!$C$5="","",Mal!$C$5))</f>
        <v>#N/A</v>
      </c>
      <c r="J383" s="39" t="e">
        <f>IF(AND(J382="",$H383=$H382),"",IF(VLOOKUP($H383,Mal!$A$9:$H$431,7,0)='Sales Orders'!J382,"",VLOOKUP($H383,Mal!$A$9:$H$431,7,0)))</f>
        <v>#N/A</v>
      </c>
      <c r="K383" s="39" t="e">
        <f>IF(AND(K382="",$H383=$H382),"",IF(VLOOKUP($H383,Mal!$A$9:$H$431,8,0)='Sales Orders'!K382,"",VLOOKUP($H383,Mal!$A$9:$H$431,8,0)))</f>
        <v>#N/A</v>
      </c>
      <c r="L383" s="39" t="e">
        <f>IF(E383="","",IF(Mal!$C$6="","",Mal!$C$6))</f>
        <v>#N/A</v>
      </c>
      <c r="M383" s="39" t="e">
        <f>IF($E383="",IF(INDEX(Mal!K$9:K$431,COUNTIF($E$108:$F382,"")-COUNT($H$108:$H382)+1,0)=M382,"",INDEX(Mal!K$9:K$431,COUNTIF($E$108:$F382,"")-COUNT($H$108:$H382)+1,0)),"")</f>
        <v>#N/A</v>
      </c>
      <c r="N383" s="39" t="e">
        <f>IF($E383="",IF(INDEX(Mal!L$9:L$431,COUNTIF($E$108:$F382,"")-COUNT($H$108:$H382)+1,0)=N382,"",INDEX(Mal!L$9:L$431,COUNTIF($E$108:$F382,"")-COUNT($H$108:$H382)+1,0)),"")</f>
        <v>#N/A</v>
      </c>
      <c r="O383" s="39" t="e">
        <f>IF($E383="",IF(INDEX(Mal!M$9:M$431,COUNTIF($E$108:$F382,"")-COUNT($H$108:$H382)+1,0)=O382,"",INDEX(Mal!M$9:M$431,COUNTIF($E$108:$F382,"")-COUNT($H$108:$H382)+1,0)),"")</f>
        <v>#N/A</v>
      </c>
      <c r="P383" s="39" t="e">
        <f>IF($E383="",IF(INDEX(Mal!N$9:N$431,COUNTIF($E$108:$F382,"")-COUNT($H$108:$H382)+1,0)=P382,"",INDEX(Mal!N$9:N$431,COUNTIF($E$108:$F382,"")-COUNT($H$108:$H382)+1,0)),"")</f>
        <v>#N/A</v>
      </c>
      <c r="Q383" s="39" t="e">
        <f>IF($E383="",IF(INDEX(Mal!O$9:O$431,COUNTIF($E$108:$F382,"")-COUNT($H$108:$H382)+1,0)=Q382,"",INDEX(Mal!O$9:O$431,COUNTIF($E$108:$F382,"")-COUNT($H$108:$H382)+1,0)),"")</f>
        <v>#N/A</v>
      </c>
      <c r="R383" s="39" t="e">
        <f>IF($E383="",IF(INDEX(Mal!P$9:P$431,COUNTIF($E$108:$F382,"")-COUNT($H$108:$H382)+1,0)=R382,"",INDEX(Mal!P$9:P$431,COUNTIF($E$108:$F382,"")-COUNT($H$108:$H382)+1,0)),"")</f>
        <v>#N/A</v>
      </c>
      <c r="S383" s="39" t="e">
        <f>IF($E383="",IF(INDEX(Mal!Q$9:Q$431,COUNTIF($E$108:$F382,"")-COUNT($H$108:$H382)+1,0)=S382,"",INDEX(Mal!Q$9:Q$431,COUNTIF($E$108:$F382,"")-COUNT($H$108:$H382)+1,0)),"")</f>
        <v>#N/A</v>
      </c>
      <c r="T383" s="39" t="e">
        <f>IF($E383="",IF(INDEX(Mal!R$9:R$431,COUNTIF($E$108:$F382,"")-COUNT($H$108:$H382)+1,0)=T382,"",INDEX(Mal!R$9:R$431,COUNTIF($E$108:$F382,"")-COUNT($H$108:$H382)+1,0)),"")</f>
        <v>#N/A</v>
      </c>
      <c r="U383" s="39" t="e">
        <f>IF($E383="",IF(INDEX(Mal!S$9:S$431,COUNTIF($E$108:$F382,"")-COUNT($H$108:$H382)+1,0)=U382,"",INDEX(Mal!S$9:S$431,COUNTIF($E$108:$F382,"")-COUNT($H$108:$H382)+1,0)),"")</f>
        <v>#N/A</v>
      </c>
      <c r="V383" s="39" t="e">
        <f t="shared" si="16"/>
        <v>#N/A</v>
      </c>
      <c r="W383" s="39" t="e">
        <f>IF(IF(AND(E383="",F383=""),INDEX(Mal!I$9:I$431,(COUNT($H$108:$H383)-COUNTIF($V$108:$V383,"")),0),"")="","",IF(AND(E383="",F383=""),INDEX(Mal!I$9:I$431,(COUNT($H$108:$H383)-COUNTIF($V$108:$V383,"")),0),""))</f>
        <v>#N/A</v>
      </c>
      <c r="X383" s="39" t="e">
        <f>IF($E383="",IF(INDEX(Mal!J$9:J$431,COUNTIF($E$108:$F382,"")-COUNT($H$108:$H382)+1,0)=X382,"",INDEX(Mal!J$9:J$431,COUNTIF($E$108:$F382,"")-COUNT($H$108:$H382)+1,0)),"")</f>
        <v>#N/A</v>
      </c>
      <c r="Y383" s="39" t="e">
        <f>IF(AND(Y382="",$H383=$H382),"",IF(VLOOKUP($H383,Mal!$A$9:$T$431,20,0)='Sales Orders'!Y382,"",VLOOKUP($H383,Mal!$A$9:$T$431,20,0)))</f>
        <v>#N/A</v>
      </c>
      <c r="Z383" s="39" t="e">
        <f t="shared" si="17"/>
        <v>#N/A</v>
      </c>
    </row>
    <row r="384" spans="1:26">
      <c r="A384" t="str">
        <f>IFERROR(IF(VLOOKUP(H384,Mal!$A$9:$A$431,1,0),"","END"),"END")</f>
        <v>END</v>
      </c>
      <c r="B384" s="39" t="e">
        <f>IF($E384="",IF(INDEX(Mal!$D$9:$D$431,COUNTIF($E$108:$F383,"")-COUNT($H$108:$H383)+1,0)=B383,"",INDEX(Mal!$D$9:$D$431,COUNTIF($E$108:$F383,"")-COUNT($H$108:$H383)+1,0)),"")</f>
        <v>#N/A</v>
      </c>
      <c r="C384" s="39" t="e">
        <f t="shared" si="18"/>
        <v>#N/A</v>
      </c>
      <c r="D384" s="39" t="e">
        <f>IF($E384="",IF(INDEX(Mal!$F$9:$F$431,COUNTIF($E$108:$F383,"")-COUNT($H$108:$H383)+1,0)=D383,"",INDEX(Mal!$F$9:$F$431,COUNTIF($E$108:$F383,"")-COUNT($H$108:$H383)+1,0)),"")</f>
        <v>#N/A</v>
      </c>
      <c r="E384" s="39" t="e">
        <f>IF(AND(E383="",$H384=$H383),"",IF(VLOOKUP(H384,Mal!$A$9:$B$431,2,0)='Sales Orders'!E383,"",VLOOKUP($H384,Mal!$A$9:$B$431,2,0)))</f>
        <v>#N/A</v>
      </c>
      <c r="F384" s="39" t="e">
        <f>IF($E384="",IF(INDEX(Mal!$C$9:$C$431,COUNTIF($E$108:$F383,"")-COUNT($H$108:$H383)+1,0)=F383,"",INDEX(Mal!$C$9:$C$431,COUNTIF($E$108:$F383,"")-COUNT($H$108:$H383)+1,0)),"")</f>
        <v>#N/A</v>
      </c>
      <c r="G384" s="39" t="e">
        <f t="shared" si="19"/>
        <v>#N/A</v>
      </c>
      <c r="H384" s="39">
        <f>IF(COUNTIF(Mal!$A$9:$A$431,'Sales Orders'!H383)+COUNTIFS(Mal!$A$9:$A$431,H383,Mal!$B$9:$B$431,"&lt;&gt;")+COUNTIFS(Mal!$A$9:$A$431,H383,Mal!$C$9:$C$431,"&lt;&gt;")=COUNTIF('Sales Orders'!$H$108:H383,'Sales Orders'!H383),'Sales Orders'!H383+1,'Sales Orders'!H383)</f>
        <v>2</v>
      </c>
      <c r="I384" s="39" t="e">
        <f>IF(E384="","",IF(Mal!$C$5="","",Mal!$C$5))</f>
        <v>#N/A</v>
      </c>
      <c r="J384" s="39" t="e">
        <f>IF(AND(J383="",$H384=$H383),"",IF(VLOOKUP($H384,Mal!$A$9:$H$431,7,0)='Sales Orders'!J383,"",VLOOKUP($H384,Mal!$A$9:$H$431,7,0)))</f>
        <v>#N/A</v>
      </c>
      <c r="K384" s="39" t="e">
        <f>IF(AND(K383="",$H384=$H383),"",IF(VLOOKUP($H384,Mal!$A$9:$H$431,8,0)='Sales Orders'!K383,"",VLOOKUP($H384,Mal!$A$9:$H$431,8,0)))</f>
        <v>#N/A</v>
      </c>
      <c r="L384" s="39" t="e">
        <f>IF(E384="","",IF(Mal!$C$6="","",Mal!$C$6))</f>
        <v>#N/A</v>
      </c>
      <c r="M384" s="39" t="e">
        <f>IF($E384="",IF(INDEX(Mal!K$9:K$431,COUNTIF($E$108:$F383,"")-COUNT($H$108:$H383)+1,0)=M383,"",INDEX(Mal!K$9:K$431,COUNTIF($E$108:$F383,"")-COUNT($H$108:$H383)+1,0)),"")</f>
        <v>#N/A</v>
      </c>
      <c r="N384" s="39" t="e">
        <f>IF($E384="",IF(INDEX(Mal!L$9:L$431,COUNTIF($E$108:$F383,"")-COUNT($H$108:$H383)+1,0)=N383,"",INDEX(Mal!L$9:L$431,COUNTIF($E$108:$F383,"")-COUNT($H$108:$H383)+1,0)),"")</f>
        <v>#N/A</v>
      </c>
      <c r="O384" s="39" t="e">
        <f>IF($E384="",IF(INDEX(Mal!M$9:M$431,COUNTIF($E$108:$F383,"")-COUNT($H$108:$H383)+1,0)=O383,"",INDEX(Mal!M$9:M$431,COUNTIF($E$108:$F383,"")-COUNT($H$108:$H383)+1,0)),"")</f>
        <v>#N/A</v>
      </c>
      <c r="P384" s="39" t="e">
        <f>IF($E384="",IF(INDEX(Mal!N$9:N$431,COUNTIF($E$108:$F383,"")-COUNT($H$108:$H383)+1,0)=P383,"",INDEX(Mal!N$9:N$431,COUNTIF($E$108:$F383,"")-COUNT($H$108:$H383)+1,0)),"")</f>
        <v>#N/A</v>
      </c>
      <c r="Q384" s="39" t="e">
        <f>IF($E384="",IF(INDEX(Mal!O$9:O$431,COUNTIF($E$108:$F383,"")-COUNT($H$108:$H383)+1,0)=Q383,"",INDEX(Mal!O$9:O$431,COUNTIF($E$108:$F383,"")-COUNT($H$108:$H383)+1,0)),"")</f>
        <v>#N/A</v>
      </c>
      <c r="R384" s="39" t="e">
        <f>IF($E384="",IF(INDEX(Mal!P$9:P$431,COUNTIF($E$108:$F383,"")-COUNT($H$108:$H383)+1,0)=R383,"",INDEX(Mal!P$9:P$431,COUNTIF($E$108:$F383,"")-COUNT($H$108:$H383)+1,0)),"")</f>
        <v>#N/A</v>
      </c>
      <c r="S384" s="39" t="e">
        <f>IF($E384="",IF(INDEX(Mal!Q$9:Q$431,COUNTIF($E$108:$F383,"")-COUNT($H$108:$H383)+1,0)=S383,"",INDEX(Mal!Q$9:Q$431,COUNTIF($E$108:$F383,"")-COUNT($H$108:$H383)+1,0)),"")</f>
        <v>#N/A</v>
      </c>
      <c r="T384" s="39" t="e">
        <f>IF($E384="",IF(INDEX(Mal!R$9:R$431,COUNTIF($E$108:$F383,"")-COUNT($H$108:$H383)+1,0)=T383,"",INDEX(Mal!R$9:R$431,COUNTIF($E$108:$F383,"")-COUNT($H$108:$H383)+1,0)),"")</f>
        <v>#N/A</v>
      </c>
      <c r="U384" s="39" t="e">
        <f>IF($E384="",IF(INDEX(Mal!S$9:S$431,COUNTIF($E$108:$F383,"")-COUNT($H$108:$H383)+1,0)=U383,"",INDEX(Mal!S$9:S$431,COUNTIF($E$108:$F383,"")-COUNT($H$108:$H383)+1,0)),"")</f>
        <v>#N/A</v>
      </c>
      <c r="V384" s="39" t="e">
        <f t="shared" si="16"/>
        <v>#N/A</v>
      </c>
      <c r="W384" s="39" t="e">
        <f>IF(IF(AND(E384="",F384=""),INDEX(Mal!I$9:I$431,(COUNT($H$108:$H384)-COUNTIF($V$108:$V384,"")),0),"")="","",IF(AND(E384="",F384=""),INDEX(Mal!I$9:I$431,(COUNT($H$108:$H384)-COUNTIF($V$108:$V384,"")),0),""))</f>
        <v>#N/A</v>
      </c>
      <c r="X384" s="39" t="e">
        <f>IF($E384="",IF(INDEX(Mal!J$9:J$431,COUNTIF($E$108:$F383,"")-COUNT($H$108:$H383)+1,0)=X383,"",INDEX(Mal!J$9:J$431,COUNTIF($E$108:$F383,"")-COUNT($H$108:$H383)+1,0)),"")</f>
        <v>#N/A</v>
      </c>
      <c r="Y384" s="39" t="e">
        <f>IF(AND(Y383="",$H384=$H383),"",IF(VLOOKUP($H384,Mal!$A$9:$T$431,20,0)='Sales Orders'!Y383,"",VLOOKUP($H384,Mal!$A$9:$T$431,20,0)))</f>
        <v>#N/A</v>
      </c>
      <c r="Z384" s="39" t="e">
        <f t="shared" si="17"/>
        <v>#N/A</v>
      </c>
    </row>
    <row r="385" spans="1:26">
      <c r="A385" t="str">
        <f>IFERROR(IF(VLOOKUP(H385,Mal!$A$9:$A$431,1,0),"","END"),"END")</f>
        <v>END</v>
      </c>
      <c r="B385" s="39" t="e">
        <f>IF($E385="",IF(INDEX(Mal!$D$9:$D$431,COUNTIF($E$108:$F384,"")-COUNT($H$108:$H384)+1,0)=B384,"",INDEX(Mal!$D$9:$D$431,COUNTIF($E$108:$F384,"")-COUNT($H$108:$H384)+1,0)),"")</f>
        <v>#N/A</v>
      </c>
      <c r="C385" s="39" t="e">
        <f t="shared" si="18"/>
        <v>#N/A</v>
      </c>
      <c r="D385" s="39" t="e">
        <f>IF($E385="",IF(INDEX(Mal!$F$9:$F$431,COUNTIF($E$108:$F384,"")-COUNT($H$108:$H384)+1,0)=D384,"",INDEX(Mal!$F$9:$F$431,COUNTIF($E$108:$F384,"")-COUNT($H$108:$H384)+1,0)),"")</f>
        <v>#N/A</v>
      </c>
      <c r="E385" s="39" t="e">
        <f>IF(AND(E384="",$H385=$H384),"",IF(VLOOKUP(H385,Mal!$A$9:$B$431,2,0)='Sales Orders'!E384,"",VLOOKUP($H385,Mal!$A$9:$B$431,2,0)))</f>
        <v>#N/A</v>
      </c>
      <c r="F385" s="39" t="e">
        <f>IF($E385="",IF(INDEX(Mal!$C$9:$C$431,COUNTIF($E$108:$F384,"")-COUNT($H$108:$H384)+1,0)=F384,"",INDEX(Mal!$C$9:$C$431,COUNTIF($E$108:$F384,"")-COUNT($H$108:$H384)+1,0)),"")</f>
        <v>#N/A</v>
      </c>
      <c r="G385" s="39" t="e">
        <f t="shared" si="19"/>
        <v>#N/A</v>
      </c>
      <c r="H385" s="39">
        <f>IF(COUNTIF(Mal!$A$9:$A$431,'Sales Orders'!H384)+COUNTIFS(Mal!$A$9:$A$431,H384,Mal!$B$9:$B$431,"&lt;&gt;")+COUNTIFS(Mal!$A$9:$A$431,H384,Mal!$C$9:$C$431,"&lt;&gt;")=COUNTIF('Sales Orders'!$H$108:H384,'Sales Orders'!H384),'Sales Orders'!H384+1,'Sales Orders'!H384)</f>
        <v>2</v>
      </c>
      <c r="I385" s="39" t="e">
        <f>IF(E385="","",IF(Mal!$C$5="","",Mal!$C$5))</f>
        <v>#N/A</v>
      </c>
      <c r="J385" s="39" t="e">
        <f>IF(AND(J384="",$H385=$H384),"",IF(VLOOKUP($H385,Mal!$A$9:$H$431,7,0)='Sales Orders'!J384,"",VLOOKUP($H385,Mal!$A$9:$H$431,7,0)))</f>
        <v>#N/A</v>
      </c>
      <c r="K385" s="39" t="e">
        <f>IF(AND(K384="",$H385=$H384),"",IF(VLOOKUP($H385,Mal!$A$9:$H$431,8,0)='Sales Orders'!K384,"",VLOOKUP($H385,Mal!$A$9:$H$431,8,0)))</f>
        <v>#N/A</v>
      </c>
      <c r="L385" s="39" t="e">
        <f>IF(E385="","",IF(Mal!$C$6="","",Mal!$C$6))</f>
        <v>#N/A</v>
      </c>
      <c r="M385" s="39" t="e">
        <f>IF($E385="",IF(INDEX(Mal!K$9:K$431,COUNTIF($E$108:$F384,"")-COUNT($H$108:$H384)+1,0)=M384,"",INDEX(Mal!K$9:K$431,COUNTIF($E$108:$F384,"")-COUNT($H$108:$H384)+1,0)),"")</f>
        <v>#N/A</v>
      </c>
      <c r="N385" s="39" t="e">
        <f>IF($E385="",IF(INDEX(Mal!L$9:L$431,COUNTIF($E$108:$F384,"")-COUNT($H$108:$H384)+1,0)=N384,"",INDEX(Mal!L$9:L$431,COUNTIF($E$108:$F384,"")-COUNT($H$108:$H384)+1,0)),"")</f>
        <v>#N/A</v>
      </c>
      <c r="O385" s="39" t="e">
        <f>IF($E385="",IF(INDEX(Mal!M$9:M$431,COUNTIF($E$108:$F384,"")-COUNT($H$108:$H384)+1,0)=O384,"",INDEX(Mal!M$9:M$431,COUNTIF($E$108:$F384,"")-COUNT($H$108:$H384)+1,0)),"")</f>
        <v>#N/A</v>
      </c>
      <c r="P385" s="39" t="e">
        <f>IF($E385="",IF(INDEX(Mal!N$9:N$431,COUNTIF($E$108:$F384,"")-COUNT($H$108:$H384)+1,0)=P384,"",INDEX(Mal!N$9:N$431,COUNTIF($E$108:$F384,"")-COUNT($H$108:$H384)+1,0)),"")</f>
        <v>#N/A</v>
      </c>
      <c r="Q385" s="39" t="e">
        <f>IF($E385="",IF(INDEX(Mal!O$9:O$431,COUNTIF($E$108:$F384,"")-COUNT($H$108:$H384)+1,0)=Q384,"",INDEX(Mal!O$9:O$431,COUNTIF($E$108:$F384,"")-COUNT($H$108:$H384)+1,0)),"")</f>
        <v>#N/A</v>
      </c>
      <c r="R385" s="39" t="e">
        <f>IF($E385="",IF(INDEX(Mal!P$9:P$431,COUNTIF($E$108:$F384,"")-COUNT($H$108:$H384)+1,0)=R384,"",INDEX(Mal!P$9:P$431,COUNTIF($E$108:$F384,"")-COUNT($H$108:$H384)+1,0)),"")</f>
        <v>#N/A</v>
      </c>
      <c r="S385" s="39" t="e">
        <f>IF($E385="",IF(INDEX(Mal!Q$9:Q$431,COUNTIF($E$108:$F384,"")-COUNT($H$108:$H384)+1,0)=S384,"",INDEX(Mal!Q$9:Q$431,COUNTIF($E$108:$F384,"")-COUNT($H$108:$H384)+1,0)),"")</f>
        <v>#N/A</v>
      </c>
      <c r="T385" s="39" t="e">
        <f>IF($E385="",IF(INDEX(Mal!R$9:R$431,COUNTIF($E$108:$F384,"")-COUNT($H$108:$H384)+1,0)=T384,"",INDEX(Mal!R$9:R$431,COUNTIF($E$108:$F384,"")-COUNT($H$108:$H384)+1,0)),"")</f>
        <v>#N/A</v>
      </c>
      <c r="U385" s="39" t="e">
        <f>IF($E385="",IF(INDEX(Mal!S$9:S$431,COUNTIF($E$108:$F384,"")-COUNT($H$108:$H384)+1,0)=U384,"",INDEX(Mal!S$9:S$431,COUNTIF($E$108:$F384,"")-COUNT($H$108:$H384)+1,0)),"")</f>
        <v>#N/A</v>
      </c>
      <c r="V385" s="39" t="e">
        <f t="shared" si="16"/>
        <v>#N/A</v>
      </c>
      <c r="W385" s="39" t="e">
        <f>IF(IF(AND(E385="",F385=""),INDEX(Mal!I$9:I$431,(COUNT($H$108:$H385)-COUNTIF($V$108:$V385,"")),0),"")="","",IF(AND(E385="",F385=""),INDEX(Mal!I$9:I$431,(COUNT($H$108:$H385)-COUNTIF($V$108:$V385,"")),0),""))</f>
        <v>#N/A</v>
      </c>
      <c r="X385" s="39" t="e">
        <f>IF($E385="",IF(INDEX(Mal!J$9:J$431,COUNTIF($E$108:$F384,"")-COUNT($H$108:$H384)+1,0)=X384,"",INDEX(Mal!J$9:J$431,COUNTIF($E$108:$F384,"")-COUNT($H$108:$H384)+1,0)),"")</f>
        <v>#N/A</v>
      </c>
      <c r="Y385" s="39" t="e">
        <f>IF(AND(Y384="",$H385=$H384),"",IF(VLOOKUP($H385,Mal!$A$9:$T$431,20,0)='Sales Orders'!Y384,"",VLOOKUP($H385,Mal!$A$9:$T$431,20,0)))</f>
        <v>#N/A</v>
      </c>
      <c r="Z385" s="39" t="e">
        <f t="shared" si="17"/>
        <v>#N/A</v>
      </c>
    </row>
    <row r="386" spans="1:26">
      <c r="A386" t="str">
        <f>IFERROR(IF(VLOOKUP(H386,Mal!$A$9:$A$431,1,0),"","END"),"END")</f>
        <v>END</v>
      </c>
      <c r="B386" s="39" t="e">
        <f>IF($E386="",IF(INDEX(Mal!$D$9:$D$431,COUNTIF($E$108:$F385,"")-COUNT($H$108:$H385)+1,0)=B385,"",INDEX(Mal!$D$9:$D$431,COUNTIF($E$108:$F385,"")-COUNT($H$108:$H385)+1,0)),"")</f>
        <v>#N/A</v>
      </c>
      <c r="C386" s="39" t="e">
        <f t="shared" si="18"/>
        <v>#N/A</v>
      </c>
      <c r="D386" s="39" t="e">
        <f>IF($E386="",IF(INDEX(Mal!$F$9:$F$431,COUNTIF($E$108:$F385,"")-COUNT($H$108:$H385)+1,0)=D385,"",INDEX(Mal!$F$9:$F$431,COUNTIF($E$108:$F385,"")-COUNT($H$108:$H385)+1,0)),"")</f>
        <v>#N/A</v>
      </c>
      <c r="E386" s="39" t="e">
        <f>IF(AND(E385="",$H386=$H385),"",IF(VLOOKUP(H386,Mal!$A$9:$B$431,2,0)='Sales Orders'!E385,"",VLOOKUP($H386,Mal!$A$9:$B$431,2,0)))</f>
        <v>#N/A</v>
      </c>
      <c r="F386" s="39" t="e">
        <f>IF($E386="",IF(INDEX(Mal!$C$9:$C$431,COUNTIF($E$108:$F385,"")-COUNT($H$108:$H385)+1,0)=F385,"",INDEX(Mal!$C$9:$C$431,COUNTIF($E$108:$F385,"")-COUNT($H$108:$H385)+1,0)),"")</f>
        <v>#N/A</v>
      </c>
      <c r="G386" s="39" t="e">
        <f t="shared" si="19"/>
        <v>#N/A</v>
      </c>
      <c r="H386" s="39">
        <f>IF(COUNTIF(Mal!$A$9:$A$431,'Sales Orders'!H385)+COUNTIFS(Mal!$A$9:$A$431,H385,Mal!$B$9:$B$431,"&lt;&gt;")+COUNTIFS(Mal!$A$9:$A$431,H385,Mal!$C$9:$C$431,"&lt;&gt;")=COUNTIF('Sales Orders'!$H$108:H385,'Sales Orders'!H385),'Sales Orders'!H385+1,'Sales Orders'!H385)</f>
        <v>2</v>
      </c>
      <c r="I386" s="39" t="e">
        <f>IF(E386="","",IF(Mal!$C$5="","",Mal!$C$5))</f>
        <v>#N/A</v>
      </c>
      <c r="J386" s="39" t="e">
        <f>IF(AND(J385="",$H386=$H385),"",IF(VLOOKUP($H386,Mal!$A$9:$H$431,7,0)='Sales Orders'!J385,"",VLOOKUP($H386,Mal!$A$9:$H$431,7,0)))</f>
        <v>#N/A</v>
      </c>
      <c r="K386" s="39" t="e">
        <f>IF(AND(K385="",$H386=$H385),"",IF(VLOOKUP($H386,Mal!$A$9:$H$431,8,0)='Sales Orders'!K385,"",VLOOKUP($H386,Mal!$A$9:$H$431,8,0)))</f>
        <v>#N/A</v>
      </c>
      <c r="L386" s="39" t="e">
        <f>IF(E386="","",IF(Mal!$C$6="","",Mal!$C$6))</f>
        <v>#N/A</v>
      </c>
      <c r="M386" s="39" t="e">
        <f>IF($E386="",IF(INDEX(Mal!K$9:K$431,COUNTIF($E$108:$F385,"")-COUNT($H$108:$H385)+1,0)=M385,"",INDEX(Mal!K$9:K$431,COUNTIF($E$108:$F385,"")-COUNT($H$108:$H385)+1,0)),"")</f>
        <v>#N/A</v>
      </c>
      <c r="N386" s="39" t="e">
        <f>IF($E386="",IF(INDEX(Mal!L$9:L$431,COUNTIF($E$108:$F385,"")-COUNT($H$108:$H385)+1,0)=N385,"",INDEX(Mal!L$9:L$431,COUNTIF($E$108:$F385,"")-COUNT($H$108:$H385)+1,0)),"")</f>
        <v>#N/A</v>
      </c>
      <c r="O386" s="39" t="e">
        <f>IF($E386="",IF(INDEX(Mal!M$9:M$431,COUNTIF($E$108:$F385,"")-COUNT($H$108:$H385)+1,0)=O385,"",INDEX(Mal!M$9:M$431,COUNTIF($E$108:$F385,"")-COUNT($H$108:$H385)+1,0)),"")</f>
        <v>#N/A</v>
      </c>
      <c r="P386" s="39" t="e">
        <f>IF($E386="",IF(INDEX(Mal!N$9:N$431,COUNTIF($E$108:$F385,"")-COUNT($H$108:$H385)+1,0)=P385,"",INDEX(Mal!N$9:N$431,COUNTIF($E$108:$F385,"")-COUNT($H$108:$H385)+1,0)),"")</f>
        <v>#N/A</v>
      </c>
      <c r="Q386" s="39" t="e">
        <f>IF($E386="",IF(INDEX(Mal!O$9:O$431,COUNTIF($E$108:$F385,"")-COUNT($H$108:$H385)+1,0)=Q385,"",INDEX(Mal!O$9:O$431,COUNTIF($E$108:$F385,"")-COUNT($H$108:$H385)+1,0)),"")</f>
        <v>#N/A</v>
      </c>
      <c r="R386" s="39" t="e">
        <f>IF($E386="",IF(INDEX(Mal!P$9:P$431,COUNTIF($E$108:$F385,"")-COUNT($H$108:$H385)+1,0)=R385,"",INDEX(Mal!P$9:P$431,COUNTIF($E$108:$F385,"")-COUNT($H$108:$H385)+1,0)),"")</f>
        <v>#N/A</v>
      </c>
      <c r="S386" s="39" t="e">
        <f>IF($E386="",IF(INDEX(Mal!Q$9:Q$431,COUNTIF($E$108:$F385,"")-COUNT($H$108:$H385)+1,0)=S385,"",INDEX(Mal!Q$9:Q$431,COUNTIF($E$108:$F385,"")-COUNT($H$108:$H385)+1,0)),"")</f>
        <v>#N/A</v>
      </c>
      <c r="T386" s="39" t="e">
        <f>IF($E386="",IF(INDEX(Mal!R$9:R$431,COUNTIF($E$108:$F385,"")-COUNT($H$108:$H385)+1,0)=T385,"",INDEX(Mal!R$9:R$431,COUNTIF($E$108:$F385,"")-COUNT($H$108:$H385)+1,0)),"")</f>
        <v>#N/A</v>
      </c>
      <c r="U386" s="39" t="e">
        <f>IF($E386="",IF(INDEX(Mal!S$9:S$431,COUNTIF($E$108:$F385,"")-COUNT($H$108:$H385)+1,0)=U385,"",INDEX(Mal!S$9:S$431,COUNTIF($E$108:$F385,"")-COUNT($H$108:$H385)+1,0)),"")</f>
        <v>#N/A</v>
      </c>
      <c r="V386" s="39" t="e">
        <f t="shared" si="16"/>
        <v>#N/A</v>
      </c>
      <c r="W386" s="39" t="e">
        <f>IF(IF(AND(E386="",F386=""),INDEX(Mal!I$9:I$431,(COUNT($H$108:$H386)-COUNTIF($V$108:$V386,"")),0),"")="","",IF(AND(E386="",F386=""),INDEX(Mal!I$9:I$431,(COUNT($H$108:$H386)-COUNTIF($V$108:$V386,"")),0),""))</f>
        <v>#N/A</v>
      </c>
      <c r="X386" s="39" t="e">
        <f>IF($E386="",IF(INDEX(Mal!J$9:J$431,COUNTIF($E$108:$F385,"")-COUNT($H$108:$H385)+1,0)=X385,"",INDEX(Mal!J$9:J$431,COUNTIF($E$108:$F385,"")-COUNT($H$108:$H385)+1,0)),"")</f>
        <v>#N/A</v>
      </c>
      <c r="Y386" s="39" t="e">
        <f>IF(AND(Y385="",$H386=$H385),"",IF(VLOOKUP($H386,Mal!$A$9:$T$431,20,0)='Sales Orders'!Y385,"",VLOOKUP($H386,Mal!$A$9:$T$431,20,0)))</f>
        <v>#N/A</v>
      </c>
      <c r="Z386" s="39" t="e">
        <f t="shared" si="17"/>
        <v>#N/A</v>
      </c>
    </row>
    <row r="387" spans="1:26">
      <c r="A387" t="str">
        <f>IFERROR(IF(VLOOKUP(H387,Mal!$A$9:$A$431,1,0),"","END"),"END")</f>
        <v>END</v>
      </c>
      <c r="B387" s="39" t="e">
        <f>IF($E387="",IF(INDEX(Mal!$D$9:$D$431,COUNTIF($E$108:$F386,"")-COUNT($H$108:$H386)+1,0)=B386,"",INDEX(Mal!$D$9:$D$431,COUNTIF($E$108:$F386,"")-COUNT($H$108:$H386)+1,0)),"")</f>
        <v>#N/A</v>
      </c>
      <c r="C387" s="39" t="e">
        <f t="shared" si="18"/>
        <v>#N/A</v>
      </c>
      <c r="D387" s="39" t="e">
        <f>IF($E387="",IF(INDEX(Mal!$F$9:$F$431,COUNTIF($E$108:$F386,"")-COUNT($H$108:$H386)+1,0)=D386,"",INDEX(Mal!$F$9:$F$431,COUNTIF($E$108:$F386,"")-COUNT($H$108:$H386)+1,0)),"")</f>
        <v>#N/A</v>
      </c>
      <c r="E387" s="39" t="e">
        <f>IF(AND(E386="",$H387=$H386),"",IF(VLOOKUP(H387,Mal!$A$9:$B$431,2,0)='Sales Orders'!E386,"",VLOOKUP($H387,Mal!$A$9:$B$431,2,0)))</f>
        <v>#N/A</v>
      </c>
      <c r="F387" s="39" t="e">
        <f>IF($E387="",IF(INDEX(Mal!$C$9:$C$431,COUNTIF($E$108:$F386,"")-COUNT($H$108:$H386)+1,0)=F386,"",INDEX(Mal!$C$9:$C$431,COUNTIF($E$108:$F386,"")-COUNT($H$108:$H386)+1,0)),"")</f>
        <v>#N/A</v>
      </c>
      <c r="G387" s="39" t="e">
        <f t="shared" si="19"/>
        <v>#N/A</v>
      </c>
      <c r="H387" s="39">
        <f>IF(COUNTIF(Mal!$A$9:$A$431,'Sales Orders'!H386)+COUNTIFS(Mal!$A$9:$A$431,H386,Mal!$B$9:$B$431,"&lt;&gt;")+COUNTIFS(Mal!$A$9:$A$431,H386,Mal!$C$9:$C$431,"&lt;&gt;")=COUNTIF('Sales Orders'!$H$108:H386,'Sales Orders'!H386),'Sales Orders'!H386+1,'Sales Orders'!H386)</f>
        <v>2</v>
      </c>
      <c r="I387" s="39" t="e">
        <f>IF(E387="","",IF(Mal!$C$5="","",Mal!$C$5))</f>
        <v>#N/A</v>
      </c>
      <c r="J387" s="39" t="e">
        <f>IF(AND(J386="",$H387=$H386),"",IF(VLOOKUP($H387,Mal!$A$9:$H$431,7,0)='Sales Orders'!J386,"",VLOOKUP($H387,Mal!$A$9:$H$431,7,0)))</f>
        <v>#N/A</v>
      </c>
      <c r="K387" s="39" t="e">
        <f>IF(AND(K386="",$H387=$H386),"",IF(VLOOKUP($H387,Mal!$A$9:$H$431,8,0)='Sales Orders'!K386,"",VLOOKUP($H387,Mal!$A$9:$H$431,8,0)))</f>
        <v>#N/A</v>
      </c>
      <c r="L387" s="39" t="e">
        <f>IF(E387="","",IF(Mal!$C$6="","",Mal!$C$6))</f>
        <v>#N/A</v>
      </c>
      <c r="M387" s="39" t="e">
        <f>IF($E387="",IF(INDEX(Mal!K$9:K$431,COUNTIF($E$108:$F386,"")-COUNT($H$108:$H386)+1,0)=M386,"",INDEX(Mal!K$9:K$431,COUNTIF($E$108:$F386,"")-COUNT($H$108:$H386)+1,0)),"")</f>
        <v>#N/A</v>
      </c>
      <c r="N387" s="39" t="e">
        <f>IF($E387="",IF(INDEX(Mal!L$9:L$431,COUNTIF($E$108:$F386,"")-COUNT($H$108:$H386)+1,0)=N386,"",INDEX(Mal!L$9:L$431,COUNTIF($E$108:$F386,"")-COUNT($H$108:$H386)+1,0)),"")</f>
        <v>#N/A</v>
      </c>
      <c r="O387" s="39" t="e">
        <f>IF($E387="",IF(INDEX(Mal!M$9:M$431,COUNTIF($E$108:$F386,"")-COUNT($H$108:$H386)+1,0)=O386,"",INDEX(Mal!M$9:M$431,COUNTIF($E$108:$F386,"")-COUNT($H$108:$H386)+1,0)),"")</f>
        <v>#N/A</v>
      </c>
      <c r="P387" s="39" t="e">
        <f>IF($E387="",IF(INDEX(Mal!N$9:N$431,COUNTIF($E$108:$F386,"")-COUNT($H$108:$H386)+1,0)=P386,"",INDEX(Mal!N$9:N$431,COUNTIF($E$108:$F386,"")-COUNT($H$108:$H386)+1,0)),"")</f>
        <v>#N/A</v>
      </c>
      <c r="Q387" s="39" t="e">
        <f>IF($E387="",IF(INDEX(Mal!O$9:O$431,COUNTIF($E$108:$F386,"")-COUNT($H$108:$H386)+1,0)=Q386,"",INDEX(Mal!O$9:O$431,COUNTIF($E$108:$F386,"")-COUNT($H$108:$H386)+1,0)),"")</f>
        <v>#N/A</v>
      </c>
      <c r="R387" s="39" t="e">
        <f>IF($E387="",IF(INDEX(Mal!P$9:P$431,COUNTIF($E$108:$F386,"")-COUNT($H$108:$H386)+1,0)=R386,"",INDEX(Mal!P$9:P$431,COUNTIF($E$108:$F386,"")-COUNT($H$108:$H386)+1,0)),"")</f>
        <v>#N/A</v>
      </c>
      <c r="S387" s="39" t="e">
        <f>IF($E387="",IF(INDEX(Mal!Q$9:Q$431,COUNTIF($E$108:$F386,"")-COUNT($H$108:$H386)+1,0)=S386,"",INDEX(Mal!Q$9:Q$431,COUNTIF($E$108:$F386,"")-COUNT($H$108:$H386)+1,0)),"")</f>
        <v>#N/A</v>
      </c>
      <c r="T387" s="39" t="e">
        <f>IF($E387="",IF(INDEX(Mal!R$9:R$431,COUNTIF($E$108:$F386,"")-COUNT($H$108:$H386)+1,0)=T386,"",INDEX(Mal!R$9:R$431,COUNTIF($E$108:$F386,"")-COUNT($H$108:$H386)+1,0)),"")</f>
        <v>#N/A</v>
      </c>
      <c r="U387" s="39" t="e">
        <f>IF($E387="",IF(INDEX(Mal!S$9:S$431,COUNTIF($E$108:$F386,"")-COUNT($H$108:$H386)+1,0)=U386,"",INDEX(Mal!S$9:S$431,COUNTIF($E$108:$F386,"")-COUNT($H$108:$H386)+1,0)),"")</f>
        <v>#N/A</v>
      </c>
      <c r="V387" s="39" t="e">
        <f t="shared" si="16"/>
        <v>#N/A</v>
      </c>
      <c r="W387" s="39" t="e">
        <f>IF(IF(AND(E387="",F387=""),INDEX(Mal!I$9:I$431,(COUNT($H$108:$H387)-COUNTIF($V$108:$V387,"")),0),"")="","",IF(AND(E387="",F387=""),INDEX(Mal!I$9:I$431,(COUNT($H$108:$H387)-COUNTIF($V$108:$V387,"")),0),""))</f>
        <v>#N/A</v>
      </c>
      <c r="X387" s="39" t="e">
        <f>IF($E387="",IF(INDEX(Mal!J$9:J$431,COUNTIF($E$108:$F386,"")-COUNT($H$108:$H386)+1,0)=X386,"",INDEX(Mal!J$9:J$431,COUNTIF($E$108:$F386,"")-COUNT($H$108:$H386)+1,0)),"")</f>
        <v>#N/A</v>
      </c>
      <c r="Y387" s="39" t="e">
        <f>IF(AND(Y386="",$H387=$H386),"",IF(VLOOKUP($H387,Mal!$A$9:$T$431,20,0)='Sales Orders'!Y386,"",VLOOKUP($H387,Mal!$A$9:$T$431,20,0)))</f>
        <v>#N/A</v>
      </c>
      <c r="Z387" s="39" t="e">
        <f t="shared" si="17"/>
        <v>#N/A</v>
      </c>
    </row>
    <row r="388" spans="1:26">
      <c r="A388" t="str">
        <f>IFERROR(IF(VLOOKUP(H388,Mal!$A$9:$A$431,1,0),"","END"),"END")</f>
        <v>END</v>
      </c>
      <c r="B388" s="39" t="e">
        <f>IF($E388="",IF(INDEX(Mal!$D$9:$D$431,COUNTIF($E$108:$F387,"")-COUNT($H$108:$H387)+1,0)=B387,"",INDEX(Mal!$D$9:$D$431,COUNTIF($E$108:$F387,"")-COUNT($H$108:$H387)+1,0)),"")</f>
        <v>#N/A</v>
      </c>
      <c r="C388" s="39" t="e">
        <f t="shared" si="18"/>
        <v>#N/A</v>
      </c>
      <c r="D388" s="39" t="e">
        <f>IF($E388="",IF(INDEX(Mal!$F$9:$F$431,COUNTIF($E$108:$F387,"")-COUNT($H$108:$H387)+1,0)=D387,"",INDEX(Mal!$F$9:$F$431,COUNTIF($E$108:$F387,"")-COUNT($H$108:$H387)+1,0)),"")</f>
        <v>#N/A</v>
      </c>
      <c r="E388" s="39" t="e">
        <f>IF(AND(E387="",$H388=$H387),"",IF(VLOOKUP(H388,Mal!$A$9:$B$431,2,0)='Sales Orders'!E387,"",VLOOKUP($H388,Mal!$A$9:$B$431,2,0)))</f>
        <v>#N/A</v>
      </c>
      <c r="F388" s="39" t="e">
        <f>IF($E388="",IF(INDEX(Mal!$C$9:$C$431,COUNTIF($E$108:$F387,"")-COUNT($H$108:$H387)+1,0)=F387,"",INDEX(Mal!$C$9:$C$431,COUNTIF($E$108:$F387,"")-COUNT($H$108:$H387)+1,0)),"")</f>
        <v>#N/A</v>
      </c>
      <c r="G388" s="39" t="e">
        <f t="shared" si="19"/>
        <v>#N/A</v>
      </c>
      <c r="H388" s="39">
        <f>IF(COUNTIF(Mal!$A$9:$A$431,'Sales Orders'!H387)+COUNTIFS(Mal!$A$9:$A$431,H387,Mal!$B$9:$B$431,"&lt;&gt;")+COUNTIFS(Mal!$A$9:$A$431,H387,Mal!$C$9:$C$431,"&lt;&gt;")=COUNTIF('Sales Orders'!$H$108:H387,'Sales Orders'!H387),'Sales Orders'!H387+1,'Sales Orders'!H387)</f>
        <v>2</v>
      </c>
      <c r="I388" s="39" t="e">
        <f>IF(E388="","",IF(Mal!$C$5="","",Mal!$C$5))</f>
        <v>#N/A</v>
      </c>
      <c r="J388" s="39" t="e">
        <f>IF(AND(J387="",$H388=$H387),"",IF(VLOOKUP($H388,Mal!$A$9:$H$431,7,0)='Sales Orders'!J387,"",VLOOKUP($H388,Mal!$A$9:$H$431,7,0)))</f>
        <v>#N/A</v>
      </c>
      <c r="K388" s="39" t="e">
        <f>IF(AND(K387="",$H388=$H387),"",IF(VLOOKUP($H388,Mal!$A$9:$H$431,8,0)='Sales Orders'!K387,"",VLOOKUP($H388,Mal!$A$9:$H$431,8,0)))</f>
        <v>#N/A</v>
      </c>
      <c r="L388" s="39" t="e">
        <f>IF(E388="","",IF(Mal!$C$6="","",Mal!$C$6))</f>
        <v>#N/A</v>
      </c>
      <c r="M388" s="39" t="e">
        <f>IF($E388="",IF(INDEX(Mal!K$9:K$431,COUNTIF($E$108:$F387,"")-COUNT($H$108:$H387)+1,0)=M387,"",INDEX(Mal!K$9:K$431,COUNTIF($E$108:$F387,"")-COUNT($H$108:$H387)+1,0)),"")</f>
        <v>#N/A</v>
      </c>
      <c r="N388" s="39" t="e">
        <f>IF($E388="",IF(INDEX(Mal!L$9:L$431,COUNTIF($E$108:$F387,"")-COUNT($H$108:$H387)+1,0)=N387,"",INDEX(Mal!L$9:L$431,COUNTIF($E$108:$F387,"")-COUNT($H$108:$H387)+1,0)),"")</f>
        <v>#N/A</v>
      </c>
      <c r="O388" s="39" t="e">
        <f>IF($E388="",IF(INDEX(Mal!M$9:M$431,COUNTIF($E$108:$F387,"")-COUNT($H$108:$H387)+1,0)=O387,"",INDEX(Mal!M$9:M$431,COUNTIF($E$108:$F387,"")-COUNT($H$108:$H387)+1,0)),"")</f>
        <v>#N/A</v>
      </c>
      <c r="P388" s="39" t="e">
        <f>IF($E388="",IF(INDEX(Mal!N$9:N$431,COUNTIF($E$108:$F387,"")-COUNT($H$108:$H387)+1,0)=P387,"",INDEX(Mal!N$9:N$431,COUNTIF($E$108:$F387,"")-COUNT($H$108:$H387)+1,0)),"")</f>
        <v>#N/A</v>
      </c>
      <c r="Q388" s="39" t="e">
        <f>IF($E388="",IF(INDEX(Mal!O$9:O$431,COUNTIF($E$108:$F387,"")-COUNT($H$108:$H387)+1,0)=Q387,"",INDEX(Mal!O$9:O$431,COUNTIF($E$108:$F387,"")-COUNT($H$108:$H387)+1,0)),"")</f>
        <v>#N/A</v>
      </c>
      <c r="R388" s="39" t="e">
        <f>IF($E388="",IF(INDEX(Mal!P$9:P$431,COUNTIF($E$108:$F387,"")-COUNT($H$108:$H387)+1,0)=R387,"",INDEX(Mal!P$9:P$431,COUNTIF($E$108:$F387,"")-COUNT($H$108:$H387)+1,0)),"")</f>
        <v>#N/A</v>
      </c>
      <c r="S388" s="39" t="e">
        <f>IF($E388="",IF(INDEX(Mal!Q$9:Q$431,COUNTIF($E$108:$F387,"")-COUNT($H$108:$H387)+1,0)=S387,"",INDEX(Mal!Q$9:Q$431,COUNTIF($E$108:$F387,"")-COUNT($H$108:$H387)+1,0)),"")</f>
        <v>#N/A</v>
      </c>
      <c r="T388" s="39" t="e">
        <f>IF($E388="",IF(INDEX(Mal!R$9:R$431,COUNTIF($E$108:$F387,"")-COUNT($H$108:$H387)+1,0)=T387,"",INDEX(Mal!R$9:R$431,COUNTIF($E$108:$F387,"")-COUNT($H$108:$H387)+1,0)),"")</f>
        <v>#N/A</v>
      </c>
      <c r="U388" s="39" t="e">
        <f>IF($E388="",IF(INDEX(Mal!S$9:S$431,COUNTIF($E$108:$F387,"")-COUNT($H$108:$H387)+1,0)=U387,"",INDEX(Mal!S$9:S$431,COUNTIF($E$108:$F387,"")-COUNT($H$108:$H387)+1,0)),"")</f>
        <v>#N/A</v>
      </c>
      <c r="V388" s="39" t="e">
        <f t="shared" si="16"/>
        <v>#N/A</v>
      </c>
      <c r="W388" s="39" t="e">
        <f>IF(IF(AND(E388="",F388=""),INDEX(Mal!I$9:I$431,(COUNT($H$108:$H388)-COUNTIF($V$108:$V388,"")),0),"")="","",IF(AND(E388="",F388=""),INDEX(Mal!I$9:I$431,(COUNT($H$108:$H388)-COUNTIF($V$108:$V388,"")),0),""))</f>
        <v>#N/A</v>
      </c>
      <c r="X388" s="39" t="e">
        <f>IF($E388="",IF(INDEX(Mal!J$9:J$431,COUNTIF($E$108:$F387,"")-COUNT($H$108:$H387)+1,0)=X387,"",INDEX(Mal!J$9:J$431,COUNTIF($E$108:$F387,"")-COUNT($H$108:$H387)+1,0)),"")</f>
        <v>#N/A</v>
      </c>
      <c r="Y388" s="39" t="e">
        <f>IF(AND(Y387="",$H388=$H387),"",IF(VLOOKUP($H388,Mal!$A$9:$T$431,20,0)='Sales Orders'!Y387,"",VLOOKUP($H388,Mal!$A$9:$T$431,20,0)))</f>
        <v>#N/A</v>
      </c>
      <c r="Z388" s="39" t="e">
        <f t="shared" si="17"/>
        <v>#N/A</v>
      </c>
    </row>
    <row r="389" spans="1:26">
      <c r="A389" t="str">
        <f>IFERROR(IF(VLOOKUP(H389,Mal!$A$9:$A$431,1,0),"","END"),"END")</f>
        <v>END</v>
      </c>
      <c r="B389" s="39" t="e">
        <f>IF($E389="",IF(INDEX(Mal!$D$9:$D$431,COUNTIF($E$108:$F388,"")-COUNT($H$108:$H388)+1,0)=B388,"",INDEX(Mal!$D$9:$D$431,COUNTIF($E$108:$F388,"")-COUNT($H$108:$H388)+1,0)),"")</f>
        <v>#N/A</v>
      </c>
      <c r="C389" s="39" t="e">
        <f t="shared" si="18"/>
        <v>#N/A</v>
      </c>
      <c r="D389" s="39" t="e">
        <f>IF($E389="",IF(INDEX(Mal!$F$9:$F$431,COUNTIF($E$108:$F388,"")-COUNT($H$108:$H388)+1,0)=D388,"",INDEX(Mal!$F$9:$F$431,COUNTIF($E$108:$F388,"")-COUNT($H$108:$H388)+1,0)),"")</f>
        <v>#N/A</v>
      </c>
      <c r="E389" s="39" t="e">
        <f>IF(AND(E388="",$H389=$H388),"",IF(VLOOKUP(H389,Mal!$A$9:$B$431,2,0)='Sales Orders'!E388,"",VLOOKUP($H389,Mal!$A$9:$B$431,2,0)))</f>
        <v>#N/A</v>
      </c>
      <c r="F389" s="39" t="e">
        <f>IF($E389="",IF(INDEX(Mal!$C$9:$C$431,COUNTIF($E$108:$F388,"")-COUNT($H$108:$H388)+1,0)=F388,"",INDEX(Mal!$C$9:$C$431,COUNTIF($E$108:$F388,"")-COUNT($H$108:$H388)+1,0)),"")</f>
        <v>#N/A</v>
      </c>
      <c r="G389" s="39" t="e">
        <f t="shared" si="19"/>
        <v>#N/A</v>
      </c>
      <c r="H389" s="39">
        <f>IF(COUNTIF(Mal!$A$9:$A$431,'Sales Orders'!H388)+COUNTIFS(Mal!$A$9:$A$431,H388,Mal!$B$9:$B$431,"&lt;&gt;")+COUNTIFS(Mal!$A$9:$A$431,H388,Mal!$C$9:$C$431,"&lt;&gt;")=COUNTIF('Sales Orders'!$H$108:H388,'Sales Orders'!H388),'Sales Orders'!H388+1,'Sales Orders'!H388)</f>
        <v>2</v>
      </c>
      <c r="I389" s="39" t="e">
        <f>IF(E389="","",IF(Mal!$C$5="","",Mal!$C$5))</f>
        <v>#N/A</v>
      </c>
      <c r="J389" s="39" t="e">
        <f>IF(AND(J388="",$H389=$H388),"",IF(VLOOKUP($H389,Mal!$A$9:$H$431,7,0)='Sales Orders'!J388,"",VLOOKUP($H389,Mal!$A$9:$H$431,7,0)))</f>
        <v>#N/A</v>
      </c>
      <c r="K389" s="39" t="e">
        <f>IF(AND(K388="",$H389=$H388),"",IF(VLOOKUP($H389,Mal!$A$9:$H$431,8,0)='Sales Orders'!K388,"",VLOOKUP($H389,Mal!$A$9:$H$431,8,0)))</f>
        <v>#N/A</v>
      </c>
      <c r="L389" s="39" t="e">
        <f>IF(E389="","",IF(Mal!$C$6="","",Mal!$C$6))</f>
        <v>#N/A</v>
      </c>
      <c r="M389" s="39" t="e">
        <f>IF($E389="",IF(INDEX(Mal!K$9:K$431,COUNTIF($E$108:$F388,"")-COUNT($H$108:$H388)+1,0)=M388,"",INDEX(Mal!K$9:K$431,COUNTIF($E$108:$F388,"")-COUNT($H$108:$H388)+1,0)),"")</f>
        <v>#N/A</v>
      </c>
      <c r="N389" s="39" t="e">
        <f>IF($E389="",IF(INDEX(Mal!L$9:L$431,COUNTIF($E$108:$F388,"")-COUNT($H$108:$H388)+1,0)=N388,"",INDEX(Mal!L$9:L$431,COUNTIF($E$108:$F388,"")-COUNT($H$108:$H388)+1,0)),"")</f>
        <v>#N/A</v>
      </c>
      <c r="O389" s="39" t="e">
        <f>IF($E389="",IF(INDEX(Mal!M$9:M$431,COUNTIF($E$108:$F388,"")-COUNT($H$108:$H388)+1,0)=O388,"",INDEX(Mal!M$9:M$431,COUNTIF($E$108:$F388,"")-COUNT($H$108:$H388)+1,0)),"")</f>
        <v>#N/A</v>
      </c>
      <c r="P389" s="39" t="e">
        <f>IF($E389="",IF(INDEX(Mal!N$9:N$431,COUNTIF($E$108:$F388,"")-COUNT($H$108:$H388)+1,0)=P388,"",INDEX(Mal!N$9:N$431,COUNTIF($E$108:$F388,"")-COUNT($H$108:$H388)+1,0)),"")</f>
        <v>#N/A</v>
      </c>
      <c r="Q389" s="39" t="e">
        <f>IF($E389="",IF(INDEX(Mal!O$9:O$431,COUNTIF($E$108:$F388,"")-COUNT($H$108:$H388)+1,0)=Q388,"",INDEX(Mal!O$9:O$431,COUNTIF($E$108:$F388,"")-COUNT($H$108:$H388)+1,0)),"")</f>
        <v>#N/A</v>
      </c>
      <c r="R389" s="39" t="e">
        <f>IF($E389="",IF(INDEX(Mal!P$9:P$431,COUNTIF($E$108:$F388,"")-COUNT($H$108:$H388)+1,0)=R388,"",INDEX(Mal!P$9:P$431,COUNTIF($E$108:$F388,"")-COUNT($H$108:$H388)+1,0)),"")</f>
        <v>#N/A</v>
      </c>
      <c r="S389" s="39" t="e">
        <f>IF($E389="",IF(INDEX(Mal!Q$9:Q$431,COUNTIF($E$108:$F388,"")-COUNT($H$108:$H388)+1,0)=S388,"",INDEX(Mal!Q$9:Q$431,COUNTIF($E$108:$F388,"")-COUNT($H$108:$H388)+1,0)),"")</f>
        <v>#N/A</v>
      </c>
      <c r="T389" s="39" t="e">
        <f>IF($E389="",IF(INDEX(Mal!R$9:R$431,COUNTIF($E$108:$F388,"")-COUNT($H$108:$H388)+1,0)=T388,"",INDEX(Mal!R$9:R$431,COUNTIF($E$108:$F388,"")-COUNT($H$108:$H388)+1,0)),"")</f>
        <v>#N/A</v>
      </c>
      <c r="U389" s="39" t="e">
        <f>IF($E389="",IF(INDEX(Mal!S$9:S$431,COUNTIF($E$108:$F388,"")-COUNT($H$108:$H388)+1,0)=U388,"",INDEX(Mal!S$9:S$431,COUNTIF($E$108:$F388,"")-COUNT($H$108:$H388)+1,0)),"")</f>
        <v>#N/A</v>
      </c>
      <c r="V389" s="39" t="e">
        <f t="shared" si="16"/>
        <v>#N/A</v>
      </c>
      <c r="W389" s="39" t="e">
        <f>IF(IF(AND(E389="",F389=""),INDEX(Mal!I$9:I$431,(COUNT($H$108:$H389)-COUNTIF($V$108:$V389,"")),0),"")="","",IF(AND(E389="",F389=""),INDEX(Mal!I$9:I$431,(COUNT($H$108:$H389)-COUNTIF($V$108:$V389,"")),0),""))</f>
        <v>#N/A</v>
      </c>
      <c r="X389" s="39" t="e">
        <f>IF($E389="",IF(INDEX(Mal!J$9:J$431,COUNTIF($E$108:$F388,"")-COUNT($H$108:$H388)+1,0)=X388,"",INDEX(Mal!J$9:J$431,COUNTIF($E$108:$F388,"")-COUNT($H$108:$H388)+1,0)),"")</f>
        <v>#N/A</v>
      </c>
      <c r="Y389" s="39" t="e">
        <f>IF(AND(Y388="",$H389=$H388),"",IF(VLOOKUP($H389,Mal!$A$9:$T$431,20,0)='Sales Orders'!Y388,"",VLOOKUP($H389,Mal!$A$9:$T$431,20,0)))</f>
        <v>#N/A</v>
      </c>
      <c r="Z389" s="39" t="e">
        <f t="shared" si="17"/>
        <v>#N/A</v>
      </c>
    </row>
    <row r="390" spans="1:26">
      <c r="A390" t="str">
        <f>IFERROR(IF(VLOOKUP(H390,Mal!$A$9:$A$431,1,0),"","END"),"END")</f>
        <v>END</v>
      </c>
      <c r="B390" s="39" t="e">
        <f>IF($E390="",IF(INDEX(Mal!$D$9:$D$431,COUNTIF($E$108:$F389,"")-COUNT($H$108:$H389)+1,0)=B389,"",INDEX(Mal!$D$9:$D$431,COUNTIF($E$108:$F389,"")-COUNT($H$108:$H389)+1,0)),"")</f>
        <v>#N/A</v>
      </c>
      <c r="C390" s="39" t="e">
        <f t="shared" si="18"/>
        <v>#N/A</v>
      </c>
      <c r="D390" s="39" t="e">
        <f>IF($E390="",IF(INDEX(Mal!$F$9:$F$431,COUNTIF($E$108:$F389,"")-COUNT($H$108:$H389)+1,0)=D389,"",INDEX(Mal!$F$9:$F$431,COUNTIF($E$108:$F389,"")-COUNT($H$108:$H389)+1,0)),"")</f>
        <v>#N/A</v>
      </c>
      <c r="E390" s="39" t="e">
        <f>IF(AND(E389="",$H390=$H389),"",IF(VLOOKUP(H390,Mal!$A$9:$B$431,2,0)='Sales Orders'!E389,"",VLOOKUP($H390,Mal!$A$9:$B$431,2,0)))</f>
        <v>#N/A</v>
      </c>
      <c r="F390" s="39" t="e">
        <f>IF($E390="",IF(INDEX(Mal!$C$9:$C$431,COUNTIF($E$108:$F389,"")-COUNT($H$108:$H389)+1,0)=F389,"",INDEX(Mal!$C$9:$C$431,COUNTIF($E$108:$F389,"")-COUNT($H$108:$H389)+1,0)),"")</f>
        <v>#N/A</v>
      </c>
      <c r="G390" s="39" t="e">
        <f t="shared" si="19"/>
        <v>#N/A</v>
      </c>
      <c r="H390" s="39">
        <f>IF(COUNTIF(Mal!$A$9:$A$431,'Sales Orders'!H389)+COUNTIFS(Mal!$A$9:$A$431,H389,Mal!$B$9:$B$431,"&lt;&gt;")+COUNTIFS(Mal!$A$9:$A$431,H389,Mal!$C$9:$C$431,"&lt;&gt;")=COUNTIF('Sales Orders'!$H$108:H389,'Sales Orders'!H389),'Sales Orders'!H389+1,'Sales Orders'!H389)</f>
        <v>2</v>
      </c>
      <c r="I390" s="39" t="e">
        <f>IF(E390="","",IF(Mal!$C$5="","",Mal!$C$5))</f>
        <v>#N/A</v>
      </c>
      <c r="J390" s="39" t="e">
        <f>IF(AND(J389="",$H390=$H389),"",IF(VLOOKUP($H390,Mal!$A$9:$H$431,7,0)='Sales Orders'!J389,"",VLOOKUP($H390,Mal!$A$9:$H$431,7,0)))</f>
        <v>#N/A</v>
      </c>
      <c r="K390" s="39" t="e">
        <f>IF(AND(K389="",$H390=$H389),"",IF(VLOOKUP($H390,Mal!$A$9:$H$431,8,0)='Sales Orders'!K389,"",VLOOKUP($H390,Mal!$A$9:$H$431,8,0)))</f>
        <v>#N/A</v>
      </c>
      <c r="L390" s="39" t="e">
        <f>IF(E390="","",IF(Mal!$C$6="","",Mal!$C$6))</f>
        <v>#N/A</v>
      </c>
      <c r="M390" s="39" t="e">
        <f>IF($E390="",IF(INDEX(Mal!K$9:K$431,COUNTIF($E$108:$F389,"")-COUNT($H$108:$H389)+1,0)=M389,"",INDEX(Mal!K$9:K$431,COUNTIF($E$108:$F389,"")-COUNT($H$108:$H389)+1,0)),"")</f>
        <v>#N/A</v>
      </c>
      <c r="N390" s="39" t="e">
        <f>IF($E390="",IF(INDEX(Mal!L$9:L$431,COUNTIF($E$108:$F389,"")-COUNT($H$108:$H389)+1,0)=N389,"",INDEX(Mal!L$9:L$431,COUNTIF($E$108:$F389,"")-COUNT($H$108:$H389)+1,0)),"")</f>
        <v>#N/A</v>
      </c>
      <c r="O390" s="39" t="e">
        <f>IF($E390="",IF(INDEX(Mal!M$9:M$431,COUNTIF($E$108:$F389,"")-COUNT($H$108:$H389)+1,0)=O389,"",INDEX(Mal!M$9:M$431,COUNTIF($E$108:$F389,"")-COUNT($H$108:$H389)+1,0)),"")</f>
        <v>#N/A</v>
      </c>
      <c r="P390" s="39" t="e">
        <f>IF($E390="",IF(INDEX(Mal!N$9:N$431,COUNTIF($E$108:$F389,"")-COUNT($H$108:$H389)+1,0)=P389,"",INDEX(Mal!N$9:N$431,COUNTIF($E$108:$F389,"")-COUNT($H$108:$H389)+1,0)),"")</f>
        <v>#N/A</v>
      </c>
      <c r="Q390" s="39" t="e">
        <f>IF($E390="",IF(INDEX(Mal!O$9:O$431,COUNTIF($E$108:$F389,"")-COUNT($H$108:$H389)+1,0)=Q389,"",INDEX(Mal!O$9:O$431,COUNTIF($E$108:$F389,"")-COUNT($H$108:$H389)+1,0)),"")</f>
        <v>#N/A</v>
      </c>
      <c r="R390" s="39" t="e">
        <f>IF($E390="",IF(INDEX(Mal!P$9:P$431,COUNTIF($E$108:$F389,"")-COUNT($H$108:$H389)+1,0)=R389,"",INDEX(Mal!P$9:P$431,COUNTIF($E$108:$F389,"")-COUNT($H$108:$H389)+1,0)),"")</f>
        <v>#N/A</v>
      </c>
      <c r="S390" s="39" t="e">
        <f>IF($E390="",IF(INDEX(Mal!Q$9:Q$431,COUNTIF($E$108:$F389,"")-COUNT($H$108:$H389)+1,0)=S389,"",INDEX(Mal!Q$9:Q$431,COUNTIF($E$108:$F389,"")-COUNT($H$108:$H389)+1,0)),"")</f>
        <v>#N/A</v>
      </c>
      <c r="T390" s="39" t="e">
        <f>IF($E390="",IF(INDEX(Mal!R$9:R$431,COUNTIF($E$108:$F389,"")-COUNT($H$108:$H389)+1,0)=T389,"",INDEX(Mal!R$9:R$431,COUNTIF($E$108:$F389,"")-COUNT($H$108:$H389)+1,0)),"")</f>
        <v>#N/A</v>
      </c>
      <c r="U390" s="39" t="e">
        <f>IF($E390="",IF(INDEX(Mal!S$9:S$431,COUNTIF($E$108:$F389,"")-COUNT($H$108:$H389)+1,0)=U389,"",INDEX(Mal!S$9:S$431,COUNTIF($E$108:$F389,"")-COUNT($H$108:$H389)+1,0)),"")</f>
        <v>#N/A</v>
      </c>
      <c r="V390" s="39" t="e">
        <f t="shared" si="16"/>
        <v>#N/A</v>
      </c>
      <c r="W390" s="39" t="e">
        <f>IF(IF(AND(E390="",F390=""),INDEX(Mal!I$9:I$431,(COUNT($H$108:$H390)-COUNTIF($V$108:$V390,"")),0),"")="","",IF(AND(E390="",F390=""),INDEX(Mal!I$9:I$431,(COUNT($H$108:$H390)-COUNTIF($V$108:$V390,"")),0),""))</f>
        <v>#N/A</v>
      </c>
      <c r="X390" s="39" t="e">
        <f>IF($E390="",IF(INDEX(Mal!J$9:J$431,COUNTIF($E$108:$F389,"")-COUNT($H$108:$H389)+1,0)=X389,"",INDEX(Mal!J$9:J$431,COUNTIF($E$108:$F389,"")-COUNT($H$108:$H389)+1,0)),"")</f>
        <v>#N/A</v>
      </c>
      <c r="Y390" s="39" t="e">
        <f>IF(AND(Y389="",$H390=$H389),"",IF(VLOOKUP($H390,Mal!$A$9:$T$431,20,0)='Sales Orders'!Y389,"",VLOOKUP($H390,Mal!$A$9:$T$431,20,0)))</f>
        <v>#N/A</v>
      </c>
      <c r="Z390" s="39" t="e">
        <f t="shared" si="17"/>
        <v>#N/A</v>
      </c>
    </row>
    <row r="391" spans="1:26">
      <c r="A391" t="str">
        <f>IFERROR(IF(VLOOKUP(H391,Mal!$A$9:$A$431,1,0),"","END"),"END")</f>
        <v>END</v>
      </c>
      <c r="B391" s="39" t="e">
        <f>IF($E391="",IF(INDEX(Mal!$D$9:$D$431,COUNTIF($E$108:$F390,"")-COUNT($H$108:$H390)+1,0)=B390,"",INDEX(Mal!$D$9:$D$431,COUNTIF($E$108:$F390,"")-COUNT($H$108:$H390)+1,0)),"")</f>
        <v>#N/A</v>
      </c>
      <c r="C391" s="39" t="e">
        <f t="shared" si="18"/>
        <v>#N/A</v>
      </c>
      <c r="D391" s="39" t="e">
        <f>IF($E391="",IF(INDEX(Mal!$F$9:$F$431,COUNTIF($E$108:$F390,"")-COUNT($H$108:$H390)+1,0)=D390,"",INDEX(Mal!$F$9:$F$431,COUNTIF($E$108:$F390,"")-COUNT($H$108:$H390)+1,0)),"")</f>
        <v>#N/A</v>
      </c>
      <c r="E391" s="39" t="e">
        <f>IF(AND(E390="",$H391=$H390),"",IF(VLOOKUP(H391,Mal!$A$9:$B$431,2,0)='Sales Orders'!E390,"",VLOOKUP($H391,Mal!$A$9:$B$431,2,0)))</f>
        <v>#N/A</v>
      </c>
      <c r="F391" s="39" t="e">
        <f>IF($E391="",IF(INDEX(Mal!$C$9:$C$431,COUNTIF($E$108:$F390,"")-COUNT($H$108:$H390)+1,0)=F390,"",INDEX(Mal!$C$9:$C$431,COUNTIF($E$108:$F390,"")-COUNT($H$108:$H390)+1,0)),"")</f>
        <v>#N/A</v>
      </c>
      <c r="G391" s="39" t="e">
        <f t="shared" si="19"/>
        <v>#N/A</v>
      </c>
      <c r="H391" s="39">
        <f>IF(COUNTIF(Mal!$A$9:$A$431,'Sales Orders'!H390)+COUNTIFS(Mal!$A$9:$A$431,H390,Mal!$B$9:$B$431,"&lt;&gt;")+COUNTIFS(Mal!$A$9:$A$431,H390,Mal!$C$9:$C$431,"&lt;&gt;")=COUNTIF('Sales Orders'!$H$108:H390,'Sales Orders'!H390),'Sales Orders'!H390+1,'Sales Orders'!H390)</f>
        <v>2</v>
      </c>
      <c r="I391" s="39" t="e">
        <f>IF(E391="","",IF(Mal!$C$5="","",Mal!$C$5))</f>
        <v>#N/A</v>
      </c>
      <c r="J391" s="39" t="e">
        <f>IF(AND(J390="",$H391=$H390),"",IF(VLOOKUP($H391,Mal!$A$9:$H$431,7,0)='Sales Orders'!J390,"",VLOOKUP($H391,Mal!$A$9:$H$431,7,0)))</f>
        <v>#N/A</v>
      </c>
      <c r="K391" s="39" t="e">
        <f>IF(AND(K390="",$H391=$H390),"",IF(VLOOKUP($H391,Mal!$A$9:$H$431,8,0)='Sales Orders'!K390,"",VLOOKUP($H391,Mal!$A$9:$H$431,8,0)))</f>
        <v>#N/A</v>
      </c>
      <c r="L391" s="39" t="e">
        <f>IF(E391="","",IF(Mal!$C$6="","",Mal!$C$6))</f>
        <v>#N/A</v>
      </c>
      <c r="M391" s="39" t="e">
        <f>IF($E391="",IF(INDEX(Mal!K$9:K$431,COUNTIF($E$108:$F390,"")-COUNT($H$108:$H390)+1,0)=M390,"",INDEX(Mal!K$9:K$431,COUNTIF($E$108:$F390,"")-COUNT($H$108:$H390)+1,0)),"")</f>
        <v>#N/A</v>
      </c>
      <c r="N391" s="39" t="e">
        <f>IF($E391="",IF(INDEX(Mal!L$9:L$431,COUNTIF($E$108:$F390,"")-COUNT($H$108:$H390)+1,0)=N390,"",INDEX(Mal!L$9:L$431,COUNTIF($E$108:$F390,"")-COUNT($H$108:$H390)+1,0)),"")</f>
        <v>#N/A</v>
      </c>
      <c r="O391" s="39" t="e">
        <f>IF($E391="",IF(INDEX(Mal!M$9:M$431,COUNTIF($E$108:$F390,"")-COUNT($H$108:$H390)+1,0)=O390,"",INDEX(Mal!M$9:M$431,COUNTIF($E$108:$F390,"")-COUNT($H$108:$H390)+1,0)),"")</f>
        <v>#N/A</v>
      </c>
      <c r="P391" s="39" t="e">
        <f>IF($E391="",IF(INDEX(Mal!N$9:N$431,COUNTIF($E$108:$F390,"")-COUNT($H$108:$H390)+1,0)=P390,"",INDEX(Mal!N$9:N$431,COUNTIF($E$108:$F390,"")-COUNT($H$108:$H390)+1,0)),"")</f>
        <v>#N/A</v>
      </c>
      <c r="Q391" s="39" t="e">
        <f>IF($E391="",IF(INDEX(Mal!O$9:O$431,COUNTIF($E$108:$F390,"")-COUNT($H$108:$H390)+1,0)=Q390,"",INDEX(Mal!O$9:O$431,COUNTIF($E$108:$F390,"")-COUNT($H$108:$H390)+1,0)),"")</f>
        <v>#N/A</v>
      </c>
      <c r="R391" s="39" t="e">
        <f>IF($E391="",IF(INDEX(Mal!P$9:P$431,COUNTIF($E$108:$F390,"")-COUNT($H$108:$H390)+1,0)=R390,"",INDEX(Mal!P$9:P$431,COUNTIF($E$108:$F390,"")-COUNT($H$108:$H390)+1,0)),"")</f>
        <v>#N/A</v>
      </c>
      <c r="S391" s="39" t="e">
        <f>IF($E391="",IF(INDEX(Mal!Q$9:Q$431,COUNTIF($E$108:$F390,"")-COUNT($H$108:$H390)+1,0)=S390,"",INDEX(Mal!Q$9:Q$431,COUNTIF($E$108:$F390,"")-COUNT($H$108:$H390)+1,0)),"")</f>
        <v>#N/A</v>
      </c>
      <c r="T391" s="39" t="e">
        <f>IF($E391="",IF(INDEX(Mal!R$9:R$431,COUNTIF($E$108:$F390,"")-COUNT($H$108:$H390)+1,0)=T390,"",INDEX(Mal!R$9:R$431,COUNTIF($E$108:$F390,"")-COUNT($H$108:$H390)+1,0)),"")</f>
        <v>#N/A</v>
      </c>
      <c r="U391" s="39" t="e">
        <f>IF($E391="",IF(INDEX(Mal!S$9:S$431,COUNTIF($E$108:$F390,"")-COUNT($H$108:$H390)+1,0)=U390,"",INDEX(Mal!S$9:S$431,COUNTIF($E$108:$F390,"")-COUNT($H$108:$H390)+1,0)),"")</f>
        <v>#N/A</v>
      </c>
      <c r="V391" s="39" t="e">
        <f t="shared" si="16"/>
        <v>#N/A</v>
      </c>
      <c r="W391" s="39" t="e">
        <f>IF(IF(AND(E391="",F391=""),INDEX(Mal!I$9:I$431,(COUNT($H$108:$H391)-COUNTIF($V$108:$V391,"")),0),"")="","",IF(AND(E391="",F391=""),INDEX(Mal!I$9:I$431,(COUNT($H$108:$H391)-COUNTIF($V$108:$V391,"")),0),""))</f>
        <v>#N/A</v>
      </c>
      <c r="X391" s="39" t="e">
        <f>IF($E391="",IF(INDEX(Mal!J$9:J$431,COUNTIF($E$108:$F390,"")-COUNT($H$108:$H390)+1,0)=X390,"",INDEX(Mal!J$9:J$431,COUNTIF($E$108:$F390,"")-COUNT($H$108:$H390)+1,0)),"")</f>
        <v>#N/A</v>
      </c>
      <c r="Y391" s="39" t="e">
        <f>IF(AND(Y390="",$H391=$H390),"",IF(VLOOKUP($H391,Mal!$A$9:$T$431,20,0)='Sales Orders'!Y390,"",VLOOKUP($H391,Mal!$A$9:$T$431,20,0)))</f>
        <v>#N/A</v>
      </c>
      <c r="Z391" s="39" t="e">
        <f t="shared" si="17"/>
        <v>#N/A</v>
      </c>
    </row>
    <row r="392" spans="1:26">
      <c r="A392" t="str">
        <f>IFERROR(IF(VLOOKUP(H392,Mal!$A$9:$A$431,1,0),"","END"),"END")</f>
        <v>END</v>
      </c>
      <c r="B392" s="39" t="e">
        <f>IF($E392="",IF(INDEX(Mal!$D$9:$D$431,COUNTIF($E$108:$F391,"")-COUNT($H$108:$H391)+1,0)=B391,"",INDEX(Mal!$D$9:$D$431,COUNTIF($E$108:$F391,"")-COUNT($H$108:$H391)+1,0)),"")</f>
        <v>#N/A</v>
      </c>
      <c r="C392" s="39" t="e">
        <f t="shared" si="18"/>
        <v>#N/A</v>
      </c>
      <c r="D392" s="39" t="e">
        <f>IF($E392="",IF(INDEX(Mal!$F$9:$F$431,COUNTIF($E$108:$F391,"")-COUNT($H$108:$H391)+1,0)=D391,"",INDEX(Mal!$F$9:$F$431,COUNTIF($E$108:$F391,"")-COUNT($H$108:$H391)+1,0)),"")</f>
        <v>#N/A</v>
      </c>
      <c r="E392" s="39" t="e">
        <f>IF(AND(E391="",$H392=$H391),"",IF(VLOOKUP(H392,Mal!$A$9:$B$431,2,0)='Sales Orders'!E391,"",VLOOKUP($H392,Mal!$A$9:$B$431,2,0)))</f>
        <v>#N/A</v>
      </c>
      <c r="F392" s="39" t="e">
        <f>IF($E392="",IF(INDEX(Mal!$C$9:$C$431,COUNTIF($E$108:$F391,"")-COUNT($H$108:$H391)+1,0)=F391,"",INDEX(Mal!$C$9:$C$431,COUNTIF($E$108:$F391,"")-COUNT($H$108:$H391)+1,0)),"")</f>
        <v>#N/A</v>
      </c>
      <c r="G392" s="39" t="e">
        <f t="shared" si="19"/>
        <v>#N/A</v>
      </c>
      <c r="H392" s="39">
        <f>IF(COUNTIF(Mal!$A$9:$A$431,'Sales Orders'!H391)+COUNTIFS(Mal!$A$9:$A$431,H391,Mal!$B$9:$B$431,"&lt;&gt;")+COUNTIFS(Mal!$A$9:$A$431,H391,Mal!$C$9:$C$431,"&lt;&gt;")=COUNTIF('Sales Orders'!$H$108:H391,'Sales Orders'!H391),'Sales Orders'!H391+1,'Sales Orders'!H391)</f>
        <v>2</v>
      </c>
      <c r="I392" s="39" t="e">
        <f>IF(E392="","",IF(Mal!$C$5="","",Mal!$C$5))</f>
        <v>#N/A</v>
      </c>
      <c r="J392" s="39" t="e">
        <f>IF(AND(J391="",$H392=$H391),"",IF(VLOOKUP($H392,Mal!$A$9:$H$431,7,0)='Sales Orders'!J391,"",VLOOKUP($H392,Mal!$A$9:$H$431,7,0)))</f>
        <v>#N/A</v>
      </c>
      <c r="K392" s="39" t="e">
        <f>IF(AND(K391="",$H392=$H391),"",IF(VLOOKUP($H392,Mal!$A$9:$H$431,8,0)='Sales Orders'!K391,"",VLOOKUP($H392,Mal!$A$9:$H$431,8,0)))</f>
        <v>#N/A</v>
      </c>
      <c r="L392" s="39" t="e">
        <f>IF(E392="","",IF(Mal!$C$6="","",Mal!$C$6))</f>
        <v>#N/A</v>
      </c>
      <c r="M392" s="39" t="e">
        <f>IF($E392="",IF(INDEX(Mal!K$9:K$431,COUNTIF($E$108:$F391,"")-COUNT($H$108:$H391)+1,0)=M391,"",INDEX(Mal!K$9:K$431,COUNTIF($E$108:$F391,"")-COUNT($H$108:$H391)+1,0)),"")</f>
        <v>#N/A</v>
      </c>
      <c r="N392" s="39" t="e">
        <f>IF($E392="",IF(INDEX(Mal!L$9:L$431,COUNTIF($E$108:$F391,"")-COUNT($H$108:$H391)+1,0)=N391,"",INDEX(Mal!L$9:L$431,COUNTIF($E$108:$F391,"")-COUNT($H$108:$H391)+1,0)),"")</f>
        <v>#N/A</v>
      </c>
      <c r="O392" s="39" t="e">
        <f>IF($E392="",IF(INDEX(Mal!M$9:M$431,COUNTIF($E$108:$F391,"")-COUNT($H$108:$H391)+1,0)=O391,"",INDEX(Mal!M$9:M$431,COUNTIF($E$108:$F391,"")-COUNT($H$108:$H391)+1,0)),"")</f>
        <v>#N/A</v>
      </c>
      <c r="P392" s="39" t="e">
        <f>IF($E392="",IF(INDEX(Mal!N$9:N$431,COUNTIF($E$108:$F391,"")-COUNT($H$108:$H391)+1,0)=P391,"",INDEX(Mal!N$9:N$431,COUNTIF($E$108:$F391,"")-COUNT($H$108:$H391)+1,0)),"")</f>
        <v>#N/A</v>
      </c>
      <c r="Q392" s="39" t="e">
        <f>IF($E392="",IF(INDEX(Mal!O$9:O$431,COUNTIF($E$108:$F391,"")-COUNT($H$108:$H391)+1,0)=Q391,"",INDEX(Mal!O$9:O$431,COUNTIF($E$108:$F391,"")-COUNT($H$108:$H391)+1,0)),"")</f>
        <v>#N/A</v>
      </c>
      <c r="R392" s="39" t="e">
        <f>IF($E392="",IF(INDEX(Mal!P$9:P$431,COUNTIF($E$108:$F391,"")-COUNT($H$108:$H391)+1,0)=R391,"",INDEX(Mal!P$9:P$431,COUNTIF($E$108:$F391,"")-COUNT($H$108:$H391)+1,0)),"")</f>
        <v>#N/A</v>
      </c>
      <c r="S392" s="39" t="e">
        <f>IF($E392="",IF(INDEX(Mal!Q$9:Q$431,COUNTIF($E$108:$F391,"")-COUNT($H$108:$H391)+1,0)=S391,"",INDEX(Mal!Q$9:Q$431,COUNTIF($E$108:$F391,"")-COUNT($H$108:$H391)+1,0)),"")</f>
        <v>#N/A</v>
      </c>
      <c r="T392" s="39" t="e">
        <f>IF($E392="",IF(INDEX(Mal!R$9:R$431,COUNTIF($E$108:$F391,"")-COUNT($H$108:$H391)+1,0)=T391,"",INDEX(Mal!R$9:R$431,COUNTIF($E$108:$F391,"")-COUNT($H$108:$H391)+1,0)),"")</f>
        <v>#N/A</v>
      </c>
      <c r="U392" s="39" t="e">
        <f>IF($E392="",IF(INDEX(Mal!S$9:S$431,COUNTIF($E$108:$F391,"")-COUNT($H$108:$H391)+1,0)=U391,"",INDEX(Mal!S$9:S$431,COUNTIF($E$108:$F391,"")-COUNT($H$108:$H391)+1,0)),"")</f>
        <v>#N/A</v>
      </c>
      <c r="V392" s="39" t="e">
        <f t="shared" si="16"/>
        <v>#N/A</v>
      </c>
      <c r="W392" s="39" t="e">
        <f>IF(IF(AND(E392="",F392=""),INDEX(Mal!I$9:I$431,(COUNT($H$108:$H392)-COUNTIF($V$108:$V392,"")),0),"")="","",IF(AND(E392="",F392=""),INDEX(Mal!I$9:I$431,(COUNT($H$108:$H392)-COUNTIF($V$108:$V392,"")),0),""))</f>
        <v>#N/A</v>
      </c>
      <c r="X392" s="39" t="e">
        <f>IF($E392="",IF(INDEX(Mal!J$9:J$431,COUNTIF($E$108:$F391,"")-COUNT($H$108:$H391)+1,0)=X391,"",INDEX(Mal!J$9:J$431,COUNTIF($E$108:$F391,"")-COUNT($H$108:$H391)+1,0)),"")</f>
        <v>#N/A</v>
      </c>
      <c r="Y392" s="39" t="e">
        <f>IF(AND(Y391="",$H392=$H391),"",IF(VLOOKUP($H392,Mal!$A$9:$T$431,20,0)='Sales Orders'!Y391,"",VLOOKUP($H392,Mal!$A$9:$T$431,20,0)))</f>
        <v>#N/A</v>
      </c>
      <c r="Z392" s="39" t="e">
        <f t="shared" si="17"/>
        <v>#N/A</v>
      </c>
    </row>
    <row r="393" spans="1:26">
      <c r="A393" t="str">
        <f>IFERROR(IF(VLOOKUP(H393,Mal!$A$9:$A$431,1,0),"","END"),"END")</f>
        <v>END</v>
      </c>
      <c r="B393" s="39" t="e">
        <f>IF($E393="",IF(INDEX(Mal!$D$9:$D$431,COUNTIF($E$108:$F392,"")-COUNT($H$108:$H392)+1,0)=B392,"",INDEX(Mal!$D$9:$D$431,COUNTIF($E$108:$F392,"")-COUNT($H$108:$H392)+1,0)),"")</f>
        <v>#N/A</v>
      </c>
      <c r="C393" s="39" t="e">
        <f t="shared" si="18"/>
        <v>#N/A</v>
      </c>
      <c r="D393" s="39" t="e">
        <f>IF($E393="",IF(INDEX(Mal!$F$9:$F$431,COUNTIF($E$108:$F392,"")-COUNT($H$108:$H392)+1,0)=D392,"",INDEX(Mal!$F$9:$F$431,COUNTIF($E$108:$F392,"")-COUNT($H$108:$H392)+1,0)),"")</f>
        <v>#N/A</v>
      </c>
      <c r="E393" s="39" t="e">
        <f>IF(AND(E392="",$H393=$H392),"",IF(VLOOKUP(H393,Mal!$A$9:$B$431,2,0)='Sales Orders'!E392,"",VLOOKUP($H393,Mal!$A$9:$B$431,2,0)))</f>
        <v>#N/A</v>
      </c>
      <c r="F393" s="39" t="e">
        <f>IF($E393="",IF(INDEX(Mal!$C$9:$C$431,COUNTIF($E$108:$F392,"")-COUNT($H$108:$H392)+1,0)=F392,"",INDEX(Mal!$C$9:$C$431,COUNTIF($E$108:$F392,"")-COUNT($H$108:$H392)+1,0)),"")</f>
        <v>#N/A</v>
      </c>
      <c r="G393" s="39" t="e">
        <f t="shared" si="19"/>
        <v>#N/A</v>
      </c>
      <c r="H393" s="39">
        <f>IF(COUNTIF(Mal!$A$9:$A$431,'Sales Orders'!H392)+COUNTIFS(Mal!$A$9:$A$431,H392,Mal!$B$9:$B$431,"&lt;&gt;")+COUNTIFS(Mal!$A$9:$A$431,H392,Mal!$C$9:$C$431,"&lt;&gt;")=COUNTIF('Sales Orders'!$H$108:H392,'Sales Orders'!H392),'Sales Orders'!H392+1,'Sales Orders'!H392)</f>
        <v>2</v>
      </c>
      <c r="I393" s="39" t="e">
        <f>IF(E393="","",IF(Mal!$C$5="","",Mal!$C$5))</f>
        <v>#N/A</v>
      </c>
      <c r="J393" s="39" t="e">
        <f>IF(AND(J392="",$H393=$H392),"",IF(VLOOKUP($H393,Mal!$A$9:$H$431,7,0)='Sales Orders'!J392,"",VLOOKUP($H393,Mal!$A$9:$H$431,7,0)))</f>
        <v>#N/A</v>
      </c>
      <c r="K393" s="39" t="e">
        <f>IF(AND(K392="",$H393=$H392),"",IF(VLOOKUP($H393,Mal!$A$9:$H$431,8,0)='Sales Orders'!K392,"",VLOOKUP($H393,Mal!$A$9:$H$431,8,0)))</f>
        <v>#N/A</v>
      </c>
      <c r="L393" s="39" t="e">
        <f>IF(E393="","",IF(Mal!$C$6="","",Mal!$C$6))</f>
        <v>#N/A</v>
      </c>
      <c r="M393" s="39" t="e">
        <f>IF($E393="",IF(INDEX(Mal!K$9:K$431,COUNTIF($E$108:$F392,"")-COUNT($H$108:$H392)+1,0)=M392,"",INDEX(Mal!K$9:K$431,COUNTIF($E$108:$F392,"")-COUNT($H$108:$H392)+1,0)),"")</f>
        <v>#N/A</v>
      </c>
      <c r="N393" s="39" t="e">
        <f>IF($E393="",IF(INDEX(Mal!L$9:L$431,COUNTIF($E$108:$F392,"")-COUNT($H$108:$H392)+1,0)=N392,"",INDEX(Mal!L$9:L$431,COUNTIF($E$108:$F392,"")-COUNT($H$108:$H392)+1,0)),"")</f>
        <v>#N/A</v>
      </c>
      <c r="O393" s="39" t="e">
        <f>IF($E393="",IF(INDEX(Mal!M$9:M$431,COUNTIF($E$108:$F392,"")-COUNT($H$108:$H392)+1,0)=O392,"",INDEX(Mal!M$9:M$431,COUNTIF($E$108:$F392,"")-COUNT($H$108:$H392)+1,0)),"")</f>
        <v>#N/A</v>
      </c>
      <c r="P393" s="39" t="e">
        <f>IF($E393="",IF(INDEX(Mal!N$9:N$431,COUNTIF($E$108:$F392,"")-COUNT($H$108:$H392)+1,0)=P392,"",INDEX(Mal!N$9:N$431,COUNTIF($E$108:$F392,"")-COUNT($H$108:$H392)+1,0)),"")</f>
        <v>#N/A</v>
      </c>
      <c r="Q393" s="39" t="e">
        <f>IF($E393="",IF(INDEX(Mal!O$9:O$431,COUNTIF($E$108:$F392,"")-COUNT($H$108:$H392)+1,0)=Q392,"",INDEX(Mal!O$9:O$431,COUNTIF($E$108:$F392,"")-COUNT($H$108:$H392)+1,0)),"")</f>
        <v>#N/A</v>
      </c>
      <c r="R393" s="39" t="e">
        <f>IF($E393="",IF(INDEX(Mal!P$9:P$431,COUNTIF($E$108:$F392,"")-COUNT($H$108:$H392)+1,0)=R392,"",INDEX(Mal!P$9:P$431,COUNTIF($E$108:$F392,"")-COUNT($H$108:$H392)+1,0)),"")</f>
        <v>#N/A</v>
      </c>
      <c r="S393" s="39" t="e">
        <f>IF($E393="",IF(INDEX(Mal!Q$9:Q$431,COUNTIF($E$108:$F392,"")-COUNT($H$108:$H392)+1,0)=S392,"",INDEX(Mal!Q$9:Q$431,COUNTIF($E$108:$F392,"")-COUNT($H$108:$H392)+1,0)),"")</f>
        <v>#N/A</v>
      </c>
      <c r="T393" s="39" t="e">
        <f>IF($E393="",IF(INDEX(Mal!R$9:R$431,COUNTIF($E$108:$F392,"")-COUNT($H$108:$H392)+1,0)=T392,"",INDEX(Mal!R$9:R$431,COUNTIF($E$108:$F392,"")-COUNT($H$108:$H392)+1,0)),"")</f>
        <v>#N/A</v>
      </c>
      <c r="U393" s="39" t="e">
        <f>IF($E393="",IF(INDEX(Mal!S$9:S$431,COUNTIF($E$108:$F392,"")-COUNT($H$108:$H392)+1,0)=U392,"",INDEX(Mal!S$9:S$431,COUNTIF($E$108:$F392,"")-COUNT($H$108:$H392)+1,0)),"")</f>
        <v>#N/A</v>
      </c>
      <c r="V393" s="39" t="e">
        <f t="shared" si="16"/>
        <v>#N/A</v>
      </c>
      <c r="W393" s="39" t="e">
        <f>IF(IF(AND(E393="",F393=""),INDEX(Mal!I$9:I$431,(COUNT($H$108:$H393)-COUNTIF($V$108:$V393,"")),0),"")="","",IF(AND(E393="",F393=""),INDEX(Mal!I$9:I$431,(COUNT($H$108:$H393)-COUNTIF($V$108:$V393,"")),0),""))</f>
        <v>#N/A</v>
      </c>
      <c r="X393" s="39" t="e">
        <f>IF($E393="",IF(INDEX(Mal!J$9:J$431,COUNTIF($E$108:$F392,"")-COUNT($H$108:$H392)+1,0)=X392,"",INDEX(Mal!J$9:J$431,COUNTIF($E$108:$F392,"")-COUNT($H$108:$H392)+1,0)),"")</f>
        <v>#N/A</v>
      </c>
      <c r="Y393" s="39" t="e">
        <f>IF(AND(Y392="",$H393=$H392),"",IF(VLOOKUP($H393,Mal!$A$9:$T$431,20,0)='Sales Orders'!Y392,"",VLOOKUP($H393,Mal!$A$9:$T$431,20,0)))</f>
        <v>#N/A</v>
      </c>
      <c r="Z393" s="39" t="e">
        <f t="shared" si="17"/>
        <v>#N/A</v>
      </c>
    </row>
    <row r="394" spans="1:26">
      <c r="A394" t="str">
        <f>IFERROR(IF(VLOOKUP(H394,Mal!$A$9:$A$431,1,0),"","END"),"END")</f>
        <v>END</v>
      </c>
      <c r="B394" s="39" t="e">
        <f>IF($E394="",IF(INDEX(Mal!$D$9:$D$431,COUNTIF($E$108:$F393,"")-COUNT($H$108:$H393)+1,0)=B393,"",INDEX(Mal!$D$9:$D$431,COUNTIF($E$108:$F393,"")-COUNT($H$108:$H393)+1,0)),"")</f>
        <v>#N/A</v>
      </c>
      <c r="C394" s="39" t="e">
        <f t="shared" si="18"/>
        <v>#N/A</v>
      </c>
      <c r="D394" s="39" t="e">
        <f>IF($E394="",IF(INDEX(Mal!$F$9:$F$431,COUNTIF($E$108:$F393,"")-COUNT($H$108:$H393)+1,0)=D393,"",INDEX(Mal!$F$9:$F$431,COUNTIF($E$108:$F393,"")-COUNT($H$108:$H393)+1,0)),"")</f>
        <v>#N/A</v>
      </c>
      <c r="E394" s="39" t="e">
        <f>IF(AND(E393="",$H394=$H393),"",IF(VLOOKUP(H394,Mal!$A$9:$B$431,2,0)='Sales Orders'!E393,"",VLOOKUP($H394,Mal!$A$9:$B$431,2,0)))</f>
        <v>#N/A</v>
      </c>
      <c r="F394" s="39" t="e">
        <f>IF($E394="",IF(INDEX(Mal!$C$9:$C$431,COUNTIF($E$108:$F393,"")-COUNT($H$108:$H393)+1,0)=F393,"",INDEX(Mal!$C$9:$C$431,COUNTIF($E$108:$F393,"")-COUNT($H$108:$H393)+1,0)),"")</f>
        <v>#N/A</v>
      </c>
      <c r="G394" s="39" t="e">
        <f t="shared" si="19"/>
        <v>#N/A</v>
      </c>
      <c r="H394" s="39">
        <f>IF(COUNTIF(Mal!$A$9:$A$431,'Sales Orders'!H393)+COUNTIFS(Mal!$A$9:$A$431,H393,Mal!$B$9:$B$431,"&lt;&gt;")+COUNTIFS(Mal!$A$9:$A$431,H393,Mal!$C$9:$C$431,"&lt;&gt;")=COUNTIF('Sales Orders'!$H$108:H393,'Sales Orders'!H393),'Sales Orders'!H393+1,'Sales Orders'!H393)</f>
        <v>2</v>
      </c>
      <c r="I394" s="39" t="e">
        <f>IF(E394="","",IF(Mal!$C$5="","",Mal!$C$5))</f>
        <v>#N/A</v>
      </c>
      <c r="J394" s="39" t="e">
        <f>IF(AND(J393="",$H394=$H393),"",IF(VLOOKUP($H394,Mal!$A$9:$H$431,7,0)='Sales Orders'!J393,"",VLOOKUP($H394,Mal!$A$9:$H$431,7,0)))</f>
        <v>#N/A</v>
      </c>
      <c r="K394" s="39" t="e">
        <f>IF(AND(K393="",$H394=$H393),"",IF(VLOOKUP($H394,Mal!$A$9:$H$431,8,0)='Sales Orders'!K393,"",VLOOKUP($H394,Mal!$A$9:$H$431,8,0)))</f>
        <v>#N/A</v>
      </c>
      <c r="L394" s="39" t="e">
        <f>IF(E394="","",IF(Mal!$C$6="","",Mal!$C$6))</f>
        <v>#N/A</v>
      </c>
      <c r="M394" s="39" t="e">
        <f>IF($E394="",IF(INDEX(Mal!K$9:K$431,COUNTIF($E$108:$F393,"")-COUNT($H$108:$H393)+1,0)=M393,"",INDEX(Mal!K$9:K$431,COUNTIF($E$108:$F393,"")-COUNT($H$108:$H393)+1,0)),"")</f>
        <v>#N/A</v>
      </c>
      <c r="N394" s="39" t="e">
        <f>IF($E394="",IF(INDEX(Mal!L$9:L$431,COUNTIF($E$108:$F393,"")-COUNT($H$108:$H393)+1,0)=N393,"",INDEX(Mal!L$9:L$431,COUNTIF($E$108:$F393,"")-COUNT($H$108:$H393)+1,0)),"")</f>
        <v>#N/A</v>
      </c>
      <c r="O394" s="39" t="e">
        <f>IF($E394="",IF(INDEX(Mal!M$9:M$431,COUNTIF($E$108:$F393,"")-COUNT($H$108:$H393)+1,0)=O393,"",INDEX(Mal!M$9:M$431,COUNTIF($E$108:$F393,"")-COUNT($H$108:$H393)+1,0)),"")</f>
        <v>#N/A</v>
      </c>
      <c r="P394" s="39" t="e">
        <f>IF($E394="",IF(INDEX(Mal!N$9:N$431,COUNTIF($E$108:$F393,"")-COUNT($H$108:$H393)+1,0)=P393,"",INDEX(Mal!N$9:N$431,COUNTIF($E$108:$F393,"")-COUNT($H$108:$H393)+1,0)),"")</f>
        <v>#N/A</v>
      </c>
      <c r="Q394" s="39" t="e">
        <f>IF($E394="",IF(INDEX(Mal!O$9:O$431,COUNTIF($E$108:$F393,"")-COUNT($H$108:$H393)+1,0)=Q393,"",INDEX(Mal!O$9:O$431,COUNTIF($E$108:$F393,"")-COUNT($H$108:$H393)+1,0)),"")</f>
        <v>#N/A</v>
      </c>
      <c r="R394" s="39" t="e">
        <f>IF($E394="",IF(INDEX(Mal!P$9:P$431,COUNTIF($E$108:$F393,"")-COUNT($H$108:$H393)+1,0)=R393,"",INDEX(Mal!P$9:P$431,COUNTIF($E$108:$F393,"")-COUNT($H$108:$H393)+1,0)),"")</f>
        <v>#N/A</v>
      </c>
      <c r="S394" s="39" t="e">
        <f>IF($E394="",IF(INDEX(Mal!Q$9:Q$431,COUNTIF($E$108:$F393,"")-COUNT($H$108:$H393)+1,0)=S393,"",INDEX(Mal!Q$9:Q$431,COUNTIF($E$108:$F393,"")-COUNT($H$108:$H393)+1,0)),"")</f>
        <v>#N/A</v>
      </c>
      <c r="T394" s="39" t="e">
        <f>IF($E394="",IF(INDEX(Mal!R$9:R$431,COUNTIF($E$108:$F393,"")-COUNT($H$108:$H393)+1,0)=T393,"",INDEX(Mal!R$9:R$431,COUNTIF($E$108:$F393,"")-COUNT($H$108:$H393)+1,0)),"")</f>
        <v>#N/A</v>
      </c>
      <c r="U394" s="39" t="e">
        <f>IF($E394="",IF(INDEX(Mal!S$9:S$431,COUNTIF($E$108:$F393,"")-COUNT($H$108:$H393)+1,0)=U393,"",INDEX(Mal!S$9:S$431,COUNTIF($E$108:$F393,"")-COUNT($H$108:$H393)+1,0)),"")</f>
        <v>#N/A</v>
      </c>
      <c r="V394" s="39" t="e">
        <f t="shared" si="16"/>
        <v>#N/A</v>
      </c>
      <c r="W394" s="39" t="e">
        <f>IF(IF(AND(E394="",F394=""),INDEX(Mal!I$9:I$431,(COUNT($H$108:$H394)-COUNTIF($V$108:$V394,"")),0),"")="","",IF(AND(E394="",F394=""),INDEX(Mal!I$9:I$431,(COUNT($H$108:$H394)-COUNTIF($V$108:$V394,"")),0),""))</f>
        <v>#N/A</v>
      </c>
      <c r="X394" s="39" t="e">
        <f>IF($E394="",IF(INDEX(Mal!J$9:J$431,COUNTIF($E$108:$F393,"")-COUNT($H$108:$H393)+1,0)=X393,"",INDEX(Mal!J$9:J$431,COUNTIF($E$108:$F393,"")-COUNT($H$108:$H393)+1,0)),"")</f>
        <v>#N/A</v>
      </c>
      <c r="Y394" s="39" t="e">
        <f>IF(AND(Y393="",$H394=$H393),"",IF(VLOOKUP($H394,Mal!$A$9:$T$431,20,0)='Sales Orders'!Y393,"",VLOOKUP($H394,Mal!$A$9:$T$431,20,0)))</f>
        <v>#N/A</v>
      </c>
      <c r="Z394" s="39" t="e">
        <f t="shared" si="17"/>
        <v>#N/A</v>
      </c>
    </row>
    <row r="395" spans="1:26">
      <c r="A395" t="str">
        <f>IFERROR(IF(VLOOKUP(H395,Mal!$A$9:$A$431,1,0),"","END"),"END")</f>
        <v>END</v>
      </c>
      <c r="B395" s="39" t="e">
        <f>IF($E395="",IF(INDEX(Mal!$D$9:$D$431,COUNTIF($E$108:$F394,"")-COUNT($H$108:$H394)+1,0)=B394,"",INDEX(Mal!$D$9:$D$431,COUNTIF($E$108:$F394,"")-COUNT($H$108:$H394)+1,0)),"")</f>
        <v>#N/A</v>
      </c>
      <c r="C395" s="39" t="e">
        <f t="shared" si="18"/>
        <v>#N/A</v>
      </c>
      <c r="D395" s="39" t="e">
        <f>IF($E395="",IF(INDEX(Mal!$F$9:$F$431,COUNTIF($E$108:$F394,"")-COUNT($H$108:$H394)+1,0)=D394,"",INDEX(Mal!$F$9:$F$431,COUNTIF($E$108:$F394,"")-COUNT($H$108:$H394)+1,0)),"")</f>
        <v>#N/A</v>
      </c>
      <c r="E395" s="39" t="e">
        <f>IF(AND(E394="",$H395=$H394),"",IF(VLOOKUP(H395,Mal!$A$9:$B$431,2,0)='Sales Orders'!E394,"",VLOOKUP($H395,Mal!$A$9:$B$431,2,0)))</f>
        <v>#N/A</v>
      </c>
      <c r="F395" s="39" t="e">
        <f>IF($E395="",IF(INDEX(Mal!$C$9:$C$431,COUNTIF($E$108:$F394,"")-COUNT($H$108:$H394)+1,0)=F394,"",INDEX(Mal!$C$9:$C$431,COUNTIF($E$108:$F394,"")-COUNT($H$108:$H394)+1,0)),"")</f>
        <v>#N/A</v>
      </c>
      <c r="G395" s="39" t="e">
        <f t="shared" si="19"/>
        <v>#N/A</v>
      </c>
      <c r="H395" s="39">
        <f>IF(COUNTIF(Mal!$A$9:$A$431,'Sales Orders'!H394)+COUNTIFS(Mal!$A$9:$A$431,H394,Mal!$B$9:$B$431,"&lt;&gt;")+COUNTIFS(Mal!$A$9:$A$431,H394,Mal!$C$9:$C$431,"&lt;&gt;")=COUNTIF('Sales Orders'!$H$108:H394,'Sales Orders'!H394),'Sales Orders'!H394+1,'Sales Orders'!H394)</f>
        <v>2</v>
      </c>
      <c r="I395" s="39" t="e">
        <f>IF(E395="","",IF(Mal!$C$5="","",Mal!$C$5))</f>
        <v>#N/A</v>
      </c>
      <c r="J395" s="39" t="e">
        <f>IF(AND(J394="",$H395=$H394),"",IF(VLOOKUP($H395,Mal!$A$9:$H$431,7,0)='Sales Orders'!J394,"",VLOOKUP($H395,Mal!$A$9:$H$431,7,0)))</f>
        <v>#N/A</v>
      </c>
      <c r="K395" s="39" t="e">
        <f>IF(AND(K394="",$H395=$H394),"",IF(VLOOKUP($H395,Mal!$A$9:$H$431,8,0)='Sales Orders'!K394,"",VLOOKUP($H395,Mal!$A$9:$H$431,8,0)))</f>
        <v>#N/A</v>
      </c>
      <c r="L395" s="39" t="e">
        <f>IF(E395="","",IF(Mal!$C$6="","",Mal!$C$6))</f>
        <v>#N/A</v>
      </c>
      <c r="M395" s="39" t="e">
        <f>IF($E395="",IF(INDEX(Mal!K$9:K$431,COUNTIF($E$108:$F394,"")-COUNT($H$108:$H394)+1,0)=M394,"",INDEX(Mal!K$9:K$431,COUNTIF($E$108:$F394,"")-COUNT($H$108:$H394)+1,0)),"")</f>
        <v>#N/A</v>
      </c>
      <c r="N395" s="39" t="e">
        <f>IF($E395="",IF(INDEX(Mal!L$9:L$431,COUNTIF($E$108:$F394,"")-COUNT($H$108:$H394)+1,0)=N394,"",INDEX(Mal!L$9:L$431,COUNTIF($E$108:$F394,"")-COUNT($H$108:$H394)+1,0)),"")</f>
        <v>#N/A</v>
      </c>
      <c r="O395" s="39" t="e">
        <f>IF($E395="",IF(INDEX(Mal!M$9:M$431,COUNTIF($E$108:$F394,"")-COUNT($H$108:$H394)+1,0)=O394,"",INDEX(Mal!M$9:M$431,COUNTIF($E$108:$F394,"")-COUNT($H$108:$H394)+1,0)),"")</f>
        <v>#N/A</v>
      </c>
      <c r="P395" s="39" t="e">
        <f>IF($E395="",IF(INDEX(Mal!N$9:N$431,COUNTIF($E$108:$F394,"")-COUNT($H$108:$H394)+1,0)=P394,"",INDEX(Mal!N$9:N$431,COUNTIF($E$108:$F394,"")-COUNT($H$108:$H394)+1,0)),"")</f>
        <v>#N/A</v>
      </c>
      <c r="Q395" s="39" t="e">
        <f>IF($E395="",IF(INDEX(Mal!O$9:O$431,COUNTIF($E$108:$F394,"")-COUNT($H$108:$H394)+1,0)=Q394,"",INDEX(Mal!O$9:O$431,COUNTIF($E$108:$F394,"")-COUNT($H$108:$H394)+1,0)),"")</f>
        <v>#N/A</v>
      </c>
      <c r="R395" s="39" t="e">
        <f>IF($E395="",IF(INDEX(Mal!P$9:P$431,COUNTIF($E$108:$F394,"")-COUNT($H$108:$H394)+1,0)=R394,"",INDEX(Mal!P$9:P$431,COUNTIF($E$108:$F394,"")-COUNT($H$108:$H394)+1,0)),"")</f>
        <v>#N/A</v>
      </c>
      <c r="S395" s="39" t="e">
        <f>IF($E395="",IF(INDEX(Mal!Q$9:Q$431,COUNTIF($E$108:$F394,"")-COUNT($H$108:$H394)+1,0)=S394,"",INDEX(Mal!Q$9:Q$431,COUNTIF($E$108:$F394,"")-COUNT($H$108:$H394)+1,0)),"")</f>
        <v>#N/A</v>
      </c>
      <c r="T395" s="39" t="e">
        <f>IF($E395="",IF(INDEX(Mal!R$9:R$431,COUNTIF($E$108:$F394,"")-COUNT($H$108:$H394)+1,0)=T394,"",INDEX(Mal!R$9:R$431,COUNTIF($E$108:$F394,"")-COUNT($H$108:$H394)+1,0)),"")</f>
        <v>#N/A</v>
      </c>
      <c r="U395" s="39" t="e">
        <f>IF($E395="",IF(INDEX(Mal!S$9:S$431,COUNTIF($E$108:$F394,"")-COUNT($H$108:$H394)+1,0)=U394,"",INDEX(Mal!S$9:S$431,COUNTIF($E$108:$F394,"")-COUNT($H$108:$H394)+1,0)),"")</f>
        <v>#N/A</v>
      </c>
      <c r="V395" s="39" t="e">
        <f t="shared" si="16"/>
        <v>#N/A</v>
      </c>
      <c r="W395" s="39" t="e">
        <f>IF(IF(AND(E395="",F395=""),INDEX(Mal!I$9:I$431,(COUNT($H$108:$H395)-COUNTIF($V$108:$V395,"")),0),"")="","",IF(AND(E395="",F395=""),INDEX(Mal!I$9:I$431,(COUNT($H$108:$H395)-COUNTIF($V$108:$V395,"")),0),""))</f>
        <v>#N/A</v>
      </c>
      <c r="X395" s="39" t="e">
        <f>IF($E395="",IF(INDEX(Mal!J$9:J$431,COUNTIF($E$108:$F394,"")-COUNT($H$108:$H394)+1,0)=X394,"",INDEX(Mal!J$9:J$431,COUNTIF($E$108:$F394,"")-COUNT($H$108:$H394)+1,0)),"")</f>
        <v>#N/A</v>
      </c>
      <c r="Y395" s="39" t="e">
        <f>IF(AND(Y394="",$H395=$H394),"",IF(VLOOKUP($H395,Mal!$A$9:$T$431,20,0)='Sales Orders'!Y394,"",VLOOKUP($H395,Mal!$A$9:$T$431,20,0)))</f>
        <v>#N/A</v>
      </c>
      <c r="Z395" s="39" t="e">
        <f t="shared" si="17"/>
        <v>#N/A</v>
      </c>
    </row>
    <row r="396" spans="1:26">
      <c r="A396" t="str">
        <f>IFERROR(IF(VLOOKUP(H396,Mal!$A$9:$A$431,1,0),"","END"),"END")</f>
        <v>END</v>
      </c>
      <c r="B396" s="39" t="e">
        <f>IF($E396="",IF(INDEX(Mal!$D$9:$D$431,COUNTIF($E$108:$F395,"")-COUNT($H$108:$H395)+1,0)=B395,"",INDEX(Mal!$D$9:$D$431,COUNTIF($E$108:$F395,"")-COUNT($H$108:$H395)+1,0)),"")</f>
        <v>#N/A</v>
      </c>
      <c r="C396" s="39" t="e">
        <f t="shared" si="18"/>
        <v>#N/A</v>
      </c>
      <c r="D396" s="39" t="e">
        <f>IF($E396="",IF(INDEX(Mal!$F$9:$F$431,COUNTIF($E$108:$F395,"")-COUNT($H$108:$H395)+1,0)=D395,"",INDEX(Mal!$F$9:$F$431,COUNTIF($E$108:$F395,"")-COUNT($H$108:$H395)+1,0)),"")</f>
        <v>#N/A</v>
      </c>
      <c r="E396" s="39" t="e">
        <f>IF(AND(E395="",$H396=$H395),"",IF(VLOOKUP(H396,Mal!$A$9:$B$431,2,0)='Sales Orders'!E395,"",VLOOKUP($H396,Mal!$A$9:$B$431,2,0)))</f>
        <v>#N/A</v>
      </c>
      <c r="F396" s="39" t="e">
        <f>IF($E396="",IF(INDEX(Mal!$C$9:$C$431,COUNTIF($E$108:$F395,"")-COUNT($H$108:$H395)+1,0)=F395,"",INDEX(Mal!$C$9:$C$431,COUNTIF($E$108:$F395,"")-COUNT($H$108:$H395)+1,0)),"")</f>
        <v>#N/A</v>
      </c>
      <c r="G396" s="39" t="e">
        <f t="shared" si="19"/>
        <v>#N/A</v>
      </c>
      <c r="H396" s="39">
        <f>IF(COUNTIF(Mal!$A$9:$A$431,'Sales Orders'!H395)+COUNTIFS(Mal!$A$9:$A$431,H395,Mal!$B$9:$B$431,"&lt;&gt;")+COUNTIFS(Mal!$A$9:$A$431,H395,Mal!$C$9:$C$431,"&lt;&gt;")=COUNTIF('Sales Orders'!$H$108:H395,'Sales Orders'!H395),'Sales Orders'!H395+1,'Sales Orders'!H395)</f>
        <v>2</v>
      </c>
      <c r="I396" s="39" t="e">
        <f>IF(E396="","",IF(Mal!$C$5="","",Mal!$C$5))</f>
        <v>#N/A</v>
      </c>
      <c r="J396" s="39" t="e">
        <f>IF(AND(J395="",$H396=$H395),"",IF(VLOOKUP($H396,Mal!$A$9:$H$431,7,0)='Sales Orders'!J395,"",VLOOKUP($H396,Mal!$A$9:$H$431,7,0)))</f>
        <v>#N/A</v>
      </c>
      <c r="K396" s="39" t="e">
        <f>IF(AND(K395="",$H396=$H395),"",IF(VLOOKUP($H396,Mal!$A$9:$H$431,8,0)='Sales Orders'!K395,"",VLOOKUP($H396,Mal!$A$9:$H$431,8,0)))</f>
        <v>#N/A</v>
      </c>
      <c r="L396" s="39" t="e">
        <f>IF(E396="","",IF(Mal!$C$6="","",Mal!$C$6))</f>
        <v>#N/A</v>
      </c>
      <c r="M396" s="39" t="e">
        <f>IF($E396="",IF(INDEX(Mal!K$9:K$431,COUNTIF($E$108:$F395,"")-COUNT($H$108:$H395)+1,0)=M395,"",INDEX(Mal!K$9:K$431,COUNTIF($E$108:$F395,"")-COUNT($H$108:$H395)+1,0)),"")</f>
        <v>#N/A</v>
      </c>
      <c r="N396" s="39" t="e">
        <f>IF($E396="",IF(INDEX(Mal!L$9:L$431,COUNTIF($E$108:$F395,"")-COUNT($H$108:$H395)+1,0)=N395,"",INDEX(Mal!L$9:L$431,COUNTIF($E$108:$F395,"")-COUNT($H$108:$H395)+1,0)),"")</f>
        <v>#N/A</v>
      </c>
      <c r="O396" s="39" t="e">
        <f>IF($E396="",IF(INDEX(Mal!M$9:M$431,COUNTIF($E$108:$F395,"")-COUNT($H$108:$H395)+1,0)=O395,"",INDEX(Mal!M$9:M$431,COUNTIF($E$108:$F395,"")-COUNT($H$108:$H395)+1,0)),"")</f>
        <v>#N/A</v>
      </c>
      <c r="P396" s="39" t="e">
        <f>IF($E396="",IF(INDEX(Mal!N$9:N$431,COUNTIF($E$108:$F395,"")-COUNT($H$108:$H395)+1,0)=P395,"",INDEX(Mal!N$9:N$431,COUNTIF($E$108:$F395,"")-COUNT($H$108:$H395)+1,0)),"")</f>
        <v>#N/A</v>
      </c>
      <c r="Q396" s="39" t="e">
        <f>IF($E396="",IF(INDEX(Mal!O$9:O$431,COUNTIF($E$108:$F395,"")-COUNT($H$108:$H395)+1,0)=Q395,"",INDEX(Mal!O$9:O$431,COUNTIF($E$108:$F395,"")-COUNT($H$108:$H395)+1,0)),"")</f>
        <v>#N/A</v>
      </c>
      <c r="R396" s="39" t="e">
        <f>IF($E396="",IF(INDEX(Mal!P$9:P$431,COUNTIF($E$108:$F395,"")-COUNT($H$108:$H395)+1,0)=R395,"",INDEX(Mal!P$9:P$431,COUNTIF($E$108:$F395,"")-COUNT($H$108:$H395)+1,0)),"")</f>
        <v>#N/A</v>
      </c>
      <c r="S396" s="39" t="e">
        <f>IF($E396="",IF(INDEX(Mal!Q$9:Q$431,COUNTIF($E$108:$F395,"")-COUNT($H$108:$H395)+1,0)=S395,"",INDEX(Mal!Q$9:Q$431,COUNTIF($E$108:$F395,"")-COUNT($H$108:$H395)+1,0)),"")</f>
        <v>#N/A</v>
      </c>
      <c r="T396" s="39" t="e">
        <f>IF($E396="",IF(INDEX(Mal!R$9:R$431,COUNTIF($E$108:$F395,"")-COUNT($H$108:$H395)+1,0)=T395,"",INDEX(Mal!R$9:R$431,COUNTIF($E$108:$F395,"")-COUNT($H$108:$H395)+1,0)),"")</f>
        <v>#N/A</v>
      </c>
      <c r="U396" s="39" t="e">
        <f>IF($E396="",IF(INDEX(Mal!S$9:S$431,COUNTIF($E$108:$F395,"")-COUNT($H$108:$H395)+1,0)=U395,"",INDEX(Mal!S$9:S$431,COUNTIF($E$108:$F395,"")-COUNT($H$108:$H395)+1,0)),"")</f>
        <v>#N/A</v>
      </c>
      <c r="V396" s="39" t="e">
        <f t="shared" si="16"/>
        <v>#N/A</v>
      </c>
      <c r="W396" s="39" t="e">
        <f>IF(IF(AND(E396="",F396=""),INDEX(Mal!I$9:I$431,(COUNT($H$108:$H396)-COUNTIF($V$108:$V396,"")),0),"")="","",IF(AND(E396="",F396=""),INDEX(Mal!I$9:I$431,(COUNT($H$108:$H396)-COUNTIF($V$108:$V396,"")),0),""))</f>
        <v>#N/A</v>
      </c>
      <c r="X396" s="39" t="e">
        <f>IF($E396="",IF(INDEX(Mal!J$9:J$431,COUNTIF($E$108:$F395,"")-COUNT($H$108:$H395)+1,0)=X395,"",INDEX(Mal!J$9:J$431,COUNTIF($E$108:$F395,"")-COUNT($H$108:$H395)+1,0)),"")</f>
        <v>#N/A</v>
      </c>
      <c r="Y396" s="39" t="e">
        <f>IF(AND(Y395="",$H396=$H395),"",IF(VLOOKUP($H396,Mal!$A$9:$T$431,20,0)='Sales Orders'!Y395,"",VLOOKUP($H396,Mal!$A$9:$T$431,20,0)))</f>
        <v>#N/A</v>
      </c>
      <c r="Z396" s="39" t="e">
        <f t="shared" si="17"/>
        <v>#N/A</v>
      </c>
    </row>
    <row r="397" spans="1:26">
      <c r="A397" t="str">
        <f>IFERROR(IF(VLOOKUP(H397,Mal!$A$9:$A$431,1,0),"","END"),"END")</f>
        <v>END</v>
      </c>
      <c r="B397" s="39" t="e">
        <f>IF($E397="",IF(INDEX(Mal!$D$9:$D$431,COUNTIF($E$108:$F396,"")-COUNT($H$108:$H396)+1,0)=B396,"",INDEX(Mal!$D$9:$D$431,COUNTIF($E$108:$F396,"")-COUNT($H$108:$H396)+1,0)),"")</f>
        <v>#N/A</v>
      </c>
      <c r="C397" s="39" t="e">
        <f t="shared" si="18"/>
        <v>#N/A</v>
      </c>
      <c r="D397" s="39" t="e">
        <f>IF($E397="",IF(INDEX(Mal!$F$9:$F$431,COUNTIF($E$108:$F396,"")-COUNT($H$108:$H396)+1,0)=D396,"",INDEX(Mal!$F$9:$F$431,COUNTIF($E$108:$F396,"")-COUNT($H$108:$H396)+1,0)),"")</f>
        <v>#N/A</v>
      </c>
      <c r="E397" s="39" t="e">
        <f>IF(AND(E396="",$H397=$H396),"",IF(VLOOKUP(H397,Mal!$A$9:$B$431,2,0)='Sales Orders'!E396,"",VLOOKUP($H397,Mal!$A$9:$B$431,2,0)))</f>
        <v>#N/A</v>
      </c>
      <c r="F397" s="39" t="e">
        <f>IF($E397="",IF(INDEX(Mal!$C$9:$C$431,COUNTIF($E$108:$F396,"")-COUNT($H$108:$H396)+1,0)=F396,"",INDEX(Mal!$C$9:$C$431,COUNTIF($E$108:$F396,"")-COUNT($H$108:$H396)+1,0)),"")</f>
        <v>#N/A</v>
      </c>
      <c r="G397" s="39" t="e">
        <f t="shared" si="19"/>
        <v>#N/A</v>
      </c>
      <c r="H397" s="39">
        <f>IF(COUNTIF(Mal!$A$9:$A$431,'Sales Orders'!H396)+COUNTIFS(Mal!$A$9:$A$431,H396,Mal!$B$9:$B$431,"&lt;&gt;")+COUNTIFS(Mal!$A$9:$A$431,H396,Mal!$C$9:$C$431,"&lt;&gt;")=COUNTIF('Sales Orders'!$H$108:H396,'Sales Orders'!H396),'Sales Orders'!H396+1,'Sales Orders'!H396)</f>
        <v>2</v>
      </c>
      <c r="I397" s="39" t="e">
        <f>IF(E397="","",IF(Mal!$C$5="","",Mal!$C$5))</f>
        <v>#N/A</v>
      </c>
      <c r="J397" s="39" t="e">
        <f>IF(AND(J396="",$H397=$H396),"",IF(VLOOKUP($H397,Mal!$A$9:$H$431,7,0)='Sales Orders'!J396,"",VLOOKUP($H397,Mal!$A$9:$H$431,7,0)))</f>
        <v>#N/A</v>
      </c>
      <c r="K397" s="39" t="e">
        <f>IF(AND(K396="",$H397=$H396),"",IF(VLOOKUP($H397,Mal!$A$9:$H$431,8,0)='Sales Orders'!K396,"",VLOOKUP($H397,Mal!$A$9:$H$431,8,0)))</f>
        <v>#N/A</v>
      </c>
      <c r="L397" s="39" t="e">
        <f>IF(E397="","",IF(Mal!$C$6="","",Mal!$C$6))</f>
        <v>#N/A</v>
      </c>
      <c r="M397" s="39" t="e">
        <f>IF($E397="",IF(INDEX(Mal!K$9:K$431,COUNTIF($E$108:$F396,"")-COUNT($H$108:$H396)+1,0)=M396,"",INDEX(Mal!K$9:K$431,COUNTIF($E$108:$F396,"")-COUNT($H$108:$H396)+1,0)),"")</f>
        <v>#N/A</v>
      </c>
      <c r="N397" s="39" t="e">
        <f>IF($E397="",IF(INDEX(Mal!L$9:L$431,COUNTIF($E$108:$F396,"")-COUNT($H$108:$H396)+1,0)=N396,"",INDEX(Mal!L$9:L$431,COUNTIF($E$108:$F396,"")-COUNT($H$108:$H396)+1,0)),"")</f>
        <v>#N/A</v>
      </c>
      <c r="O397" s="39" t="e">
        <f>IF($E397="",IF(INDEX(Mal!M$9:M$431,COUNTIF($E$108:$F396,"")-COUNT($H$108:$H396)+1,0)=O396,"",INDEX(Mal!M$9:M$431,COUNTIF($E$108:$F396,"")-COUNT($H$108:$H396)+1,0)),"")</f>
        <v>#N/A</v>
      </c>
      <c r="P397" s="39" t="e">
        <f>IF($E397="",IF(INDEX(Mal!N$9:N$431,COUNTIF($E$108:$F396,"")-COUNT($H$108:$H396)+1,0)=P396,"",INDEX(Mal!N$9:N$431,COUNTIF($E$108:$F396,"")-COUNT($H$108:$H396)+1,0)),"")</f>
        <v>#N/A</v>
      </c>
      <c r="Q397" s="39" t="e">
        <f>IF($E397="",IF(INDEX(Mal!O$9:O$431,COUNTIF($E$108:$F396,"")-COUNT($H$108:$H396)+1,0)=Q396,"",INDEX(Mal!O$9:O$431,COUNTIF($E$108:$F396,"")-COUNT($H$108:$H396)+1,0)),"")</f>
        <v>#N/A</v>
      </c>
      <c r="R397" s="39" t="e">
        <f>IF($E397="",IF(INDEX(Mal!P$9:P$431,COUNTIF($E$108:$F396,"")-COUNT($H$108:$H396)+1,0)=R396,"",INDEX(Mal!P$9:P$431,COUNTIF($E$108:$F396,"")-COUNT($H$108:$H396)+1,0)),"")</f>
        <v>#N/A</v>
      </c>
      <c r="S397" s="39" t="e">
        <f>IF($E397="",IF(INDEX(Mal!Q$9:Q$431,COUNTIF($E$108:$F396,"")-COUNT($H$108:$H396)+1,0)=S396,"",INDEX(Mal!Q$9:Q$431,COUNTIF($E$108:$F396,"")-COUNT($H$108:$H396)+1,0)),"")</f>
        <v>#N/A</v>
      </c>
      <c r="T397" s="39" t="e">
        <f>IF($E397="",IF(INDEX(Mal!R$9:R$431,COUNTIF($E$108:$F396,"")-COUNT($H$108:$H396)+1,0)=T396,"",INDEX(Mal!R$9:R$431,COUNTIF($E$108:$F396,"")-COUNT($H$108:$H396)+1,0)),"")</f>
        <v>#N/A</v>
      </c>
      <c r="U397" s="39" t="e">
        <f>IF($E397="",IF(INDEX(Mal!S$9:S$431,COUNTIF($E$108:$F396,"")-COUNT($H$108:$H396)+1,0)=U396,"",INDEX(Mal!S$9:S$431,COUNTIF($E$108:$F396,"")-COUNT($H$108:$H396)+1,0)),"")</f>
        <v>#N/A</v>
      </c>
      <c r="V397" s="39" t="e">
        <f t="shared" si="16"/>
        <v>#N/A</v>
      </c>
      <c r="W397" s="39" t="e">
        <f>IF(IF(AND(E397="",F397=""),INDEX(Mal!I$9:I$431,(COUNT($H$108:$H397)-COUNTIF($V$108:$V397,"")),0),"")="","",IF(AND(E397="",F397=""),INDEX(Mal!I$9:I$431,(COUNT($H$108:$H397)-COUNTIF($V$108:$V397,"")),0),""))</f>
        <v>#N/A</v>
      </c>
      <c r="X397" s="39" t="e">
        <f>IF($E397="",IF(INDEX(Mal!J$9:J$431,COUNTIF($E$108:$F396,"")-COUNT($H$108:$H396)+1,0)=X396,"",INDEX(Mal!J$9:J$431,COUNTIF($E$108:$F396,"")-COUNT($H$108:$H396)+1,0)),"")</f>
        <v>#N/A</v>
      </c>
      <c r="Y397" s="39" t="e">
        <f>IF(AND(Y396="",$H397=$H396),"",IF(VLOOKUP($H397,Mal!$A$9:$T$431,20,0)='Sales Orders'!Y396,"",VLOOKUP($H397,Mal!$A$9:$T$431,20,0)))</f>
        <v>#N/A</v>
      </c>
      <c r="Z397" s="39" t="e">
        <f t="shared" si="17"/>
        <v>#N/A</v>
      </c>
    </row>
    <row r="398" spans="1:26">
      <c r="A398" t="str">
        <f>IFERROR(IF(VLOOKUP(H398,Mal!$A$9:$A$431,1,0),"","END"),"END")</f>
        <v>END</v>
      </c>
      <c r="B398" s="39" t="e">
        <f>IF($E398="",IF(INDEX(Mal!$D$9:$D$431,COUNTIF($E$108:$F397,"")-COUNT($H$108:$H397)+1,0)=B397,"",INDEX(Mal!$D$9:$D$431,COUNTIF($E$108:$F397,"")-COUNT($H$108:$H397)+1,0)),"")</f>
        <v>#N/A</v>
      </c>
      <c r="C398" s="39" t="e">
        <f t="shared" si="18"/>
        <v>#N/A</v>
      </c>
      <c r="D398" s="39" t="e">
        <f>IF($E398="",IF(INDEX(Mal!$F$9:$F$431,COUNTIF($E$108:$F397,"")-COUNT($H$108:$H397)+1,0)=D397,"",INDEX(Mal!$F$9:$F$431,COUNTIF($E$108:$F397,"")-COUNT($H$108:$H397)+1,0)),"")</f>
        <v>#N/A</v>
      </c>
      <c r="E398" s="39" t="e">
        <f>IF(AND(E397="",$H398=$H397),"",IF(VLOOKUP(H398,Mal!$A$9:$B$431,2,0)='Sales Orders'!E397,"",VLOOKUP($H398,Mal!$A$9:$B$431,2,0)))</f>
        <v>#N/A</v>
      </c>
      <c r="F398" s="39" t="e">
        <f>IF($E398="",IF(INDEX(Mal!$C$9:$C$431,COUNTIF($E$108:$F397,"")-COUNT($H$108:$H397)+1,0)=F397,"",INDEX(Mal!$C$9:$C$431,COUNTIF($E$108:$F397,"")-COUNT($H$108:$H397)+1,0)),"")</f>
        <v>#N/A</v>
      </c>
      <c r="G398" s="39" t="e">
        <f t="shared" si="19"/>
        <v>#N/A</v>
      </c>
      <c r="H398" s="39">
        <f>IF(COUNTIF(Mal!$A$9:$A$431,'Sales Orders'!H397)+COUNTIFS(Mal!$A$9:$A$431,H397,Mal!$B$9:$B$431,"&lt;&gt;")+COUNTIFS(Mal!$A$9:$A$431,H397,Mal!$C$9:$C$431,"&lt;&gt;")=COUNTIF('Sales Orders'!$H$108:H397,'Sales Orders'!H397),'Sales Orders'!H397+1,'Sales Orders'!H397)</f>
        <v>2</v>
      </c>
      <c r="I398" s="39" t="e">
        <f>IF(E398="","",IF(Mal!$C$5="","",Mal!$C$5))</f>
        <v>#N/A</v>
      </c>
      <c r="J398" s="39" t="e">
        <f>IF(AND(J397="",$H398=$H397),"",IF(VLOOKUP($H398,Mal!$A$9:$H$431,7,0)='Sales Orders'!J397,"",VLOOKUP($H398,Mal!$A$9:$H$431,7,0)))</f>
        <v>#N/A</v>
      </c>
      <c r="K398" s="39" t="e">
        <f>IF(AND(K397="",$H398=$H397),"",IF(VLOOKUP($H398,Mal!$A$9:$H$431,8,0)='Sales Orders'!K397,"",VLOOKUP($H398,Mal!$A$9:$H$431,8,0)))</f>
        <v>#N/A</v>
      </c>
      <c r="L398" s="39" t="e">
        <f>IF(E398="","",IF(Mal!$C$6="","",Mal!$C$6))</f>
        <v>#N/A</v>
      </c>
      <c r="M398" s="39" t="e">
        <f>IF($E398="",IF(INDEX(Mal!K$9:K$431,COUNTIF($E$108:$F397,"")-COUNT($H$108:$H397)+1,0)=M397,"",INDEX(Mal!K$9:K$431,COUNTIF($E$108:$F397,"")-COUNT($H$108:$H397)+1,0)),"")</f>
        <v>#N/A</v>
      </c>
      <c r="N398" s="39" t="e">
        <f>IF($E398="",IF(INDEX(Mal!L$9:L$431,COUNTIF($E$108:$F397,"")-COUNT($H$108:$H397)+1,0)=N397,"",INDEX(Mal!L$9:L$431,COUNTIF($E$108:$F397,"")-COUNT($H$108:$H397)+1,0)),"")</f>
        <v>#N/A</v>
      </c>
      <c r="O398" s="39" t="e">
        <f>IF($E398="",IF(INDEX(Mal!M$9:M$431,COUNTIF($E$108:$F397,"")-COUNT($H$108:$H397)+1,0)=O397,"",INDEX(Mal!M$9:M$431,COUNTIF($E$108:$F397,"")-COUNT($H$108:$H397)+1,0)),"")</f>
        <v>#N/A</v>
      </c>
      <c r="P398" s="39" t="e">
        <f>IF($E398="",IF(INDEX(Mal!N$9:N$431,COUNTIF($E$108:$F397,"")-COUNT($H$108:$H397)+1,0)=P397,"",INDEX(Mal!N$9:N$431,COUNTIF($E$108:$F397,"")-COUNT($H$108:$H397)+1,0)),"")</f>
        <v>#N/A</v>
      </c>
      <c r="Q398" s="39" t="e">
        <f>IF($E398="",IF(INDEX(Mal!O$9:O$431,COUNTIF($E$108:$F397,"")-COUNT($H$108:$H397)+1,0)=Q397,"",INDEX(Mal!O$9:O$431,COUNTIF($E$108:$F397,"")-COUNT($H$108:$H397)+1,0)),"")</f>
        <v>#N/A</v>
      </c>
      <c r="R398" s="39" t="e">
        <f>IF($E398="",IF(INDEX(Mal!P$9:P$431,COUNTIF($E$108:$F397,"")-COUNT($H$108:$H397)+1,0)=R397,"",INDEX(Mal!P$9:P$431,COUNTIF($E$108:$F397,"")-COUNT($H$108:$H397)+1,0)),"")</f>
        <v>#N/A</v>
      </c>
      <c r="S398" s="39" t="e">
        <f>IF($E398="",IF(INDEX(Mal!Q$9:Q$431,COUNTIF($E$108:$F397,"")-COUNT($H$108:$H397)+1,0)=S397,"",INDEX(Mal!Q$9:Q$431,COUNTIF($E$108:$F397,"")-COUNT($H$108:$H397)+1,0)),"")</f>
        <v>#N/A</v>
      </c>
      <c r="T398" s="39" t="e">
        <f>IF($E398="",IF(INDEX(Mal!R$9:R$431,COUNTIF($E$108:$F397,"")-COUNT($H$108:$H397)+1,0)=T397,"",INDEX(Mal!R$9:R$431,COUNTIF($E$108:$F397,"")-COUNT($H$108:$H397)+1,0)),"")</f>
        <v>#N/A</v>
      </c>
      <c r="U398" s="39" t="e">
        <f>IF($E398="",IF(INDEX(Mal!S$9:S$431,COUNTIF($E$108:$F397,"")-COUNT($H$108:$H397)+1,0)=U397,"",INDEX(Mal!S$9:S$431,COUNTIF($E$108:$F397,"")-COUNT($H$108:$H397)+1,0)),"")</f>
        <v>#N/A</v>
      </c>
      <c r="V398" s="39" t="e">
        <f t="shared" si="16"/>
        <v>#N/A</v>
      </c>
      <c r="W398" s="39" t="e">
        <f>IF(IF(AND(E398="",F398=""),INDEX(Mal!I$9:I$431,(COUNT($H$108:$H398)-COUNTIF($V$108:$V398,"")),0),"")="","",IF(AND(E398="",F398=""),INDEX(Mal!I$9:I$431,(COUNT($H$108:$H398)-COUNTIF($V$108:$V398,"")),0),""))</f>
        <v>#N/A</v>
      </c>
      <c r="X398" s="39" t="e">
        <f>IF($E398="",IF(INDEX(Mal!J$9:J$431,COUNTIF($E$108:$F397,"")-COUNT($H$108:$H397)+1,0)=X397,"",INDEX(Mal!J$9:J$431,COUNTIF($E$108:$F397,"")-COUNT($H$108:$H397)+1,0)),"")</f>
        <v>#N/A</v>
      </c>
      <c r="Y398" s="39" t="e">
        <f>IF(AND(Y397="",$H398=$H397),"",IF(VLOOKUP($H398,Mal!$A$9:$T$431,20,0)='Sales Orders'!Y397,"",VLOOKUP($H398,Mal!$A$9:$T$431,20,0)))</f>
        <v>#N/A</v>
      </c>
      <c r="Z398" s="39" t="e">
        <f t="shared" si="17"/>
        <v>#N/A</v>
      </c>
    </row>
    <row r="399" spans="1:26">
      <c r="A399" t="str">
        <f>IFERROR(IF(VLOOKUP(H399,Mal!$A$9:$A$431,1,0),"","END"),"END")</f>
        <v>END</v>
      </c>
      <c r="B399" s="39" t="e">
        <f>IF($E399="",IF(INDEX(Mal!$D$9:$D$431,COUNTIF($E$108:$F398,"")-COUNT($H$108:$H398)+1,0)=B398,"",INDEX(Mal!$D$9:$D$431,COUNTIF($E$108:$F398,"")-COUNT($H$108:$H398)+1,0)),"")</f>
        <v>#N/A</v>
      </c>
      <c r="C399" s="39" t="e">
        <f t="shared" si="18"/>
        <v>#N/A</v>
      </c>
      <c r="D399" s="39" t="e">
        <f>IF($E399="",IF(INDEX(Mal!$F$9:$F$431,COUNTIF($E$108:$F398,"")-COUNT($H$108:$H398)+1,0)=D398,"",INDEX(Mal!$F$9:$F$431,COUNTIF($E$108:$F398,"")-COUNT($H$108:$H398)+1,0)),"")</f>
        <v>#N/A</v>
      </c>
      <c r="E399" s="39" t="e">
        <f>IF(AND(E398="",$H399=$H398),"",IF(VLOOKUP(H399,Mal!$A$9:$B$431,2,0)='Sales Orders'!E398,"",VLOOKUP($H399,Mal!$A$9:$B$431,2,0)))</f>
        <v>#N/A</v>
      </c>
      <c r="F399" s="39" t="e">
        <f>IF($E399="",IF(INDEX(Mal!$C$9:$C$431,COUNTIF($E$108:$F398,"")-COUNT($H$108:$H398)+1,0)=F398,"",INDEX(Mal!$C$9:$C$431,COUNTIF($E$108:$F398,"")-COUNT($H$108:$H398)+1,0)),"")</f>
        <v>#N/A</v>
      </c>
      <c r="G399" s="39" t="e">
        <f t="shared" si="19"/>
        <v>#N/A</v>
      </c>
      <c r="H399" s="39">
        <f>IF(COUNTIF(Mal!$A$9:$A$431,'Sales Orders'!H398)+COUNTIFS(Mal!$A$9:$A$431,H398,Mal!$B$9:$B$431,"&lt;&gt;")+COUNTIFS(Mal!$A$9:$A$431,H398,Mal!$C$9:$C$431,"&lt;&gt;")=COUNTIF('Sales Orders'!$H$108:H398,'Sales Orders'!H398),'Sales Orders'!H398+1,'Sales Orders'!H398)</f>
        <v>2</v>
      </c>
      <c r="I399" s="39" t="e">
        <f>IF(E399="","",IF(Mal!$C$5="","",Mal!$C$5))</f>
        <v>#N/A</v>
      </c>
      <c r="J399" s="39" t="e">
        <f>IF(AND(J398="",$H399=$H398),"",IF(VLOOKUP($H399,Mal!$A$9:$H$431,7,0)='Sales Orders'!J398,"",VLOOKUP($H399,Mal!$A$9:$H$431,7,0)))</f>
        <v>#N/A</v>
      </c>
      <c r="K399" s="39" t="e">
        <f>IF(AND(K398="",$H399=$H398),"",IF(VLOOKUP($H399,Mal!$A$9:$H$431,8,0)='Sales Orders'!K398,"",VLOOKUP($H399,Mal!$A$9:$H$431,8,0)))</f>
        <v>#N/A</v>
      </c>
      <c r="L399" s="39" t="e">
        <f>IF(E399="","",IF(Mal!$C$6="","",Mal!$C$6))</f>
        <v>#N/A</v>
      </c>
      <c r="M399" s="39" t="e">
        <f>IF($E399="",IF(INDEX(Mal!K$9:K$431,COUNTIF($E$108:$F398,"")-COUNT($H$108:$H398)+1,0)=M398,"",INDEX(Mal!K$9:K$431,COUNTIF($E$108:$F398,"")-COUNT($H$108:$H398)+1,0)),"")</f>
        <v>#N/A</v>
      </c>
      <c r="N399" s="39" t="e">
        <f>IF($E399="",IF(INDEX(Mal!L$9:L$431,COUNTIF($E$108:$F398,"")-COUNT($H$108:$H398)+1,0)=N398,"",INDEX(Mal!L$9:L$431,COUNTIF($E$108:$F398,"")-COUNT($H$108:$H398)+1,0)),"")</f>
        <v>#N/A</v>
      </c>
      <c r="O399" s="39" t="e">
        <f>IF($E399="",IF(INDEX(Mal!M$9:M$431,COUNTIF($E$108:$F398,"")-COUNT($H$108:$H398)+1,0)=O398,"",INDEX(Mal!M$9:M$431,COUNTIF($E$108:$F398,"")-COUNT($H$108:$H398)+1,0)),"")</f>
        <v>#N/A</v>
      </c>
      <c r="P399" s="39" t="e">
        <f>IF($E399="",IF(INDEX(Mal!N$9:N$431,COUNTIF($E$108:$F398,"")-COUNT($H$108:$H398)+1,0)=P398,"",INDEX(Mal!N$9:N$431,COUNTIF($E$108:$F398,"")-COUNT($H$108:$H398)+1,0)),"")</f>
        <v>#N/A</v>
      </c>
      <c r="Q399" s="39" t="e">
        <f>IF($E399="",IF(INDEX(Mal!O$9:O$431,COUNTIF($E$108:$F398,"")-COUNT($H$108:$H398)+1,0)=Q398,"",INDEX(Mal!O$9:O$431,COUNTIF($E$108:$F398,"")-COUNT($H$108:$H398)+1,0)),"")</f>
        <v>#N/A</v>
      </c>
      <c r="R399" s="39" t="e">
        <f>IF($E399="",IF(INDEX(Mal!P$9:P$431,COUNTIF($E$108:$F398,"")-COUNT($H$108:$H398)+1,0)=R398,"",INDEX(Mal!P$9:P$431,COUNTIF($E$108:$F398,"")-COUNT($H$108:$H398)+1,0)),"")</f>
        <v>#N/A</v>
      </c>
      <c r="S399" s="39" t="e">
        <f>IF($E399="",IF(INDEX(Mal!Q$9:Q$431,COUNTIF($E$108:$F398,"")-COUNT($H$108:$H398)+1,0)=S398,"",INDEX(Mal!Q$9:Q$431,COUNTIF($E$108:$F398,"")-COUNT($H$108:$H398)+1,0)),"")</f>
        <v>#N/A</v>
      </c>
      <c r="T399" s="39" t="e">
        <f>IF($E399="",IF(INDEX(Mal!R$9:R$431,COUNTIF($E$108:$F398,"")-COUNT($H$108:$H398)+1,0)=T398,"",INDEX(Mal!R$9:R$431,COUNTIF($E$108:$F398,"")-COUNT($H$108:$H398)+1,0)),"")</f>
        <v>#N/A</v>
      </c>
      <c r="U399" s="39" t="e">
        <f>IF($E399="",IF(INDEX(Mal!S$9:S$431,COUNTIF($E$108:$F398,"")-COUNT($H$108:$H398)+1,0)=U398,"",INDEX(Mal!S$9:S$431,COUNTIF($E$108:$F398,"")-COUNT($H$108:$H398)+1,0)),"")</f>
        <v>#N/A</v>
      </c>
      <c r="V399" s="39" t="e">
        <f t="shared" si="16"/>
        <v>#N/A</v>
      </c>
      <c r="W399" s="39" t="e">
        <f>IF(IF(AND(E399="",F399=""),INDEX(Mal!I$9:I$431,(COUNT($H$108:$H399)-COUNTIF($V$108:$V399,"")),0),"")="","",IF(AND(E399="",F399=""),INDEX(Mal!I$9:I$431,(COUNT($H$108:$H399)-COUNTIF($V$108:$V399,"")),0),""))</f>
        <v>#N/A</v>
      </c>
      <c r="X399" s="39" t="e">
        <f>IF($E399="",IF(INDEX(Mal!J$9:J$431,COUNTIF($E$108:$F398,"")-COUNT($H$108:$H398)+1,0)=X398,"",INDEX(Mal!J$9:J$431,COUNTIF($E$108:$F398,"")-COUNT($H$108:$H398)+1,0)),"")</f>
        <v>#N/A</v>
      </c>
      <c r="Y399" s="39" t="e">
        <f>IF(AND(Y398="",$H399=$H398),"",IF(VLOOKUP($H399,Mal!$A$9:$T$431,20,0)='Sales Orders'!Y398,"",VLOOKUP($H399,Mal!$A$9:$T$431,20,0)))</f>
        <v>#N/A</v>
      </c>
      <c r="Z399" s="39" t="e">
        <f t="shared" si="17"/>
        <v>#N/A</v>
      </c>
    </row>
    <row r="400" spans="1:26">
      <c r="A400" t="str">
        <f>IFERROR(IF(VLOOKUP(H400,Mal!$A$9:$A$431,1,0),"","END"),"END")</f>
        <v>END</v>
      </c>
      <c r="B400" s="39" t="e">
        <f>IF($E400="",IF(INDEX(Mal!$D$9:$D$431,COUNTIF($E$108:$F399,"")-COUNT($H$108:$H399)+1,0)=B399,"",INDEX(Mal!$D$9:$D$431,COUNTIF($E$108:$F399,"")-COUNT($H$108:$H399)+1,0)),"")</f>
        <v>#N/A</v>
      </c>
      <c r="C400" s="39" t="e">
        <f t="shared" si="18"/>
        <v>#N/A</v>
      </c>
      <c r="D400" s="39" t="e">
        <f>IF($E400="",IF(INDEX(Mal!$F$9:$F$431,COUNTIF($E$108:$F399,"")-COUNT($H$108:$H399)+1,0)=D399,"",INDEX(Mal!$F$9:$F$431,COUNTIF($E$108:$F399,"")-COUNT($H$108:$H399)+1,0)),"")</f>
        <v>#N/A</v>
      </c>
      <c r="E400" s="39" t="e">
        <f>IF(AND(E399="",$H400=$H399),"",IF(VLOOKUP(H400,Mal!$A$9:$B$431,2,0)='Sales Orders'!E399,"",VLOOKUP($H400,Mal!$A$9:$B$431,2,0)))</f>
        <v>#N/A</v>
      </c>
      <c r="F400" s="39" t="e">
        <f>IF($E400="",IF(INDEX(Mal!$C$9:$C$431,COUNTIF($E$108:$F399,"")-COUNT($H$108:$H399)+1,0)=F399,"",INDEX(Mal!$C$9:$C$431,COUNTIF($E$108:$F399,"")-COUNT($H$108:$H399)+1,0)),"")</f>
        <v>#N/A</v>
      </c>
      <c r="G400" s="39" t="e">
        <f t="shared" si="19"/>
        <v>#N/A</v>
      </c>
      <c r="H400" s="39">
        <f>IF(COUNTIF(Mal!$A$9:$A$431,'Sales Orders'!H399)+COUNTIFS(Mal!$A$9:$A$431,H399,Mal!$B$9:$B$431,"&lt;&gt;")+COUNTIFS(Mal!$A$9:$A$431,H399,Mal!$C$9:$C$431,"&lt;&gt;")=COUNTIF('Sales Orders'!$H$108:H399,'Sales Orders'!H399),'Sales Orders'!H399+1,'Sales Orders'!H399)</f>
        <v>2</v>
      </c>
      <c r="I400" s="39" t="e">
        <f>IF(E400="","",IF(Mal!$C$5="","",Mal!$C$5))</f>
        <v>#N/A</v>
      </c>
      <c r="J400" s="39" t="e">
        <f>IF(AND(J399="",$H400=$H399),"",IF(VLOOKUP($H400,Mal!$A$9:$H$431,7,0)='Sales Orders'!J399,"",VLOOKUP($H400,Mal!$A$9:$H$431,7,0)))</f>
        <v>#N/A</v>
      </c>
      <c r="K400" s="39" t="e">
        <f>IF(AND(K399="",$H400=$H399),"",IF(VLOOKUP($H400,Mal!$A$9:$H$431,8,0)='Sales Orders'!K399,"",VLOOKUP($H400,Mal!$A$9:$H$431,8,0)))</f>
        <v>#N/A</v>
      </c>
      <c r="L400" s="39" t="e">
        <f>IF(E400="","",IF(Mal!$C$6="","",Mal!$C$6))</f>
        <v>#N/A</v>
      </c>
      <c r="M400" s="39" t="e">
        <f>IF($E400="",IF(INDEX(Mal!K$9:K$431,COUNTIF($E$108:$F399,"")-COUNT($H$108:$H399)+1,0)=M399,"",INDEX(Mal!K$9:K$431,COUNTIF($E$108:$F399,"")-COUNT($H$108:$H399)+1,0)),"")</f>
        <v>#N/A</v>
      </c>
      <c r="N400" s="39" t="e">
        <f>IF($E400="",IF(INDEX(Mal!L$9:L$431,COUNTIF($E$108:$F399,"")-COUNT($H$108:$H399)+1,0)=N399,"",INDEX(Mal!L$9:L$431,COUNTIF($E$108:$F399,"")-COUNT($H$108:$H399)+1,0)),"")</f>
        <v>#N/A</v>
      </c>
      <c r="O400" s="39" t="e">
        <f>IF($E400="",IF(INDEX(Mal!M$9:M$431,COUNTIF($E$108:$F399,"")-COUNT($H$108:$H399)+1,0)=O399,"",INDEX(Mal!M$9:M$431,COUNTIF($E$108:$F399,"")-COUNT($H$108:$H399)+1,0)),"")</f>
        <v>#N/A</v>
      </c>
      <c r="P400" s="39" t="e">
        <f>IF($E400="",IF(INDEX(Mal!N$9:N$431,COUNTIF($E$108:$F399,"")-COUNT($H$108:$H399)+1,0)=P399,"",INDEX(Mal!N$9:N$431,COUNTIF($E$108:$F399,"")-COUNT($H$108:$H399)+1,0)),"")</f>
        <v>#N/A</v>
      </c>
      <c r="Q400" s="39" t="e">
        <f>IF($E400="",IF(INDEX(Mal!O$9:O$431,COUNTIF($E$108:$F399,"")-COUNT($H$108:$H399)+1,0)=Q399,"",INDEX(Mal!O$9:O$431,COUNTIF($E$108:$F399,"")-COUNT($H$108:$H399)+1,0)),"")</f>
        <v>#N/A</v>
      </c>
      <c r="R400" s="39" t="e">
        <f>IF($E400="",IF(INDEX(Mal!P$9:P$431,COUNTIF($E$108:$F399,"")-COUNT($H$108:$H399)+1,0)=R399,"",INDEX(Mal!P$9:P$431,COUNTIF($E$108:$F399,"")-COUNT($H$108:$H399)+1,0)),"")</f>
        <v>#N/A</v>
      </c>
      <c r="S400" s="39" t="e">
        <f>IF($E400="",IF(INDEX(Mal!Q$9:Q$431,COUNTIF($E$108:$F399,"")-COUNT($H$108:$H399)+1,0)=S399,"",INDEX(Mal!Q$9:Q$431,COUNTIF($E$108:$F399,"")-COUNT($H$108:$H399)+1,0)),"")</f>
        <v>#N/A</v>
      </c>
      <c r="T400" s="39" t="e">
        <f>IF($E400="",IF(INDEX(Mal!R$9:R$431,COUNTIF($E$108:$F399,"")-COUNT($H$108:$H399)+1,0)=T399,"",INDEX(Mal!R$9:R$431,COUNTIF($E$108:$F399,"")-COUNT($H$108:$H399)+1,0)),"")</f>
        <v>#N/A</v>
      </c>
      <c r="U400" s="39" t="e">
        <f>IF($E400="",IF(INDEX(Mal!S$9:S$431,COUNTIF($E$108:$F399,"")-COUNT($H$108:$H399)+1,0)=U399,"",INDEX(Mal!S$9:S$431,COUNTIF($E$108:$F399,"")-COUNT($H$108:$H399)+1,0)),"")</f>
        <v>#N/A</v>
      </c>
      <c r="V400" s="39" t="e">
        <f t="shared" si="16"/>
        <v>#N/A</v>
      </c>
      <c r="W400" s="39" t="e">
        <f>IF(IF(AND(E400="",F400=""),INDEX(Mal!I$9:I$431,(COUNT($H$108:$H400)-COUNTIF($V$108:$V400,"")),0),"")="","",IF(AND(E400="",F400=""),INDEX(Mal!I$9:I$431,(COUNT($H$108:$H400)-COUNTIF($V$108:$V400,"")),0),""))</f>
        <v>#N/A</v>
      </c>
      <c r="X400" s="39" t="e">
        <f>IF($E400="",IF(INDEX(Mal!J$9:J$431,COUNTIF($E$108:$F399,"")-COUNT($H$108:$H399)+1,0)=X399,"",INDEX(Mal!J$9:J$431,COUNTIF($E$108:$F399,"")-COUNT($H$108:$H399)+1,0)),"")</f>
        <v>#N/A</v>
      </c>
      <c r="Y400" s="39" t="e">
        <f>IF(AND(Y399="",$H400=$H399),"",IF(VLOOKUP($H400,Mal!$A$9:$T$431,20,0)='Sales Orders'!Y399,"",VLOOKUP($H400,Mal!$A$9:$T$431,20,0)))</f>
        <v>#N/A</v>
      </c>
      <c r="Z400" s="39" t="e">
        <f t="shared" si="17"/>
        <v>#N/A</v>
      </c>
    </row>
    <row r="401" spans="1:26">
      <c r="A401" t="str">
        <f>IFERROR(IF(VLOOKUP(H401,Mal!$A$9:$A$431,1,0),"","END"),"END")</f>
        <v>END</v>
      </c>
      <c r="B401" s="39" t="e">
        <f>IF($E401="",IF(INDEX(Mal!$D$9:$D$431,COUNTIF($E$108:$F400,"")-COUNT($H$108:$H400)+1,0)=B400,"",INDEX(Mal!$D$9:$D$431,COUNTIF($E$108:$F400,"")-COUNT($H$108:$H400)+1,0)),"")</f>
        <v>#N/A</v>
      </c>
      <c r="C401" s="39" t="e">
        <f t="shared" si="18"/>
        <v>#N/A</v>
      </c>
      <c r="D401" s="39" t="e">
        <f>IF($E401="",IF(INDEX(Mal!$F$9:$F$431,COUNTIF($E$108:$F400,"")-COUNT($H$108:$H400)+1,0)=D400,"",INDEX(Mal!$F$9:$F$431,COUNTIF($E$108:$F400,"")-COUNT($H$108:$H400)+1,0)),"")</f>
        <v>#N/A</v>
      </c>
      <c r="E401" s="39" t="e">
        <f>IF(AND(E400="",$H401=$H400),"",IF(VLOOKUP(H401,Mal!$A$9:$B$431,2,0)='Sales Orders'!E400,"",VLOOKUP($H401,Mal!$A$9:$B$431,2,0)))</f>
        <v>#N/A</v>
      </c>
      <c r="F401" s="39" t="e">
        <f>IF($E401="",IF(INDEX(Mal!$C$9:$C$431,COUNTIF($E$108:$F400,"")-COUNT($H$108:$H400)+1,0)=F400,"",INDEX(Mal!$C$9:$C$431,COUNTIF($E$108:$F400,"")-COUNT($H$108:$H400)+1,0)),"")</f>
        <v>#N/A</v>
      </c>
      <c r="G401" s="39" t="e">
        <f t="shared" si="19"/>
        <v>#N/A</v>
      </c>
      <c r="H401" s="39">
        <f>IF(COUNTIF(Mal!$A$9:$A$431,'Sales Orders'!H400)+COUNTIFS(Mal!$A$9:$A$431,H400,Mal!$B$9:$B$431,"&lt;&gt;")+COUNTIFS(Mal!$A$9:$A$431,H400,Mal!$C$9:$C$431,"&lt;&gt;")=COUNTIF('Sales Orders'!$H$108:H400,'Sales Orders'!H400),'Sales Orders'!H400+1,'Sales Orders'!H400)</f>
        <v>2</v>
      </c>
      <c r="I401" s="39" t="e">
        <f>IF(E401="","",IF(Mal!$C$5="","",Mal!$C$5))</f>
        <v>#N/A</v>
      </c>
      <c r="J401" s="39" t="e">
        <f>IF(AND(J400="",$H401=$H400),"",IF(VLOOKUP($H401,Mal!$A$9:$H$431,7,0)='Sales Orders'!J400,"",VLOOKUP($H401,Mal!$A$9:$H$431,7,0)))</f>
        <v>#N/A</v>
      </c>
      <c r="K401" s="39" t="e">
        <f>IF(AND(K400="",$H401=$H400),"",IF(VLOOKUP($H401,Mal!$A$9:$H$431,8,0)='Sales Orders'!K400,"",VLOOKUP($H401,Mal!$A$9:$H$431,8,0)))</f>
        <v>#N/A</v>
      </c>
      <c r="L401" s="39" t="e">
        <f>IF(E401="","",IF(Mal!$C$6="","",Mal!$C$6))</f>
        <v>#N/A</v>
      </c>
      <c r="M401" s="39" t="e">
        <f>IF($E401="",IF(INDEX(Mal!K$9:K$431,COUNTIF($E$108:$F400,"")-COUNT($H$108:$H400)+1,0)=M400,"",INDEX(Mal!K$9:K$431,COUNTIF($E$108:$F400,"")-COUNT($H$108:$H400)+1,0)),"")</f>
        <v>#N/A</v>
      </c>
      <c r="N401" s="39" t="e">
        <f>IF($E401="",IF(INDEX(Mal!L$9:L$431,COUNTIF($E$108:$F400,"")-COUNT($H$108:$H400)+1,0)=N400,"",INDEX(Mal!L$9:L$431,COUNTIF($E$108:$F400,"")-COUNT($H$108:$H400)+1,0)),"")</f>
        <v>#N/A</v>
      </c>
      <c r="O401" s="39" t="e">
        <f>IF($E401="",IF(INDEX(Mal!M$9:M$431,COUNTIF($E$108:$F400,"")-COUNT($H$108:$H400)+1,0)=O400,"",INDEX(Mal!M$9:M$431,COUNTIF($E$108:$F400,"")-COUNT($H$108:$H400)+1,0)),"")</f>
        <v>#N/A</v>
      </c>
      <c r="P401" s="39" t="e">
        <f>IF($E401="",IF(INDEX(Mal!N$9:N$431,COUNTIF($E$108:$F400,"")-COUNT($H$108:$H400)+1,0)=P400,"",INDEX(Mal!N$9:N$431,COUNTIF($E$108:$F400,"")-COUNT($H$108:$H400)+1,0)),"")</f>
        <v>#N/A</v>
      </c>
      <c r="Q401" s="39" t="e">
        <f>IF($E401="",IF(INDEX(Mal!O$9:O$431,COUNTIF($E$108:$F400,"")-COUNT($H$108:$H400)+1,0)=Q400,"",INDEX(Mal!O$9:O$431,COUNTIF($E$108:$F400,"")-COUNT($H$108:$H400)+1,0)),"")</f>
        <v>#N/A</v>
      </c>
      <c r="R401" s="39" t="e">
        <f>IF($E401="",IF(INDEX(Mal!P$9:P$431,COUNTIF($E$108:$F400,"")-COUNT($H$108:$H400)+1,0)=R400,"",INDEX(Mal!P$9:P$431,COUNTIF($E$108:$F400,"")-COUNT($H$108:$H400)+1,0)),"")</f>
        <v>#N/A</v>
      </c>
      <c r="S401" s="39" t="e">
        <f>IF($E401="",IF(INDEX(Mal!Q$9:Q$431,COUNTIF($E$108:$F400,"")-COUNT($H$108:$H400)+1,0)=S400,"",INDEX(Mal!Q$9:Q$431,COUNTIF($E$108:$F400,"")-COUNT($H$108:$H400)+1,0)),"")</f>
        <v>#N/A</v>
      </c>
      <c r="T401" s="39" t="e">
        <f>IF($E401="",IF(INDEX(Mal!R$9:R$431,COUNTIF($E$108:$F400,"")-COUNT($H$108:$H400)+1,0)=T400,"",INDEX(Mal!R$9:R$431,COUNTIF($E$108:$F400,"")-COUNT($H$108:$H400)+1,0)),"")</f>
        <v>#N/A</v>
      </c>
      <c r="U401" s="39" t="e">
        <f>IF($E401="",IF(INDEX(Mal!S$9:S$431,COUNTIF($E$108:$F400,"")-COUNT($H$108:$H400)+1,0)=U400,"",INDEX(Mal!S$9:S$431,COUNTIF($E$108:$F400,"")-COUNT($H$108:$H400)+1,0)),"")</f>
        <v>#N/A</v>
      </c>
      <c r="V401" s="39" t="e">
        <f t="shared" si="16"/>
        <v>#N/A</v>
      </c>
      <c r="W401" s="39" t="e">
        <f>IF(IF(AND(E401="",F401=""),INDEX(Mal!I$9:I$431,(COUNT($H$108:$H401)-COUNTIF($V$108:$V401,"")),0),"")="","",IF(AND(E401="",F401=""),INDEX(Mal!I$9:I$431,(COUNT($H$108:$H401)-COUNTIF($V$108:$V401,"")),0),""))</f>
        <v>#N/A</v>
      </c>
      <c r="X401" s="39" t="e">
        <f>IF($E401="",IF(INDEX(Mal!J$9:J$431,COUNTIF($E$108:$F400,"")-COUNT($H$108:$H400)+1,0)=X400,"",INDEX(Mal!J$9:J$431,COUNTIF($E$108:$F400,"")-COUNT($H$108:$H400)+1,0)),"")</f>
        <v>#N/A</v>
      </c>
      <c r="Y401" s="39" t="e">
        <f>IF(AND(Y400="",$H401=$H400),"",IF(VLOOKUP($H401,Mal!$A$9:$T$431,20,0)='Sales Orders'!Y400,"",VLOOKUP($H401,Mal!$A$9:$T$431,20,0)))</f>
        <v>#N/A</v>
      </c>
      <c r="Z401" s="39" t="e">
        <f t="shared" si="17"/>
        <v>#N/A</v>
      </c>
    </row>
    <row r="402" spans="1:26">
      <c r="A402" t="str">
        <f>IFERROR(IF(VLOOKUP(H402,Mal!$A$9:$A$431,1,0),"","END"),"END")</f>
        <v>END</v>
      </c>
      <c r="B402" s="39" t="e">
        <f>IF($E402="",IF(INDEX(Mal!$D$9:$D$431,COUNTIF($E$108:$F401,"")-COUNT($H$108:$H401)+1,0)=B401,"",INDEX(Mal!$D$9:$D$431,COUNTIF($E$108:$F401,"")-COUNT($H$108:$H401)+1,0)),"")</f>
        <v>#N/A</v>
      </c>
      <c r="C402" s="39" t="e">
        <f t="shared" si="18"/>
        <v>#N/A</v>
      </c>
      <c r="D402" s="39" t="e">
        <f>IF($E402="",IF(INDEX(Mal!$F$9:$F$431,COUNTIF($E$108:$F401,"")-COUNT($H$108:$H401)+1,0)=D401,"",INDEX(Mal!$F$9:$F$431,COUNTIF($E$108:$F401,"")-COUNT($H$108:$H401)+1,0)),"")</f>
        <v>#N/A</v>
      </c>
      <c r="E402" s="39" t="e">
        <f>IF(AND(E401="",$H402=$H401),"",IF(VLOOKUP(H402,Mal!$A$9:$B$431,2,0)='Sales Orders'!E401,"",VLOOKUP($H402,Mal!$A$9:$B$431,2,0)))</f>
        <v>#N/A</v>
      </c>
      <c r="F402" s="39" t="e">
        <f>IF($E402="",IF(INDEX(Mal!$C$9:$C$431,COUNTIF($E$108:$F401,"")-COUNT($H$108:$H401)+1,0)=F401,"",INDEX(Mal!$C$9:$C$431,COUNTIF($E$108:$F401,"")-COUNT($H$108:$H401)+1,0)),"")</f>
        <v>#N/A</v>
      </c>
      <c r="G402" s="39" t="e">
        <f t="shared" si="19"/>
        <v>#N/A</v>
      </c>
      <c r="H402" s="39">
        <f>IF(COUNTIF(Mal!$A$9:$A$431,'Sales Orders'!H401)+COUNTIFS(Mal!$A$9:$A$431,H401,Mal!$B$9:$B$431,"&lt;&gt;")+COUNTIFS(Mal!$A$9:$A$431,H401,Mal!$C$9:$C$431,"&lt;&gt;")=COUNTIF('Sales Orders'!$H$108:H401,'Sales Orders'!H401),'Sales Orders'!H401+1,'Sales Orders'!H401)</f>
        <v>2</v>
      </c>
      <c r="I402" s="39" t="e">
        <f>IF(E402="","",IF(Mal!$C$5="","",Mal!$C$5))</f>
        <v>#N/A</v>
      </c>
      <c r="J402" s="39" t="e">
        <f>IF(AND(J401="",$H402=$H401),"",IF(VLOOKUP($H402,Mal!$A$9:$H$431,7,0)='Sales Orders'!J401,"",VLOOKUP($H402,Mal!$A$9:$H$431,7,0)))</f>
        <v>#N/A</v>
      </c>
      <c r="K402" s="39" t="e">
        <f>IF(AND(K401="",$H402=$H401),"",IF(VLOOKUP($H402,Mal!$A$9:$H$431,8,0)='Sales Orders'!K401,"",VLOOKUP($H402,Mal!$A$9:$H$431,8,0)))</f>
        <v>#N/A</v>
      </c>
      <c r="L402" s="39" t="e">
        <f>IF(E402="","",IF(Mal!$C$6="","",Mal!$C$6))</f>
        <v>#N/A</v>
      </c>
      <c r="M402" s="39" t="e">
        <f>IF($E402="",IF(INDEX(Mal!K$9:K$431,COUNTIF($E$108:$F401,"")-COUNT($H$108:$H401)+1,0)=M401,"",INDEX(Mal!K$9:K$431,COUNTIF($E$108:$F401,"")-COUNT($H$108:$H401)+1,0)),"")</f>
        <v>#N/A</v>
      </c>
      <c r="N402" s="39" t="e">
        <f>IF($E402="",IF(INDEX(Mal!L$9:L$431,COUNTIF($E$108:$F401,"")-COUNT($H$108:$H401)+1,0)=N401,"",INDEX(Mal!L$9:L$431,COUNTIF($E$108:$F401,"")-COUNT($H$108:$H401)+1,0)),"")</f>
        <v>#N/A</v>
      </c>
      <c r="O402" s="39" t="e">
        <f>IF($E402="",IF(INDEX(Mal!M$9:M$431,COUNTIF($E$108:$F401,"")-COUNT($H$108:$H401)+1,0)=O401,"",INDEX(Mal!M$9:M$431,COUNTIF($E$108:$F401,"")-COUNT($H$108:$H401)+1,0)),"")</f>
        <v>#N/A</v>
      </c>
      <c r="P402" s="39" t="e">
        <f>IF($E402="",IF(INDEX(Mal!N$9:N$431,COUNTIF($E$108:$F401,"")-COUNT($H$108:$H401)+1,0)=P401,"",INDEX(Mal!N$9:N$431,COUNTIF($E$108:$F401,"")-COUNT($H$108:$H401)+1,0)),"")</f>
        <v>#N/A</v>
      </c>
      <c r="Q402" s="39" t="e">
        <f>IF($E402="",IF(INDEX(Mal!O$9:O$431,COUNTIF($E$108:$F401,"")-COUNT($H$108:$H401)+1,0)=Q401,"",INDEX(Mal!O$9:O$431,COUNTIF($E$108:$F401,"")-COUNT($H$108:$H401)+1,0)),"")</f>
        <v>#N/A</v>
      </c>
      <c r="R402" s="39" t="e">
        <f>IF($E402="",IF(INDEX(Mal!P$9:P$431,COUNTIF($E$108:$F401,"")-COUNT($H$108:$H401)+1,0)=R401,"",INDEX(Mal!P$9:P$431,COUNTIF($E$108:$F401,"")-COUNT($H$108:$H401)+1,0)),"")</f>
        <v>#N/A</v>
      </c>
      <c r="S402" s="39" t="e">
        <f>IF($E402="",IF(INDEX(Mal!Q$9:Q$431,COUNTIF($E$108:$F401,"")-COUNT($H$108:$H401)+1,0)=S401,"",INDEX(Mal!Q$9:Q$431,COUNTIF($E$108:$F401,"")-COUNT($H$108:$H401)+1,0)),"")</f>
        <v>#N/A</v>
      </c>
      <c r="T402" s="39" t="e">
        <f>IF($E402="",IF(INDEX(Mal!R$9:R$431,COUNTIF($E$108:$F401,"")-COUNT($H$108:$H401)+1,0)=T401,"",INDEX(Mal!R$9:R$431,COUNTIF($E$108:$F401,"")-COUNT($H$108:$H401)+1,0)),"")</f>
        <v>#N/A</v>
      </c>
      <c r="U402" s="39" t="e">
        <f>IF($E402="",IF(INDEX(Mal!S$9:S$431,COUNTIF($E$108:$F401,"")-COUNT($H$108:$H401)+1,0)=U401,"",INDEX(Mal!S$9:S$431,COUNTIF($E$108:$F401,"")-COUNT($H$108:$H401)+1,0)),"")</f>
        <v>#N/A</v>
      </c>
      <c r="V402" s="39" t="e">
        <f t="shared" si="16"/>
        <v>#N/A</v>
      </c>
      <c r="W402" s="39" t="e">
        <f>IF(IF(AND(E402="",F402=""),INDEX(Mal!I$9:I$431,(COUNT($H$108:$H402)-COUNTIF($V$108:$V402,"")),0),"")="","",IF(AND(E402="",F402=""),INDEX(Mal!I$9:I$431,(COUNT($H$108:$H402)-COUNTIF($V$108:$V402,"")),0),""))</f>
        <v>#N/A</v>
      </c>
      <c r="X402" s="39" t="e">
        <f>IF($E402="",IF(INDEX(Mal!J$9:J$431,COUNTIF($E$108:$F401,"")-COUNT($H$108:$H401)+1,0)=X401,"",INDEX(Mal!J$9:J$431,COUNTIF($E$108:$F401,"")-COUNT($H$108:$H401)+1,0)),"")</f>
        <v>#N/A</v>
      </c>
      <c r="Y402" s="39" t="e">
        <f>IF(AND(Y401="",$H402=$H401),"",IF(VLOOKUP($H402,Mal!$A$9:$T$431,20,0)='Sales Orders'!Y401,"",VLOOKUP($H402,Mal!$A$9:$T$431,20,0)))</f>
        <v>#N/A</v>
      </c>
      <c r="Z402" s="39" t="e">
        <f t="shared" si="17"/>
        <v>#N/A</v>
      </c>
    </row>
    <row r="403" spans="1:26">
      <c r="A403" t="str">
        <f>IFERROR(IF(VLOOKUP(H403,Mal!$A$9:$A$431,1,0),"","END"),"END")</f>
        <v>END</v>
      </c>
      <c r="B403" s="39" t="e">
        <f>IF($E403="",IF(INDEX(Mal!$D$9:$D$431,COUNTIF($E$108:$F402,"")-COUNT($H$108:$H402)+1,0)=B402,"",INDEX(Mal!$D$9:$D$431,COUNTIF($E$108:$F402,"")-COUNT($H$108:$H402)+1,0)),"")</f>
        <v>#N/A</v>
      </c>
      <c r="C403" s="39" t="e">
        <f t="shared" si="18"/>
        <v>#N/A</v>
      </c>
      <c r="D403" s="39" t="e">
        <f>IF($E403="",IF(INDEX(Mal!$F$9:$F$431,COUNTIF($E$108:$F402,"")-COUNT($H$108:$H402)+1,0)=D402,"",INDEX(Mal!$F$9:$F$431,COUNTIF($E$108:$F402,"")-COUNT($H$108:$H402)+1,0)),"")</f>
        <v>#N/A</v>
      </c>
      <c r="E403" s="39" t="e">
        <f>IF(AND(E402="",$H403=$H402),"",IF(VLOOKUP(H403,Mal!$A$9:$B$431,2,0)='Sales Orders'!E402,"",VLOOKUP($H403,Mal!$A$9:$B$431,2,0)))</f>
        <v>#N/A</v>
      </c>
      <c r="F403" s="39" t="e">
        <f>IF($E403="",IF(INDEX(Mal!$C$9:$C$431,COUNTIF($E$108:$F402,"")-COUNT($H$108:$H402)+1,0)=F402,"",INDEX(Mal!$C$9:$C$431,COUNTIF($E$108:$F402,"")-COUNT($H$108:$H402)+1,0)),"")</f>
        <v>#N/A</v>
      </c>
      <c r="G403" s="39" t="e">
        <f t="shared" si="19"/>
        <v>#N/A</v>
      </c>
      <c r="H403" s="39">
        <f>IF(COUNTIF(Mal!$A$9:$A$431,'Sales Orders'!H402)+COUNTIFS(Mal!$A$9:$A$431,H402,Mal!$B$9:$B$431,"&lt;&gt;")+COUNTIFS(Mal!$A$9:$A$431,H402,Mal!$C$9:$C$431,"&lt;&gt;")=COUNTIF('Sales Orders'!$H$108:H402,'Sales Orders'!H402),'Sales Orders'!H402+1,'Sales Orders'!H402)</f>
        <v>2</v>
      </c>
      <c r="I403" s="39" t="e">
        <f>IF(E403="","",IF(Mal!$C$5="","",Mal!$C$5))</f>
        <v>#N/A</v>
      </c>
      <c r="J403" s="39" t="e">
        <f>IF(AND(J402="",$H403=$H402),"",IF(VLOOKUP($H403,Mal!$A$9:$H$431,7,0)='Sales Orders'!J402,"",VLOOKUP($H403,Mal!$A$9:$H$431,7,0)))</f>
        <v>#N/A</v>
      </c>
      <c r="K403" s="39" t="e">
        <f>IF(AND(K402="",$H403=$H402),"",IF(VLOOKUP($H403,Mal!$A$9:$H$431,8,0)='Sales Orders'!K402,"",VLOOKUP($H403,Mal!$A$9:$H$431,8,0)))</f>
        <v>#N/A</v>
      </c>
      <c r="L403" s="39" t="e">
        <f>IF(E403="","",IF(Mal!$C$6="","",Mal!$C$6))</f>
        <v>#N/A</v>
      </c>
      <c r="M403" s="39" t="e">
        <f>IF($E403="",IF(INDEX(Mal!K$9:K$431,COUNTIF($E$108:$F402,"")-COUNT($H$108:$H402)+1,0)=M402,"",INDEX(Mal!K$9:K$431,COUNTIF($E$108:$F402,"")-COUNT($H$108:$H402)+1,0)),"")</f>
        <v>#N/A</v>
      </c>
      <c r="N403" s="39" t="e">
        <f>IF($E403="",IF(INDEX(Mal!L$9:L$431,COUNTIF($E$108:$F402,"")-COUNT($H$108:$H402)+1,0)=N402,"",INDEX(Mal!L$9:L$431,COUNTIF($E$108:$F402,"")-COUNT($H$108:$H402)+1,0)),"")</f>
        <v>#N/A</v>
      </c>
      <c r="O403" s="39" t="e">
        <f>IF($E403="",IF(INDEX(Mal!M$9:M$431,COUNTIF($E$108:$F402,"")-COUNT($H$108:$H402)+1,0)=O402,"",INDEX(Mal!M$9:M$431,COUNTIF($E$108:$F402,"")-COUNT($H$108:$H402)+1,0)),"")</f>
        <v>#N/A</v>
      </c>
      <c r="P403" s="39" t="e">
        <f>IF($E403="",IF(INDEX(Mal!N$9:N$431,COUNTIF($E$108:$F402,"")-COUNT($H$108:$H402)+1,0)=P402,"",INDEX(Mal!N$9:N$431,COUNTIF($E$108:$F402,"")-COUNT($H$108:$H402)+1,0)),"")</f>
        <v>#N/A</v>
      </c>
      <c r="Q403" s="39" t="e">
        <f>IF($E403="",IF(INDEX(Mal!O$9:O$431,COUNTIF($E$108:$F402,"")-COUNT($H$108:$H402)+1,0)=Q402,"",INDEX(Mal!O$9:O$431,COUNTIF($E$108:$F402,"")-COUNT($H$108:$H402)+1,0)),"")</f>
        <v>#N/A</v>
      </c>
      <c r="R403" s="39" t="e">
        <f>IF($E403="",IF(INDEX(Mal!P$9:P$431,COUNTIF($E$108:$F402,"")-COUNT($H$108:$H402)+1,0)=R402,"",INDEX(Mal!P$9:P$431,COUNTIF($E$108:$F402,"")-COUNT($H$108:$H402)+1,0)),"")</f>
        <v>#N/A</v>
      </c>
      <c r="S403" s="39" t="e">
        <f>IF($E403="",IF(INDEX(Mal!Q$9:Q$431,COUNTIF($E$108:$F402,"")-COUNT($H$108:$H402)+1,0)=S402,"",INDEX(Mal!Q$9:Q$431,COUNTIF($E$108:$F402,"")-COUNT($H$108:$H402)+1,0)),"")</f>
        <v>#N/A</v>
      </c>
      <c r="T403" s="39" t="e">
        <f>IF($E403="",IF(INDEX(Mal!R$9:R$431,COUNTIF($E$108:$F402,"")-COUNT($H$108:$H402)+1,0)=T402,"",INDEX(Mal!R$9:R$431,COUNTIF($E$108:$F402,"")-COUNT($H$108:$H402)+1,0)),"")</f>
        <v>#N/A</v>
      </c>
      <c r="U403" s="39" t="e">
        <f>IF($E403="",IF(INDEX(Mal!S$9:S$431,COUNTIF($E$108:$F402,"")-COUNT($H$108:$H402)+1,0)=U402,"",INDEX(Mal!S$9:S$431,COUNTIF($E$108:$F402,"")-COUNT($H$108:$H402)+1,0)),"")</f>
        <v>#N/A</v>
      </c>
      <c r="V403" s="39" t="e">
        <f t="shared" si="16"/>
        <v>#N/A</v>
      </c>
      <c r="W403" s="39" t="e">
        <f>IF(IF(AND(E403="",F403=""),INDEX(Mal!I$9:I$431,(COUNT($H$108:$H403)-COUNTIF($V$108:$V403,"")),0),"")="","",IF(AND(E403="",F403=""),INDEX(Mal!I$9:I$431,(COUNT($H$108:$H403)-COUNTIF($V$108:$V403,"")),0),""))</f>
        <v>#N/A</v>
      </c>
      <c r="X403" s="39" t="e">
        <f>IF($E403="",IF(INDEX(Mal!J$9:J$431,COUNTIF($E$108:$F402,"")-COUNT($H$108:$H402)+1,0)=X402,"",INDEX(Mal!J$9:J$431,COUNTIF($E$108:$F402,"")-COUNT($H$108:$H402)+1,0)),"")</f>
        <v>#N/A</v>
      </c>
      <c r="Y403" s="39" t="e">
        <f>IF(AND(Y402="",$H403=$H402),"",IF(VLOOKUP($H403,Mal!$A$9:$T$431,20,0)='Sales Orders'!Y402,"",VLOOKUP($H403,Mal!$A$9:$T$431,20,0)))</f>
        <v>#N/A</v>
      </c>
      <c r="Z403" s="39" t="e">
        <f t="shared" si="17"/>
        <v>#N/A</v>
      </c>
    </row>
    <row r="404" spans="1:26">
      <c r="A404" t="str">
        <f>IFERROR(IF(VLOOKUP(H404,Mal!$A$9:$A$431,1,0),"","END"),"END")</f>
        <v>END</v>
      </c>
      <c r="B404" s="39" t="e">
        <f>IF($E404="",IF(INDEX(Mal!$D$9:$D$431,COUNTIF($E$108:$F403,"")-COUNT($H$108:$H403)+1,0)=B403,"",INDEX(Mal!$D$9:$D$431,COUNTIF($E$108:$F403,"")-COUNT($H$108:$H403)+1,0)),"")</f>
        <v>#N/A</v>
      </c>
      <c r="C404" s="39" t="e">
        <f t="shared" si="18"/>
        <v>#N/A</v>
      </c>
      <c r="D404" s="39" t="e">
        <f>IF($E404="",IF(INDEX(Mal!$F$9:$F$431,COUNTIF($E$108:$F403,"")-COUNT($H$108:$H403)+1,0)=D403,"",INDEX(Mal!$F$9:$F$431,COUNTIF($E$108:$F403,"")-COUNT($H$108:$H403)+1,0)),"")</f>
        <v>#N/A</v>
      </c>
      <c r="E404" s="39" t="e">
        <f>IF(AND(E403="",$H404=$H403),"",IF(VLOOKUP(H404,Mal!$A$9:$B$431,2,0)='Sales Orders'!E403,"",VLOOKUP($H404,Mal!$A$9:$B$431,2,0)))</f>
        <v>#N/A</v>
      </c>
      <c r="F404" s="39" t="e">
        <f>IF($E404="",IF(INDEX(Mal!$C$9:$C$431,COUNTIF($E$108:$F403,"")-COUNT($H$108:$H403)+1,0)=F403,"",INDEX(Mal!$C$9:$C$431,COUNTIF($E$108:$F403,"")-COUNT($H$108:$H403)+1,0)),"")</f>
        <v>#N/A</v>
      </c>
      <c r="G404" s="39" t="e">
        <f t="shared" si="19"/>
        <v>#N/A</v>
      </c>
      <c r="H404" s="39">
        <f>IF(COUNTIF(Mal!$A$9:$A$431,'Sales Orders'!H403)+COUNTIFS(Mal!$A$9:$A$431,H403,Mal!$B$9:$B$431,"&lt;&gt;")+COUNTIFS(Mal!$A$9:$A$431,H403,Mal!$C$9:$C$431,"&lt;&gt;")=COUNTIF('Sales Orders'!$H$108:H403,'Sales Orders'!H403),'Sales Orders'!H403+1,'Sales Orders'!H403)</f>
        <v>2</v>
      </c>
      <c r="I404" s="39" t="e">
        <f>IF(E404="","",IF(Mal!$C$5="","",Mal!$C$5))</f>
        <v>#N/A</v>
      </c>
      <c r="J404" s="39" t="e">
        <f>IF(AND(J403="",$H404=$H403),"",IF(VLOOKUP($H404,Mal!$A$9:$H$431,7,0)='Sales Orders'!J403,"",VLOOKUP($H404,Mal!$A$9:$H$431,7,0)))</f>
        <v>#N/A</v>
      </c>
      <c r="K404" s="39" t="e">
        <f>IF(AND(K403="",$H404=$H403),"",IF(VLOOKUP($H404,Mal!$A$9:$H$431,8,0)='Sales Orders'!K403,"",VLOOKUP($H404,Mal!$A$9:$H$431,8,0)))</f>
        <v>#N/A</v>
      </c>
      <c r="L404" s="39" t="e">
        <f>IF(E404="","",IF(Mal!$C$6="","",Mal!$C$6))</f>
        <v>#N/A</v>
      </c>
      <c r="M404" s="39" t="e">
        <f>IF($E404="",IF(INDEX(Mal!K$9:K$431,COUNTIF($E$108:$F403,"")-COUNT($H$108:$H403)+1,0)=M403,"",INDEX(Mal!K$9:K$431,COUNTIF($E$108:$F403,"")-COUNT($H$108:$H403)+1,0)),"")</f>
        <v>#N/A</v>
      </c>
      <c r="N404" s="39" t="e">
        <f>IF($E404="",IF(INDEX(Mal!L$9:L$431,COUNTIF($E$108:$F403,"")-COUNT($H$108:$H403)+1,0)=N403,"",INDEX(Mal!L$9:L$431,COUNTIF($E$108:$F403,"")-COUNT($H$108:$H403)+1,0)),"")</f>
        <v>#N/A</v>
      </c>
      <c r="O404" s="39" t="e">
        <f>IF($E404="",IF(INDEX(Mal!M$9:M$431,COUNTIF($E$108:$F403,"")-COUNT($H$108:$H403)+1,0)=O403,"",INDEX(Mal!M$9:M$431,COUNTIF($E$108:$F403,"")-COUNT($H$108:$H403)+1,0)),"")</f>
        <v>#N/A</v>
      </c>
      <c r="P404" s="39" t="e">
        <f>IF($E404="",IF(INDEX(Mal!N$9:N$431,COUNTIF($E$108:$F403,"")-COUNT($H$108:$H403)+1,0)=P403,"",INDEX(Mal!N$9:N$431,COUNTIF($E$108:$F403,"")-COUNT($H$108:$H403)+1,0)),"")</f>
        <v>#N/A</v>
      </c>
      <c r="Q404" s="39" t="e">
        <f>IF($E404="",IF(INDEX(Mal!O$9:O$431,COUNTIF($E$108:$F403,"")-COUNT($H$108:$H403)+1,0)=Q403,"",INDEX(Mal!O$9:O$431,COUNTIF($E$108:$F403,"")-COUNT($H$108:$H403)+1,0)),"")</f>
        <v>#N/A</v>
      </c>
      <c r="R404" s="39" t="e">
        <f>IF($E404="",IF(INDEX(Mal!P$9:P$431,COUNTIF($E$108:$F403,"")-COUNT($H$108:$H403)+1,0)=R403,"",INDEX(Mal!P$9:P$431,COUNTIF($E$108:$F403,"")-COUNT($H$108:$H403)+1,0)),"")</f>
        <v>#N/A</v>
      </c>
      <c r="S404" s="39" t="e">
        <f>IF($E404="",IF(INDEX(Mal!Q$9:Q$431,COUNTIF($E$108:$F403,"")-COUNT($H$108:$H403)+1,0)=S403,"",INDEX(Mal!Q$9:Q$431,COUNTIF($E$108:$F403,"")-COUNT($H$108:$H403)+1,0)),"")</f>
        <v>#N/A</v>
      </c>
      <c r="T404" s="39" t="e">
        <f>IF($E404="",IF(INDEX(Mal!R$9:R$431,COUNTIF($E$108:$F403,"")-COUNT($H$108:$H403)+1,0)=T403,"",INDEX(Mal!R$9:R$431,COUNTIF($E$108:$F403,"")-COUNT($H$108:$H403)+1,0)),"")</f>
        <v>#N/A</v>
      </c>
      <c r="U404" s="39" t="e">
        <f>IF($E404="",IF(INDEX(Mal!S$9:S$431,COUNTIF($E$108:$F403,"")-COUNT($H$108:$H403)+1,0)=U403,"",INDEX(Mal!S$9:S$431,COUNTIF($E$108:$F403,"")-COUNT($H$108:$H403)+1,0)),"")</f>
        <v>#N/A</v>
      </c>
      <c r="V404" s="39" t="e">
        <f t="shared" si="16"/>
        <v>#N/A</v>
      </c>
      <c r="W404" s="39" t="e">
        <f>IF(IF(AND(E404="",F404=""),INDEX(Mal!I$9:I$431,(COUNT($H$108:$H404)-COUNTIF($V$108:$V404,"")),0),"")="","",IF(AND(E404="",F404=""),INDEX(Mal!I$9:I$431,(COUNT($H$108:$H404)-COUNTIF($V$108:$V404,"")),0),""))</f>
        <v>#N/A</v>
      </c>
      <c r="X404" s="39" t="e">
        <f>IF($E404="",IF(INDEX(Mal!J$9:J$431,COUNTIF($E$108:$F403,"")-COUNT($H$108:$H403)+1,0)=X403,"",INDEX(Mal!J$9:J$431,COUNTIF($E$108:$F403,"")-COUNT($H$108:$H403)+1,0)),"")</f>
        <v>#N/A</v>
      </c>
      <c r="Y404" s="39" t="e">
        <f>IF(AND(Y403="",$H404=$H403),"",IF(VLOOKUP($H404,Mal!$A$9:$T$431,20,0)='Sales Orders'!Y403,"",VLOOKUP($H404,Mal!$A$9:$T$431,20,0)))</f>
        <v>#N/A</v>
      </c>
      <c r="Z404" s="39" t="e">
        <f t="shared" si="17"/>
        <v>#N/A</v>
      </c>
    </row>
    <row r="405" spans="1:26">
      <c r="A405" t="str">
        <f>IFERROR(IF(VLOOKUP(H405,Mal!$A$9:$A$431,1,0),"","END"),"END")</f>
        <v>END</v>
      </c>
      <c r="B405" s="39" t="e">
        <f>IF($E405="",IF(INDEX(Mal!$D$9:$D$431,COUNTIF($E$108:$F404,"")-COUNT($H$108:$H404)+1,0)=B404,"",INDEX(Mal!$D$9:$D$431,COUNTIF($E$108:$F404,"")-COUNT($H$108:$H404)+1,0)),"")</f>
        <v>#N/A</v>
      </c>
      <c r="C405" s="39" t="e">
        <f t="shared" si="18"/>
        <v>#N/A</v>
      </c>
      <c r="D405" s="39" t="e">
        <f>IF($E405="",IF(INDEX(Mal!$F$9:$F$431,COUNTIF($E$108:$F404,"")-COUNT($H$108:$H404)+1,0)=D404,"",INDEX(Mal!$F$9:$F$431,COUNTIF($E$108:$F404,"")-COUNT($H$108:$H404)+1,0)),"")</f>
        <v>#N/A</v>
      </c>
      <c r="E405" s="39" t="e">
        <f>IF(AND(E404="",$H405=$H404),"",IF(VLOOKUP(H405,Mal!$A$9:$B$431,2,0)='Sales Orders'!E404,"",VLOOKUP($H405,Mal!$A$9:$B$431,2,0)))</f>
        <v>#N/A</v>
      </c>
      <c r="F405" s="39" t="e">
        <f>IF($E405="",IF(INDEX(Mal!$C$9:$C$431,COUNTIF($E$108:$F404,"")-COUNT($H$108:$H404)+1,0)=F404,"",INDEX(Mal!$C$9:$C$431,COUNTIF($E$108:$F404,"")-COUNT($H$108:$H404)+1,0)),"")</f>
        <v>#N/A</v>
      </c>
      <c r="G405" s="39" t="e">
        <f t="shared" si="19"/>
        <v>#N/A</v>
      </c>
      <c r="H405" s="39">
        <f>IF(COUNTIF(Mal!$A$9:$A$431,'Sales Orders'!H404)+COUNTIFS(Mal!$A$9:$A$431,H404,Mal!$B$9:$B$431,"&lt;&gt;")+COUNTIFS(Mal!$A$9:$A$431,H404,Mal!$C$9:$C$431,"&lt;&gt;")=COUNTIF('Sales Orders'!$H$108:H404,'Sales Orders'!H404),'Sales Orders'!H404+1,'Sales Orders'!H404)</f>
        <v>2</v>
      </c>
      <c r="I405" s="39" t="e">
        <f>IF(E405="","",IF(Mal!$C$5="","",Mal!$C$5))</f>
        <v>#N/A</v>
      </c>
      <c r="J405" s="39" t="e">
        <f>IF(AND(J404="",$H405=$H404),"",IF(VLOOKUP($H405,Mal!$A$9:$H$431,7,0)='Sales Orders'!J404,"",VLOOKUP($H405,Mal!$A$9:$H$431,7,0)))</f>
        <v>#N/A</v>
      </c>
      <c r="K405" s="39" t="e">
        <f>IF(AND(K404="",$H405=$H404),"",IF(VLOOKUP($H405,Mal!$A$9:$H$431,8,0)='Sales Orders'!K404,"",VLOOKUP($H405,Mal!$A$9:$H$431,8,0)))</f>
        <v>#N/A</v>
      </c>
      <c r="L405" s="39" t="e">
        <f>IF(E405="","",IF(Mal!$C$6="","",Mal!$C$6))</f>
        <v>#N/A</v>
      </c>
      <c r="M405" s="39" t="e">
        <f>IF($E405="",IF(INDEX(Mal!K$9:K$431,COUNTIF($E$108:$F404,"")-COUNT($H$108:$H404)+1,0)=M404,"",INDEX(Mal!K$9:K$431,COUNTIF($E$108:$F404,"")-COUNT($H$108:$H404)+1,0)),"")</f>
        <v>#N/A</v>
      </c>
      <c r="N405" s="39" t="e">
        <f>IF($E405="",IF(INDEX(Mal!L$9:L$431,COUNTIF($E$108:$F404,"")-COUNT($H$108:$H404)+1,0)=N404,"",INDEX(Mal!L$9:L$431,COUNTIF($E$108:$F404,"")-COUNT($H$108:$H404)+1,0)),"")</f>
        <v>#N/A</v>
      </c>
      <c r="O405" s="39" t="e">
        <f>IF($E405="",IF(INDEX(Mal!M$9:M$431,COUNTIF($E$108:$F404,"")-COUNT($H$108:$H404)+1,0)=O404,"",INDEX(Mal!M$9:M$431,COUNTIF($E$108:$F404,"")-COUNT($H$108:$H404)+1,0)),"")</f>
        <v>#N/A</v>
      </c>
      <c r="P405" s="39" t="e">
        <f>IF($E405="",IF(INDEX(Mal!N$9:N$431,COUNTIF($E$108:$F404,"")-COUNT($H$108:$H404)+1,0)=P404,"",INDEX(Mal!N$9:N$431,COUNTIF($E$108:$F404,"")-COUNT($H$108:$H404)+1,0)),"")</f>
        <v>#N/A</v>
      </c>
      <c r="Q405" s="39" t="e">
        <f>IF($E405="",IF(INDEX(Mal!O$9:O$431,COUNTIF($E$108:$F404,"")-COUNT($H$108:$H404)+1,0)=Q404,"",INDEX(Mal!O$9:O$431,COUNTIF($E$108:$F404,"")-COUNT($H$108:$H404)+1,0)),"")</f>
        <v>#N/A</v>
      </c>
      <c r="R405" s="39" t="e">
        <f>IF($E405="",IF(INDEX(Mal!P$9:P$431,COUNTIF($E$108:$F404,"")-COUNT($H$108:$H404)+1,0)=R404,"",INDEX(Mal!P$9:P$431,COUNTIF($E$108:$F404,"")-COUNT($H$108:$H404)+1,0)),"")</f>
        <v>#N/A</v>
      </c>
      <c r="S405" s="39" t="e">
        <f>IF($E405="",IF(INDEX(Mal!Q$9:Q$431,COUNTIF($E$108:$F404,"")-COUNT($H$108:$H404)+1,0)=S404,"",INDEX(Mal!Q$9:Q$431,COUNTIF($E$108:$F404,"")-COUNT($H$108:$H404)+1,0)),"")</f>
        <v>#N/A</v>
      </c>
      <c r="T405" s="39" t="e">
        <f>IF($E405="",IF(INDEX(Mal!R$9:R$431,COUNTIF($E$108:$F404,"")-COUNT($H$108:$H404)+1,0)=T404,"",INDEX(Mal!R$9:R$431,COUNTIF($E$108:$F404,"")-COUNT($H$108:$H404)+1,0)),"")</f>
        <v>#N/A</v>
      </c>
      <c r="U405" s="39" t="e">
        <f>IF($E405="",IF(INDEX(Mal!S$9:S$431,COUNTIF($E$108:$F404,"")-COUNT($H$108:$H404)+1,0)=U404,"",INDEX(Mal!S$9:S$431,COUNTIF($E$108:$F404,"")-COUNT($H$108:$H404)+1,0)),"")</f>
        <v>#N/A</v>
      </c>
      <c r="V405" s="39" t="e">
        <f t="shared" si="16"/>
        <v>#N/A</v>
      </c>
      <c r="W405" s="39" t="e">
        <f>IF(IF(AND(E405="",F405=""),INDEX(Mal!I$9:I$431,(COUNT($H$108:$H405)-COUNTIF($V$108:$V405,"")),0),"")="","",IF(AND(E405="",F405=""),INDEX(Mal!I$9:I$431,(COUNT($H$108:$H405)-COUNTIF($V$108:$V405,"")),0),""))</f>
        <v>#N/A</v>
      </c>
      <c r="X405" s="39" t="e">
        <f>IF($E405="",IF(INDEX(Mal!J$9:J$431,COUNTIF($E$108:$F404,"")-COUNT($H$108:$H404)+1,0)=X404,"",INDEX(Mal!J$9:J$431,COUNTIF($E$108:$F404,"")-COUNT($H$108:$H404)+1,0)),"")</f>
        <v>#N/A</v>
      </c>
      <c r="Y405" s="39" t="e">
        <f>IF(AND(Y404="",$H405=$H404),"",IF(VLOOKUP($H405,Mal!$A$9:$T$431,20,0)='Sales Orders'!Y404,"",VLOOKUP($H405,Mal!$A$9:$T$431,20,0)))</f>
        <v>#N/A</v>
      </c>
      <c r="Z405" s="39" t="e">
        <f t="shared" si="17"/>
        <v>#N/A</v>
      </c>
    </row>
    <row r="406" spans="1:26">
      <c r="A406" t="str">
        <f>IFERROR(IF(VLOOKUP(H406,Mal!$A$9:$A$431,1,0),"","END"),"END")</f>
        <v>END</v>
      </c>
      <c r="B406" s="39" t="e">
        <f>IF($E406="",IF(INDEX(Mal!$D$9:$D$431,COUNTIF($E$108:$F405,"")-COUNT($H$108:$H405)+1,0)=B405,"",INDEX(Mal!$D$9:$D$431,COUNTIF($E$108:$F405,"")-COUNT($H$108:$H405)+1,0)),"")</f>
        <v>#N/A</v>
      </c>
      <c r="C406" s="39" t="e">
        <f t="shared" si="18"/>
        <v>#N/A</v>
      </c>
      <c r="D406" s="39" t="e">
        <f>IF($E406="",IF(INDEX(Mal!$F$9:$F$431,COUNTIF($E$108:$F405,"")-COUNT($H$108:$H405)+1,0)=D405,"",INDEX(Mal!$F$9:$F$431,COUNTIF($E$108:$F405,"")-COUNT($H$108:$H405)+1,0)),"")</f>
        <v>#N/A</v>
      </c>
      <c r="E406" s="39" t="e">
        <f>IF(AND(E405="",$H406=$H405),"",IF(VLOOKUP(H406,Mal!$A$9:$B$431,2,0)='Sales Orders'!E405,"",VLOOKUP($H406,Mal!$A$9:$B$431,2,0)))</f>
        <v>#N/A</v>
      </c>
      <c r="F406" s="39" t="e">
        <f>IF($E406="",IF(INDEX(Mal!$C$9:$C$431,COUNTIF($E$108:$F405,"")-COUNT($H$108:$H405)+1,0)=F405,"",INDEX(Mal!$C$9:$C$431,COUNTIF($E$108:$F405,"")-COUNT($H$108:$H405)+1,0)),"")</f>
        <v>#N/A</v>
      </c>
      <c r="G406" s="39" t="e">
        <f t="shared" si="19"/>
        <v>#N/A</v>
      </c>
      <c r="H406" s="39">
        <f>IF(COUNTIF(Mal!$A$9:$A$431,'Sales Orders'!H405)+COUNTIFS(Mal!$A$9:$A$431,H405,Mal!$B$9:$B$431,"&lt;&gt;")+COUNTIFS(Mal!$A$9:$A$431,H405,Mal!$C$9:$C$431,"&lt;&gt;")=COUNTIF('Sales Orders'!$H$108:H405,'Sales Orders'!H405),'Sales Orders'!H405+1,'Sales Orders'!H405)</f>
        <v>2</v>
      </c>
      <c r="I406" s="39" t="e">
        <f>IF(E406="","",IF(Mal!$C$5="","",Mal!$C$5))</f>
        <v>#N/A</v>
      </c>
      <c r="J406" s="39" t="e">
        <f>IF(AND(J405="",$H406=$H405),"",IF(VLOOKUP($H406,Mal!$A$9:$H$431,7,0)='Sales Orders'!J405,"",VLOOKUP($H406,Mal!$A$9:$H$431,7,0)))</f>
        <v>#N/A</v>
      </c>
      <c r="K406" s="39" t="e">
        <f>IF(AND(K405="",$H406=$H405),"",IF(VLOOKUP($H406,Mal!$A$9:$H$431,8,0)='Sales Orders'!K405,"",VLOOKUP($H406,Mal!$A$9:$H$431,8,0)))</f>
        <v>#N/A</v>
      </c>
      <c r="L406" s="39" t="e">
        <f>IF(E406="","",IF(Mal!$C$6="","",Mal!$C$6))</f>
        <v>#N/A</v>
      </c>
      <c r="M406" s="39" t="e">
        <f>IF($E406="",IF(INDEX(Mal!K$9:K$431,COUNTIF($E$108:$F405,"")-COUNT($H$108:$H405)+1,0)=M405,"",INDEX(Mal!K$9:K$431,COUNTIF($E$108:$F405,"")-COUNT($H$108:$H405)+1,0)),"")</f>
        <v>#N/A</v>
      </c>
      <c r="N406" s="39" t="e">
        <f>IF($E406="",IF(INDEX(Mal!L$9:L$431,COUNTIF($E$108:$F405,"")-COUNT($H$108:$H405)+1,0)=N405,"",INDEX(Mal!L$9:L$431,COUNTIF($E$108:$F405,"")-COUNT($H$108:$H405)+1,0)),"")</f>
        <v>#N/A</v>
      </c>
      <c r="O406" s="39" t="e">
        <f>IF($E406="",IF(INDEX(Mal!M$9:M$431,COUNTIF($E$108:$F405,"")-COUNT($H$108:$H405)+1,0)=O405,"",INDEX(Mal!M$9:M$431,COUNTIF($E$108:$F405,"")-COUNT($H$108:$H405)+1,0)),"")</f>
        <v>#N/A</v>
      </c>
      <c r="P406" s="39" t="e">
        <f>IF($E406="",IF(INDEX(Mal!N$9:N$431,COUNTIF($E$108:$F405,"")-COUNT($H$108:$H405)+1,0)=P405,"",INDEX(Mal!N$9:N$431,COUNTIF($E$108:$F405,"")-COUNT($H$108:$H405)+1,0)),"")</f>
        <v>#N/A</v>
      </c>
      <c r="Q406" s="39" t="e">
        <f>IF($E406="",IF(INDEX(Mal!O$9:O$431,COUNTIF($E$108:$F405,"")-COUNT($H$108:$H405)+1,0)=Q405,"",INDEX(Mal!O$9:O$431,COUNTIF($E$108:$F405,"")-COUNT($H$108:$H405)+1,0)),"")</f>
        <v>#N/A</v>
      </c>
      <c r="R406" s="39" t="e">
        <f>IF($E406="",IF(INDEX(Mal!P$9:P$431,COUNTIF($E$108:$F405,"")-COUNT($H$108:$H405)+1,0)=R405,"",INDEX(Mal!P$9:P$431,COUNTIF($E$108:$F405,"")-COUNT($H$108:$H405)+1,0)),"")</f>
        <v>#N/A</v>
      </c>
      <c r="S406" s="39" t="e">
        <f>IF($E406="",IF(INDEX(Mal!Q$9:Q$431,COUNTIF($E$108:$F405,"")-COUNT($H$108:$H405)+1,0)=S405,"",INDEX(Mal!Q$9:Q$431,COUNTIF($E$108:$F405,"")-COUNT($H$108:$H405)+1,0)),"")</f>
        <v>#N/A</v>
      </c>
      <c r="T406" s="39" t="e">
        <f>IF($E406="",IF(INDEX(Mal!R$9:R$431,COUNTIF($E$108:$F405,"")-COUNT($H$108:$H405)+1,0)=T405,"",INDEX(Mal!R$9:R$431,COUNTIF($E$108:$F405,"")-COUNT($H$108:$H405)+1,0)),"")</f>
        <v>#N/A</v>
      </c>
      <c r="U406" s="39" t="e">
        <f>IF($E406="",IF(INDEX(Mal!S$9:S$431,COUNTIF($E$108:$F405,"")-COUNT($H$108:$H405)+1,0)=U405,"",INDEX(Mal!S$9:S$431,COUNTIF($E$108:$F405,"")-COUNT($H$108:$H405)+1,0)),"")</f>
        <v>#N/A</v>
      </c>
      <c r="V406" s="39" t="e">
        <f t="shared" si="16"/>
        <v>#N/A</v>
      </c>
      <c r="W406" s="39" t="e">
        <f>IF(IF(AND(E406="",F406=""),INDEX(Mal!I$9:I$431,(COUNT($H$108:$H406)-COUNTIF($V$108:$V406,"")),0),"")="","",IF(AND(E406="",F406=""),INDEX(Mal!I$9:I$431,(COUNT($H$108:$H406)-COUNTIF($V$108:$V406,"")),0),""))</f>
        <v>#N/A</v>
      </c>
      <c r="X406" s="39" t="e">
        <f>IF($E406="",IF(INDEX(Mal!J$9:J$431,COUNTIF($E$108:$F405,"")-COUNT($H$108:$H405)+1,0)=X405,"",INDEX(Mal!J$9:J$431,COUNTIF($E$108:$F405,"")-COUNT($H$108:$H405)+1,0)),"")</f>
        <v>#N/A</v>
      </c>
      <c r="Y406" s="39" t="e">
        <f>IF(AND(Y405="",$H406=$H405),"",IF(VLOOKUP($H406,Mal!$A$9:$T$431,20,0)='Sales Orders'!Y405,"",VLOOKUP($H406,Mal!$A$9:$T$431,20,0)))</f>
        <v>#N/A</v>
      </c>
      <c r="Z406" s="39" t="e">
        <f t="shared" si="17"/>
        <v>#N/A</v>
      </c>
    </row>
    <row r="407" spans="1:26">
      <c r="A407" t="str">
        <f>IFERROR(IF(VLOOKUP(H407,Mal!$A$9:$A$431,1,0),"","END"),"END")</f>
        <v>END</v>
      </c>
      <c r="B407" s="39" t="e">
        <f>IF($E407="",IF(INDEX(Mal!$D$9:$D$431,COUNTIF($E$108:$F406,"")-COUNT($H$108:$H406)+1,0)=B406,"",INDEX(Mal!$D$9:$D$431,COUNTIF($E$108:$F406,"")-COUNT($H$108:$H406)+1,0)),"")</f>
        <v>#N/A</v>
      </c>
      <c r="C407" s="39" t="e">
        <f t="shared" si="18"/>
        <v>#N/A</v>
      </c>
      <c r="D407" s="39" t="e">
        <f>IF($E407="",IF(INDEX(Mal!$F$9:$F$431,COUNTIF($E$108:$F406,"")-COUNT($H$108:$H406)+1,0)=D406,"",INDEX(Mal!$F$9:$F$431,COUNTIF($E$108:$F406,"")-COUNT($H$108:$H406)+1,0)),"")</f>
        <v>#N/A</v>
      </c>
      <c r="E407" s="39" t="e">
        <f>IF(AND(E406="",$H407=$H406),"",IF(VLOOKUP(H407,Mal!$A$9:$B$431,2,0)='Sales Orders'!E406,"",VLOOKUP($H407,Mal!$A$9:$B$431,2,0)))</f>
        <v>#N/A</v>
      </c>
      <c r="F407" s="39" t="e">
        <f>IF($E407="",IF(INDEX(Mal!$C$9:$C$431,COUNTIF($E$108:$F406,"")-COUNT($H$108:$H406)+1,0)=F406,"",INDEX(Mal!$C$9:$C$431,COUNTIF($E$108:$F406,"")-COUNT($H$108:$H406)+1,0)),"")</f>
        <v>#N/A</v>
      </c>
      <c r="G407" s="39" t="e">
        <f t="shared" si="19"/>
        <v>#N/A</v>
      </c>
      <c r="H407" s="39">
        <f>IF(COUNTIF(Mal!$A$9:$A$431,'Sales Orders'!H406)+COUNTIFS(Mal!$A$9:$A$431,H406,Mal!$B$9:$B$431,"&lt;&gt;")+COUNTIFS(Mal!$A$9:$A$431,H406,Mal!$C$9:$C$431,"&lt;&gt;")=COUNTIF('Sales Orders'!$H$108:H406,'Sales Orders'!H406),'Sales Orders'!H406+1,'Sales Orders'!H406)</f>
        <v>2</v>
      </c>
      <c r="I407" s="39" t="e">
        <f>IF(E407="","",IF(Mal!$C$5="","",Mal!$C$5))</f>
        <v>#N/A</v>
      </c>
      <c r="J407" s="39" t="e">
        <f>IF(AND(J406="",$H407=$H406),"",IF(VLOOKUP($H407,Mal!$A$9:$H$431,7,0)='Sales Orders'!J406,"",VLOOKUP($H407,Mal!$A$9:$H$431,7,0)))</f>
        <v>#N/A</v>
      </c>
      <c r="K407" s="39" t="e">
        <f>IF(AND(K406="",$H407=$H406),"",IF(VLOOKUP($H407,Mal!$A$9:$H$431,8,0)='Sales Orders'!K406,"",VLOOKUP($H407,Mal!$A$9:$H$431,8,0)))</f>
        <v>#N/A</v>
      </c>
      <c r="L407" s="39" t="e">
        <f>IF(E407="","",IF(Mal!$C$6="","",Mal!$C$6))</f>
        <v>#N/A</v>
      </c>
      <c r="M407" s="39" t="e">
        <f>IF($E407="",IF(INDEX(Mal!K$9:K$431,COUNTIF($E$108:$F406,"")-COUNT($H$108:$H406)+1,0)=M406,"",INDEX(Mal!K$9:K$431,COUNTIF($E$108:$F406,"")-COUNT($H$108:$H406)+1,0)),"")</f>
        <v>#N/A</v>
      </c>
      <c r="N407" s="39" t="e">
        <f>IF($E407="",IF(INDEX(Mal!L$9:L$431,COUNTIF($E$108:$F406,"")-COUNT($H$108:$H406)+1,0)=N406,"",INDEX(Mal!L$9:L$431,COUNTIF($E$108:$F406,"")-COUNT($H$108:$H406)+1,0)),"")</f>
        <v>#N/A</v>
      </c>
      <c r="O407" s="39" t="e">
        <f>IF($E407="",IF(INDEX(Mal!M$9:M$431,COUNTIF($E$108:$F406,"")-COUNT($H$108:$H406)+1,0)=O406,"",INDEX(Mal!M$9:M$431,COUNTIF($E$108:$F406,"")-COUNT($H$108:$H406)+1,0)),"")</f>
        <v>#N/A</v>
      </c>
      <c r="P407" s="39" t="e">
        <f>IF($E407="",IF(INDEX(Mal!N$9:N$431,COUNTIF($E$108:$F406,"")-COUNT($H$108:$H406)+1,0)=P406,"",INDEX(Mal!N$9:N$431,COUNTIF($E$108:$F406,"")-COUNT($H$108:$H406)+1,0)),"")</f>
        <v>#N/A</v>
      </c>
      <c r="Q407" s="39" t="e">
        <f>IF($E407="",IF(INDEX(Mal!O$9:O$431,COUNTIF($E$108:$F406,"")-COUNT($H$108:$H406)+1,0)=Q406,"",INDEX(Mal!O$9:O$431,COUNTIF($E$108:$F406,"")-COUNT($H$108:$H406)+1,0)),"")</f>
        <v>#N/A</v>
      </c>
      <c r="R407" s="39" t="e">
        <f>IF($E407="",IF(INDEX(Mal!P$9:P$431,COUNTIF($E$108:$F406,"")-COUNT($H$108:$H406)+1,0)=R406,"",INDEX(Mal!P$9:P$431,COUNTIF($E$108:$F406,"")-COUNT($H$108:$H406)+1,0)),"")</f>
        <v>#N/A</v>
      </c>
      <c r="S407" s="39" t="e">
        <f>IF($E407="",IF(INDEX(Mal!Q$9:Q$431,COUNTIF($E$108:$F406,"")-COUNT($H$108:$H406)+1,0)=S406,"",INDEX(Mal!Q$9:Q$431,COUNTIF($E$108:$F406,"")-COUNT($H$108:$H406)+1,0)),"")</f>
        <v>#N/A</v>
      </c>
      <c r="T407" s="39" t="e">
        <f>IF($E407="",IF(INDEX(Mal!R$9:R$431,COUNTIF($E$108:$F406,"")-COUNT($H$108:$H406)+1,0)=T406,"",INDEX(Mal!R$9:R$431,COUNTIF($E$108:$F406,"")-COUNT($H$108:$H406)+1,0)),"")</f>
        <v>#N/A</v>
      </c>
      <c r="U407" s="39" t="e">
        <f>IF($E407="",IF(INDEX(Mal!S$9:S$431,COUNTIF($E$108:$F406,"")-COUNT($H$108:$H406)+1,0)=U406,"",INDEX(Mal!S$9:S$431,COUNTIF($E$108:$F406,"")-COUNT($H$108:$H406)+1,0)),"")</f>
        <v>#N/A</v>
      </c>
      <c r="V407" s="39" t="e">
        <f t="shared" si="16"/>
        <v>#N/A</v>
      </c>
      <c r="W407" s="39" t="e">
        <f>IF(IF(AND(E407="",F407=""),INDEX(Mal!I$9:I$431,(COUNT($H$108:$H407)-COUNTIF($V$108:$V407,"")),0),"")="","",IF(AND(E407="",F407=""),INDEX(Mal!I$9:I$431,(COUNT($H$108:$H407)-COUNTIF($V$108:$V407,"")),0),""))</f>
        <v>#N/A</v>
      </c>
      <c r="X407" s="39" t="e">
        <f>IF($E407="",IF(INDEX(Mal!J$9:J$431,COUNTIF($E$108:$F406,"")-COUNT($H$108:$H406)+1,0)=X406,"",INDEX(Mal!J$9:J$431,COUNTIF($E$108:$F406,"")-COUNT($H$108:$H406)+1,0)),"")</f>
        <v>#N/A</v>
      </c>
      <c r="Y407" s="39" t="e">
        <f>IF(AND(Y406="",$H407=$H406),"",IF(VLOOKUP($H407,Mal!$A$9:$T$431,20,0)='Sales Orders'!Y406,"",VLOOKUP($H407,Mal!$A$9:$T$431,20,0)))</f>
        <v>#N/A</v>
      </c>
      <c r="Z407" s="39" t="e">
        <f t="shared" si="17"/>
        <v>#N/A</v>
      </c>
    </row>
    <row r="408" spans="1:26">
      <c r="A408" t="str">
        <f>IFERROR(IF(VLOOKUP(H408,Mal!$A$9:$A$431,1,0),"","END"),"END")</f>
        <v>END</v>
      </c>
      <c r="B408" s="39" t="e">
        <f>IF($E408="",IF(INDEX(Mal!$D$9:$D$431,COUNTIF($E$108:$F407,"")-COUNT($H$108:$H407)+1,0)=B407,"",INDEX(Mal!$D$9:$D$431,COUNTIF($E$108:$F407,"")-COUNT($H$108:$H407)+1,0)),"")</f>
        <v>#N/A</v>
      </c>
      <c r="C408" s="39" t="e">
        <f t="shared" si="18"/>
        <v>#N/A</v>
      </c>
      <c r="D408" s="39" t="e">
        <f>IF($E408="",IF(INDEX(Mal!$F$9:$F$431,COUNTIF($E$108:$F407,"")-COUNT($H$108:$H407)+1,0)=D407,"",INDEX(Mal!$F$9:$F$431,COUNTIF($E$108:$F407,"")-COUNT($H$108:$H407)+1,0)),"")</f>
        <v>#N/A</v>
      </c>
      <c r="E408" s="39" t="e">
        <f>IF(AND(E407="",$H408=$H407),"",IF(VLOOKUP(H408,Mal!$A$9:$B$431,2,0)='Sales Orders'!E407,"",VLOOKUP($H408,Mal!$A$9:$B$431,2,0)))</f>
        <v>#N/A</v>
      </c>
      <c r="F408" s="39" t="e">
        <f>IF($E408="",IF(INDEX(Mal!$C$9:$C$431,COUNTIF($E$108:$F407,"")-COUNT($H$108:$H407)+1,0)=F407,"",INDEX(Mal!$C$9:$C$431,COUNTIF($E$108:$F407,"")-COUNT($H$108:$H407)+1,0)),"")</f>
        <v>#N/A</v>
      </c>
      <c r="G408" s="39" t="e">
        <f t="shared" si="19"/>
        <v>#N/A</v>
      </c>
      <c r="H408" s="39">
        <f>IF(COUNTIF(Mal!$A$9:$A$431,'Sales Orders'!H407)+COUNTIFS(Mal!$A$9:$A$431,H407,Mal!$B$9:$B$431,"&lt;&gt;")+COUNTIFS(Mal!$A$9:$A$431,H407,Mal!$C$9:$C$431,"&lt;&gt;")=COUNTIF('Sales Orders'!$H$108:H407,'Sales Orders'!H407),'Sales Orders'!H407+1,'Sales Orders'!H407)</f>
        <v>2</v>
      </c>
      <c r="I408" s="39" t="e">
        <f>IF(E408="","",IF(Mal!$C$5="","",Mal!$C$5))</f>
        <v>#N/A</v>
      </c>
      <c r="J408" s="39" t="e">
        <f>IF(AND(J407="",$H408=$H407),"",IF(VLOOKUP($H408,Mal!$A$9:$H$431,7,0)='Sales Orders'!J407,"",VLOOKUP($H408,Mal!$A$9:$H$431,7,0)))</f>
        <v>#N/A</v>
      </c>
      <c r="K408" s="39" t="e">
        <f>IF(AND(K407="",$H408=$H407),"",IF(VLOOKUP($H408,Mal!$A$9:$H$431,8,0)='Sales Orders'!K407,"",VLOOKUP($H408,Mal!$A$9:$H$431,8,0)))</f>
        <v>#N/A</v>
      </c>
      <c r="L408" s="39" t="e">
        <f>IF(E408="","",IF(Mal!$C$6="","",Mal!$C$6))</f>
        <v>#N/A</v>
      </c>
      <c r="M408" s="39" t="e">
        <f>IF($E408="",IF(INDEX(Mal!K$9:K$431,COUNTIF($E$108:$F407,"")-COUNT($H$108:$H407)+1,0)=M407,"",INDEX(Mal!K$9:K$431,COUNTIF($E$108:$F407,"")-COUNT($H$108:$H407)+1,0)),"")</f>
        <v>#N/A</v>
      </c>
      <c r="N408" s="39" t="e">
        <f>IF($E408="",IF(INDEX(Mal!L$9:L$431,COUNTIF($E$108:$F407,"")-COUNT($H$108:$H407)+1,0)=N407,"",INDEX(Mal!L$9:L$431,COUNTIF($E$108:$F407,"")-COUNT($H$108:$H407)+1,0)),"")</f>
        <v>#N/A</v>
      </c>
      <c r="O408" s="39" t="e">
        <f>IF($E408="",IF(INDEX(Mal!M$9:M$431,COUNTIF($E$108:$F407,"")-COUNT($H$108:$H407)+1,0)=O407,"",INDEX(Mal!M$9:M$431,COUNTIF($E$108:$F407,"")-COUNT($H$108:$H407)+1,0)),"")</f>
        <v>#N/A</v>
      </c>
      <c r="P408" s="39" t="e">
        <f>IF($E408="",IF(INDEX(Mal!N$9:N$431,COUNTIF($E$108:$F407,"")-COUNT($H$108:$H407)+1,0)=P407,"",INDEX(Mal!N$9:N$431,COUNTIF($E$108:$F407,"")-COUNT($H$108:$H407)+1,0)),"")</f>
        <v>#N/A</v>
      </c>
      <c r="Q408" s="39" t="e">
        <f>IF($E408="",IF(INDEX(Mal!O$9:O$431,COUNTIF($E$108:$F407,"")-COUNT($H$108:$H407)+1,0)=Q407,"",INDEX(Mal!O$9:O$431,COUNTIF($E$108:$F407,"")-COUNT($H$108:$H407)+1,0)),"")</f>
        <v>#N/A</v>
      </c>
      <c r="R408" s="39" t="e">
        <f>IF($E408="",IF(INDEX(Mal!P$9:P$431,COUNTIF($E$108:$F407,"")-COUNT($H$108:$H407)+1,0)=R407,"",INDEX(Mal!P$9:P$431,COUNTIF($E$108:$F407,"")-COUNT($H$108:$H407)+1,0)),"")</f>
        <v>#N/A</v>
      </c>
      <c r="S408" s="39" t="e">
        <f>IF($E408="",IF(INDEX(Mal!Q$9:Q$431,COUNTIF($E$108:$F407,"")-COUNT($H$108:$H407)+1,0)=S407,"",INDEX(Mal!Q$9:Q$431,COUNTIF($E$108:$F407,"")-COUNT($H$108:$H407)+1,0)),"")</f>
        <v>#N/A</v>
      </c>
      <c r="T408" s="39" t="e">
        <f>IF($E408="",IF(INDEX(Mal!R$9:R$431,COUNTIF($E$108:$F407,"")-COUNT($H$108:$H407)+1,0)=T407,"",INDEX(Mal!R$9:R$431,COUNTIF($E$108:$F407,"")-COUNT($H$108:$H407)+1,0)),"")</f>
        <v>#N/A</v>
      </c>
      <c r="U408" s="39" t="e">
        <f>IF($E408="",IF(INDEX(Mal!S$9:S$431,COUNTIF($E$108:$F407,"")-COUNT($H$108:$H407)+1,0)=U407,"",INDEX(Mal!S$9:S$431,COUNTIF($E$108:$F407,"")-COUNT($H$108:$H407)+1,0)),"")</f>
        <v>#N/A</v>
      </c>
      <c r="V408" s="39" t="e">
        <f t="shared" si="16"/>
        <v>#N/A</v>
      </c>
      <c r="W408" s="39" t="e">
        <f>IF(IF(AND(E408="",F408=""),INDEX(Mal!I$9:I$431,(COUNT($H$108:$H408)-COUNTIF($V$108:$V408,"")),0),"")="","",IF(AND(E408="",F408=""),INDEX(Mal!I$9:I$431,(COUNT($H$108:$H408)-COUNTIF($V$108:$V408,"")),0),""))</f>
        <v>#N/A</v>
      </c>
      <c r="X408" s="39" t="e">
        <f>IF($E408="",IF(INDEX(Mal!J$9:J$431,COUNTIF($E$108:$F407,"")-COUNT($H$108:$H407)+1,0)=X407,"",INDEX(Mal!J$9:J$431,COUNTIF($E$108:$F407,"")-COUNT($H$108:$H407)+1,0)),"")</f>
        <v>#N/A</v>
      </c>
      <c r="Y408" s="39" t="e">
        <f>IF(AND(Y407="",$H408=$H407),"",IF(VLOOKUP($H408,Mal!$A$9:$T$431,20,0)='Sales Orders'!Y407,"",VLOOKUP($H408,Mal!$A$9:$T$431,20,0)))</f>
        <v>#N/A</v>
      </c>
      <c r="Z408" s="39" t="e">
        <f t="shared" si="17"/>
        <v>#N/A</v>
      </c>
    </row>
    <row r="409" spans="1:26">
      <c r="A409" t="str">
        <f>IFERROR(IF(VLOOKUP(H409,Mal!$A$9:$A$431,1,0),"","END"),"END")</f>
        <v>END</v>
      </c>
      <c r="B409" s="39" t="e">
        <f>IF($E409="",IF(INDEX(Mal!$D$9:$D$431,COUNTIF($E$108:$F408,"")-COUNT($H$108:$H408)+1,0)=B408,"",INDEX(Mal!$D$9:$D$431,COUNTIF($E$108:$F408,"")-COUNT($H$108:$H408)+1,0)),"")</f>
        <v>#N/A</v>
      </c>
      <c r="C409" s="39" t="e">
        <f t="shared" si="18"/>
        <v>#N/A</v>
      </c>
      <c r="D409" s="39" t="e">
        <f>IF($E409="",IF(INDEX(Mal!$F$9:$F$431,COUNTIF($E$108:$F408,"")-COUNT($H$108:$H408)+1,0)=D408,"",INDEX(Mal!$F$9:$F$431,COUNTIF($E$108:$F408,"")-COUNT($H$108:$H408)+1,0)),"")</f>
        <v>#N/A</v>
      </c>
      <c r="E409" s="39" t="e">
        <f>IF(AND(E408="",$H409=$H408),"",IF(VLOOKUP(H409,Mal!$A$9:$B$431,2,0)='Sales Orders'!E408,"",VLOOKUP($H409,Mal!$A$9:$B$431,2,0)))</f>
        <v>#N/A</v>
      </c>
      <c r="F409" s="39" t="e">
        <f>IF($E409="",IF(INDEX(Mal!$C$9:$C$431,COUNTIF($E$108:$F408,"")-COUNT($H$108:$H408)+1,0)=F408,"",INDEX(Mal!$C$9:$C$431,COUNTIF($E$108:$F408,"")-COUNT($H$108:$H408)+1,0)),"")</f>
        <v>#N/A</v>
      </c>
      <c r="G409" s="39" t="e">
        <f t="shared" si="19"/>
        <v>#N/A</v>
      </c>
      <c r="H409" s="39">
        <f>IF(COUNTIF(Mal!$A$9:$A$431,'Sales Orders'!H408)+COUNTIFS(Mal!$A$9:$A$431,H408,Mal!$B$9:$B$431,"&lt;&gt;")+COUNTIFS(Mal!$A$9:$A$431,H408,Mal!$C$9:$C$431,"&lt;&gt;")=COUNTIF('Sales Orders'!$H$108:H408,'Sales Orders'!H408),'Sales Orders'!H408+1,'Sales Orders'!H408)</f>
        <v>2</v>
      </c>
      <c r="I409" s="39" t="e">
        <f>IF(E409="","",IF(Mal!$C$5="","",Mal!$C$5))</f>
        <v>#N/A</v>
      </c>
      <c r="J409" s="39" t="e">
        <f>IF(AND(J408="",$H409=$H408),"",IF(VLOOKUP($H409,Mal!$A$9:$H$431,7,0)='Sales Orders'!J408,"",VLOOKUP($H409,Mal!$A$9:$H$431,7,0)))</f>
        <v>#N/A</v>
      </c>
      <c r="K409" s="39" t="e">
        <f>IF(AND(K408="",$H409=$H408),"",IF(VLOOKUP($H409,Mal!$A$9:$H$431,8,0)='Sales Orders'!K408,"",VLOOKUP($H409,Mal!$A$9:$H$431,8,0)))</f>
        <v>#N/A</v>
      </c>
      <c r="L409" s="39" t="e">
        <f>IF(E409="","",IF(Mal!$C$6="","",Mal!$C$6))</f>
        <v>#N/A</v>
      </c>
      <c r="M409" s="39" t="e">
        <f>IF($E409="",IF(INDEX(Mal!K$9:K$431,COUNTIF($E$108:$F408,"")-COUNT($H$108:$H408)+1,0)=M408,"",INDEX(Mal!K$9:K$431,COUNTIF($E$108:$F408,"")-COUNT($H$108:$H408)+1,0)),"")</f>
        <v>#N/A</v>
      </c>
      <c r="N409" s="39" t="e">
        <f>IF($E409="",IF(INDEX(Mal!L$9:L$431,COUNTIF($E$108:$F408,"")-COUNT($H$108:$H408)+1,0)=N408,"",INDEX(Mal!L$9:L$431,COUNTIF($E$108:$F408,"")-COUNT($H$108:$H408)+1,0)),"")</f>
        <v>#N/A</v>
      </c>
      <c r="O409" s="39" t="e">
        <f>IF($E409="",IF(INDEX(Mal!M$9:M$431,COUNTIF($E$108:$F408,"")-COUNT($H$108:$H408)+1,0)=O408,"",INDEX(Mal!M$9:M$431,COUNTIF($E$108:$F408,"")-COUNT($H$108:$H408)+1,0)),"")</f>
        <v>#N/A</v>
      </c>
      <c r="P409" s="39" t="e">
        <f>IF($E409="",IF(INDEX(Mal!N$9:N$431,COUNTIF($E$108:$F408,"")-COUNT($H$108:$H408)+1,0)=P408,"",INDEX(Mal!N$9:N$431,COUNTIF($E$108:$F408,"")-COUNT($H$108:$H408)+1,0)),"")</f>
        <v>#N/A</v>
      </c>
      <c r="Q409" s="39" t="e">
        <f>IF($E409="",IF(INDEX(Mal!O$9:O$431,COUNTIF($E$108:$F408,"")-COUNT($H$108:$H408)+1,0)=Q408,"",INDEX(Mal!O$9:O$431,COUNTIF($E$108:$F408,"")-COUNT($H$108:$H408)+1,0)),"")</f>
        <v>#N/A</v>
      </c>
      <c r="R409" s="39" t="e">
        <f>IF($E409="",IF(INDEX(Mal!P$9:P$431,COUNTIF($E$108:$F408,"")-COUNT($H$108:$H408)+1,0)=R408,"",INDEX(Mal!P$9:P$431,COUNTIF($E$108:$F408,"")-COUNT($H$108:$H408)+1,0)),"")</f>
        <v>#N/A</v>
      </c>
      <c r="S409" s="39" t="e">
        <f>IF($E409="",IF(INDEX(Mal!Q$9:Q$431,COUNTIF($E$108:$F408,"")-COUNT($H$108:$H408)+1,0)=S408,"",INDEX(Mal!Q$9:Q$431,COUNTIF($E$108:$F408,"")-COUNT($H$108:$H408)+1,0)),"")</f>
        <v>#N/A</v>
      </c>
      <c r="T409" s="39" t="e">
        <f>IF($E409="",IF(INDEX(Mal!R$9:R$431,COUNTIF($E$108:$F408,"")-COUNT($H$108:$H408)+1,0)=T408,"",INDEX(Mal!R$9:R$431,COUNTIF($E$108:$F408,"")-COUNT($H$108:$H408)+1,0)),"")</f>
        <v>#N/A</v>
      </c>
      <c r="U409" s="39" t="e">
        <f>IF($E409="",IF(INDEX(Mal!S$9:S$431,COUNTIF($E$108:$F408,"")-COUNT($H$108:$H408)+1,0)=U408,"",INDEX(Mal!S$9:S$431,COUNTIF($E$108:$F408,"")-COUNT($H$108:$H408)+1,0)),"")</f>
        <v>#N/A</v>
      </c>
      <c r="V409" s="39" t="e">
        <f t="shared" si="16"/>
        <v>#N/A</v>
      </c>
      <c r="W409" s="39" t="e">
        <f>IF(IF(AND(E409="",F409=""),INDEX(Mal!I$9:I$431,(COUNT($H$108:$H409)-COUNTIF($V$108:$V409,"")),0),"")="","",IF(AND(E409="",F409=""),INDEX(Mal!I$9:I$431,(COUNT($H$108:$H409)-COUNTIF($V$108:$V409,"")),0),""))</f>
        <v>#N/A</v>
      </c>
      <c r="X409" s="39" t="e">
        <f>IF($E409="",IF(INDEX(Mal!J$9:J$431,COUNTIF($E$108:$F408,"")-COUNT($H$108:$H408)+1,0)=X408,"",INDEX(Mal!J$9:J$431,COUNTIF($E$108:$F408,"")-COUNT($H$108:$H408)+1,0)),"")</f>
        <v>#N/A</v>
      </c>
      <c r="Y409" s="39" t="e">
        <f>IF(AND(Y408="",$H409=$H408),"",IF(VLOOKUP($H409,Mal!$A$9:$T$431,20,0)='Sales Orders'!Y408,"",VLOOKUP($H409,Mal!$A$9:$T$431,20,0)))</f>
        <v>#N/A</v>
      </c>
      <c r="Z409" s="39" t="e">
        <f t="shared" si="17"/>
        <v>#N/A</v>
      </c>
    </row>
    <row r="410" spans="1:26">
      <c r="A410" t="str">
        <f>IFERROR(IF(VLOOKUP(H410,Mal!$A$9:$A$431,1,0),"","END"),"END")</f>
        <v>END</v>
      </c>
      <c r="B410" s="39" t="e">
        <f>IF($E410="",IF(INDEX(Mal!$D$9:$D$431,COUNTIF($E$108:$F409,"")-COUNT($H$108:$H409)+1,0)=B409,"",INDEX(Mal!$D$9:$D$431,COUNTIF($E$108:$F409,"")-COUNT($H$108:$H409)+1,0)),"")</f>
        <v>#N/A</v>
      </c>
      <c r="C410" s="39" t="e">
        <f t="shared" si="18"/>
        <v>#N/A</v>
      </c>
      <c r="D410" s="39" t="e">
        <f>IF($E410="",IF(INDEX(Mal!$F$9:$F$431,COUNTIF($E$108:$F409,"")-COUNT($H$108:$H409)+1,0)=D409,"",INDEX(Mal!$F$9:$F$431,COUNTIF($E$108:$F409,"")-COUNT($H$108:$H409)+1,0)),"")</f>
        <v>#N/A</v>
      </c>
      <c r="E410" s="39" t="e">
        <f>IF(AND(E409="",$H410=$H409),"",IF(VLOOKUP(H410,Mal!$A$9:$B$431,2,0)='Sales Orders'!E409,"",VLOOKUP($H410,Mal!$A$9:$B$431,2,0)))</f>
        <v>#N/A</v>
      </c>
      <c r="F410" s="39" t="e">
        <f>IF($E410="",IF(INDEX(Mal!$C$9:$C$431,COUNTIF($E$108:$F409,"")-COUNT($H$108:$H409)+1,0)=F409,"",INDEX(Mal!$C$9:$C$431,COUNTIF($E$108:$F409,"")-COUNT($H$108:$H409)+1,0)),"")</f>
        <v>#N/A</v>
      </c>
      <c r="G410" s="39" t="e">
        <f t="shared" si="19"/>
        <v>#N/A</v>
      </c>
      <c r="H410" s="39">
        <f>IF(COUNTIF(Mal!$A$9:$A$431,'Sales Orders'!H409)+COUNTIFS(Mal!$A$9:$A$431,H409,Mal!$B$9:$B$431,"&lt;&gt;")+COUNTIFS(Mal!$A$9:$A$431,H409,Mal!$C$9:$C$431,"&lt;&gt;")=COUNTIF('Sales Orders'!$H$108:H409,'Sales Orders'!H409),'Sales Orders'!H409+1,'Sales Orders'!H409)</f>
        <v>2</v>
      </c>
      <c r="I410" s="39" t="e">
        <f>IF(E410="","",IF(Mal!$C$5="","",Mal!$C$5))</f>
        <v>#N/A</v>
      </c>
      <c r="J410" s="39" t="e">
        <f>IF(AND(J409="",$H410=$H409),"",IF(VLOOKUP($H410,Mal!$A$9:$H$431,7,0)='Sales Orders'!J409,"",VLOOKUP($H410,Mal!$A$9:$H$431,7,0)))</f>
        <v>#N/A</v>
      </c>
      <c r="K410" s="39" t="e">
        <f>IF(AND(K409="",$H410=$H409),"",IF(VLOOKUP($H410,Mal!$A$9:$H$431,8,0)='Sales Orders'!K409,"",VLOOKUP($H410,Mal!$A$9:$H$431,8,0)))</f>
        <v>#N/A</v>
      </c>
      <c r="L410" s="39" t="e">
        <f>IF(E410="","",IF(Mal!$C$6="","",Mal!$C$6))</f>
        <v>#N/A</v>
      </c>
      <c r="M410" s="39" t="e">
        <f>IF($E410="",IF(INDEX(Mal!K$9:K$431,COUNTIF($E$108:$F409,"")-COUNT($H$108:$H409)+1,0)=M409,"",INDEX(Mal!K$9:K$431,COUNTIF($E$108:$F409,"")-COUNT($H$108:$H409)+1,0)),"")</f>
        <v>#N/A</v>
      </c>
      <c r="N410" s="39" t="e">
        <f>IF($E410="",IF(INDEX(Mal!L$9:L$431,COUNTIF($E$108:$F409,"")-COUNT($H$108:$H409)+1,0)=N409,"",INDEX(Mal!L$9:L$431,COUNTIF($E$108:$F409,"")-COUNT($H$108:$H409)+1,0)),"")</f>
        <v>#N/A</v>
      </c>
      <c r="O410" s="39" t="e">
        <f>IF($E410="",IF(INDEX(Mal!M$9:M$431,COUNTIF($E$108:$F409,"")-COUNT($H$108:$H409)+1,0)=O409,"",INDEX(Mal!M$9:M$431,COUNTIF($E$108:$F409,"")-COUNT($H$108:$H409)+1,0)),"")</f>
        <v>#N/A</v>
      </c>
      <c r="P410" s="39" t="e">
        <f>IF($E410="",IF(INDEX(Mal!N$9:N$431,COUNTIF($E$108:$F409,"")-COUNT($H$108:$H409)+1,0)=P409,"",INDEX(Mal!N$9:N$431,COUNTIF($E$108:$F409,"")-COUNT($H$108:$H409)+1,0)),"")</f>
        <v>#N/A</v>
      </c>
      <c r="Q410" s="39" t="e">
        <f>IF($E410="",IF(INDEX(Mal!O$9:O$431,COUNTIF($E$108:$F409,"")-COUNT($H$108:$H409)+1,0)=Q409,"",INDEX(Mal!O$9:O$431,COUNTIF($E$108:$F409,"")-COUNT($H$108:$H409)+1,0)),"")</f>
        <v>#N/A</v>
      </c>
      <c r="R410" s="39" t="e">
        <f>IF($E410="",IF(INDEX(Mal!P$9:P$431,COUNTIF($E$108:$F409,"")-COUNT($H$108:$H409)+1,0)=R409,"",INDEX(Mal!P$9:P$431,COUNTIF($E$108:$F409,"")-COUNT($H$108:$H409)+1,0)),"")</f>
        <v>#N/A</v>
      </c>
      <c r="S410" s="39" t="e">
        <f>IF($E410="",IF(INDEX(Mal!Q$9:Q$431,COUNTIF($E$108:$F409,"")-COUNT($H$108:$H409)+1,0)=S409,"",INDEX(Mal!Q$9:Q$431,COUNTIF($E$108:$F409,"")-COUNT($H$108:$H409)+1,0)),"")</f>
        <v>#N/A</v>
      </c>
      <c r="T410" s="39" t="e">
        <f>IF($E410="",IF(INDEX(Mal!R$9:R$431,COUNTIF($E$108:$F409,"")-COUNT($H$108:$H409)+1,0)=T409,"",INDEX(Mal!R$9:R$431,COUNTIF($E$108:$F409,"")-COUNT($H$108:$H409)+1,0)),"")</f>
        <v>#N/A</v>
      </c>
      <c r="U410" s="39" t="e">
        <f>IF($E410="",IF(INDEX(Mal!S$9:S$431,COUNTIF($E$108:$F409,"")-COUNT($H$108:$H409)+1,0)=U409,"",INDEX(Mal!S$9:S$431,COUNTIF($E$108:$F409,"")-COUNT($H$108:$H409)+1,0)),"")</f>
        <v>#N/A</v>
      </c>
      <c r="V410" s="39" t="e">
        <f t="shared" si="16"/>
        <v>#N/A</v>
      </c>
      <c r="W410" s="39" t="e">
        <f>IF(IF(AND(E410="",F410=""),INDEX(Mal!I$9:I$431,(COUNT($H$108:$H410)-COUNTIF($V$108:$V410,"")),0),"")="","",IF(AND(E410="",F410=""),INDEX(Mal!I$9:I$431,(COUNT($H$108:$H410)-COUNTIF($V$108:$V410,"")),0),""))</f>
        <v>#N/A</v>
      </c>
      <c r="X410" s="39" t="e">
        <f>IF($E410="",IF(INDEX(Mal!J$9:J$431,COUNTIF($E$108:$F409,"")-COUNT($H$108:$H409)+1,0)=X409,"",INDEX(Mal!J$9:J$431,COUNTIF($E$108:$F409,"")-COUNT($H$108:$H409)+1,0)),"")</f>
        <v>#N/A</v>
      </c>
      <c r="Y410" s="39" t="e">
        <f>IF(AND(Y409="",$H410=$H409),"",IF(VLOOKUP($H410,Mal!$A$9:$T$431,20,0)='Sales Orders'!Y409,"",VLOOKUP($H410,Mal!$A$9:$T$431,20,0)))</f>
        <v>#N/A</v>
      </c>
      <c r="Z410" s="39" t="e">
        <f t="shared" si="17"/>
        <v>#N/A</v>
      </c>
    </row>
    <row r="411" spans="1:26">
      <c r="A411" t="str">
        <f>IFERROR(IF(VLOOKUP(H411,Mal!$A$9:$A$431,1,0),"","END"),"END")</f>
        <v>END</v>
      </c>
      <c r="B411" s="39" t="e">
        <f>IF($E411="",IF(INDEX(Mal!$D$9:$D$431,COUNTIF($E$108:$F410,"")-COUNT($H$108:$H410)+1,0)=B410,"",INDEX(Mal!$D$9:$D$431,COUNTIF($E$108:$F410,"")-COUNT($H$108:$H410)+1,0)),"")</f>
        <v>#N/A</v>
      </c>
      <c r="C411" s="39" t="e">
        <f t="shared" si="18"/>
        <v>#N/A</v>
      </c>
      <c r="D411" s="39" t="e">
        <f>IF($E411="",IF(INDEX(Mal!$F$9:$F$431,COUNTIF($E$108:$F410,"")-COUNT($H$108:$H410)+1,0)=D410,"",INDEX(Mal!$F$9:$F$431,COUNTIF($E$108:$F410,"")-COUNT($H$108:$H410)+1,0)),"")</f>
        <v>#N/A</v>
      </c>
      <c r="E411" s="39" t="e">
        <f>IF(AND(E410="",$H411=$H410),"",IF(VLOOKUP(H411,Mal!$A$9:$B$431,2,0)='Sales Orders'!E410,"",VLOOKUP($H411,Mal!$A$9:$B$431,2,0)))</f>
        <v>#N/A</v>
      </c>
      <c r="F411" s="39" t="e">
        <f>IF($E411="",IF(INDEX(Mal!$C$9:$C$431,COUNTIF($E$108:$F410,"")-COUNT($H$108:$H410)+1,0)=F410,"",INDEX(Mal!$C$9:$C$431,COUNTIF($E$108:$F410,"")-COUNT($H$108:$H410)+1,0)),"")</f>
        <v>#N/A</v>
      </c>
      <c r="G411" s="39" t="e">
        <f t="shared" si="19"/>
        <v>#N/A</v>
      </c>
      <c r="H411" s="39">
        <f>IF(COUNTIF(Mal!$A$9:$A$431,'Sales Orders'!H410)+COUNTIFS(Mal!$A$9:$A$431,H410,Mal!$B$9:$B$431,"&lt;&gt;")+COUNTIFS(Mal!$A$9:$A$431,H410,Mal!$C$9:$C$431,"&lt;&gt;")=COUNTIF('Sales Orders'!$H$108:H410,'Sales Orders'!H410),'Sales Orders'!H410+1,'Sales Orders'!H410)</f>
        <v>2</v>
      </c>
      <c r="I411" s="39" t="e">
        <f>IF(E411="","",IF(Mal!$C$5="","",Mal!$C$5))</f>
        <v>#N/A</v>
      </c>
      <c r="J411" s="39" t="e">
        <f>IF(AND(J410="",$H411=$H410),"",IF(VLOOKUP($H411,Mal!$A$9:$H$431,7,0)='Sales Orders'!J410,"",VLOOKUP($H411,Mal!$A$9:$H$431,7,0)))</f>
        <v>#N/A</v>
      </c>
      <c r="K411" s="39" t="e">
        <f>IF(AND(K410="",$H411=$H410),"",IF(VLOOKUP($H411,Mal!$A$9:$H$431,8,0)='Sales Orders'!K410,"",VLOOKUP($H411,Mal!$A$9:$H$431,8,0)))</f>
        <v>#N/A</v>
      </c>
      <c r="L411" s="39" t="e">
        <f>IF(E411="","",IF(Mal!$C$6="","",Mal!$C$6))</f>
        <v>#N/A</v>
      </c>
      <c r="M411" s="39" t="e">
        <f>IF($E411="",IF(INDEX(Mal!K$9:K$431,COUNTIF($E$108:$F410,"")-COUNT($H$108:$H410)+1,0)=M410,"",INDEX(Mal!K$9:K$431,COUNTIF($E$108:$F410,"")-COUNT($H$108:$H410)+1,0)),"")</f>
        <v>#N/A</v>
      </c>
      <c r="N411" s="39" t="e">
        <f>IF($E411="",IF(INDEX(Mal!L$9:L$431,COUNTIF($E$108:$F410,"")-COUNT($H$108:$H410)+1,0)=N410,"",INDEX(Mal!L$9:L$431,COUNTIF($E$108:$F410,"")-COUNT($H$108:$H410)+1,0)),"")</f>
        <v>#N/A</v>
      </c>
      <c r="O411" s="39" t="e">
        <f>IF($E411="",IF(INDEX(Mal!M$9:M$431,COUNTIF($E$108:$F410,"")-COUNT($H$108:$H410)+1,0)=O410,"",INDEX(Mal!M$9:M$431,COUNTIF($E$108:$F410,"")-COUNT($H$108:$H410)+1,0)),"")</f>
        <v>#N/A</v>
      </c>
      <c r="P411" s="39" t="e">
        <f>IF($E411="",IF(INDEX(Mal!N$9:N$431,COUNTIF($E$108:$F410,"")-COUNT($H$108:$H410)+1,0)=P410,"",INDEX(Mal!N$9:N$431,COUNTIF($E$108:$F410,"")-COUNT($H$108:$H410)+1,0)),"")</f>
        <v>#N/A</v>
      </c>
      <c r="Q411" s="39" t="e">
        <f>IF($E411="",IF(INDEX(Mal!O$9:O$431,COUNTIF($E$108:$F410,"")-COUNT($H$108:$H410)+1,0)=Q410,"",INDEX(Mal!O$9:O$431,COUNTIF($E$108:$F410,"")-COUNT($H$108:$H410)+1,0)),"")</f>
        <v>#N/A</v>
      </c>
      <c r="R411" s="39" t="e">
        <f>IF($E411="",IF(INDEX(Mal!P$9:P$431,COUNTIF($E$108:$F410,"")-COUNT($H$108:$H410)+1,0)=R410,"",INDEX(Mal!P$9:P$431,COUNTIF($E$108:$F410,"")-COUNT($H$108:$H410)+1,0)),"")</f>
        <v>#N/A</v>
      </c>
      <c r="S411" s="39" t="e">
        <f>IF($E411="",IF(INDEX(Mal!Q$9:Q$431,COUNTIF($E$108:$F410,"")-COUNT($H$108:$H410)+1,0)=S410,"",INDEX(Mal!Q$9:Q$431,COUNTIF($E$108:$F410,"")-COUNT($H$108:$H410)+1,0)),"")</f>
        <v>#N/A</v>
      </c>
      <c r="T411" s="39" t="e">
        <f>IF($E411="",IF(INDEX(Mal!R$9:R$431,COUNTIF($E$108:$F410,"")-COUNT($H$108:$H410)+1,0)=T410,"",INDEX(Mal!R$9:R$431,COUNTIF($E$108:$F410,"")-COUNT($H$108:$H410)+1,0)),"")</f>
        <v>#N/A</v>
      </c>
      <c r="U411" s="39" t="e">
        <f>IF($E411="",IF(INDEX(Mal!S$9:S$431,COUNTIF($E$108:$F410,"")-COUNT($H$108:$H410)+1,0)=U410,"",INDEX(Mal!S$9:S$431,COUNTIF($E$108:$F410,"")-COUNT($H$108:$H410)+1,0)),"")</f>
        <v>#N/A</v>
      </c>
      <c r="V411" s="39" t="e">
        <f t="shared" si="16"/>
        <v>#N/A</v>
      </c>
      <c r="W411" s="39" t="e">
        <f>IF(IF(AND(E411="",F411=""),INDEX(Mal!I$9:I$431,(COUNT($H$108:$H411)-COUNTIF($V$108:$V411,"")),0),"")="","",IF(AND(E411="",F411=""),INDEX(Mal!I$9:I$431,(COUNT($H$108:$H411)-COUNTIF($V$108:$V411,"")),0),""))</f>
        <v>#N/A</v>
      </c>
      <c r="X411" s="39" t="e">
        <f>IF($E411="",IF(INDEX(Mal!J$9:J$431,COUNTIF($E$108:$F410,"")-COUNT($H$108:$H410)+1,0)=X410,"",INDEX(Mal!J$9:J$431,COUNTIF($E$108:$F410,"")-COUNT($H$108:$H410)+1,0)),"")</f>
        <v>#N/A</v>
      </c>
      <c r="Y411" s="39" t="e">
        <f>IF(AND(Y410="",$H411=$H410),"",IF(VLOOKUP($H411,Mal!$A$9:$T$431,20,0)='Sales Orders'!Y410,"",VLOOKUP($H411,Mal!$A$9:$T$431,20,0)))</f>
        <v>#N/A</v>
      </c>
      <c r="Z411" s="39" t="e">
        <f t="shared" si="17"/>
        <v>#N/A</v>
      </c>
    </row>
    <row r="412" spans="1:26">
      <c r="A412" t="str">
        <f>IFERROR(IF(VLOOKUP(H412,Mal!$A$9:$A$431,1,0),"","END"),"END")</f>
        <v>END</v>
      </c>
      <c r="B412" s="39" t="e">
        <f>IF($E412="",IF(INDEX(Mal!$D$9:$D$431,COUNTIF($E$108:$F411,"")-COUNT($H$108:$H411)+1,0)=B411,"",INDEX(Mal!$D$9:$D$431,COUNTIF($E$108:$F411,"")-COUNT($H$108:$H411)+1,0)),"")</f>
        <v>#N/A</v>
      </c>
      <c r="C412" s="39" t="e">
        <f t="shared" si="18"/>
        <v>#N/A</v>
      </c>
      <c r="D412" s="39" t="e">
        <f>IF($E412="",IF(INDEX(Mal!$F$9:$F$431,COUNTIF($E$108:$F411,"")-COUNT($H$108:$H411)+1,0)=D411,"",INDEX(Mal!$F$9:$F$431,COUNTIF($E$108:$F411,"")-COUNT($H$108:$H411)+1,0)),"")</f>
        <v>#N/A</v>
      </c>
      <c r="E412" s="39" t="e">
        <f>IF(AND(E411="",$H412=$H411),"",IF(VLOOKUP(H412,Mal!$A$9:$B$431,2,0)='Sales Orders'!E411,"",VLOOKUP($H412,Mal!$A$9:$B$431,2,0)))</f>
        <v>#N/A</v>
      </c>
      <c r="F412" s="39" t="e">
        <f>IF($E412="",IF(INDEX(Mal!$C$9:$C$431,COUNTIF($E$108:$F411,"")-COUNT($H$108:$H411)+1,0)=F411,"",INDEX(Mal!$C$9:$C$431,COUNTIF($E$108:$F411,"")-COUNT($H$108:$H411)+1,0)),"")</f>
        <v>#N/A</v>
      </c>
      <c r="G412" s="39" t="e">
        <f t="shared" si="19"/>
        <v>#N/A</v>
      </c>
      <c r="H412" s="39">
        <f>IF(COUNTIF(Mal!$A$9:$A$431,'Sales Orders'!H411)+COUNTIFS(Mal!$A$9:$A$431,H411,Mal!$B$9:$B$431,"&lt;&gt;")+COUNTIFS(Mal!$A$9:$A$431,H411,Mal!$C$9:$C$431,"&lt;&gt;")=COUNTIF('Sales Orders'!$H$108:H411,'Sales Orders'!H411),'Sales Orders'!H411+1,'Sales Orders'!H411)</f>
        <v>2</v>
      </c>
      <c r="I412" s="39" t="e">
        <f>IF(E412="","",IF(Mal!$C$5="","",Mal!$C$5))</f>
        <v>#N/A</v>
      </c>
      <c r="J412" s="39" t="e">
        <f>IF(AND(J411="",$H412=$H411),"",IF(VLOOKUP($H412,Mal!$A$9:$H$431,7,0)='Sales Orders'!J411,"",VLOOKUP($H412,Mal!$A$9:$H$431,7,0)))</f>
        <v>#N/A</v>
      </c>
      <c r="K412" s="39" t="e">
        <f>IF(AND(K411="",$H412=$H411),"",IF(VLOOKUP($H412,Mal!$A$9:$H$431,8,0)='Sales Orders'!K411,"",VLOOKUP($H412,Mal!$A$9:$H$431,8,0)))</f>
        <v>#N/A</v>
      </c>
      <c r="L412" s="39" t="e">
        <f>IF(E412="","",IF(Mal!$C$6="","",Mal!$C$6))</f>
        <v>#N/A</v>
      </c>
      <c r="M412" s="39" t="e">
        <f>IF($E412="",IF(INDEX(Mal!K$9:K$431,COUNTIF($E$108:$F411,"")-COUNT($H$108:$H411)+1,0)=M411,"",INDEX(Mal!K$9:K$431,COUNTIF($E$108:$F411,"")-COUNT($H$108:$H411)+1,0)),"")</f>
        <v>#N/A</v>
      </c>
      <c r="N412" s="39" t="e">
        <f>IF($E412="",IF(INDEX(Mal!L$9:L$431,COUNTIF($E$108:$F411,"")-COUNT($H$108:$H411)+1,0)=N411,"",INDEX(Mal!L$9:L$431,COUNTIF($E$108:$F411,"")-COUNT($H$108:$H411)+1,0)),"")</f>
        <v>#N/A</v>
      </c>
      <c r="O412" s="39" t="e">
        <f>IF($E412="",IF(INDEX(Mal!M$9:M$431,COUNTIF($E$108:$F411,"")-COUNT($H$108:$H411)+1,0)=O411,"",INDEX(Mal!M$9:M$431,COUNTIF($E$108:$F411,"")-COUNT($H$108:$H411)+1,0)),"")</f>
        <v>#N/A</v>
      </c>
      <c r="P412" s="39" t="e">
        <f>IF($E412="",IF(INDEX(Mal!N$9:N$431,COUNTIF($E$108:$F411,"")-COUNT($H$108:$H411)+1,0)=P411,"",INDEX(Mal!N$9:N$431,COUNTIF($E$108:$F411,"")-COUNT($H$108:$H411)+1,0)),"")</f>
        <v>#N/A</v>
      </c>
      <c r="Q412" s="39" t="e">
        <f>IF($E412="",IF(INDEX(Mal!O$9:O$431,COUNTIF($E$108:$F411,"")-COUNT($H$108:$H411)+1,0)=Q411,"",INDEX(Mal!O$9:O$431,COUNTIF($E$108:$F411,"")-COUNT($H$108:$H411)+1,0)),"")</f>
        <v>#N/A</v>
      </c>
      <c r="R412" s="39" t="e">
        <f>IF($E412="",IF(INDEX(Mal!P$9:P$431,COUNTIF($E$108:$F411,"")-COUNT($H$108:$H411)+1,0)=R411,"",INDEX(Mal!P$9:P$431,COUNTIF($E$108:$F411,"")-COUNT($H$108:$H411)+1,0)),"")</f>
        <v>#N/A</v>
      </c>
      <c r="S412" s="39" t="e">
        <f>IF($E412="",IF(INDEX(Mal!Q$9:Q$431,COUNTIF($E$108:$F411,"")-COUNT($H$108:$H411)+1,0)=S411,"",INDEX(Mal!Q$9:Q$431,COUNTIF($E$108:$F411,"")-COUNT($H$108:$H411)+1,0)),"")</f>
        <v>#N/A</v>
      </c>
      <c r="T412" s="39" t="e">
        <f>IF($E412="",IF(INDEX(Mal!R$9:R$431,COUNTIF($E$108:$F411,"")-COUNT($H$108:$H411)+1,0)=T411,"",INDEX(Mal!R$9:R$431,COUNTIF($E$108:$F411,"")-COUNT($H$108:$H411)+1,0)),"")</f>
        <v>#N/A</v>
      </c>
      <c r="U412" s="39" t="e">
        <f>IF($E412="",IF(INDEX(Mal!S$9:S$431,COUNTIF($E$108:$F411,"")-COUNT($H$108:$H411)+1,0)=U411,"",INDEX(Mal!S$9:S$431,COUNTIF($E$108:$F411,"")-COUNT($H$108:$H411)+1,0)),"")</f>
        <v>#N/A</v>
      </c>
      <c r="V412" s="39" t="e">
        <f t="shared" si="16"/>
        <v>#N/A</v>
      </c>
      <c r="W412" s="39" t="e">
        <f>IF(IF(AND(E412="",F412=""),INDEX(Mal!I$9:I$431,(COUNT($H$108:$H412)-COUNTIF($V$108:$V412,"")),0),"")="","",IF(AND(E412="",F412=""),INDEX(Mal!I$9:I$431,(COUNT($H$108:$H412)-COUNTIF($V$108:$V412,"")),0),""))</f>
        <v>#N/A</v>
      </c>
      <c r="X412" s="39" t="e">
        <f>IF($E412="",IF(INDEX(Mal!J$9:J$431,COUNTIF($E$108:$F411,"")-COUNT($H$108:$H411)+1,0)=X411,"",INDEX(Mal!J$9:J$431,COUNTIF($E$108:$F411,"")-COUNT($H$108:$H411)+1,0)),"")</f>
        <v>#N/A</v>
      </c>
      <c r="Y412" s="39" t="e">
        <f>IF(AND(Y411="",$H412=$H411),"",IF(VLOOKUP($H412,Mal!$A$9:$T$431,20,0)='Sales Orders'!Y411,"",VLOOKUP($H412,Mal!$A$9:$T$431,20,0)))</f>
        <v>#N/A</v>
      </c>
      <c r="Z412" s="39" t="e">
        <f t="shared" si="17"/>
        <v>#N/A</v>
      </c>
    </row>
    <row r="413" spans="1:26">
      <c r="A413" t="str">
        <f>IFERROR(IF(VLOOKUP(H413,Mal!$A$9:$A$431,1,0),"","END"),"END")</f>
        <v>END</v>
      </c>
      <c r="B413" s="39" t="e">
        <f>IF($E413="",IF(INDEX(Mal!$D$9:$D$431,COUNTIF($E$108:$F412,"")-COUNT($H$108:$H412)+1,0)=B412,"",INDEX(Mal!$D$9:$D$431,COUNTIF($E$108:$F412,"")-COUNT($H$108:$H412)+1,0)),"")</f>
        <v>#N/A</v>
      </c>
      <c r="C413" s="39" t="e">
        <f t="shared" si="18"/>
        <v>#N/A</v>
      </c>
      <c r="D413" s="39" t="e">
        <f>IF($E413="",IF(INDEX(Mal!$F$9:$F$431,COUNTIF($E$108:$F412,"")-COUNT($H$108:$H412)+1,0)=D412,"",INDEX(Mal!$F$9:$F$431,COUNTIF($E$108:$F412,"")-COUNT($H$108:$H412)+1,0)),"")</f>
        <v>#N/A</v>
      </c>
      <c r="E413" s="39" t="e">
        <f>IF(AND(E412="",$H413=$H412),"",IF(VLOOKUP(H413,Mal!$A$9:$B$431,2,0)='Sales Orders'!E412,"",VLOOKUP($H413,Mal!$A$9:$B$431,2,0)))</f>
        <v>#N/A</v>
      </c>
      <c r="F413" s="39" t="e">
        <f>IF($E413="",IF(INDEX(Mal!$C$9:$C$431,COUNTIF($E$108:$F412,"")-COUNT($H$108:$H412)+1,0)=F412,"",INDEX(Mal!$C$9:$C$431,COUNTIF($E$108:$F412,"")-COUNT($H$108:$H412)+1,0)),"")</f>
        <v>#N/A</v>
      </c>
      <c r="G413" s="39" t="e">
        <f t="shared" si="19"/>
        <v>#N/A</v>
      </c>
      <c r="H413" s="39">
        <f>IF(COUNTIF(Mal!$A$9:$A$431,'Sales Orders'!H412)+COUNTIFS(Mal!$A$9:$A$431,H412,Mal!$B$9:$B$431,"&lt;&gt;")+COUNTIFS(Mal!$A$9:$A$431,H412,Mal!$C$9:$C$431,"&lt;&gt;")=COUNTIF('Sales Orders'!$H$108:H412,'Sales Orders'!H412),'Sales Orders'!H412+1,'Sales Orders'!H412)</f>
        <v>2</v>
      </c>
      <c r="I413" s="39" t="e">
        <f>IF(E413="","",IF(Mal!$C$5="","",Mal!$C$5))</f>
        <v>#N/A</v>
      </c>
      <c r="J413" s="39" t="e">
        <f>IF(AND(J412="",$H413=$H412),"",IF(VLOOKUP($H413,Mal!$A$9:$H$431,7,0)='Sales Orders'!J412,"",VLOOKUP($H413,Mal!$A$9:$H$431,7,0)))</f>
        <v>#N/A</v>
      </c>
      <c r="K413" s="39" t="e">
        <f>IF(AND(K412="",$H413=$H412),"",IF(VLOOKUP($H413,Mal!$A$9:$H$431,8,0)='Sales Orders'!K412,"",VLOOKUP($H413,Mal!$A$9:$H$431,8,0)))</f>
        <v>#N/A</v>
      </c>
      <c r="L413" s="39" t="e">
        <f>IF(E413="","",IF(Mal!$C$6="","",Mal!$C$6))</f>
        <v>#N/A</v>
      </c>
      <c r="M413" s="39" t="e">
        <f>IF($E413="",IF(INDEX(Mal!K$9:K$431,COUNTIF($E$108:$F412,"")-COUNT($H$108:$H412)+1,0)=M412,"",INDEX(Mal!K$9:K$431,COUNTIF($E$108:$F412,"")-COUNT($H$108:$H412)+1,0)),"")</f>
        <v>#N/A</v>
      </c>
      <c r="N413" s="39" t="e">
        <f>IF($E413="",IF(INDEX(Mal!L$9:L$431,COUNTIF($E$108:$F412,"")-COUNT($H$108:$H412)+1,0)=N412,"",INDEX(Mal!L$9:L$431,COUNTIF($E$108:$F412,"")-COUNT($H$108:$H412)+1,0)),"")</f>
        <v>#N/A</v>
      </c>
      <c r="O413" s="39" t="e">
        <f>IF($E413="",IF(INDEX(Mal!M$9:M$431,COUNTIF($E$108:$F412,"")-COUNT($H$108:$H412)+1,0)=O412,"",INDEX(Mal!M$9:M$431,COUNTIF($E$108:$F412,"")-COUNT($H$108:$H412)+1,0)),"")</f>
        <v>#N/A</v>
      </c>
      <c r="P413" s="39" t="e">
        <f>IF($E413="",IF(INDEX(Mal!N$9:N$431,COUNTIF($E$108:$F412,"")-COUNT($H$108:$H412)+1,0)=P412,"",INDEX(Mal!N$9:N$431,COUNTIF($E$108:$F412,"")-COUNT($H$108:$H412)+1,0)),"")</f>
        <v>#N/A</v>
      </c>
      <c r="Q413" s="39" t="e">
        <f>IF($E413="",IF(INDEX(Mal!O$9:O$431,COUNTIF($E$108:$F412,"")-COUNT($H$108:$H412)+1,0)=Q412,"",INDEX(Mal!O$9:O$431,COUNTIF($E$108:$F412,"")-COUNT($H$108:$H412)+1,0)),"")</f>
        <v>#N/A</v>
      </c>
      <c r="R413" s="39" t="e">
        <f>IF($E413="",IF(INDEX(Mal!P$9:P$431,COUNTIF($E$108:$F412,"")-COUNT($H$108:$H412)+1,0)=R412,"",INDEX(Mal!P$9:P$431,COUNTIF($E$108:$F412,"")-COUNT($H$108:$H412)+1,0)),"")</f>
        <v>#N/A</v>
      </c>
      <c r="S413" s="39" t="e">
        <f>IF($E413="",IF(INDEX(Mal!Q$9:Q$431,COUNTIF($E$108:$F412,"")-COUNT($H$108:$H412)+1,0)=S412,"",INDEX(Mal!Q$9:Q$431,COUNTIF($E$108:$F412,"")-COUNT($H$108:$H412)+1,0)),"")</f>
        <v>#N/A</v>
      </c>
      <c r="T413" s="39" t="e">
        <f>IF($E413="",IF(INDEX(Mal!R$9:R$431,COUNTIF($E$108:$F412,"")-COUNT($H$108:$H412)+1,0)=T412,"",INDEX(Mal!R$9:R$431,COUNTIF($E$108:$F412,"")-COUNT($H$108:$H412)+1,0)),"")</f>
        <v>#N/A</v>
      </c>
      <c r="U413" s="39" t="e">
        <f>IF($E413="",IF(INDEX(Mal!S$9:S$431,COUNTIF($E$108:$F412,"")-COUNT($H$108:$H412)+1,0)=U412,"",INDEX(Mal!S$9:S$431,COUNTIF($E$108:$F412,"")-COUNT($H$108:$H412)+1,0)),"")</f>
        <v>#N/A</v>
      </c>
      <c r="V413" s="39" t="e">
        <f t="shared" si="16"/>
        <v>#N/A</v>
      </c>
      <c r="W413" s="39" t="e">
        <f>IF(IF(AND(E413="",F413=""),INDEX(Mal!I$9:I$431,(COUNT($H$108:$H413)-COUNTIF($V$108:$V413,"")),0),"")="","",IF(AND(E413="",F413=""),INDEX(Mal!I$9:I$431,(COUNT($H$108:$H413)-COUNTIF($V$108:$V413,"")),0),""))</f>
        <v>#N/A</v>
      </c>
      <c r="X413" s="39" t="e">
        <f>IF($E413="",IF(INDEX(Mal!J$9:J$431,COUNTIF($E$108:$F412,"")-COUNT($H$108:$H412)+1,0)=X412,"",INDEX(Mal!J$9:J$431,COUNTIF($E$108:$F412,"")-COUNT($H$108:$H412)+1,0)),"")</f>
        <v>#N/A</v>
      </c>
      <c r="Y413" s="39" t="e">
        <f>IF(AND(Y412="",$H413=$H412),"",IF(VLOOKUP($H413,Mal!$A$9:$T$431,20,0)='Sales Orders'!Y412,"",VLOOKUP($H413,Mal!$A$9:$T$431,20,0)))</f>
        <v>#N/A</v>
      </c>
      <c r="Z413" s="39" t="e">
        <f t="shared" si="17"/>
        <v>#N/A</v>
      </c>
    </row>
    <row r="414" spans="1:26">
      <c r="A414" t="str">
        <f>IFERROR(IF(VLOOKUP(H414,Mal!$A$9:$A$431,1,0),"","END"),"END")</f>
        <v>END</v>
      </c>
      <c r="B414" s="39" t="e">
        <f>IF($E414="",IF(INDEX(Mal!$D$9:$D$431,COUNTIF($E$108:$F413,"")-COUNT($H$108:$H413)+1,0)=B413,"",INDEX(Mal!$D$9:$D$431,COUNTIF($E$108:$F413,"")-COUNT($H$108:$H413)+1,0)),"")</f>
        <v>#N/A</v>
      </c>
      <c r="C414" s="39" t="e">
        <f t="shared" si="18"/>
        <v>#N/A</v>
      </c>
      <c r="D414" s="39" t="e">
        <f>IF($E414="",IF(INDEX(Mal!$F$9:$F$431,COUNTIF($E$108:$F413,"")-COUNT($H$108:$H413)+1,0)=D413,"",INDEX(Mal!$F$9:$F$431,COUNTIF($E$108:$F413,"")-COUNT($H$108:$H413)+1,0)),"")</f>
        <v>#N/A</v>
      </c>
      <c r="E414" s="39" t="e">
        <f>IF(AND(E413="",$H414=$H413),"",IF(VLOOKUP(H414,Mal!$A$9:$B$431,2,0)='Sales Orders'!E413,"",VLOOKUP($H414,Mal!$A$9:$B$431,2,0)))</f>
        <v>#N/A</v>
      </c>
      <c r="F414" s="39" t="e">
        <f>IF($E414="",IF(INDEX(Mal!$C$9:$C$431,COUNTIF($E$108:$F413,"")-COUNT($H$108:$H413)+1,0)=F413,"",INDEX(Mal!$C$9:$C$431,COUNTIF($E$108:$F413,"")-COUNT($H$108:$H413)+1,0)),"")</f>
        <v>#N/A</v>
      </c>
      <c r="G414" s="39" t="e">
        <f t="shared" si="19"/>
        <v>#N/A</v>
      </c>
      <c r="H414" s="39">
        <f>IF(COUNTIF(Mal!$A$9:$A$431,'Sales Orders'!H413)+COUNTIFS(Mal!$A$9:$A$431,H413,Mal!$B$9:$B$431,"&lt;&gt;")+COUNTIFS(Mal!$A$9:$A$431,H413,Mal!$C$9:$C$431,"&lt;&gt;")=COUNTIF('Sales Orders'!$H$108:H413,'Sales Orders'!H413),'Sales Orders'!H413+1,'Sales Orders'!H413)</f>
        <v>2</v>
      </c>
      <c r="I414" s="39" t="e">
        <f>IF(E414="","",IF(Mal!$C$5="","",Mal!$C$5))</f>
        <v>#N/A</v>
      </c>
      <c r="J414" s="39" t="e">
        <f>IF(AND(J413="",$H414=$H413),"",IF(VLOOKUP($H414,Mal!$A$9:$H$431,7,0)='Sales Orders'!J413,"",VLOOKUP($H414,Mal!$A$9:$H$431,7,0)))</f>
        <v>#N/A</v>
      </c>
      <c r="K414" s="39" t="e">
        <f>IF(AND(K413="",$H414=$H413),"",IF(VLOOKUP($H414,Mal!$A$9:$H$431,8,0)='Sales Orders'!K413,"",VLOOKUP($H414,Mal!$A$9:$H$431,8,0)))</f>
        <v>#N/A</v>
      </c>
      <c r="L414" s="39" t="e">
        <f>IF(E414="","",IF(Mal!$C$6="","",Mal!$C$6))</f>
        <v>#N/A</v>
      </c>
      <c r="M414" s="39" t="e">
        <f>IF($E414="",IF(INDEX(Mal!K$9:K$431,COUNTIF($E$108:$F413,"")-COUNT($H$108:$H413)+1,0)=M413,"",INDEX(Mal!K$9:K$431,COUNTIF($E$108:$F413,"")-COUNT($H$108:$H413)+1,0)),"")</f>
        <v>#N/A</v>
      </c>
      <c r="N414" s="39" t="e">
        <f>IF($E414="",IF(INDEX(Mal!L$9:L$431,COUNTIF($E$108:$F413,"")-COUNT($H$108:$H413)+1,0)=N413,"",INDEX(Mal!L$9:L$431,COUNTIF($E$108:$F413,"")-COUNT($H$108:$H413)+1,0)),"")</f>
        <v>#N/A</v>
      </c>
      <c r="O414" s="39" t="e">
        <f>IF($E414="",IF(INDEX(Mal!M$9:M$431,COUNTIF($E$108:$F413,"")-COUNT($H$108:$H413)+1,0)=O413,"",INDEX(Mal!M$9:M$431,COUNTIF($E$108:$F413,"")-COUNT($H$108:$H413)+1,0)),"")</f>
        <v>#N/A</v>
      </c>
      <c r="P414" s="39" t="e">
        <f>IF($E414="",IF(INDEX(Mal!N$9:N$431,COUNTIF($E$108:$F413,"")-COUNT($H$108:$H413)+1,0)=P413,"",INDEX(Mal!N$9:N$431,COUNTIF($E$108:$F413,"")-COUNT($H$108:$H413)+1,0)),"")</f>
        <v>#N/A</v>
      </c>
      <c r="Q414" s="39" t="e">
        <f>IF($E414="",IF(INDEX(Mal!O$9:O$431,COUNTIF($E$108:$F413,"")-COUNT($H$108:$H413)+1,0)=Q413,"",INDEX(Mal!O$9:O$431,COUNTIF($E$108:$F413,"")-COUNT($H$108:$H413)+1,0)),"")</f>
        <v>#N/A</v>
      </c>
      <c r="R414" s="39" t="e">
        <f>IF($E414="",IF(INDEX(Mal!P$9:P$431,COUNTIF($E$108:$F413,"")-COUNT($H$108:$H413)+1,0)=R413,"",INDEX(Mal!P$9:P$431,COUNTIF($E$108:$F413,"")-COUNT($H$108:$H413)+1,0)),"")</f>
        <v>#N/A</v>
      </c>
      <c r="S414" s="39" t="e">
        <f>IF($E414="",IF(INDEX(Mal!Q$9:Q$431,COUNTIF($E$108:$F413,"")-COUNT($H$108:$H413)+1,0)=S413,"",INDEX(Mal!Q$9:Q$431,COUNTIF($E$108:$F413,"")-COUNT($H$108:$H413)+1,0)),"")</f>
        <v>#N/A</v>
      </c>
      <c r="T414" s="39" t="e">
        <f>IF($E414="",IF(INDEX(Mal!R$9:R$431,COUNTIF($E$108:$F413,"")-COUNT($H$108:$H413)+1,0)=T413,"",INDEX(Mal!R$9:R$431,COUNTIF($E$108:$F413,"")-COUNT($H$108:$H413)+1,0)),"")</f>
        <v>#N/A</v>
      </c>
      <c r="U414" s="39" t="e">
        <f>IF($E414="",IF(INDEX(Mal!S$9:S$431,COUNTIF($E$108:$F413,"")-COUNT($H$108:$H413)+1,0)=U413,"",INDEX(Mal!S$9:S$431,COUNTIF($E$108:$F413,"")-COUNT($H$108:$H413)+1,0)),"")</f>
        <v>#N/A</v>
      </c>
      <c r="V414" s="39" t="e">
        <f t="shared" si="16"/>
        <v>#N/A</v>
      </c>
      <c r="W414" s="39" t="e">
        <f>IF(IF(AND(E414="",F414=""),INDEX(Mal!I$9:I$431,(COUNT($H$108:$H414)-COUNTIF($V$108:$V414,"")),0),"")="","",IF(AND(E414="",F414=""),INDEX(Mal!I$9:I$431,(COUNT($H$108:$H414)-COUNTIF($V$108:$V414,"")),0),""))</f>
        <v>#N/A</v>
      </c>
      <c r="X414" s="39" t="e">
        <f>IF($E414="",IF(INDEX(Mal!J$9:J$431,COUNTIF($E$108:$F413,"")-COUNT($H$108:$H413)+1,0)=X413,"",INDEX(Mal!J$9:J$431,COUNTIF($E$108:$F413,"")-COUNT($H$108:$H413)+1,0)),"")</f>
        <v>#N/A</v>
      </c>
      <c r="Y414" s="39" t="e">
        <f>IF(AND(Y413="",$H414=$H413),"",IF(VLOOKUP($H414,Mal!$A$9:$T$431,20,0)='Sales Orders'!Y413,"",VLOOKUP($H414,Mal!$A$9:$T$431,20,0)))</f>
        <v>#N/A</v>
      </c>
      <c r="Z414" s="39" t="e">
        <f t="shared" si="17"/>
        <v>#N/A</v>
      </c>
    </row>
    <row r="415" spans="1:26">
      <c r="A415" t="str">
        <f>IFERROR(IF(VLOOKUP(H415,Mal!$A$9:$A$431,1,0),"","END"),"END")</f>
        <v>END</v>
      </c>
      <c r="B415" s="39" t="e">
        <f>IF($E415="",IF(INDEX(Mal!$D$9:$D$431,COUNTIF($E$108:$F414,"")-COUNT($H$108:$H414)+1,0)=B414,"",INDEX(Mal!$D$9:$D$431,COUNTIF($E$108:$F414,"")-COUNT($H$108:$H414)+1,0)),"")</f>
        <v>#N/A</v>
      </c>
      <c r="C415" s="39" t="e">
        <f t="shared" si="18"/>
        <v>#N/A</v>
      </c>
      <c r="D415" s="39" t="e">
        <f>IF($E415="",IF(INDEX(Mal!$F$9:$F$431,COUNTIF($E$108:$F414,"")-COUNT($H$108:$H414)+1,0)=D414,"",INDEX(Mal!$F$9:$F$431,COUNTIF($E$108:$F414,"")-COUNT($H$108:$H414)+1,0)),"")</f>
        <v>#N/A</v>
      </c>
      <c r="E415" s="39" t="e">
        <f>IF(AND(E414="",$H415=$H414),"",IF(VLOOKUP(H415,Mal!$A$9:$B$431,2,0)='Sales Orders'!E414,"",VLOOKUP($H415,Mal!$A$9:$B$431,2,0)))</f>
        <v>#N/A</v>
      </c>
      <c r="F415" s="39" t="e">
        <f>IF($E415="",IF(INDEX(Mal!$C$9:$C$431,COUNTIF($E$108:$F414,"")-COUNT($H$108:$H414)+1,0)=F414,"",INDEX(Mal!$C$9:$C$431,COUNTIF($E$108:$F414,"")-COUNT($H$108:$H414)+1,0)),"")</f>
        <v>#N/A</v>
      </c>
      <c r="G415" s="39" t="e">
        <f t="shared" si="19"/>
        <v>#N/A</v>
      </c>
      <c r="H415" s="39">
        <f>IF(COUNTIF(Mal!$A$9:$A$431,'Sales Orders'!H414)+COUNTIFS(Mal!$A$9:$A$431,H414,Mal!$B$9:$B$431,"&lt;&gt;")+COUNTIFS(Mal!$A$9:$A$431,H414,Mal!$C$9:$C$431,"&lt;&gt;")=COUNTIF('Sales Orders'!$H$108:H414,'Sales Orders'!H414),'Sales Orders'!H414+1,'Sales Orders'!H414)</f>
        <v>2</v>
      </c>
      <c r="I415" s="39" t="e">
        <f>IF(E415="","",IF(Mal!$C$5="","",Mal!$C$5))</f>
        <v>#N/A</v>
      </c>
      <c r="J415" s="39" t="e">
        <f>IF(AND(J414="",$H415=$H414),"",IF(VLOOKUP($H415,Mal!$A$9:$H$431,7,0)='Sales Orders'!J414,"",VLOOKUP($H415,Mal!$A$9:$H$431,7,0)))</f>
        <v>#N/A</v>
      </c>
      <c r="K415" s="39" t="e">
        <f>IF(AND(K414="",$H415=$H414),"",IF(VLOOKUP($H415,Mal!$A$9:$H$431,8,0)='Sales Orders'!K414,"",VLOOKUP($H415,Mal!$A$9:$H$431,8,0)))</f>
        <v>#N/A</v>
      </c>
      <c r="L415" s="39" t="e">
        <f>IF(E415="","",IF(Mal!$C$6="","",Mal!$C$6))</f>
        <v>#N/A</v>
      </c>
      <c r="M415" s="39" t="e">
        <f>IF($E415="",IF(INDEX(Mal!K$9:K$431,COUNTIF($E$108:$F414,"")-COUNT($H$108:$H414)+1,0)=M414,"",INDEX(Mal!K$9:K$431,COUNTIF($E$108:$F414,"")-COUNT($H$108:$H414)+1,0)),"")</f>
        <v>#N/A</v>
      </c>
      <c r="N415" s="39" t="e">
        <f>IF($E415="",IF(INDEX(Mal!L$9:L$431,COUNTIF($E$108:$F414,"")-COUNT($H$108:$H414)+1,0)=N414,"",INDEX(Mal!L$9:L$431,COUNTIF($E$108:$F414,"")-COUNT($H$108:$H414)+1,0)),"")</f>
        <v>#N/A</v>
      </c>
      <c r="O415" s="39" t="e">
        <f>IF($E415="",IF(INDEX(Mal!M$9:M$431,COUNTIF($E$108:$F414,"")-COUNT($H$108:$H414)+1,0)=O414,"",INDEX(Mal!M$9:M$431,COUNTIF($E$108:$F414,"")-COUNT($H$108:$H414)+1,0)),"")</f>
        <v>#N/A</v>
      </c>
      <c r="P415" s="39" t="e">
        <f>IF($E415="",IF(INDEX(Mal!N$9:N$431,COUNTIF($E$108:$F414,"")-COUNT($H$108:$H414)+1,0)=P414,"",INDEX(Mal!N$9:N$431,COUNTIF($E$108:$F414,"")-COUNT($H$108:$H414)+1,0)),"")</f>
        <v>#N/A</v>
      </c>
      <c r="Q415" s="39" t="e">
        <f>IF($E415="",IF(INDEX(Mal!O$9:O$431,COUNTIF($E$108:$F414,"")-COUNT($H$108:$H414)+1,0)=Q414,"",INDEX(Mal!O$9:O$431,COUNTIF($E$108:$F414,"")-COUNT($H$108:$H414)+1,0)),"")</f>
        <v>#N/A</v>
      </c>
      <c r="R415" s="39" t="e">
        <f>IF($E415="",IF(INDEX(Mal!P$9:P$431,COUNTIF($E$108:$F414,"")-COUNT($H$108:$H414)+1,0)=R414,"",INDEX(Mal!P$9:P$431,COUNTIF($E$108:$F414,"")-COUNT($H$108:$H414)+1,0)),"")</f>
        <v>#N/A</v>
      </c>
      <c r="S415" s="39" t="e">
        <f>IF($E415="",IF(INDEX(Mal!Q$9:Q$431,COUNTIF($E$108:$F414,"")-COUNT($H$108:$H414)+1,0)=S414,"",INDEX(Mal!Q$9:Q$431,COUNTIF($E$108:$F414,"")-COUNT($H$108:$H414)+1,0)),"")</f>
        <v>#N/A</v>
      </c>
      <c r="T415" s="39" t="e">
        <f>IF($E415="",IF(INDEX(Mal!R$9:R$431,COUNTIF($E$108:$F414,"")-COUNT($H$108:$H414)+1,0)=T414,"",INDEX(Mal!R$9:R$431,COUNTIF($E$108:$F414,"")-COUNT($H$108:$H414)+1,0)),"")</f>
        <v>#N/A</v>
      </c>
      <c r="U415" s="39" t="e">
        <f>IF($E415="",IF(INDEX(Mal!S$9:S$431,COUNTIF($E$108:$F414,"")-COUNT($H$108:$H414)+1,0)=U414,"",INDEX(Mal!S$9:S$431,COUNTIF($E$108:$F414,"")-COUNT($H$108:$H414)+1,0)),"")</f>
        <v>#N/A</v>
      </c>
      <c r="V415" s="39" t="e">
        <f t="shared" si="16"/>
        <v>#N/A</v>
      </c>
      <c r="W415" s="39" t="e">
        <f>IF(IF(AND(E415="",F415=""),INDEX(Mal!I$9:I$431,(COUNT($H$108:$H415)-COUNTIF($V$108:$V415,"")),0),"")="","",IF(AND(E415="",F415=""),INDEX(Mal!I$9:I$431,(COUNT($H$108:$H415)-COUNTIF($V$108:$V415,"")),0),""))</f>
        <v>#N/A</v>
      </c>
      <c r="X415" s="39" t="e">
        <f>IF($E415="",IF(INDEX(Mal!J$9:J$431,COUNTIF($E$108:$F414,"")-COUNT($H$108:$H414)+1,0)=X414,"",INDEX(Mal!J$9:J$431,COUNTIF($E$108:$F414,"")-COUNT($H$108:$H414)+1,0)),"")</f>
        <v>#N/A</v>
      </c>
      <c r="Y415" s="39" t="e">
        <f>IF(AND(Y414="",$H415=$H414),"",IF(VLOOKUP($H415,Mal!$A$9:$T$431,20,0)='Sales Orders'!Y414,"",VLOOKUP($H415,Mal!$A$9:$T$431,20,0)))</f>
        <v>#N/A</v>
      </c>
      <c r="Z415" s="39" t="e">
        <f t="shared" si="17"/>
        <v>#N/A</v>
      </c>
    </row>
    <row r="416" spans="1:26">
      <c r="A416" t="str">
        <f>IFERROR(IF(VLOOKUP(H416,Mal!$A$9:$A$431,1,0),"","END"),"END")</f>
        <v>END</v>
      </c>
      <c r="B416" s="39" t="e">
        <f>IF($E416="",IF(INDEX(Mal!$D$9:$D$431,COUNTIF($E$108:$F415,"")-COUNT($H$108:$H415)+1,0)=B415,"",INDEX(Mal!$D$9:$D$431,COUNTIF($E$108:$F415,"")-COUNT($H$108:$H415)+1,0)),"")</f>
        <v>#N/A</v>
      </c>
      <c r="C416" s="39" t="e">
        <f t="shared" si="18"/>
        <v>#N/A</v>
      </c>
      <c r="D416" s="39" t="e">
        <f>IF($E416="",IF(INDEX(Mal!$F$9:$F$431,COUNTIF($E$108:$F415,"")-COUNT($H$108:$H415)+1,0)=D415,"",INDEX(Mal!$F$9:$F$431,COUNTIF($E$108:$F415,"")-COUNT($H$108:$H415)+1,0)),"")</f>
        <v>#N/A</v>
      </c>
      <c r="E416" s="39" t="e">
        <f>IF(AND(E415="",$H416=$H415),"",IF(VLOOKUP(H416,Mal!$A$9:$B$431,2,0)='Sales Orders'!E415,"",VLOOKUP($H416,Mal!$A$9:$B$431,2,0)))</f>
        <v>#N/A</v>
      </c>
      <c r="F416" s="39" t="e">
        <f>IF($E416="",IF(INDEX(Mal!$C$9:$C$431,COUNTIF($E$108:$F415,"")-COUNT($H$108:$H415)+1,0)=F415,"",INDEX(Mal!$C$9:$C$431,COUNTIF($E$108:$F415,"")-COUNT($H$108:$H415)+1,0)),"")</f>
        <v>#N/A</v>
      </c>
      <c r="G416" s="39" t="e">
        <f t="shared" si="19"/>
        <v>#N/A</v>
      </c>
      <c r="H416" s="39">
        <f>IF(COUNTIF(Mal!$A$9:$A$431,'Sales Orders'!H415)+COUNTIFS(Mal!$A$9:$A$431,H415,Mal!$B$9:$B$431,"&lt;&gt;")+COUNTIFS(Mal!$A$9:$A$431,H415,Mal!$C$9:$C$431,"&lt;&gt;")=COUNTIF('Sales Orders'!$H$108:H415,'Sales Orders'!H415),'Sales Orders'!H415+1,'Sales Orders'!H415)</f>
        <v>2</v>
      </c>
      <c r="I416" s="39" t="e">
        <f>IF(E416="","",IF(Mal!$C$5="","",Mal!$C$5))</f>
        <v>#N/A</v>
      </c>
      <c r="J416" s="39" t="e">
        <f>IF(AND(J415="",$H416=$H415),"",IF(VLOOKUP($H416,Mal!$A$9:$H$431,7,0)='Sales Orders'!J415,"",VLOOKUP($H416,Mal!$A$9:$H$431,7,0)))</f>
        <v>#N/A</v>
      </c>
      <c r="K416" s="39" t="e">
        <f>IF(AND(K415="",$H416=$H415),"",IF(VLOOKUP($H416,Mal!$A$9:$H$431,8,0)='Sales Orders'!K415,"",VLOOKUP($H416,Mal!$A$9:$H$431,8,0)))</f>
        <v>#N/A</v>
      </c>
      <c r="L416" s="39" t="e">
        <f>IF(E416="","",IF(Mal!$C$6="","",Mal!$C$6))</f>
        <v>#N/A</v>
      </c>
      <c r="M416" s="39" t="e">
        <f>IF($E416="",IF(INDEX(Mal!K$9:K$431,COUNTIF($E$108:$F415,"")-COUNT($H$108:$H415)+1,0)=M415,"",INDEX(Mal!K$9:K$431,COUNTIF($E$108:$F415,"")-COUNT($H$108:$H415)+1,0)),"")</f>
        <v>#N/A</v>
      </c>
      <c r="N416" s="39" t="e">
        <f>IF($E416="",IF(INDEX(Mal!L$9:L$431,COUNTIF($E$108:$F415,"")-COUNT($H$108:$H415)+1,0)=N415,"",INDEX(Mal!L$9:L$431,COUNTIF($E$108:$F415,"")-COUNT($H$108:$H415)+1,0)),"")</f>
        <v>#N/A</v>
      </c>
      <c r="O416" s="39" t="e">
        <f>IF($E416="",IF(INDEX(Mal!M$9:M$431,COUNTIF($E$108:$F415,"")-COUNT($H$108:$H415)+1,0)=O415,"",INDEX(Mal!M$9:M$431,COUNTIF($E$108:$F415,"")-COUNT($H$108:$H415)+1,0)),"")</f>
        <v>#N/A</v>
      </c>
      <c r="P416" s="39" t="e">
        <f>IF($E416="",IF(INDEX(Mal!N$9:N$431,COUNTIF($E$108:$F415,"")-COUNT($H$108:$H415)+1,0)=P415,"",INDEX(Mal!N$9:N$431,COUNTIF($E$108:$F415,"")-COUNT($H$108:$H415)+1,0)),"")</f>
        <v>#N/A</v>
      </c>
      <c r="Q416" s="39" t="e">
        <f>IF($E416="",IF(INDEX(Mal!O$9:O$431,COUNTIF($E$108:$F415,"")-COUNT($H$108:$H415)+1,0)=Q415,"",INDEX(Mal!O$9:O$431,COUNTIF($E$108:$F415,"")-COUNT($H$108:$H415)+1,0)),"")</f>
        <v>#N/A</v>
      </c>
      <c r="R416" s="39" t="e">
        <f>IF($E416="",IF(INDEX(Mal!P$9:P$431,COUNTIF($E$108:$F415,"")-COUNT($H$108:$H415)+1,0)=R415,"",INDEX(Mal!P$9:P$431,COUNTIF($E$108:$F415,"")-COUNT($H$108:$H415)+1,0)),"")</f>
        <v>#N/A</v>
      </c>
      <c r="S416" s="39" t="e">
        <f>IF($E416="",IF(INDEX(Mal!Q$9:Q$431,COUNTIF($E$108:$F415,"")-COUNT($H$108:$H415)+1,0)=S415,"",INDEX(Mal!Q$9:Q$431,COUNTIF($E$108:$F415,"")-COUNT($H$108:$H415)+1,0)),"")</f>
        <v>#N/A</v>
      </c>
      <c r="T416" s="39" t="e">
        <f>IF($E416="",IF(INDEX(Mal!R$9:R$431,COUNTIF($E$108:$F415,"")-COUNT($H$108:$H415)+1,0)=T415,"",INDEX(Mal!R$9:R$431,COUNTIF($E$108:$F415,"")-COUNT($H$108:$H415)+1,0)),"")</f>
        <v>#N/A</v>
      </c>
      <c r="U416" s="39" t="e">
        <f>IF($E416="",IF(INDEX(Mal!S$9:S$431,COUNTIF($E$108:$F415,"")-COUNT($H$108:$H415)+1,0)=U415,"",INDEX(Mal!S$9:S$431,COUNTIF($E$108:$F415,"")-COUNT($H$108:$H415)+1,0)),"")</f>
        <v>#N/A</v>
      </c>
      <c r="V416" s="39" t="e">
        <f t="shared" si="16"/>
        <v>#N/A</v>
      </c>
      <c r="W416" s="39" t="e">
        <f>IF(IF(AND(E416="",F416=""),INDEX(Mal!I$9:I$431,(COUNT($H$108:$H416)-COUNTIF($V$108:$V416,"")),0),"")="","",IF(AND(E416="",F416=""),INDEX(Mal!I$9:I$431,(COUNT($H$108:$H416)-COUNTIF($V$108:$V416,"")),0),""))</f>
        <v>#N/A</v>
      </c>
      <c r="X416" s="39" t="e">
        <f>IF($E416="",IF(INDEX(Mal!J$9:J$431,COUNTIF($E$108:$F415,"")-COUNT($H$108:$H415)+1,0)=X415,"",INDEX(Mal!J$9:J$431,COUNTIF($E$108:$F415,"")-COUNT($H$108:$H415)+1,0)),"")</f>
        <v>#N/A</v>
      </c>
      <c r="Y416" s="39" t="e">
        <f>IF(AND(Y415="",$H416=$H415),"",IF(VLOOKUP($H416,Mal!$A$9:$T$431,20,0)='Sales Orders'!Y415,"",VLOOKUP($H416,Mal!$A$9:$T$431,20,0)))</f>
        <v>#N/A</v>
      </c>
      <c r="Z416" s="39" t="e">
        <f t="shared" si="17"/>
        <v>#N/A</v>
      </c>
    </row>
    <row r="417" spans="1:26">
      <c r="A417" t="str">
        <f>IFERROR(IF(VLOOKUP(H417,Mal!$A$9:$A$431,1,0),"","END"),"END")</f>
        <v>END</v>
      </c>
      <c r="B417" s="39" t="e">
        <f>IF($E417="",IF(INDEX(Mal!$D$9:$D$431,COUNTIF($E$108:$F416,"")-COUNT($H$108:$H416)+1,0)=B416,"",INDEX(Mal!$D$9:$D$431,COUNTIF($E$108:$F416,"")-COUNT($H$108:$H416)+1,0)),"")</f>
        <v>#N/A</v>
      </c>
      <c r="C417" s="39" t="e">
        <f t="shared" si="18"/>
        <v>#N/A</v>
      </c>
      <c r="D417" s="39" t="e">
        <f>IF($E417="",IF(INDEX(Mal!$F$9:$F$431,COUNTIF($E$108:$F416,"")-COUNT($H$108:$H416)+1,0)=D416,"",INDEX(Mal!$F$9:$F$431,COUNTIF($E$108:$F416,"")-COUNT($H$108:$H416)+1,0)),"")</f>
        <v>#N/A</v>
      </c>
      <c r="E417" s="39" t="e">
        <f>IF(AND(E416="",$H417=$H416),"",IF(VLOOKUP(H417,Mal!$A$9:$B$431,2,0)='Sales Orders'!E416,"",VLOOKUP($H417,Mal!$A$9:$B$431,2,0)))</f>
        <v>#N/A</v>
      </c>
      <c r="F417" s="39" t="e">
        <f>IF($E417="",IF(INDEX(Mal!$C$9:$C$431,COUNTIF($E$108:$F416,"")-COUNT($H$108:$H416)+1,0)=F416,"",INDEX(Mal!$C$9:$C$431,COUNTIF($E$108:$F416,"")-COUNT($H$108:$H416)+1,0)),"")</f>
        <v>#N/A</v>
      </c>
      <c r="G417" s="39" t="e">
        <f t="shared" si="19"/>
        <v>#N/A</v>
      </c>
      <c r="H417" s="39">
        <f>IF(COUNTIF(Mal!$A$9:$A$431,'Sales Orders'!H416)+COUNTIFS(Mal!$A$9:$A$431,H416,Mal!$B$9:$B$431,"&lt;&gt;")+COUNTIFS(Mal!$A$9:$A$431,H416,Mal!$C$9:$C$431,"&lt;&gt;")=COUNTIF('Sales Orders'!$H$108:H416,'Sales Orders'!H416),'Sales Orders'!H416+1,'Sales Orders'!H416)</f>
        <v>2</v>
      </c>
      <c r="I417" s="39" t="e">
        <f>IF(E417="","",IF(Mal!$C$5="","",Mal!$C$5))</f>
        <v>#N/A</v>
      </c>
      <c r="J417" s="39" t="e">
        <f>IF(AND(J416="",$H417=$H416),"",IF(VLOOKUP($H417,Mal!$A$9:$H$431,7,0)='Sales Orders'!J416,"",VLOOKUP($H417,Mal!$A$9:$H$431,7,0)))</f>
        <v>#N/A</v>
      </c>
      <c r="K417" s="39" t="e">
        <f>IF(AND(K416="",$H417=$H416),"",IF(VLOOKUP($H417,Mal!$A$9:$H$431,8,0)='Sales Orders'!K416,"",VLOOKUP($H417,Mal!$A$9:$H$431,8,0)))</f>
        <v>#N/A</v>
      </c>
      <c r="L417" s="39" t="e">
        <f>IF(E417="","",IF(Mal!$C$6="","",Mal!$C$6))</f>
        <v>#N/A</v>
      </c>
      <c r="M417" s="39" t="e">
        <f>IF($E417="",IF(INDEX(Mal!K$9:K$431,COUNTIF($E$108:$F416,"")-COUNT($H$108:$H416)+1,0)=M416,"",INDEX(Mal!K$9:K$431,COUNTIF($E$108:$F416,"")-COUNT($H$108:$H416)+1,0)),"")</f>
        <v>#N/A</v>
      </c>
      <c r="N417" s="39" t="e">
        <f>IF($E417="",IF(INDEX(Mal!L$9:L$431,COUNTIF($E$108:$F416,"")-COUNT($H$108:$H416)+1,0)=N416,"",INDEX(Mal!L$9:L$431,COUNTIF($E$108:$F416,"")-COUNT($H$108:$H416)+1,0)),"")</f>
        <v>#N/A</v>
      </c>
      <c r="O417" s="39" t="e">
        <f>IF($E417="",IF(INDEX(Mal!M$9:M$431,COUNTIF($E$108:$F416,"")-COUNT($H$108:$H416)+1,0)=O416,"",INDEX(Mal!M$9:M$431,COUNTIF($E$108:$F416,"")-COUNT($H$108:$H416)+1,0)),"")</f>
        <v>#N/A</v>
      </c>
      <c r="P417" s="39" t="e">
        <f>IF($E417="",IF(INDEX(Mal!N$9:N$431,COUNTIF($E$108:$F416,"")-COUNT($H$108:$H416)+1,0)=P416,"",INDEX(Mal!N$9:N$431,COUNTIF($E$108:$F416,"")-COUNT($H$108:$H416)+1,0)),"")</f>
        <v>#N/A</v>
      </c>
      <c r="Q417" s="39" t="e">
        <f>IF($E417="",IF(INDEX(Mal!O$9:O$431,COUNTIF($E$108:$F416,"")-COUNT($H$108:$H416)+1,0)=Q416,"",INDEX(Mal!O$9:O$431,COUNTIF($E$108:$F416,"")-COUNT($H$108:$H416)+1,0)),"")</f>
        <v>#N/A</v>
      </c>
      <c r="R417" s="39" t="e">
        <f>IF($E417="",IF(INDEX(Mal!P$9:P$431,COUNTIF($E$108:$F416,"")-COUNT($H$108:$H416)+1,0)=R416,"",INDEX(Mal!P$9:P$431,COUNTIF($E$108:$F416,"")-COUNT($H$108:$H416)+1,0)),"")</f>
        <v>#N/A</v>
      </c>
      <c r="S417" s="39" t="e">
        <f>IF($E417="",IF(INDEX(Mal!Q$9:Q$431,COUNTIF($E$108:$F416,"")-COUNT($H$108:$H416)+1,0)=S416,"",INDEX(Mal!Q$9:Q$431,COUNTIF($E$108:$F416,"")-COUNT($H$108:$H416)+1,0)),"")</f>
        <v>#N/A</v>
      </c>
      <c r="T417" s="39" t="e">
        <f>IF($E417="",IF(INDEX(Mal!R$9:R$431,COUNTIF($E$108:$F416,"")-COUNT($H$108:$H416)+1,0)=T416,"",INDEX(Mal!R$9:R$431,COUNTIF($E$108:$F416,"")-COUNT($H$108:$H416)+1,0)),"")</f>
        <v>#N/A</v>
      </c>
      <c r="U417" s="39" t="e">
        <f>IF($E417="",IF(INDEX(Mal!S$9:S$431,COUNTIF($E$108:$F416,"")-COUNT($H$108:$H416)+1,0)=U416,"",INDEX(Mal!S$9:S$431,COUNTIF($E$108:$F416,"")-COUNT($H$108:$H416)+1,0)),"")</f>
        <v>#N/A</v>
      </c>
      <c r="V417" s="39" t="e">
        <f t="shared" si="16"/>
        <v>#N/A</v>
      </c>
      <c r="W417" s="39" t="e">
        <f>IF(IF(AND(E417="",F417=""),INDEX(Mal!I$9:I$431,(COUNT($H$108:$H417)-COUNTIF($V$108:$V417,"")),0),"")="","",IF(AND(E417="",F417=""),INDEX(Mal!I$9:I$431,(COUNT($H$108:$H417)-COUNTIF($V$108:$V417,"")),0),""))</f>
        <v>#N/A</v>
      </c>
      <c r="X417" s="39" t="e">
        <f>IF($E417="",IF(INDEX(Mal!J$9:J$431,COUNTIF($E$108:$F416,"")-COUNT($H$108:$H416)+1,0)=X416,"",INDEX(Mal!J$9:J$431,COUNTIF($E$108:$F416,"")-COUNT($H$108:$H416)+1,0)),"")</f>
        <v>#N/A</v>
      </c>
      <c r="Y417" s="39" t="e">
        <f>IF(AND(Y416="",$H417=$H416),"",IF(VLOOKUP($H417,Mal!$A$9:$T$431,20,0)='Sales Orders'!Y416,"",VLOOKUP($H417,Mal!$A$9:$T$431,20,0)))</f>
        <v>#N/A</v>
      </c>
      <c r="Z417" s="39" t="e">
        <f t="shared" si="17"/>
        <v>#N/A</v>
      </c>
    </row>
    <row r="418" spans="1:26">
      <c r="A418" t="str">
        <f>IFERROR(IF(VLOOKUP(H418,Mal!$A$9:$A$431,1,0),"","END"),"END")</f>
        <v>END</v>
      </c>
      <c r="B418" s="39" t="e">
        <f>IF($E418="",IF(INDEX(Mal!$D$9:$D$431,COUNTIF($E$108:$F417,"")-COUNT($H$108:$H417)+1,0)=B417,"",INDEX(Mal!$D$9:$D$431,COUNTIF($E$108:$F417,"")-COUNT($H$108:$H417)+1,0)),"")</f>
        <v>#N/A</v>
      </c>
      <c r="C418" s="39" t="e">
        <f t="shared" si="18"/>
        <v>#N/A</v>
      </c>
      <c r="D418" s="39" t="e">
        <f>IF($E418="",IF(INDEX(Mal!$F$9:$F$431,COUNTIF($E$108:$F417,"")-COUNT($H$108:$H417)+1,0)=D417,"",INDEX(Mal!$F$9:$F$431,COUNTIF($E$108:$F417,"")-COUNT($H$108:$H417)+1,0)),"")</f>
        <v>#N/A</v>
      </c>
      <c r="E418" s="39" t="e">
        <f>IF(AND(E417="",$H418=$H417),"",IF(VLOOKUP(H418,Mal!$A$9:$B$431,2,0)='Sales Orders'!E417,"",VLOOKUP($H418,Mal!$A$9:$B$431,2,0)))</f>
        <v>#N/A</v>
      </c>
      <c r="F418" s="39" t="e">
        <f>IF($E418="",IF(INDEX(Mal!$C$9:$C$431,COUNTIF($E$108:$F417,"")-COUNT($H$108:$H417)+1,0)=F417,"",INDEX(Mal!$C$9:$C$431,COUNTIF($E$108:$F417,"")-COUNT($H$108:$H417)+1,0)),"")</f>
        <v>#N/A</v>
      </c>
      <c r="G418" s="39" t="e">
        <f t="shared" si="19"/>
        <v>#N/A</v>
      </c>
      <c r="H418" s="39">
        <f>IF(COUNTIF(Mal!$A$9:$A$431,'Sales Orders'!H417)+COUNTIFS(Mal!$A$9:$A$431,H417,Mal!$B$9:$B$431,"&lt;&gt;")+COUNTIFS(Mal!$A$9:$A$431,H417,Mal!$C$9:$C$431,"&lt;&gt;")=COUNTIF('Sales Orders'!$H$108:H417,'Sales Orders'!H417),'Sales Orders'!H417+1,'Sales Orders'!H417)</f>
        <v>2</v>
      </c>
      <c r="I418" s="39" t="e">
        <f>IF(E418="","",IF(Mal!$C$5="","",Mal!$C$5))</f>
        <v>#N/A</v>
      </c>
      <c r="J418" s="39" t="e">
        <f>IF(AND(J417="",$H418=$H417),"",IF(VLOOKUP($H418,Mal!$A$9:$H$431,7,0)='Sales Orders'!J417,"",VLOOKUP($H418,Mal!$A$9:$H$431,7,0)))</f>
        <v>#N/A</v>
      </c>
      <c r="K418" s="39" t="e">
        <f>IF(AND(K417="",$H418=$H417),"",IF(VLOOKUP($H418,Mal!$A$9:$H$431,8,0)='Sales Orders'!K417,"",VLOOKUP($H418,Mal!$A$9:$H$431,8,0)))</f>
        <v>#N/A</v>
      </c>
      <c r="L418" s="39" t="e">
        <f>IF(E418="","",IF(Mal!$C$6="","",Mal!$C$6))</f>
        <v>#N/A</v>
      </c>
      <c r="M418" s="39" t="e">
        <f>IF($E418="",IF(INDEX(Mal!K$9:K$431,COUNTIF($E$108:$F417,"")-COUNT($H$108:$H417)+1,0)=M417,"",INDEX(Mal!K$9:K$431,COUNTIF($E$108:$F417,"")-COUNT($H$108:$H417)+1,0)),"")</f>
        <v>#N/A</v>
      </c>
      <c r="N418" s="39" t="e">
        <f>IF($E418="",IF(INDEX(Mal!L$9:L$431,COUNTIF($E$108:$F417,"")-COUNT($H$108:$H417)+1,0)=N417,"",INDEX(Mal!L$9:L$431,COUNTIF($E$108:$F417,"")-COUNT($H$108:$H417)+1,0)),"")</f>
        <v>#N/A</v>
      </c>
      <c r="O418" s="39" t="e">
        <f>IF($E418="",IF(INDEX(Mal!M$9:M$431,COUNTIF($E$108:$F417,"")-COUNT($H$108:$H417)+1,0)=O417,"",INDEX(Mal!M$9:M$431,COUNTIF($E$108:$F417,"")-COUNT($H$108:$H417)+1,0)),"")</f>
        <v>#N/A</v>
      </c>
      <c r="P418" s="39" t="e">
        <f>IF($E418="",IF(INDEX(Mal!N$9:N$431,COUNTIF($E$108:$F417,"")-COUNT($H$108:$H417)+1,0)=P417,"",INDEX(Mal!N$9:N$431,COUNTIF($E$108:$F417,"")-COUNT($H$108:$H417)+1,0)),"")</f>
        <v>#N/A</v>
      </c>
      <c r="Q418" s="39" t="e">
        <f>IF($E418="",IF(INDEX(Mal!O$9:O$431,COUNTIF($E$108:$F417,"")-COUNT($H$108:$H417)+1,0)=Q417,"",INDEX(Mal!O$9:O$431,COUNTIF($E$108:$F417,"")-COUNT($H$108:$H417)+1,0)),"")</f>
        <v>#N/A</v>
      </c>
      <c r="R418" s="39" t="e">
        <f>IF($E418="",IF(INDEX(Mal!P$9:P$431,COUNTIF($E$108:$F417,"")-COUNT($H$108:$H417)+1,0)=R417,"",INDEX(Mal!P$9:P$431,COUNTIF($E$108:$F417,"")-COUNT($H$108:$H417)+1,0)),"")</f>
        <v>#N/A</v>
      </c>
      <c r="S418" s="39" t="e">
        <f>IF($E418="",IF(INDEX(Mal!Q$9:Q$431,COUNTIF($E$108:$F417,"")-COUNT($H$108:$H417)+1,0)=S417,"",INDEX(Mal!Q$9:Q$431,COUNTIF($E$108:$F417,"")-COUNT($H$108:$H417)+1,0)),"")</f>
        <v>#N/A</v>
      </c>
      <c r="T418" s="39" t="e">
        <f>IF($E418="",IF(INDEX(Mal!R$9:R$431,COUNTIF($E$108:$F417,"")-COUNT($H$108:$H417)+1,0)=T417,"",INDEX(Mal!R$9:R$431,COUNTIF($E$108:$F417,"")-COUNT($H$108:$H417)+1,0)),"")</f>
        <v>#N/A</v>
      </c>
      <c r="U418" s="39" t="e">
        <f>IF($E418="",IF(INDEX(Mal!S$9:S$431,COUNTIF($E$108:$F417,"")-COUNT($H$108:$H417)+1,0)=U417,"",INDEX(Mal!S$9:S$431,COUNTIF($E$108:$F417,"")-COUNT($H$108:$H417)+1,0)),"")</f>
        <v>#N/A</v>
      </c>
      <c r="V418" s="39" t="e">
        <f t="shared" si="16"/>
        <v>#N/A</v>
      </c>
      <c r="W418" s="39" t="e">
        <f>IF(IF(AND(E418="",F418=""),INDEX(Mal!I$9:I$431,(COUNT($H$108:$H418)-COUNTIF($V$108:$V418,"")),0),"")="","",IF(AND(E418="",F418=""),INDEX(Mal!I$9:I$431,(COUNT($H$108:$H418)-COUNTIF($V$108:$V418,"")),0),""))</f>
        <v>#N/A</v>
      </c>
      <c r="X418" s="39" t="e">
        <f>IF($E418="",IF(INDEX(Mal!J$9:J$431,COUNTIF($E$108:$F417,"")-COUNT($H$108:$H417)+1,0)=X417,"",INDEX(Mal!J$9:J$431,COUNTIF($E$108:$F417,"")-COUNT($H$108:$H417)+1,0)),"")</f>
        <v>#N/A</v>
      </c>
      <c r="Y418" s="39" t="e">
        <f>IF(AND(Y417="",$H418=$H417),"",IF(VLOOKUP($H418,Mal!$A$9:$T$431,20,0)='Sales Orders'!Y417,"",VLOOKUP($H418,Mal!$A$9:$T$431,20,0)))</f>
        <v>#N/A</v>
      </c>
      <c r="Z418" s="39" t="e">
        <f t="shared" si="17"/>
        <v>#N/A</v>
      </c>
    </row>
    <row r="419" spans="1:26">
      <c r="A419" t="str">
        <f>IFERROR(IF(VLOOKUP(H419,Mal!$A$9:$A$431,1,0),"","END"),"END")</f>
        <v>END</v>
      </c>
      <c r="B419" s="39" t="e">
        <f>IF($E419="",IF(INDEX(Mal!$D$9:$D$431,COUNTIF($E$108:$F418,"")-COUNT($H$108:$H418)+1,0)=B418,"",INDEX(Mal!$D$9:$D$431,COUNTIF($E$108:$F418,"")-COUNT($H$108:$H418)+1,0)),"")</f>
        <v>#N/A</v>
      </c>
      <c r="C419" s="39" t="e">
        <f t="shared" si="18"/>
        <v>#N/A</v>
      </c>
      <c r="D419" s="39" t="e">
        <f>IF($E419="",IF(INDEX(Mal!$F$9:$F$431,COUNTIF($E$108:$F418,"")-COUNT($H$108:$H418)+1,0)=D418,"",INDEX(Mal!$F$9:$F$431,COUNTIF($E$108:$F418,"")-COUNT($H$108:$H418)+1,0)),"")</f>
        <v>#N/A</v>
      </c>
      <c r="E419" s="39" t="e">
        <f>IF(AND(E418="",$H419=$H418),"",IF(VLOOKUP(H419,Mal!$A$9:$B$431,2,0)='Sales Orders'!E418,"",VLOOKUP($H419,Mal!$A$9:$B$431,2,0)))</f>
        <v>#N/A</v>
      </c>
      <c r="F419" s="39" t="e">
        <f>IF($E419="",IF(INDEX(Mal!$C$9:$C$431,COUNTIF($E$108:$F418,"")-COUNT($H$108:$H418)+1,0)=F418,"",INDEX(Mal!$C$9:$C$431,COUNTIF($E$108:$F418,"")-COUNT($H$108:$H418)+1,0)),"")</f>
        <v>#N/A</v>
      </c>
      <c r="G419" s="39" t="e">
        <f t="shared" si="19"/>
        <v>#N/A</v>
      </c>
      <c r="H419" s="39">
        <f>IF(COUNTIF(Mal!$A$9:$A$431,'Sales Orders'!H418)+COUNTIFS(Mal!$A$9:$A$431,H418,Mal!$B$9:$B$431,"&lt;&gt;")+COUNTIFS(Mal!$A$9:$A$431,H418,Mal!$C$9:$C$431,"&lt;&gt;")=COUNTIF('Sales Orders'!$H$108:H418,'Sales Orders'!H418),'Sales Orders'!H418+1,'Sales Orders'!H418)</f>
        <v>2</v>
      </c>
      <c r="I419" s="39" t="e">
        <f>IF(E419="","",IF(Mal!$C$5="","",Mal!$C$5))</f>
        <v>#N/A</v>
      </c>
      <c r="J419" s="39" t="e">
        <f>IF(AND(J418="",$H419=$H418),"",IF(VLOOKUP($H419,Mal!$A$9:$H$431,7,0)='Sales Orders'!J418,"",VLOOKUP($H419,Mal!$A$9:$H$431,7,0)))</f>
        <v>#N/A</v>
      </c>
      <c r="K419" s="39" t="e">
        <f>IF(AND(K418="",$H419=$H418),"",IF(VLOOKUP($H419,Mal!$A$9:$H$431,8,0)='Sales Orders'!K418,"",VLOOKUP($H419,Mal!$A$9:$H$431,8,0)))</f>
        <v>#N/A</v>
      </c>
      <c r="L419" s="39" t="e">
        <f>IF(E419="","",IF(Mal!$C$6="","",Mal!$C$6))</f>
        <v>#N/A</v>
      </c>
      <c r="M419" s="39" t="e">
        <f>IF($E419="",IF(INDEX(Mal!K$9:K$431,COUNTIF($E$108:$F418,"")-COUNT($H$108:$H418)+1,0)=M418,"",INDEX(Mal!K$9:K$431,COUNTIF($E$108:$F418,"")-COUNT($H$108:$H418)+1,0)),"")</f>
        <v>#N/A</v>
      </c>
      <c r="N419" s="39" t="e">
        <f>IF($E419="",IF(INDEX(Mal!L$9:L$431,COUNTIF($E$108:$F418,"")-COUNT($H$108:$H418)+1,0)=N418,"",INDEX(Mal!L$9:L$431,COUNTIF($E$108:$F418,"")-COUNT($H$108:$H418)+1,0)),"")</f>
        <v>#N/A</v>
      </c>
      <c r="O419" s="39" t="e">
        <f>IF($E419="",IF(INDEX(Mal!M$9:M$431,COUNTIF($E$108:$F418,"")-COUNT($H$108:$H418)+1,0)=O418,"",INDEX(Mal!M$9:M$431,COUNTIF($E$108:$F418,"")-COUNT($H$108:$H418)+1,0)),"")</f>
        <v>#N/A</v>
      </c>
      <c r="P419" s="39" t="e">
        <f>IF($E419="",IF(INDEX(Mal!N$9:N$431,COUNTIF($E$108:$F418,"")-COUNT($H$108:$H418)+1,0)=P418,"",INDEX(Mal!N$9:N$431,COUNTIF($E$108:$F418,"")-COUNT($H$108:$H418)+1,0)),"")</f>
        <v>#N/A</v>
      </c>
      <c r="Q419" s="39" t="e">
        <f>IF($E419="",IF(INDEX(Mal!O$9:O$431,COUNTIF($E$108:$F418,"")-COUNT($H$108:$H418)+1,0)=Q418,"",INDEX(Mal!O$9:O$431,COUNTIF($E$108:$F418,"")-COUNT($H$108:$H418)+1,0)),"")</f>
        <v>#N/A</v>
      </c>
      <c r="R419" s="39" t="e">
        <f>IF($E419="",IF(INDEX(Mal!P$9:P$431,COUNTIF($E$108:$F418,"")-COUNT($H$108:$H418)+1,0)=R418,"",INDEX(Mal!P$9:P$431,COUNTIF($E$108:$F418,"")-COUNT($H$108:$H418)+1,0)),"")</f>
        <v>#N/A</v>
      </c>
      <c r="S419" s="39" t="e">
        <f>IF($E419="",IF(INDEX(Mal!Q$9:Q$431,COUNTIF($E$108:$F418,"")-COUNT($H$108:$H418)+1,0)=S418,"",INDEX(Mal!Q$9:Q$431,COUNTIF($E$108:$F418,"")-COUNT($H$108:$H418)+1,0)),"")</f>
        <v>#N/A</v>
      </c>
      <c r="T419" s="39" t="e">
        <f>IF($E419="",IF(INDEX(Mal!R$9:R$431,COUNTIF($E$108:$F418,"")-COUNT($H$108:$H418)+1,0)=T418,"",INDEX(Mal!R$9:R$431,COUNTIF($E$108:$F418,"")-COUNT($H$108:$H418)+1,0)),"")</f>
        <v>#N/A</v>
      </c>
      <c r="U419" s="39" t="e">
        <f>IF($E419="",IF(INDEX(Mal!S$9:S$431,COUNTIF($E$108:$F418,"")-COUNT($H$108:$H418)+1,0)=U418,"",INDEX(Mal!S$9:S$431,COUNTIF($E$108:$F418,"")-COUNT($H$108:$H418)+1,0)),"")</f>
        <v>#N/A</v>
      </c>
      <c r="V419" s="39" t="e">
        <f t="shared" si="16"/>
        <v>#N/A</v>
      </c>
      <c r="W419" s="39" t="e">
        <f>IF(IF(AND(E419="",F419=""),INDEX(Mal!I$9:I$431,(COUNT($H$108:$H419)-COUNTIF($V$108:$V419,"")),0),"")="","",IF(AND(E419="",F419=""),INDEX(Mal!I$9:I$431,(COUNT($H$108:$H419)-COUNTIF($V$108:$V419,"")),0),""))</f>
        <v>#N/A</v>
      </c>
      <c r="X419" s="39" t="e">
        <f>IF($E419="",IF(INDEX(Mal!J$9:J$431,COUNTIF($E$108:$F418,"")-COUNT($H$108:$H418)+1,0)=X418,"",INDEX(Mal!J$9:J$431,COUNTIF($E$108:$F418,"")-COUNT($H$108:$H418)+1,0)),"")</f>
        <v>#N/A</v>
      </c>
      <c r="Y419" s="39" t="e">
        <f>IF(AND(Y418="",$H419=$H418),"",IF(VLOOKUP($H419,Mal!$A$9:$T$431,20,0)='Sales Orders'!Y418,"",VLOOKUP($H419,Mal!$A$9:$T$431,20,0)))</f>
        <v>#N/A</v>
      </c>
      <c r="Z419" s="39" t="e">
        <f t="shared" si="17"/>
        <v>#N/A</v>
      </c>
    </row>
    <row r="420" spans="1:26">
      <c r="A420" t="str">
        <f>IFERROR(IF(VLOOKUP(H420,Mal!$A$9:$A$431,1,0),"","END"),"END")</f>
        <v>END</v>
      </c>
      <c r="B420" s="39" t="e">
        <f>IF($E420="",IF(INDEX(Mal!$D$9:$D$431,COUNTIF($E$108:$F419,"")-COUNT($H$108:$H419)+1,0)=B419,"",INDEX(Mal!$D$9:$D$431,COUNTIF($E$108:$F419,"")-COUNT($H$108:$H419)+1,0)),"")</f>
        <v>#N/A</v>
      </c>
      <c r="C420" s="39" t="e">
        <f t="shared" si="18"/>
        <v>#N/A</v>
      </c>
      <c r="D420" s="39" t="e">
        <f>IF($E420="",IF(INDEX(Mal!$F$9:$F$431,COUNTIF($E$108:$F419,"")-COUNT($H$108:$H419)+1,0)=D419,"",INDEX(Mal!$F$9:$F$431,COUNTIF($E$108:$F419,"")-COUNT($H$108:$H419)+1,0)),"")</f>
        <v>#N/A</v>
      </c>
      <c r="E420" s="39" t="e">
        <f>IF(AND(E419="",$H420=$H419),"",IF(VLOOKUP(H420,Mal!$A$9:$B$431,2,0)='Sales Orders'!E419,"",VLOOKUP($H420,Mal!$A$9:$B$431,2,0)))</f>
        <v>#N/A</v>
      </c>
      <c r="F420" s="39" t="e">
        <f>IF($E420="",IF(INDEX(Mal!$C$9:$C$431,COUNTIF($E$108:$F419,"")-COUNT($H$108:$H419)+1,0)=F419,"",INDEX(Mal!$C$9:$C$431,COUNTIF($E$108:$F419,"")-COUNT($H$108:$H419)+1,0)),"")</f>
        <v>#N/A</v>
      </c>
      <c r="G420" s="39" t="e">
        <f t="shared" si="19"/>
        <v>#N/A</v>
      </c>
      <c r="H420" s="39">
        <f>IF(COUNTIF(Mal!$A$9:$A$431,'Sales Orders'!H419)+COUNTIFS(Mal!$A$9:$A$431,H419,Mal!$B$9:$B$431,"&lt;&gt;")+COUNTIFS(Mal!$A$9:$A$431,H419,Mal!$C$9:$C$431,"&lt;&gt;")=COUNTIF('Sales Orders'!$H$108:H419,'Sales Orders'!H419),'Sales Orders'!H419+1,'Sales Orders'!H419)</f>
        <v>2</v>
      </c>
      <c r="I420" s="39" t="e">
        <f>IF(E420="","",IF(Mal!$C$5="","",Mal!$C$5))</f>
        <v>#N/A</v>
      </c>
      <c r="J420" s="39" t="e">
        <f>IF(AND(J419="",$H420=$H419),"",IF(VLOOKUP($H420,Mal!$A$9:$H$431,7,0)='Sales Orders'!J419,"",VLOOKUP($H420,Mal!$A$9:$H$431,7,0)))</f>
        <v>#N/A</v>
      </c>
      <c r="K420" s="39" t="e">
        <f>IF(AND(K419="",$H420=$H419),"",IF(VLOOKUP($H420,Mal!$A$9:$H$431,8,0)='Sales Orders'!K419,"",VLOOKUP($H420,Mal!$A$9:$H$431,8,0)))</f>
        <v>#N/A</v>
      </c>
      <c r="L420" s="39" t="e">
        <f>IF(E420="","",IF(Mal!$C$6="","",Mal!$C$6))</f>
        <v>#N/A</v>
      </c>
      <c r="M420" s="39" t="e">
        <f>IF($E420="",IF(INDEX(Mal!K$9:K$431,COUNTIF($E$108:$F419,"")-COUNT($H$108:$H419)+1,0)=M419,"",INDEX(Mal!K$9:K$431,COUNTIF($E$108:$F419,"")-COUNT($H$108:$H419)+1,0)),"")</f>
        <v>#N/A</v>
      </c>
      <c r="N420" s="39" t="e">
        <f>IF($E420="",IF(INDEX(Mal!L$9:L$431,COUNTIF($E$108:$F419,"")-COUNT($H$108:$H419)+1,0)=N419,"",INDEX(Mal!L$9:L$431,COUNTIF($E$108:$F419,"")-COUNT($H$108:$H419)+1,0)),"")</f>
        <v>#N/A</v>
      </c>
      <c r="O420" s="39" t="e">
        <f>IF($E420="",IF(INDEX(Mal!M$9:M$431,COUNTIF($E$108:$F419,"")-COUNT($H$108:$H419)+1,0)=O419,"",INDEX(Mal!M$9:M$431,COUNTIF($E$108:$F419,"")-COUNT($H$108:$H419)+1,0)),"")</f>
        <v>#N/A</v>
      </c>
      <c r="P420" s="39" t="e">
        <f>IF($E420="",IF(INDEX(Mal!N$9:N$431,COUNTIF($E$108:$F419,"")-COUNT($H$108:$H419)+1,0)=P419,"",INDEX(Mal!N$9:N$431,COUNTIF($E$108:$F419,"")-COUNT($H$108:$H419)+1,0)),"")</f>
        <v>#N/A</v>
      </c>
      <c r="Q420" s="39" t="e">
        <f>IF($E420="",IF(INDEX(Mal!O$9:O$431,COUNTIF($E$108:$F419,"")-COUNT($H$108:$H419)+1,0)=Q419,"",INDEX(Mal!O$9:O$431,COUNTIF($E$108:$F419,"")-COUNT($H$108:$H419)+1,0)),"")</f>
        <v>#N/A</v>
      </c>
      <c r="R420" s="39" t="e">
        <f>IF($E420="",IF(INDEX(Mal!P$9:P$431,COUNTIF($E$108:$F419,"")-COUNT($H$108:$H419)+1,0)=R419,"",INDEX(Mal!P$9:P$431,COUNTIF($E$108:$F419,"")-COUNT($H$108:$H419)+1,0)),"")</f>
        <v>#N/A</v>
      </c>
      <c r="S420" s="39" t="e">
        <f>IF($E420="",IF(INDEX(Mal!Q$9:Q$431,COUNTIF($E$108:$F419,"")-COUNT($H$108:$H419)+1,0)=S419,"",INDEX(Mal!Q$9:Q$431,COUNTIF($E$108:$F419,"")-COUNT($H$108:$H419)+1,0)),"")</f>
        <v>#N/A</v>
      </c>
      <c r="T420" s="39" t="e">
        <f>IF($E420="",IF(INDEX(Mal!R$9:R$431,COUNTIF($E$108:$F419,"")-COUNT($H$108:$H419)+1,0)=T419,"",INDEX(Mal!R$9:R$431,COUNTIF($E$108:$F419,"")-COUNT($H$108:$H419)+1,0)),"")</f>
        <v>#N/A</v>
      </c>
      <c r="U420" s="39" t="e">
        <f>IF($E420="",IF(INDEX(Mal!S$9:S$431,COUNTIF($E$108:$F419,"")-COUNT($H$108:$H419)+1,0)=U419,"",INDEX(Mal!S$9:S$431,COUNTIF($E$108:$F419,"")-COUNT($H$108:$H419)+1,0)),"")</f>
        <v>#N/A</v>
      </c>
      <c r="V420" s="39" t="e">
        <f t="shared" si="16"/>
        <v>#N/A</v>
      </c>
      <c r="W420" s="39" t="e">
        <f>IF(IF(AND(E420="",F420=""),INDEX(Mal!I$9:I$431,(COUNT($H$108:$H420)-COUNTIF($V$108:$V420,"")),0),"")="","",IF(AND(E420="",F420=""),INDEX(Mal!I$9:I$431,(COUNT($H$108:$H420)-COUNTIF($V$108:$V420,"")),0),""))</f>
        <v>#N/A</v>
      </c>
      <c r="X420" s="39" t="e">
        <f>IF($E420="",IF(INDEX(Mal!J$9:J$431,COUNTIF($E$108:$F419,"")-COUNT($H$108:$H419)+1,0)=X419,"",INDEX(Mal!J$9:J$431,COUNTIF($E$108:$F419,"")-COUNT($H$108:$H419)+1,0)),"")</f>
        <v>#N/A</v>
      </c>
      <c r="Y420" s="39" t="e">
        <f>IF(AND(Y419="",$H420=$H419),"",IF(VLOOKUP($H420,Mal!$A$9:$T$431,20,0)='Sales Orders'!Y419,"",VLOOKUP($H420,Mal!$A$9:$T$431,20,0)))</f>
        <v>#N/A</v>
      </c>
      <c r="Z420" s="39" t="e">
        <f t="shared" si="17"/>
        <v>#N/A</v>
      </c>
    </row>
    <row r="421" spans="1:26">
      <c r="A421" t="str">
        <f>IFERROR(IF(VLOOKUP(H421,Mal!$A$9:$A$431,1,0),"","END"),"END")</f>
        <v>END</v>
      </c>
      <c r="B421" s="39" t="e">
        <f>IF($E421="",IF(INDEX(Mal!$D$9:$D$431,COUNTIF($E$108:$F420,"")-COUNT($H$108:$H420)+1,0)=B420,"",INDEX(Mal!$D$9:$D$431,COUNTIF($E$108:$F420,"")-COUNT($H$108:$H420)+1,0)),"")</f>
        <v>#N/A</v>
      </c>
      <c r="C421" s="39" t="e">
        <f t="shared" si="18"/>
        <v>#N/A</v>
      </c>
      <c r="D421" s="39" t="e">
        <f>IF($E421="",IF(INDEX(Mal!$F$9:$F$431,COUNTIF($E$108:$F420,"")-COUNT($H$108:$H420)+1,0)=D420,"",INDEX(Mal!$F$9:$F$431,COUNTIF($E$108:$F420,"")-COUNT($H$108:$H420)+1,0)),"")</f>
        <v>#N/A</v>
      </c>
      <c r="E421" s="39" t="e">
        <f>IF(AND(E420="",$H421=$H420),"",IF(VLOOKUP(H421,Mal!$A$9:$B$431,2,0)='Sales Orders'!E420,"",VLOOKUP($H421,Mal!$A$9:$B$431,2,0)))</f>
        <v>#N/A</v>
      </c>
      <c r="F421" s="39" t="e">
        <f>IF($E421="",IF(INDEX(Mal!$C$9:$C$431,COUNTIF($E$108:$F420,"")-COUNT($H$108:$H420)+1,0)=F420,"",INDEX(Mal!$C$9:$C$431,COUNTIF($E$108:$F420,"")-COUNT($H$108:$H420)+1,0)),"")</f>
        <v>#N/A</v>
      </c>
      <c r="G421" s="39" t="e">
        <f t="shared" si="19"/>
        <v>#N/A</v>
      </c>
      <c r="H421" s="39">
        <f>IF(COUNTIF(Mal!$A$9:$A$431,'Sales Orders'!H420)+COUNTIFS(Mal!$A$9:$A$431,H420,Mal!$B$9:$B$431,"&lt;&gt;")+COUNTIFS(Mal!$A$9:$A$431,H420,Mal!$C$9:$C$431,"&lt;&gt;")=COUNTIF('Sales Orders'!$H$108:H420,'Sales Orders'!H420),'Sales Orders'!H420+1,'Sales Orders'!H420)</f>
        <v>2</v>
      </c>
      <c r="I421" s="39" t="e">
        <f>IF(E421="","",IF(Mal!$C$5="","",Mal!$C$5))</f>
        <v>#N/A</v>
      </c>
      <c r="J421" s="39" t="e">
        <f>IF(AND(J420="",$H421=$H420),"",IF(VLOOKUP($H421,Mal!$A$9:$H$431,7,0)='Sales Orders'!J420,"",VLOOKUP($H421,Mal!$A$9:$H$431,7,0)))</f>
        <v>#N/A</v>
      </c>
      <c r="K421" s="39" t="e">
        <f>IF(AND(K420="",$H421=$H420),"",IF(VLOOKUP($H421,Mal!$A$9:$H$431,8,0)='Sales Orders'!K420,"",VLOOKUP($H421,Mal!$A$9:$H$431,8,0)))</f>
        <v>#N/A</v>
      </c>
      <c r="L421" s="39" t="e">
        <f>IF(E421="","",IF(Mal!$C$6="","",Mal!$C$6))</f>
        <v>#N/A</v>
      </c>
      <c r="M421" s="39" t="e">
        <f>IF($E421="",IF(INDEX(Mal!K$9:K$431,COUNTIF($E$108:$F420,"")-COUNT($H$108:$H420)+1,0)=M420,"",INDEX(Mal!K$9:K$431,COUNTIF($E$108:$F420,"")-COUNT($H$108:$H420)+1,0)),"")</f>
        <v>#N/A</v>
      </c>
      <c r="N421" s="39" t="e">
        <f>IF($E421="",IF(INDEX(Mal!L$9:L$431,COUNTIF($E$108:$F420,"")-COUNT($H$108:$H420)+1,0)=N420,"",INDEX(Mal!L$9:L$431,COUNTIF($E$108:$F420,"")-COUNT($H$108:$H420)+1,0)),"")</f>
        <v>#N/A</v>
      </c>
      <c r="O421" s="39" t="e">
        <f>IF($E421="",IF(INDEX(Mal!M$9:M$431,COUNTIF($E$108:$F420,"")-COUNT($H$108:$H420)+1,0)=O420,"",INDEX(Mal!M$9:M$431,COUNTIF($E$108:$F420,"")-COUNT($H$108:$H420)+1,0)),"")</f>
        <v>#N/A</v>
      </c>
      <c r="P421" s="39" t="e">
        <f>IF($E421="",IF(INDEX(Mal!N$9:N$431,COUNTIF($E$108:$F420,"")-COUNT($H$108:$H420)+1,0)=P420,"",INDEX(Mal!N$9:N$431,COUNTIF($E$108:$F420,"")-COUNT($H$108:$H420)+1,0)),"")</f>
        <v>#N/A</v>
      </c>
      <c r="Q421" s="39" t="e">
        <f>IF($E421="",IF(INDEX(Mal!O$9:O$431,COUNTIF($E$108:$F420,"")-COUNT($H$108:$H420)+1,0)=Q420,"",INDEX(Mal!O$9:O$431,COUNTIF($E$108:$F420,"")-COUNT($H$108:$H420)+1,0)),"")</f>
        <v>#N/A</v>
      </c>
      <c r="R421" s="39" t="e">
        <f>IF($E421="",IF(INDEX(Mal!P$9:P$431,COUNTIF($E$108:$F420,"")-COUNT($H$108:$H420)+1,0)=R420,"",INDEX(Mal!P$9:P$431,COUNTIF($E$108:$F420,"")-COUNT($H$108:$H420)+1,0)),"")</f>
        <v>#N/A</v>
      </c>
      <c r="S421" s="39" t="e">
        <f>IF($E421="",IF(INDEX(Mal!Q$9:Q$431,COUNTIF($E$108:$F420,"")-COUNT($H$108:$H420)+1,0)=S420,"",INDEX(Mal!Q$9:Q$431,COUNTIF($E$108:$F420,"")-COUNT($H$108:$H420)+1,0)),"")</f>
        <v>#N/A</v>
      </c>
      <c r="T421" s="39" t="e">
        <f>IF($E421="",IF(INDEX(Mal!R$9:R$431,COUNTIF($E$108:$F420,"")-COUNT($H$108:$H420)+1,0)=T420,"",INDEX(Mal!R$9:R$431,COUNTIF($E$108:$F420,"")-COUNT($H$108:$H420)+1,0)),"")</f>
        <v>#N/A</v>
      </c>
      <c r="U421" s="39" t="e">
        <f>IF($E421="",IF(INDEX(Mal!S$9:S$431,COUNTIF($E$108:$F420,"")-COUNT($H$108:$H420)+1,0)=U420,"",INDEX(Mal!S$9:S$431,COUNTIF($E$108:$F420,"")-COUNT($H$108:$H420)+1,0)),"")</f>
        <v>#N/A</v>
      </c>
      <c r="V421" s="39" t="e">
        <f t="shared" si="16"/>
        <v>#N/A</v>
      </c>
      <c r="W421" s="39" t="e">
        <f>IF(IF(AND(E421="",F421=""),INDEX(Mal!I$9:I$431,(COUNT($H$108:$H421)-COUNTIF($V$108:$V421,"")),0),"")="","",IF(AND(E421="",F421=""),INDEX(Mal!I$9:I$431,(COUNT($H$108:$H421)-COUNTIF($V$108:$V421,"")),0),""))</f>
        <v>#N/A</v>
      </c>
      <c r="X421" s="39" t="e">
        <f>IF($E421="",IF(INDEX(Mal!J$9:J$431,COUNTIF($E$108:$F420,"")-COUNT($H$108:$H420)+1,0)=X420,"",INDEX(Mal!J$9:J$431,COUNTIF($E$108:$F420,"")-COUNT($H$108:$H420)+1,0)),"")</f>
        <v>#N/A</v>
      </c>
      <c r="Y421" s="39" t="e">
        <f>IF(AND(Y420="",$H421=$H420),"",IF(VLOOKUP($H421,Mal!$A$9:$T$431,20,0)='Sales Orders'!Y420,"",VLOOKUP($H421,Mal!$A$9:$T$431,20,0)))</f>
        <v>#N/A</v>
      </c>
      <c r="Z421" s="39" t="e">
        <f t="shared" si="17"/>
        <v>#N/A</v>
      </c>
    </row>
    <row r="422" spans="1:26">
      <c r="A422" t="str">
        <f>IFERROR(IF(VLOOKUP(H422,Mal!$A$9:$A$431,1,0),"","END"),"END")</f>
        <v>END</v>
      </c>
      <c r="B422" s="39" t="e">
        <f>IF($E422="",IF(INDEX(Mal!$D$9:$D$431,COUNTIF($E$108:$F421,"")-COUNT($H$108:$H421)+1,0)=B421,"",INDEX(Mal!$D$9:$D$431,COUNTIF($E$108:$F421,"")-COUNT($H$108:$H421)+1,0)),"")</f>
        <v>#N/A</v>
      </c>
      <c r="C422" s="39" t="e">
        <f t="shared" si="18"/>
        <v>#N/A</v>
      </c>
      <c r="D422" s="39" t="e">
        <f>IF($E422="",IF(INDEX(Mal!$F$9:$F$431,COUNTIF($E$108:$F421,"")-COUNT($H$108:$H421)+1,0)=D421,"",INDEX(Mal!$F$9:$F$431,COUNTIF($E$108:$F421,"")-COUNT($H$108:$H421)+1,0)),"")</f>
        <v>#N/A</v>
      </c>
      <c r="E422" s="39" t="e">
        <f>IF(AND(E421="",$H422=$H421),"",IF(VLOOKUP(H422,Mal!$A$9:$B$431,2,0)='Sales Orders'!E421,"",VLOOKUP($H422,Mal!$A$9:$B$431,2,0)))</f>
        <v>#N/A</v>
      </c>
      <c r="F422" s="39" t="e">
        <f>IF($E422="",IF(INDEX(Mal!$C$9:$C$431,COUNTIF($E$108:$F421,"")-COUNT($H$108:$H421)+1,0)=F421,"",INDEX(Mal!$C$9:$C$431,COUNTIF($E$108:$F421,"")-COUNT($H$108:$H421)+1,0)),"")</f>
        <v>#N/A</v>
      </c>
      <c r="G422" s="39" t="e">
        <f t="shared" si="19"/>
        <v>#N/A</v>
      </c>
      <c r="H422" s="39">
        <f>IF(COUNTIF(Mal!$A$9:$A$431,'Sales Orders'!H421)+COUNTIFS(Mal!$A$9:$A$431,H421,Mal!$B$9:$B$431,"&lt;&gt;")+COUNTIFS(Mal!$A$9:$A$431,H421,Mal!$C$9:$C$431,"&lt;&gt;")=COUNTIF('Sales Orders'!$H$108:H421,'Sales Orders'!H421),'Sales Orders'!H421+1,'Sales Orders'!H421)</f>
        <v>2</v>
      </c>
      <c r="I422" s="39" t="e">
        <f>IF(E422="","",IF(Mal!$C$5="","",Mal!$C$5))</f>
        <v>#N/A</v>
      </c>
      <c r="J422" s="39" t="e">
        <f>IF(AND(J421="",$H422=$H421),"",IF(VLOOKUP($H422,Mal!$A$9:$H$431,7,0)='Sales Orders'!J421,"",VLOOKUP($H422,Mal!$A$9:$H$431,7,0)))</f>
        <v>#N/A</v>
      </c>
      <c r="K422" s="39" t="e">
        <f>IF(AND(K421="",$H422=$H421),"",IF(VLOOKUP($H422,Mal!$A$9:$H$431,8,0)='Sales Orders'!K421,"",VLOOKUP($H422,Mal!$A$9:$H$431,8,0)))</f>
        <v>#N/A</v>
      </c>
      <c r="L422" s="39" t="e">
        <f>IF(E422="","",IF(Mal!$C$6="","",Mal!$C$6))</f>
        <v>#N/A</v>
      </c>
      <c r="M422" s="39" t="e">
        <f>IF($E422="",IF(INDEX(Mal!K$9:K$431,COUNTIF($E$108:$F421,"")-COUNT($H$108:$H421)+1,0)=M421,"",INDEX(Mal!K$9:K$431,COUNTIF($E$108:$F421,"")-COUNT($H$108:$H421)+1,0)),"")</f>
        <v>#N/A</v>
      </c>
      <c r="N422" s="39" t="e">
        <f>IF($E422="",IF(INDEX(Mal!L$9:L$431,COUNTIF($E$108:$F421,"")-COUNT($H$108:$H421)+1,0)=N421,"",INDEX(Mal!L$9:L$431,COUNTIF($E$108:$F421,"")-COUNT($H$108:$H421)+1,0)),"")</f>
        <v>#N/A</v>
      </c>
      <c r="O422" s="39" t="e">
        <f>IF($E422="",IF(INDEX(Mal!M$9:M$431,COUNTIF($E$108:$F421,"")-COUNT($H$108:$H421)+1,0)=O421,"",INDEX(Mal!M$9:M$431,COUNTIF($E$108:$F421,"")-COUNT($H$108:$H421)+1,0)),"")</f>
        <v>#N/A</v>
      </c>
      <c r="P422" s="39" t="e">
        <f>IF($E422="",IF(INDEX(Mal!N$9:N$431,COUNTIF($E$108:$F421,"")-COUNT($H$108:$H421)+1,0)=P421,"",INDEX(Mal!N$9:N$431,COUNTIF($E$108:$F421,"")-COUNT($H$108:$H421)+1,0)),"")</f>
        <v>#N/A</v>
      </c>
      <c r="Q422" s="39" t="e">
        <f>IF($E422="",IF(INDEX(Mal!O$9:O$431,COUNTIF($E$108:$F421,"")-COUNT($H$108:$H421)+1,0)=Q421,"",INDEX(Mal!O$9:O$431,COUNTIF($E$108:$F421,"")-COUNT($H$108:$H421)+1,0)),"")</f>
        <v>#N/A</v>
      </c>
      <c r="R422" s="39" t="e">
        <f>IF($E422="",IF(INDEX(Mal!P$9:P$431,COUNTIF($E$108:$F421,"")-COUNT($H$108:$H421)+1,0)=R421,"",INDEX(Mal!P$9:P$431,COUNTIF($E$108:$F421,"")-COUNT($H$108:$H421)+1,0)),"")</f>
        <v>#N/A</v>
      </c>
      <c r="S422" s="39" t="e">
        <f>IF($E422="",IF(INDEX(Mal!Q$9:Q$431,COUNTIF($E$108:$F421,"")-COUNT($H$108:$H421)+1,0)=S421,"",INDEX(Mal!Q$9:Q$431,COUNTIF($E$108:$F421,"")-COUNT($H$108:$H421)+1,0)),"")</f>
        <v>#N/A</v>
      </c>
      <c r="T422" s="39" t="e">
        <f>IF($E422="",IF(INDEX(Mal!R$9:R$431,COUNTIF($E$108:$F421,"")-COUNT($H$108:$H421)+1,0)=T421,"",INDEX(Mal!R$9:R$431,COUNTIF($E$108:$F421,"")-COUNT($H$108:$H421)+1,0)),"")</f>
        <v>#N/A</v>
      </c>
      <c r="U422" s="39" t="e">
        <f>IF($E422="",IF(INDEX(Mal!S$9:S$431,COUNTIF($E$108:$F421,"")-COUNT($H$108:$H421)+1,0)=U421,"",INDEX(Mal!S$9:S$431,COUNTIF($E$108:$F421,"")-COUNT($H$108:$H421)+1,0)),"")</f>
        <v>#N/A</v>
      </c>
      <c r="V422" s="39" t="e">
        <f t="shared" si="16"/>
        <v>#N/A</v>
      </c>
      <c r="W422" s="39" t="e">
        <f>IF(IF(AND(E422="",F422=""),INDEX(Mal!I$9:I$431,(COUNT($H$108:$H422)-COUNTIF($V$108:$V422,"")),0),"")="","",IF(AND(E422="",F422=""),INDEX(Mal!I$9:I$431,(COUNT($H$108:$H422)-COUNTIF($V$108:$V422,"")),0),""))</f>
        <v>#N/A</v>
      </c>
      <c r="X422" s="39" t="e">
        <f>IF($E422="",IF(INDEX(Mal!J$9:J$431,COUNTIF($E$108:$F421,"")-COUNT($H$108:$H421)+1,0)=X421,"",INDEX(Mal!J$9:J$431,COUNTIF($E$108:$F421,"")-COUNT($H$108:$H421)+1,0)),"")</f>
        <v>#N/A</v>
      </c>
      <c r="Y422" s="39" t="e">
        <f>IF(AND(Y421="",$H422=$H421),"",IF(VLOOKUP($H422,Mal!$A$9:$T$431,20,0)='Sales Orders'!Y421,"",VLOOKUP($H422,Mal!$A$9:$T$431,20,0)))</f>
        <v>#N/A</v>
      </c>
      <c r="Z422" s="39" t="e">
        <f t="shared" si="17"/>
        <v>#N/A</v>
      </c>
    </row>
    <row r="423" spans="1:26">
      <c r="A423" t="str">
        <f>IFERROR(IF(VLOOKUP(H423,Mal!$A$9:$A$431,1,0),"","END"),"END")</f>
        <v>END</v>
      </c>
      <c r="B423" s="39" t="e">
        <f>IF($E423="",IF(INDEX(Mal!$D$9:$D$431,COUNTIF($E$108:$F422,"")-COUNT($H$108:$H422)+1,0)=B422,"",INDEX(Mal!$D$9:$D$431,COUNTIF($E$108:$F422,"")-COUNT($H$108:$H422)+1,0)),"")</f>
        <v>#N/A</v>
      </c>
      <c r="C423" s="39" t="e">
        <f t="shared" si="18"/>
        <v>#N/A</v>
      </c>
      <c r="D423" s="39" t="e">
        <f>IF($E423="",IF(INDEX(Mal!$F$9:$F$431,COUNTIF($E$108:$F422,"")-COUNT($H$108:$H422)+1,0)=D422,"",INDEX(Mal!$F$9:$F$431,COUNTIF($E$108:$F422,"")-COUNT($H$108:$H422)+1,0)),"")</f>
        <v>#N/A</v>
      </c>
      <c r="E423" s="39" t="e">
        <f>IF(AND(E422="",$H423=$H422),"",IF(VLOOKUP(H423,Mal!$A$9:$B$431,2,0)='Sales Orders'!E422,"",VLOOKUP($H423,Mal!$A$9:$B$431,2,0)))</f>
        <v>#N/A</v>
      </c>
      <c r="F423" s="39" t="e">
        <f>IF($E423="",IF(INDEX(Mal!$C$9:$C$431,COUNTIF($E$108:$F422,"")-COUNT($H$108:$H422)+1,0)=F422,"",INDEX(Mal!$C$9:$C$431,COUNTIF($E$108:$F422,"")-COUNT($H$108:$H422)+1,0)),"")</f>
        <v>#N/A</v>
      </c>
      <c r="G423" s="39" t="e">
        <f t="shared" si="19"/>
        <v>#N/A</v>
      </c>
      <c r="H423" s="39">
        <f>IF(COUNTIF(Mal!$A$9:$A$431,'Sales Orders'!H422)+COUNTIFS(Mal!$A$9:$A$431,H422,Mal!$B$9:$B$431,"&lt;&gt;")+COUNTIFS(Mal!$A$9:$A$431,H422,Mal!$C$9:$C$431,"&lt;&gt;")=COUNTIF('Sales Orders'!$H$108:H422,'Sales Orders'!H422),'Sales Orders'!H422+1,'Sales Orders'!H422)</f>
        <v>2</v>
      </c>
      <c r="I423" s="39" t="e">
        <f>IF(E423="","",IF(Mal!$C$5="","",Mal!$C$5))</f>
        <v>#N/A</v>
      </c>
      <c r="J423" s="39" t="e">
        <f>IF(AND(J422="",$H423=$H422),"",IF(VLOOKUP($H423,Mal!$A$9:$H$431,7,0)='Sales Orders'!J422,"",VLOOKUP($H423,Mal!$A$9:$H$431,7,0)))</f>
        <v>#N/A</v>
      </c>
      <c r="K423" s="39" t="e">
        <f>IF(AND(K422="",$H423=$H422),"",IF(VLOOKUP($H423,Mal!$A$9:$H$431,8,0)='Sales Orders'!K422,"",VLOOKUP($H423,Mal!$A$9:$H$431,8,0)))</f>
        <v>#N/A</v>
      </c>
      <c r="L423" s="39" t="e">
        <f>IF(E423="","",IF(Mal!$C$6="","",Mal!$C$6))</f>
        <v>#N/A</v>
      </c>
      <c r="M423" s="39" t="e">
        <f>IF($E423="",IF(INDEX(Mal!K$9:K$431,COUNTIF($E$108:$F422,"")-COUNT($H$108:$H422)+1,0)=M422,"",INDEX(Mal!K$9:K$431,COUNTIF($E$108:$F422,"")-COUNT($H$108:$H422)+1,0)),"")</f>
        <v>#N/A</v>
      </c>
      <c r="N423" s="39" t="e">
        <f>IF($E423="",IF(INDEX(Mal!L$9:L$431,COUNTIF($E$108:$F422,"")-COUNT($H$108:$H422)+1,0)=N422,"",INDEX(Mal!L$9:L$431,COUNTIF($E$108:$F422,"")-COUNT($H$108:$H422)+1,0)),"")</f>
        <v>#N/A</v>
      </c>
      <c r="O423" s="39" t="e">
        <f>IF($E423="",IF(INDEX(Mal!M$9:M$431,COUNTIF($E$108:$F422,"")-COUNT($H$108:$H422)+1,0)=O422,"",INDEX(Mal!M$9:M$431,COUNTIF($E$108:$F422,"")-COUNT($H$108:$H422)+1,0)),"")</f>
        <v>#N/A</v>
      </c>
      <c r="P423" s="39" t="e">
        <f>IF($E423="",IF(INDEX(Mal!N$9:N$431,COUNTIF($E$108:$F422,"")-COUNT($H$108:$H422)+1,0)=P422,"",INDEX(Mal!N$9:N$431,COUNTIF($E$108:$F422,"")-COUNT($H$108:$H422)+1,0)),"")</f>
        <v>#N/A</v>
      </c>
      <c r="Q423" s="39" t="e">
        <f>IF($E423="",IF(INDEX(Mal!O$9:O$431,COUNTIF($E$108:$F422,"")-COUNT($H$108:$H422)+1,0)=Q422,"",INDEX(Mal!O$9:O$431,COUNTIF($E$108:$F422,"")-COUNT($H$108:$H422)+1,0)),"")</f>
        <v>#N/A</v>
      </c>
      <c r="R423" s="39" t="e">
        <f>IF($E423="",IF(INDEX(Mal!P$9:P$431,COUNTIF($E$108:$F422,"")-COUNT($H$108:$H422)+1,0)=R422,"",INDEX(Mal!P$9:P$431,COUNTIF($E$108:$F422,"")-COUNT($H$108:$H422)+1,0)),"")</f>
        <v>#N/A</v>
      </c>
      <c r="S423" s="39" t="e">
        <f>IF($E423="",IF(INDEX(Mal!Q$9:Q$431,COUNTIF($E$108:$F422,"")-COUNT($H$108:$H422)+1,0)=S422,"",INDEX(Mal!Q$9:Q$431,COUNTIF($E$108:$F422,"")-COUNT($H$108:$H422)+1,0)),"")</f>
        <v>#N/A</v>
      </c>
      <c r="T423" s="39" t="e">
        <f>IF($E423="",IF(INDEX(Mal!R$9:R$431,COUNTIF($E$108:$F422,"")-COUNT($H$108:$H422)+1,0)=T422,"",INDEX(Mal!R$9:R$431,COUNTIF($E$108:$F422,"")-COUNT($H$108:$H422)+1,0)),"")</f>
        <v>#N/A</v>
      </c>
      <c r="U423" s="39" t="e">
        <f>IF($E423="",IF(INDEX(Mal!S$9:S$431,COUNTIF($E$108:$F422,"")-COUNT($H$108:$H422)+1,0)=U422,"",INDEX(Mal!S$9:S$431,COUNTIF($E$108:$F422,"")-COUNT($H$108:$H422)+1,0)),"")</f>
        <v>#N/A</v>
      </c>
      <c r="V423" s="39" t="e">
        <f t="shared" si="16"/>
        <v>#N/A</v>
      </c>
      <c r="W423" s="39" t="e">
        <f>IF(IF(AND(E423="",F423=""),INDEX(Mal!I$9:I$431,(COUNT($H$108:$H423)-COUNTIF($V$108:$V423,"")),0),"")="","",IF(AND(E423="",F423=""),INDEX(Mal!I$9:I$431,(COUNT($H$108:$H423)-COUNTIF($V$108:$V423,"")),0),""))</f>
        <v>#N/A</v>
      </c>
      <c r="X423" s="39" t="e">
        <f>IF($E423="",IF(INDEX(Mal!J$9:J$431,COUNTIF($E$108:$F422,"")-COUNT($H$108:$H422)+1,0)=X422,"",INDEX(Mal!J$9:J$431,COUNTIF($E$108:$F422,"")-COUNT($H$108:$H422)+1,0)),"")</f>
        <v>#N/A</v>
      </c>
      <c r="Y423" s="39" t="e">
        <f>IF(AND(Y422="",$H423=$H422),"",IF(VLOOKUP($H423,Mal!$A$9:$T$431,20,0)='Sales Orders'!Y422,"",VLOOKUP($H423,Mal!$A$9:$T$431,20,0)))</f>
        <v>#N/A</v>
      </c>
      <c r="Z423" s="39" t="e">
        <f t="shared" si="17"/>
        <v>#N/A</v>
      </c>
    </row>
    <row r="424" spans="1:26">
      <c r="A424" t="str">
        <f>IFERROR(IF(VLOOKUP(H424,Mal!$A$9:$A$431,1,0),"","END"),"END")</f>
        <v>END</v>
      </c>
      <c r="B424" s="39" t="e">
        <f>IF($E424="",IF(INDEX(Mal!$D$9:$D$431,COUNTIF($E$108:$F423,"")-COUNT($H$108:$H423)+1,0)=B423,"",INDEX(Mal!$D$9:$D$431,COUNTIF($E$108:$F423,"")-COUNT($H$108:$H423)+1,0)),"")</f>
        <v>#N/A</v>
      </c>
      <c r="C424" s="39" t="e">
        <f t="shared" si="18"/>
        <v>#N/A</v>
      </c>
      <c r="D424" s="39" t="e">
        <f>IF($E424="",IF(INDEX(Mal!$F$9:$F$431,COUNTIF($E$108:$F423,"")-COUNT($H$108:$H423)+1,0)=D423,"",INDEX(Mal!$F$9:$F$431,COUNTIF($E$108:$F423,"")-COUNT($H$108:$H423)+1,0)),"")</f>
        <v>#N/A</v>
      </c>
      <c r="E424" s="39" t="e">
        <f>IF(AND(E423="",$H424=$H423),"",IF(VLOOKUP(H424,Mal!$A$9:$B$431,2,0)='Sales Orders'!E423,"",VLOOKUP($H424,Mal!$A$9:$B$431,2,0)))</f>
        <v>#N/A</v>
      </c>
      <c r="F424" s="39" t="e">
        <f>IF($E424="",IF(INDEX(Mal!$C$9:$C$431,COUNTIF($E$108:$F423,"")-COUNT($H$108:$H423)+1,0)=F423,"",INDEX(Mal!$C$9:$C$431,COUNTIF($E$108:$F423,"")-COUNT($H$108:$H423)+1,0)),"")</f>
        <v>#N/A</v>
      </c>
      <c r="G424" s="39" t="e">
        <f t="shared" si="19"/>
        <v>#N/A</v>
      </c>
      <c r="H424" s="39">
        <f>IF(COUNTIF(Mal!$A$9:$A$431,'Sales Orders'!H423)+COUNTIFS(Mal!$A$9:$A$431,H423,Mal!$B$9:$B$431,"&lt;&gt;")+COUNTIFS(Mal!$A$9:$A$431,H423,Mal!$C$9:$C$431,"&lt;&gt;")=COUNTIF('Sales Orders'!$H$108:H423,'Sales Orders'!H423),'Sales Orders'!H423+1,'Sales Orders'!H423)</f>
        <v>2</v>
      </c>
      <c r="I424" s="39" t="e">
        <f>IF(E424="","",IF(Mal!$C$5="","",Mal!$C$5))</f>
        <v>#N/A</v>
      </c>
      <c r="J424" s="39" t="e">
        <f>IF(AND(J423="",$H424=$H423),"",IF(VLOOKUP($H424,Mal!$A$9:$H$431,7,0)='Sales Orders'!J423,"",VLOOKUP($H424,Mal!$A$9:$H$431,7,0)))</f>
        <v>#N/A</v>
      </c>
      <c r="K424" s="39" t="e">
        <f>IF(AND(K423="",$H424=$H423),"",IF(VLOOKUP($H424,Mal!$A$9:$H$431,8,0)='Sales Orders'!K423,"",VLOOKUP($H424,Mal!$A$9:$H$431,8,0)))</f>
        <v>#N/A</v>
      </c>
      <c r="L424" s="39" t="e">
        <f>IF(E424="","",IF(Mal!$C$6="","",Mal!$C$6))</f>
        <v>#N/A</v>
      </c>
      <c r="M424" s="39" t="e">
        <f>IF($E424="",IF(INDEX(Mal!K$9:K$431,COUNTIF($E$108:$F423,"")-COUNT($H$108:$H423)+1,0)=M423,"",INDEX(Mal!K$9:K$431,COUNTIF($E$108:$F423,"")-COUNT($H$108:$H423)+1,0)),"")</f>
        <v>#N/A</v>
      </c>
      <c r="N424" s="39" t="e">
        <f>IF($E424="",IF(INDEX(Mal!L$9:L$431,COUNTIF($E$108:$F423,"")-COUNT($H$108:$H423)+1,0)=N423,"",INDEX(Mal!L$9:L$431,COUNTIF($E$108:$F423,"")-COUNT($H$108:$H423)+1,0)),"")</f>
        <v>#N/A</v>
      </c>
      <c r="O424" s="39" t="e">
        <f>IF($E424="",IF(INDEX(Mal!M$9:M$431,COUNTIF($E$108:$F423,"")-COUNT($H$108:$H423)+1,0)=O423,"",INDEX(Mal!M$9:M$431,COUNTIF($E$108:$F423,"")-COUNT($H$108:$H423)+1,0)),"")</f>
        <v>#N/A</v>
      </c>
      <c r="P424" s="39" t="e">
        <f>IF($E424="",IF(INDEX(Mal!N$9:N$431,COUNTIF($E$108:$F423,"")-COUNT($H$108:$H423)+1,0)=P423,"",INDEX(Mal!N$9:N$431,COUNTIF($E$108:$F423,"")-COUNT($H$108:$H423)+1,0)),"")</f>
        <v>#N/A</v>
      </c>
      <c r="Q424" s="39" t="e">
        <f>IF($E424="",IF(INDEX(Mal!O$9:O$431,COUNTIF($E$108:$F423,"")-COUNT($H$108:$H423)+1,0)=Q423,"",INDEX(Mal!O$9:O$431,COUNTIF($E$108:$F423,"")-COUNT($H$108:$H423)+1,0)),"")</f>
        <v>#N/A</v>
      </c>
      <c r="R424" s="39" t="e">
        <f>IF($E424="",IF(INDEX(Mal!P$9:P$431,COUNTIF($E$108:$F423,"")-COUNT($H$108:$H423)+1,0)=R423,"",INDEX(Mal!P$9:P$431,COUNTIF($E$108:$F423,"")-COUNT($H$108:$H423)+1,0)),"")</f>
        <v>#N/A</v>
      </c>
      <c r="S424" s="39" t="e">
        <f>IF($E424="",IF(INDEX(Mal!Q$9:Q$431,COUNTIF($E$108:$F423,"")-COUNT($H$108:$H423)+1,0)=S423,"",INDEX(Mal!Q$9:Q$431,COUNTIF($E$108:$F423,"")-COUNT($H$108:$H423)+1,0)),"")</f>
        <v>#N/A</v>
      </c>
      <c r="T424" s="39" t="e">
        <f>IF($E424="",IF(INDEX(Mal!R$9:R$431,COUNTIF($E$108:$F423,"")-COUNT($H$108:$H423)+1,0)=T423,"",INDEX(Mal!R$9:R$431,COUNTIF($E$108:$F423,"")-COUNT($H$108:$H423)+1,0)),"")</f>
        <v>#N/A</v>
      </c>
      <c r="U424" s="39" t="e">
        <f>IF($E424="",IF(INDEX(Mal!S$9:S$431,COUNTIF($E$108:$F423,"")-COUNT($H$108:$H423)+1,0)=U423,"",INDEX(Mal!S$9:S$431,COUNTIF($E$108:$F423,"")-COUNT($H$108:$H423)+1,0)),"")</f>
        <v>#N/A</v>
      </c>
      <c r="V424" s="39" t="e">
        <f t="shared" si="16"/>
        <v>#N/A</v>
      </c>
      <c r="W424" s="39" t="e">
        <f>IF(IF(AND(E424="",F424=""),INDEX(Mal!I$9:I$431,(COUNT($H$108:$H424)-COUNTIF($V$108:$V424,"")),0),"")="","",IF(AND(E424="",F424=""),INDEX(Mal!I$9:I$431,(COUNT($H$108:$H424)-COUNTIF($V$108:$V424,"")),0),""))</f>
        <v>#N/A</v>
      </c>
      <c r="X424" s="39" t="e">
        <f>IF($E424="",IF(INDEX(Mal!J$9:J$431,COUNTIF($E$108:$F423,"")-COUNT($H$108:$H423)+1,0)=X423,"",INDEX(Mal!J$9:J$431,COUNTIF($E$108:$F423,"")-COUNT($H$108:$H423)+1,0)),"")</f>
        <v>#N/A</v>
      </c>
      <c r="Y424" s="39" t="e">
        <f>IF(AND(Y423="",$H424=$H423),"",IF(VLOOKUP($H424,Mal!$A$9:$T$431,20,0)='Sales Orders'!Y423,"",VLOOKUP($H424,Mal!$A$9:$T$431,20,0)))</f>
        <v>#N/A</v>
      </c>
      <c r="Z424" s="39" t="e">
        <f t="shared" si="17"/>
        <v>#N/A</v>
      </c>
    </row>
    <row r="425" spans="1:26">
      <c r="A425" t="str">
        <f>IFERROR(IF(VLOOKUP(H425,Mal!$A$9:$A$431,1,0),"","END"),"END")</f>
        <v>END</v>
      </c>
      <c r="B425" s="39" t="e">
        <f>IF($E425="",IF(INDEX(Mal!$D$9:$D$431,COUNTIF($E$108:$F424,"")-COUNT($H$108:$H424)+1,0)=B424,"",INDEX(Mal!$D$9:$D$431,COUNTIF($E$108:$F424,"")-COUNT($H$108:$H424)+1,0)),"")</f>
        <v>#N/A</v>
      </c>
      <c r="C425" s="39" t="e">
        <f t="shared" si="18"/>
        <v>#N/A</v>
      </c>
      <c r="D425" s="39" t="e">
        <f>IF($E425="",IF(INDEX(Mal!$F$9:$F$431,COUNTIF($E$108:$F424,"")-COUNT($H$108:$H424)+1,0)=D424,"",INDEX(Mal!$F$9:$F$431,COUNTIF($E$108:$F424,"")-COUNT($H$108:$H424)+1,0)),"")</f>
        <v>#N/A</v>
      </c>
      <c r="E425" s="39" t="e">
        <f>IF(AND(E424="",$H425=$H424),"",IF(VLOOKUP(H425,Mal!$A$9:$B$431,2,0)='Sales Orders'!E424,"",VLOOKUP($H425,Mal!$A$9:$B$431,2,0)))</f>
        <v>#N/A</v>
      </c>
      <c r="F425" s="39" t="e">
        <f>IF($E425="",IF(INDEX(Mal!$C$9:$C$431,COUNTIF($E$108:$F424,"")-COUNT($H$108:$H424)+1,0)=F424,"",INDEX(Mal!$C$9:$C$431,COUNTIF($E$108:$F424,"")-COUNT($H$108:$H424)+1,0)),"")</f>
        <v>#N/A</v>
      </c>
      <c r="G425" s="39" t="e">
        <f t="shared" si="19"/>
        <v>#N/A</v>
      </c>
      <c r="H425" s="39">
        <f>IF(COUNTIF(Mal!$A$9:$A$431,'Sales Orders'!H424)+COUNTIFS(Mal!$A$9:$A$431,H424,Mal!$B$9:$B$431,"&lt;&gt;")+COUNTIFS(Mal!$A$9:$A$431,H424,Mal!$C$9:$C$431,"&lt;&gt;")=COUNTIF('Sales Orders'!$H$108:H424,'Sales Orders'!H424),'Sales Orders'!H424+1,'Sales Orders'!H424)</f>
        <v>2</v>
      </c>
      <c r="I425" s="39" t="e">
        <f>IF(E425="","",IF(Mal!$C$5="","",Mal!$C$5))</f>
        <v>#N/A</v>
      </c>
      <c r="J425" s="39" t="e">
        <f>IF(AND(J424="",$H425=$H424),"",IF(VLOOKUP($H425,Mal!$A$9:$H$431,7,0)='Sales Orders'!J424,"",VLOOKUP($H425,Mal!$A$9:$H$431,7,0)))</f>
        <v>#N/A</v>
      </c>
      <c r="K425" s="39" t="e">
        <f>IF(AND(K424="",$H425=$H424),"",IF(VLOOKUP($H425,Mal!$A$9:$H$431,8,0)='Sales Orders'!K424,"",VLOOKUP($H425,Mal!$A$9:$H$431,8,0)))</f>
        <v>#N/A</v>
      </c>
      <c r="L425" s="39" t="e">
        <f>IF(E425="","",IF(Mal!$C$6="","",Mal!$C$6))</f>
        <v>#N/A</v>
      </c>
      <c r="M425" s="39" t="e">
        <f>IF($E425="",IF(INDEX(Mal!K$9:K$431,COUNTIF($E$108:$F424,"")-COUNT($H$108:$H424)+1,0)=M424,"",INDEX(Mal!K$9:K$431,COUNTIF($E$108:$F424,"")-COUNT($H$108:$H424)+1,0)),"")</f>
        <v>#N/A</v>
      </c>
      <c r="N425" s="39" t="e">
        <f>IF($E425="",IF(INDEX(Mal!L$9:L$431,COUNTIF($E$108:$F424,"")-COUNT($H$108:$H424)+1,0)=N424,"",INDEX(Mal!L$9:L$431,COUNTIF($E$108:$F424,"")-COUNT($H$108:$H424)+1,0)),"")</f>
        <v>#N/A</v>
      </c>
      <c r="O425" s="39" t="e">
        <f>IF($E425="",IF(INDEX(Mal!M$9:M$431,COUNTIF($E$108:$F424,"")-COUNT($H$108:$H424)+1,0)=O424,"",INDEX(Mal!M$9:M$431,COUNTIF($E$108:$F424,"")-COUNT($H$108:$H424)+1,0)),"")</f>
        <v>#N/A</v>
      </c>
      <c r="P425" s="39" t="e">
        <f>IF($E425="",IF(INDEX(Mal!N$9:N$431,COUNTIF($E$108:$F424,"")-COUNT($H$108:$H424)+1,0)=P424,"",INDEX(Mal!N$9:N$431,COUNTIF($E$108:$F424,"")-COUNT($H$108:$H424)+1,0)),"")</f>
        <v>#N/A</v>
      </c>
      <c r="Q425" s="39" t="e">
        <f>IF($E425="",IF(INDEX(Mal!O$9:O$431,COUNTIF($E$108:$F424,"")-COUNT($H$108:$H424)+1,0)=Q424,"",INDEX(Mal!O$9:O$431,COUNTIF($E$108:$F424,"")-COUNT($H$108:$H424)+1,0)),"")</f>
        <v>#N/A</v>
      </c>
      <c r="R425" s="39" t="e">
        <f>IF($E425="",IF(INDEX(Mal!P$9:P$431,COUNTIF($E$108:$F424,"")-COUNT($H$108:$H424)+1,0)=R424,"",INDEX(Mal!P$9:P$431,COUNTIF($E$108:$F424,"")-COUNT($H$108:$H424)+1,0)),"")</f>
        <v>#N/A</v>
      </c>
      <c r="S425" s="39" t="e">
        <f>IF($E425="",IF(INDEX(Mal!Q$9:Q$431,COUNTIF($E$108:$F424,"")-COUNT($H$108:$H424)+1,0)=S424,"",INDEX(Mal!Q$9:Q$431,COUNTIF($E$108:$F424,"")-COUNT($H$108:$H424)+1,0)),"")</f>
        <v>#N/A</v>
      </c>
      <c r="T425" s="39" t="e">
        <f>IF($E425="",IF(INDEX(Mal!R$9:R$431,COUNTIF($E$108:$F424,"")-COUNT($H$108:$H424)+1,0)=T424,"",INDEX(Mal!R$9:R$431,COUNTIF($E$108:$F424,"")-COUNT($H$108:$H424)+1,0)),"")</f>
        <v>#N/A</v>
      </c>
      <c r="U425" s="39" t="e">
        <f>IF($E425="",IF(INDEX(Mal!S$9:S$431,COUNTIF($E$108:$F424,"")-COUNT($H$108:$H424)+1,0)=U424,"",INDEX(Mal!S$9:S$431,COUNTIF($E$108:$F424,"")-COUNT($H$108:$H424)+1,0)),"")</f>
        <v>#N/A</v>
      </c>
      <c r="V425" s="39" t="e">
        <f t="shared" si="16"/>
        <v>#N/A</v>
      </c>
      <c r="W425" s="39" t="e">
        <f>IF(IF(AND(E425="",F425=""),INDEX(Mal!I$9:I$431,(COUNT($H$108:$H425)-COUNTIF($V$108:$V425,"")),0),"")="","",IF(AND(E425="",F425=""),INDEX(Mal!I$9:I$431,(COUNT($H$108:$H425)-COUNTIF($V$108:$V425,"")),0),""))</f>
        <v>#N/A</v>
      </c>
      <c r="X425" s="39" t="e">
        <f>IF($E425="",IF(INDEX(Mal!J$9:J$431,COUNTIF($E$108:$F424,"")-COUNT($H$108:$H424)+1,0)=X424,"",INDEX(Mal!J$9:J$431,COUNTIF($E$108:$F424,"")-COUNT($H$108:$H424)+1,0)),"")</f>
        <v>#N/A</v>
      </c>
      <c r="Y425" s="39" t="e">
        <f>IF(AND(Y424="",$H425=$H424),"",IF(VLOOKUP($H425,Mal!$A$9:$T$431,20,0)='Sales Orders'!Y424,"",VLOOKUP($H425,Mal!$A$9:$T$431,20,0)))</f>
        <v>#N/A</v>
      </c>
      <c r="Z425" s="39" t="e">
        <f t="shared" si="17"/>
        <v>#N/A</v>
      </c>
    </row>
    <row r="426" spans="1:26">
      <c r="A426" t="str">
        <f>IFERROR(IF(VLOOKUP(H426,Mal!$A$9:$A$431,1,0),"","END"),"END")</f>
        <v>END</v>
      </c>
      <c r="B426" s="39" t="e">
        <f>IF($E426="",IF(INDEX(Mal!$D$9:$D$431,COUNTIF($E$108:$F425,"")-COUNT($H$108:$H425)+1,0)=B425,"",INDEX(Mal!$D$9:$D$431,COUNTIF($E$108:$F425,"")-COUNT($H$108:$H425)+1,0)),"")</f>
        <v>#N/A</v>
      </c>
      <c r="C426" s="39" t="e">
        <f t="shared" si="18"/>
        <v>#N/A</v>
      </c>
      <c r="D426" s="39" t="e">
        <f>IF($E426="",IF(INDEX(Mal!$F$9:$F$431,COUNTIF($E$108:$F425,"")-COUNT($H$108:$H425)+1,0)=D425,"",INDEX(Mal!$F$9:$F$431,COUNTIF($E$108:$F425,"")-COUNT($H$108:$H425)+1,0)),"")</f>
        <v>#N/A</v>
      </c>
      <c r="E426" s="39" t="e">
        <f>IF(AND(E425="",$H426=$H425),"",IF(VLOOKUP(H426,Mal!$A$9:$B$431,2,0)='Sales Orders'!E425,"",VLOOKUP($H426,Mal!$A$9:$B$431,2,0)))</f>
        <v>#N/A</v>
      </c>
      <c r="F426" s="39" t="e">
        <f>IF($E426="",IF(INDEX(Mal!$C$9:$C$431,COUNTIF($E$108:$F425,"")-COUNT($H$108:$H425)+1,0)=F425,"",INDEX(Mal!$C$9:$C$431,COUNTIF($E$108:$F425,"")-COUNT($H$108:$H425)+1,0)),"")</f>
        <v>#N/A</v>
      </c>
      <c r="G426" s="39" t="e">
        <f t="shared" si="19"/>
        <v>#N/A</v>
      </c>
      <c r="H426" s="39">
        <f>IF(COUNTIF(Mal!$A$9:$A$431,'Sales Orders'!H425)+COUNTIFS(Mal!$A$9:$A$431,H425,Mal!$B$9:$B$431,"&lt;&gt;")+COUNTIFS(Mal!$A$9:$A$431,H425,Mal!$C$9:$C$431,"&lt;&gt;")=COUNTIF('Sales Orders'!$H$108:H425,'Sales Orders'!H425),'Sales Orders'!H425+1,'Sales Orders'!H425)</f>
        <v>2</v>
      </c>
      <c r="I426" s="39" t="e">
        <f>IF(E426="","",IF(Mal!$C$5="","",Mal!$C$5))</f>
        <v>#N/A</v>
      </c>
      <c r="J426" s="39" t="e">
        <f>IF(AND(J425="",$H426=$H425),"",IF(VLOOKUP($H426,Mal!$A$9:$H$431,7,0)='Sales Orders'!J425,"",VLOOKUP($H426,Mal!$A$9:$H$431,7,0)))</f>
        <v>#N/A</v>
      </c>
      <c r="K426" s="39" t="e">
        <f>IF(AND(K425="",$H426=$H425),"",IF(VLOOKUP($H426,Mal!$A$9:$H$431,8,0)='Sales Orders'!K425,"",VLOOKUP($H426,Mal!$A$9:$H$431,8,0)))</f>
        <v>#N/A</v>
      </c>
      <c r="L426" s="39" t="e">
        <f>IF(E426="","",IF(Mal!$C$6="","",Mal!$C$6))</f>
        <v>#N/A</v>
      </c>
      <c r="M426" s="39" t="e">
        <f>IF($E426="",IF(INDEX(Mal!K$9:K$431,COUNTIF($E$108:$F425,"")-COUNT($H$108:$H425)+1,0)=M425,"",INDEX(Mal!K$9:K$431,COUNTIF($E$108:$F425,"")-COUNT($H$108:$H425)+1,0)),"")</f>
        <v>#N/A</v>
      </c>
      <c r="N426" s="39" t="e">
        <f>IF($E426="",IF(INDEX(Mal!L$9:L$431,COUNTIF($E$108:$F425,"")-COUNT($H$108:$H425)+1,0)=N425,"",INDEX(Mal!L$9:L$431,COUNTIF($E$108:$F425,"")-COUNT($H$108:$H425)+1,0)),"")</f>
        <v>#N/A</v>
      </c>
      <c r="O426" s="39" t="e">
        <f>IF($E426="",IF(INDEX(Mal!M$9:M$431,COUNTIF($E$108:$F425,"")-COUNT($H$108:$H425)+1,0)=O425,"",INDEX(Mal!M$9:M$431,COUNTIF($E$108:$F425,"")-COUNT($H$108:$H425)+1,0)),"")</f>
        <v>#N/A</v>
      </c>
      <c r="P426" s="39" t="e">
        <f>IF($E426="",IF(INDEX(Mal!N$9:N$431,COUNTIF($E$108:$F425,"")-COUNT($H$108:$H425)+1,0)=P425,"",INDEX(Mal!N$9:N$431,COUNTIF($E$108:$F425,"")-COUNT($H$108:$H425)+1,0)),"")</f>
        <v>#N/A</v>
      </c>
      <c r="Q426" s="39" t="e">
        <f>IF($E426="",IF(INDEX(Mal!O$9:O$431,COUNTIF($E$108:$F425,"")-COUNT($H$108:$H425)+1,0)=Q425,"",INDEX(Mal!O$9:O$431,COUNTIF($E$108:$F425,"")-COUNT($H$108:$H425)+1,0)),"")</f>
        <v>#N/A</v>
      </c>
      <c r="R426" s="39" t="e">
        <f>IF($E426="",IF(INDEX(Mal!P$9:P$431,COUNTIF($E$108:$F425,"")-COUNT($H$108:$H425)+1,0)=R425,"",INDEX(Mal!P$9:P$431,COUNTIF($E$108:$F425,"")-COUNT($H$108:$H425)+1,0)),"")</f>
        <v>#N/A</v>
      </c>
      <c r="S426" s="39" t="e">
        <f>IF($E426="",IF(INDEX(Mal!Q$9:Q$431,COUNTIF($E$108:$F425,"")-COUNT($H$108:$H425)+1,0)=S425,"",INDEX(Mal!Q$9:Q$431,COUNTIF($E$108:$F425,"")-COUNT($H$108:$H425)+1,0)),"")</f>
        <v>#N/A</v>
      </c>
      <c r="T426" s="39" t="e">
        <f>IF($E426="",IF(INDEX(Mal!R$9:R$431,COUNTIF($E$108:$F425,"")-COUNT($H$108:$H425)+1,0)=T425,"",INDEX(Mal!R$9:R$431,COUNTIF($E$108:$F425,"")-COUNT($H$108:$H425)+1,0)),"")</f>
        <v>#N/A</v>
      </c>
      <c r="U426" s="39" t="e">
        <f>IF($E426="",IF(INDEX(Mal!S$9:S$431,COUNTIF($E$108:$F425,"")-COUNT($H$108:$H425)+1,0)=U425,"",INDEX(Mal!S$9:S$431,COUNTIF($E$108:$F425,"")-COUNT($H$108:$H425)+1,0)),"")</f>
        <v>#N/A</v>
      </c>
      <c r="V426" s="39" t="e">
        <f t="shared" si="16"/>
        <v>#N/A</v>
      </c>
      <c r="W426" s="39" t="e">
        <f>IF(IF(AND(E426="",F426=""),INDEX(Mal!I$9:I$431,(COUNT($H$108:$H426)-COUNTIF($V$108:$V426,"")),0),"")="","",IF(AND(E426="",F426=""),INDEX(Mal!I$9:I$431,(COUNT($H$108:$H426)-COUNTIF($V$108:$V426,"")),0),""))</f>
        <v>#N/A</v>
      </c>
      <c r="X426" s="39" t="e">
        <f>IF($E426="",IF(INDEX(Mal!J$9:J$431,COUNTIF($E$108:$F425,"")-COUNT($H$108:$H425)+1,0)=X425,"",INDEX(Mal!J$9:J$431,COUNTIF($E$108:$F425,"")-COUNT($H$108:$H425)+1,0)),"")</f>
        <v>#N/A</v>
      </c>
      <c r="Y426" s="39" t="e">
        <f>IF(AND(Y425="",$H426=$H425),"",IF(VLOOKUP($H426,Mal!$A$9:$T$431,20,0)='Sales Orders'!Y425,"",VLOOKUP($H426,Mal!$A$9:$T$431,20,0)))</f>
        <v>#N/A</v>
      </c>
      <c r="Z426" s="39" t="e">
        <f t="shared" si="17"/>
        <v>#N/A</v>
      </c>
    </row>
    <row r="427" spans="1:26">
      <c r="A427" t="str">
        <f>IFERROR(IF(VLOOKUP(H427,Mal!$A$9:$A$431,1,0),"","END"),"END")</f>
        <v>END</v>
      </c>
      <c r="B427" s="39" t="e">
        <f>IF($E427="",IF(INDEX(Mal!$D$9:$D$431,COUNTIF($E$108:$F426,"")-COUNT($H$108:$H426)+1,0)=B426,"",INDEX(Mal!$D$9:$D$431,COUNTIF($E$108:$F426,"")-COUNT($H$108:$H426)+1,0)),"")</f>
        <v>#N/A</v>
      </c>
      <c r="C427" s="39" t="e">
        <f t="shared" si="18"/>
        <v>#N/A</v>
      </c>
      <c r="D427" s="39" t="e">
        <f>IF($E427="",IF(INDEX(Mal!$F$9:$F$431,COUNTIF($E$108:$F426,"")-COUNT($H$108:$H426)+1,0)=D426,"",INDEX(Mal!$F$9:$F$431,COUNTIF($E$108:$F426,"")-COUNT($H$108:$H426)+1,0)),"")</f>
        <v>#N/A</v>
      </c>
      <c r="E427" s="39" t="e">
        <f>IF(AND(E426="",$H427=$H426),"",IF(VLOOKUP(H427,Mal!$A$9:$B$431,2,0)='Sales Orders'!E426,"",VLOOKUP($H427,Mal!$A$9:$B$431,2,0)))</f>
        <v>#N/A</v>
      </c>
      <c r="F427" s="39" t="e">
        <f>IF($E427="",IF(INDEX(Mal!$C$9:$C$431,COUNTIF($E$108:$F426,"")-COUNT($H$108:$H426)+1,0)=F426,"",INDEX(Mal!$C$9:$C$431,COUNTIF($E$108:$F426,"")-COUNT($H$108:$H426)+1,0)),"")</f>
        <v>#N/A</v>
      </c>
      <c r="G427" s="39" t="e">
        <f t="shared" si="19"/>
        <v>#N/A</v>
      </c>
      <c r="H427" s="39">
        <f>IF(COUNTIF(Mal!$A$9:$A$431,'Sales Orders'!H426)+COUNTIFS(Mal!$A$9:$A$431,H426,Mal!$B$9:$B$431,"&lt;&gt;")+COUNTIFS(Mal!$A$9:$A$431,H426,Mal!$C$9:$C$431,"&lt;&gt;")=COUNTIF('Sales Orders'!$H$108:H426,'Sales Orders'!H426),'Sales Orders'!H426+1,'Sales Orders'!H426)</f>
        <v>2</v>
      </c>
      <c r="I427" s="39" t="e">
        <f>IF(E427="","",IF(Mal!$C$5="","",Mal!$C$5))</f>
        <v>#N/A</v>
      </c>
      <c r="J427" s="39" t="e">
        <f>IF(AND(J426="",$H427=$H426),"",IF(VLOOKUP($H427,Mal!$A$9:$H$431,7,0)='Sales Orders'!J426,"",VLOOKUP($H427,Mal!$A$9:$H$431,7,0)))</f>
        <v>#N/A</v>
      </c>
      <c r="K427" s="39" t="e">
        <f>IF(AND(K426="",$H427=$H426),"",IF(VLOOKUP($H427,Mal!$A$9:$H$431,8,0)='Sales Orders'!K426,"",VLOOKUP($H427,Mal!$A$9:$H$431,8,0)))</f>
        <v>#N/A</v>
      </c>
      <c r="L427" s="39" t="e">
        <f>IF(E427="","",IF(Mal!$C$6="","",Mal!$C$6))</f>
        <v>#N/A</v>
      </c>
      <c r="M427" s="39" t="e">
        <f>IF($E427="",IF(INDEX(Mal!K$9:K$431,COUNTIF($E$108:$F426,"")-COUNT($H$108:$H426)+1,0)=M426,"",INDEX(Mal!K$9:K$431,COUNTIF($E$108:$F426,"")-COUNT($H$108:$H426)+1,0)),"")</f>
        <v>#N/A</v>
      </c>
      <c r="N427" s="39" t="e">
        <f>IF($E427="",IF(INDEX(Mal!L$9:L$431,COUNTIF($E$108:$F426,"")-COUNT($H$108:$H426)+1,0)=N426,"",INDEX(Mal!L$9:L$431,COUNTIF($E$108:$F426,"")-COUNT($H$108:$H426)+1,0)),"")</f>
        <v>#N/A</v>
      </c>
      <c r="O427" s="39" t="e">
        <f>IF($E427="",IF(INDEX(Mal!M$9:M$431,COUNTIF($E$108:$F426,"")-COUNT($H$108:$H426)+1,0)=O426,"",INDEX(Mal!M$9:M$431,COUNTIF($E$108:$F426,"")-COUNT($H$108:$H426)+1,0)),"")</f>
        <v>#N/A</v>
      </c>
      <c r="P427" s="39" t="e">
        <f>IF($E427="",IF(INDEX(Mal!N$9:N$431,COUNTIF($E$108:$F426,"")-COUNT($H$108:$H426)+1,0)=P426,"",INDEX(Mal!N$9:N$431,COUNTIF($E$108:$F426,"")-COUNT($H$108:$H426)+1,0)),"")</f>
        <v>#N/A</v>
      </c>
      <c r="Q427" s="39" t="e">
        <f>IF($E427="",IF(INDEX(Mal!O$9:O$431,COUNTIF($E$108:$F426,"")-COUNT($H$108:$H426)+1,0)=Q426,"",INDEX(Mal!O$9:O$431,COUNTIF($E$108:$F426,"")-COUNT($H$108:$H426)+1,0)),"")</f>
        <v>#N/A</v>
      </c>
      <c r="R427" s="39" t="e">
        <f>IF($E427="",IF(INDEX(Mal!P$9:P$431,COUNTIF($E$108:$F426,"")-COUNT($H$108:$H426)+1,0)=R426,"",INDEX(Mal!P$9:P$431,COUNTIF($E$108:$F426,"")-COUNT($H$108:$H426)+1,0)),"")</f>
        <v>#N/A</v>
      </c>
      <c r="S427" s="39" t="e">
        <f>IF($E427="",IF(INDEX(Mal!Q$9:Q$431,COUNTIF($E$108:$F426,"")-COUNT($H$108:$H426)+1,0)=S426,"",INDEX(Mal!Q$9:Q$431,COUNTIF($E$108:$F426,"")-COUNT($H$108:$H426)+1,0)),"")</f>
        <v>#N/A</v>
      </c>
      <c r="T427" s="39" t="e">
        <f>IF($E427="",IF(INDEX(Mal!R$9:R$431,COUNTIF($E$108:$F426,"")-COUNT($H$108:$H426)+1,0)=T426,"",INDEX(Mal!R$9:R$431,COUNTIF($E$108:$F426,"")-COUNT($H$108:$H426)+1,0)),"")</f>
        <v>#N/A</v>
      </c>
      <c r="U427" s="39" t="e">
        <f>IF($E427="",IF(INDEX(Mal!S$9:S$431,COUNTIF($E$108:$F426,"")-COUNT($H$108:$H426)+1,0)=U426,"",INDEX(Mal!S$9:S$431,COUNTIF($E$108:$F426,"")-COUNT($H$108:$H426)+1,0)),"")</f>
        <v>#N/A</v>
      </c>
      <c r="V427" s="39" t="e">
        <f t="shared" si="16"/>
        <v>#N/A</v>
      </c>
      <c r="W427" s="39" t="e">
        <f>IF(IF(AND(E427="",F427=""),INDEX(Mal!I$9:I$431,(COUNT($H$108:$H427)-COUNTIF($V$108:$V427,"")),0),"")="","",IF(AND(E427="",F427=""),INDEX(Mal!I$9:I$431,(COUNT($H$108:$H427)-COUNTIF($V$108:$V427,"")),0),""))</f>
        <v>#N/A</v>
      </c>
      <c r="X427" s="39" t="e">
        <f>IF($E427="",IF(INDEX(Mal!J$9:J$431,COUNTIF($E$108:$F426,"")-COUNT($H$108:$H426)+1,0)=X426,"",INDEX(Mal!J$9:J$431,COUNTIF($E$108:$F426,"")-COUNT($H$108:$H426)+1,0)),"")</f>
        <v>#N/A</v>
      </c>
      <c r="Y427" s="39" t="e">
        <f>IF(AND(Y426="",$H427=$H426),"",IF(VLOOKUP($H427,Mal!$A$9:$T$431,20,0)='Sales Orders'!Y426,"",VLOOKUP($H427,Mal!$A$9:$T$431,20,0)))</f>
        <v>#N/A</v>
      </c>
      <c r="Z427" s="39" t="e">
        <f t="shared" si="17"/>
        <v>#N/A</v>
      </c>
    </row>
    <row r="428" spans="1:26">
      <c r="A428" t="str">
        <f>IFERROR(IF(VLOOKUP(H428,Mal!$A$9:$A$431,1,0),"","END"),"END")</f>
        <v>END</v>
      </c>
      <c r="B428" s="39" t="e">
        <f>IF($E428="",IF(INDEX(Mal!$D$9:$D$431,COUNTIF($E$108:$F427,"")-COUNT($H$108:$H427)+1,0)=B427,"",INDEX(Mal!$D$9:$D$431,COUNTIF($E$108:$F427,"")-COUNT($H$108:$H427)+1,0)),"")</f>
        <v>#N/A</v>
      </c>
      <c r="C428" s="39" t="e">
        <f t="shared" si="18"/>
        <v>#N/A</v>
      </c>
      <c r="D428" s="39" t="e">
        <f>IF($E428="",IF(INDEX(Mal!$F$9:$F$431,COUNTIF($E$108:$F427,"")-COUNT($H$108:$H427)+1,0)=D427,"",INDEX(Mal!$F$9:$F$431,COUNTIF($E$108:$F427,"")-COUNT($H$108:$H427)+1,0)),"")</f>
        <v>#N/A</v>
      </c>
      <c r="E428" s="39" t="e">
        <f>IF(AND(E427="",$H428=$H427),"",IF(VLOOKUP(H428,Mal!$A$9:$B$431,2,0)='Sales Orders'!E427,"",VLOOKUP($H428,Mal!$A$9:$B$431,2,0)))</f>
        <v>#N/A</v>
      </c>
      <c r="F428" s="39" t="e">
        <f>IF($E428="",IF(INDEX(Mal!$C$9:$C$431,COUNTIF($E$108:$F427,"")-COUNT($H$108:$H427)+1,0)=F427,"",INDEX(Mal!$C$9:$C$431,COUNTIF($E$108:$F427,"")-COUNT($H$108:$H427)+1,0)),"")</f>
        <v>#N/A</v>
      </c>
      <c r="G428" s="39" t="e">
        <f t="shared" si="19"/>
        <v>#N/A</v>
      </c>
      <c r="H428" s="39">
        <f>IF(COUNTIF(Mal!$A$9:$A$431,'Sales Orders'!H427)+COUNTIFS(Mal!$A$9:$A$431,H427,Mal!$B$9:$B$431,"&lt;&gt;")+COUNTIFS(Mal!$A$9:$A$431,H427,Mal!$C$9:$C$431,"&lt;&gt;")=COUNTIF('Sales Orders'!$H$108:H427,'Sales Orders'!H427),'Sales Orders'!H427+1,'Sales Orders'!H427)</f>
        <v>2</v>
      </c>
      <c r="I428" s="39" t="e">
        <f>IF(E428="","",IF(Mal!$C$5="","",Mal!$C$5))</f>
        <v>#N/A</v>
      </c>
      <c r="J428" s="39" t="e">
        <f>IF(AND(J427="",$H428=$H427),"",IF(VLOOKUP($H428,Mal!$A$9:$H$431,7,0)='Sales Orders'!J427,"",VLOOKUP($H428,Mal!$A$9:$H$431,7,0)))</f>
        <v>#N/A</v>
      </c>
      <c r="K428" s="39" t="e">
        <f>IF(AND(K427="",$H428=$H427),"",IF(VLOOKUP($H428,Mal!$A$9:$H$431,8,0)='Sales Orders'!K427,"",VLOOKUP($H428,Mal!$A$9:$H$431,8,0)))</f>
        <v>#N/A</v>
      </c>
      <c r="L428" s="39" t="e">
        <f>IF(E428="","",IF(Mal!$C$6="","",Mal!$C$6))</f>
        <v>#N/A</v>
      </c>
      <c r="M428" s="39" t="e">
        <f>IF($E428="",IF(INDEX(Mal!K$9:K$431,COUNTIF($E$108:$F427,"")-COUNT($H$108:$H427)+1,0)=M427,"",INDEX(Mal!K$9:K$431,COUNTIF($E$108:$F427,"")-COUNT($H$108:$H427)+1,0)),"")</f>
        <v>#N/A</v>
      </c>
      <c r="N428" s="39" t="e">
        <f>IF($E428="",IF(INDEX(Mal!L$9:L$431,COUNTIF($E$108:$F427,"")-COUNT($H$108:$H427)+1,0)=N427,"",INDEX(Mal!L$9:L$431,COUNTIF($E$108:$F427,"")-COUNT($H$108:$H427)+1,0)),"")</f>
        <v>#N/A</v>
      </c>
      <c r="O428" s="39" t="e">
        <f>IF($E428="",IF(INDEX(Mal!M$9:M$431,COUNTIF($E$108:$F427,"")-COUNT($H$108:$H427)+1,0)=O427,"",INDEX(Mal!M$9:M$431,COUNTIF($E$108:$F427,"")-COUNT($H$108:$H427)+1,0)),"")</f>
        <v>#N/A</v>
      </c>
      <c r="P428" s="39" t="e">
        <f>IF($E428="",IF(INDEX(Mal!N$9:N$431,COUNTIF($E$108:$F427,"")-COUNT($H$108:$H427)+1,0)=P427,"",INDEX(Mal!N$9:N$431,COUNTIF($E$108:$F427,"")-COUNT($H$108:$H427)+1,0)),"")</f>
        <v>#N/A</v>
      </c>
      <c r="Q428" s="39" t="e">
        <f>IF($E428="",IF(INDEX(Mal!O$9:O$431,COUNTIF($E$108:$F427,"")-COUNT($H$108:$H427)+1,0)=Q427,"",INDEX(Mal!O$9:O$431,COUNTIF($E$108:$F427,"")-COUNT($H$108:$H427)+1,0)),"")</f>
        <v>#N/A</v>
      </c>
      <c r="R428" s="39" t="e">
        <f>IF($E428="",IF(INDEX(Mal!P$9:P$431,COUNTIF($E$108:$F427,"")-COUNT($H$108:$H427)+1,0)=R427,"",INDEX(Mal!P$9:P$431,COUNTIF($E$108:$F427,"")-COUNT($H$108:$H427)+1,0)),"")</f>
        <v>#N/A</v>
      </c>
      <c r="S428" s="39" t="e">
        <f>IF($E428="",IF(INDEX(Mal!Q$9:Q$431,COUNTIF($E$108:$F427,"")-COUNT($H$108:$H427)+1,0)=S427,"",INDEX(Mal!Q$9:Q$431,COUNTIF($E$108:$F427,"")-COUNT($H$108:$H427)+1,0)),"")</f>
        <v>#N/A</v>
      </c>
      <c r="T428" s="39" t="e">
        <f>IF($E428="",IF(INDEX(Mal!R$9:R$431,COUNTIF($E$108:$F427,"")-COUNT($H$108:$H427)+1,0)=T427,"",INDEX(Mal!R$9:R$431,COUNTIF($E$108:$F427,"")-COUNT($H$108:$H427)+1,0)),"")</f>
        <v>#N/A</v>
      </c>
      <c r="U428" s="39" t="e">
        <f>IF($E428="",IF(INDEX(Mal!S$9:S$431,COUNTIF($E$108:$F427,"")-COUNT($H$108:$H427)+1,0)=U427,"",INDEX(Mal!S$9:S$431,COUNTIF($E$108:$F427,"")-COUNT($H$108:$H427)+1,0)),"")</f>
        <v>#N/A</v>
      </c>
      <c r="V428" s="39" t="e">
        <f t="shared" si="16"/>
        <v>#N/A</v>
      </c>
      <c r="W428" s="39" t="e">
        <f>IF(IF(AND(E428="",F428=""),INDEX(Mal!I$9:I$431,(COUNT($H$108:$H428)-COUNTIF($V$108:$V428,"")),0),"")="","",IF(AND(E428="",F428=""),INDEX(Mal!I$9:I$431,(COUNT($H$108:$H428)-COUNTIF($V$108:$V428,"")),0),""))</f>
        <v>#N/A</v>
      </c>
      <c r="X428" s="39" t="e">
        <f>IF($E428="",IF(INDEX(Mal!J$9:J$431,COUNTIF($E$108:$F427,"")-COUNT($H$108:$H427)+1,0)=X427,"",INDEX(Mal!J$9:J$431,COUNTIF($E$108:$F427,"")-COUNT($H$108:$H427)+1,0)),"")</f>
        <v>#N/A</v>
      </c>
      <c r="Y428" s="39" t="e">
        <f>IF(AND(Y427="",$H428=$H427),"",IF(VLOOKUP($H428,Mal!$A$9:$T$431,20,0)='Sales Orders'!Y427,"",VLOOKUP($H428,Mal!$A$9:$T$431,20,0)))</f>
        <v>#N/A</v>
      </c>
      <c r="Z428" s="39" t="e">
        <f t="shared" si="17"/>
        <v>#N/A</v>
      </c>
    </row>
    <row r="429" spans="1:26">
      <c r="A429" t="str">
        <f>IFERROR(IF(VLOOKUP(H429,Mal!$A$9:$A$431,1,0),"","END"),"END")</f>
        <v>END</v>
      </c>
      <c r="B429" s="39" t="e">
        <f>IF($E429="",IF(INDEX(Mal!$D$9:$D$431,COUNTIF($E$108:$F428,"")-COUNT($H$108:$H428)+1,0)=B428,"",INDEX(Mal!$D$9:$D$431,COUNTIF($E$108:$F428,"")-COUNT($H$108:$H428)+1,0)),"")</f>
        <v>#N/A</v>
      </c>
      <c r="C429" s="39" t="e">
        <f t="shared" si="18"/>
        <v>#N/A</v>
      </c>
      <c r="D429" s="39" t="e">
        <f>IF($E429="",IF(INDEX(Mal!$F$9:$F$431,COUNTIF($E$108:$F428,"")-COUNT($H$108:$H428)+1,0)=D428,"",INDEX(Mal!$F$9:$F$431,COUNTIF($E$108:$F428,"")-COUNT($H$108:$H428)+1,0)),"")</f>
        <v>#N/A</v>
      </c>
      <c r="E429" s="39" t="e">
        <f>IF(AND(E428="",$H429=$H428),"",IF(VLOOKUP(H429,Mal!$A$9:$B$431,2,0)='Sales Orders'!E428,"",VLOOKUP($H429,Mal!$A$9:$B$431,2,0)))</f>
        <v>#N/A</v>
      </c>
      <c r="F429" s="39" t="e">
        <f>IF($E429="",IF(INDEX(Mal!$C$9:$C$431,COUNTIF($E$108:$F428,"")-COUNT($H$108:$H428)+1,0)=F428,"",INDEX(Mal!$C$9:$C$431,COUNTIF($E$108:$F428,"")-COUNT($H$108:$H428)+1,0)),"")</f>
        <v>#N/A</v>
      </c>
      <c r="G429" s="39" t="e">
        <f t="shared" si="19"/>
        <v>#N/A</v>
      </c>
      <c r="H429" s="39">
        <f>IF(COUNTIF(Mal!$A$9:$A$431,'Sales Orders'!H428)+COUNTIFS(Mal!$A$9:$A$431,H428,Mal!$B$9:$B$431,"&lt;&gt;")+COUNTIFS(Mal!$A$9:$A$431,H428,Mal!$C$9:$C$431,"&lt;&gt;")=COUNTIF('Sales Orders'!$H$108:H428,'Sales Orders'!H428),'Sales Orders'!H428+1,'Sales Orders'!H428)</f>
        <v>2</v>
      </c>
      <c r="I429" s="39" t="e">
        <f>IF(E429="","",IF(Mal!$C$5="","",Mal!$C$5))</f>
        <v>#N/A</v>
      </c>
      <c r="J429" s="39" t="e">
        <f>IF(AND(J428="",$H429=$H428),"",IF(VLOOKUP($H429,Mal!$A$9:$H$431,7,0)='Sales Orders'!J428,"",VLOOKUP($H429,Mal!$A$9:$H$431,7,0)))</f>
        <v>#N/A</v>
      </c>
      <c r="K429" s="39" t="e">
        <f>IF(AND(K428="",$H429=$H428),"",IF(VLOOKUP($H429,Mal!$A$9:$H$431,8,0)='Sales Orders'!K428,"",VLOOKUP($H429,Mal!$A$9:$H$431,8,0)))</f>
        <v>#N/A</v>
      </c>
      <c r="L429" s="39" t="e">
        <f>IF(E429="","",IF(Mal!$C$6="","",Mal!$C$6))</f>
        <v>#N/A</v>
      </c>
      <c r="M429" s="39" t="e">
        <f>IF($E429="",IF(INDEX(Mal!K$9:K$431,COUNTIF($E$108:$F428,"")-COUNT($H$108:$H428)+1,0)=M428,"",INDEX(Mal!K$9:K$431,COUNTIF($E$108:$F428,"")-COUNT($H$108:$H428)+1,0)),"")</f>
        <v>#N/A</v>
      </c>
      <c r="N429" s="39" t="e">
        <f>IF($E429="",IF(INDEX(Mal!L$9:L$431,COUNTIF($E$108:$F428,"")-COUNT($H$108:$H428)+1,0)=N428,"",INDEX(Mal!L$9:L$431,COUNTIF($E$108:$F428,"")-COUNT($H$108:$H428)+1,0)),"")</f>
        <v>#N/A</v>
      </c>
      <c r="O429" s="39" t="e">
        <f>IF($E429="",IF(INDEX(Mal!M$9:M$431,COUNTIF($E$108:$F428,"")-COUNT($H$108:$H428)+1,0)=O428,"",INDEX(Mal!M$9:M$431,COUNTIF($E$108:$F428,"")-COUNT($H$108:$H428)+1,0)),"")</f>
        <v>#N/A</v>
      </c>
      <c r="P429" s="39" t="e">
        <f>IF($E429="",IF(INDEX(Mal!N$9:N$431,COUNTIF($E$108:$F428,"")-COUNT($H$108:$H428)+1,0)=P428,"",INDEX(Mal!N$9:N$431,COUNTIF($E$108:$F428,"")-COUNT($H$108:$H428)+1,0)),"")</f>
        <v>#N/A</v>
      </c>
      <c r="Q429" s="39" t="e">
        <f>IF($E429="",IF(INDEX(Mal!O$9:O$431,COUNTIF($E$108:$F428,"")-COUNT($H$108:$H428)+1,0)=Q428,"",INDEX(Mal!O$9:O$431,COUNTIF($E$108:$F428,"")-COUNT($H$108:$H428)+1,0)),"")</f>
        <v>#N/A</v>
      </c>
      <c r="R429" s="39" t="e">
        <f>IF($E429="",IF(INDEX(Mal!P$9:P$431,COUNTIF($E$108:$F428,"")-COUNT($H$108:$H428)+1,0)=R428,"",INDEX(Mal!P$9:P$431,COUNTIF($E$108:$F428,"")-COUNT($H$108:$H428)+1,0)),"")</f>
        <v>#N/A</v>
      </c>
      <c r="S429" s="39" t="e">
        <f>IF($E429="",IF(INDEX(Mal!Q$9:Q$431,COUNTIF($E$108:$F428,"")-COUNT($H$108:$H428)+1,0)=S428,"",INDEX(Mal!Q$9:Q$431,COUNTIF($E$108:$F428,"")-COUNT($H$108:$H428)+1,0)),"")</f>
        <v>#N/A</v>
      </c>
      <c r="T429" s="39" t="e">
        <f>IF($E429="",IF(INDEX(Mal!R$9:R$431,COUNTIF($E$108:$F428,"")-COUNT($H$108:$H428)+1,0)=T428,"",INDEX(Mal!R$9:R$431,COUNTIF($E$108:$F428,"")-COUNT($H$108:$H428)+1,0)),"")</f>
        <v>#N/A</v>
      </c>
      <c r="U429" s="39" t="e">
        <f>IF($E429="",IF(INDEX(Mal!S$9:S$431,COUNTIF($E$108:$F428,"")-COUNT($H$108:$H428)+1,0)=U428,"",INDEX(Mal!S$9:S$431,COUNTIF($E$108:$F428,"")-COUNT($H$108:$H428)+1,0)),"")</f>
        <v>#N/A</v>
      </c>
      <c r="V429" s="39" t="e">
        <f t="shared" ref="V429:V492" si="20">IF(E429="",IF(F429="",IF(F428="",V428+1,1),""),"")</f>
        <v>#N/A</v>
      </c>
      <c r="W429" s="39" t="e">
        <f>IF(IF(AND(E429="",F429=""),INDEX(Mal!I$9:I$431,(COUNT($H$108:$H429)-COUNTIF($V$108:$V429,"")),0),"")="","",IF(AND(E429="",F429=""),INDEX(Mal!I$9:I$431,(COUNT($H$108:$H429)-COUNTIF($V$108:$V429,"")),0),""))</f>
        <v>#N/A</v>
      </c>
      <c r="X429" s="39" t="e">
        <f>IF($E429="",IF(INDEX(Mal!J$9:J$431,COUNTIF($E$108:$F428,"")-COUNT($H$108:$H428)+1,0)=X428,"",INDEX(Mal!J$9:J$431,COUNTIF($E$108:$F428,"")-COUNT($H$108:$H428)+1,0)),"")</f>
        <v>#N/A</v>
      </c>
      <c r="Y429" s="39" t="e">
        <f>IF(AND(Y428="",$H429=$H428),"",IF(VLOOKUP($H429,Mal!$A$9:$T$431,20,0)='Sales Orders'!Y428,"",VLOOKUP($H429,Mal!$A$9:$T$431,20,0)))</f>
        <v>#N/A</v>
      </c>
      <c r="Z429" s="39" t="e">
        <f t="shared" ref="Z429:Z492" si="21">IF(F429="","",IF(D429="",0,1))</f>
        <v>#N/A</v>
      </c>
    </row>
    <row r="430" spans="1:26">
      <c r="A430" t="str">
        <f>IFERROR(IF(VLOOKUP(H430,Mal!$A$9:$A$431,1,0),"","END"),"END")</f>
        <v>END</v>
      </c>
      <c r="B430" s="39" t="e">
        <f>IF($E430="",IF(INDEX(Mal!$D$9:$D$431,COUNTIF($E$108:$F429,"")-COUNT($H$108:$H429)+1,0)=B429,"",INDEX(Mal!$D$9:$D$431,COUNTIF($E$108:$F429,"")-COUNT($H$108:$H429)+1,0)),"")</f>
        <v>#N/A</v>
      </c>
      <c r="C430" s="39" t="e">
        <f t="shared" ref="C430:C493" si="22">D430</f>
        <v>#N/A</v>
      </c>
      <c r="D430" s="39" t="e">
        <f>IF($E430="",IF(INDEX(Mal!$F$9:$F$431,COUNTIF($E$108:$F429,"")-COUNT($H$108:$H429)+1,0)=D429,"",INDEX(Mal!$F$9:$F$431,COUNTIF($E$108:$F429,"")-COUNT($H$108:$H429)+1,0)),"")</f>
        <v>#N/A</v>
      </c>
      <c r="E430" s="39" t="e">
        <f>IF(AND(E429="",$H430=$H429),"",IF(VLOOKUP(H430,Mal!$A$9:$B$431,2,0)='Sales Orders'!E429,"",VLOOKUP($H430,Mal!$A$9:$B$431,2,0)))</f>
        <v>#N/A</v>
      </c>
      <c r="F430" s="39" t="e">
        <f>IF($E430="",IF(INDEX(Mal!$C$9:$C$431,COUNTIF($E$108:$F429,"")-COUNT($H$108:$H429)+1,0)=F429,"",INDEX(Mal!$C$9:$C$431,COUNTIF($E$108:$F429,"")-COUNT($H$108:$H429)+1,0)),"")</f>
        <v>#N/A</v>
      </c>
      <c r="G430" s="39" t="e">
        <f t="shared" ref="G430:G493" si="23">IF(H430=H429,IF(F430="",G429,G429+1),0)</f>
        <v>#N/A</v>
      </c>
      <c r="H430" s="39">
        <f>IF(COUNTIF(Mal!$A$9:$A$431,'Sales Orders'!H429)+COUNTIFS(Mal!$A$9:$A$431,H429,Mal!$B$9:$B$431,"&lt;&gt;")+COUNTIFS(Mal!$A$9:$A$431,H429,Mal!$C$9:$C$431,"&lt;&gt;")=COUNTIF('Sales Orders'!$H$108:H429,'Sales Orders'!H429),'Sales Orders'!H429+1,'Sales Orders'!H429)</f>
        <v>2</v>
      </c>
      <c r="I430" s="39" t="e">
        <f>IF(E430="","",IF(Mal!$C$5="","",Mal!$C$5))</f>
        <v>#N/A</v>
      </c>
      <c r="J430" s="39" t="e">
        <f>IF(AND(J429="",$H430=$H429),"",IF(VLOOKUP($H430,Mal!$A$9:$H$431,7,0)='Sales Orders'!J429,"",VLOOKUP($H430,Mal!$A$9:$H$431,7,0)))</f>
        <v>#N/A</v>
      </c>
      <c r="K430" s="39" t="e">
        <f>IF(AND(K429="",$H430=$H429),"",IF(VLOOKUP($H430,Mal!$A$9:$H$431,8,0)='Sales Orders'!K429,"",VLOOKUP($H430,Mal!$A$9:$H$431,8,0)))</f>
        <v>#N/A</v>
      </c>
      <c r="L430" s="39" t="e">
        <f>IF(E430="","",IF(Mal!$C$6="","",Mal!$C$6))</f>
        <v>#N/A</v>
      </c>
      <c r="M430" s="39" t="e">
        <f>IF($E430="",IF(INDEX(Mal!K$9:K$431,COUNTIF($E$108:$F429,"")-COUNT($H$108:$H429)+1,0)=M429,"",INDEX(Mal!K$9:K$431,COUNTIF($E$108:$F429,"")-COUNT($H$108:$H429)+1,0)),"")</f>
        <v>#N/A</v>
      </c>
      <c r="N430" s="39" t="e">
        <f>IF($E430="",IF(INDEX(Mal!L$9:L$431,COUNTIF($E$108:$F429,"")-COUNT($H$108:$H429)+1,0)=N429,"",INDEX(Mal!L$9:L$431,COUNTIF($E$108:$F429,"")-COUNT($H$108:$H429)+1,0)),"")</f>
        <v>#N/A</v>
      </c>
      <c r="O430" s="39" t="e">
        <f>IF($E430="",IF(INDEX(Mal!M$9:M$431,COUNTIF($E$108:$F429,"")-COUNT($H$108:$H429)+1,0)=O429,"",INDEX(Mal!M$9:M$431,COUNTIF($E$108:$F429,"")-COUNT($H$108:$H429)+1,0)),"")</f>
        <v>#N/A</v>
      </c>
      <c r="P430" s="39" t="e">
        <f>IF($E430="",IF(INDEX(Mal!N$9:N$431,COUNTIF($E$108:$F429,"")-COUNT($H$108:$H429)+1,0)=P429,"",INDEX(Mal!N$9:N$431,COUNTIF($E$108:$F429,"")-COUNT($H$108:$H429)+1,0)),"")</f>
        <v>#N/A</v>
      </c>
      <c r="Q430" s="39" t="e">
        <f>IF($E430="",IF(INDEX(Mal!O$9:O$431,COUNTIF($E$108:$F429,"")-COUNT($H$108:$H429)+1,0)=Q429,"",INDEX(Mal!O$9:O$431,COUNTIF($E$108:$F429,"")-COUNT($H$108:$H429)+1,0)),"")</f>
        <v>#N/A</v>
      </c>
      <c r="R430" s="39" t="e">
        <f>IF($E430="",IF(INDEX(Mal!P$9:P$431,COUNTIF($E$108:$F429,"")-COUNT($H$108:$H429)+1,0)=R429,"",INDEX(Mal!P$9:P$431,COUNTIF($E$108:$F429,"")-COUNT($H$108:$H429)+1,0)),"")</f>
        <v>#N/A</v>
      </c>
      <c r="S430" s="39" t="e">
        <f>IF($E430="",IF(INDEX(Mal!Q$9:Q$431,COUNTIF($E$108:$F429,"")-COUNT($H$108:$H429)+1,0)=S429,"",INDEX(Mal!Q$9:Q$431,COUNTIF($E$108:$F429,"")-COUNT($H$108:$H429)+1,0)),"")</f>
        <v>#N/A</v>
      </c>
      <c r="T430" s="39" t="e">
        <f>IF($E430="",IF(INDEX(Mal!R$9:R$431,COUNTIF($E$108:$F429,"")-COUNT($H$108:$H429)+1,0)=T429,"",INDEX(Mal!R$9:R$431,COUNTIF($E$108:$F429,"")-COUNT($H$108:$H429)+1,0)),"")</f>
        <v>#N/A</v>
      </c>
      <c r="U430" s="39" t="e">
        <f>IF($E430="",IF(INDEX(Mal!S$9:S$431,COUNTIF($E$108:$F429,"")-COUNT($H$108:$H429)+1,0)=U429,"",INDEX(Mal!S$9:S$431,COUNTIF($E$108:$F429,"")-COUNT($H$108:$H429)+1,0)),"")</f>
        <v>#N/A</v>
      </c>
      <c r="V430" s="39" t="e">
        <f t="shared" si="20"/>
        <v>#N/A</v>
      </c>
      <c r="W430" s="39" t="e">
        <f>IF(IF(AND(E430="",F430=""),INDEX(Mal!I$9:I$431,(COUNT($H$108:$H430)-COUNTIF($V$108:$V430,"")),0),"")="","",IF(AND(E430="",F430=""),INDEX(Mal!I$9:I$431,(COUNT($H$108:$H430)-COUNTIF($V$108:$V430,"")),0),""))</f>
        <v>#N/A</v>
      </c>
      <c r="X430" s="39" t="e">
        <f>IF($E430="",IF(INDEX(Mal!J$9:J$431,COUNTIF($E$108:$F429,"")-COUNT($H$108:$H429)+1,0)=X429,"",INDEX(Mal!J$9:J$431,COUNTIF($E$108:$F429,"")-COUNT($H$108:$H429)+1,0)),"")</f>
        <v>#N/A</v>
      </c>
      <c r="Y430" s="39" t="e">
        <f>IF(AND(Y429="",$H430=$H429),"",IF(VLOOKUP($H430,Mal!$A$9:$T$431,20,0)='Sales Orders'!Y429,"",VLOOKUP($H430,Mal!$A$9:$T$431,20,0)))</f>
        <v>#N/A</v>
      </c>
      <c r="Z430" s="39" t="e">
        <f t="shared" si="21"/>
        <v>#N/A</v>
      </c>
    </row>
    <row r="431" spans="1:26">
      <c r="A431" t="str">
        <f>IFERROR(IF(VLOOKUP(H431,Mal!$A$9:$A$431,1,0),"","END"),"END")</f>
        <v>END</v>
      </c>
      <c r="B431" s="39" t="e">
        <f>IF($E431="",IF(INDEX(Mal!$D$9:$D$431,COUNTIF($E$108:$F430,"")-COUNT($H$108:$H430)+1,0)=B430,"",INDEX(Mal!$D$9:$D$431,COUNTIF($E$108:$F430,"")-COUNT($H$108:$H430)+1,0)),"")</f>
        <v>#N/A</v>
      </c>
      <c r="C431" s="39" t="e">
        <f t="shared" si="22"/>
        <v>#N/A</v>
      </c>
      <c r="D431" s="39" t="e">
        <f>IF($E431="",IF(INDEX(Mal!$F$9:$F$431,COUNTIF($E$108:$F430,"")-COUNT($H$108:$H430)+1,0)=D430,"",INDEX(Mal!$F$9:$F$431,COUNTIF($E$108:$F430,"")-COUNT($H$108:$H430)+1,0)),"")</f>
        <v>#N/A</v>
      </c>
      <c r="E431" s="39" t="e">
        <f>IF(AND(E430="",$H431=$H430),"",IF(VLOOKUP(H431,Mal!$A$9:$B$431,2,0)='Sales Orders'!E430,"",VLOOKUP($H431,Mal!$A$9:$B$431,2,0)))</f>
        <v>#N/A</v>
      </c>
      <c r="F431" s="39" t="e">
        <f>IF($E431="",IF(INDEX(Mal!$C$9:$C$431,COUNTIF($E$108:$F430,"")-COUNT($H$108:$H430)+1,0)=F430,"",INDEX(Mal!$C$9:$C$431,COUNTIF($E$108:$F430,"")-COUNT($H$108:$H430)+1,0)),"")</f>
        <v>#N/A</v>
      </c>
      <c r="G431" s="39" t="e">
        <f t="shared" si="23"/>
        <v>#N/A</v>
      </c>
      <c r="H431" s="39">
        <f>IF(COUNTIF(Mal!$A$9:$A$431,'Sales Orders'!H430)+COUNTIFS(Mal!$A$9:$A$431,H430,Mal!$B$9:$B$431,"&lt;&gt;")+COUNTIFS(Mal!$A$9:$A$431,H430,Mal!$C$9:$C$431,"&lt;&gt;")=COUNTIF('Sales Orders'!$H$108:H430,'Sales Orders'!H430),'Sales Orders'!H430+1,'Sales Orders'!H430)</f>
        <v>2</v>
      </c>
      <c r="I431" s="39" t="e">
        <f>IF(E431="","",IF(Mal!$C$5="","",Mal!$C$5))</f>
        <v>#N/A</v>
      </c>
      <c r="J431" s="39" t="e">
        <f>IF(AND(J430="",$H431=$H430),"",IF(VLOOKUP($H431,Mal!$A$9:$H$431,7,0)='Sales Orders'!J430,"",VLOOKUP($H431,Mal!$A$9:$H$431,7,0)))</f>
        <v>#N/A</v>
      </c>
      <c r="K431" s="39" t="e">
        <f>IF(AND(K430="",$H431=$H430),"",IF(VLOOKUP($H431,Mal!$A$9:$H$431,8,0)='Sales Orders'!K430,"",VLOOKUP($H431,Mal!$A$9:$H$431,8,0)))</f>
        <v>#N/A</v>
      </c>
      <c r="L431" s="39" t="e">
        <f>IF(E431="","",IF(Mal!$C$6="","",Mal!$C$6))</f>
        <v>#N/A</v>
      </c>
      <c r="M431" s="39" t="e">
        <f>IF($E431="",IF(INDEX(Mal!K$9:K$431,COUNTIF($E$108:$F430,"")-COUNT($H$108:$H430)+1,0)=M430,"",INDEX(Mal!K$9:K$431,COUNTIF($E$108:$F430,"")-COUNT($H$108:$H430)+1,0)),"")</f>
        <v>#N/A</v>
      </c>
      <c r="N431" s="39" t="e">
        <f>IF($E431="",IF(INDEX(Mal!L$9:L$431,COUNTIF($E$108:$F430,"")-COUNT($H$108:$H430)+1,0)=N430,"",INDEX(Mal!L$9:L$431,COUNTIF($E$108:$F430,"")-COUNT($H$108:$H430)+1,0)),"")</f>
        <v>#N/A</v>
      </c>
      <c r="O431" s="39" t="e">
        <f>IF($E431="",IF(INDEX(Mal!M$9:M$431,COUNTIF($E$108:$F430,"")-COUNT($H$108:$H430)+1,0)=O430,"",INDEX(Mal!M$9:M$431,COUNTIF($E$108:$F430,"")-COUNT($H$108:$H430)+1,0)),"")</f>
        <v>#N/A</v>
      </c>
      <c r="P431" s="39" t="e">
        <f>IF($E431="",IF(INDEX(Mal!N$9:N$431,COUNTIF($E$108:$F430,"")-COUNT($H$108:$H430)+1,0)=P430,"",INDEX(Mal!N$9:N$431,COUNTIF($E$108:$F430,"")-COUNT($H$108:$H430)+1,0)),"")</f>
        <v>#N/A</v>
      </c>
      <c r="Q431" s="39" t="e">
        <f>IF($E431="",IF(INDEX(Mal!O$9:O$431,COUNTIF($E$108:$F430,"")-COUNT($H$108:$H430)+1,0)=Q430,"",INDEX(Mal!O$9:O$431,COUNTIF($E$108:$F430,"")-COUNT($H$108:$H430)+1,0)),"")</f>
        <v>#N/A</v>
      </c>
      <c r="R431" s="39" t="e">
        <f>IF($E431="",IF(INDEX(Mal!P$9:P$431,COUNTIF($E$108:$F430,"")-COUNT($H$108:$H430)+1,0)=R430,"",INDEX(Mal!P$9:P$431,COUNTIF($E$108:$F430,"")-COUNT($H$108:$H430)+1,0)),"")</f>
        <v>#N/A</v>
      </c>
      <c r="S431" s="39" t="e">
        <f>IF($E431="",IF(INDEX(Mal!Q$9:Q$431,COUNTIF($E$108:$F430,"")-COUNT($H$108:$H430)+1,0)=S430,"",INDEX(Mal!Q$9:Q$431,COUNTIF($E$108:$F430,"")-COUNT($H$108:$H430)+1,0)),"")</f>
        <v>#N/A</v>
      </c>
      <c r="T431" s="39" t="e">
        <f>IF($E431="",IF(INDEX(Mal!R$9:R$431,COUNTIF($E$108:$F430,"")-COUNT($H$108:$H430)+1,0)=T430,"",INDEX(Mal!R$9:R$431,COUNTIF($E$108:$F430,"")-COUNT($H$108:$H430)+1,0)),"")</f>
        <v>#N/A</v>
      </c>
      <c r="U431" s="39" t="e">
        <f>IF($E431="",IF(INDEX(Mal!S$9:S$431,COUNTIF($E$108:$F430,"")-COUNT($H$108:$H430)+1,0)=U430,"",INDEX(Mal!S$9:S$431,COUNTIF($E$108:$F430,"")-COUNT($H$108:$H430)+1,0)),"")</f>
        <v>#N/A</v>
      </c>
      <c r="V431" s="39" t="e">
        <f t="shared" si="20"/>
        <v>#N/A</v>
      </c>
      <c r="W431" s="39" t="e">
        <f>IF(IF(AND(E431="",F431=""),INDEX(Mal!I$9:I$431,(COUNT($H$108:$H431)-COUNTIF($V$108:$V431,"")),0),"")="","",IF(AND(E431="",F431=""),INDEX(Mal!I$9:I$431,(COUNT($H$108:$H431)-COUNTIF($V$108:$V431,"")),0),""))</f>
        <v>#N/A</v>
      </c>
      <c r="X431" s="39" t="e">
        <f>IF($E431="",IF(INDEX(Mal!J$9:J$431,COUNTIF($E$108:$F430,"")-COUNT($H$108:$H430)+1,0)=X430,"",INDEX(Mal!J$9:J$431,COUNTIF($E$108:$F430,"")-COUNT($H$108:$H430)+1,0)),"")</f>
        <v>#N/A</v>
      </c>
      <c r="Y431" s="39" t="e">
        <f>IF(AND(Y430="",$H431=$H430),"",IF(VLOOKUP($H431,Mal!$A$9:$T$431,20,0)='Sales Orders'!Y430,"",VLOOKUP($H431,Mal!$A$9:$T$431,20,0)))</f>
        <v>#N/A</v>
      </c>
      <c r="Z431" s="39" t="e">
        <f t="shared" si="21"/>
        <v>#N/A</v>
      </c>
    </row>
    <row r="432" spans="1:26">
      <c r="A432" t="str">
        <f>IFERROR(IF(VLOOKUP(H432,Mal!$A$9:$A$431,1,0),"","END"),"END")</f>
        <v>END</v>
      </c>
      <c r="B432" s="39" t="e">
        <f>IF($E432="",IF(INDEX(Mal!$D$9:$D$431,COUNTIF($E$108:$F431,"")-COUNT($H$108:$H431)+1,0)=B431,"",INDEX(Mal!$D$9:$D$431,COUNTIF($E$108:$F431,"")-COUNT($H$108:$H431)+1,0)),"")</f>
        <v>#N/A</v>
      </c>
      <c r="C432" s="39" t="e">
        <f t="shared" si="22"/>
        <v>#N/A</v>
      </c>
      <c r="D432" s="39" t="e">
        <f>IF($E432="",IF(INDEX(Mal!$F$9:$F$431,COUNTIF($E$108:$F431,"")-COUNT($H$108:$H431)+1,0)=D431,"",INDEX(Mal!$F$9:$F$431,COUNTIF($E$108:$F431,"")-COUNT($H$108:$H431)+1,0)),"")</f>
        <v>#N/A</v>
      </c>
      <c r="E432" s="39" t="e">
        <f>IF(AND(E431="",$H432=$H431),"",IF(VLOOKUP(H432,Mal!$A$9:$B$431,2,0)='Sales Orders'!E431,"",VLOOKUP($H432,Mal!$A$9:$B$431,2,0)))</f>
        <v>#N/A</v>
      </c>
      <c r="F432" s="39" t="e">
        <f>IF($E432="",IF(INDEX(Mal!$C$9:$C$431,COUNTIF($E$108:$F431,"")-COUNT($H$108:$H431)+1,0)=F431,"",INDEX(Mal!$C$9:$C$431,COUNTIF($E$108:$F431,"")-COUNT($H$108:$H431)+1,0)),"")</f>
        <v>#N/A</v>
      </c>
      <c r="G432" s="39" t="e">
        <f t="shared" si="23"/>
        <v>#N/A</v>
      </c>
      <c r="H432" s="39">
        <f>IF(COUNTIF(Mal!$A$9:$A$431,'Sales Orders'!H431)+COUNTIFS(Mal!$A$9:$A$431,H431,Mal!$B$9:$B$431,"&lt;&gt;")+COUNTIFS(Mal!$A$9:$A$431,H431,Mal!$C$9:$C$431,"&lt;&gt;")=COUNTIF('Sales Orders'!$H$108:H431,'Sales Orders'!H431),'Sales Orders'!H431+1,'Sales Orders'!H431)</f>
        <v>2</v>
      </c>
      <c r="I432" s="39" t="e">
        <f>IF(E432="","",IF(Mal!$C$5="","",Mal!$C$5))</f>
        <v>#N/A</v>
      </c>
      <c r="J432" s="39" t="e">
        <f>IF(AND(J431="",$H432=$H431),"",IF(VLOOKUP($H432,Mal!$A$9:$H$431,7,0)='Sales Orders'!J431,"",VLOOKUP($H432,Mal!$A$9:$H$431,7,0)))</f>
        <v>#N/A</v>
      </c>
      <c r="K432" s="39" t="e">
        <f>IF(AND(K431="",$H432=$H431),"",IF(VLOOKUP($H432,Mal!$A$9:$H$431,8,0)='Sales Orders'!K431,"",VLOOKUP($H432,Mal!$A$9:$H$431,8,0)))</f>
        <v>#N/A</v>
      </c>
      <c r="L432" s="39" t="e">
        <f>IF(E432="","",IF(Mal!$C$6="","",Mal!$C$6))</f>
        <v>#N/A</v>
      </c>
      <c r="M432" s="39" t="e">
        <f>IF($E432="",IF(INDEX(Mal!K$9:K$431,COUNTIF($E$108:$F431,"")-COUNT($H$108:$H431)+1,0)=M431,"",INDEX(Mal!K$9:K$431,COUNTIF($E$108:$F431,"")-COUNT($H$108:$H431)+1,0)),"")</f>
        <v>#N/A</v>
      </c>
      <c r="N432" s="39" t="e">
        <f>IF($E432="",IF(INDEX(Mal!L$9:L$431,COUNTIF($E$108:$F431,"")-COUNT($H$108:$H431)+1,0)=N431,"",INDEX(Mal!L$9:L$431,COUNTIF($E$108:$F431,"")-COUNT($H$108:$H431)+1,0)),"")</f>
        <v>#N/A</v>
      </c>
      <c r="O432" s="39" t="e">
        <f>IF($E432="",IF(INDEX(Mal!M$9:M$431,COUNTIF($E$108:$F431,"")-COUNT($H$108:$H431)+1,0)=O431,"",INDEX(Mal!M$9:M$431,COUNTIF($E$108:$F431,"")-COUNT($H$108:$H431)+1,0)),"")</f>
        <v>#N/A</v>
      </c>
      <c r="P432" s="39" t="e">
        <f>IF($E432="",IF(INDEX(Mal!N$9:N$431,COUNTIF($E$108:$F431,"")-COUNT($H$108:$H431)+1,0)=P431,"",INDEX(Mal!N$9:N$431,COUNTIF($E$108:$F431,"")-COUNT($H$108:$H431)+1,0)),"")</f>
        <v>#N/A</v>
      </c>
      <c r="Q432" s="39" t="e">
        <f>IF($E432="",IF(INDEX(Mal!O$9:O$431,COUNTIF($E$108:$F431,"")-COUNT($H$108:$H431)+1,0)=Q431,"",INDEX(Mal!O$9:O$431,COUNTIF($E$108:$F431,"")-COUNT($H$108:$H431)+1,0)),"")</f>
        <v>#N/A</v>
      </c>
      <c r="R432" s="39" t="e">
        <f>IF($E432="",IF(INDEX(Mal!P$9:P$431,COUNTIF($E$108:$F431,"")-COUNT($H$108:$H431)+1,0)=R431,"",INDEX(Mal!P$9:P$431,COUNTIF($E$108:$F431,"")-COUNT($H$108:$H431)+1,0)),"")</f>
        <v>#N/A</v>
      </c>
      <c r="S432" s="39" t="e">
        <f>IF($E432="",IF(INDEX(Mal!Q$9:Q$431,COUNTIF($E$108:$F431,"")-COUNT($H$108:$H431)+1,0)=S431,"",INDEX(Mal!Q$9:Q$431,COUNTIF($E$108:$F431,"")-COUNT($H$108:$H431)+1,0)),"")</f>
        <v>#N/A</v>
      </c>
      <c r="T432" s="39" t="e">
        <f>IF($E432="",IF(INDEX(Mal!R$9:R$431,COUNTIF($E$108:$F431,"")-COUNT($H$108:$H431)+1,0)=T431,"",INDEX(Mal!R$9:R$431,COUNTIF($E$108:$F431,"")-COUNT($H$108:$H431)+1,0)),"")</f>
        <v>#N/A</v>
      </c>
      <c r="U432" s="39" t="e">
        <f>IF($E432="",IF(INDEX(Mal!S$9:S$431,COUNTIF($E$108:$F431,"")-COUNT($H$108:$H431)+1,0)=U431,"",INDEX(Mal!S$9:S$431,COUNTIF($E$108:$F431,"")-COUNT($H$108:$H431)+1,0)),"")</f>
        <v>#N/A</v>
      </c>
      <c r="V432" s="39" t="e">
        <f t="shared" si="20"/>
        <v>#N/A</v>
      </c>
      <c r="W432" s="39" t="e">
        <f>IF(IF(AND(E432="",F432=""),INDEX(Mal!I$9:I$431,(COUNT($H$108:$H432)-COUNTIF($V$108:$V432,"")),0),"")="","",IF(AND(E432="",F432=""),INDEX(Mal!I$9:I$431,(COUNT($H$108:$H432)-COUNTIF($V$108:$V432,"")),0),""))</f>
        <v>#N/A</v>
      </c>
      <c r="X432" s="39" t="e">
        <f>IF($E432="",IF(INDEX(Mal!J$9:J$431,COUNTIF($E$108:$F431,"")-COUNT($H$108:$H431)+1,0)=X431,"",INDEX(Mal!J$9:J$431,COUNTIF($E$108:$F431,"")-COUNT($H$108:$H431)+1,0)),"")</f>
        <v>#N/A</v>
      </c>
      <c r="Y432" s="39" t="e">
        <f>IF(AND(Y431="",$H432=$H431),"",IF(VLOOKUP($H432,Mal!$A$9:$T$431,20,0)='Sales Orders'!Y431,"",VLOOKUP($H432,Mal!$A$9:$T$431,20,0)))</f>
        <v>#N/A</v>
      </c>
      <c r="Z432" s="39" t="e">
        <f t="shared" si="21"/>
        <v>#N/A</v>
      </c>
    </row>
    <row r="433" spans="1:26">
      <c r="A433" t="str">
        <f>IFERROR(IF(VLOOKUP(H433,Mal!$A$9:$A$431,1,0),"","END"),"END")</f>
        <v>END</v>
      </c>
      <c r="B433" s="39" t="e">
        <f>IF($E433="",IF(INDEX(Mal!$D$9:$D$431,COUNTIF($E$108:$F432,"")-COUNT($H$108:$H432)+1,0)=B432,"",INDEX(Mal!$D$9:$D$431,COUNTIF($E$108:$F432,"")-COUNT($H$108:$H432)+1,0)),"")</f>
        <v>#N/A</v>
      </c>
      <c r="C433" s="39" t="e">
        <f t="shared" si="22"/>
        <v>#N/A</v>
      </c>
      <c r="D433" s="39" t="e">
        <f>IF($E433="",IF(INDEX(Mal!$F$9:$F$431,COUNTIF($E$108:$F432,"")-COUNT($H$108:$H432)+1,0)=D432,"",INDEX(Mal!$F$9:$F$431,COUNTIF($E$108:$F432,"")-COUNT($H$108:$H432)+1,0)),"")</f>
        <v>#N/A</v>
      </c>
      <c r="E433" s="39" t="e">
        <f>IF(AND(E432="",$H433=$H432),"",IF(VLOOKUP(H433,Mal!$A$9:$B$431,2,0)='Sales Orders'!E432,"",VLOOKUP($H433,Mal!$A$9:$B$431,2,0)))</f>
        <v>#N/A</v>
      </c>
      <c r="F433" s="39" t="e">
        <f>IF($E433="",IF(INDEX(Mal!$C$9:$C$431,COUNTIF($E$108:$F432,"")-COUNT($H$108:$H432)+1,0)=F432,"",INDEX(Mal!$C$9:$C$431,COUNTIF($E$108:$F432,"")-COUNT($H$108:$H432)+1,0)),"")</f>
        <v>#N/A</v>
      </c>
      <c r="G433" s="39" t="e">
        <f t="shared" si="23"/>
        <v>#N/A</v>
      </c>
      <c r="H433" s="39">
        <f>IF(COUNTIF(Mal!$A$9:$A$431,'Sales Orders'!H432)+COUNTIFS(Mal!$A$9:$A$431,H432,Mal!$B$9:$B$431,"&lt;&gt;")+COUNTIFS(Mal!$A$9:$A$431,H432,Mal!$C$9:$C$431,"&lt;&gt;")=COUNTIF('Sales Orders'!$H$108:H432,'Sales Orders'!H432),'Sales Orders'!H432+1,'Sales Orders'!H432)</f>
        <v>2</v>
      </c>
      <c r="I433" s="39" t="e">
        <f>IF(E433="","",IF(Mal!$C$5="","",Mal!$C$5))</f>
        <v>#N/A</v>
      </c>
      <c r="J433" s="39" t="e">
        <f>IF(AND(J432="",$H433=$H432),"",IF(VLOOKUP($H433,Mal!$A$9:$H$431,7,0)='Sales Orders'!J432,"",VLOOKUP($H433,Mal!$A$9:$H$431,7,0)))</f>
        <v>#N/A</v>
      </c>
      <c r="K433" s="39" t="e">
        <f>IF(AND(K432="",$H433=$H432),"",IF(VLOOKUP($H433,Mal!$A$9:$H$431,8,0)='Sales Orders'!K432,"",VLOOKUP($H433,Mal!$A$9:$H$431,8,0)))</f>
        <v>#N/A</v>
      </c>
      <c r="L433" s="39" t="e">
        <f>IF(E433="","",IF(Mal!$C$6="","",Mal!$C$6))</f>
        <v>#N/A</v>
      </c>
      <c r="M433" s="39" t="e">
        <f>IF($E433="",IF(INDEX(Mal!K$9:K$431,COUNTIF($E$108:$F432,"")-COUNT($H$108:$H432)+1,0)=M432,"",INDEX(Mal!K$9:K$431,COUNTIF($E$108:$F432,"")-COUNT($H$108:$H432)+1,0)),"")</f>
        <v>#N/A</v>
      </c>
      <c r="N433" s="39" t="e">
        <f>IF($E433="",IF(INDEX(Mal!L$9:L$431,COUNTIF($E$108:$F432,"")-COUNT($H$108:$H432)+1,0)=N432,"",INDEX(Mal!L$9:L$431,COUNTIF($E$108:$F432,"")-COUNT($H$108:$H432)+1,0)),"")</f>
        <v>#N/A</v>
      </c>
      <c r="O433" s="39" t="e">
        <f>IF($E433="",IF(INDEX(Mal!M$9:M$431,COUNTIF($E$108:$F432,"")-COUNT($H$108:$H432)+1,0)=O432,"",INDEX(Mal!M$9:M$431,COUNTIF($E$108:$F432,"")-COUNT($H$108:$H432)+1,0)),"")</f>
        <v>#N/A</v>
      </c>
      <c r="P433" s="39" t="e">
        <f>IF($E433="",IF(INDEX(Mal!N$9:N$431,COUNTIF($E$108:$F432,"")-COUNT($H$108:$H432)+1,0)=P432,"",INDEX(Mal!N$9:N$431,COUNTIF($E$108:$F432,"")-COUNT($H$108:$H432)+1,0)),"")</f>
        <v>#N/A</v>
      </c>
      <c r="Q433" s="39" t="e">
        <f>IF($E433="",IF(INDEX(Mal!O$9:O$431,COUNTIF($E$108:$F432,"")-COUNT($H$108:$H432)+1,0)=Q432,"",INDEX(Mal!O$9:O$431,COUNTIF($E$108:$F432,"")-COUNT($H$108:$H432)+1,0)),"")</f>
        <v>#N/A</v>
      </c>
      <c r="R433" s="39" t="e">
        <f>IF($E433="",IF(INDEX(Mal!P$9:P$431,COUNTIF($E$108:$F432,"")-COUNT($H$108:$H432)+1,0)=R432,"",INDEX(Mal!P$9:P$431,COUNTIF($E$108:$F432,"")-COUNT($H$108:$H432)+1,0)),"")</f>
        <v>#N/A</v>
      </c>
      <c r="S433" s="39" t="e">
        <f>IF($E433="",IF(INDEX(Mal!Q$9:Q$431,COUNTIF($E$108:$F432,"")-COUNT($H$108:$H432)+1,0)=S432,"",INDEX(Mal!Q$9:Q$431,COUNTIF($E$108:$F432,"")-COUNT($H$108:$H432)+1,0)),"")</f>
        <v>#N/A</v>
      </c>
      <c r="T433" s="39" t="e">
        <f>IF($E433="",IF(INDEX(Mal!R$9:R$431,COUNTIF($E$108:$F432,"")-COUNT($H$108:$H432)+1,0)=T432,"",INDEX(Mal!R$9:R$431,COUNTIF($E$108:$F432,"")-COUNT($H$108:$H432)+1,0)),"")</f>
        <v>#N/A</v>
      </c>
      <c r="U433" s="39" t="e">
        <f>IF($E433="",IF(INDEX(Mal!S$9:S$431,COUNTIF($E$108:$F432,"")-COUNT($H$108:$H432)+1,0)=U432,"",INDEX(Mal!S$9:S$431,COUNTIF($E$108:$F432,"")-COUNT($H$108:$H432)+1,0)),"")</f>
        <v>#N/A</v>
      </c>
      <c r="V433" s="39" t="e">
        <f t="shared" si="20"/>
        <v>#N/A</v>
      </c>
      <c r="W433" s="39" t="e">
        <f>IF(IF(AND(E433="",F433=""),INDEX(Mal!I$9:I$431,(COUNT($H$108:$H433)-COUNTIF($V$108:$V433,"")),0),"")="","",IF(AND(E433="",F433=""),INDEX(Mal!I$9:I$431,(COUNT($H$108:$H433)-COUNTIF($V$108:$V433,"")),0),""))</f>
        <v>#N/A</v>
      </c>
      <c r="X433" s="39" t="e">
        <f>IF($E433="",IF(INDEX(Mal!J$9:J$431,COUNTIF($E$108:$F432,"")-COUNT($H$108:$H432)+1,0)=X432,"",INDEX(Mal!J$9:J$431,COUNTIF($E$108:$F432,"")-COUNT($H$108:$H432)+1,0)),"")</f>
        <v>#N/A</v>
      </c>
      <c r="Y433" s="39" t="e">
        <f>IF(AND(Y432="",$H433=$H432),"",IF(VLOOKUP($H433,Mal!$A$9:$T$431,20,0)='Sales Orders'!Y432,"",VLOOKUP($H433,Mal!$A$9:$T$431,20,0)))</f>
        <v>#N/A</v>
      </c>
      <c r="Z433" s="39" t="e">
        <f t="shared" si="21"/>
        <v>#N/A</v>
      </c>
    </row>
    <row r="434" spans="1:26">
      <c r="A434" t="str">
        <f>IFERROR(IF(VLOOKUP(H434,Mal!$A$9:$A$431,1,0),"","END"),"END")</f>
        <v>END</v>
      </c>
      <c r="B434" s="39" t="e">
        <f>IF($E434="",IF(INDEX(Mal!$D$9:$D$431,COUNTIF($E$108:$F433,"")-COUNT($H$108:$H433)+1,0)=B433,"",INDEX(Mal!$D$9:$D$431,COUNTIF($E$108:$F433,"")-COUNT($H$108:$H433)+1,0)),"")</f>
        <v>#N/A</v>
      </c>
      <c r="C434" s="39" t="e">
        <f t="shared" si="22"/>
        <v>#N/A</v>
      </c>
      <c r="D434" s="39" t="e">
        <f>IF($E434="",IF(INDEX(Mal!$F$9:$F$431,COUNTIF($E$108:$F433,"")-COUNT($H$108:$H433)+1,0)=D433,"",INDEX(Mal!$F$9:$F$431,COUNTIF($E$108:$F433,"")-COUNT($H$108:$H433)+1,0)),"")</f>
        <v>#N/A</v>
      </c>
      <c r="E434" s="39" t="e">
        <f>IF(AND(E433="",$H434=$H433),"",IF(VLOOKUP(H434,Mal!$A$9:$B$431,2,0)='Sales Orders'!E433,"",VLOOKUP($H434,Mal!$A$9:$B$431,2,0)))</f>
        <v>#N/A</v>
      </c>
      <c r="F434" s="39" t="e">
        <f>IF($E434="",IF(INDEX(Mal!$C$9:$C$431,COUNTIF($E$108:$F433,"")-COUNT($H$108:$H433)+1,0)=F433,"",INDEX(Mal!$C$9:$C$431,COUNTIF($E$108:$F433,"")-COUNT($H$108:$H433)+1,0)),"")</f>
        <v>#N/A</v>
      </c>
      <c r="G434" s="39" t="e">
        <f t="shared" si="23"/>
        <v>#N/A</v>
      </c>
      <c r="H434" s="39">
        <f>IF(COUNTIF(Mal!$A$9:$A$431,'Sales Orders'!H433)+COUNTIFS(Mal!$A$9:$A$431,H433,Mal!$B$9:$B$431,"&lt;&gt;")+COUNTIFS(Mal!$A$9:$A$431,H433,Mal!$C$9:$C$431,"&lt;&gt;")=COUNTIF('Sales Orders'!$H$108:H433,'Sales Orders'!H433),'Sales Orders'!H433+1,'Sales Orders'!H433)</f>
        <v>2</v>
      </c>
      <c r="I434" s="39" t="e">
        <f>IF(E434="","",IF(Mal!$C$5="","",Mal!$C$5))</f>
        <v>#N/A</v>
      </c>
      <c r="J434" s="39" t="e">
        <f>IF(AND(J433="",$H434=$H433),"",IF(VLOOKUP($H434,Mal!$A$9:$H$431,7,0)='Sales Orders'!J433,"",VLOOKUP($H434,Mal!$A$9:$H$431,7,0)))</f>
        <v>#N/A</v>
      </c>
      <c r="K434" s="39" t="e">
        <f>IF(AND(K433="",$H434=$H433),"",IF(VLOOKUP($H434,Mal!$A$9:$H$431,8,0)='Sales Orders'!K433,"",VLOOKUP($H434,Mal!$A$9:$H$431,8,0)))</f>
        <v>#N/A</v>
      </c>
      <c r="L434" s="39" t="e">
        <f>IF(E434="","",IF(Mal!$C$6="","",Mal!$C$6))</f>
        <v>#N/A</v>
      </c>
      <c r="M434" s="39" t="e">
        <f>IF($E434="",IF(INDEX(Mal!K$9:K$431,COUNTIF($E$108:$F433,"")-COUNT($H$108:$H433)+1,0)=M433,"",INDEX(Mal!K$9:K$431,COUNTIF($E$108:$F433,"")-COUNT($H$108:$H433)+1,0)),"")</f>
        <v>#N/A</v>
      </c>
      <c r="N434" s="39" t="e">
        <f>IF($E434="",IF(INDEX(Mal!L$9:L$431,COUNTIF($E$108:$F433,"")-COUNT($H$108:$H433)+1,0)=N433,"",INDEX(Mal!L$9:L$431,COUNTIF($E$108:$F433,"")-COUNT($H$108:$H433)+1,0)),"")</f>
        <v>#N/A</v>
      </c>
      <c r="O434" s="39" t="e">
        <f>IF($E434="",IF(INDEX(Mal!M$9:M$431,COUNTIF($E$108:$F433,"")-COUNT($H$108:$H433)+1,0)=O433,"",INDEX(Mal!M$9:M$431,COUNTIF($E$108:$F433,"")-COUNT($H$108:$H433)+1,0)),"")</f>
        <v>#N/A</v>
      </c>
      <c r="P434" s="39" t="e">
        <f>IF($E434="",IF(INDEX(Mal!N$9:N$431,COUNTIF($E$108:$F433,"")-COUNT($H$108:$H433)+1,0)=P433,"",INDEX(Mal!N$9:N$431,COUNTIF($E$108:$F433,"")-COUNT($H$108:$H433)+1,0)),"")</f>
        <v>#N/A</v>
      </c>
      <c r="Q434" s="39" t="e">
        <f>IF($E434="",IF(INDEX(Mal!O$9:O$431,COUNTIF($E$108:$F433,"")-COUNT($H$108:$H433)+1,0)=Q433,"",INDEX(Mal!O$9:O$431,COUNTIF($E$108:$F433,"")-COUNT($H$108:$H433)+1,0)),"")</f>
        <v>#N/A</v>
      </c>
      <c r="R434" s="39" t="e">
        <f>IF($E434="",IF(INDEX(Mal!P$9:P$431,COUNTIF($E$108:$F433,"")-COUNT($H$108:$H433)+1,0)=R433,"",INDEX(Mal!P$9:P$431,COUNTIF($E$108:$F433,"")-COUNT($H$108:$H433)+1,0)),"")</f>
        <v>#N/A</v>
      </c>
      <c r="S434" s="39" t="e">
        <f>IF($E434="",IF(INDEX(Mal!Q$9:Q$431,COUNTIF($E$108:$F433,"")-COUNT($H$108:$H433)+1,0)=S433,"",INDEX(Mal!Q$9:Q$431,COUNTIF($E$108:$F433,"")-COUNT($H$108:$H433)+1,0)),"")</f>
        <v>#N/A</v>
      </c>
      <c r="T434" s="39" t="e">
        <f>IF($E434="",IF(INDEX(Mal!R$9:R$431,COUNTIF($E$108:$F433,"")-COUNT($H$108:$H433)+1,0)=T433,"",INDEX(Mal!R$9:R$431,COUNTIF($E$108:$F433,"")-COUNT($H$108:$H433)+1,0)),"")</f>
        <v>#N/A</v>
      </c>
      <c r="U434" s="39" t="e">
        <f>IF($E434="",IF(INDEX(Mal!S$9:S$431,COUNTIF($E$108:$F433,"")-COUNT($H$108:$H433)+1,0)=U433,"",INDEX(Mal!S$9:S$431,COUNTIF($E$108:$F433,"")-COUNT($H$108:$H433)+1,0)),"")</f>
        <v>#N/A</v>
      </c>
      <c r="V434" s="39" t="e">
        <f t="shared" si="20"/>
        <v>#N/A</v>
      </c>
      <c r="W434" s="39" t="e">
        <f>IF(IF(AND(E434="",F434=""),INDEX(Mal!I$9:I$431,(COUNT($H$108:$H434)-COUNTIF($V$108:$V434,"")),0),"")="","",IF(AND(E434="",F434=""),INDEX(Mal!I$9:I$431,(COUNT($H$108:$H434)-COUNTIF($V$108:$V434,"")),0),""))</f>
        <v>#N/A</v>
      </c>
      <c r="X434" s="39" t="e">
        <f>IF($E434="",IF(INDEX(Mal!J$9:J$431,COUNTIF($E$108:$F433,"")-COUNT($H$108:$H433)+1,0)=X433,"",INDEX(Mal!J$9:J$431,COUNTIF($E$108:$F433,"")-COUNT($H$108:$H433)+1,0)),"")</f>
        <v>#N/A</v>
      </c>
      <c r="Y434" s="39" t="e">
        <f>IF(AND(Y433="",$H434=$H433),"",IF(VLOOKUP($H434,Mal!$A$9:$T$431,20,0)='Sales Orders'!Y433,"",VLOOKUP($H434,Mal!$A$9:$T$431,20,0)))</f>
        <v>#N/A</v>
      </c>
      <c r="Z434" s="39" t="e">
        <f t="shared" si="21"/>
        <v>#N/A</v>
      </c>
    </row>
    <row r="435" spans="1:26">
      <c r="A435" t="str">
        <f>IFERROR(IF(VLOOKUP(H435,Mal!$A$9:$A$431,1,0),"","END"),"END")</f>
        <v>END</v>
      </c>
      <c r="B435" s="39" t="e">
        <f>IF($E435="",IF(INDEX(Mal!$D$9:$D$431,COUNTIF($E$108:$F434,"")-COUNT($H$108:$H434)+1,0)=B434,"",INDEX(Mal!$D$9:$D$431,COUNTIF($E$108:$F434,"")-COUNT($H$108:$H434)+1,0)),"")</f>
        <v>#N/A</v>
      </c>
      <c r="C435" s="39" t="e">
        <f t="shared" si="22"/>
        <v>#N/A</v>
      </c>
      <c r="D435" s="39" t="e">
        <f>IF($E435="",IF(INDEX(Mal!$F$9:$F$431,COUNTIF($E$108:$F434,"")-COUNT($H$108:$H434)+1,0)=D434,"",INDEX(Mal!$F$9:$F$431,COUNTIF($E$108:$F434,"")-COUNT($H$108:$H434)+1,0)),"")</f>
        <v>#N/A</v>
      </c>
      <c r="E435" s="39" t="e">
        <f>IF(AND(E434="",$H435=$H434),"",IF(VLOOKUP(H435,Mal!$A$9:$B$431,2,0)='Sales Orders'!E434,"",VLOOKUP($H435,Mal!$A$9:$B$431,2,0)))</f>
        <v>#N/A</v>
      </c>
      <c r="F435" s="39" t="e">
        <f>IF($E435="",IF(INDEX(Mal!$C$9:$C$431,COUNTIF($E$108:$F434,"")-COUNT($H$108:$H434)+1,0)=F434,"",INDEX(Mal!$C$9:$C$431,COUNTIF($E$108:$F434,"")-COUNT($H$108:$H434)+1,0)),"")</f>
        <v>#N/A</v>
      </c>
      <c r="G435" s="39" t="e">
        <f t="shared" si="23"/>
        <v>#N/A</v>
      </c>
      <c r="H435" s="39">
        <f>IF(COUNTIF(Mal!$A$9:$A$431,'Sales Orders'!H434)+COUNTIFS(Mal!$A$9:$A$431,H434,Mal!$B$9:$B$431,"&lt;&gt;")+COUNTIFS(Mal!$A$9:$A$431,H434,Mal!$C$9:$C$431,"&lt;&gt;")=COUNTIF('Sales Orders'!$H$108:H434,'Sales Orders'!H434),'Sales Orders'!H434+1,'Sales Orders'!H434)</f>
        <v>2</v>
      </c>
      <c r="I435" s="39" t="e">
        <f>IF(E435="","",IF(Mal!$C$5="","",Mal!$C$5))</f>
        <v>#N/A</v>
      </c>
      <c r="J435" s="39" t="e">
        <f>IF(AND(J434="",$H435=$H434),"",IF(VLOOKUP($H435,Mal!$A$9:$H$431,7,0)='Sales Orders'!J434,"",VLOOKUP($H435,Mal!$A$9:$H$431,7,0)))</f>
        <v>#N/A</v>
      </c>
      <c r="K435" s="39" t="e">
        <f>IF(AND(K434="",$H435=$H434),"",IF(VLOOKUP($H435,Mal!$A$9:$H$431,8,0)='Sales Orders'!K434,"",VLOOKUP($H435,Mal!$A$9:$H$431,8,0)))</f>
        <v>#N/A</v>
      </c>
      <c r="L435" s="39" t="e">
        <f>IF(E435="","",IF(Mal!$C$6="","",Mal!$C$6))</f>
        <v>#N/A</v>
      </c>
      <c r="M435" s="39" t="e">
        <f>IF($E435="",IF(INDEX(Mal!K$9:K$431,COUNTIF($E$108:$F434,"")-COUNT($H$108:$H434)+1,0)=M434,"",INDEX(Mal!K$9:K$431,COUNTIF($E$108:$F434,"")-COUNT($H$108:$H434)+1,0)),"")</f>
        <v>#N/A</v>
      </c>
      <c r="N435" s="39" t="e">
        <f>IF($E435="",IF(INDEX(Mal!L$9:L$431,COUNTIF($E$108:$F434,"")-COUNT($H$108:$H434)+1,0)=N434,"",INDEX(Mal!L$9:L$431,COUNTIF($E$108:$F434,"")-COUNT($H$108:$H434)+1,0)),"")</f>
        <v>#N/A</v>
      </c>
      <c r="O435" s="39" t="e">
        <f>IF($E435="",IF(INDEX(Mal!M$9:M$431,COUNTIF($E$108:$F434,"")-COUNT($H$108:$H434)+1,0)=O434,"",INDEX(Mal!M$9:M$431,COUNTIF($E$108:$F434,"")-COUNT($H$108:$H434)+1,0)),"")</f>
        <v>#N/A</v>
      </c>
      <c r="P435" s="39" t="e">
        <f>IF($E435="",IF(INDEX(Mal!N$9:N$431,COUNTIF($E$108:$F434,"")-COUNT($H$108:$H434)+1,0)=P434,"",INDEX(Mal!N$9:N$431,COUNTIF($E$108:$F434,"")-COUNT($H$108:$H434)+1,0)),"")</f>
        <v>#N/A</v>
      </c>
      <c r="Q435" s="39" t="e">
        <f>IF($E435="",IF(INDEX(Mal!O$9:O$431,COUNTIF($E$108:$F434,"")-COUNT($H$108:$H434)+1,0)=Q434,"",INDEX(Mal!O$9:O$431,COUNTIF($E$108:$F434,"")-COUNT($H$108:$H434)+1,0)),"")</f>
        <v>#N/A</v>
      </c>
      <c r="R435" s="39" t="e">
        <f>IF($E435="",IF(INDEX(Mal!P$9:P$431,COUNTIF($E$108:$F434,"")-COUNT($H$108:$H434)+1,0)=R434,"",INDEX(Mal!P$9:P$431,COUNTIF($E$108:$F434,"")-COUNT($H$108:$H434)+1,0)),"")</f>
        <v>#N/A</v>
      </c>
      <c r="S435" s="39" t="e">
        <f>IF($E435="",IF(INDEX(Mal!Q$9:Q$431,COUNTIF($E$108:$F434,"")-COUNT($H$108:$H434)+1,0)=S434,"",INDEX(Mal!Q$9:Q$431,COUNTIF($E$108:$F434,"")-COUNT($H$108:$H434)+1,0)),"")</f>
        <v>#N/A</v>
      </c>
      <c r="T435" s="39" t="e">
        <f>IF($E435="",IF(INDEX(Mal!R$9:R$431,COUNTIF($E$108:$F434,"")-COUNT($H$108:$H434)+1,0)=T434,"",INDEX(Mal!R$9:R$431,COUNTIF($E$108:$F434,"")-COUNT($H$108:$H434)+1,0)),"")</f>
        <v>#N/A</v>
      </c>
      <c r="U435" s="39" t="e">
        <f>IF($E435="",IF(INDEX(Mal!S$9:S$431,COUNTIF($E$108:$F434,"")-COUNT($H$108:$H434)+1,0)=U434,"",INDEX(Mal!S$9:S$431,COUNTIF($E$108:$F434,"")-COUNT($H$108:$H434)+1,0)),"")</f>
        <v>#N/A</v>
      </c>
      <c r="V435" s="39" t="e">
        <f t="shared" si="20"/>
        <v>#N/A</v>
      </c>
      <c r="W435" s="39" t="e">
        <f>IF(IF(AND(E435="",F435=""),INDEX(Mal!I$9:I$431,(COUNT($H$108:$H435)-COUNTIF($V$108:$V435,"")),0),"")="","",IF(AND(E435="",F435=""),INDEX(Mal!I$9:I$431,(COUNT($H$108:$H435)-COUNTIF($V$108:$V435,"")),0),""))</f>
        <v>#N/A</v>
      </c>
      <c r="X435" s="39" t="e">
        <f>IF($E435="",IF(INDEX(Mal!J$9:J$431,COUNTIF($E$108:$F434,"")-COUNT($H$108:$H434)+1,0)=X434,"",INDEX(Mal!J$9:J$431,COUNTIF($E$108:$F434,"")-COUNT($H$108:$H434)+1,0)),"")</f>
        <v>#N/A</v>
      </c>
      <c r="Y435" s="39" t="e">
        <f>IF(AND(Y434="",$H435=$H434),"",IF(VLOOKUP($H435,Mal!$A$9:$T$431,20,0)='Sales Orders'!Y434,"",VLOOKUP($H435,Mal!$A$9:$T$431,20,0)))</f>
        <v>#N/A</v>
      </c>
      <c r="Z435" s="39" t="e">
        <f t="shared" si="21"/>
        <v>#N/A</v>
      </c>
    </row>
    <row r="436" spans="1:26">
      <c r="A436" t="str">
        <f>IFERROR(IF(VLOOKUP(H436,Mal!$A$9:$A$431,1,0),"","END"),"END")</f>
        <v>END</v>
      </c>
      <c r="B436" s="39" t="e">
        <f>IF($E436="",IF(INDEX(Mal!$D$9:$D$431,COUNTIF($E$108:$F435,"")-COUNT($H$108:$H435)+1,0)=B435,"",INDEX(Mal!$D$9:$D$431,COUNTIF($E$108:$F435,"")-COUNT($H$108:$H435)+1,0)),"")</f>
        <v>#N/A</v>
      </c>
      <c r="C436" s="39" t="e">
        <f t="shared" si="22"/>
        <v>#N/A</v>
      </c>
      <c r="D436" s="39" t="e">
        <f>IF($E436="",IF(INDEX(Mal!$F$9:$F$431,COUNTIF($E$108:$F435,"")-COUNT($H$108:$H435)+1,0)=D435,"",INDEX(Mal!$F$9:$F$431,COUNTIF($E$108:$F435,"")-COUNT($H$108:$H435)+1,0)),"")</f>
        <v>#N/A</v>
      </c>
      <c r="E436" s="39" t="e">
        <f>IF(AND(E435="",$H436=$H435),"",IF(VLOOKUP(H436,Mal!$A$9:$B$431,2,0)='Sales Orders'!E435,"",VLOOKUP($H436,Mal!$A$9:$B$431,2,0)))</f>
        <v>#N/A</v>
      </c>
      <c r="F436" s="39" t="e">
        <f>IF($E436="",IF(INDEX(Mal!$C$9:$C$431,COUNTIF($E$108:$F435,"")-COUNT($H$108:$H435)+1,0)=F435,"",INDEX(Mal!$C$9:$C$431,COUNTIF($E$108:$F435,"")-COUNT($H$108:$H435)+1,0)),"")</f>
        <v>#N/A</v>
      </c>
      <c r="G436" s="39" t="e">
        <f t="shared" si="23"/>
        <v>#N/A</v>
      </c>
      <c r="H436" s="39">
        <f>IF(COUNTIF(Mal!$A$9:$A$431,'Sales Orders'!H435)+COUNTIFS(Mal!$A$9:$A$431,H435,Mal!$B$9:$B$431,"&lt;&gt;")+COUNTIFS(Mal!$A$9:$A$431,H435,Mal!$C$9:$C$431,"&lt;&gt;")=COUNTIF('Sales Orders'!$H$108:H435,'Sales Orders'!H435),'Sales Orders'!H435+1,'Sales Orders'!H435)</f>
        <v>2</v>
      </c>
      <c r="I436" s="39" t="e">
        <f>IF(E436="","",IF(Mal!$C$5="","",Mal!$C$5))</f>
        <v>#N/A</v>
      </c>
      <c r="J436" s="39" t="e">
        <f>IF(AND(J435="",$H436=$H435),"",IF(VLOOKUP($H436,Mal!$A$9:$H$431,7,0)='Sales Orders'!J435,"",VLOOKUP($H436,Mal!$A$9:$H$431,7,0)))</f>
        <v>#N/A</v>
      </c>
      <c r="K436" s="39" t="e">
        <f>IF(AND(K435="",$H436=$H435),"",IF(VLOOKUP($H436,Mal!$A$9:$H$431,8,0)='Sales Orders'!K435,"",VLOOKUP($H436,Mal!$A$9:$H$431,8,0)))</f>
        <v>#N/A</v>
      </c>
      <c r="L436" s="39" t="e">
        <f>IF(E436="","",IF(Mal!$C$6="","",Mal!$C$6))</f>
        <v>#N/A</v>
      </c>
      <c r="M436" s="39" t="e">
        <f>IF($E436="",IF(INDEX(Mal!K$9:K$431,COUNTIF($E$108:$F435,"")-COUNT($H$108:$H435)+1,0)=M435,"",INDEX(Mal!K$9:K$431,COUNTIF($E$108:$F435,"")-COUNT($H$108:$H435)+1,0)),"")</f>
        <v>#N/A</v>
      </c>
      <c r="N436" s="39" t="e">
        <f>IF($E436="",IF(INDEX(Mal!L$9:L$431,COUNTIF($E$108:$F435,"")-COUNT($H$108:$H435)+1,0)=N435,"",INDEX(Mal!L$9:L$431,COUNTIF($E$108:$F435,"")-COUNT($H$108:$H435)+1,0)),"")</f>
        <v>#N/A</v>
      </c>
      <c r="O436" s="39" t="e">
        <f>IF($E436="",IF(INDEX(Mal!M$9:M$431,COUNTIF($E$108:$F435,"")-COUNT($H$108:$H435)+1,0)=O435,"",INDEX(Mal!M$9:M$431,COUNTIF($E$108:$F435,"")-COUNT($H$108:$H435)+1,0)),"")</f>
        <v>#N/A</v>
      </c>
      <c r="P436" s="39" t="e">
        <f>IF($E436="",IF(INDEX(Mal!N$9:N$431,COUNTIF($E$108:$F435,"")-COUNT($H$108:$H435)+1,0)=P435,"",INDEX(Mal!N$9:N$431,COUNTIF($E$108:$F435,"")-COUNT($H$108:$H435)+1,0)),"")</f>
        <v>#N/A</v>
      </c>
      <c r="Q436" s="39" t="e">
        <f>IF($E436="",IF(INDEX(Mal!O$9:O$431,COUNTIF($E$108:$F435,"")-COUNT($H$108:$H435)+1,0)=Q435,"",INDEX(Mal!O$9:O$431,COUNTIF($E$108:$F435,"")-COUNT($H$108:$H435)+1,0)),"")</f>
        <v>#N/A</v>
      </c>
      <c r="R436" s="39" t="e">
        <f>IF($E436="",IF(INDEX(Mal!P$9:P$431,COUNTIF($E$108:$F435,"")-COUNT($H$108:$H435)+1,0)=R435,"",INDEX(Mal!P$9:P$431,COUNTIF($E$108:$F435,"")-COUNT($H$108:$H435)+1,0)),"")</f>
        <v>#N/A</v>
      </c>
      <c r="S436" s="39" t="e">
        <f>IF($E436="",IF(INDEX(Mal!Q$9:Q$431,COUNTIF($E$108:$F435,"")-COUNT($H$108:$H435)+1,0)=S435,"",INDEX(Mal!Q$9:Q$431,COUNTIF($E$108:$F435,"")-COUNT($H$108:$H435)+1,0)),"")</f>
        <v>#N/A</v>
      </c>
      <c r="T436" s="39" t="e">
        <f>IF($E436="",IF(INDEX(Mal!R$9:R$431,COUNTIF($E$108:$F435,"")-COUNT($H$108:$H435)+1,0)=T435,"",INDEX(Mal!R$9:R$431,COUNTIF($E$108:$F435,"")-COUNT($H$108:$H435)+1,0)),"")</f>
        <v>#N/A</v>
      </c>
      <c r="U436" s="39" t="e">
        <f>IF($E436="",IF(INDEX(Mal!S$9:S$431,COUNTIF($E$108:$F435,"")-COUNT($H$108:$H435)+1,0)=U435,"",INDEX(Mal!S$9:S$431,COUNTIF($E$108:$F435,"")-COUNT($H$108:$H435)+1,0)),"")</f>
        <v>#N/A</v>
      </c>
      <c r="V436" s="39" t="e">
        <f t="shared" si="20"/>
        <v>#N/A</v>
      </c>
      <c r="W436" s="39" t="e">
        <f>IF(IF(AND(E436="",F436=""),INDEX(Mal!I$9:I$431,(COUNT($H$108:$H436)-COUNTIF($V$108:$V436,"")),0),"")="","",IF(AND(E436="",F436=""),INDEX(Mal!I$9:I$431,(COUNT($H$108:$H436)-COUNTIF($V$108:$V436,"")),0),""))</f>
        <v>#N/A</v>
      </c>
      <c r="X436" s="39" t="e">
        <f>IF($E436="",IF(INDEX(Mal!J$9:J$431,COUNTIF($E$108:$F435,"")-COUNT($H$108:$H435)+1,0)=X435,"",INDEX(Mal!J$9:J$431,COUNTIF($E$108:$F435,"")-COUNT($H$108:$H435)+1,0)),"")</f>
        <v>#N/A</v>
      </c>
      <c r="Y436" s="39" t="e">
        <f>IF(AND(Y435="",$H436=$H435),"",IF(VLOOKUP($H436,Mal!$A$9:$T$431,20,0)='Sales Orders'!Y435,"",VLOOKUP($H436,Mal!$A$9:$T$431,20,0)))</f>
        <v>#N/A</v>
      </c>
      <c r="Z436" s="39" t="e">
        <f t="shared" si="21"/>
        <v>#N/A</v>
      </c>
    </row>
    <row r="437" spans="1:26">
      <c r="A437" t="str">
        <f>IFERROR(IF(VLOOKUP(H437,Mal!$A$9:$A$431,1,0),"","END"),"END")</f>
        <v>END</v>
      </c>
      <c r="B437" s="39" t="e">
        <f>IF($E437="",IF(INDEX(Mal!$D$9:$D$431,COUNTIF($E$108:$F436,"")-COUNT($H$108:$H436)+1,0)=B436,"",INDEX(Mal!$D$9:$D$431,COUNTIF($E$108:$F436,"")-COUNT($H$108:$H436)+1,0)),"")</f>
        <v>#N/A</v>
      </c>
      <c r="C437" s="39" t="e">
        <f t="shared" si="22"/>
        <v>#N/A</v>
      </c>
      <c r="D437" s="39" t="e">
        <f>IF($E437="",IF(INDEX(Mal!$F$9:$F$431,COUNTIF($E$108:$F436,"")-COUNT($H$108:$H436)+1,0)=D436,"",INDEX(Mal!$F$9:$F$431,COUNTIF($E$108:$F436,"")-COUNT($H$108:$H436)+1,0)),"")</f>
        <v>#N/A</v>
      </c>
      <c r="E437" s="39" t="e">
        <f>IF(AND(E436="",$H437=$H436),"",IF(VLOOKUP(H437,Mal!$A$9:$B$431,2,0)='Sales Orders'!E436,"",VLOOKUP($H437,Mal!$A$9:$B$431,2,0)))</f>
        <v>#N/A</v>
      </c>
      <c r="F437" s="39" t="e">
        <f>IF($E437="",IF(INDEX(Mal!$C$9:$C$431,COUNTIF($E$108:$F436,"")-COUNT($H$108:$H436)+1,0)=F436,"",INDEX(Mal!$C$9:$C$431,COUNTIF($E$108:$F436,"")-COUNT($H$108:$H436)+1,0)),"")</f>
        <v>#N/A</v>
      </c>
      <c r="G437" s="39" t="e">
        <f t="shared" si="23"/>
        <v>#N/A</v>
      </c>
      <c r="H437" s="39">
        <f>IF(COUNTIF(Mal!$A$9:$A$431,'Sales Orders'!H436)+COUNTIFS(Mal!$A$9:$A$431,H436,Mal!$B$9:$B$431,"&lt;&gt;")+COUNTIFS(Mal!$A$9:$A$431,H436,Mal!$C$9:$C$431,"&lt;&gt;")=COUNTIF('Sales Orders'!$H$108:H436,'Sales Orders'!H436),'Sales Orders'!H436+1,'Sales Orders'!H436)</f>
        <v>2</v>
      </c>
      <c r="I437" s="39" t="e">
        <f>IF(E437="","",IF(Mal!$C$5="","",Mal!$C$5))</f>
        <v>#N/A</v>
      </c>
      <c r="J437" s="39" t="e">
        <f>IF(AND(J436="",$H437=$H436),"",IF(VLOOKUP($H437,Mal!$A$9:$H$431,7,0)='Sales Orders'!J436,"",VLOOKUP($H437,Mal!$A$9:$H$431,7,0)))</f>
        <v>#N/A</v>
      </c>
      <c r="K437" s="39" t="e">
        <f>IF(AND(K436="",$H437=$H436),"",IF(VLOOKUP($H437,Mal!$A$9:$H$431,8,0)='Sales Orders'!K436,"",VLOOKUP($H437,Mal!$A$9:$H$431,8,0)))</f>
        <v>#N/A</v>
      </c>
      <c r="L437" s="39" t="e">
        <f>IF(E437="","",IF(Mal!$C$6="","",Mal!$C$6))</f>
        <v>#N/A</v>
      </c>
      <c r="M437" s="39" t="e">
        <f>IF($E437="",IF(INDEX(Mal!K$9:K$431,COUNTIF($E$108:$F436,"")-COUNT($H$108:$H436)+1,0)=M436,"",INDEX(Mal!K$9:K$431,COUNTIF($E$108:$F436,"")-COUNT($H$108:$H436)+1,0)),"")</f>
        <v>#N/A</v>
      </c>
      <c r="N437" s="39" t="e">
        <f>IF($E437="",IF(INDEX(Mal!L$9:L$431,COUNTIF($E$108:$F436,"")-COUNT($H$108:$H436)+1,0)=N436,"",INDEX(Mal!L$9:L$431,COUNTIF($E$108:$F436,"")-COUNT($H$108:$H436)+1,0)),"")</f>
        <v>#N/A</v>
      </c>
      <c r="O437" s="39" t="e">
        <f>IF($E437="",IF(INDEX(Mal!M$9:M$431,COUNTIF($E$108:$F436,"")-COUNT($H$108:$H436)+1,0)=O436,"",INDEX(Mal!M$9:M$431,COUNTIF($E$108:$F436,"")-COUNT($H$108:$H436)+1,0)),"")</f>
        <v>#N/A</v>
      </c>
      <c r="P437" s="39" t="e">
        <f>IF($E437="",IF(INDEX(Mal!N$9:N$431,COUNTIF($E$108:$F436,"")-COUNT($H$108:$H436)+1,0)=P436,"",INDEX(Mal!N$9:N$431,COUNTIF($E$108:$F436,"")-COUNT($H$108:$H436)+1,0)),"")</f>
        <v>#N/A</v>
      </c>
      <c r="Q437" s="39" t="e">
        <f>IF($E437="",IF(INDEX(Mal!O$9:O$431,COUNTIF($E$108:$F436,"")-COUNT($H$108:$H436)+1,0)=Q436,"",INDEX(Mal!O$9:O$431,COUNTIF($E$108:$F436,"")-COUNT($H$108:$H436)+1,0)),"")</f>
        <v>#N/A</v>
      </c>
      <c r="R437" s="39" t="e">
        <f>IF($E437="",IF(INDEX(Mal!P$9:P$431,COUNTIF($E$108:$F436,"")-COUNT($H$108:$H436)+1,0)=R436,"",INDEX(Mal!P$9:P$431,COUNTIF($E$108:$F436,"")-COUNT($H$108:$H436)+1,0)),"")</f>
        <v>#N/A</v>
      </c>
      <c r="S437" s="39" t="e">
        <f>IF($E437="",IF(INDEX(Mal!Q$9:Q$431,COUNTIF($E$108:$F436,"")-COUNT($H$108:$H436)+1,0)=S436,"",INDEX(Mal!Q$9:Q$431,COUNTIF($E$108:$F436,"")-COUNT($H$108:$H436)+1,0)),"")</f>
        <v>#N/A</v>
      </c>
      <c r="T437" s="39" t="e">
        <f>IF($E437="",IF(INDEX(Mal!R$9:R$431,COUNTIF($E$108:$F436,"")-COUNT($H$108:$H436)+1,0)=T436,"",INDEX(Mal!R$9:R$431,COUNTIF($E$108:$F436,"")-COUNT($H$108:$H436)+1,0)),"")</f>
        <v>#N/A</v>
      </c>
      <c r="U437" s="39" t="e">
        <f>IF($E437="",IF(INDEX(Mal!S$9:S$431,COUNTIF($E$108:$F436,"")-COUNT($H$108:$H436)+1,0)=U436,"",INDEX(Mal!S$9:S$431,COUNTIF($E$108:$F436,"")-COUNT($H$108:$H436)+1,0)),"")</f>
        <v>#N/A</v>
      </c>
      <c r="V437" s="39" t="e">
        <f t="shared" si="20"/>
        <v>#N/A</v>
      </c>
      <c r="W437" s="39" t="e">
        <f>IF(IF(AND(E437="",F437=""),INDEX(Mal!I$9:I$431,(COUNT($H$108:$H437)-COUNTIF($V$108:$V437,"")),0),"")="","",IF(AND(E437="",F437=""),INDEX(Mal!I$9:I$431,(COUNT($H$108:$H437)-COUNTIF($V$108:$V437,"")),0),""))</f>
        <v>#N/A</v>
      </c>
      <c r="X437" s="39" t="e">
        <f>IF($E437="",IF(INDEX(Mal!J$9:J$431,COUNTIF($E$108:$F436,"")-COUNT($H$108:$H436)+1,0)=X436,"",INDEX(Mal!J$9:J$431,COUNTIF($E$108:$F436,"")-COUNT($H$108:$H436)+1,0)),"")</f>
        <v>#N/A</v>
      </c>
      <c r="Y437" s="39" t="e">
        <f>IF(AND(Y436="",$H437=$H436),"",IF(VLOOKUP($H437,Mal!$A$9:$T$431,20,0)='Sales Orders'!Y436,"",VLOOKUP($H437,Mal!$A$9:$T$431,20,0)))</f>
        <v>#N/A</v>
      </c>
      <c r="Z437" s="39" t="e">
        <f t="shared" si="21"/>
        <v>#N/A</v>
      </c>
    </row>
    <row r="438" spans="1:26">
      <c r="A438" t="str">
        <f>IFERROR(IF(VLOOKUP(H438,Mal!$A$9:$A$431,1,0),"","END"),"END")</f>
        <v>END</v>
      </c>
      <c r="B438" s="39" t="e">
        <f>IF($E438="",IF(INDEX(Mal!$D$9:$D$431,COUNTIF($E$108:$F437,"")-COUNT($H$108:$H437)+1,0)=B437,"",INDEX(Mal!$D$9:$D$431,COUNTIF($E$108:$F437,"")-COUNT($H$108:$H437)+1,0)),"")</f>
        <v>#N/A</v>
      </c>
      <c r="C438" s="39" t="e">
        <f t="shared" si="22"/>
        <v>#N/A</v>
      </c>
      <c r="D438" s="39" t="e">
        <f>IF($E438="",IF(INDEX(Mal!$F$9:$F$431,COUNTIF($E$108:$F437,"")-COUNT($H$108:$H437)+1,0)=D437,"",INDEX(Mal!$F$9:$F$431,COUNTIF($E$108:$F437,"")-COUNT($H$108:$H437)+1,0)),"")</f>
        <v>#N/A</v>
      </c>
      <c r="E438" s="39" t="e">
        <f>IF(AND(E437="",$H438=$H437),"",IF(VLOOKUP(H438,Mal!$A$9:$B$431,2,0)='Sales Orders'!E437,"",VLOOKUP($H438,Mal!$A$9:$B$431,2,0)))</f>
        <v>#N/A</v>
      </c>
      <c r="F438" s="39" t="e">
        <f>IF($E438="",IF(INDEX(Mal!$C$9:$C$431,COUNTIF($E$108:$F437,"")-COUNT($H$108:$H437)+1,0)=F437,"",INDEX(Mal!$C$9:$C$431,COUNTIF($E$108:$F437,"")-COUNT($H$108:$H437)+1,0)),"")</f>
        <v>#N/A</v>
      </c>
      <c r="G438" s="39" t="e">
        <f t="shared" si="23"/>
        <v>#N/A</v>
      </c>
      <c r="H438" s="39">
        <f>IF(COUNTIF(Mal!$A$9:$A$431,'Sales Orders'!H437)+COUNTIFS(Mal!$A$9:$A$431,H437,Mal!$B$9:$B$431,"&lt;&gt;")+COUNTIFS(Mal!$A$9:$A$431,H437,Mal!$C$9:$C$431,"&lt;&gt;")=COUNTIF('Sales Orders'!$H$108:H437,'Sales Orders'!H437),'Sales Orders'!H437+1,'Sales Orders'!H437)</f>
        <v>2</v>
      </c>
      <c r="I438" s="39" t="e">
        <f>IF(E438="","",IF(Mal!$C$5="","",Mal!$C$5))</f>
        <v>#N/A</v>
      </c>
      <c r="J438" s="39" t="e">
        <f>IF(AND(J437="",$H438=$H437),"",IF(VLOOKUP($H438,Mal!$A$9:$H$431,7,0)='Sales Orders'!J437,"",VLOOKUP($H438,Mal!$A$9:$H$431,7,0)))</f>
        <v>#N/A</v>
      </c>
      <c r="K438" s="39" t="e">
        <f>IF(AND(K437="",$H438=$H437),"",IF(VLOOKUP($H438,Mal!$A$9:$H$431,8,0)='Sales Orders'!K437,"",VLOOKUP($H438,Mal!$A$9:$H$431,8,0)))</f>
        <v>#N/A</v>
      </c>
      <c r="L438" s="39" t="e">
        <f>IF(E438="","",IF(Mal!$C$6="","",Mal!$C$6))</f>
        <v>#N/A</v>
      </c>
      <c r="M438" s="39" t="e">
        <f>IF($E438="",IF(INDEX(Mal!K$9:K$431,COUNTIF($E$108:$F437,"")-COUNT($H$108:$H437)+1,0)=M437,"",INDEX(Mal!K$9:K$431,COUNTIF($E$108:$F437,"")-COUNT($H$108:$H437)+1,0)),"")</f>
        <v>#N/A</v>
      </c>
      <c r="N438" s="39" t="e">
        <f>IF($E438="",IF(INDEX(Mal!L$9:L$431,COUNTIF($E$108:$F437,"")-COUNT($H$108:$H437)+1,0)=N437,"",INDEX(Mal!L$9:L$431,COUNTIF($E$108:$F437,"")-COUNT($H$108:$H437)+1,0)),"")</f>
        <v>#N/A</v>
      </c>
      <c r="O438" s="39" t="e">
        <f>IF($E438="",IF(INDEX(Mal!M$9:M$431,COUNTIF($E$108:$F437,"")-COUNT($H$108:$H437)+1,0)=O437,"",INDEX(Mal!M$9:M$431,COUNTIF($E$108:$F437,"")-COUNT($H$108:$H437)+1,0)),"")</f>
        <v>#N/A</v>
      </c>
      <c r="P438" s="39" t="e">
        <f>IF($E438="",IF(INDEX(Mal!N$9:N$431,COUNTIF($E$108:$F437,"")-COUNT($H$108:$H437)+1,0)=P437,"",INDEX(Mal!N$9:N$431,COUNTIF($E$108:$F437,"")-COUNT($H$108:$H437)+1,0)),"")</f>
        <v>#N/A</v>
      </c>
      <c r="Q438" s="39" t="e">
        <f>IF($E438="",IF(INDEX(Mal!O$9:O$431,COUNTIF($E$108:$F437,"")-COUNT($H$108:$H437)+1,0)=Q437,"",INDEX(Mal!O$9:O$431,COUNTIF($E$108:$F437,"")-COUNT($H$108:$H437)+1,0)),"")</f>
        <v>#N/A</v>
      </c>
      <c r="R438" s="39" t="e">
        <f>IF($E438="",IF(INDEX(Mal!P$9:P$431,COUNTIF($E$108:$F437,"")-COUNT($H$108:$H437)+1,0)=R437,"",INDEX(Mal!P$9:P$431,COUNTIF($E$108:$F437,"")-COUNT($H$108:$H437)+1,0)),"")</f>
        <v>#N/A</v>
      </c>
      <c r="S438" s="39" t="e">
        <f>IF($E438="",IF(INDEX(Mal!Q$9:Q$431,COUNTIF($E$108:$F437,"")-COUNT($H$108:$H437)+1,0)=S437,"",INDEX(Mal!Q$9:Q$431,COUNTIF($E$108:$F437,"")-COUNT($H$108:$H437)+1,0)),"")</f>
        <v>#N/A</v>
      </c>
      <c r="T438" s="39" t="e">
        <f>IF($E438="",IF(INDEX(Mal!R$9:R$431,COUNTIF($E$108:$F437,"")-COUNT($H$108:$H437)+1,0)=T437,"",INDEX(Mal!R$9:R$431,COUNTIF($E$108:$F437,"")-COUNT($H$108:$H437)+1,0)),"")</f>
        <v>#N/A</v>
      </c>
      <c r="U438" s="39" t="e">
        <f>IF($E438="",IF(INDEX(Mal!S$9:S$431,COUNTIF($E$108:$F437,"")-COUNT($H$108:$H437)+1,0)=U437,"",INDEX(Mal!S$9:S$431,COUNTIF($E$108:$F437,"")-COUNT($H$108:$H437)+1,0)),"")</f>
        <v>#N/A</v>
      </c>
      <c r="V438" s="39" t="e">
        <f t="shared" si="20"/>
        <v>#N/A</v>
      </c>
      <c r="W438" s="39" t="e">
        <f>IF(IF(AND(E438="",F438=""),INDEX(Mal!I$9:I$431,(COUNT($H$108:$H438)-COUNTIF($V$108:$V438,"")),0),"")="","",IF(AND(E438="",F438=""),INDEX(Mal!I$9:I$431,(COUNT($H$108:$H438)-COUNTIF($V$108:$V438,"")),0),""))</f>
        <v>#N/A</v>
      </c>
      <c r="X438" s="39" t="e">
        <f>IF($E438="",IF(INDEX(Mal!J$9:J$431,COUNTIF($E$108:$F437,"")-COUNT($H$108:$H437)+1,0)=X437,"",INDEX(Mal!J$9:J$431,COUNTIF($E$108:$F437,"")-COUNT($H$108:$H437)+1,0)),"")</f>
        <v>#N/A</v>
      </c>
      <c r="Y438" s="39" t="e">
        <f>IF(AND(Y437="",$H438=$H437),"",IF(VLOOKUP($H438,Mal!$A$9:$T$431,20,0)='Sales Orders'!Y437,"",VLOOKUP($H438,Mal!$A$9:$T$431,20,0)))</f>
        <v>#N/A</v>
      </c>
      <c r="Z438" s="39" t="e">
        <f t="shared" si="21"/>
        <v>#N/A</v>
      </c>
    </row>
    <row r="439" spans="1:26">
      <c r="A439" t="str">
        <f>IFERROR(IF(VLOOKUP(H439,Mal!$A$9:$A$431,1,0),"","END"),"END")</f>
        <v>END</v>
      </c>
      <c r="B439" s="39" t="e">
        <f>IF($E439="",IF(INDEX(Mal!$D$9:$D$431,COUNTIF($E$108:$F438,"")-COUNT($H$108:$H438)+1,0)=B438,"",INDEX(Mal!$D$9:$D$431,COUNTIF($E$108:$F438,"")-COUNT($H$108:$H438)+1,0)),"")</f>
        <v>#N/A</v>
      </c>
      <c r="C439" s="39" t="e">
        <f t="shared" si="22"/>
        <v>#N/A</v>
      </c>
      <c r="D439" s="39" t="e">
        <f>IF($E439="",IF(INDEX(Mal!$F$9:$F$431,COUNTIF($E$108:$F438,"")-COUNT($H$108:$H438)+1,0)=D438,"",INDEX(Mal!$F$9:$F$431,COUNTIF($E$108:$F438,"")-COUNT($H$108:$H438)+1,0)),"")</f>
        <v>#N/A</v>
      </c>
      <c r="E439" s="39" t="e">
        <f>IF(AND(E438="",$H439=$H438),"",IF(VLOOKUP(H439,Mal!$A$9:$B$431,2,0)='Sales Orders'!E438,"",VLOOKUP($H439,Mal!$A$9:$B$431,2,0)))</f>
        <v>#N/A</v>
      </c>
      <c r="F439" s="39" t="e">
        <f>IF($E439="",IF(INDEX(Mal!$C$9:$C$431,COUNTIF($E$108:$F438,"")-COUNT($H$108:$H438)+1,0)=F438,"",INDEX(Mal!$C$9:$C$431,COUNTIF($E$108:$F438,"")-COUNT($H$108:$H438)+1,0)),"")</f>
        <v>#N/A</v>
      </c>
      <c r="G439" s="39" t="e">
        <f t="shared" si="23"/>
        <v>#N/A</v>
      </c>
      <c r="H439" s="39">
        <f>IF(COUNTIF(Mal!$A$9:$A$431,'Sales Orders'!H438)+COUNTIFS(Mal!$A$9:$A$431,H438,Mal!$B$9:$B$431,"&lt;&gt;")+COUNTIFS(Mal!$A$9:$A$431,H438,Mal!$C$9:$C$431,"&lt;&gt;")=COUNTIF('Sales Orders'!$H$108:H438,'Sales Orders'!H438),'Sales Orders'!H438+1,'Sales Orders'!H438)</f>
        <v>2</v>
      </c>
      <c r="I439" s="39" t="e">
        <f>IF(E439="","",IF(Mal!$C$5="","",Mal!$C$5))</f>
        <v>#N/A</v>
      </c>
      <c r="J439" s="39" t="e">
        <f>IF(AND(J438="",$H439=$H438),"",IF(VLOOKUP($H439,Mal!$A$9:$H$431,7,0)='Sales Orders'!J438,"",VLOOKUP($H439,Mal!$A$9:$H$431,7,0)))</f>
        <v>#N/A</v>
      </c>
      <c r="K439" s="39" t="e">
        <f>IF(AND(K438="",$H439=$H438),"",IF(VLOOKUP($H439,Mal!$A$9:$H$431,8,0)='Sales Orders'!K438,"",VLOOKUP($H439,Mal!$A$9:$H$431,8,0)))</f>
        <v>#N/A</v>
      </c>
      <c r="L439" s="39" t="e">
        <f>IF(E439="","",IF(Mal!$C$6="","",Mal!$C$6))</f>
        <v>#N/A</v>
      </c>
      <c r="M439" s="39" t="e">
        <f>IF($E439="",IF(INDEX(Mal!K$9:K$431,COUNTIF($E$108:$F438,"")-COUNT($H$108:$H438)+1,0)=M438,"",INDEX(Mal!K$9:K$431,COUNTIF($E$108:$F438,"")-COUNT($H$108:$H438)+1,0)),"")</f>
        <v>#N/A</v>
      </c>
      <c r="N439" s="39" t="e">
        <f>IF($E439="",IF(INDEX(Mal!L$9:L$431,COUNTIF($E$108:$F438,"")-COUNT($H$108:$H438)+1,0)=N438,"",INDEX(Mal!L$9:L$431,COUNTIF($E$108:$F438,"")-COUNT($H$108:$H438)+1,0)),"")</f>
        <v>#N/A</v>
      </c>
      <c r="O439" s="39" t="e">
        <f>IF($E439="",IF(INDEX(Mal!M$9:M$431,COUNTIF($E$108:$F438,"")-COUNT($H$108:$H438)+1,0)=O438,"",INDEX(Mal!M$9:M$431,COUNTIF($E$108:$F438,"")-COUNT($H$108:$H438)+1,0)),"")</f>
        <v>#N/A</v>
      </c>
      <c r="P439" s="39" t="e">
        <f>IF($E439="",IF(INDEX(Mal!N$9:N$431,COUNTIF($E$108:$F438,"")-COUNT($H$108:$H438)+1,0)=P438,"",INDEX(Mal!N$9:N$431,COUNTIF($E$108:$F438,"")-COUNT($H$108:$H438)+1,0)),"")</f>
        <v>#N/A</v>
      </c>
      <c r="Q439" s="39" t="e">
        <f>IF($E439="",IF(INDEX(Mal!O$9:O$431,COUNTIF($E$108:$F438,"")-COUNT($H$108:$H438)+1,0)=Q438,"",INDEX(Mal!O$9:O$431,COUNTIF($E$108:$F438,"")-COUNT($H$108:$H438)+1,0)),"")</f>
        <v>#N/A</v>
      </c>
      <c r="R439" s="39" t="e">
        <f>IF($E439="",IF(INDEX(Mal!P$9:P$431,COUNTIF($E$108:$F438,"")-COUNT($H$108:$H438)+1,0)=R438,"",INDEX(Mal!P$9:P$431,COUNTIF($E$108:$F438,"")-COUNT($H$108:$H438)+1,0)),"")</f>
        <v>#N/A</v>
      </c>
      <c r="S439" s="39" t="e">
        <f>IF($E439="",IF(INDEX(Mal!Q$9:Q$431,COUNTIF($E$108:$F438,"")-COUNT($H$108:$H438)+1,0)=S438,"",INDEX(Mal!Q$9:Q$431,COUNTIF($E$108:$F438,"")-COUNT($H$108:$H438)+1,0)),"")</f>
        <v>#N/A</v>
      </c>
      <c r="T439" s="39" t="e">
        <f>IF($E439="",IF(INDEX(Mal!R$9:R$431,COUNTIF($E$108:$F438,"")-COUNT($H$108:$H438)+1,0)=T438,"",INDEX(Mal!R$9:R$431,COUNTIF($E$108:$F438,"")-COUNT($H$108:$H438)+1,0)),"")</f>
        <v>#N/A</v>
      </c>
      <c r="U439" s="39" t="e">
        <f>IF($E439="",IF(INDEX(Mal!S$9:S$431,COUNTIF($E$108:$F438,"")-COUNT($H$108:$H438)+1,0)=U438,"",INDEX(Mal!S$9:S$431,COUNTIF($E$108:$F438,"")-COUNT($H$108:$H438)+1,0)),"")</f>
        <v>#N/A</v>
      </c>
      <c r="V439" s="39" t="e">
        <f t="shared" si="20"/>
        <v>#N/A</v>
      </c>
      <c r="W439" s="39" t="e">
        <f>IF(IF(AND(E439="",F439=""),INDEX(Mal!I$9:I$431,(COUNT($H$108:$H439)-COUNTIF($V$108:$V439,"")),0),"")="","",IF(AND(E439="",F439=""),INDEX(Mal!I$9:I$431,(COUNT($H$108:$H439)-COUNTIF($V$108:$V439,"")),0),""))</f>
        <v>#N/A</v>
      </c>
      <c r="X439" s="39" t="e">
        <f>IF($E439="",IF(INDEX(Mal!J$9:J$431,COUNTIF($E$108:$F438,"")-COUNT($H$108:$H438)+1,0)=X438,"",INDEX(Mal!J$9:J$431,COUNTIF($E$108:$F438,"")-COUNT($H$108:$H438)+1,0)),"")</f>
        <v>#N/A</v>
      </c>
      <c r="Y439" s="39" t="e">
        <f>IF(AND(Y438="",$H439=$H438),"",IF(VLOOKUP($H439,Mal!$A$9:$T$431,20,0)='Sales Orders'!Y438,"",VLOOKUP($H439,Mal!$A$9:$T$431,20,0)))</f>
        <v>#N/A</v>
      </c>
      <c r="Z439" s="39" t="e">
        <f t="shared" si="21"/>
        <v>#N/A</v>
      </c>
    </row>
    <row r="440" spans="1:26">
      <c r="A440" t="str">
        <f>IFERROR(IF(VLOOKUP(H440,Mal!$A$9:$A$431,1,0),"","END"),"END")</f>
        <v>END</v>
      </c>
      <c r="B440" s="39" t="e">
        <f>IF($E440="",IF(INDEX(Mal!$D$9:$D$431,COUNTIF($E$108:$F439,"")-COUNT($H$108:$H439)+1,0)=B439,"",INDEX(Mal!$D$9:$D$431,COUNTIF($E$108:$F439,"")-COUNT($H$108:$H439)+1,0)),"")</f>
        <v>#N/A</v>
      </c>
      <c r="C440" s="39" t="e">
        <f t="shared" si="22"/>
        <v>#N/A</v>
      </c>
      <c r="D440" s="39" t="e">
        <f>IF($E440="",IF(INDEX(Mal!$F$9:$F$431,COUNTIF($E$108:$F439,"")-COUNT($H$108:$H439)+1,0)=D439,"",INDEX(Mal!$F$9:$F$431,COUNTIF($E$108:$F439,"")-COUNT($H$108:$H439)+1,0)),"")</f>
        <v>#N/A</v>
      </c>
      <c r="E440" s="39" t="e">
        <f>IF(AND(E439="",$H440=$H439),"",IF(VLOOKUP(H440,Mal!$A$9:$B$431,2,0)='Sales Orders'!E439,"",VLOOKUP($H440,Mal!$A$9:$B$431,2,0)))</f>
        <v>#N/A</v>
      </c>
      <c r="F440" s="39" t="e">
        <f>IF($E440="",IF(INDEX(Mal!$C$9:$C$431,COUNTIF($E$108:$F439,"")-COUNT($H$108:$H439)+1,0)=F439,"",INDEX(Mal!$C$9:$C$431,COUNTIF($E$108:$F439,"")-COUNT($H$108:$H439)+1,0)),"")</f>
        <v>#N/A</v>
      </c>
      <c r="G440" s="39" t="e">
        <f t="shared" si="23"/>
        <v>#N/A</v>
      </c>
      <c r="H440" s="39">
        <f>IF(COUNTIF(Mal!$A$9:$A$431,'Sales Orders'!H439)+COUNTIFS(Mal!$A$9:$A$431,H439,Mal!$B$9:$B$431,"&lt;&gt;")+COUNTIFS(Mal!$A$9:$A$431,H439,Mal!$C$9:$C$431,"&lt;&gt;")=COUNTIF('Sales Orders'!$H$108:H439,'Sales Orders'!H439),'Sales Orders'!H439+1,'Sales Orders'!H439)</f>
        <v>2</v>
      </c>
      <c r="I440" s="39" t="e">
        <f>IF(E440="","",IF(Mal!$C$5="","",Mal!$C$5))</f>
        <v>#N/A</v>
      </c>
      <c r="J440" s="39" t="e">
        <f>IF(AND(J439="",$H440=$H439),"",IF(VLOOKUP($H440,Mal!$A$9:$H$431,7,0)='Sales Orders'!J439,"",VLOOKUP($H440,Mal!$A$9:$H$431,7,0)))</f>
        <v>#N/A</v>
      </c>
      <c r="K440" s="39" t="e">
        <f>IF(AND(K439="",$H440=$H439),"",IF(VLOOKUP($H440,Mal!$A$9:$H$431,8,0)='Sales Orders'!K439,"",VLOOKUP($H440,Mal!$A$9:$H$431,8,0)))</f>
        <v>#N/A</v>
      </c>
      <c r="L440" s="39" t="e">
        <f>IF(E440="","",IF(Mal!$C$6="","",Mal!$C$6))</f>
        <v>#N/A</v>
      </c>
      <c r="M440" s="39" t="e">
        <f>IF($E440="",IF(INDEX(Mal!K$9:K$431,COUNTIF($E$108:$F439,"")-COUNT($H$108:$H439)+1,0)=M439,"",INDEX(Mal!K$9:K$431,COUNTIF($E$108:$F439,"")-COUNT($H$108:$H439)+1,0)),"")</f>
        <v>#N/A</v>
      </c>
      <c r="N440" s="39" t="e">
        <f>IF($E440="",IF(INDEX(Mal!L$9:L$431,COUNTIF($E$108:$F439,"")-COUNT($H$108:$H439)+1,0)=N439,"",INDEX(Mal!L$9:L$431,COUNTIF($E$108:$F439,"")-COUNT($H$108:$H439)+1,0)),"")</f>
        <v>#N/A</v>
      </c>
      <c r="O440" s="39" t="e">
        <f>IF($E440="",IF(INDEX(Mal!M$9:M$431,COUNTIF($E$108:$F439,"")-COUNT($H$108:$H439)+1,0)=O439,"",INDEX(Mal!M$9:M$431,COUNTIF($E$108:$F439,"")-COUNT($H$108:$H439)+1,0)),"")</f>
        <v>#N/A</v>
      </c>
      <c r="P440" s="39" t="e">
        <f>IF($E440="",IF(INDEX(Mal!N$9:N$431,COUNTIF($E$108:$F439,"")-COUNT($H$108:$H439)+1,0)=P439,"",INDEX(Mal!N$9:N$431,COUNTIF($E$108:$F439,"")-COUNT($H$108:$H439)+1,0)),"")</f>
        <v>#N/A</v>
      </c>
      <c r="Q440" s="39" t="e">
        <f>IF($E440="",IF(INDEX(Mal!O$9:O$431,COUNTIF($E$108:$F439,"")-COUNT($H$108:$H439)+1,0)=Q439,"",INDEX(Mal!O$9:O$431,COUNTIF($E$108:$F439,"")-COUNT($H$108:$H439)+1,0)),"")</f>
        <v>#N/A</v>
      </c>
      <c r="R440" s="39" t="e">
        <f>IF($E440="",IF(INDEX(Mal!P$9:P$431,COUNTIF($E$108:$F439,"")-COUNT($H$108:$H439)+1,0)=R439,"",INDEX(Mal!P$9:P$431,COUNTIF($E$108:$F439,"")-COUNT($H$108:$H439)+1,0)),"")</f>
        <v>#N/A</v>
      </c>
      <c r="S440" s="39" t="e">
        <f>IF($E440="",IF(INDEX(Mal!Q$9:Q$431,COUNTIF($E$108:$F439,"")-COUNT($H$108:$H439)+1,0)=S439,"",INDEX(Mal!Q$9:Q$431,COUNTIF($E$108:$F439,"")-COUNT($H$108:$H439)+1,0)),"")</f>
        <v>#N/A</v>
      </c>
      <c r="T440" s="39" t="e">
        <f>IF($E440="",IF(INDEX(Mal!R$9:R$431,COUNTIF($E$108:$F439,"")-COUNT($H$108:$H439)+1,0)=T439,"",INDEX(Mal!R$9:R$431,COUNTIF($E$108:$F439,"")-COUNT($H$108:$H439)+1,0)),"")</f>
        <v>#N/A</v>
      </c>
      <c r="U440" s="39" t="e">
        <f>IF($E440="",IF(INDEX(Mal!S$9:S$431,COUNTIF($E$108:$F439,"")-COUNT($H$108:$H439)+1,0)=U439,"",INDEX(Mal!S$9:S$431,COUNTIF($E$108:$F439,"")-COUNT($H$108:$H439)+1,0)),"")</f>
        <v>#N/A</v>
      </c>
      <c r="V440" s="39" t="e">
        <f t="shared" si="20"/>
        <v>#N/A</v>
      </c>
      <c r="W440" s="39" t="e">
        <f>IF(IF(AND(E440="",F440=""),INDEX(Mal!I$9:I$431,(COUNT($H$108:$H440)-COUNTIF($V$108:$V440,"")),0),"")="","",IF(AND(E440="",F440=""),INDEX(Mal!I$9:I$431,(COUNT($H$108:$H440)-COUNTIF($V$108:$V440,"")),0),""))</f>
        <v>#N/A</v>
      </c>
      <c r="X440" s="39" t="e">
        <f>IF($E440="",IF(INDEX(Mal!J$9:J$431,COUNTIF($E$108:$F439,"")-COUNT($H$108:$H439)+1,0)=X439,"",INDEX(Mal!J$9:J$431,COUNTIF($E$108:$F439,"")-COUNT($H$108:$H439)+1,0)),"")</f>
        <v>#N/A</v>
      </c>
      <c r="Y440" s="39" t="e">
        <f>IF(AND(Y439="",$H440=$H439),"",IF(VLOOKUP($H440,Mal!$A$9:$T$431,20,0)='Sales Orders'!Y439,"",VLOOKUP($H440,Mal!$A$9:$T$431,20,0)))</f>
        <v>#N/A</v>
      </c>
      <c r="Z440" s="39" t="e">
        <f t="shared" si="21"/>
        <v>#N/A</v>
      </c>
    </row>
    <row r="441" spans="1:26">
      <c r="A441" t="str">
        <f>IFERROR(IF(VLOOKUP(H441,Mal!$A$9:$A$431,1,0),"","END"),"END")</f>
        <v>END</v>
      </c>
      <c r="B441" s="39" t="e">
        <f>IF($E441="",IF(INDEX(Mal!$D$9:$D$431,COUNTIF($E$108:$F440,"")-COUNT($H$108:$H440)+1,0)=B440,"",INDEX(Mal!$D$9:$D$431,COUNTIF($E$108:$F440,"")-COUNT($H$108:$H440)+1,0)),"")</f>
        <v>#N/A</v>
      </c>
      <c r="C441" s="39" t="e">
        <f t="shared" si="22"/>
        <v>#N/A</v>
      </c>
      <c r="D441" s="39" t="e">
        <f>IF($E441="",IF(INDEX(Mal!$F$9:$F$431,COUNTIF($E$108:$F440,"")-COUNT($H$108:$H440)+1,0)=D440,"",INDEX(Mal!$F$9:$F$431,COUNTIF($E$108:$F440,"")-COUNT($H$108:$H440)+1,0)),"")</f>
        <v>#N/A</v>
      </c>
      <c r="E441" s="39" t="e">
        <f>IF(AND(E440="",$H441=$H440),"",IF(VLOOKUP(H441,Mal!$A$9:$B$431,2,0)='Sales Orders'!E440,"",VLOOKUP($H441,Mal!$A$9:$B$431,2,0)))</f>
        <v>#N/A</v>
      </c>
      <c r="F441" s="39" t="e">
        <f>IF($E441="",IF(INDEX(Mal!$C$9:$C$431,COUNTIF($E$108:$F440,"")-COUNT($H$108:$H440)+1,0)=F440,"",INDEX(Mal!$C$9:$C$431,COUNTIF($E$108:$F440,"")-COUNT($H$108:$H440)+1,0)),"")</f>
        <v>#N/A</v>
      </c>
      <c r="G441" s="39" t="e">
        <f t="shared" si="23"/>
        <v>#N/A</v>
      </c>
      <c r="H441" s="39">
        <f>IF(COUNTIF(Mal!$A$9:$A$431,'Sales Orders'!H440)+COUNTIFS(Mal!$A$9:$A$431,H440,Mal!$B$9:$B$431,"&lt;&gt;")+COUNTIFS(Mal!$A$9:$A$431,H440,Mal!$C$9:$C$431,"&lt;&gt;")=COUNTIF('Sales Orders'!$H$108:H440,'Sales Orders'!H440),'Sales Orders'!H440+1,'Sales Orders'!H440)</f>
        <v>2</v>
      </c>
      <c r="I441" s="39" t="e">
        <f>IF(E441="","",IF(Mal!$C$5="","",Mal!$C$5))</f>
        <v>#N/A</v>
      </c>
      <c r="J441" s="39" t="e">
        <f>IF(AND(J440="",$H441=$H440),"",IF(VLOOKUP($H441,Mal!$A$9:$H$431,7,0)='Sales Orders'!J440,"",VLOOKUP($H441,Mal!$A$9:$H$431,7,0)))</f>
        <v>#N/A</v>
      </c>
      <c r="K441" s="39" t="e">
        <f>IF(AND(K440="",$H441=$H440),"",IF(VLOOKUP($H441,Mal!$A$9:$H$431,8,0)='Sales Orders'!K440,"",VLOOKUP($H441,Mal!$A$9:$H$431,8,0)))</f>
        <v>#N/A</v>
      </c>
      <c r="L441" s="39" t="e">
        <f>IF(E441="","",IF(Mal!$C$6="","",Mal!$C$6))</f>
        <v>#N/A</v>
      </c>
      <c r="M441" s="39" t="e">
        <f>IF($E441="",IF(INDEX(Mal!K$9:K$431,COUNTIF($E$108:$F440,"")-COUNT($H$108:$H440)+1,0)=M440,"",INDEX(Mal!K$9:K$431,COUNTIF($E$108:$F440,"")-COUNT($H$108:$H440)+1,0)),"")</f>
        <v>#N/A</v>
      </c>
      <c r="N441" s="39" t="e">
        <f>IF($E441="",IF(INDEX(Mal!L$9:L$431,COUNTIF($E$108:$F440,"")-COUNT($H$108:$H440)+1,0)=N440,"",INDEX(Mal!L$9:L$431,COUNTIF($E$108:$F440,"")-COUNT($H$108:$H440)+1,0)),"")</f>
        <v>#N/A</v>
      </c>
      <c r="O441" s="39" t="e">
        <f>IF($E441="",IF(INDEX(Mal!M$9:M$431,COUNTIF($E$108:$F440,"")-COUNT($H$108:$H440)+1,0)=O440,"",INDEX(Mal!M$9:M$431,COUNTIF($E$108:$F440,"")-COUNT($H$108:$H440)+1,0)),"")</f>
        <v>#N/A</v>
      </c>
      <c r="P441" s="39" t="e">
        <f>IF($E441="",IF(INDEX(Mal!N$9:N$431,COUNTIF($E$108:$F440,"")-COUNT($H$108:$H440)+1,0)=P440,"",INDEX(Mal!N$9:N$431,COUNTIF($E$108:$F440,"")-COUNT($H$108:$H440)+1,0)),"")</f>
        <v>#N/A</v>
      </c>
      <c r="Q441" s="39" t="e">
        <f>IF($E441="",IF(INDEX(Mal!O$9:O$431,COUNTIF($E$108:$F440,"")-COUNT($H$108:$H440)+1,0)=Q440,"",INDEX(Mal!O$9:O$431,COUNTIF($E$108:$F440,"")-COUNT($H$108:$H440)+1,0)),"")</f>
        <v>#N/A</v>
      </c>
      <c r="R441" s="39" t="e">
        <f>IF($E441="",IF(INDEX(Mal!P$9:P$431,COUNTIF($E$108:$F440,"")-COUNT($H$108:$H440)+1,0)=R440,"",INDEX(Mal!P$9:P$431,COUNTIF($E$108:$F440,"")-COUNT($H$108:$H440)+1,0)),"")</f>
        <v>#N/A</v>
      </c>
      <c r="S441" s="39" t="e">
        <f>IF($E441="",IF(INDEX(Mal!Q$9:Q$431,COUNTIF($E$108:$F440,"")-COUNT($H$108:$H440)+1,0)=S440,"",INDEX(Mal!Q$9:Q$431,COUNTIF($E$108:$F440,"")-COUNT($H$108:$H440)+1,0)),"")</f>
        <v>#N/A</v>
      </c>
      <c r="T441" s="39" t="e">
        <f>IF($E441="",IF(INDEX(Mal!R$9:R$431,COUNTIF($E$108:$F440,"")-COUNT($H$108:$H440)+1,0)=T440,"",INDEX(Mal!R$9:R$431,COUNTIF($E$108:$F440,"")-COUNT($H$108:$H440)+1,0)),"")</f>
        <v>#N/A</v>
      </c>
      <c r="U441" s="39" t="e">
        <f>IF($E441="",IF(INDEX(Mal!S$9:S$431,COUNTIF($E$108:$F440,"")-COUNT($H$108:$H440)+1,0)=U440,"",INDEX(Mal!S$9:S$431,COUNTIF($E$108:$F440,"")-COUNT($H$108:$H440)+1,0)),"")</f>
        <v>#N/A</v>
      </c>
      <c r="V441" s="39" t="e">
        <f t="shared" si="20"/>
        <v>#N/A</v>
      </c>
      <c r="W441" s="39" t="e">
        <f>IF(IF(AND(E441="",F441=""),INDEX(Mal!I$9:I$431,(COUNT($H$108:$H441)-COUNTIF($V$108:$V441,"")),0),"")="","",IF(AND(E441="",F441=""),INDEX(Mal!I$9:I$431,(COUNT($H$108:$H441)-COUNTIF($V$108:$V441,"")),0),""))</f>
        <v>#N/A</v>
      </c>
      <c r="X441" s="39" t="e">
        <f>IF($E441="",IF(INDEX(Mal!J$9:J$431,COUNTIF($E$108:$F440,"")-COUNT($H$108:$H440)+1,0)=X440,"",INDEX(Mal!J$9:J$431,COUNTIF($E$108:$F440,"")-COUNT($H$108:$H440)+1,0)),"")</f>
        <v>#N/A</v>
      </c>
      <c r="Y441" s="39" t="e">
        <f>IF(AND(Y440="",$H441=$H440),"",IF(VLOOKUP($H441,Mal!$A$9:$T$431,20,0)='Sales Orders'!Y440,"",VLOOKUP($H441,Mal!$A$9:$T$431,20,0)))</f>
        <v>#N/A</v>
      </c>
      <c r="Z441" s="39" t="e">
        <f t="shared" si="21"/>
        <v>#N/A</v>
      </c>
    </row>
    <row r="442" spans="1:26">
      <c r="A442" t="str">
        <f>IFERROR(IF(VLOOKUP(H442,Mal!$A$9:$A$431,1,0),"","END"),"END")</f>
        <v>END</v>
      </c>
      <c r="B442" s="39" t="e">
        <f>IF($E442="",IF(INDEX(Mal!$D$9:$D$431,COUNTIF($E$108:$F441,"")-COUNT($H$108:$H441)+1,0)=B441,"",INDEX(Mal!$D$9:$D$431,COUNTIF($E$108:$F441,"")-COUNT($H$108:$H441)+1,0)),"")</f>
        <v>#N/A</v>
      </c>
      <c r="C442" s="39" t="e">
        <f t="shared" si="22"/>
        <v>#N/A</v>
      </c>
      <c r="D442" s="39" t="e">
        <f>IF($E442="",IF(INDEX(Mal!$F$9:$F$431,COUNTIF($E$108:$F441,"")-COUNT($H$108:$H441)+1,0)=D441,"",INDEX(Mal!$F$9:$F$431,COUNTIF($E$108:$F441,"")-COUNT($H$108:$H441)+1,0)),"")</f>
        <v>#N/A</v>
      </c>
      <c r="E442" s="39" t="e">
        <f>IF(AND(E441="",$H442=$H441),"",IF(VLOOKUP(H442,Mal!$A$9:$B$431,2,0)='Sales Orders'!E441,"",VLOOKUP($H442,Mal!$A$9:$B$431,2,0)))</f>
        <v>#N/A</v>
      </c>
      <c r="F442" s="39" t="e">
        <f>IF($E442="",IF(INDEX(Mal!$C$9:$C$431,COUNTIF($E$108:$F441,"")-COUNT($H$108:$H441)+1,0)=F441,"",INDEX(Mal!$C$9:$C$431,COUNTIF($E$108:$F441,"")-COUNT($H$108:$H441)+1,0)),"")</f>
        <v>#N/A</v>
      </c>
      <c r="G442" s="39" t="e">
        <f t="shared" si="23"/>
        <v>#N/A</v>
      </c>
      <c r="H442" s="39">
        <f>IF(COUNTIF(Mal!$A$9:$A$431,'Sales Orders'!H441)+COUNTIFS(Mal!$A$9:$A$431,H441,Mal!$B$9:$B$431,"&lt;&gt;")+COUNTIFS(Mal!$A$9:$A$431,H441,Mal!$C$9:$C$431,"&lt;&gt;")=COUNTIF('Sales Orders'!$H$108:H441,'Sales Orders'!H441),'Sales Orders'!H441+1,'Sales Orders'!H441)</f>
        <v>2</v>
      </c>
      <c r="I442" s="39" t="e">
        <f>IF(E442="","",IF(Mal!$C$5="","",Mal!$C$5))</f>
        <v>#N/A</v>
      </c>
      <c r="J442" s="39" t="e">
        <f>IF(AND(J441="",$H442=$H441),"",IF(VLOOKUP($H442,Mal!$A$9:$H$431,7,0)='Sales Orders'!J441,"",VLOOKUP($H442,Mal!$A$9:$H$431,7,0)))</f>
        <v>#N/A</v>
      </c>
      <c r="K442" s="39" t="e">
        <f>IF(AND(K441="",$H442=$H441),"",IF(VLOOKUP($H442,Mal!$A$9:$H$431,8,0)='Sales Orders'!K441,"",VLOOKUP($H442,Mal!$A$9:$H$431,8,0)))</f>
        <v>#N/A</v>
      </c>
      <c r="L442" s="39" t="e">
        <f>IF(E442="","",IF(Mal!$C$6="","",Mal!$C$6))</f>
        <v>#N/A</v>
      </c>
      <c r="M442" s="39" t="e">
        <f>IF($E442="",IF(INDEX(Mal!K$9:K$431,COUNTIF($E$108:$F441,"")-COUNT($H$108:$H441)+1,0)=M441,"",INDEX(Mal!K$9:K$431,COUNTIF($E$108:$F441,"")-COUNT($H$108:$H441)+1,0)),"")</f>
        <v>#N/A</v>
      </c>
      <c r="N442" s="39" t="e">
        <f>IF($E442="",IF(INDEX(Mal!L$9:L$431,COUNTIF($E$108:$F441,"")-COUNT($H$108:$H441)+1,0)=N441,"",INDEX(Mal!L$9:L$431,COUNTIF($E$108:$F441,"")-COUNT($H$108:$H441)+1,0)),"")</f>
        <v>#N/A</v>
      </c>
      <c r="O442" s="39" t="e">
        <f>IF($E442="",IF(INDEX(Mal!M$9:M$431,COUNTIF($E$108:$F441,"")-COUNT($H$108:$H441)+1,0)=O441,"",INDEX(Mal!M$9:M$431,COUNTIF($E$108:$F441,"")-COUNT($H$108:$H441)+1,0)),"")</f>
        <v>#N/A</v>
      </c>
      <c r="P442" s="39" t="e">
        <f>IF($E442="",IF(INDEX(Mal!N$9:N$431,COUNTIF($E$108:$F441,"")-COUNT($H$108:$H441)+1,0)=P441,"",INDEX(Mal!N$9:N$431,COUNTIF($E$108:$F441,"")-COUNT($H$108:$H441)+1,0)),"")</f>
        <v>#N/A</v>
      </c>
      <c r="Q442" s="39" t="e">
        <f>IF($E442="",IF(INDEX(Mal!O$9:O$431,COUNTIF($E$108:$F441,"")-COUNT($H$108:$H441)+1,0)=Q441,"",INDEX(Mal!O$9:O$431,COUNTIF($E$108:$F441,"")-COUNT($H$108:$H441)+1,0)),"")</f>
        <v>#N/A</v>
      </c>
      <c r="R442" s="39" t="e">
        <f>IF($E442="",IF(INDEX(Mal!P$9:P$431,COUNTIF($E$108:$F441,"")-COUNT($H$108:$H441)+1,0)=R441,"",INDEX(Mal!P$9:P$431,COUNTIF($E$108:$F441,"")-COUNT($H$108:$H441)+1,0)),"")</f>
        <v>#N/A</v>
      </c>
      <c r="S442" s="39" t="e">
        <f>IF($E442="",IF(INDEX(Mal!Q$9:Q$431,COUNTIF($E$108:$F441,"")-COUNT($H$108:$H441)+1,0)=S441,"",INDEX(Mal!Q$9:Q$431,COUNTIF($E$108:$F441,"")-COUNT($H$108:$H441)+1,0)),"")</f>
        <v>#N/A</v>
      </c>
      <c r="T442" s="39" t="e">
        <f>IF($E442="",IF(INDEX(Mal!R$9:R$431,COUNTIF($E$108:$F441,"")-COUNT($H$108:$H441)+1,0)=T441,"",INDEX(Mal!R$9:R$431,COUNTIF($E$108:$F441,"")-COUNT($H$108:$H441)+1,0)),"")</f>
        <v>#N/A</v>
      </c>
      <c r="U442" s="39" t="e">
        <f>IF($E442="",IF(INDEX(Mal!S$9:S$431,COUNTIF($E$108:$F441,"")-COUNT($H$108:$H441)+1,0)=U441,"",INDEX(Mal!S$9:S$431,COUNTIF($E$108:$F441,"")-COUNT($H$108:$H441)+1,0)),"")</f>
        <v>#N/A</v>
      </c>
      <c r="V442" s="39" t="e">
        <f t="shared" si="20"/>
        <v>#N/A</v>
      </c>
      <c r="W442" s="39" t="e">
        <f>IF(IF(AND(E442="",F442=""),INDEX(Mal!I$9:I$431,(COUNT($H$108:$H442)-COUNTIF($V$108:$V442,"")),0),"")="","",IF(AND(E442="",F442=""),INDEX(Mal!I$9:I$431,(COUNT($H$108:$H442)-COUNTIF($V$108:$V442,"")),0),""))</f>
        <v>#N/A</v>
      </c>
      <c r="X442" s="39" t="e">
        <f>IF($E442="",IF(INDEX(Mal!J$9:J$431,COUNTIF($E$108:$F441,"")-COUNT($H$108:$H441)+1,0)=X441,"",INDEX(Mal!J$9:J$431,COUNTIF($E$108:$F441,"")-COUNT($H$108:$H441)+1,0)),"")</f>
        <v>#N/A</v>
      </c>
      <c r="Y442" s="39" t="e">
        <f>IF(AND(Y441="",$H442=$H441),"",IF(VLOOKUP($H442,Mal!$A$9:$T$431,20,0)='Sales Orders'!Y441,"",VLOOKUP($H442,Mal!$A$9:$T$431,20,0)))</f>
        <v>#N/A</v>
      </c>
      <c r="Z442" s="39" t="e">
        <f t="shared" si="21"/>
        <v>#N/A</v>
      </c>
    </row>
    <row r="443" spans="1:26">
      <c r="A443" t="str">
        <f>IFERROR(IF(VLOOKUP(H443,Mal!$A$9:$A$431,1,0),"","END"),"END")</f>
        <v>END</v>
      </c>
      <c r="B443" s="39" t="e">
        <f>IF($E443="",IF(INDEX(Mal!$D$9:$D$431,COUNTIF($E$108:$F442,"")-COUNT($H$108:$H442)+1,0)=B442,"",INDEX(Mal!$D$9:$D$431,COUNTIF($E$108:$F442,"")-COUNT($H$108:$H442)+1,0)),"")</f>
        <v>#N/A</v>
      </c>
      <c r="C443" s="39" t="e">
        <f t="shared" si="22"/>
        <v>#N/A</v>
      </c>
      <c r="D443" s="39" t="e">
        <f>IF($E443="",IF(INDEX(Mal!$F$9:$F$431,COUNTIF($E$108:$F442,"")-COUNT($H$108:$H442)+1,0)=D442,"",INDEX(Mal!$F$9:$F$431,COUNTIF($E$108:$F442,"")-COUNT($H$108:$H442)+1,0)),"")</f>
        <v>#N/A</v>
      </c>
      <c r="E443" s="39" t="e">
        <f>IF(AND(E442="",$H443=$H442),"",IF(VLOOKUP(H443,Mal!$A$9:$B$431,2,0)='Sales Orders'!E442,"",VLOOKUP($H443,Mal!$A$9:$B$431,2,0)))</f>
        <v>#N/A</v>
      </c>
      <c r="F443" s="39" t="e">
        <f>IF($E443="",IF(INDEX(Mal!$C$9:$C$431,COUNTIF($E$108:$F442,"")-COUNT($H$108:$H442)+1,0)=F442,"",INDEX(Mal!$C$9:$C$431,COUNTIF($E$108:$F442,"")-COUNT($H$108:$H442)+1,0)),"")</f>
        <v>#N/A</v>
      </c>
      <c r="G443" s="39" t="e">
        <f t="shared" si="23"/>
        <v>#N/A</v>
      </c>
      <c r="H443" s="39">
        <f>IF(COUNTIF(Mal!$A$9:$A$431,'Sales Orders'!H442)+COUNTIFS(Mal!$A$9:$A$431,H442,Mal!$B$9:$B$431,"&lt;&gt;")+COUNTIFS(Mal!$A$9:$A$431,H442,Mal!$C$9:$C$431,"&lt;&gt;")=COUNTIF('Sales Orders'!$H$108:H442,'Sales Orders'!H442),'Sales Orders'!H442+1,'Sales Orders'!H442)</f>
        <v>2</v>
      </c>
      <c r="I443" s="39" t="e">
        <f>IF(E443="","",IF(Mal!$C$5="","",Mal!$C$5))</f>
        <v>#N/A</v>
      </c>
      <c r="J443" s="39" t="e">
        <f>IF(AND(J442="",$H443=$H442),"",IF(VLOOKUP($H443,Mal!$A$9:$H$431,7,0)='Sales Orders'!J442,"",VLOOKUP($H443,Mal!$A$9:$H$431,7,0)))</f>
        <v>#N/A</v>
      </c>
      <c r="K443" s="39" t="e">
        <f>IF(AND(K442="",$H443=$H442),"",IF(VLOOKUP($H443,Mal!$A$9:$H$431,8,0)='Sales Orders'!K442,"",VLOOKUP($H443,Mal!$A$9:$H$431,8,0)))</f>
        <v>#N/A</v>
      </c>
      <c r="L443" s="39" t="e">
        <f>IF(E443="","",IF(Mal!$C$6="","",Mal!$C$6))</f>
        <v>#N/A</v>
      </c>
      <c r="M443" s="39" t="e">
        <f>IF($E443="",IF(INDEX(Mal!K$9:K$431,COUNTIF($E$108:$F442,"")-COUNT($H$108:$H442)+1,0)=M442,"",INDEX(Mal!K$9:K$431,COUNTIF($E$108:$F442,"")-COUNT($H$108:$H442)+1,0)),"")</f>
        <v>#N/A</v>
      </c>
      <c r="N443" s="39" t="e">
        <f>IF($E443="",IF(INDEX(Mal!L$9:L$431,COUNTIF($E$108:$F442,"")-COUNT($H$108:$H442)+1,0)=N442,"",INDEX(Mal!L$9:L$431,COUNTIF($E$108:$F442,"")-COUNT($H$108:$H442)+1,0)),"")</f>
        <v>#N/A</v>
      </c>
      <c r="O443" s="39" t="e">
        <f>IF($E443="",IF(INDEX(Mal!M$9:M$431,COUNTIF($E$108:$F442,"")-COUNT($H$108:$H442)+1,0)=O442,"",INDEX(Mal!M$9:M$431,COUNTIF($E$108:$F442,"")-COUNT($H$108:$H442)+1,0)),"")</f>
        <v>#N/A</v>
      </c>
      <c r="P443" s="39" t="e">
        <f>IF($E443="",IF(INDEX(Mal!N$9:N$431,COUNTIF($E$108:$F442,"")-COUNT($H$108:$H442)+1,0)=P442,"",INDEX(Mal!N$9:N$431,COUNTIF($E$108:$F442,"")-COUNT($H$108:$H442)+1,0)),"")</f>
        <v>#N/A</v>
      </c>
      <c r="Q443" s="39" t="e">
        <f>IF($E443="",IF(INDEX(Mal!O$9:O$431,COUNTIF($E$108:$F442,"")-COUNT($H$108:$H442)+1,0)=Q442,"",INDEX(Mal!O$9:O$431,COUNTIF($E$108:$F442,"")-COUNT($H$108:$H442)+1,0)),"")</f>
        <v>#N/A</v>
      </c>
      <c r="R443" s="39" t="e">
        <f>IF($E443="",IF(INDEX(Mal!P$9:P$431,COUNTIF($E$108:$F442,"")-COUNT($H$108:$H442)+1,0)=R442,"",INDEX(Mal!P$9:P$431,COUNTIF($E$108:$F442,"")-COUNT($H$108:$H442)+1,0)),"")</f>
        <v>#N/A</v>
      </c>
      <c r="S443" s="39" t="e">
        <f>IF($E443="",IF(INDEX(Mal!Q$9:Q$431,COUNTIF($E$108:$F442,"")-COUNT($H$108:$H442)+1,0)=S442,"",INDEX(Mal!Q$9:Q$431,COUNTIF($E$108:$F442,"")-COUNT($H$108:$H442)+1,0)),"")</f>
        <v>#N/A</v>
      </c>
      <c r="T443" s="39" t="e">
        <f>IF($E443="",IF(INDEX(Mal!R$9:R$431,COUNTIF($E$108:$F442,"")-COUNT($H$108:$H442)+1,0)=T442,"",INDEX(Mal!R$9:R$431,COUNTIF($E$108:$F442,"")-COUNT($H$108:$H442)+1,0)),"")</f>
        <v>#N/A</v>
      </c>
      <c r="U443" s="39" t="e">
        <f>IF($E443="",IF(INDEX(Mal!S$9:S$431,COUNTIF($E$108:$F442,"")-COUNT($H$108:$H442)+1,0)=U442,"",INDEX(Mal!S$9:S$431,COUNTIF($E$108:$F442,"")-COUNT($H$108:$H442)+1,0)),"")</f>
        <v>#N/A</v>
      </c>
      <c r="V443" s="39" t="e">
        <f t="shared" si="20"/>
        <v>#N/A</v>
      </c>
      <c r="W443" s="39" t="e">
        <f>IF(IF(AND(E443="",F443=""),INDEX(Mal!I$9:I$431,(COUNT($H$108:$H443)-COUNTIF($V$108:$V443,"")),0),"")="","",IF(AND(E443="",F443=""),INDEX(Mal!I$9:I$431,(COUNT($H$108:$H443)-COUNTIF($V$108:$V443,"")),0),""))</f>
        <v>#N/A</v>
      </c>
      <c r="X443" s="39" t="e">
        <f>IF($E443="",IF(INDEX(Mal!J$9:J$431,COUNTIF($E$108:$F442,"")-COUNT($H$108:$H442)+1,0)=X442,"",INDEX(Mal!J$9:J$431,COUNTIF($E$108:$F442,"")-COUNT($H$108:$H442)+1,0)),"")</f>
        <v>#N/A</v>
      </c>
      <c r="Y443" s="39" t="e">
        <f>IF(AND(Y442="",$H443=$H442),"",IF(VLOOKUP($H443,Mal!$A$9:$T$431,20,0)='Sales Orders'!Y442,"",VLOOKUP($H443,Mal!$A$9:$T$431,20,0)))</f>
        <v>#N/A</v>
      </c>
      <c r="Z443" s="39" t="e">
        <f t="shared" si="21"/>
        <v>#N/A</v>
      </c>
    </row>
    <row r="444" spans="1:26">
      <c r="A444" t="str">
        <f>IFERROR(IF(VLOOKUP(H444,Mal!$A$9:$A$431,1,0),"","END"),"END")</f>
        <v>END</v>
      </c>
      <c r="B444" s="39" t="e">
        <f>IF($E444="",IF(INDEX(Mal!$D$9:$D$431,COUNTIF($E$108:$F443,"")-COUNT($H$108:$H443)+1,0)=B443,"",INDEX(Mal!$D$9:$D$431,COUNTIF($E$108:$F443,"")-COUNT($H$108:$H443)+1,0)),"")</f>
        <v>#N/A</v>
      </c>
      <c r="C444" s="39" t="e">
        <f t="shared" si="22"/>
        <v>#N/A</v>
      </c>
      <c r="D444" s="39" t="e">
        <f>IF($E444="",IF(INDEX(Mal!$F$9:$F$431,COUNTIF($E$108:$F443,"")-COUNT($H$108:$H443)+1,0)=D443,"",INDEX(Mal!$F$9:$F$431,COUNTIF($E$108:$F443,"")-COUNT($H$108:$H443)+1,0)),"")</f>
        <v>#N/A</v>
      </c>
      <c r="E444" s="39" t="e">
        <f>IF(AND(E443="",$H444=$H443),"",IF(VLOOKUP(H444,Mal!$A$9:$B$431,2,0)='Sales Orders'!E443,"",VLOOKUP($H444,Mal!$A$9:$B$431,2,0)))</f>
        <v>#N/A</v>
      </c>
      <c r="F444" s="39" t="e">
        <f>IF($E444="",IF(INDEX(Mal!$C$9:$C$431,COUNTIF($E$108:$F443,"")-COUNT($H$108:$H443)+1,0)=F443,"",INDEX(Mal!$C$9:$C$431,COUNTIF($E$108:$F443,"")-COUNT($H$108:$H443)+1,0)),"")</f>
        <v>#N/A</v>
      </c>
      <c r="G444" s="39" t="e">
        <f t="shared" si="23"/>
        <v>#N/A</v>
      </c>
      <c r="H444" s="39">
        <f>IF(COUNTIF(Mal!$A$9:$A$431,'Sales Orders'!H443)+COUNTIFS(Mal!$A$9:$A$431,H443,Mal!$B$9:$B$431,"&lt;&gt;")+COUNTIFS(Mal!$A$9:$A$431,H443,Mal!$C$9:$C$431,"&lt;&gt;")=COUNTIF('Sales Orders'!$H$108:H443,'Sales Orders'!H443),'Sales Orders'!H443+1,'Sales Orders'!H443)</f>
        <v>2</v>
      </c>
      <c r="I444" s="39" t="e">
        <f>IF(E444="","",IF(Mal!$C$5="","",Mal!$C$5))</f>
        <v>#N/A</v>
      </c>
      <c r="J444" s="39" t="e">
        <f>IF(AND(J443="",$H444=$H443),"",IF(VLOOKUP($H444,Mal!$A$9:$H$431,7,0)='Sales Orders'!J443,"",VLOOKUP($H444,Mal!$A$9:$H$431,7,0)))</f>
        <v>#N/A</v>
      </c>
      <c r="K444" s="39" t="e">
        <f>IF(AND(K443="",$H444=$H443),"",IF(VLOOKUP($H444,Mal!$A$9:$H$431,8,0)='Sales Orders'!K443,"",VLOOKUP($H444,Mal!$A$9:$H$431,8,0)))</f>
        <v>#N/A</v>
      </c>
      <c r="L444" s="39" t="e">
        <f>IF(E444="","",IF(Mal!$C$6="","",Mal!$C$6))</f>
        <v>#N/A</v>
      </c>
      <c r="M444" s="39" t="e">
        <f>IF($E444="",IF(INDEX(Mal!K$9:K$431,COUNTIF($E$108:$F443,"")-COUNT($H$108:$H443)+1,0)=M443,"",INDEX(Mal!K$9:K$431,COUNTIF($E$108:$F443,"")-COUNT($H$108:$H443)+1,0)),"")</f>
        <v>#N/A</v>
      </c>
      <c r="N444" s="39" t="e">
        <f>IF($E444="",IF(INDEX(Mal!L$9:L$431,COUNTIF($E$108:$F443,"")-COUNT($H$108:$H443)+1,0)=N443,"",INDEX(Mal!L$9:L$431,COUNTIF($E$108:$F443,"")-COUNT($H$108:$H443)+1,0)),"")</f>
        <v>#N/A</v>
      </c>
      <c r="O444" s="39" t="e">
        <f>IF($E444="",IF(INDEX(Mal!M$9:M$431,COUNTIF($E$108:$F443,"")-COUNT($H$108:$H443)+1,0)=O443,"",INDEX(Mal!M$9:M$431,COUNTIF($E$108:$F443,"")-COUNT($H$108:$H443)+1,0)),"")</f>
        <v>#N/A</v>
      </c>
      <c r="P444" s="39" t="e">
        <f>IF($E444="",IF(INDEX(Mal!N$9:N$431,COUNTIF($E$108:$F443,"")-COUNT($H$108:$H443)+1,0)=P443,"",INDEX(Mal!N$9:N$431,COUNTIF($E$108:$F443,"")-COUNT($H$108:$H443)+1,0)),"")</f>
        <v>#N/A</v>
      </c>
      <c r="Q444" s="39" t="e">
        <f>IF($E444="",IF(INDEX(Mal!O$9:O$431,COUNTIF($E$108:$F443,"")-COUNT($H$108:$H443)+1,0)=Q443,"",INDEX(Mal!O$9:O$431,COUNTIF($E$108:$F443,"")-COUNT($H$108:$H443)+1,0)),"")</f>
        <v>#N/A</v>
      </c>
      <c r="R444" s="39" t="e">
        <f>IF($E444="",IF(INDEX(Mal!P$9:P$431,COUNTIF($E$108:$F443,"")-COUNT($H$108:$H443)+1,0)=R443,"",INDEX(Mal!P$9:P$431,COUNTIF($E$108:$F443,"")-COUNT($H$108:$H443)+1,0)),"")</f>
        <v>#N/A</v>
      </c>
      <c r="S444" s="39" t="e">
        <f>IF($E444="",IF(INDEX(Mal!Q$9:Q$431,COUNTIF($E$108:$F443,"")-COUNT($H$108:$H443)+1,0)=S443,"",INDEX(Mal!Q$9:Q$431,COUNTIF($E$108:$F443,"")-COUNT($H$108:$H443)+1,0)),"")</f>
        <v>#N/A</v>
      </c>
      <c r="T444" s="39" t="e">
        <f>IF($E444="",IF(INDEX(Mal!R$9:R$431,COUNTIF($E$108:$F443,"")-COUNT($H$108:$H443)+1,0)=T443,"",INDEX(Mal!R$9:R$431,COUNTIF($E$108:$F443,"")-COUNT($H$108:$H443)+1,0)),"")</f>
        <v>#N/A</v>
      </c>
      <c r="U444" s="39" t="e">
        <f>IF($E444="",IF(INDEX(Mal!S$9:S$431,COUNTIF($E$108:$F443,"")-COUNT($H$108:$H443)+1,0)=U443,"",INDEX(Mal!S$9:S$431,COUNTIF($E$108:$F443,"")-COUNT($H$108:$H443)+1,0)),"")</f>
        <v>#N/A</v>
      </c>
      <c r="V444" s="39" t="e">
        <f t="shared" si="20"/>
        <v>#N/A</v>
      </c>
      <c r="W444" s="39" t="e">
        <f>IF(IF(AND(E444="",F444=""),INDEX(Mal!I$9:I$431,(COUNT($H$108:$H444)-COUNTIF($V$108:$V444,"")),0),"")="","",IF(AND(E444="",F444=""),INDEX(Mal!I$9:I$431,(COUNT($H$108:$H444)-COUNTIF($V$108:$V444,"")),0),""))</f>
        <v>#N/A</v>
      </c>
      <c r="X444" s="39" t="e">
        <f>IF($E444="",IF(INDEX(Mal!J$9:J$431,COUNTIF($E$108:$F443,"")-COUNT($H$108:$H443)+1,0)=X443,"",INDEX(Mal!J$9:J$431,COUNTIF($E$108:$F443,"")-COUNT($H$108:$H443)+1,0)),"")</f>
        <v>#N/A</v>
      </c>
      <c r="Y444" s="39" t="e">
        <f>IF(AND(Y443="",$H444=$H443),"",IF(VLOOKUP($H444,Mal!$A$9:$T$431,20,0)='Sales Orders'!Y443,"",VLOOKUP($H444,Mal!$A$9:$T$431,20,0)))</f>
        <v>#N/A</v>
      </c>
      <c r="Z444" s="39" t="e">
        <f t="shared" si="21"/>
        <v>#N/A</v>
      </c>
    </row>
    <row r="445" spans="1:26">
      <c r="A445" t="str">
        <f>IFERROR(IF(VLOOKUP(H445,Mal!$A$9:$A$431,1,0),"","END"),"END")</f>
        <v>END</v>
      </c>
      <c r="B445" s="39" t="e">
        <f>IF($E445="",IF(INDEX(Mal!$D$9:$D$431,COUNTIF($E$108:$F444,"")-COUNT($H$108:$H444)+1,0)=B444,"",INDEX(Mal!$D$9:$D$431,COUNTIF($E$108:$F444,"")-COUNT($H$108:$H444)+1,0)),"")</f>
        <v>#N/A</v>
      </c>
      <c r="C445" s="39" t="e">
        <f t="shared" si="22"/>
        <v>#N/A</v>
      </c>
      <c r="D445" s="39" t="e">
        <f>IF($E445="",IF(INDEX(Mal!$F$9:$F$431,COUNTIF($E$108:$F444,"")-COUNT($H$108:$H444)+1,0)=D444,"",INDEX(Mal!$F$9:$F$431,COUNTIF($E$108:$F444,"")-COUNT($H$108:$H444)+1,0)),"")</f>
        <v>#N/A</v>
      </c>
      <c r="E445" s="39" t="e">
        <f>IF(AND(E444="",$H445=$H444),"",IF(VLOOKUP(H445,Mal!$A$9:$B$431,2,0)='Sales Orders'!E444,"",VLOOKUP($H445,Mal!$A$9:$B$431,2,0)))</f>
        <v>#N/A</v>
      </c>
      <c r="F445" s="39" t="e">
        <f>IF($E445="",IF(INDEX(Mal!$C$9:$C$431,COUNTIF($E$108:$F444,"")-COUNT($H$108:$H444)+1,0)=F444,"",INDEX(Mal!$C$9:$C$431,COUNTIF($E$108:$F444,"")-COUNT($H$108:$H444)+1,0)),"")</f>
        <v>#N/A</v>
      </c>
      <c r="G445" s="39" t="e">
        <f t="shared" si="23"/>
        <v>#N/A</v>
      </c>
      <c r="H445" s="39">
        <f>IF(COUNTIF(Mal!$A$9:$A$431,'Sales Orders'!H444)+COUNTIFS(Mal!$A$9:$A$431,H444,Mal!$B$9:$B$431,"&lt;&gt;")+COUNTIFS(Mal!$A$9:$A$431,H444,Mal!$C$9:$C$431,"&lt;&gt;")=COUNTIF('Sales Orders'!$H$108:H444,'Sales Orders'!H444),'Sales Orders'!H444+1,'Sales Orders'!H444)</f>
        <v>2</v>
      </c>
      <c r="I445" s="39" t="e">
        <f>IF(E445="","",IF(Mal!$C$5="","",Mal!$C$5))</f>
        <v>#N/A</v>
      </c>
      <c r="J445" s="39" t="e">
        <f>IF(AND(J444="",$H445=$H444),"",IF(VLOOKUP($H445,Mal!$A$9:$H$431,7,0)='Sales Orders'!J444,"",VLOOKUP($H445,Mal!$A$9:$H$431,7,0)))</f>
        <v>#N/A</v>
      </c>
      <c r="K445" s="39" t="e">
        <f>IF(AND(K444="",$H445=$H444),"",IF(VLOOKUP($H445,Mal!$A$9:$H$431,8,0)='Sales Orders'!K444,"",VLOOKUP($H445,Mal!$A$9:$H$431,8,0)))</f>
        <v>#N/A</v>
      </c>
      <c r="L445" s="39" t="e">
        <f>IF(E445="","",IF(Mal!$C$6="","",Mal!$C$6))</f>
        <v>#N/A</v>
      </c>
      <c r="M445" s="39" t="e">
        <f>IF($E445="",IF(INDEX(Mal!K$9:K$431,COUNTIF($E$108:$F444,"")-COUNT($H$108:$H444)+1,0)=M444,"",INDEX(Mal!K$9:K$431,COUNTIF($E$108:$F444,"")-COUNT($H$108:$H444)+1,0)),"")</f>
        <v>#N/A</v>
      </c>
      <c r="N445" s="39" t="e">
        <f>IF($E445="",IF(INDEX(Mal!L$9:L$431,COUNTIF($E$108:$F444,"")-COUNT($H$108:$H444)+1,0)=N444,"",INDEX(Mal!L$9:L$431,COUNTIF($E$108:$F444,"")-COUNT($H$108:$H444)+1,0)),"")</f>
        <v>#N/A</v>
      </c>
      <c r="O445" s="39" t="e">
        <f>IF($E445="",IF(INDEX(Mal!M$9:M$431,COUNTIF($E$108:$F444,"")-COUNT($H$108:$H444)+1,0)=O444,"",INDEX(Mal!M$9:M$431,COUNTIF($E$108:$F444,"")-COUNT($H$108:$H444)+1,0)),"")</f>
        <v>#N/A</v>
      </c>
      <c r="P445" s="39" t="e">
        <f>IF($E445="",IF(INDEX(Mal!N$9:N$431,COUNTIF($E$108:$F444,"")-COUNT($H$108:$H444)+1,0)=P444,"",INDEX(Mal!N$9:N$431,COUNTIF($E$108:$F444,"")-COUNT($H$108:$H444)+1,0)),"")</f>
        <v>#N/A</v>
      </c>
      <c r="Q445" s="39" t="e">
        <f>IF($E445="",IF(INDEX(Mal!O$9:O$431,COUNTIF($E$108:$F444,"")-COUNT($H$108:$H444)+1,0)=Q444,"",INDEX(Mal!O$9:O$431,COUNTIF($E$108:$F444,"")-COUNT($H$108:$H444)+1,0)),"")</f>
        <v>#N/A</v>
      </c>
      <c r="R445" s="39" t="e">
        <f>IF($E445="",IF(INDEX(Mal!P$9:P$431,COUNTIF($E$108:$F444,"")-COUNT($H$108:$H444)+1,0)=R444,"",INDEX(Mal!P$9:P$431,COUNTIF($E$108:$F444,"")-COUNT($H$108:$H444)+1,0)),"")</f>
        <v>#N/A</v>
      </c>
      <c r="S445" s="39" t="e">
        <f>IF($E445="",IF(INDEX(Mal!Q$9:Q$431,COUNTIF($E$108:$F444,"")-COUNT($H$108:$H444)+1,0)=S444,"",INDEX(Mal!Q$9:Q$431,COUNTIF($E$108:$F444,"")-COUNT($H$108:$H444)+1,0)),"")</f>
        <v>#N/A</v>
      </c>
      <c r="T445" s="39" t="e">
        <f>IF($E445="",IF(INDEX(Mal!R$9:R$431,COUNTIF($E$108:$F444,"")-COUNT($H$108:$H444)+1,0)=T444,"",INDEX(Mal!R$9:R$431,COUNTIF($E$108:$F444,"")-COUNT($H$108:$H444)+1,0)),"")</f>
        <v>#N/A</v>
      </c>
      <c r="U445" s="39" t="e">
        <f>IF($E445="",IF(INDEX(Mal!S$9:S$431,COUNTIF($E$108:$F444,"")-COUNT($H$108:$H444)+1,0)=U444,"",INDEX(Mal!S$9:S$431,COUNTIF($E$108:$F444,"")-COUNT($H$108:$H444)+1,0)),"")</f>
        <v>#N/A</v>
      </c>
      <c r="V445" s="39" t="e">
        <f t="shared" si="20"/>
        <v>#N/A</v>
      </c>
      <c r="W445" s="39" t="e">
        <f>IF(IF(AND(E445="",F445=""),INDEX(Mal!I$9:I$431,(COUNT($H$108:$H445)-COUNTIF($V$108:$V445,"")),0),"")="","",IF(AND(E445="",F445=""),INDEX(Mal!I$9:I$431,(COUNT($H$108:$H445)-COUNTIF($V$108:$V445,"")),0),""))</f>
        <v>#N/A</v>
      </c>
      <c r="X445" s="39" t="e">
        <f>IF($E445="",IF(INDEX(Mal!J$9:J$431,COUNTIF($E$108:$F444,"")-COUNT($H$108:$H444)+1,0)=X444,"",INDEX(Mal!J$9:J$431,COUNTIF($E$108:$F444,"")-COUNT($H$108:$H444)+1,0)),"")</f>
        <v>#N/A</v>
      </c>
      <c r="Y445" s="39" t="e">
        <f>IF(AND(Y444="",$H445=$H444),"",IF(VLOOKUP($H445,Mal!$A$9:$T$431,20,0)='Sales Orders'!Y444,"",VLOOKUP($H445,Mal!$A$9:$T$431,20,0)))</f>
        <v>#N/A</v>
      </c>
      <c r="Z445" s="39" t="e">
        <f t="shared" si="21"/>
        <v>#N/A</v>
      </c>
    </row>
    <row r="446" spans="1:26">
      <c r="A446" t="str">
        <f>IFERROR(IF(VLOOKUP(H446,Mal!$A$9:$A$431,1,0),"","END"),"END")</f>
        <v>END</v>
      </c>
      <c r="B446" s="39" t="e">
        <f>IF($E446="",IF(INDEX(Mal!$D$9:$D$431,COUNTIF($E$108:$F445,"")-COUNT($H$108:$H445)+1,0)=B445,"",INDEX(Mal!$D$9:$D$431,COUNTIF($E$108:$F445,"")-COUNT($H$108:$H445)+1,0)),"")</f>
        <v>#N/A</v>
      </c>
      <c r="C446" s="39" t="e">
        <f t="shared" si="22"/>
        <v>#N/A</v>
      </c>
      <c r="D446" s="39" t="e">
        <f>IF($E446="",IF(INDEX(Mal!$F$9:$F$431,COUNTIF($E$108:$F445,"")-COUNT($H$108:$H445)+1,0)=D445,"",INDEX(Mal!$F$9:$F$431,COUNTIF($E$108:$F445,"")-COUNT($H$108:$H445)+1,0)),"")</f>
        <v>#N/A</v>
      </c>
      <c r="E446" s="39" t="e">
        <f>IF(AND(E445="",$H446=$H445),"",IF(VLOOKUP(H446,Mal!$A$9:$B$431,2,0)='Sales Orders'!E445,"",VLOOKUP($H446,Mal!$A$9:$B$431,2,0)))</f>
        <v>#N/A</v>
      </c>
      <c r="F446" s="39" t="e">
        <f>IF($E446="",IF(INDEX(Mal!$C$9:$C$431,COUNTIF($E$108:$F445,"")-COUNT($H$108:$H445)+1,0)=F445,"",INDEX(Mal!$C$9:$C$431,COUNTIF($E$108:$F445,"")-COUNT($H$108:$H445)+1,0)),"")</f>
        <v>#N/A</v>
      </c>
      <c r="G446" s="39" t="e">
        <f t="shared" si="23"/>
        <v>#N/A</v>
      </c>
      <c r="H446" s="39">
        <f>IF(COUNTIF(Mal!$A$9:$A$431,'Sales Orders'!H445)+COUNTIFS(Mal!$A$9:$A$431,H445,Mal!$B$9:$B$431,"&lt;&gt;")+COUNTIFS(Mal!$A$9:$A$431,H445,Mal!$C$9:$C$431,"&lt;&gt;")=COUNTIF('Sales Orders'!$H$108:H445,'Sales Orders'!H445),'Sales Orders'!H445+1,'Sales Orders'!H445)</f>
        <v>2</v>
      </c>
      <c r="I446" s="39" t="e">
        <f>IF(E446="","",IF(Mal!$C$5="","",Mal!$C$5))</f>
        <v>#N/A</v>
      </c>
      <c r="J446" s="39" t="e">
        <f>IF(AND(J445="",$H446=$H445),"",IF(VLOOKUP($H446,Mal!$A$9:$H$431,7,0)='Sales Orders'!J445,"",VLOOKUP($H446,Mal!$A$9:$H$431,7,0)))</f>
        <v>#N/A</v>
      </c>
      <c r="K446" s="39" t="e">
        <f>IF(AND(K445="",$H446=$H445),"",IF(VLOOKUP($H446,Mal!$A$9:$H$431,8,0)='Sales Orders'!K445,"",VLOOKUP($H446,Mal!$A$9:$H$431,8,0)))</f>
        <v>#N/A</v>
      </c>
      <c r="L446" s="39" t="e">
        <f>IF(E446="","",IF(Mal!$C$6="","",Mal!$C$6))</f>
        <v>#N/A</v>
      </c>
      <c r="M446" s="39" t="e">
        <f>IF($E446="",IF(INDEX(Mal!K$9:K$431,COUNTIF($E$108:$F445,"")-COUNT($H$108:$H445)+1,0)=M445,"",INDEX(Mal!K$9:K$431,COUNTIF($E$108:$F445,"")-COUNT($H$108:$H445)+1,0)),"")</f>
        <v>#N/A</v>
      </c>
      <c r="N446" s="39" t="e">
        <f>IF($E446="",IF(INDEX(Mal!L$9:L$431,COUNTIF($E$108:$F445,"")-COUNT($H$108:$H445)+1,0)=N445,"",INDEX(Mal!L$9:L$431,COUNTIF($E$108:$F445,"")-COUNT($H$108:$H445)+1,0)),"")</f>
        <v>#N/A</v>
      </c>
      <c r="O446" s="39" t="e">
        <f>IF($E446="",IF(INDEX(Mal!M$9:M$431,COUNTIF($E$108:$F445,"")-COUNT($H$108:$H445)+1,0)=O445,"",INDEX(Mal!M$9:M$431,COUNTIF($E$108:$F445,"")-COUNT($H$108:$H445)+1,0)),"")</f>
        <v>#N/A</v>
      </c>
      <c r="P446" s="39" t="e">
        <f>IF($E446="",IF(INDEX(Mal!N$9:N$431,COUNTIF($E$108:$F445,"")-COUNT($H$108:$H445)+1,0)=P445,"",INDEX(Mal!N$9:N$431,COUNTIF($E$108:$F445,"")-COUNT($H$108:$H445)+1,0)),"")</f>
        <v>#N/A</v>
      </c>
      <c r="Q446" s="39" t="e">
        <f>IF($E446="",IF(INDEX(Mal!O$9:O$431,COUNTIF($E$108:$F445,"")-COUNT($H$108:$H445)+1,0)=Q445,"",INDEX(Mal!O$9:O$431,COUNTIF($E$108:$F445,"")-COUNT($H$108:$H445)+1,0)),"")</f>
        <v>#N/A</v>
      </c>
      <c r="R446" s="39" t="e">
        <f>IF($E446="",IF(INDEX(Mal!P$9:P$431,COUNTIF($E$108:$F445,"")-COUNT($H$108:$H445)+1,0)=R445,"",INDEX(Mal!P$9:P$431,COUNTIF($E$108:$F445,"")-COUNT($H$108:$H445)+1,0)),"")</f>
        <v>#N/A</v>
      </c>
      <c r="S446" s="39" t="e">
        <f>IF($E446="",IF(INDEX(Mal!Q$9:Q$431,COUNTIF($E$108:$F445,"")-COUNT($H$108:$H445)+1,0)=S445,"",INDEX(Mal!Q$9:Q$431,COUNTIF($E$108:$F445,"")-COUNT($H$108:$H445)+1,0)),"")</f>
        <v>#N/A</v>
      </c>
      <c r="T446" s="39" t="e">
        <f>IF($E446="",IF(INDEX(Mal!R$9:R$431,COUNTIF($E$108:$F445,"")-COUNT($H$108:$H445)+1,0)=T445,"",INDEX(Mal!R$9:R$431,COUNTIF($E$108:$F445,"")-COUNT($H$108:$H445)+1,0)),"")</f>
        <v>#N/A</v>
      </c>
      <c r="U446" s="39" t="e">
        <f>IF($E446="",IF(INDEX(Mal!S$9:S$431,COUNTIF($E$108:$F445,"")-COUNT($H$108:$H445)+1,0)=U445,"",INDEX(Mal!S$9:S$431,COUNTIF($E$108:$F445,"")-COUNT($H$108:$H445)+1,0)),"")</f>
        <v>#N/A</v>
      </c>
      <c r="V446" s="39" t="e">
        <f t="shared" si="20"/>
        <v>#N/A</v>
      </c>
      <c r="W446" s="39" t="e">
        <f>IF(IF(AND(E446="",F446=""),INDEX(Mal!I$9:I$431,(COUNT($H$108:$H446)-COUNTIF($V$108:$V446,"")),0),"")="","",IF(AND(E446="",F446=""),INDEX(Mal!I$9:I$431,(COUNT($H$108:$H446)-COUNTIF($V$108:$V446,"")),0),""))</f>
        <v>#N/A</v>
      </c>
      <c r="X446" s="39" t="e">
        <f>IF($E446="",IF(INDEX(Mal!J$9:J$431,COUNTIF($E$108:$F445,"")-COUNT($H$108:$H445)+1,0)=X445,"",INDEX(Mal!J$9:J$431,COUNTIF($E$108:$F445,"")-COUNT($H$108:$H445)+1,0)),"")</f>
        <v>#N/A</v>
      </c>
      <c r="Y446" s="39" t="e">
        <f>IF(AND(Y445="",$H446=$H445),"",IF(VLOOKUP($H446,Mal!$A$9:$T$431,20,0)='Sales Orders'!Y445,"",VLOOKUP($H446,Mal!$A$9:$T$431,20,0)))</f>
        <v>#N/A</v>
      </c>
      <c r="Z446" s="39" t="e">
        <f t="shared" si="21"/>
        <v>#N/A</v>
      </c>
    </row>
    <row r="447" spans="1:26">
      <c r="A447" t="str">
        <f>IFERROR(IF(VLOOKUP(H447,Mal!$A$9:$A$431,1,0),"","END"),"END")</f>
        <v>END</v>
      </c>
      <c r="B447" s="39" t="e">
        <f>IF($E447="",IF(INDEX(Mal!$D$9:$D$431,COUNTIF($E$108:$F446,"")-COUNT($H$108:$H446)+1,0)=B446,"",INDEX(Mal!$D$9:$D$431,COUNTIF($E$108:$F446,"")-COUNT($H$108:$H446)+1,0)),"")</f>
        <v>#N/A</v>
      </c>
      <c r="C447" s="39" t="e">
        <f t="shared" si="22"/>
        <v>#N/A</v>
      </c>
      <c r="D447" s="39" t="e">
        <f>IF($E447="",IF(INDEX(Mal!$F$9:$F$431,COUNTIF($E$108:$F446,"")-COUNT($H$108:$H446)+1,0)=D446,"",INDEX(Mal!$F$9:$F$431,COUNTIF($E$108:$F446,"")-COUNT($H$108:$H446)+1,0)),"")</f>
        <v>#N/A</v>
      </c>
      <c r="E447" s="39" t="e">
        <f>IF(AND(E446="",$H447=$H446),"",IF(VLOOKUP(H447,Mal!$A$9:$B$431,2,0)='Sales Orders'!E446,"",VLOOKUP($H447,Mal!$A$9:$B$431,2,0)))</f>
        <v>#N/A</v>
      </c>
      <c r="F447" s="39" t="e">
        <f>IF($E447="",IF(INDEX(Mal!$C$9:$C$431,COUNTIF($E$108:$F446,"")-COUNT($H$108:$H446)+1,0)=F446,"",INDEX(Mal!$C$9:$C$431,COUNTIF($E$108:$F446,"")-COUNT($H$108:$H446)+1,0)),"")</f>
        <v>#N/A</v>
      </c>
      <c r="G447" s="39" t="e">
        <f t="shared" si="23"/>
        <v>#N/A</v>
      </c>
      <c r="H447" s="39">
        <f>IF(COUNTIF(Mal!$A$9:$A$431,'Sales Orders'!H446)+COUNTIFS(Mal!$A$9:$A$431,H446,Mal!$B$9:$B$431,"&lt;&gt;")+COUNTIFS(Mal!$A$9:$A$431,H446,Mal!$C$9:$C$431,"&lt;&gt;")=COUNTIF('Sales Orders'!$H$108:H446,'Sales Orders'!H446),'Sales Orders'!H446+1,'Sales Orders'!H446)</f>
        <v>2</v>
      </c>
      <c r="I447" s="39" t="e">
        <f>IF(E447="","",IF(Mal!$C$5="","",Mal!$C$5))</f>
        <v>#N/A</v>
      </c>
      <c r="J447" s="39" t="e">
        <f>IF(AND(J446="",$H447=$H446),"",IF(VLOOKUP($H447,Mal!$A$9:$H$431,7,0)='Sales Orders'!J446,"",VLOOKUP($H447,Mal!$A$9:$H$431,7,0)))</f>
        <v>#N/A</v>
      </c>
      <c r="K447" s="39" t="e">
        <f>IF(AND(K446="",$H447=$H446),"",IF(VLOOKUP($H447,Mal!$A$9:$H$431,8,0)='Sales Orders'!K446,"",VLOOKUP($H447,Mal!$A$9:$H$431,8,0)))</f>
        <v>#N/A</v>
      </c>
      <c r="L447" s="39" t="e">
        <f>IF(E447="","",IF(Mal!$C$6="","",Mal!$C$6))</f>
        <v>#N/A</v>
      </c>
      <c r="M447" s="39" t="e">
        <f>IF($E447="",IF(INDEX(Mal!K$9:K$431,COUNTIF($E$108:$F446,"")-COUNT($H$108:$H446)+1,0)=M446,"",INDEX(Mal!K$9:K$431,COUNTIF($E$108:$F446,"")-COUNT($H$108:$H446)+1,0)),"")</f>
        <v>#N/A</v>
      </c>
      <c r="N447" s="39" t="e">
        <f>IF($E447="",IF(INDEX(Mal!L$9:L$431,COUNTIF($E$108:$F446,"")-COUNT($H$108:$H446)+1,0)=N446,"",INDEX(Mal!L$9:L$431,COUNTIF($E$108:$F446,"")-COUNT($H$108:$H446)+1,0)),"")</f>
        <v>#N/A</v>
      </c>
      <c r="O447" s="39" t="e">
        <f>IF($E447="",IF(INDEX(Mal!M$9:M$431,COUNTIF($E$108:$F446,"")-COUNT($H$108:$H446)+1,0)=O446,"",INDEX(Mal!M$9:M$431,COUNTIF($E$108:$F446,"")-COUNT($H$108:$H446)+1,0)),"")</f>
        <v>#N/A</v>
      </c>
      <c r="P447" s="39" t="e">
        <f>IF($E447="",IF(INDEX(Mal!N$9:N$431,COUNTIF($E$108:$F446,"")-COUNT($H$108:$H446)+1,0)=P446,"",INDEX(Mal!N$9:N$431,COUNTIF($E$108:$F446,"")-COUNT($H$108:$H446)+1,0)),"")</f>
        <v>#N/A</v>
      </c>
      <c r="Q447" s="39" t="e">
        <f>IF($E447="",IF(INDEX(Mal!O$9:O$431,COUNTIF($E$108:$F446,"")-COUNT($H$108:$H446)+1,0)=Q446,"",INDEX(Mal!O$9:O$431,COUNTIF($E$108:$F446,"")-COUNT($H$108:$H446)+1,0)),"")</f>
        <v>#N/A</v>
      </c>
      <c r="R447" s="39" t="e">
        <f>IF($E447="",IF(INDEX(Mal!P$9:P$431,COUNTIF($E$108:$F446,"")-COUNT($H$108:$H446)+1,0)=R446,"",INDEX(Mal!P$9:P$431,COUNTIF($E$108:$F446,"")-COUNT($H$108:$H446)+1,0)),"")</f>
        <v>#N/A</v>
      </c>
      <c r="S447" s="39" t="e">
        <f>IF($E447="",IF(INDEX(Mal!Q$9:Q$431,COUNTIF($E$108:$F446,"")-COUNT($H$108:$H446)+1,0)=S446,"",INDEX(Mal!Q$9:Q$431,COUNTIF($E$108:$F446,"")-COUNT($H$108:$H446)+1,0)),"")</f>
        <v>#N/A</v>
      </c>
      <c r="T447" s="39" t="e">
        <f>IF($E447="",IF(INDEX(Mal!R$9:R$431,COUNTIF($E$108:$F446,"")-COUNT($H$108:$H446)+1,0)=T446,"",INDEX(Mal!R$9:R$431,COUNTIF($E$108:$F446,"")-COUNT($H$108:$H446)+1,0)),"")</f>
        <v>#N/A</v>
      </c>
      <c r="U447" s="39" t="e">
        <f>IF($E447="",IF(INDEX(Mal!S$9:S$431,COUNTIF($E$108:$F446,"")-COUNT($H$108:$H446)+1,0)=U446,"",INDEX(Mal!S$9:S$431,COUNTIF($E$108:$F446,"")-COUNT($H$108:$H446)+1,0)),"")</f>
        <v>#N/A</v>
      </c>
      <c r="V447" s="39" t="e">
        <f t="shared" si="20"/>
        <v>#N/A</v>
      </c>
      <c r="W447" s="39" t="e">
        <f>IF(IF(AND(E447="",F447=""),INDEX(Mal!I$9:I$431,(COUNT($H$108:$H447)-COUNTIF($V$108:$V447,"")),0),"")="","",IF(AND(E447="",F447=""),INDEX(Mal!I$9:I$431,(COUNT($H$108:$H447)-COUNTIF($V$108:$V447,"")),0),""))</f>
        <v>#N/A</v>
      </c>
      <c r="X447" s="39" t="e">
        <f>IF($E447="",IF(INDEX(Mal!J$9:J$431,COUNTIF($E$108:$F446,"")-COUNT($H$108:$H446)+1,0)=X446,"",INDEX(Mal!J$9:J$431,COUNTIF($E$108:$F446,"")-COUNT($H$108:$H446)+1,0)),"")</f>
        <v>#N/A</v>
      </c>
      <c r="Y447" s="39" t="e">
        <f>IF(AND(Y446="",$H447=$H446),"",IF(VLOOKUP($H447,Mal!$A$9:$T$431,20,0)='Sales Orders'!Y446,"",VLOOKUP($H447,Mal!$A$9:$T$431,20,0)))</f>
        <v>#N/A</v>
      </c>
      <c r="Z447" s="39" t="e">
        <f t="shared" si="21"/>
        <v>#N/A</v>
      </c>
    </row>
    <row r="448" spans="1:26">
      <c r="A448" t="str">
        <f>IFERROR(IF(VLOOKUP(H448,Mal!$A$9:$A$431,1,0),"","END"),"END")</f>
        <v>END</v>
      </c>
      <c r="B448" s="39" t="e">
        <f>IF($E448="",IF(INDEX(Mal!$D$9:$D$431,COUNTIF($E$108:$F447,"")-COUNT($H$108:$H447)+1,0)=B447,"",INDEX(Mal!$D$9:$D$431,COUNTIF($E$108:$F447,"")-COUNT($H$108:$H447)+1,0)),"")</f>
        <v>#N/A</v>
      </c>
      <c r="C448" s="39" t="e">
        <f t="shared" si="22"/>
        <v>#N/A</v>
      </c>
      <c r="D448" s="39" t="e">
        <f>IF($E448="",IF(INDEX(Mal!$F$9:$F$431,COUNTIF($E$108:$F447,"")-COUNT($H$108:$H447)+1,0)=D447,"",INDEX(Mal!$F$9:$F$431,COUNTIF($E$108:$F447,"")-COUNT($H$108:$H447)+1,0)),"")</f>
        <v>#N/A</v>
      </c>
      <c r="E448" s="39" t="e">
        <f>IF(AND(E447="",$H448=$H447),"",IF(VLOOKUP(H448,Mal!$A$9:$B$431,2,0)='Sales Orders'!E447,"",VLOOKUP($H448,Mal!$A$9:$B$431,2,0)))</f>
        <v>#N/A</v>
      </c>
      <c r="F448" s="39" t="e">
        <f>IF($E448="",IF(INDEX(Mal!$C$9:$C$431,COUNTIF($E$108:$F447,"")-COUNT($H$108:$H447)+1,0)=F447,"",INDEX(Mal!$C$9:$C$431,COUNTIF($E$108:$F447,"")-COUNT($H$108:$H447)+1,0)),"")</f>
        <v>#N/A</v>
      </c>
      <c r="G448" s="39" t="e">
        <f t="shared" si="23"/>
        <v>#N/A</v>
      </c>
      <c r="H448" s="39">
        <f>IF(COUNTIF(Mal!$A$9:$A$431,'Sales Orders'!H447)+COUNTIFS(Mal!$A$9:$A$431,H447,Mal!$B$9:$B$431,"&lt;&gt;")+COUNTIFS(Mal!$A$9:$A$431,H447,Mal!$C$9:$C$431,"&lt;&gt;")=COUNTIF('Sales Orders'!$H$108:H447,'Sales Orders'!H447),'Sales Orders'!H447+1,'Sales Orders'!H447)</f>
        <v>2</v>
      </c>
      <c r="I448" s="39" t="e">
        <f>IF(E448="","",IF(Mal!$C$5="","",Mal!$C$5))</f>
        <v>#N/A</v>
      </c>
      <c r="J448" s="39" t="e">
        <f>IF(AND(J447="",$H448=$H447),"",IF(VLOOKUP($H448,Mal!$A$9:$H$431,7,0)='Sales Orders'!J447,"",VLOOKUP($H448,Mal!$A$9:$H$431,7,0)))</f>
        <v>#N/A</v>
      </c>
      <c r="K448" s="39" t="e">
        <f>IF(AND(K447="",$H448=$H447),"",IF(VLOOKUP($H448,Mal!$A$9:$H$431,8,0)='Sales Orders'!K447,"",VLOOKUP($H448,Mal!$A$9:$H$431,8,0)))</f>
        <v>#N/A</v>
      </c>
      <c r="L448" s="39" t="e">
        <f>IF(E448="","",IF(Mal!$C$6="","",Mal!$C$6))</f>
        <v>#N/A</v>
      </c>
      <c r="M448" s="39" t="e">
        <f>IF($E448="",IF(INDEX(Mal!K$9:K$431,COUNTIF($E$108:$F447,"")-COUNT($H$108:$H447)+1,0)=M447,"",INDEX(Mal!K$9:K$431,COUNTIF($E$108:$F447,"")-COUNT($H$108:$H447)+1,0)),"")</f>
        <v>#N/A</v>
      </c>
      <c r="N448" s="39" t="e">
        <f>IF($E448="",IF(INDEX(Mal!L$9:L$431,COUNTIF($E$108:$F447,"")-COUNT($H$108:$H447)+1,0)=N447,"",INDEX(Mal!L$9:L$431,COUNTIF($E$108:$F447,"")-COUNT($H$108:$H447)+1,0)),"")</f>
        <v>#N/A</v>
      </c>
      <c r="O448" s="39" t="e">
        <f>IF($E448="",IF(INDEX(Mal!M$9:M$431,COUNTIF($E$108:$F447,"")-COUNT($H$108:$H447)+1,0)=O447,"",INDEX(Mal!M$9:M$431,COUNTIF($E$108:$F447,"")-COUNT($H$108:$H447)+1,0)),"")</f>
        <v>#N/A</v>
      </c>
      <c r="P448" s="39" t="e">
        <f>IF($E448="",IF(INDEX(Mal!N$9:N$431,COUNTIF($E$108:$F447,"")-COUNT($H$108:$H447)+1,0)=P447,"",INDEX(Mal!N$9:N$431,COUNTIF($E$108:$F447,"")-COUNT($H$108:$H447)+1,0)),"")</f>
        <v>#N/A</v>
      </c>
      <c r="Q448" s="39" t="e">
        <f>IF($E448="",IF(INDEX(Mal!O$9:O$431,COUNTIF($E$108:$F447,"")-COUNT($H$108:$H447)+1,0)=Q447,"",INDEX(Mal!O$9:O$431,COUNTIF($E$108:$F447,"")-COUNT($H$108:$H447)+1,0)),"")</f>
        <v>#N/A</v>
      </c>
      <c r="R448" s="39" t="e">
        <f>IF($E448="",IF(INDEX(Mal!P$9:P$431,COUNTIF($E$108:$F447,"")-COUNT($H$108:$H447)+1,0)=R447,"",INDEX(Mal!P$9:P$431,COUNTIF($E$108:$F447,"")-COUNT($H$108:$H447)+1,0)),"")</f>
        <v>#N/A</v>
      </c>
      <c r="S448" s="39" t="e">
        <f>IF($E448="",IF(INDEX(Mal!Q$9:Q$431,COUNTIF($E$108:$F447,"")-COUNT($H$108:$H447)+1,0)=S447,"",INDEX(Mal!Q$9:Q$431,COUNTIF($E$108:$F447,"")-COUNT($H$108:$H447)+1,0)),"")</f>
        <v>#N/A</v>
      </c>
      <c r="T448" s="39" t="e">
        <f>IF($E448="",IF(INDEX(Mal!R$9:R$431,COUNTIF($E$108:$F447,"")-COUNT($H$108:$H447)+1,0)=T447,"",INDEX(Mal!R$9:R$431,COUNTIF($E$108:$F447,"")-COUNT($H$108:$H447)+1,0)),"")</f>
        <v>#N/A</v>
      </c>
      <c r="U448" s="39" t="e">
        <f>IF($E448="",IF(INDEX(Mal!S$9:S$431,COUNTIF($E$108:$F447,"")-COUNT($H$108:$H447)+1,0)=U447,"",INDEX(Mal!S$9:S$431,COUNTIF($E$108:$F447,"")-COUNT($H$108:$H447)+1,0)),"")</f>
        <v>#N/A</v>
      </c>
      <c r="V448" s="39" t="e">
        <f t="shared" si="20"/>
        <v>#N/A</v>
      </c>
      <c r="W448" s="39" t="e">
        <f>IF(IF(AND(E448="",F448=""),INDEX(Mal!I$9:I$431,(COUNT($H$108:$H448)-COUNTIF($V$108:$V448,"")),0),"")="","",IF(AND(E448="",F448=""),INDEX(Mal!I$9:I$431,(COUNT($H$108:$H448)-COUNTIF($V$108:$V448,"")),0),""))</f>
        <v>#N/A</v>
      </c>
      <c r="X448" s="39" t="e">
        <f>IF($E448="",IF(INDEX(Mal!J$9:J$431,COUNTIF($E$108:$F447,"")-COUNT($H$108:$H447)+1,0)=X447,"",INDEX(Mal!J$9:J$431,COUNTIF($E$108:$F447,"")-COUNT($H$108:$H447)+1,0)),"")</f>
        <v>#N/A</v>
      </c>
      <c r="Y448" s="39" t="e">
        <f>IF(AND(Y447="",$H448=$H447),"",IF(VLOOKUP($H448,Mal!$A$9:$T$431,20,0)='Sales Orders'!Y447,"",VLOOKUP($H448,Mal!$A$9:$T$431,20,0)))</f>
        <v>#N/A</v>
      </c>
      <c r="Z448" s="39" t="e">
        <f t="shared" si="21"/>
        <v>#N/A</v>
      </c>
    </row>
    <row r="449" spans="1:26">
      <c r="A449" t="str">
        <f>IFERROR(IF(VLOOKUP(H449,Mal!$A$9:$A$431,1,0),"","END"),"END")</f>
        <v>END</v>
      </c>
      <c r="B449" s="39" t="e">
        <f>IF($E449="",IF(INDEX(Mal!$D$9:$D$431,COUNTIF($E$108:$F448,"")-COUNT($H$108:$H448)+1,0)=B448,"",INDEX(Mal!$D$9:$D$431,COUNTIF($E$108:$F448,"")-COUNT($H$108:$H448)+1,0)),"")</f>
        <v>#N/A</v>
      </c>
      <c r="C449" s="39" t="e">
        <f t="shared" si="22"/>
        <v>#N/A</v>
      </c>
      <c r="D449" s="39" t="e">
        <f>IF($E449="",IF(INDEX(Mal!$F$9:$F$431,COUNTIF($E$108:$F448,"")-COUNT($H$108:$H448)+1,0)=D448,"",INDEX(Mal!$F$9:$F$431,COUNTIF($E$108:$F448,"")-COUNT($H$108:$H448)+1,0)),"")</f>
        <v>#N/A</v>
      </c>
      <c r="E449" s="39" t="e">
        <f>IF(AND(E448="",$H449=$H448),"",IF(VLOOKUP(H449,Mal!$A$9:$B$431,2,0)='Sales Orders'!E448,"",VLOOKUP($H449,Mal!$A$9:$B$431,2,0)))</f>
        <v>#N/A</v>
      </c>
      <c r="F449" s="39" t="e">
        <f>IF($E449="",IF(INDEX(Mal!$C$9:$C$431,COUNTIF($E$108:$F448,"")-COUNT($H$108:$H448)+1,0)=F448,"",INDEX(Mal!$C$9:$C$431,COUNTIF($E$108:$F448,"")-COUNT($H$108:$H448)+1,0)),"")</f>
        <v>#N/A</v>
      </c>
      <c r="G449" s="39" t="e">
        <f t="shared" si="23"/>
        <v>#N/A</v>
      </c>
      <c r="H449" s="39">
        <f>IF(COUNTIF(Mal!$A$9:$A$431,'Sales Orders'!H448)+COUNTIFS(Mal!$A$9:$A$431,H448,Mal!$B$9:$B$431,"&lt;&gt;")+COUNTIFS(Mal!$A$9:$A$431,H448,Mal!$C$9:$C$431,"&lt;&gt;")=COUNTIF('Sales Orders'!$H$108:H448,'Sales Orders'!H448),'Sales Orders'!H448+1,'Sales Orders'!H448)</f>
        <v>2</v>
      </c>
      <c r="I449" s="39" t="e">
        <f>IF(E449="","",IF(Mal!$C$5="","",Mal!$C$5))</f>
        <v>#N/A</v>
      </c>
      <c r="J449" s="39" t="e">
        <f>IF(AND(J448="",$H449=$H448),"",IF(VLOOKUP($H449,Mal!$A$9:$H$431,7,0)='Sales Orders'!J448,"",VLOOKUP($H449,Mal!$A$9:$H$431,7,0)))</f>
        <v>#N/A</v>
      </c>
      <c r="K449" s="39" t="e">
        <f>IF(AND(K448="",$H449=$H448),"",IF(VLOOKUP($H449,Mal!$A$9:$H$431,8,0)='Sales Orders'!K448,"",VLOOKUP($H449,Mal!$A$9:$H$431,8,0)))</f>
        <v>#N/A</v>
      </c>
      <c r="L449" s="39" t="e">
        <f>IF(E449="","",IF(Mal!$C$6="","",Mal!$C$6))</f>
        <v>#N/A</v>
      </c>
      <c r="M449" s="39" t="e">
        <f>IF($E449="",IF(INDEX(Mal!K$9:K$431,COUNTIF($E$108:$F448,"")-COUNT($H$108:$H448)+1,0)=M448,"",INDEX(Mal!K$9:K$431,COUNTIF($E$108:$F448,"")-COUNT($H$108:$H448)+1,0)),"")</f>
        <v>#N/A</v>
      </c>
      <c r="N449" s="39" t="e">
        <f>IF($E449="",IF(INDEX(Mal!L$9:L$431,COUNTIF($E$108:$F448,"")-COUNT($H$108:$H448)+1,0)=N448,"",INDEX(Mal!L$9:L$431,COUNTIF($E$108:$F448,"")-COUNT($H$108:$H448)+1,0)),"")</f>
        <v>#N/A</v>
      </c>
      <c r="O449" s="39" t="e">
        <f>IF($E449="",IF(INDEX(Mal!M$9:M$431,COUNTIF($E$108:$F448,"")-COUNT($H$108:$H448)+1,0)=O448,"",INDEX(Mal!M$9:M$431,COUNTIF($E$108:$F448,"")-COUNT($H$108:$H448)+1,0)),"")</f>
        <v>#N/A</v>
      </c>
      <c r="P449" s="39" t="e">
        <f>IF($E449="",IF(INDEX(Mal!N$9:N$431,COUNTIF($E$108:$F448,"")-COUNT($H$108:$H448)+1,0)=P448,"",INDEX(Mal!N$9:N$431,COUNTIF($E$108:$F448,"")-COUNT($H$108:$H448)+1,0)),"")</f>
        <v>#N/A</v>
      </c>
      <c r="Q449" s="39" t="e">
        <f>IF($E449="",IF(INDEX(Mal!O$9:O$431,COUNTIF($E$108:$F448,"")-COUNT($H$108:$H448)+1,0)=Q448,"",INDEX(Mal!O$9:O$431,COUNTIF($E$108:$F448,"")-COUNT($H$108:$H448)+1,0)),"")</f>
        <v>#N/A</v>
      </c>
      <c r="R449" s="39" t="e">
        <f>IF($E449="",IF(INDEX(Mal!P$9:P$431,COUNTIF($E$108:$F448,"")-COUNT($H$108:$H448)+1,0)=R448,"",INDEX(Mal!P$9:P$431,COUNTIF($E$108:$F448,"")-COUNT($H$108:$H448)+1,0)),"")</f>
        <v>#N/A</v>
      </c>
      <c r="S449" s="39" t="e">
        <f>IF($E449="",IF(INDEX(Mal!Q$9:Q$431,COUNTIF($E$108:$F448,"")-COUNT($H$108:$H448)+1,0)=S448,"",INDEX(Mal!Q$9:Q$431,COUNTIF($E$108:$F448,"")-COUNT($H$108:$H448)+1,0)),"")</f>
        <v>#N/A</v>
      </c>
      <c r="T449" s="39" t="e">
        <f>IF($E449="",IF(INDEX(Mal!R$9:R$431,COUNTIF($E$108:$F448,"")-COUNT($H$108:$H448)+1,0)=T448,"",INDEX(Mal!R$9:R$431,COUNTIF($E$108:$F448,"")-COUNT($H$108:$H448)+1,0)),"")</f>
        <v>#N/A</v>
      </c>
      <c r="U449" s="39" t="e">
        <f>IF($E449="",IF(INDEX(Mal!S$9:S$431,COUNTIF($E$108:$F448,"")-COUNT($H$108:$H448)+1,0)=U448,"",INDEX(Mal!S$9:S$431,COUNTIF($E$108:$F448,"")-COUNT($H$108:$H448)+1,0)),"")</f>
        <v>#N/A</v>
      </c>
      <c r="V449" s="39" t="e">
        <f t="shared" si="20"/>
        <v>#N/A</v>
      </c>
      <c r="W449" s="39" t="e">
        <f>IF(IF(AND(E449="",F449=""),INDEX(Mal!I$9:I$431,(COUNT($H$108:$H449)-COUNTIF($V$108:$V449,"")),0),"")="","",IF(AND(E449="",F449=""),INDEX(Mal!I$9:I$431,(COUNT($H$108:$H449)-COUNTIF($V$108:$V449,"")),0),""))</f>
        <v>#N/A</v>
      </c>
      <c r="X449" s="39" t="e">
        <f>IF($E449="",IF(INDEX(Mal!J$9:J$431,COUNTIF($E$108:$F448,"")-COUNT($H$108:$H448)+1,0)=X448,"",INDEX(Mal!J$9:J$431,COUNTIF($E$108:$F448,"")-COUNT($H$108:$H448)+1,0)),"")</f>
        <v>#N/A</v>
      </c>
      <c r="Y449" s="39" t="e">
        <f>IF(AND(Y448="",$H449=$H448),"",IF(VLOOKUP($H449,Mal!$A$9:$T$431,20,0)='Sales Orders'!Y448,"",VLOOKUP($H449,Mal!$A$9:$T$431,20,0)))</f>
        <v>#N/A</v>
      </c>
      <c r="Z449" s="39" t="e">
        <f t="shared" si="21"/>
        <v>#N/A</v>
      </c>
    </row>
    <row r="450" spans="1:26">
      <c r="A450" t="str">
        <f>IFERROR(IF(VLOOKUP(H450,Mal!$A$9:$A$431,1,0),"","END"),"END")</f>
        <v>END</v>
      </c>
      <c r="B450" s="39" t="e">
        <f>IF($E450="",IF(INDEX(Mal!$D$9:$D$431,COUNTIF($E$108:$F449,"")-COUNT($H$108:$H449)+1,0)=B449,"",INDEX(Mal!$D$9:$D$431,COUNTIF($E$108:$F449,"")-COUNT($H$108:$H449)+1,0)),"")</f>
        <v>#N/A</v>
      </c>
      <c r="C450" s="39" t="e">
        <f t="shared" si="22"/>
        <v>#N/A</v>
      </c>
      <c r="D450" s="39" t="e">
        <f>IF($E450="",IF(INDEX(Mal!$F$9:$F$431,COUNTIF($E$108:$F449,"")-COUNT($H$108:$H449)+1,0)=D449,"",INDEX(Mal!$F$9:$F$431,COUNTIF($E$108:$F449,"")-COUNT($H$108:$H449)+1,0)),"")</f>
        <v>#N/A</v>
      </c>
      <c r="E450" s="39" t="e">
        <f>IF(AND(E449="",$H450=$H449),"",IF(VLOOKUP(H450,Mal!$A$9:$B$431,2,0)='Sales Orders'!E449,"",VLOOKUP($H450,Mal!$A$9:$B$431,2,0)))</f>
        <v>#N/A</v>
      </c>
      <c r="F450" s="39" t="e">
        <f>IF($E450="",IF(INDEX(Mal!$C$9:$C$431,COUNTIF($E$108:$F449,"")-COUNT($H$108:$H449)+1,0)=F449,"",INDEX(Mal!$C$9:$C$431,COUNTIF($E$108:$F449,"")-COUNT($H$108:$H449)+1,0)),"")</f>
        <v>#N/A</v>
      </c>
      <c r="G450" s="39" t="e">
        <f t="shared" si="23"/>
        <v>#N/A</v>
      </c>
      <c r="H450" s="39">
        <f>IF(COUNTIF(Mal!$A$9:$A$431,'Sales Orders'!H449)+COUNTIFS(Mal!$A$9:$A$431,H449,Mal!$B$9:$B$431,"&lt;&gt;")+COUNTIFS(Mal!$A$9:$A$431,H449,Mal!$C$9:$C$431,"&lt;&gt;")=COUNTIF('Sales Orders'!$H$108:H449,'Sales Orders'!H449),'Sales Orders'!H449+1,'Sales Orders'!H449)</f>
        <v>2</v>
      </c>
      <c r="I450" s="39" t="e">
        <f>IF(E450="","",IF(Mal!$C$5="","",Mal!$C$5))</f>
        <v>#N/A</v>
      </c>
      <c r="J450" s="39" t="e">
        <f>IF(AND(J449="",$H450=$H449),"",IF(VLOOKUP($H450,Mal!$A$9:$H$431,7,0)='Sales Orders'!J449,"",VLOOKUP($H450,Mal!$A$9:$H$431,7,0)))</f>
        <v>#N/A</v>
      </c>
      <c r="K450" s="39" t="e">
        <f>IF(AND(K449="",$H450=$H449),"",IF(VLOOKUP($H450,Mal!$A$9:$H$431,8,0)='Sales Orders'!K449,"",VLOOKUP($H450,Mal!$A$9:$H$431,8,0)))</f>
        <v>#N/A</v>
      </c>
      <c r="L450" s="39" t="e">
        <f>IF(E450="","",IF(Mal!$C$6="","",Mal!$C$6))</f>
        <v>#N/A</v>
      </c>
      <c r="M450" s="39" t="e">
        <f>IF($E450="",IF(INDEX(Mal!K$9:K$431,COUNTIF($E$108:$F449,"")-COUNT($H$108:$H449)+1,0)=M449,"",INDEX(Mal!K$9:K$431,COUNTIF($E$108:$F449,"")-COUNT($H$108:$H449)+1,0)),"")</f>
        <v>#N/A</v>
      </c>
      <c r="N450" s="39" t="e">
        <f>IF($E450="",IF(INDEX(Mal!L$9:L$431,COUNTIF($E$108:$F449,"")-COUNT($H$108:$H449)+1,0)=N449,"",INDEX(Mal!L$9:L$431,COUNTIF($E$108:$F449,"")-COUNT($H$108:$H449)+1,0)),"")</f>
        <v>#N/A</v>
      </c>
      <c r="O450" s="39" t="e">
        <f>IF($E450="",IF(INDEX(Mal!M$9:M$431,COUNTIF($E$108:$F449,"")-COUNT($H$108:$H449)+1,0)=O449,"",INDEX(Mal!M$9:M$431,COUNTIF($E$108:$F449,"")-COUNT($H$108:$H449)+1,0)),"")</f>
        <v>#N/A</v>
      </c>
      <c r="P450" s="39" t="e">
        <f>IF($E450="",IF(INDEX(Mal!N$9:N$431,COUNTIF($E$108:$F449,"")-COUNT($H$108:$H449)+1,0)=P449,"",INDEX(Mal!N$9:N$431,COUNTIF($E$108:$F449,"")-COUNT($H$108:$H449)+1,0)),"")</f>
        <v>#N/A</v>
      </c>
      <c r="Q450" s="39" t="e">
        <f>IF($E450="",IF(INDEX(Mal!O$9:O$431,COUNTIF($E$108:$F449,"")-COUNT($H$108:$H449)+1,0)=Q449,"",INDEX(Mal!O$9:O$431,COUNTIF($E$108:$F449,"")-COUNT($H$108:$H449)+1,0)),"")</f>
        <v>#N/A</v>
      </c>
      <c r="R450" s="39" t="e">
        <f>IF($E450="",IF(INDEX(Mal!P$9:P$431,COUNTIF($E$108:$F449,"")-COUNT($H$108:$H449)+1,0)=R449,"",INDEX(Mal!P$9:P$431,COUNTIF($E$108:$F449,"")-COUNT($H$108:$H449)+1,0)),"")</f>
        <v>#N/A</v>
      </c>
      <c r="S450" s="39" t="e">
        <f>IF($E450="",IF(INDEX(Mal!Q$9:Q$431,COUNTIF($E$108:$F449,"")-COUNT($H$108:$H449)+1,0)=S449,"",INDEX(Mal!Q$9:Q$431,COUNTIF($E$108:$F449,"")-COUNT($H$108:$H449)+1,0)),"")</f>
        <v>#N/A</v>
      </c>
      <c r="T450" s="39" t="e">
        <f>IF($E450="",IF(INDEX(Mal!R$9:R$431,COUNTIF($E$108:$F449,"")-COUNT($H$108:$H449)+1,0)=T449,"",INDEX(Mal!R$9:R$431,COUNTIF($E$108:$F449,"")-COUNT($H$108:$H449)+1,0)),"")</f>
        <v>#N/A</v>
      </c>
      <c r="U450" s="39" t="e">
        <f>IF($E450="",IF(INDEX(Mal!S$9:S$431,COUNTIF($E$108:$F449,"")-COUNT($H$108:$H449)+1,0)=U449,"",INDEX(Mal!S$9:S$431,COUNTIF($E$108:$F449,"")-COUNT($H$108:$H449)+1,0)),"")</f>
        <v>#N/A</v>
      </c>
      <c r="V450" s="39" t="e">
        <f t="shared" si="20"/>
        <v>#N/A</v>
      </c>
      <c r="W450" s="39" t="e">
        <f>IF(IF(AND(E450="",F450=""),INDEX(Mal!I$9:I$431,(COUNT($H$108:$H450)-COUNTIF($V$108:$V450,"")),0),"")="","",IF(AND(E450="",F450=""),INDEX(Mal!I$9:I$431,(COUNT($H$108:$H450)-COUNTIF($V$108:$V450,"")),0),""))</f>
        <v>#N/A</v>
      </c>
      <c r="X450" s="39" t="e">
        <f>IF($E450="",IF(INDEX(Mal!J$9:J$431,COUNTIF($E$108:$F449,"")-COUNT($H$108:$H449)+1,0)=X449,"",INDEX(Mal!J$9:J$431,COUNTIF($E$108:$F449,"")-COUNT($H$108:$H449)+1,0)),"")</f>
        <v>#N/A</v>
      </c>
      <c r="Y450" s="39" t="e">
        <f>IF(AND(Y449="",$H450=$H449),"",IF(VLOOKUP($H450,Mal!$A$9:$T$431,20,0)='Sales Orders'!Y449,"",VLOOKUP($H450,Mal!$A$9:$T$431,20,0)))</f>
        <v>#N/A</v>
      </c>
      <c r="Z450" s="39" t="e">
        <f t="shared" si="21"/>
        <v>#N/A</v>
      </c>
    </row>
    <row r="451" spans="1:26">
      <c r="A451" t="str">
        <f>IFERROR(IF(VLOOKUP(H451,Mal!$A$9:$A$431,1,0),"","END"),"END")</f>
        <v>END</v>
      </c>
      <c r="B451" s="39" t="e">
        <f>IF($E451="",IF(INDEX(Mal!$D$9:$D$431,COUNTIF($E$108:$F450,"")-COUNT($H$108:$H450)+1,0)=B450,"",INDEX(Mal!$D$9:$D$431,COUNTIF($E$108:$F450,"")-COUNT($H$108:$H450)+1,0)),"")</f>
        <v>#N/A</v>
      </c>
      <c r="C451" s="39" t="e">
        <f t="shared" si="22"/>
        <v>#N/A</v>
      </c>
      <c r="D451" s="39" t="e">
        <f>IF($E451="",IF(INDEX(Mal!$F$9:$F$431,COUNTIF($E$108:$F450,"")-COUNT($H$108:$H450)+1,0)=D450,"",INDEX(Mal!$F$9:$F$431,COUNTIF($E$108:$F450,"")-COUNT($H$108:$H450)+1,0)),"")</f>
        <v>#N/A</v>
      </c>
      <c r="E451" s="39" t="e">
        <f>IF(AND(E450="",$H451=$H450),"",IF(VLOOKUP(H451,Mal!$A$9:$B$431,2,0)='Sales Orders'!E450,"",VLOOKUP($H451,Mal!$A$9:$B$431,2,0)))</f>
        <v>#N/A</v>
      </c>
      <c r="F451" s="39" t="e">
        <f>IF($E451="",IF(INDEX(Mal!$C$9:$C$431,COUNTIF($E$108:$F450,"")-COUNT($H$108:$H450)+1,0)=F450,"",INDEX(Mal!$C$9:$C$431,COUNTIF($E$108:$F450,"")-COUNT($H$108:$H450)+1,0)),"")</f>
        <v>#N/A</v>
      </c>
      <c r="G451" s="39" t="e">
        <f t="shared" si="23"/>
        <v>#N/A</v>
      </c>
      <c r="H451" s="39">
        <f>IF(COUNTIF(Mal!$A$9:$A$431,'Sales Orders'!H450)+COUNTIFS(Mal!$A$9:$A$431,H450,Mal!$B$9:$B$431,"&lt;&gt;")+COUNTIFS(Mal!$A$9:$A$431,H450,Mal!$C$9:$C$431,"&lt;&gt;")=COUNTIF('Sales Orders'!$H$108:H450,'Sales Orders'!H450),'Sales Orders'!H450+1,'Sales Orders'!H450)</f>
        <v>2</v>
      </c>
      <c r="I451" s="39" t="e">
        <f>IF(E451="","",IF(Mal!$C$5="","",Mal!$C$5))</f>
        <v>#N/A</v>
      </c>
      <c r="J451" s="39" t="e">
        <f>IF(AND(J450="",$H451=$H450),"",IF(VLOOKUP($H451,Mal!$A$9:$H$431,7,0)='Sales Orders'!J450,"",VLOOKUP($H451,Mal!$A$9:$H$431,7,0)))</f>
        <v>#N/A</v>
      </c>
      <c r="K451" s="39" t="e">
        <f>IF(AND(K450="",$H451=$H450),"",IF(VLOOKUP($H451,Mal!$A$9:$H$431,8,0)='Sales Orders'!K450,"",VLOOKUP($H451,Mal!$A$9:$H$431,8,0)))</f>
        <v>#N/A</v>
      </c>
      <c r="L451" s="39" t="e">
        <f>IF(E451="","",IF(Mal!$C$6="","",Mal!$C$6))</f>
        <v>#N/A</v>
      </c>
      <c r="M451" s="39" t="e">
        <f>IF($E451="",IF(INDEX(Mal!K$9:K$431,COUNTIF($E$108:$F450,"")-COUNT($H$108:$H450)+1,0)=M450,"",INDEX(Mal!K$9:K$431,COUNTIF($E$108:$F450,"")-COUNT($H$108:$H450)+1,0)),"")</f>
        <v>#N/A</v>
      </c>
      <c r="N451" s="39" t="e">
        <f>IF($E451="",IF(INDEX(Mal!L$9:L$431,COUNTIF($E$108:$F450,"")-COUNT($H$108:$H450)+1,0)=N450,"",INDEX(Mal!L$9:L$431,COUNTIF($E$108:$F450,"")-COUNT($H$108:$H450)+1,0)),"")</f>
        <v>#N/A</v>
      </c>
      <c r="O451" s="39" t="e">
        <f>IF($E451="",IF(INDEX(Mal!M$9:M$431,COUNTIF($E$108:$F450,"")-COUNT($H$108:$H450)+1,0)=O450,"",INDEX(Mal!M$9:M$431,COUNTIF($E$108:$F450,"")-COUNT($H$108:$H450)+1,0)),"")</f>
        <v>#N/A</v>
      </c>
      <c r="P451" s="39" t="e">
        <f>IF($E451="",IF(INDEX(Mal!N$9:N$431,COUNTIF($E$108:$F450,"")-COUNT($H$108:$H450)+1,0)=P450,"",INDEX(Mal!N$9:N$431,COUNTIF($E$108:$F450,"")-COUNT($H$108:$H450)+1,0)),"")</f>
        <v>#N/A</v>
      </c>
      <c r="Q451" s="39" t="e">
        <f>IF($E451="",IF(INDEX(Mal!O$9:O$431,COUNTIF($E$108:$F450,"")-COUNT($H$108:$H450)+1,0)=Q450,"",INDEX(Mal!O$9:O$431,COUNTIF($E$108:$F450,"")-COUNT($H$108:$H450)+1,0)),"")</f>
        <v>#N/A</v>
      </c>
      <c r="R451" s="39" t="e">
        <f>IF($E451="",IF(INDEX(Mal!P$9:P$431,COUNTIF($E$108:$F450,"")-COUNT($H$108:$H450)+1,0)=R450,"",INDEX(Mal!P$9:P$431,COUNTIF($E$108:$F450,"")-COUNT($H$108:$H450)+1,0)),"")</f>
        <v>#N/A</v>
      </c>
      <c r="S451" s="39" t="e">
        <f>IF($E451="",IF(INDEX(Mal!Q$9:Q$431,COUNTIF($E$108:$F450,"")-COUNT($H$108:$H450)+1,0)=S450,"",INDEX(Mal!Q$9:Q$431,COUNTIF($E$108:$F450,"")-COUNT($H$108:$H450)+1,0)),"")</f>
        <v>#N/A</v>
      </c>
      <c r="T451" s="39" t="e">
        <f>IF($E451="",IF(INDEX(Mal!R$9:R$431,COUNTIF($E$108:$F450,"")-COUNT($H$108:$H450)+1,0)=T450,"",INDEX(Mal!R$9:R$431,COUNTIF($E$108:$F450,"")-COUNT($H$108:$H450)+1,0)),"")</f>
        <v>#N/A</v>
      </c>
      <c r="U451" s="39" t="e">
        <f>IF($E451="",IF(INDEX(Mal!S$9:S$431,COUNTIF($E$108:$F450,"")-COUNT($H$108:$H450)+1,0)=U450,"",INDEX(Mal!S$9:S$431,COUNTIF($E$108:$F450,"")-COUNT($H$108:$H450)+1,0)),"")</f>
        <v>#N/A</v>
      </c>
      <c r="V451" s="39" t="e">
        <f t="shared" si="20"/>
        <v>#N/A</v>
      </c>
      <c r="W451" s="39" t="e">
        <f>IF(IF(AND(E451="",F451=""),INDEX(Mal!I$9:I$431,(COUNT($H$108:$H451)-COUNTIF($V$108:$V451,"")),0),"")="","",IF(AND(E451="",F451=""),INDEX(Mal!I$9:I$431,(COUNT($H$108:$H451)-COUNTIF($V$108:$V451,"")),0),""))</f>
        <v>#N/A</v>
      </c>
      <c r="X451" s="39" t="e">
        <f>IF($E451="",IF(INDEX(Mal!J$9:J$431,COUNTIF($E$108:$F450,"")-COUNT($H$108:$H450)+1,0)=X450,"",INDEX(Mal!J$9:J$431,COUNTIF($E$108:$F450,"")-COUNT($H$108:$H450)+1,0)),"")</f>
        <v>#N/A</v>
      </c>
      <c r="Y451" s="39" t="e">
        <f>IF(AND(Y450="",$H451=$H450),"",IF(VLOOKUP($H451,Mal!$A$9:$T$431,20,0)='Sales Orders'!Y450,"",VLOOKUP($H451,Mal!$A$9:$T$431,20,0)))</f>
        <v>#N/A</v>
      </c>
      <c r="Z451" s="39" t="e">
        <f t="shared" si="21"/>
        <v>#N/A</v>
      </c>
    </row>
    <row r="452" spans="1:26">
      <c r="A452" t="str">
        <f>IFERROR(IF(VLOOKUP(H452,Mal!$A$9:$A$431,1,0),"","END"),"END")</f>
        <v>END</v>
      </c>
      <c r="B452" s="39" t="e">
        <f>IF($E452="",IF(INDEX(Mal!$D$9:$D$431,COUNTIF($E$108:$F451,"")-COUNT($H$108:$H451)+1,0)=B451,"",INDEX(Mal!$D$9:$D$431,COUNTIF($E$108:$F451,"")-COUNT($H$108:$H451)+1,0)),"")</f>
        <v>#N/A</v>
      </c>
      <c r="C452" s="39" t="e">
        <f t="shared" si="22"/>
        <v>#N/A</v>
      </c>
      <c r="D452" s="39" t="e">
        <f>IF($E452="",IF(INDEX(Mal!$F$9:$F$431,COUNTIF($E$108:$F451,"")-COUNT($H$108:$H451)+1,0)=D451,"",INDEX(Mal!$F$9:$F$431,COUNTIF($E$108:$F451,"")-COUNT($H$108:$H451)+1,0)),"")</f>
        <v>#N/A</v>
      </c>
      <c r="E452" s="39" t="e">
        <f>IF(AND(E451="",$H452=$H451),"",IF(VLOOKUP(H452,Mal!$A$9:$B$431,2,0)='Sales Orders'!E451,"",VLOOKUP($H452,Mal!$A$9:$B$431,2,0)))</f>
        <v>#N/A</v>
      </c>
      <c r="F452" s="39" t="e">
        <f>IF($E452="",IF(INDEX(Mal!$C$9:$C$431,COUNTIF($E$108:$F451,"")-COUNT($H$108:$H451)+1,0)=F451,"",INDEX(Mal!$C$9:$C$431,COUNTIF($E$108:$F451,"")-COUNT($H$108:$H451)+1,0)),"")</f>
        <v>#N/A</v>
      </c>
      <c r="G452" s="39" t="e">
        <f t="shared" si="23"/>
        <v>#N/A</v>
      </c>
      <c r="H452" s="39">
        <f>IF(COUNTIF(Mal!$A$9:$A$431,'Sales Orders'!H451)+COUNTIFS(Mal!$A$9:$A$431,H451,Mal!$B$9:$B$431,"&lt;&gt;")+COUNTIFS(Mal!$A$9:$A$431,H451,Mal!$C$9:$C$431,"&lt;&gt;")=COUNTIF('Sales Orders'!$H$108:H451,'Sales Orders'!H451),'Sales Orders'!H451+1,'Sales Orders'!H451)</f>
        <v>2</v>
      </c>
      <c r="I452" s="39" t="e">
        <f>IF(E452="","",IF(Mal!$C$5="","",Mal!$C$5))</f>
        <v>#N/A</v>
      </c>
      <c r="J452" s="39" t="e">
        <f>IF(AND(J451="",$H452=$H451),"",IF(VLOOKUP($H452,Mal!$A$9:$H$431,7,0)='Sales Orders'!J451,"",VLOOKUP($H452,Mal!$A$9:$H$431,7,0)))</f>
        <v>#N/A</v>
      </c>
      <c r="K452" s="39" t="e">
        <f>IF(AND(K451="",$H452=$H451),"",IF(VLOOKUP($H452,Mal!$A$9:$H$431,8,0)='Sales Orders'!K451,"",VLOOKUP($H452,Mal!$A$9:$H$431,8,0)))</f>
        <v>#N/A</v>
      </c>
      <c r="L452" s="39" t="e">
        <f>IF(E452="","",IF(Mal!$C$6="","",Mal!$C$6))</f>
        <v>#N/A</v>
      </c>
      <c r="M452" s="39" t="e">
        <f>IF($E452="",IF(INDEX(Mal!K$9:K$431,COUNTIF($E$108:$F451,"")-COUNT($H$108:$H451)+1,0)=M451,"",INDEX(Mal!K$9:K$431,COUNTIF($E$108:$F451,"")-COUNT($H$108:$H451)+1,0)),"")</f>
        <v>#N/A</v>
      </c>
      <c r="N452" s="39" t="e">
        <f>IF($E452="",IF(INDEX(Mal!L$9:L$431,COUNTIF($E$108:$F451,"")-COUNT($H$108:$H451)+1,0)=N451,"",INDEX(Mal!L$9:L$431,COUNTIF($E$108:$F451,"")-COUNT($H$108:$H451)+1,0)),"")</f>
        <v>#N/A</v>
      </c>
      <c r="O452" s="39" t="e">
        <f>IF($E452="",IF(INDEX(Mal!M$9:M$431,COUNTIF($E$108:$F451,"")-COUNT($H$108:$H451)+1,0)=O451,"",INDEX(Mal!M$9:M$431,COUNTIF($E$108:$F451,"")-COUNT($H$108:$H451)+1,0)),"")</f>
        <v>#N/A</v>
      </c>
      <c r="P452" s="39" t="e">
        <f>IF($E452="",IF(INDEX(Mal!N$9:N$431,COUNTIF($E$108:$F451,"")-COUNT($H$108:$H451)+1,0)=P451,"",INDEX(Mal!N$9:N$431,COUNTIF($E$108:$F451,"")-COUNT($H$108:$H451)+1,0)),"")</f>
        <v>#N/A</v>
      </c>
      <c r="Q452" s="39" t="e">
        <f>IF($E452="",IF(INDEX(Mal!O$9:O$431,COUNTIF($E$108:$F451,"")-COUNT($H$108:$H451)+1,0)=Q451,"",INDEX(Mal!O$9:O$431,COUNTIF($E$108:$F451,"")-COUNT($H$108:$H451)+1,0)),"")</f>
        <v>#N/A</v>
      </c>
      <c r="R452" s="39" t="e">
        <f>IF($E452="",IF(INDEX(Mal!P$9:P$431,COUNTIF($E$108:$F451,"")-COUNT($H$108:$H451)+1,0)=R451,"",INDEX(Mal!P$9:P$431,COUNTIF($E$108:$F451,"")-COUNT($H$108:$H451)+1,0)),"")</f>
        <v>#N/A</v>
      </c>
      <c r="S452" s="39" t="e">
        <f>IF($E452="",IF(INDEX(Mal!Q$9:Q$431,COUNTIF($E$108:$F451,"")-COUNT($H$108:$H451)+1,0)=S451,"",INDEX(Mal!Q$9:Q$431,COUNTIF($E$108:$F451,"")-COUNT($H$108:$H451)+1,0)),"")</f>
        <v>#N/A</v>
      </c>
      <c r="T452" s="39" t="e">
        <f>IF($E452="",IF(INDEX(Mal!R$9:R$431,COUNTIF($E$108:$F451,"")-COUNT($H$108:$H451)+1,0)=T451,"",INDEX(Mal!R$9:R$431,COUNTIF($E$108:$F451,"")-COUNT($H$108:$H451)+1,0)),"")</f>
        <v>#N/A</v>
      </c>
      <c r="U452" s="39" t="e">
        <f>IF($E452="",IF(INDEX(Mal!S$9:S$431,COUNTIF($E$108:$F451,"")-COUNT($H$108:$H451)+1,0)=U451,"",INDEX(Mal!S$9:S$431,COUNTIF($E$108:$F451,"")-COUNT($H$108:$H451)+1,0)),"")</f>
        <v>#N/A</v>
      </c>
      <c r="V452" s="39" t="e">
        <f t="shared" si="20"/>
        <v>#N/A</v>
      </c>
      <c r="W452" s="39" t="e">
        <f>IF(IF(AND(E452="",F452=""),INDEX(Mal!I$9:I$431,(COUNT($H$108:$H452)-COUNTIF($V$108:$V452,"")),0),"")="","",IF(AND(E452="",F452=""),INDEX(Mal!I$9:I$431,(COUNT($H$108:$H452)-COUNTIF($V$108:$V452,"")),0),""))</f>
        <v>#N/A</v>
      </c>
      <c r="X452" s="39" t="e">
        <f>IF($E452="",IF(INDEX(Mal!J$9:J$431,COUNTIF($E$108:$F451,"")-COUNT($H$108:$H451)+1,0)=X451,"",INDEX(Mal!J$9:J$431,COUNTIF($E$108:$F451,"")-COUNT($H$108:$H451)+1,0)),"")</f>
        <v>#N/A</v>
      </c>
      <c r="Y452" s="39" t="e">
        <f>IF(AND(Y451="",$H452=$H451),"",IF(VLOOKUP($H452,Mal!$A$9:$T$431,20,0)='Sales Orders'!Y451,"",VLOOKUP($H452,Mal!$A$9:$T$431,20,0)))</f>
        <v>#N/A</v>
      </c>
      <c r="Z452" s="39" t="e">
        <f t="shared" si="21"/>
        <v>#N/A</v>
      </c>
    </row>
    <row r="453" spans="1:26">
      <c r="A453" t="str">
        <f>IFERROR(IF(VLOOKUP(H453,Mal!$A$9:$A$431,1,0),"","END"),"END")</f>
        <v>END</v>
      </c>
      <c r="B453" s="39" t="e">
        <f>IF($E453="",IF(INDEX(Mal!$D$9:$D$431,COUNTIF($E$108:$F452,"")-COUNT($H$108:$H452)+1,0)=B452,"",INDEX(Mal!$D$9:$D$431,COUNTIF($E$108:$F452,"")-COUNT($H$108:$H452)+1,0)),"")</f>
        <v>#N/A</v>
      </c>
      <c r="C453" s="39" t="e">
        <f t="shared" si="22"/>
        <v>#N/A</v>
      </c>
      <c r="D453" s="39" t="e">
        <f>IF($E453="",IF(INDEX(Mal!$F$9:$F$431,COUNTIF($E$108:$F452,"")-COUNT($H$108:$H452)+1,0)=D452,"",INDEX(Mal!$F$9:$F$431,COUNTIF($E$108:$F452,"")-COUNT($H$108:$H452)+1,0)),"")</f>
        <v>#N/A</v>
      </c>
      <c r="E453" s="39" t="e">
        <f>IF(AND(E452="",$H453=$H452),"",IF(VLOOKUP(H453,Mal!$A$9:$B$431,2,0)='Sales Orders'!E452,"",VLOOKUP($H453,Mal!$A$9:$B$431,2,0)))</f>
        <v>#N/A</v>
      </c>
      <c r="F453" s="39" t="e">
        <f>IF($E453="",IF(INDEX(Mal!$C$9:$C$431,COUNTIF($E$108:$F452,"")-COUNT($H$108:$H452)+1,0)=F452,"",INDEX(Mal!$C$9:$C$431,COUNTIF($E$108:$F452,"")-COUNT($H$108:$H452)+1,0)),"")</f>
        <v>#N/A</v>
      </c>
      <c r="G453" s="39" t="e">
        <f t="shared" si="23"/>
        <v>#N/A</v>
      </c>
      <c r="H453" s="39">
        <f>IF(COUNTIF(Mal!$A$9:$A$431,'Sales Orders'!H452)+COUNTIFS(Mal!$A$9:$A$431,H452,Mal!$B$9:$B$431,"&lt;&gt;")+COUNTIFS(Mal!$A$9:$A$431,H452,Mal!$C$9:$C$431,"&lt;&gt;")=COUNTIF('Sales Orders'!$H$108:H452,'Sales Orders'!H452),'Sales Orders'!H452+1,'Sales Orders'!H452)</f>
        <v>2</v>
      </c>
      <c r="I453" s="39" t="e">
        <f>IF(E453="","",IF(Mal!$C$5="","",Mal!$C$5))</f>
        <v>#N/A</v>
      </c>
      <c r="J453" s="39" t="e">
        <f>IF(AND(J452="",$H453=$H452),"",IF(VLOOKUP($H453,Mal!$A$9:$H$431,7,0)='Sales Orders'!J452,"",VLOOKUP($H453,Mal!$A$9:$H$431,7,0)))</f>
        <v>#N/A</v>
      </c>
      <c r="K453" s="39" t="e">
        <f>IF(AND(K452="",$H453=$H452),"",IF(VLOOKUP($H453,Mal!$A$9:$H$431,8,0)='Sales Orders'!K452,"",VLOOKUP($H453,Mal!$A$9:$H$431,8,0)))</f>
        <v>#N/A</v>
      </c>
      <c r="L453" s="39" t="e">
        <f>IF(E453="","",IF(Mal!$C$6="","",Mal!$C$6))</f>
        <v>#N/A</v>
      </c>
      <c r="M453" s="39" t="e">
        <f>IF($E453="",IF(INDEX(Mal!K$9:K$431,COUNTIF($E$108:$F452,"")-COUNT($H$108:$H452)+1,0)=M452,"",INDEX(Mal!K$9:K$431,COUNTIF($E$108:$F452,"")-COUNT($H$108:$H452)+1,0)),"")</f>
        <v>#N/A</v>
      </c>
      <c r="N453" s="39" t="e">
        <f>IF($E453="",IF(INDEX(Mal!L$9:L$431,COUNTIF($E$108:$F452,"")-COUNT($H$108:$H452)+1,0)=N452,"",INDEX(Mal!L$9:L$431,COUNTIF($E$108:$F452,"")-COUNT($H$108:$H452)+1,0)),"")</f>
        <v>#N/A</v>
      </c>
      <c r="O453" s="39" t="e">
        <f>IF($E453="",IF(INDEX(Mal!M$9:M$431,COUNTIF($E$108:$F452,"")-COUNT($H$108:$H452)+1,0)=O452,"",INDEX(Mal!M$9:M$431,COUNTIF($E$108:$F452,"")-COUNT($H$108:$H452)+1,0)),"")</f>
        <v>#N/A</v>
      </c>
      <c r="P453" s="39" t="e">
        <f>IF($E453="",IF(INDEX(Mal!N$9:N$431,COUNTIF($E$108:$F452,"")-COUNT($H$108:$H452)+1,0)=P452,"",INDEX(Mal!N$9:N$431,COUNTIF($E$108:$F452,"")-COUNT($H$108:$H452)+1,0)),"")</f>
        <v>#N/A</v>
      </c>
      <c r="Q453" s="39" t="e">
        <f>IF($E453="",IF(INDEX(Mal!O$9:O$431,COUNTIF($E$108:$F452,"")-COUNT($H$108:$H452)+1,0)=Q452,"",INDEX(Mal!O$9:O$431,COUNTIF($E$108:$F452,"")-COUNT($H$108:$H452)+1,0)),"")</f>
        <v>#N/A</v>
      </c>
      <c r="R453" s="39" t="e">
        <f>IF($E453="",IF(INDEX(Mal!P$9:P$431,COUNTIF($E$108:$F452,"")-COUNT($H$108:$H452)+1,0)=R452,"",INDEX(Mal!P$9:P$431,COUNTIF($E$108:$F452,"")-COUNT($H$108:$H452)+1,0)),"")</f>
        <v>#N/A</v>
      </c>
      <c r="S453" s="39" t="e">
        <f>IF($E453="",IF(INDEX(Mal!Q$9:Q$431,COUNTIF($E$108:$F452,"")-COUNT($H$108:$H452)+1,0)=S452,"",INDEX(Mal!Q$9:Q$431,COUNTIF($E$108:$F452,"")-COUNT($H$108:$H452)+1,0)),"")</f>
        <v>#N/A</v>
      </c>
      <c r="T453" s="39" t="e">
        <f>IF($E453="",IF(INDEX(Mal!R$9:R$431,COUNTIF($E$108:$F452,"")-COUNT($H$108:$H452)+1,0)=T452,"",INDEX(Mal!R$9:R$431,COUNTIF($E$108:$F452,"")-COUNT($H$108:$H452)+1,0)),"")</f>
        <v>#N/A</v>
      </c>
      <c r="U453" s="39" t="e">
        <f>IF($E453="",IF(INDEX(Mal!S$9:S$431,COUNTIF($E$108:$F452,"")-COUNT($H$108:$H452)+1,0)=U452,"",INDEX(Mal!S$9:S$431,COUNTIF($E$108:$F452,"")-COUNT($H$108:$H452)+1,0)),"")</f>
        <v>#N/A</v>
      </c>
      <c r="V453" s="39" t="e">
        <f t="shared" si="20"/>
        <v>#N/A</v>
      </c>
      <c r="W453" s="39" t="e">
        <f>IF(IF(AND(E453="",F453=""),INDEX(Mal!I$9:I$431,(COUNT($H$108:$H453)-COUNTIF($V$108:$V453,"")),0),"")="","",IF(AND(E453="",F453=""),INDEX(Mal!I$9:I$431,(COUNT($H$108:$H453)-COUNTIF($V$108:$V453,"")),0),""))</f>
        <v>#N/A</v>
      </c>
      <c r="X453" s="39" t="e">
        <f>IF($E453="",IF(INDEX(Mal!J$9:J$431,COUNTIF($E$108:$F452,"")-COUNT($H$108:$H452)+1,0)=X452,"",INDEX(Mal!J$9:J$431,COUNTIF($E$108:$F452,"")-COUNT($H$108:$H452)+1,0)),"")</f>
        <v>#N/A</v>
      </c>
      <c r="Y453" s="39" t="e">
        <f>IF(AND(Y452="",$H453=$H452),"",IF(VLOOKUP($H453,Mal!$A$9:$T$431,20,0)='Sales Orders'!Y452,"",VLOOKUP($H453,Mal!$A$9:$T$431,20,0)))</f>
        <v>#N/A</v>
      </c>
      <c r="Z453" s="39" t="e">
        <f t="shared" si="21"/>
        <v>#N/A</v>
      </c>
    </row>
    <row r="454" spans="1:26">
      <c r="A454" t="str">
        <f>IFERROR(IF(VLOOKUP(H454,Mal!$A$9:$A$431,1,0),"","END"),"END")</f>
        <v>END</v>
      </c>
      <c r="B454" s="39" t="e">
        <f>IF($E454="",IF(INDEX(Mal!$D$9:$D$431,COUNTIF($E$108:$F453,"")-COUNT($H$108:$H453)+1,0)=B453,"",INDEX(Mal!$D$9:$D$431,COUNTIF($E$108:$F453,"")-COUNT($H$108:$H453)+1,0)),"")</f>
        <v>#N/A</v>
      </c>
      <c r="C454" s="39" t="e">
        <f t="shared" si="22"/>
        <v>#N/A</v>
      </c>
      <c r="D454" s="39" t="e">
        <f>IF($E454="",IF(INDEX(Mal!$F$9:$F$431,COUNTIF($E$108:$F453,"")-COUNT($H$108:$H453)+1,0)=D453,"",INDEX(Mal!$F$9:$F$431,COUNTIF($E$108:$F453,"")-COUNT($H$108:$H453)+1,0)),"")</f>
        <v>#N/A</v>
      </c>
      <c r="E454" s="39" t="e">
        <f>IF(AND(E453="",$H454=$H453),"",IF(VLOOKUP(H454,Mal!$A$9:$B$431,2,0)='Sales Orders'!E453,"",VLOOKUP($H454,Mal!$A$9:$B$431,2,0)))</f>
        <v>#N/A</v>
      </c>
      <c r="F454" s="39" t="e">
        <f>IF($E454="",IF(INDEX(Mal!$C$9:$C$431,COUNTIF($E$108:$F453,"")-COUNT($H$108:$H453)+1,0)=F453,"",INDEX(Mal!$C$9:$C$431,COUNTIF($E$108:$F453,"")-COUNT($H$108:$H453)+1,0)),"")</f>
        <v>#N/A</v>
      </c>
      <c r="G454" s="39" t="e">
        <f t="shared" si="23"/>
        <v>#N/A</v>
      </c>
      <c r="H454" s="39">
        <f>IF(COUNTIF(Mal!$A$9:$A$431,'Sales Orders'!H453)+COUNTIFS(Mal!$A$9:$A$431,H453,Mal!$B$9:$B$431,"&lt;&gt;")+COUNTIFS(Mal!$A$9:$A$431,H453,Mal!$C$9:$C$431,"&lt;&gt;")=COUNTIF('Sales Orders'!$H$108:H453,'Sales Orders'!H453),'Sales Orders'!H453+1,'Sales Orders'!H453)</f>
        <v>2</v>
      </c>
      <c r="I454" s="39" t="e">
        <f>IF(E454="","",IF(Mal!$C$5="","",Mal!$C$5))</f>
        <v>#N/A</v>
      </c>
      <c r="J454" s="39" t="e">
        <f>IF(AND(J453="",$H454=$H453),"",IF(VLOOKUP($H454,Mal!$A$9:$H$431,7,0)='Sales Orders'!J453,"",VLOOKUP($H454,Mal!$A$9:$H$431,7,0)))</f>
        <v>#N/A</v>
      </c>
      <c r="K454" s="39" t="e">
        <f>IF(AND(K453="",$H454=$H453),"",IF(VLOOKUP($H454,Mal!$A$9:$H$431,8,0)='Sales Orders'!K453,"",VLOOKUP($H454,Mal!$A$9:$H$431,8,0)))</f>
        <v>#N/A</v>
      </c>
      <c r="L454" s="39" t="e">
        <f>IF(E454="","",IF(Mal!$C$6="","",Mal!$C$6))</f>
        <v>#N/A</v>
      </c>
      <c r="M454" s="39" t="e">
        <f>IF($E454="",IF(INDEX(Mal!K$9:K$431,COUNTIF($E$108:$F453,"")-COUNT($H$108:$H453)+1,0)=M453,"",INDEX(Mal!K$9:K$431,COUNTIF($E$108:$F453,"")-COUNT($H$108:$H453)+1,0)),"")</f>
        <v>#N/A</v>
      </c>
      <c r="N454" s="39" t="e">
        <f>IF($E454="",IF(INDEX(Mal!L$9:L$431,COUNTIF($E$108:$F453,"")-COUNT($H$108:$H453)+1,0)=N453,"",INDEX(Mal!L$9:L$431,COUNTIF($E$108:$F453,"")-COUNT($H$108:$H453)+1,0)),"")</f>
        <v>#N/A</v>
      </c>
      <c r="O454" s="39" t="e">
        <f>IF($E454="",IF(INDEX(Mal!M$9:M$431,COUNTIF($E$108:$F453,"")-COUNT($H$108:$H453)+1,0)=O453,"",INDEX(Mal!M$9:M$431,COUNTIF($E$108:$F453,"")-COUNT($H$108:$H453)+1,0)),"")</f>
        <v>#N/A</v>
      </c>
      <c r="P454" s="39" t="e">
        <f>IF($E454="",IF(INDEX(Mal!N$9:N$431,COUNTIF($E$108:$F453,"")-COUNT($H$108:$H453)+1,0)=P453,"",INDEX(Mal!N$9:N$431,COUNTIF($E$108:$F453,"")-COUNT($H$108:$H453)+1,0)),"")</f>
        <v>#N/A</v>
      </c>
      <c r="Q454" s="39" t="e">
        <f>IF($E454="",IF(INDEX(Mal!O$9:O$431,COUNTIF($E$108:$F453,"")-COUNT($H$108:$H453)+1,0)=Q453,"",INDEX(Mal!O$9:O$431,COUNTIF($E$108:$F453,"")-COUNT($H$108:$H453)+1,0)),"")</f>
        <v>#N/A</v>
      </c>
      <c r="R454" s="39" t="e">
        <f>IF($E454="",IF(INDEX(Mal!P$9:P$431,COUNTIF($E$108:$F453,"")-COUNT($H$108:$H453)+1,0)=R453,"",INDEX(Mal!P$9:P$431,COUNTIF($E$108:$F453,"")-COUNT($H$108:$H453)+1,0)),"")</f>
        <v>#N/A</v>
      </c>
      <c r="S454" s="39" t="e">
        <f>IF($E454="",IF(INDEX(Mal!Q$9:Q$431,COUNTIF($E$108:$F453,"")-COUNT($H$108:$H453)+1,0)=S453,"",INDEX(Mal!Q$9:Q$431,COUNTIF($E$108:$F453,"")-COUNT($H$108:$H453)+1,0)),"")</f>
        <v>#N/A</v>
      </c>
      <c r="T454" s="39" t="e">
        <f>IF($E454="",IF(INDEX(Mal!R$9:R$431,COUNTIF($E$108:$F453,"")-COUNT($H$108:$H453)+1,0)=T453,"",INDEX(Mal!R$9:R$431,COUNTIF($E$108:$F453,"")-COUNT($H$108:$H453)+1,0)),"")</f>
        <v>#N/A</v>
      </c>
      <c r="U454" s="39" t="e">
        <f>IF($E454="",IF(INDEX(Mal!S$9:S$431,COUNTIF($E$108:$F453,"")-COUNT($H$108:$H453)+1,0)=U453,"",INDEX(Mal!S$9:S$431,COUNTIF($E$108:$F453,"")-COUNT($H$108:$H453)+1,0)),"")</f>
        <v>#N/A</v>
      </c>
      <c r="V454" s="39" t="e">
        <f t="shared" si="20"/>
        <v>#N/A</v>
      </c>
      <c r="W454" s="39" t="e">
        <f>IF(IF(AND(E454="",F454=""),INDEX(Mal!I$9:I$431,(COUNT($H$108:$H454)-COUNTIF($V$108:$V454,"")),0),"")="","",IF(AND(E454="",F454=""),INDEX(Mal!I$9:I$431,(COUNT($H$108:$H454)-COUNTIF($V$108:$V454,"")),0),""))</f>
        <v>#N/A</v>
      </c>
      <c r="X454" s="39" t="e">
        <f>IF($E454="",IF(INDEX(Mal!J$9:J$431,COUNTIF($E$108:$F453,"")-COUNT($H$108:$H453)+1,0)=X453,"",INDEX(Mal!J$9:J$431,COUNTIF($E$108:$F453,"")-COUNT($H$108:$H453)+1,0)),"")</f>
        <v>#N/A</v>
      </c>
      <c r="Y454" s="39" t="e">
        <f>IF(AND(Y453="",$H454=$H453),"",IF(VLOOKUP($H454,Mal!$A$9:$T$431,20,0)='Sales Orders'!Y453,"",VLOOKUP($H454,Mal!$A$9:$T$431,20,0)))</f>
        <v>#N/A</v>
      </c>
      <c r="Z454" s="39" t="e">
        <f t="shared" si="21"/>
        <v>#N/A</v>
      </c>
    </row>
    <row r="455" spans="1:26">
      <c r="A455" t="str">
        <f>IFERROR(IF(VLOOKUP(H455,Mal!$A$9:$A$431,1,0),"","END"),"END")</f>
        <v>END</v>
      </c>
      <c r="B455" s="39" t="e">
        <f>IF($E455="",IF(INDEX(Mal!$D$9:$D$431,COUNTIF($E$108:$F454,"")-COUNT($H$108:$H454)+1,0)=B454,"",INDEX(Mal!$D$9:$D$431,COUNTIF($E$108:$F454,"")-COUNT($H$108:$H454)+1,0)),"")</f>
        <v>#N/A</v>
      </c>
      <c r="C455" s="39" t="e">
        <f t="shared" si="22"/>
        <v>#N/A</v>
      </c>
      <c r="D455" s="39" t="e">
        <f>IF($E455="",IF(INDEX(Mal!$F$9:$F$431,COUNTIF($E$108:$F454,"")-COUNT($H$108:$H454)+1,0)=D454,"",INDEX(Mal!$F$9:$F$431,COUNTIF($E$108:$F454,"")-COUNT($H$108:$H454)+1,0)),"")</f>
        <v>#N/A</v>
      </c>
      <c r="E455" s="39" t="e">
        <f>IF(AND(E454="",$H455=$H454),"",IF(VLOOKUP(H455,Mal!$A$9:$B$431,2,0)='Sales Orders'!E454,"",VLOOKUP($H455,Mal!$A$9:$B$431,2,0)))</f>
        <v>#N/A</v>
      </c>
      <c r="F455" s="39" t="e">
        <f>IF($E455="",IF(INDEX(Mal!$C$9:$C$431,COUNTIF($E$108:$F454,"")-COUNT($H$108:$H454)+1,0)=F454,"",INDEX(Mal!$C$9:$C$431,COUNTIF($E$108:$F454,"")-COUNT($H$108:$H454)+1,0)),"")</f>
        <v>#N/A</v>
      </c>
      <c r="G455" s="39" t="e">
        <f t="shared" si="23"/>
        <v>#N/A</v>
      </c>
      <c r="H455" s="39">
        <f>IF(COUNTIF(Mal!$A$9:$A$431,'Sales Orders'!H454)+COUNTIFS(Mal!$A$9:$A$431,H454,Mal!$B$9:$B$431,"&lt;&gt;")+COUNTIFS(Mal!$A$9:$A$431,H454,Mal!$C$9:$C$431,"&lt;&gt;")=COUNTIF('Sales Orders'!$H$108:H454,'Sales Orders'!H454),'Sales Orders'!H454+1,'Sales Orders'!H454)</f>
        <v>2</v>
      </c>
      <c r="I455" s="39" t="e">
        <f>IF(E455="","",IF(Mal!$C$5="","",Mal!$C$5))</f>
        <v>#N/A</v>
      </c>
      <c r="J455" s="39" t="e">
        <f>IF(AND(J454="",$H455=$H454),"",IF(VLOOKUP($H455,Mal!$A$9:$H$431,7,0)='Sales Orders'!J454,"",VLOOKUP($H455,Mal!$A$9:$H$431,7,0)))</f>
        <v>#N/A</v>
      </c>
      <c r="K455" s="39" t="e">
        <f>IF(AND(K454="",$H455=$H454),"",IF(VLOOKUP($H455,Mal!$A$9:$H$431,8,0)='Sales Orders'!K454,"",VLOOKUP($H455,Mal!$A$9:$H$431,8,0)))</f>
        <v>#N/A</v>
      </c>
      <c r="L455" s="39" t="e">
        <f>IF(E455="","",IF(Mal!$C$6="","",Mal!$C$6))</f>
        <v>#N/A</v>
      </c>
      <c r="M455" s="39" t="e">
        <f>IF($E455="",IF(INDEX(Mal!K$9:K$431,COUNTIF($E$108:$F454,"")-COUNT($H$108:$H454)+1,0)=M454,"",INDEX(Mal!K$9:K$431,COUNTIF($E$108:$F454,"")-COUNT($H$108:$H454)+1,0)),"")</f>
        <v>#N/A</v>
      </c>
      <c r="N455" s="39" t="e">
        <f>IF($E455="",IF(INDEX(Mal!L$9:L$431,COUNTIF($E$108:$F454,"")-COUNT($H$108:$H454)+1,0)=N454,"",INDEX(Mal!L$9:L$431,COUNTIF($E$108:$F454,"")-COUNT($H$108:$H454)+1,0)),"")</f>
        <v>#N/A</v>
      </c>
      <c r="O455" s="39" t="e">
        <f>IF($E455="",IF(INDEX(Mal!M$9:M$431,COUNTIF($E$108:$F454,"")-COUNT($H$108:$H454)+1,0)=O454,"",INDEX(Mal!M$9:M$431,COUNTIF($E$108:$F454,"")-COUNT($H$108:$H454)+1,0)),"")</f>
        <v>#N/A</v>
      </c>
      <c r="P455" s="39" t="e">
        <f>IF($E455="",IF(INDEX(Mal!N$9:N$431,COUNTIF($E$108:$F454,"")-COUNT($H$108:$H454)+1,0)=P454,"",INDEX(Mal!N$9:N$431,COUNTIF($E$108:$F454,"")-COUNT($H$108:$H454)+1,0)),"")</f>
        <v>#N/A</v>
      </c>
      <c r="Q455" s="39" t="e">
        <f>IF($E455="",IF(INDEX(Mal!O$9:O$431,COUNTIF($E$108:$F454,"")-COUNT($H$108:$H454)+1,0)=Q454,"",INDEX(Mal!O$9:O$431,COUNTIF($E$108:$F454,"")-COUNT($H$108:$H454)+1,0)),"")</f>
        <v>#N/A</v>
      </c>
      <c r="R455" s="39" t="e">
        <f>IF($E455="",IF(INDEX(Mal!P$9:P$431,COUNTIF($E$108:$F454,"")-COUNT($H$108:$H454)+1,0)=R454,"",INDEX(Mal!P$9:P$431,COUNTIF($E$108:$F454,"")-COUNT($H$108:$H454)+1,0)),"")</f>
        <v>#N/A</v>
      </c>
      <c r="S455" s="39" t="e">
        <f>IF($E455="",IF(INDEX(Mal!Q$9:Q$431,COUNTIF($E$108:$F454,"")-COUNT($H$108:$H454)+1,0)=S454,"",INDEX(Mal!Q$9:Q$431,COUNTIF($E$108:$F454,"")-COUNT($H$108:$H454)+1,0)),"")</f>
        <v>#N/A</v>
      </c>
      <c r="T455" s="39" t="e">
        <f>IF($E455="",IF(INDEX(Mal!R$9:R$431,COUNTIF($E$108:$F454,"")-COUNT($H$108:$H454)+1,0)=T454,"",INDEX(Mal!R$9:R$431,COUNTIF($E$108:$F454,"")-COUNT($H$108:$H454)+1,0)),"")</f>
        <v>#N/A</v>
      </c>
      <c r="U455" s="39" t="e">
        <f>IF($E455="",IF(INDEX(Mal!S$9:S$431,COUNTIF($E$108:$F454,"")-COUNT($H$108:$H454)+1,0)=U454,"",INDEX(Mal!S$9:S$431,COUNTIF($E$108:$F454,"")-COUNT($H$108:$H454)+1,0)),"")</f>
        <v>#N/A</v>
      </c>
      <c r="V455" s="39" t="e">
        <f t="shared" si="20"/>
        <v>#N/A</v>
      </c>
      <c r="W455" s="39" t="e">
        <f>IF(IF(AND(E455="",F455=""),INDEX(Mal!I$9:I$431,(COUNT($H$108:$H455)-COUNTIF($V$108:$V455,"")),0),"")="","",IF(AND(E455="",F455=""),INDEX(Mal!I$9:I$431,(COUNT($H$108:$H455)-COUNTIF($V$108:$V455,"")),0),""))</f>
        <v>#N/A</v>
      </c>
      <c r="X455" s="39" t="e">
        <f>IF($E455="",IF(INDEX(Mal!J$9:J$431,COUNTIF($E$108:$F454,"")-COUNT($H$108:$H454)+1,0)=X454,"",INDEX(Mal!J$9:J$431,COUNTIF($E$108:$F454,"")-COUNT($H$108:$H454)+1,0)),"")</f>
        <v>#N/A</v>
      </c>
      <c r="Y455" s="39" t="e">
        <f>IF(AND(Y454="",$H455=$H454),"",IF(VLOOKUP($H455,Mal!$A$9:$T$431,20,0)='Sales Orders'!Y454,"",VLOOKUP($H455,Mal!$A$9:$T$431,20,0)))</f>
        <v>#N/A</v>
      </c>
      <c r="Z455" s="39" t="e">
        <f t="shared" si="21"/>
        <v>#N/A</v>
      </c>
    </row>
    <row r="456" spans="1:26">
      <c r="A456" t="str">
        <f>IFERROR(IF(VLOOKUP(H456,Mal!$A$9:$A$431,1,0),"","END"),"END")</f>
        <v>END</v>
      </c>
      <c r="B456" s="39" t="e">
        <f>IF($E456="",IF(INDEX(Mal!$D$9:$D$431,COUNTIF($E$108:$F455,"")-COUNT($H$108:$H455)+1,0)=B455,"",INDEX(Mal!$D$9:$D$431,COUNTIF($E$108:$F455,"")-COUNT($H$108:$H455)+1,0)),"")</f>
        <v>#N/A</v>
      </c>
      <c r="C456" s="39" t="e">
        <f t="shared" si="22"/>
        <v>#N/A</v>
      </c>
      <c r="D456" s="39" t="e">
        <f>IF($E456="",IF(INDEX(Mal!$F$9:$F$431,COUNTIF($E$108:$F455,"")-COUNT($H$108:$H455)+1,0)=D455,"",INDEX(Mal!$F$9:$F$431,COUNTIF($E$108:$F455,"")-COUNT($H$108:$H455)+1,0)),"")</f>
        <v>#N/A</v>
      </c>
      <c r="E456" s="39" t="e">
        <f>IF(AND(E455="",$H456=$H455),"",IF(VLOOKUP(H456,Mal!$A$9:$B$431,2,0)='Sales Orders'!E455,"",VLOOKUP($H456,Mal!$A$9:$B$431,2,0)))</f>
        <v>#N/A</v>
      </c>
      <c r="F456" s="39" t="e">
        <f>IF($E456="",IF(INDEX(Mal!$C$9:$C$431,COUNTIF($E$108:$F455,"")-COUNT($H$108:$H455)+1,0)=F455,"",INDEX(Mal!$C$9:$C$431,COUNTIF($E$108:$F455,"")-COUNT($H$108:$H455)+1,0)),"")</f>
        <v>#N/A</v>
      </c>
      <c r="G456" s="39" t="e">
        <f t="shared" si="23"/>
        <v>#N/A</v>
      </c>
      <c r="H456" s="39">
        <f>IF(COUNTIF(Mal!$A$9:$A$431,'Sales Orders'!H455)+COUNTIFS(Mal!$A$9:$A$431,H455,Mal!$B$9:$B$431,"&lt;&gt;")+COUNTIFS(Mal!$A$9:$A$431,H455,Mal!$C$9:$C$431,"&lt;&gt;")=COUNTIF('Sales Orders'!$H$108:H455,'Sales Orders'!H455),'Sales Orders'!H455+1,'Sales Orders'!H455)</f>
        <v>2</v>
      </c>
      <c r="I456" s="39" t="e">
        <f>IF(E456="","",IF(Mal!$C$5="","",Mal!$C$5))</f>
        <v>#N/A</v>
      </c>
      <c r="J456" s="39" t="e">
        <f>IF(AND(J455="",$H456=$H455),"",IF(VLOOKUP($H456,Mal!$A$9:$H$431,7,0)='Sales Orders'!J455,"",VLOOKUP($H456,Mal!$A$9:$H$431,7,0)))</f>
        <v>#N/A</v>
      </c>
      <c r="K456" s="39" t="e">
        <f>IF(AND(K455="",$H456=$H455),"",IF(VLOOKUP($H456,Mal!$A$9:$H$431,8,0)='Sales Orders'!K455,"",VLOOKUP($H456,Mal!$A$9:$H$431,8,0)))</f>
        <v>#N/A</v>
      </c>
      <c r="L456" s="39" t="e">
        <f>IF(E456="","",IF(Mal!$C$6="","",Mal!$C$6))</f>
        <v>#N/A</v>
      </c>
      <c r="M456" s="39" t="e">
        <f>IF($E456="",IF(INDEX(Mal!K$9:K$431,COUNTIF($E$108:$F455,"")-COUNT($H$108:$H455)+1,0)=M455,"",INDEX(Mal!K$9:K$431,COUNTIF($E$108:$F455,"")-COUNT($H$108:$H455)+1,0)),"")</f>
        <v>#N/A</v>
      </c>
      <c r="N456" s="39" t="e">
        <f>IF($E456="",IF(INDEX(Mal!L$9:L$431,COUNTIF($E$108:$F455,"")-COUNT($H$108:$H455)+1,0)=N455,"",INDEX(Mal!L$9:L$431,COUNTIF($E$108:$F455,"")-COUNT($H$108:$H455)+1,0)),"")</f>
        <v>#N/A</v>
      </c>
      <c r="O456" s="39" t="e">
        <f>IF($E456="",IF(INDEX(Mal!M$9:M$431,COUNTIF($E$108:$F455,"")-COUNT($H$108:$H455)+1,0)=O455,"",INDEX(Mal!M$9:M$431,COUNTIF($E$108:$F455,"")-COUNT($H$108:$H455)+1,0)),"")</f>
        <v>#N/A</v>
      </c>
      <c r="P456" s="39" t="e">
        <f>IF($E456="",IF(INDEX(Mal!N$9:N$431,COUNTIF($E$108:$F455,"")-COUNT($H$108:$H455)+1,0)=P455,"",INDEX(Mal!N$9:N$431,COUNTIF($E$108:$F455,"")-COUNT($H$108:$H455)+1,0)),"")</f>
        <v>#N/A</v>
      </c>
      <c r="Q456" s="39" t="e">
        <f>IF($E456="",IF(INDEX(Mal!O$9:O$431,COUNTIF($E$108:$F455,"")-COUNT($H$108:$H455)+1,0)=Q455,"",INDEX(Mal!O$9:O$431,COUNTIF($E$108:$F455,"")-COUNT($H$108:$H455)+1,0)),"")</f>
        <v>#N/A</v>
      </c>
      <c r="R456" s="39" t="e">
        <f>IF($E456="",IF(INDEX(Mal!P$9:P$431,COUNTIF($E$108:$F455,"")-COUNT($H$108:$H455)+1,0)=R455,"",INDEX(Mal!P$9:P$431,COUNTIF($E$108:$F455,"")-COUNT($H$108:$H455)+1,0)),"")</f>
        <v>#N/A</v>
      </c>
      <c r="S456" s="39" t="e">
        <f>IF($E456="",IF(INDEX(Mal!Q$9:Q$431,COUNTIF($E$108:$F455,"")-COUNT($H$108:$H455)+1,0)=S455,"",INDEX(Mal!Q$9:Q$431,COUNTIF($E$108:$F455,"")-COUNT($H$108:$H455)+1,0)),"")</f>
        <v>#N/A</v>
      </c>
      <c r="T456" s="39" t="e">
        <f>IF($E456="",IF(INDEX(Mal!R$9:R$431,COUNTIF($E$108:$F455,"")-COUNT($H$108:$H455)+1,0)=T455,"",INDEX(Mal!R$9:R$431,COUNTIF($E$108:$F455,"")-COUNT($H$108:$H455)+1,0)),"")</f>
        <v>#N/A</v>
      </c>
      <c r="U456" s="39" t="e">
        <f>IF($E456="",IF(INDEX(Mal!S$9:S$431,COUNTIF($E$108:$F455,"")-COUNT($H$108:$H455)+1,0)=U455,"",INDEX(Mal!S$9:S$431,COUNTIF($E$108:$F455,"")-COUNT($H$108:$H455)+1,0)),"")</f>
        <v>#N/A</v>
      </c>
      <c r="V456" s="39" t="e">
        <f t="shared" si="20"/>
        <v>#N/A</v>
      </c>
      <c r="W456" s="39" t="e">
        <f>IF(IF(AND(E456="",F456=""),INDEX(Mal!I$9:I$431,(COUNT($H$108:$H456)-COUNTIF($V$108:$V456,"")),0),"")="","",IF(AND(E456="",F456=""),INDEX(Mal!I$9:I$431,(COUNT($H$108:$H456)-COUNTIF($V$108:$V456,"")),0),""))</f>
        <v>#N/A</v>
      </c>
      <c r="X456" s="39" t="e">
        <f>IF($E456="",IF(INDEX(Mal!J$9:J$431,COUNTIF($E$108:$F455,"")-COUNT($H$108:$H455)+1,0)=X455,"",INDEX(Mal!J$9:J$431,COUNTIF($E$108:$F455,"")-COUNT($H$108:$H455)+1,0)),"")</f>
        <v>#N/A</v>
      </c>
      <c r="Y456" s="39" t="e">
        <f>IF(AND(Y455="",$H456=$H455),"",IF(VLOOKUP($H456,Mal!$A$9:$T$431,20,0)='Sales Orders'!Y455,"",VLOOKUP($H456,Mal!$A$9:$T$431,20,0)))</f>
        <v>#N/A</v>
      </c>
      <c r="Z456" s="39" t="e">
        <f t="shared" si="21"/>
        <v>#N/A</v>
      </c>
    </row>
    <row r="457" spans="1:26">
      <c r="A457" t="str">
        <f>IFERROR(IF(VLOOKUP(H457,Mal!$A$9:$A$431,1,0),"","END"),"END")</f>
        <v>END</v>
      </c>
      <c r="B457" s="39" t="e">
        <f>IF($E457="",IF(INDEX(Mal!$D$9:$D$431,COUNTIF($E$108:$F456,"")-COUNT($H$108:$H456)+1,0)=B456,"",INDEX(Mal!$D$9:$D$431,COUNTIF($E$108:$F456,"")-COUNT($H$108:$H456)+1,0)),"")</f>
        <v>#N/A</v>
      </c>
      <c r="C457" s="39" t="e">
        <f t="shared" si="22"/>
        <v>#N/A</v>
      </c>
      <c r="D457" s="39" t="e">
        <f>IF($E457="",IF(INDEX(Mal!$F$9:$F$431,COUNTIF($E$108:$F456,"")-COUNT($H$108:$H456)+1,0)=D456,"",INDEX(Mal!$F$9:$F$431,COUNTIF($E$108:$F456,"")-COUNT($H$108:$H456)+1,0)),"")</f>
        <v>#N/A</v>
      </c>
      <c r="E457" s="39" t="e">
        <f>IF(AND(E456="",$H457=$H456),"",IF(VLOOKUP(H457,Mal!$A$9:$B$431,2,0)='Sales Orders'!E456,"",VLOOKUP($H457,Mal!$A$9:$B$431,2,0)))</f>
        <v>#N/A</v>
      </c>
      <c r="F457" s="39" t="e">
        <f>IF($E457="",IF(INDEX(Mal!$C$9:$C$431,COUNTIF($E$108:$F456,"")-COUNT($H$108:$H456)+1,0)=F456,"",INDEX(Mal!$C$9:$C$431,COUNTIF($E$108:$F456,"")-COUNT($H$108:$H456)+1,0)),"")</f>
        <v>#N/A</v>
      </c>
      <c r="G457" s="39" t="e">
        <f t="shared" si="23"/>
        <v>#N/A</v>
      </c>
      <c r="H457" s="39">
        <f>IF(COUNTIF(Mal!$A$9:$A$431,'Sales Orders'!H456)+COUNTIFS(Mal!$A$9:$A$431,H456,Mal!$B$9:$B$431,"&lt;&gt;")+COUNTIFS(Mal!$A$9:$A$431,H456,Mal!$C$9:$C$431,"&lt;&gt;")=COUNTIF('Sales Orders'!$H$108:H456,'Sales Orders'!H456),'Sales Orders'!H456+1,'Sales Orders'!H456)</f>
        <v>2</v>
      </c>
      <c r="I457" s="39" t="e">
        <f>IF(E457="","",IF(Mal!$C$5="","",Mal!$C$5))</f>
        <v>#N/A</v>
      </c>
      <c r="J457" s="39" t="e">
        <f>IF(AND(J456="",$H457=$H456),"",IF(VLOOKUP($H457,Mal!$A$9:$H$431,7,0)='Sales Orders'!J456,"",VLOOKUP($H457,Mal!$A$9:$H$431,7,0)))</f>
        <v>#N/A</v>
      </c>
      <c r="K457" s="39" t="e">
        <f>IF(AND(K456="",$H457=$H456),"",IF(VLOOKUP($H457,Mal!$A$9:$H$431,8,0)='Sales Orders'!K456,"",VLOOKUP($H457,Mal!$A$9:$H$431,8,0)))</f>
        <v>#N/A</v>
      </c>
      <c r="L457" s="39" t="e">
        <f>IF(E457="","",IF(Mal!$C$6="","",Mal!$C$6))</f>
        <v>#N/A</v>
      </c>
      <c r="M457" s="39" t="e">
        <f>IF($E457="",IF(INDEX(Mal!K$9:K$431,COUNTIF($E$108:$F456,"")-COUNT($H$108:$H456)+1,0)=M456,"",INDEX(Mal!K$9:K$431,COUNTIF($E$108:$F456,"")-COUNT($H$108:$H456)+1,0)),"")</f>
        <v>#N/A</v>
      </c>
      <c r="N457" s="39" t="e">
        <f>IF($E457="",IF(INDEX(Mal!L$9:L$431,COUNTIF($E$108:$F456,"")-COUNT($H$108:$H456)+1,0)=N456,"",INDEX(Mal!L$9:L$431,COUNTIF($E$108:$F456,"")-COUNT($H$108:$H456)+1,0)),"")</f>
        <v>#N/A</v>
      </c>
      <c r="O457" s="39" t="e">
        <f>IF($E457="",IF(INDEX(Mal!M$9:M$431,COUNTIF($E$108:$F456,"")-COUNT($H$108:$H456)+1,0)=O456,"",INDEX(Mal!M$9:M$431,COUNTIF($E$108:$F456,"")-COUNT($H$108:$H456)+1,0)),"")</f>
        <v>#N/A</v>
      </c>
      <c r="P457" s="39" t="e">
        <f>IF($E457="",IF(INDEX(Mal!N$9:N$431,COUNTIF($E$108:$F456,"")-COUNT($H$108:$H456)+1,0)=P456,"",INDEX(Mal!N$9:N$431,COUNTIF($E$108:$F456,"")-COUNT($H$108:$H456)+1,0)),"")</f>
        <v>#N/A</v>
      </c>
      <c r="Q457" s="39" t="e">
        <f>IF($E457="",IF(INDEX(Mal!O$9:O$431,COUNTIF($E$108:$F456,"")-COUNT($H$108:$H456)+1,0)=Q456,"",INDEX(Mal!O$9:O$431,COUNTIF($E$108:$F456,"")-COUNT($H$108:$H456)+1,0)),"")</f>
        <v>#N/A</v>
      </c>
      <c r="R457" s="39" t="e">
        <f>IF($E457="",IF(INDEX(Mal!P$9:P$431,COUNTIF($E$108:$F456,"")-COUNT($H$108:$H456)+1,0)=R456,"",INDEX(Mal!P$9:P$431,COUNTIF($E$108:$F456,"")-COUNT($H$108:$H456)+1,0)),"")</f>
        <v>#N/A</v>
      </c>
      <c r="S457" s="39" t="e">
        <f>IF($E457="",IF(INDEX(Mal!Q$9:Q$431,COUNTIF($E$108:$F456,"")-COUNT($H$108:$H456)+1,0)=S456,"",INDEX(Mal!Q$9:Q$431,COUNTIF($E$108:$F456,"")-COUNT($H$108:$H456)+1,0)),"")</f>
        <v>#N/A</v>
      </c>
      <c r="T457" s="39" t="e">
        <f>IF($E457="",IF(INDEX(Mal!R$9:R$431,COUNTIF($E$108:$F456,"")-COUNT($H$108:$H456)+1,0)=T456,"",INDEX(Mal!R$9:R$431,COUNTIF($E$108:$F456,"")-COUNT($H$108:$H456)+1,0)),"")</f>
        <v>#N/A</v>
      </c>
      <c r="U457" s="39" t="e">
        <f>IF($E457="",IF(INDEX(Mal!S$9:S$431,COUNTIF($E$108:$F456,"")-COUNT($H$108:$H456)+1,0)=U456,"",INDEX(Mal!S$9:S$431,COUNTIF($E$108:$F456,"")-COUNT($H$108:$H456)+1,0)),"")</f>
        <v>#N/A</v>
      </c>
      <c r="V457" s="39" t="e">
        <f t="shared" si="20"/>
        <v>#N/A</v>
      </c>
      <c r="W457" s="39" t="e">
        <f>IF(IF(AND(E457="",F457=""),INDEX(Mal!I$9:I$431,(COUNT($H$108:$H457)-COUNTIF($V$108:$V457,"")),0),"")="","",IF(AND(E457="",F457=""),INDEX(Mal!I$9:I$431,(COUNT($H$108:$H457)-COUNTIF($V$108:$V457,"")),0),""))</f>
        <v>#N/A</v>
      </c>
      <c r="X457" s="39" t="e">
        <f>IF($E457="",IF(INDEX(Mal!J$9:J$431,COUNTIF($E$108:$F456,"")-COUNT($H$108:$H456)+1,0)=X456,"",INDEX(Mal!J$9:J$431,COUNTIF($E$108:$F456,"")-COUNT($H$108:$H456)+1,0)),"")</f>
        <v>#N/A</v>
      </c>
      <c r="Y457" s="39" t="e">
        <f>IF(AND(Y456="",$H457=$H456),"",IF(VLOOKUP($H457,Mal!$A$9:$T$431,20,0)='Sales Orders'!Y456,"",VLOOKUP($H457,Mal!$A$9:$T$431,20,0)))</f>
        <v>#N/A</v>
      </c>
      <c r="Z457" s="39" t="e">
        <f t="shared" si="21"/>
        <v>#N/A</v>
      </c>
    </row>
    <row r="458" spans="1:26">
      <c r="A458" t="str">
        <f>IFERROR(IF(VLOOKUP(H458,Mal!$A$9:$A$431,1,0),"","END"),"END")</f>
        <v>END</v>
      </c>
      <c r="B458" s="39" t="e">
        <f>IF($E458="",IF(INDEX(Mal!$D$9:$D$431,COUNTIF($E$108:$F457,"")-COUNT($H$108:$H457)+1,0)=B457,"",INDEX(Mal!$D$9:$D$431,COUNTIF($E$108:$F457,"")-COUNT($H$108:$H457)+1,0)),"")</f>
        <v>#N/A</v>
      </c>
      <c r="C458" s="39" t="e">
        <f t="shared" si="22"/>
        <v>#N/A</v>
      </c>
      <c r="D458" s="39" t="e">
        <f>IF($E458="",IF(INDEX(Mal!$F$9:$F$431,COUNTIF($E$108:$F457,"")-COUNT($H$108:$H457)+1,0)=D457,"",INDEX(Mal!$F$9:$F$431,COUNTIF($E$108:$F457,"")-COUNT($H$108:$H457)+1,0)),"")</f>
        <v>#N/A</v>
      </c>
      <c r="E458" s="39" t="e">
        <f>IF(AND(E457="",$H458=$H457),"",IF(VLOOKUP(H458,Mal!$A$9:$B$431,2,0)='Sales Orders'!E457,"",VLOOKUP($H458,Mal!$A$9:$B$431,2,0)))</f>
        <v>#N/A</v>
      </c>
      <c r="F458" s="39" t="e">
        <f>IF($E458="",IF(INDEX(Mal!$C$9:$C$431,COUNTIF($E$108:$F457,"")-COUNT($H$108:$H457)+1,0)=F457,"",INDEX(Mal!$C$9:$C$431,COUNTIF($E$108:$F457,"")-COUNT($H$108:$H457)+1,0)),"")</f>
        <v>#N/A</v>
      </c>
      <c r="G458" s="39" t="e">
        <f t="shared" si="23"/>
        <v>#N/A</v>
      </c>
      <c r="H458" s="39">
        <f>IF(COUNTIF(Mal!$A$9:$A$431,'Sales Orders'!H457)+COUNTIFS(Mal!$A$9:$A$431,H457,Mal!$B$9:$B$431,"&lt;&gt;")+COUNTIFS(Mal!$A$9:$A$431,H457,Mal!$C$9:$C$431,"&lt;&gt;")=COUNTIF('Sales Orders'!$H$108:H457,'Sales Orders'!H457),'Sales Orders'!H457+1,'Sales Orders'!H457)</f>
        <v>2</v>
      </c>
      <c r="I458" s="39" t="e">
        <f>IF(E458="","",IF(Mal!$C$5="","",Mal!$C$5))</f>
        <v>#N/A</v>
      </c>
      <c r="J458" s="39" t="e">
        <f>IF(AND(J457="",$H458=$H457),"",IF(VLOOKUP($H458,Mal!$A$9:$H$431,7,0)='Sales Orders'!J457,"",VLOOKUP($H458,Mal!$A$9:$H$431,7,0)))</f>
        <v>#N/A</v>
      </c>
      <c r="K458" s="39" t="e">
        <f>IF(AND(K457="",$H458=$H457),"",IF(VLOOKUP($H458,Mal!$A$9:$H$431,8,0)='Sales Orders'!K457,"",VLOOKUP($H458,Mal!$A$9:$H$431,8,0)))</f>
        <v>#N/A</v>
      </c>
      <c r="L458" s="39" t="e">
        <f>IF(E458="","",IF(Mal!$C$6="","",Mal!$C$6))</f>
        <v>#N/A</v>
      </c>
      <c r="M458" s="39" t="e">
        <f>IF($E458="",IF(INDEX(Mal!K$9:K$431,COUNTIF($E$108:$F457,"")-COUNT($H$108:$H457)+1,0)=M457,"",INDEX(Mal!K$9:K$431,COUNTIF($E$108:$F457,"")-COUNT($H$108:$H457)+1,0)),"")</f>
        <v>#N/A</v>
      </c>
      <c r="N458" s="39" t="e">
        <f>IF($E458="",IF(INDEX(Mal!L$9:L$431,COUNTIF($E$108:$F457,"")-COUNT($H$108:$H457)+1,0)=N457,"",INDEX(Mal!L$9:L$431,COUNTIF($E$108:$F457,"")-COUNT($H$108:$H457)+1,0)),"")</f>
        <v>#N/A</v>
      </c>
      <c r="O458" s="39" t="e">
        <f>IF($E458="",IF(INDEX(Mal!M$9:M$431,COUNTIF($E$108:$F457,"")-COUNT($H$108:$H457)+1,0)=O457,"",INDEX(Mal!M$9:M$431,COUNTIF($E$108:$F457,"")-COUNT($H$108:$H457)+1,0)),"")</f>
        <v>#N/A</v>
      </c>
      <c r="P458" s="39" t="e">
        <f>IF($E458="",IF(INDEX(Mal!N$9:N$431,COUNTIF($E$108:$F457,"")-COUNT($H$108:$H457)+1,0)=P457,"",INDEX(Mal!N$9:N$431,COUNTIF($E$108:$F457,"")-COUNT($H$108:$H457)+1,0)),"")</f>
        <v>#N/A</v>
      </c>
      <c r="Q458" s="39" t="e">
        <f>IF($E458="",IF(INDEX(Mal!O$9:O$431,COUNTIF($E$108:$F457,"")-COUNT($H$108:$H457)+1,0)=Q457,"",INDEX(Mal!O$9:O$431,COUNTIF($E$108:$F457,"")-COUNT($H$108:$H457)+1,0)),"")</f>
        <v>#N/A</v>
      </c>
      <c r="R458" s="39" t="e">
        <f>IF($E458="",IF(INDEX(Mal!P$9:P$431,COUNTIF($E$108:$F457,"")-COUNT($H$108:$H457)+1,0)=R457,"",INDEX(Mal!P$9:P$431,COUNTIF($E$108:$F457,"")-COUNT($H$108:$H457)+1,0)),"")</f>
        <v>#N/A</v>
      </c>
      <c r="S458" s="39" t="e">
        <f>IF($E458="",IF(INDEX(Mal!Q$9:Q$431,COUNTIF($E$108:$F457,"")-COUNT($H$108:$H457)+1,0)=S457,"",INDEX(Mal!Q$9:Q$431,COUNTIF($E$108:$F457,"")-COUNT($H$108:$H457)+1,0)),"")</f>
        <v>#N/A</v>
      </c>
      <c r="T458" s="39" t="e">
        <f>IF($E458="",IF(INDEX(Mal!R$9:R$431,COUNTIF($E$108:$F457,"")-COUNT($H$108:$H457)+1,0)=T457,"",INDEX(Mal!R$9:R$431,COUNTIF($E$108:$F457,"")-COUNT($H$108:$H457)+1,0)),"")</f>
        <v>#N/A</v>
      </c>
      <c r="U458" s="39" t="e">
        <f>IF($E458="",IF(INDEX(Mal!S$9:S$431,COUNTIF($E$108:$F457,"")-COUNT($H$108:$H457)+1,0)=U457,"",INDEX(Mal!S$9:S$431,COUNTIF($E$108:$F457,"")-COUNT($H$108:$H457)+1,0)),"")</f>
        <v>#N/A</v>
      </c>
      <c r="V458" s="39" t="e">
        <f t="shared" si="20"/>
        <v>#N/A</v>
      </c>
      <c r="W458" s="39" t="e">
        <f>IF(IF(AND(E458="",F458=""),INDEX(Mal!I$9:I$431,(COUNT($H$108:$H458)-COUNTIF($V$108:$V458,"")),0),"")="","",IF(AND(E458="",F458=""),INDEX(Mal!I$9:I$431,(COUNT($H$108:$H458)-COUNTIF($V$108:$V458,"")),0),""))</f>
        <v>#N/A</v>
      </c>
      <c r="X458" s="39" t="e">
        <f>IF($E458="",IF(INDEX(Mal!J$9:J$431,COUNTIF($E$108:$F457,"")-COUNT($H$108:$H457)+1,0)=X457,"",INDEX(Mal!J$9:J$431,COUNTIF($E$108:$F457,"")-COUNT($H$108:$H457)+1,0)),"")</f>
        <v>#N/A</v>
      </c>
      <c r="Y458" s="39" t="e">
        <f>IF(AND(Y457="",$H458=$H457),"",IF(VLOOKUP($H458,Mal!$A$9:$T$431,20,0)='Sales Orders'!Y457,"",VLOOKUP($H458,Mal!$A$9:$T$431,20,0)))</f>
        <v>#N/A</v>
      </c>
      <c r="Z458" s="39" t="e">
        <f t="shared" si="21"/>
        <v>#N/A</v>
      </c>
    </row>
    <row r="459" spans="1:26">
      <c r="A459" t="str">
        <f>IFERROR(IF(VLOOKUP(H459,Mal!$A$9:$A$431,1,0),"","END"),"END")</f>
        <v>END</v>
      </c>
      <c r="B459" s="39" t="e">
        <f>IF($E459="",IF(INDEX(Mal!$D$9:$D$431,COUNTIF($E$108:$F458,"")-COUNT($H$108:$H458)+1,0)=B458,"",INDEX(Mal!$D$9:$D$431,COUNTIF($E$108:$F458,"")-COUNT($H$108:$H458)+1,0)),"")</f>
        <v>#N/A</v>
      </c>
      <c r="C459" s="39" t="e">
        <f t="shared" si="22"/>
        <v>#N/A</v>
      </c>
      <c r="D459" s="39" t="e">
        <f>IF($E459="",IF(INDEX(Mal!$F$9:$F$431,COUNTIF($E$108:$F458,"")-COUNT($H$108:$H458)+1,0)=D458,"",INDEX(Mal!$F$9:$F$431,COUNTIF($E$108:$F458,"")-COUNT($H$108:$H458)+1,0)),"")</f>
        <v>#N/A</v>
      </c>
      <c r="E459" s="39" t="e">
        <f>IF(AND(E458="",$H459=$H458),"",IF(VLOOKUP(H459,Mal!$A$9:$B$431,2,0)='Sales Orders'!E458,"",VLOOKUP($H459,Mal!$A$9:$B$431,2,0)))</f>
        <v>#N/A</v>
      </c>
      <c r="F459" s="39" t="e">
        <f>IF($E459="",IF(INDEX(Mal!$C$9:$C$431,COUNTIF($E$108:$F458,"")-COUNT($H$108:$H458)+1,0)=F458,"",INDEX(Mal!$C$9:$C$431,COUNTIF($E$108:$F458,"")-COUNT($H$108:$H458)+1,0)),"")</f>
        <v>#N/A</v>
      </c>
      <c r="G459" s="39" t="e">
        <f t="shared" si="23"/>
        <v>#N/A</v>
      </c>
      <c r="H459" s="39">
        <f>IF(COUNTIF(Mal!$A$9:$A$431,'Sales Orders'!H458)+COUNTIFS(Mal!$A$9:$A$431,H458,Mal!$B$9:$B$431,"&lt;&gt;")+COUNTIFS(Mal!$A$9:$A$431,H458,Mal!$C$9:$C$431,"&lt;&gt;")=COUNTIF('Sales Orders'!$H$108:H458,'Sales Orders'!H458),'Sales Orders'!H458+1,'Sales Orders'!H458)</f>
        <v>2</v>
      </c>
      <c r="I459" s="39" t="e">
        <f>IF(E459="","",IF(Mal!$C$5="","",Mal!$C$5))</f>
        <v>#N/A</v>
      </c>
      <c r="J459" s="39" t="e">
        <f>IF(AND(J458="",$H459=$H458),"",IF(VLOOKUP($H459,Mal!$A$9:$H$431,7,0)='Sales Orders'!J458,"",VLOOKUP($H459,Mal!$A$9:$H$431,7,0)))</f>
        <v>#N/A</v>
      </c>
      <c r="K459" s="39" t="e">
        <f>IF(AND(K458="",$H459=$H458),"",IF(VLOOKUP($H459,Mal!$A$9:$H$431,8,0)='Sales Orders'!K458,"",VLOOKUP($H459,Mal!$A$9:$H$431,8,0)))</f>
        <v>#N/A</v>
      </c>
      <c r="L459" s="39" t="e">
        <f>IF(E459="","",IF(Mal!$C$6="","",Mal!$C$6))</f>
        <v>#N/A</v>
      </c>
      <c r="M459" s="39" t="e">
        <f>IF($E459="",IF(INDEX(Mal!K$9:K$431,COUNTIF($E$108:$F458,"")-COUNT($H$108:$H458)+1,0)=M458,"",INDEX(Mal!K$9:K$431,COUNTIF($E$108:$F458,"")-COUNT($H$108:$H458)+1,0)),"")</f>
        <v>#N/A</v>
      </c>
      <c r="N459" s="39" t="e">
        <f>IF($E459="",IF(INDEX(Mal!L$9:L$431,COUNTIF($E$108:$F458,"")-COUNT($H$108:$H458)+1,0)=N458,"",INDEX(Mal!L$9:L$431,COUNTIF($E$108:$F458,"")-COUNT($H$108:$H458)+1,0)),"")</f>
        <v>#N/A</v>
      </c>
      <c r="O459" s="39" t="e">
        <f>IF($E459="",IF(INDEX(Mal!M$9:M$431,COUNTIF($E$108:$F458,"")-COUNT($H$108:$H458)+1,0)=O458,"",INDEX(Mal!M$9:M$431,COUNTIF($E$108:$F458,"")-COUNT($H$108:$H458)+1,0)),"")</f>
        <v>#N/A</v>
      </c>
      <c r="P459" s="39" t="e">
        <f>IF($E459="",IF(INDEX(Mal!N$9:N$431,COUNTIF($E$108:$F458,"")-COUNT($H$108:$H458)+1,0)=P458,"",INDEX(Mal!N$9:N$431,COUNTIF($E$108:$F458,"")-COUNT($H$108:$H458)+1,0)),"")</f>
        <v>#N/A</v>
      </c>
      <c r="Q459" s="39" t="e">
        <f>IF($E459="",IF(INDEX(Mal!O$9:O$431,COUNTIF($E$108:$F458,"")-COUNT($H$108:$H458)+1,0)=Q458,"",INDEX(Mal!O$9:O$431,COUNTIF($E$108:$F458,"")-COUNT($H$108:$H458)+1,0)),"")</f>
        <v>#N/A</v>
      </c>
      <c r="R459" s="39" t="e">
        <f>IF($E459="",IF(INDEX(Mal!P$9:P$431,COUNTIF($E$108:$F458,"")-COUNT($H$108:$H458)+1,0)=R458,"",INDEX(Mal!P$9:P$431,COUNTIF($E$108:$F458,"")-COUNT($H$108:$H458)+1,0)),"")</f>
        <v>#N/A</v>
      </c>
      <c r="S459" s="39" t="e">
        <f>IF($E459="",IF(INDEX(Mal!Q$9:Q$431,COUNTIF($E$108:$F458,"")-COUNT($H$108:$H458)+1,0)=S458,"",INDEX(Mal!Q$9:Q$431,COUNTIF($E$108:$F458,"")-COUNT($H$108:$H458)+1,0)),"")</f>
        <v>#N/A</v>
      </c>
      <c r="T459" s="39" t="e">
        <f>IF($E459="",IF(INDEX(Mal!R$9:R$431,COUNTIF($E$108:$F458,"")-COUNT($H$108:$H458)+1,0)=T458,"",INDEX(Mal!R$9:R$431,COUNTIF($E$108:$F458,"")-COUNT($H$108:$H458)+1,0)),"")</f>
        <v>#N/A</v>
      </c>
      <c r="U459" s="39" t="e">
        <f>IF($E459="",IF(INDEX(Mal!S$9:S$431,COUNTIF($E$108:$F458,"")-COUNT($H$108:$H458)+1,0)=U458,"",INDEX(Mal!S$9:S$431,COUNTIF($E$108:$F458,"")-COUNT($H$108:$H458)+1,0)),"")</f>
        <v>#N/A</v>
      </c>
      <c r="V459" s="39" t="e">
        <f t="shared" si="20"/>
        <v>#N/A</v>
      </c>
      <c r="W459" s="39" t="e">
        <f>IF(IF(AND(E459="",F459=""),INDEX(Mal!I$9:I$431,(COUNT($H$108:$H459)-COUNTIF($V$108:$V459,"")),0),"")="","",IF(AND(E459="",F459=""),INDEX(Mal!I$9:I$431,(COUNT($H$108:$H459)-COUNTIF($V$108:$V459,"")),0),""))</f>
        <v>#N/A</v>
      </c>
      <c r="X459" s="39" t="e">
        <f>IF($E459="",IF(INDEX(Mal!J$9:J$431,COUNTIF($E$108:$F458,"")-COUNT($H$108:$H458)+1,0)=X458,"",INDEX(Mal!J$9:J$431,COUNTIF($E$108:$F458,"")-COUNT($H$108:$H458)+1,0)),"")</f>
        <v>#N/A</v>
      </c>
      <c r="Y459" s="39" t="e">
        <f>IF(AND(Y458="",$H459=$H458),"",IF(VLOOKUP($H459,Mal!$A$9:$T$431,20,0)='Sales Orders'!Y458,"",VLOOKUP($H459,Mal!$A$9:$T$431,20,0)))</f>
        <v>#N/A</v>
      </c>
      <c r="Z459" s="39" t="e">
        <f t="shared" si="21"/>
        <v>#N/A</v>
      </c>
    </row>
    <row r="460" spans="1:26">
      <c r="A460" t="str">
        <f>IFERROR(IF(VLOOKUP(H460,Mal!$A$9:$A$431,1,0),"","END"),"END")</f>
        <v>END</v>
      </c>
      <c r="B460" s="39" t="e">
        <f>IF($E460="",IF(INDEX(Mal!$D$9:$D$431,COUNTIF($E$108:$F459,"")-COUNT($H$108:$H459)+1,0)=B459,"",INDEX(Mal!$D$9:$D$431,COUNTIF($E$108:$F459,"")-COUNT($H$108:$H459)+1,0)),"")</f>
        <v>#N/A</v>
      </c>
      <c r="C460" s="39" t="e">
        <f t="shared" si="22"/>
        <v>#N/A</v>
      </c>
      <c r="D460" s="39" t="e">
        <f>IF($E460="",IF(INDEX(Mal!$F$9:$F$431,COUNTIF($E$108:$F459,"")-COUNT($H$108:$H459)+1,0)=D459,"",INDEX(Mal!$F$9:$F$431,COUNTIF($E$108:$F459,"")-COUNT($H$108:$H459)+1,0)),"")</f>
        <v>#N/A</v>
      </c>
      <c r="E460" s="39" t="e">
        <f>IF(AND(E459="",$H460=$H459),"",IF(VLOOKUP(H460,Mal!$A$9:$B$431,2,0)='Sales Orders'!E459,"",VLOOKUP($H460,Mal!$A$9:$B$431,2,0)))</f>
        <v>#N/A</v>
      </c>
      <c r="F460" s="39" t="e">
        <f>IF($E460="",IF(INDEX(Mal!$C$9:$C$431,COUNTIF($E$108:$F459,"")-COUNT($H$108:$H459)+1,0)=F459,"",INDEX(Mal!$C$9:$C$431,COUNTIF($E$108:$F459,"")-COUNT($H$108:$H459)+1,0)),"")</f>
        <v>#N/A</v>
      </c>
      <c r="G460" s="39" t="e">
        <f t="shared" si="23"/>
        <v>#N/A</v>
      </c>
      <c r="H460" s="39">
        <f>IF(COUNTIF(Mal!$A$9:$A$431,'Sales Orders'!H459)+COUNTIFS(Mal!$A$9:$A$431,H459,Mal!$B$9:$B$431,"&lt;&gt;")+COUNTIFS(Mal!$A$9:$A$431,H459,Mal!$C$9:$C$431,"&lt;&gt;")=COUNTIF('Sales Orders'!$H$108:H459,'Sales Orders'!H459),'Sales Orders'!H459+1,'Sales Orders'!H459)</f>
        <v>2</v>
      </c>
      <c r="I460" s="39" t="e">
        <f>IF(E460="","",IF(Mal!$C$5="","",Mal!$C$5))</f>
        <v>#N/A</v>
      </c>
      <c r="J460" s="39" t="e">
        <f>IF(AND(J459="",$H460=$H459),"",IF(VLOOKUP($H460,Mal!$A$9:$H$431,7,0)='Sales Orders'!J459,"",VLOOKUP($H460,Mal!$A$9:$H$431,7,0)))</f>
        <v>#N/A</v>
      </c>
      <c r="K460" s="39" t="e">
        <f>IF(AND(K459="",$H460=$H459),"",IF(VLOOKUP($H460,Mal!$A$9:$H$431,8,0)='Sales Orders'!K459,"",VLOOKUP($H460,Mal!$A$9:$H$431,8,0)))</f>
        <v>#N/A</v>
      </c>
      <c r="L460" s="39" t="e">
        <f>IF(E460="","",IF(Mal!$C$6="","",Mal!$C$6))</f>
        <v>#N/A</v>
      </c>
      <c r="M460" s="39" t="e">
        <f>IF($E460="",IF(INDEX(Mal!K$9:K$431,COUNTIF($E$108:$F459,"")-COUNT($H$108:$H459)+1,0)=M459,"",INDEX(Mal!K$9:K$431,COUNTIF($E$108:$F459,"")-COUNT($H$108:$H459)+1,0)),"")</f>
        <v>#N/A</v>
      </c>
      <c r="N460" s="39" t="e">
        <f>IF($E460="",IF(INDEX(Mal!L$9:L$431,COUNTIF($E$108:$F459,"")-COUNT($H$108:$H459)+1,0)=N459,"",INDEX(Mal!L$9:L$431,COUNTIF($E$108:$F459,"")-COUNT($H$108:$H459)+1,0)),"")</f>
        <v>#N/A</v>
      </c>
      <c r="O460" s="39" t="e">
        <f>IF($E460="",IF(INDEX(Mal!M$9:M$431,COUNTIF($E$108:$F459,"")-COUNT($H$108:$H459)+1,0)=O459,"",INDEX(Mal!M$9:M$431,COUNTIF($E$108:$F459,"")-COUNT($H$108:$H459)+1,0)),"")</f>
        <v>#N/A</v>
      </c>
      <c r="P460" s="39" t="e">
        <f>IF($E460="",IF(INDEX(Mal!N$9:N$431,COUNTIF($E$108:$F459,"")-COUNT($H$108:$H459)+1,0)=P459,"",INDEX(Mal!N$9:N$431,COUNTIF($E$108:$F459,"")-COUNT($H$108:$H459)+1,0)),"")</f>
        <v>#N/A</v>
      </c>
      <c r="Q460" s="39" t="e">
        <f>IF($E460="",IF(INDEX(Mal!O$9:O$431,COUNTIF($E$108:$F459,"")-COUNT($H$108:$H459)+1,0)=Q459,"",INDEX(Mal!O$9:O$431,COUNTIF($E$108:$F459,"")-COUNT($H$108:$H459)+1,0)),"")</f>
        <v>#N/A</v>
      </c>
      <c r="R460" s="39" t="e">
        <f>IF($E460="",IF(INDEX(Mal!P$9:P$431,COUNTIF($E$108:$F459,"")-COUNT($H$108:$H459)+1,0)=R459,"",INDEX(Mal!P$9:P$431,COUNTIF($E$108:$F459,"")-COUNT($H$108:$H459)+1,0)),"")</f>
        <v>#N/A</v>
      </c>
      <c r="S460" s="39" t="e">
        <f>IF($E460="",IF(INDEX(Mal!Q$9:Q$431,COUNTIF($E$108:$F459,"")-COUNT($H$108:$H459)+1,0)=S459,"",INDEX(Mal!Q$9:Q$431,COUNTIF($E$108:$F459,"")-COUNT($H$108:$H459)+1,0)),"")</f>
        <v>#N/A</v>
      </c>
      <c r="T460" s="39" t="e">
        <f>IF($E460="",IF(INDEX(Mal!R$9:R$431,COUNTIF($E$108:$F459,"")-COUNT($H$108:$H459)+1,0)=T459,"",INDEX(Mal!R$9:R$431,COUNTIF($E$108:$F459,"")-COUNT($H$108:$H459)+1,0)),"")</f>
        <v>#N/A</v>
      </c>
      <c r="U460" s="39" t="e">
        <f>IF($E460="",IF(INDEX(Mal!S$9:S$431,COUNTIF($E$108:$F459,"")-COUNT($H$108:$H459)+1,0)=U459,"",INDEX(Mal!S$9:S$431,COUNTIF($E$108:$F459,"")-COUNT($H$108:$H459)+1,0)),"")</f>
        <v>#N/A</v>
      </c>
      <c r="V460" s="39" t="e">
        <f t="shared" si="20"/>
        <v>#N/A</v>
      </c>
      <c r="W460" s="39" t="e">
        <f>IF(IF(AND(E460="",F460=""),INDEX(Mal!I$9:I$431,(COUNT($H$108:$H460)-COUNTIF($V$108:$V460,"")),0),"")="","",IF(AND(E460="",F460=""),INDEX(Mal!I$9:I$431,(COUNT($H$108:$H460)-COUNTIF($V$108:$V460,"")),0),""))</f>
        <v>#N/A</v>
      </c>
      <c r="X460" s="39" t="e">
        <f>IF($E460="",IF(INDEX(Mal!J$9:J$431,COUNTIF($E$108:$F459,"")-COUNT($H$108:$H459)+1,0)=X459,"",INDEX(Mal!J$9:J$431,COUNTIF($E$108:$F459,"")-COUNT($H$108:$H459)+1,0)),"")</f>
        <v>#N/A</v>
      </c>
      <c r="Y460" s="39" t="e">
        <f>IF(AND(Y459="",$H460=$H459),"",IF(VLOOKUP($H460,Mal!$A$9:$T$431,20,0)='Sales Orders'!Y459,"",VLOOKUP($H460,Mal!$A$9:$T$431,20,0)))</f>
        <v>#N/A</v>
      </c>
      <c r="Z460" s="39" t="e">
        <f t="shared" si="21"/>
        <v>#N/A</v>
      </c>
    </row>
    <row r="461" spans="1:26">
      <c r="A461" t="str">
        <f>IFERROR(IF(VLOOKUP(H461,Mal!$A$9:$A$431,1,0),"","END"),"END")</f>
        <v>END</v>
      </c>
      <c r="B461" s="39" t="e">
        <f>IF($E461="",IF(INDEX(Mal!$D$9:$D$431,COUNTIF($E$108:$F460,"")-COUNT($H$108:$H460)+1,0)=B460,"",INDEX(Mal!$D$9:$D$431,COUNTIF($E$108:$F460,"")-COUNT($H$108:$H460)+1,0)),"")</f>
        <v>#N/A</v>
      </c>
      <c r="C461" s="39" t="e">
        <f t="shared" si="22"/>
        <v>#N/A</v>
      </c>
      <c r="D461" s="39" t="e">
        <f>IF($E461="",IF(INDEX(Mal!$F$9:$F$431,COUNTIF($E$108:$F460,"")-COUNT($H$108:$H460)+1,0)=D460,"",INDEX(Mal!$F$9:$F$431,COUNTIF($E$108:$F460,"")-COUNT($H$108:$H460)+1,0)),"")</f>
        <v>#N/A</v>
      </c>
      <c r="E461" s="39" t="e">
        <f>IF(AND(E460="",$H461=$H460),"",IF(VLOOKUP(H461,Mal!$A$9:$B$431,2,0)='Sales Orders'!E460,"",VLOOKUP($H461,Mal!$A$9:$B$431,2,0)))</f>
        <v>#N/A</v>
      </c>
      <c r="F461" s="39" t="e">
        <f>IF($E461="",IF(INDEX(Mal!$C$9:$C$431,COUNTIF($E$108:$F460,"")-COUNT($H$108:$H460)+1,0)=F460,"",INDEX(Mal!$C$9:$C$431,COUNTIF($E$108:$F460,"")-COUNT($H$108:$H460)+1,0)),"")</f>
        <v>#N/A</v>
      </c>
      <c r="G461" s="39" t="e">
        <f t="shared" si="23"/>
        <v>#N/A</v>
      </c>
      <c r="H461" s="39">
        <f>IF(COUNTIF(Mal!$A$9:$A$431,'Sales Orders'!H460)+COUNTIFS(Mal!$A$9:$A$431,H460,Mal!$B$9:$B$431,"&lt;&gt;")+COUNTIFS(Mal!$A$9:$A$431,H460,Mal!$C$9:$C$431,"&lt;&gt;")=COUNTIF('Sales Orders'!$H$108:H460,'Sales Orders'!H460),'Sales Orders'!H460+1,'Sales Orders'!H460)</f>
        <v>2</v>
      </c>
      <c r="I461" s="39" t="e">
        <f>IF(E461="","",IF(Mal!$C$5="","",Mal!$C$5))</f>
        <v>#N/A</v>
      </c>
      <c r="J461" s="39" t="e">
        <f>IF(AND(J460="",$H461=$H460),"",IF(VLOOKUP($H461,Mal!$A$9:$H$431,7,0)='Sales Orders'!J460,"",VLOOKUP($H461,Mal!$A$9:$H$431,7,0)))</f>
        <v>#N/A</v>
      </c>
      <c r="K461" s="39" t="e">
        <f>IF(AND(K460="",$H461=$H460),"",IF(VLOOKUP($H461,Mal!$A$9:$H$431,8,0)='Sales Orders'!K460,"",VLOOKUP($H461,Mal!$A$9:$H$431,8,0)))</f>
        <v>#N/A</v>
      </c>
      <c r="L461" s="39" t="e">
        <f>IF(E461="","",IF(Mal!$C$6="","",Mal!$C$6))</f>
        <v>#N/A</v>
      </c>
      <c r="M461" s="39" t="e">
        <f>IF($E461="",IF(INDEX(Mal!K$9:K$431,COUNTIF($E$108:$F460,"")-COUNT($H$108:$H460)+1,0)=M460,"",INDEX(Mal!K$9:K$431,COUNTIF($E$108:$F460,"")-COUNT($H$108:$H460)+1,0)),"")</f>
        <v>#N/A</v>
      </c>
      <c r="N461" s="39" t="e">
        <f>IF($E461="",IF(INDEX(Mal!L$9:L$431,COUNTIF($E$108:$F460,"")-COUNT($H$108:$H460)+1,0)=N460,"",INDEX(Mal!L$9:L$431,COUNTIF($E$108:$F460,"")-COUNT($H$108:$H460)+1,0)),"")</f>
        <v>#N/A</v>
      </c>
      <c r="O461" s="39" t="e">
        <f>IF($E461="",IF(INDEX(Mal!M$9:M$431,COUNTIF($E$108:$F460,"")-COUNT($H$108:$H460)+1,0)=O460,"",INDEX(Mal!M$9:M$431,COUNTIF($E$108:$F460,"")-COUNT($H$108:$H460)+1,0)),"")</f>
        <v>#N/A</v>
      </c>
      <c r="P461" s="39" t="e">
        <f>IF($E461="",IF(INDEX(Mal!N$9:N$431,COUNTIF($E$108:$F460,"")-COUNT($H$108:$H460)+1,0)=P460,"",INDEX(Mal!N$9:N$431,COUNTIF($E$108:$F460,"")-COUNT($H$108:$H460)+1,0)),"")</f>
        <v>#N/A</v>
      </c>
      <c r="Q461" s="39" t="e">
        <f>IF($E461="",IF(INDEX(Mal!O$9:O$431,COUNTIF($E$108:$F460,"")-COUNT($H$108:$H460)+1,0)=Q460,"",INDEX(Mal!O$9:O$431,COUNTIF($E$108:$F460,"")-COUNT($H$108:$H460)+1,0)),"")</f>
        <v>#N/A</v>
      </c>
      <c r="R461" s="39" t="e">
        <f>IF($E461="",IF(INDEX(Mal!P$9:P$431,COUNTIF($E$108:$F460,"")-COUNT($H$108:$H460)+1,0)=R460,"",INDEX(Mal!P$9:P$431,COUNTIF($E$108:$F460,"")-COUNT($H$108:$H460)+1,0)),"")</f>
        <v>#N/A</v>
      </c>
      <c r="S461" s="39" t="e">
        <f>IF($E461="",IF(INDEX(Mal!Q$9:Q$431,COUNTIF($E$108:$F460,"")-COUNT($H$108:$H460)+1,0)=S460,"",INDEX(Mal!Q$9:Q$431,COUNTIF($E$108:$F460,"")-COUNT($H$108:$H460)+1,0)),"")</f>
        <v>#N/A</v>
      </c>
      <c r="T461" s="39" t="e">
        <f>IF($E461="",IF(INDEX(Mal!R$9:R$431,COUNTIF($E$108:$F460,"")-COUNT($H$108:$H460)+1,0)=T460,"",INDEX(Mal!R$9:R$431,COUNTIF($E$108:$F460,"")-COUNT($H$108:$H460)+1,0)),"")</f>
        <v>#N/A</v>
      </c>
      <c r="U461" s="39" t="e">
        <f>IF($E461="",IF(INDEX(Mal!S$9:S$431,COUNTIF($E$108:$F460,"")-COUNT($H$108:$H460)+1,0)=U460,"",INDEX(Mal!S$9:S$431,COUNTIF($E$108:$F460,"")-COUNT($H$108:$H460)+1,0)),"")</f>
        <v>#N/A</v>
      </c>
      <c r="V461" s="39" t="e">
        <f t="shared" si="20"/>
        <v>#N/A</v>
      </c>
      <c r="W461" s="39" t="e">
        <f>IF(IF(AND(E461="",F461=""),INDEX(Mal!I$9:I$431,(COUNT($H$108:$H461)-COUNTIF($V$108:$V461,"")),0),"")="","",IF(AND(E461="",F461=""),INDEX(Mal!I$9:I$431,(COUNT($H$108:$H461)-COUNTIF($V$108:$V461,"")),0),""))</f>
        <v>#N/A</v>
      </c>
      <c r="X461" s="39" t="e">
        <f>IF($E461="",IF(INDEX(Mal!J$9:J$431,COUNTIF($E$108:$F460,"")-COUNT($H$108:$H460)+1,0)=X460,"",INDEX(Mal!J$9:J$431,COUNTIF($E$108:$F460,"")-COUNT($H$108:$H460)+1,0)),"")</f>
        <v>#N/A</v>
      </c>
      <c r="Y461" s="39" t="e">
        <f>IF(AND(Y460="",$H461=$H460),"",IF(VLOOKUP($H461,Mal!$A$9:$T$431,20,0)='Sales Orders'!Y460,"",VLOOKUP($H461,Mal!$A$9:$T$431,20,0)))</f>
        <v>#N/A</v>
      </c>
      <c r="Z461" s="39" t="e">
        <f t="shared" si="21"/>
        <v>#N/A</v>
      </c>
    </row>
    <row r="462" spans="1:26">
      <c r="A462" t="str">
        <f>IFERROR(IF(VLOOKUP(H462,Mal!$A$9:$A$431,1,0),"","END"),"END")</f>
        <v>END</v>
      </c>
      <c r="B462" s="39" t="e">
        <f>IF($E462="",IF(INDEX(Mal!$D$9:$D$431,COUNTIF($E$108:$F461,"")-COUNT($H$108:$H461)+1,0)=B461,"",INDEX(Mal!$D$9:$D$431,COUNTIF($E$108:$F461,"")-COUNT($H$108:$H461)+1,0)),"")</f>
        <v>#N/A</v>
      </c>
      <c r="C462" s="39" t="e">
        <f t="shared" si="22"/>
        <v>#N/A</v>
      </c>
      <c r="D462" s="39" t="e">
        <f>IF($E462="",IF(INDEX(Mal!$F$9:$F$431,COUNTIF($E$108:$F461,"")-COUNT($H$108:$H461)+1,0)=D461,"",INDEX(Mal!$F$9:$F$431,COUNTIF($E$108:$F461,"")-COUNT($H$108:$H461)+1,0)),"")</f>
        <v>#N/A</v>
      </c>
      <c r="E462" s="39" t="e">
        <f>IF(AND(E461="",$H462=$H461),"",IF(VLOOKUP(H462,Mal!$A$9:$B$431,2,0)='Sales Orders'!E461,"",VLOOKUP($H462,Mal!$A$9:$B$431,2,0)))</f>
        <v>#N/A</v>
      </c>
      <c r="F462" s="39" t="e">
        <f>IF($E462="",IF(INDEX(Mal!$C$9:$C$431,COUNTIF($E$108:$F461,"")-COUNT($H$108:$H461)+1,0)=F461,"",INDEX(Mal!$C$9:$C$431,COUNTIF($E$108:$F461,"")-COUNT($H$108:$H461)+1,0)),"")</f>
        <v>#N/A</v>
      </c>
      <c r="G462" s="39" t="e">
        <f t="shared" si="23"/>
        <v>#N/A</v>
      </c>
      <c r="H462" s="39">
        <f>IF(COUNTIF(Mal!$A$9:$A$431,'Sales Orders'!H461)+COUNTIFS(Mal!$A$9:$A$431,H461,Mal!$B$9:$B$431,"&lt;&gt;")+COUNTIFS(Mal!$A$9:$A$431,H461,Mal!$C$9:$C$431,"&lt;&gt;")=COUNTIF('Sales Orders'!$H$108:H461,'Sales Orders'!H461),'Sales Orders'!H461+1,'Sales Orders'!H461)</f>
        <v>2</v>
      </c>
      <c r="I462" s="39" t="e">
        <f>IF(E462="","",IF(Mal!$C$5="","",Mal!$C$5))</f>
        <v>#N/A</v>
      </c>
      <c r="J462" s="39" t="e">
        <f>IF(AND(J461="",$H462=$H461),"",IF(VLOOKUP($H462,Mal!$A$9:$H$431,7,0)='Sales Orders'!J461,"",VLOOKUP($H462,Mal!$A$9:$H$431,7,0)))</f>
        <v>#N/A</v>
      </c>
      <c r="K462" s="39" t="e">
        <f>IF(AND(K461="",$H462=$H461),"",IF(VLOOKUP($H462,Mal!$A$9:$H$431,8,0)='Sales Orders'!K461,"",VLOOKUP($H462,Mal!$A$9:$H$431,8,0)))</f>
        <v>#N/A</v>
      </c>
      <c r="L462" s="39" t="e">
        <f>IF(E462="","",IF(Mal!$C$6="","",Mal!$C$6))</f>
        <v>#N/A</v>
      </c>
      <c r="M462" s="39" t="e">
        <f>IF($E462="",IF(INDEX(Mal!K$9:K$431,COUNTIF($E$108:$F461,"")-COUNT($H$108:$H461)+1,0)=M461,"",INDEX(Mal!K$9:K$431,COUNTIF($E$108:$F461,"")-COUNT($H$108:$H461)+1,0)),"")</f>
        <v>#N/A</v>
      </c>
      <c r="N462" s="39" t="e">
        <f>IF($E462="",IF(INDEX(Mal!L$9:L$431,COUNTIF($E$108:$F461,"")-COUNT($H$108:$H461)+1,0)=N461,"",INDEX(Mal!L$9:L$431,COUNTIF($E$108:$F461,"")-COUNT($H$108:$H461)+1,0)),"")</f>
        <v>#N/A</v>
      </c>
      <c r="O462" s="39" t="e">
        <f>IF($E462="",IF(INDEX(Mal!M$9:M$431,COUNTIF($E$108:$F461,"")-COUNT($H$108:$H461)+1,0)=O461,"",INDEX(Mal!M$9:M$431,COUNTIF($E$108:$F461,"")-COUNT($H$108:$H461)+1,0)),"")</f>
        <v>#N/A</v>
      </c>
      <c r="P462" s="39" t="e">
        <f>IF($E462="",IF(INDEX(Mal!N$9:N$431,COUNTIF($E$108:$F461,"")-COUNT($H$108:$H461)+1,0)=P461,"",INDEX(Mal!N$9:N$431,COUNTIF($E$108:$F461,"")-COUNT($H$108:$H461)+1,0)),"")</f>
        <v>#N/A</v>
      </c>
      <c r="Q462" s="39" t="e">
        <f>IF($E462="",IF(INDEX(Mal!O$9:O$431,COUNTIF($E$108:$F461,"")-COUNT($H$108:$H461)+1,0)=Q461,"",INDEX(Mal!O$9:O$431,COUNTIF($E$108:$F461,"")-COUNT($H$108:$H461)+1,0)),"")</f>
        <v>#N/A</v>
      </c>
      <c r="R462" s="39" t="e">
        <f>IF($E462="",IF(INDEX(Mal!P$9:P$431,COUNTIF($E$108:$F461,"")-COUNT($H$108:$H461)+1,0)=R461,"",INDEX(Mal!P$9:P$431,COUNTIF($E$108:$F461,"")-COUNT($H$108:$H461)+1,0)),"")</f>
        <v>#N/A</v>
      </c>
      <c r="S462" s="39" t="e">
        <f>IF($E462="",IF(INDEX(Mal!Q$9:Q$431,COUNTIF($E$108:$F461,"")-COUNT($H$108:$H461)+1,0)=S461,"",INDEX(Mal!Q$9:Q$431,COUNTIF($E$108:$F461,"")-COUNT($H$108:$H461)+1,0)),"")</f>
        <v>#N/A</v>
      </c>
      <c r="T462" s="39" t="e">
        <f>IF($E462="",IF(INDEX(Mal!R$9:R$431,COUNTIF($E$108:$F461,"")-COUNT($H$108:$H461)+1,0)=T461,"",INDEX(Mal!R$9:R$431,COUNTIF($E$108:$F461,"")-COUNT($H$108:$H461)+1,0)),"")</f>
        <v>#N/A</v>
      </c>
      <c r="U462" s="39" t="e">
        <f>IF($E462="",IF(INDEX(Mal!S$9:S$431,COUNTIF($E$108:$F461,"")-COUNT($H$108:$H461)+1,0)=U461,"",INDEX(Mal!S$9:S$431,COUNTIF($E$108:$F461,"")-COUNT($H$108:$H461)+1,0)),"")</f>
        <v>#N/A</v>
      </c>
      <c r="V462" s="39" t="e">
        <f t="shared" si="20"/>
        <v>#N/A</v>
      </c>
      <c r="W462" s="39" t="e">
        <f>IF(IF(AND(E462="",F462=""),INDEX(Mal!I$9:I$431,(COUNT($H$108:$H462)-COUNTIF($V$108:$V462,"")),0),"")="","",IF(AND(E462="",F462=""),INDEX(Mal!I$9:I$431,(COUNT($H$108:$H462)-COUNTIF($V$108:$V462,"")),0),""))</f>
        <v>#N/A</v>
      </c>
      <c r="X462" s="39" t="e">
        <f>IF($E462="",IF(INDEX(Mal!J$9:J$431,COUNTIF($E$108:$F461,"")-COUNT($H$108:$H461)+1,0)=X461,"",INDEX(Mal!J$9:J$431,COUNTIF($E$108:$F461,"")-COUNT($H$108:$H461)+1,0)),"")</f>
        <v>#N/A</v>
      </c>
      <c r="Y462" s="39" t="e">
        <f>IF(AND(Y461="",$H462=$H461),"",IF(VLOOKUP($H462,Mal!$A$9:$T$431,20,0)='Sales Orders'!Y461,"",VLOOKUP($H462,Mal!$A$9:$T$431,20,0)))</f>
        <v>#N/A</v>
      </c>
      <c r="Z462" s="39" t="e">
        <f t="shared" si="21"/>
        <v>#N/A</v>
      </c>
    </row>
    <row r="463" spans="1:26">
      <c r="A463" t="str">
        <f>IFERROR(IF(VLOOKUP(H463,Mal!$A$9:$A$431,1,0),"","END"),"END")</f>
        <v>END</v>
      </c>
      <c r="B463" s="39" t="e">
        <f>IF($E463="",IF(INDEX(Mal!$D$9:$D$431,COUNTIF($E$108:$F462,"")-COUNT($H$108:$H462)+1,0)=B462,"",INDEX(Mal!$D$9:$D$431,COUNTIF($E$108:$F462,"")-COUNT($H$108:$H462)+1,0)),"")</f>
        <v>#N/A</v>
      </c>
      <c r="C463" s="39" t="e">
        <f t="shared" si="22"/>
        <v>#N/A</v>
      </c>
      <c r="D463" s="39" t="e">
        <f>IF($E463="",IF(INDEX(Mal!$F$9:$F$431,COUNTIF($E$108:$F462,"")-COUNT($H$108:$H462)+1,0)=D462,"",INDEX(Mal!$F$9:$F$431,COUNTIF($E$108:$F462,"")-COUNT($H$108:$H462)+1,0)),"")</f>
        <v>#N/A</v>
      </c>
      <c r="E463" s="39" t="e">
        <f>IF(AND(E462="",$H463=$H462),"",IF(VLOOKUP(H463,Mal!$A$9:$B$431,2,0)='Sales Orders'!E462,"",VLOOKUP($H463,Mal!$A$9:$B$431,2,0)))</f>
        <v>#N/A</v>
      </c>
      <c r="F463" s="39" t="e">
        <f>IF($E463="",IF(INDEX(Mal!$C$9:$C$431,COUNTIF($E$108:$F462,"")-COUNT($H$108:$H462)+1,0)=F462,"",INDEX(Mal!$C$9:$C$431,COUNTIF($E$108:$F462,"")-COUNT($H$108:$H462)+1,0)),"")</f>
        <v>#N/A</v>
      </c>
      <c r="G463" s="39" t="e">
        <f t="shared" si="23"/>
        <v>#N/A</v>
      </c>
      <c r="H463" s="39">
        <f>IF(COUNTIF(Mal!$A$9:$A$431,'Sales Orders'!H462)+COUNTIFS(Mal!$A$9:$A$431,H462,Mal!$B$9:$B$431,"&lt;&gt;")+COUNTIFS(Mal!$A$9:$A$431,H462,Mal!$C$9:$C$431,"&lt;&gt;")=COUNTIF('Sales Orders'!$H$108:H462,'Sales Orders'!H462),'Sales Orders'!H462+1,'Sales Orders'!H462)</f>
        <v>2</v>
      </c>
      <c r="I463" s="39" t="e">
        <f>IF(E463="","",IF(Mal!$C$5="","",Mal!$C$5))</f>
        <v>#N/A</v>
      </c>
      <c r="J463" s="39" t="e">
        <f>IF(AND(J462="",$H463=$H462),"",IF(VLOOKUP($H463,Mal!$A$9:$H$431,7,0)='Sales Orders'!J462,"",VLOOKUP($H463,Mal!$A$9:$H$431,7,0)))</f>
        <v>#N/A</v>
      </c>
      <c r="K463" s="39" t="e">
        <f>IF(AND(K462="",$H463=$H462),"",IF(VLOOKUP($H463,Mal!$A$9:$H$431,8,0)='Sales Orders'!K462,"",VLOOKUP($H463,Mal!$A$9:$H$431,8,0)))</f>
        <v>#N/A</v>
      </c>
      <c r="L463" s="39" t="e">
        <f>IF(E463="","",IF(Mal!$C$6="","",Mal!$C$6))</f>
        <v>#N/A</v>
      </c>
      <c r="M463" s="39" t="e">
        <f>IF($E463="",IF(INDEX(Mal!K$9:K$431,COUNTIF($E$108:$F462,"")-COUNT($H$108:$H462)+1,0)=M462,"",INDEX(Mal!K$9:K$431,COUNTIF($E$108:$F462,"")-COUNT($H$108:$H462)+1,0)),"")</f>
        <v>#N/A</v>
      </c>
      <c r="N463" s="39" t="e">
        <f>IF($E463="",IF(INDEX(Mal!L$9:L$431,COUNTIF($E$108:$F462,"")-COUNT($H$108:$H462)+1,0)=N462,"",INDEX(Mal!L$9:L$431,COUNTIF($E$108:$F462,"")-COUNT($H$108:$H462)+1,0)),"")</f>
        <v>#N/A</v>
      </c>
      <c r="O463" s="39" t="e">
        <f>IF($E463="",IF(INDEX(Mal!M$9:M$431,COUNTIF($E$108:$F462,"")-COUNT($H$108:$H462)+1,0)=O462,"",INDEX(Mal!M$9:M$431,COUNTIF($E$108:$F462,"")-COUNT($H$108:$H462)+1,0)),"")</f>
        <v>#N/A</v>
      </c>
      <c r="P463" s="39" t="e">
        <f>IF($E463="",IF(INDEX(Mal!N$9:N$431,COUNTIF($E$108:$F462,"")-COUNT($H$108:$H462)+1,0)=P462,"",INDEX(Mal!N$9:N$431,COUNTIF($E$108:$F462,"")-COUNT($H$108:$H462)+1,0)),"")</f>
        <v>#N/A</v>
      </c>
      <c r="Q463" s="39" t="e">
        <f>IF($E463="",IF(INDEX(Mal!O$9:O$431,COUNTIF($E$108:$F462,"")-COUNT($H$108:$H462)+1,0)=Q462,"",INDEX(Mal!O$9:O$431,COUNTIF($E$108:$F462,"")-COUNT($H$108:$H462)+1,0)),"")</f>
        <v>#N/A</v>
      </c>
      <c r="R463" s="39" t="e">
        <f>IF($E463="",IF(INDEX(Mal!P$9:P$431,COUNTIF($E$108:$F462,"")-COUNT($H$108:$H462)+1,0)=R462,"",INDEX(Mal!P$9:P$431,COUNTIF($E$108:$F462,"")-COUNT($H$108:$H462)+1,0)),"")</f>
        <v>#N/A</v>
      </c>
      <c r="S463" s="39" t="e">
        <f>IF($E463="",IF(INDEX(Mal!Q$9:Q$431,COUNTIF($E$108:$F462,"")-COUNT($H$108:$H462)+1,0)=S462,"",INDEX(Mal!Q$9:Q$431,COUNTIF($E$108:$F462,"")-COUNT($H$108:$H462)+1,0)),"")</f>
        <v>#N/A</v>
      </c>
      <c r="T463" s="39" t="e">
        <f>IF($E463="",IF(INDEX(Mal!R$9:R$431,COUNTIF($E$108:$F462,"")-COUNT($H$108:$H462)+1,0)=T462,"",INDEX(Mal!R$9:R$431,COUNTIF($E$108:$F462,"")-COUNT($H$108:$H462)+1,0)),"")</f>
        <v>#N/A</v>
      </c>
      <c r="U463" s="39" t="e">
        <f>IF($E463="",IF(INDEX(Mal!S$9:S$431,COUNTIF($E$108:$F462,"")-COUNT($H$108:$H462)+1,0)=U462,"",INDEX(Mal!S$9:S$431,COUNTIF($E$108:$F462,"")-COUNT($H$108:$H462)+1,0)),"")</f>
        <v>#N/A</v>
      </c>
      <c r="V463" s="39" t="e">
        <f t="shared" si="20"/>
        <v>#N/A</v>
      </c>
      <c r="W463" s="39" t="e">
        <f>IF(IF(AND(E463="",F463=""),INDEX(Mal!I$9:I$431,(COUNT($H$108:$H463)-COUNTIF($V$108:$V463,"")),0),"")="","",IF(AND(E463="",F463=""),INDEX(Mal!I$9:I$431,(COUNT($H$108:$H463)-COUNTIF($V$108:$V463,"")),0),""))</f>
        <v>#N/A</v>
      </c>
      <c r="X463" s="39" t="e">
        <f>IF($E463="",IF(INDEX(Mal!J$9:J$431,COUNTIF($E$108:$F462,"")-COUNT($H$108:$H462)+1,0)=X462,"",INDEX(Mal!J$9:J$431,COUNTIF($E$108:$F462,"")-COUNT($H$108:$H462)+1,0)),"")</f>
        <v>#N/A</v>
      </c>
      <c r="Y463" s="39" t="e">
        <f>IF(AND(Y462="",$H463=$H462),"",IF(VLOOKUP($H463,Mal!$A$9:$T$431,20,0)='Sales Orders'!Y462,"",VLOOKUP($H463,Mal!$A$9:$T$431,20,0)))</f>
        <v>#N/A</v>
      </c>
      <c r="Z463" s="39" t="e">
        <f t="shared" si="21"/>
        <v>#N/A</v>
      </c>
    </row>
    <row r="464" spans="1:26">
      <c r="A464" t="str">
        <f>IFERROR(IF(VLOOKUP(H464,Mal!$A$9:$A$431,1,0),"","END"),"END")</f>
        <v>END</v>
      </c>
      <c r="B464" s="39" t="e">
        <f>IF($E464="",IF(INDEX(Mal!$D$9:$D$431,COUNTIF($E$108:$F463,"")-COUNT($H$108:$H463)+1,0)=B463,"",INDEX(Mal!$D$9:$D$431,COUNTIF($E$108:$F463,"")-COUNT($H$108:$H463)+1,0)),"")</f>
        <v>#N/A</v>
      </c>
      <c r="C464" s="39" t="e">
        <f t="shared" si="22"/>
        <v>#N/A</v>
      </c>
      <c r="D464" s="39" t="e">
        <f>IF($E464="",IF(INDEX(Mal!$F$9:$F$431,COUNTIF($E$108:$F463,"")-COUNT($H$108:$H463)+1,0)=D463,"",INDEX(Mal!$F$9:$F$431,COUNTIF($E$108:$F463,"")-COUNT($H$108:$H463)+1,0)),"")</f>
        <v>#N/A</v>
      </c>
      <c r="E464" s="39" t="e">
        <f>IF(AND(E463="",$H464=$H463),"",IF(VLOOKUP(H464,Mal!$A$9:$B$431,2,0)='Sales Orders'!E463,"",VLOOKUP($H464,Mal!$A$9:$B$431,2,0)))</f>
        <v>#N/A</v>
      </c>
      <c r="F464" s="39" t="e">
        <f>IF($E464="",IF(INDEX(Mal!$C$9:$C$431,COUNTIF($E$108:$F463,"")-COUNT($H$108:$H463)+1,0)=F463,"",INDEX(Mal!$C$9:$C$431,COUNTIF($E$108:$F463,"")-COUNT($H$108:$H463)+1,0)),"")</f>
        <v>#N/A</v>
      </c>
      <c r="G464" s="39" t="e">
        <f t="shared" si="23"/>
        <v>#N/A</v>
      </c>
      <c r="H464" s="39">
        <f>IF(COUNTIF(Mal!$A$9:$A$431,'Sales Orders'!H463)+COUNTIFS(Mal!$A$9:$A$431,H463,Mal!$B$9:$B$431,"&lt;&gt;")+COUNTIFS(Mal!$A$9:$A$431,H463,Mal!$C$9:$C$431,"&lt;&gt;")=COUNTIF('Sales Orders'!$H$108:H463,'Sales Orders'!H463),'Sales Orders'!H463+1,'Sales Orders'!H463)</f>
        <v>2</v>
      </c>
      <c r="I464" s="39" t="e">
        <f>IF(E464="","",IF(Mal!$C$5="","",Mal!$C$5))</f>
        <v>#N/A</v>
      </c>
      <c r="J464" s="39" t="e">
        <f>IF(AND(J463="",$H464=$H463),"",IF(VLOOKUP($H464,Mal!$A$9:$H$431,7,0)='Sales Orders'!J463,"",VLOOKUP($H464,Mal!$A$9:$H$431,7,0)))</f>
        <v>#N/A</v>
      </c>
      <c r="K464" s="39" t="e">
        <f>IF(AND(K463="",$H464=$H463),"",IF(VLOOKUP($H464,Mal!$A$9:$H$431,8,0)='Sales Orders'!K463,"",VLOOKUP($H464,Mal!$A$9:$H$431,8,0)))</f>
        <v>#N/A</v>
      </c>
      <c r="L464" s="39" t="e">
        <f>IF(E464="","",IF(Mal!$C$6="","",Mal!$C$6))</f>
        <v>#N/A</v>
      </c>
      <c r="M464" s="39" t="e">
        <f>IF($E464="",IF(INDEX(Mal!K$9:K$431,COUNTIF($E$108:$F463,"")-COUNT($H$108:$H463)+1,0)=M463,"",INDEX(Mal!K$9:K$431,COUNTIF($E$108:$F463,"")-COUNT($H$108:$H463)+1,0)),"")</f>
        <v>#N/A</v>
      </c>
      <c r="N464" s="39" t="e">
        <f>IF($E464="",IF(INDEX(Mal!L$9:L$431,COUNTIF($E$108:$F463,"")-COUNT($H$108:$H463)+1,0)=N463,"",INDEX(Mal!L$9:L$431,COUNTIF($E$108:$F463,"")-COUNT($H$108:$H463)+1,0)),"")</f>
        <v>#N/A</v>
      </c>
      <c r="O464" s="39" t="e">
        <f>IF($E464="",IF(INDEX(Mal!M$9:M$431,COUNTIF($E$108:$F463,"")-COUNT($H$108:$H463)+1,0)=O463,"",INDEX(Mal!M$9:M$431,COUNTIF($E$108:$F463,"")-COUNT($H$108:$H463)+1,0)),"")</f>
        <v>#N/A</v>
      </c>
      <c r="P464" s="39" t="e">
        <f>IF($E464="",IF(INDEX(Mal!N$9:N$431,COUNTIF($E$108:$F463,"")-COUNT($H$108:$H463)+1,0)=P463,"",INDEX(Mal!N$9:N$431,COUNTIF($E$108:$F463,"")-COUNT($H$108:$H463)+1,0)),"")</f>
        <v>#N/A</v>
      </c>
      <c r="Q464" s="39" t="e">
        <f>IF($E464="",IF(INDEX(Mal!O$9:O$431,COUNTIF($E$108:$F463,"")-COUNT($H$108:$H463)+1,0)=Q463,"",INDEX(Mal!O$9:O$431,COUNTIF($E$108:$F463,"")-COUNT($H$108:$H463)+1,0)),"")</f>
        <v>#N/A</v>
      </c>
      <c r="R464" s="39" t="e">
        <f>IF($E464="",IF(INDEX(Mal!P$9:P$431,COUNTIF($E$108:$F463,"")-COUNT($H$108:$H463)+1,0)=R463,"",INDEX(Mal!P$9:P$431,COUNTIF($E$108:$F463,"")-COUNT($H$108:$H463)+1,0)),"")</f>
        <v>#N/A</v>
      </c>
      <c r="S464" s="39" t="e">
        <f>IF($E464="",IF(INDEX(Mal!Q$9:Q$431,COUNTIF($E$108:$F463,"")-COUNT($H$108:$H463)+1,0)=S463,"",INDEX(Mal!Q$9:Q$431,COUNTIF($E$108:$F463,"")-COUNT($H$108:$H463)+1,0)),"")</f>
        <v>#N/A</v>
      </c>
      <c r="T464" s="39" t="e">
        <f>IF($E464="",IF(INDEX(Mal!R$9:R$431,COUNTIF($E$108:$F463,"")-COUNT($H$108:$H463)+1,0)=T463,"",INDEX(Mal!R$9:R$431,COUNTIF($E$108:$F463,"")-COUNT($H$108:$H463)+1,0)),"")</f>
        <v>#N/A</v>
      </c>
      <c r="U464" s="39" t="e">
        <f>IF($E464="",IF(INDEX(Mal!S$9:S$431,COUNTIF($E$108:$F463,"")-COUNT($H$108:$H463)+1,0)=U463,"",INDEX(Mal!S$9:S$431,COUNTIF($E$108:$F463,"")-COUNT($H$108:$H463)+1,0)),"")</f>
        <v>#N/A</v>
      </c>
      <c r="V464" s="39" t="e">
        <f t="shared" si="20"/>
        <v>#N/A</v>
      </c>
      <c r="W464" s="39" t="e">
        <f>IF(IF(AND(E464="",F464=""),INDEX(Mal!I$9:I$431,(COUNT($H$108:$H464)-COUNTIF($V$108:$V464,"")),0),"")="","",IF(AND(E464="",F464=""),INDEX(Mal!I$9:I$431,(COUNT($H$108:$H464)-COUNTIF($V$108:$V464,"")),0),""))</f>
        <v>#N/A</v>
      </c>
      <c r="X464" s="39" t="e">
        <f>IF($E464="",IF(INDEX(Mal!J$9:J$431,COUNTIF($E$108:$F463,"")-COUNT($H$108:$H463)+1,0)=X463,"",INDEX(Mal!J$9:J$431,COUNTIF($E$108:$F463,"")-COUNT($H$108:$H463)+1,0)),"")</f>
        <v>#N/A</v>
      </c>
      <c r="Y464" s="39" t="e">
        <f>IF(AND(Y463="",$H464=$H463),"",IF(VLOOKUP($H464,Mal!$A$9:$T$431,20,0)='Sales Orders'!Y463,"",VLOOKUP($H464,Mal!$A$9:$T$431,20,0)))</f>
        <v>#N/A</v>
      </c>
      <c r="Z464" s="39" t="e">
        <f t="shared" si="21"/>
        <v>#N/A</v>
      </c>
    </row>
    <row r="465" spans="1:26">
      <c r="A465" t="str">
        <f>IFERROR(IF(VLOOKUP(H465,Mal!$A$9:$A$431,1,0),"","END"),"END")</f>
        <v>END</v>
      </c>
      <c r="B465" s="39" t="e">
        <f>IF($E465="",IF(INDEX(Mal!$D$9:$D$431,COUNTIF($E$108:$F464,"")-COUNT($H$108:$H464)+1,0)=B464,"",INDEX(Mal!$D$9:$D$431,COUNTIF($E$108:$F464,"")-COUNT($H$108:$H464)+1,0)),"")</f>
        <v>#N/A</v>
      </c>
      <c r="C465" s="39" t="e">
        <f t="shared" si="22"/>
        <v>#N/A</v>
      </c>
      <c r="D465" s="39" t="e">
        <f>IF($E465="",IF(INDEX(Mal!$F$9:$F$431,COUNTIF($E$108:$F464,"")-COUNT($H$108:$H464)+1,0)=D464,"",INDEX(Mal!$F$9:$F$431,COUNTIF($E$108:$F464,"")-COUNT($H$108:$H464)+1,0)),"")</f>
        <v>#N/A</v>
      </c>
      <c r="E465" s="39" t="e">
        <f>IF(AND(E464="",$H465=$H464),"",IF(VLOOKUP(H465,Mal!$A$9:$B$431,2,0)='Sales Orders'!E464,"",VLOOKUP($H465,Mal!$A$9:$B$431,2,0)))</f>
        <v>#N/A</v>
      </c>
      <c r="F465" s="39" t="e">
        <f>IF($E465="",IF(INDEX(Mal!$C$9:$C$431,COUNTIF($E$108:$F464,"")-COUNT($H$108:$H464)+1,0)=F464,"",INDEX(Mal!$C$9:$C$431,COUNTIF($E$108:$F464,"")-COUNT($H$108:$H464)+1,0)),"")</f>
        <v>#N/A</v>
      </c>
      <c r="G465" s="39" t="e">
        <f t="shared" si="23"/>
        <v>#N/A</v>
      </c>
      <c r="H465" s="39">
        <f>IF(COUNTIF(Mal!$A$9:$A$431,'Sales Orders'!H464)+COUNTIFS(Mal!$A$9:$A$431,H464,Mal!$B$9:$B$431,"&lt;&gt;")+COUNTIFS(Mal!$A$9:$A$431,H464,Mal!$C$9:$C$431,"&lt;&gt;")=COUNTIF('Sales Orders'!$H$108:H464,'Sales Orders'!H464),'Sales Orders'!H464+1,'Sales Orders'!H464)</f>
        <v>2</v>
      </c>
      <c r="I465" s="39" t="e">
        <f>IF(E465="","",IF(Mal!$C$5="","",Mal!$C$5))</f>
        <v>#N/A</v>
      </c>
      <c r="J465" s="39" t="e">
        <f>IF(AND(J464="",$H465=$H464),"",IF(VLOOKUP($H465,Mal!$A$9:$H$431,7,0)='Sales Orders'!J464,"",VLOOKUP($H465,Mal!$A$9:$H$431,7,0)))</f>
        <v>#N/A</v>
      </c>
      <c r="K465" s="39" t="e">
        <f>IF(AND(K464="",$H465=$H464),"",IF(VLOOKUP($H465,Mal!$A$9:$H$431,8,0)='Sales Orders'!K464,"",VLOOKUP($H465,Mal!$A$9:$H$431,8,0)))</f>
        <v>#N/A</v>
      </c>
      <c r="L465" s="39" t="e">
        <f>IF(E465="","",IF(Mal!$C$6="","",Mal!$C$6))</f>
        <v>#N/A</v>
      </c>
      <c r="M465" s="39" t="e">
        <f>IF($E465="",IF(INDEX(Mal!K$9:K$431,COUNTIF($E$108:$F464,"")-COUNT($H$108:$H464)+1,0)=M464,"",INDEX(Mal!K$9:K$431,COUNTIF($E$108:$F464,"")-COUNT($H$108:$H464)+1,0)),"")</f>
        <v>#N/A</v>
      </c>
      <c r="N465" s="39" t="e">
        <f>IF($E465="",IF(INDEX(Mal!L$9:L$431,COUNTIF($E$108:$F464,"")-COUNT($H$108:$H464)+1,0)=N464,"",INDEX(Mal!L$9:L$431,COUNTIF($E$108:$F464,"")-COUNT($H$108:$H464)+1,0)),"")</f>
        <v>#N/A</v>
      </c>
      <c r="O465" s="39" t="e">
        <f>IF($E465="",IF(INDEX(Mal!M$9:M$431,COUNTIF($E$108:$F464,"")-COUNT($H$108:$H464)+1,0)=O464,"",INDEX(Mal!M$9:M$431,COUNTIF($E$108:$F464,"")-COUNT($H$108:$H464)+1,0)),"")</f>
        <v>#N/A</v>
      </c>
      <c r="P465" s="39" t="e">
        <f>IF($E465="",IF(INDEX(Mal!N$9:N$431,COUNTIF($E$108:$F464,"")-COUNT($H$108:$H464)+1,0)=P464,"",INDEX(Mal!N$9:N$431,COUNTIF($E$108:$F464,"")-COUNT($H$108:$H464)+1,0)),"")</f>
        <v>#N/A</v>
      </c>
      <c r="Q465" s="39" t="e">
        <f>IF($E465="",IF(INDEX(Mal!O$9:O$431,COUNTIF($E$108:$F464,"")-COUNT($H$108:$H464)+1,0)=Q464,"",INDEX(Mal!O$9:O$431,COUNTIF($E$108:$F464,"")-COUNT($H$108:$H464)+1,0)),"")</f>
        <v>#N/A</v>
      </c>
      <c r="R465" s="39" t="e">
        <f>IF($E465="",IF(INDEX(Mal!P$9:P$431,COUNTIF($E$108:$F464,"")-COUNT($H$108:$H464)+1,0)=R464,"",INDEX(Mal!P$9:P$431,COUNTIF($E$108:$F464,"")-COUNT($H$108:$H464)+1,0)),"")</f>
        <v>#N/A</v>
      </c>
      <c r="S465" s="39" t="e">
        <f>IF($E465="",IF(INDEX(Mal!Q$9:Q$431,COUNTIF($E$108:$F464,"")-COUNT($H$108:$H464)+1,0)=S464,"",INDEX(Mal!Q$9:Q$431,COUNTIF($E$108:$F464,"")-COUNT($H$108:$H464)+1,0)),"")</f>
        <v>#N/A</v>
      </c>
      <c r="T465" s="39" t="e">
        <f>IF($E465="",IF(INDEX(Mal!R$9:R$431,COUNTIF($E$108:$F464,"")-COUNT($H$108:$H464)+1,0)=T464,"",INDEX(Mal!R$9:R$431,COUNTIF($E$108:$F464,"")-COUNT($H$108:$H464)+1,0)),"")</f>
        <v>#N/A</v>
      </c>
      <c r="U465" s="39" t="e">
        <f>IF($E465="",IF(INDEX(Mal!S$9:S$431,COUNTIF($E$108:$F464,"")-COUNT($H$108:$H464)+1,0)=U464,"",INDEX(Mal!S$9:S$431,COUNTIF($E$108:$F464,"")-COUNT($H$108:$H464)+1,0)),"")</f>
        <v>#N/A</v>
      </c>
      <c r="V465" s="39" t="e">
        <f t="shared" si="20"/>
        <v>#N/A</v>
      </c>
      <c r="W465" s="39" t="e">
        <f>IF(IF(AND(E465="",F465=""),INDEX(Mal!I$9:I$431,(COUNT($H$108:$H465)-COUNTIF($V$108:$V465,"")),0),"")="","",IF(AND(E465="",F465=""),INDEX(Mal!I$9:I$431,(COUNT($H$108:$H465)-COUNTIF($V$108:$V465,"")),0),""))</f>
        <v>#N/A</v>
      </c>
      <c r="X465" s="39" t="e">
        <f>IF($E465="",IF(INDEX(Mal!J$9:J$431,COUNTIF($E$108:$F464,"")-COUNT($H$108:$H464)+1,0)=X464,"",INDEX(Mal!J$9:J$431,COUNTIF($E$108:$F464,"")-COUNT($H$108:$H464)+1,0)),"")</f>
        <v>#N/A</v>
      </c>
      <c r="Y465" s="39" t="e">
        <f>IF(AND(Y464="",$H465=$H464),"",IF(VLOOKUP($H465,Mal!$A$9:$T$431,20,0)='Sales Orders'!Y464,"",VLOOKUP($H465,Mal!$A$9:$T$431,20,0)))</f>
        <v>#N/A</v>
      </c>
      <c r="Z465" s="39" t="e">
        <f t="shared" si="21"/>
        <v>#N/A</v>
      </c>
    </row>
    <row r="466" spans="1:26">
      <c r="A466" t="str">
        <f>IFERROR(IF(VLOOKUP(H466,Mal!$A$9:$A$431,1,0),"","END"),"END")</f>
        <v>END</v>
      </c>
      <c r="B466" s="39" t="e">
        <f>IF($E466="",IF(INDEX(Mal!$D$9:$D$431,COUNTIF($E$108:$F465,"")-COUNT($H$108:$H465)+1,0)=B465,"",INDEX(Mal!$D$9:$D$431,COUNTIF($E$108:$F465,"")-COUNT($H$108:$H465)+1,0)),"")</f>
        <v>#N/A</v>
      </c>
      <c r="C466" s="39" t="e">
        <f t="shared" si="22"/>
        <v>#N/A</v>
      </c>
      <c r="D466" s="39" t="e">
        <f>IF($E466="",IF(INDEX(Mal!$F$9:$F$431,COUNTIF($E$108:$F465,"")-COUNT($H$108:$H465)+1,0)=D465,"",INDEX(Mal!$F$9:$F$431,COUNTIF($E$108:$F465,"")-COUNT($H$108:$H465)+1,0)),"")</f>
        <v>#N/A</v>
      </c>
      <c r="E466" s="39" t="e">
        <f>IF(AND(E465="",$H466=$H465),"",IF(VLOOKUP(H466,Mal!$A$9:$B$431,2,0)='Sales Orders'!E465,"",VLOOKUP($H466,Mal!$A$9:$B$431,2,0)))</f>
        <v>#N/A</v>
      </c>
      <c r="F466" s="39" t="e">
        <f>IF($E466="",IF(INDEX(Mal!$C$9:$C$431,COUNTIF($E$108:$F465,"")-COUNT($H$108:$H465)+1,0)=F465,"",INDEX(Mal!$C$9:$C$431,COUNTIF($E$108:$F465,"")-COUNT($H$108:$H465)+1,0)),"")</f>
        <v>#N/A</v>
      </c>
      <c r="G466" s="39" t="e">
        <f t="shared" si="23"/>
        <v>#N/A</v>
      </c>
      <c r="H466" s="39">
        <f>IF(COUNTIF(Mal!$A$9:$A$431,'Sales Orders'!H465)+COUNTIFS(Mal!$A$9:$A$431,H465,Mal!$B$9:$B$431,"&lt;&gt;")+COUNTIFS(Mal!$A$9:$A$431,H465,Mal!$C$9:$C$431,"&lt;&gt;")=COUNTIF('Sales Orders'!$H$108:H465,'Sales Orders'!H465),'Sales Orders'!H465+1,'Sales Orders'!H465)</f>
        <v>2</v>
      </c>
      <c r="I466" s="39" t="e">
        <f>IF(E466="","",IF(Mal!$C$5="","",Mal!$C$5))</f>
        <v>#N/A</v>
      </c>
      <c r="J466" s="39" t="e">
        <f>IF(AND(J465="",$H466=$H465),"",IF(VLOOKUP($H466,Mal!$A$9:$H$431,7,0)='Sales Orders'!J465,"",VLOOKUP($H466,Mal!$A$9:$H$431,7,0)))</f>
        <v>#N/A</v>
      </c>
      <c r="K466" s="39" t="e">
        <f>IF(AND(K465="",$H466=$H465),"",IF(VLOOKUP($H466,Mal!$A$9:$H$431,8,0)='Sales Orders'!K465,"",VLOOKUP($H466,Mal!$A$9:$H$431,8,0)))</f>
        <v>#N/A</v>
      </c>
      <c r="L466" s="39" t="e">
        <f>IF(E466="","",IF(Mal!$C$6="","",Mal!$C$6))</f>
        <v>#N/A</v>
      </c>
      <c r="M466" s="39" t="e">
        <f>IF($E466="",IF(INDEX(Mal!K$9:K$431,COUNTIF($E$108:$F465,"")-COUNT($H$108:$H465)+1,0)=M465,"",INDEX(Mal!K$9:K$431,COUNTIF($E$108:$F465,"")-COUNT($H$108:$H465)+1,0)),"")</f>
        <v>#N/A</v>
      </c>
      <c r="N466" s="39" t="e">
        <f>IF($E466="",IF(INDEX(Mal!L$9:L$431,COUNTIF($E$108:$F465,"")-COUNT($H$108:$H465)+1,0)=N465,"",INDEX(Mal!L$9:L$431,COUNTIF($E$108:$F465,"")-COUNT($H$108:$H465)+1,0)),"")</f>
        <v>#N/A</v>
      </c>
      <c r="O466" s="39" t="e">
        <f>IF($E466="",IF(INDEX(Mal!M$9:M$431,COUNTIF($E$108:$F465,"")-COUNT($H$108:$H465)+1,0)=O465,"",INDEX(Mal!M$9:M$431,COUNTIF($E$108:$F465,"")-COUNT($H$108:$H465)+1,0)),"")</f>
        <v>#N/A</v>
      </c>
      <c r="P466" s="39" t="e">
        <f>IF($E466="",IF(INDEX(Mal!N$9:N$431,COUNTIF($E$108:$F465,"")-COUNT($H$108:$H465)+1,0)=P465,"",INDEX(Mal!N$9:N$431,COUNTIF($E$108:$F465,"")-COUNT($H$108:$H465)+1,0)),"")</f>
        <v>#N/A</v>
      </c>
      <c r="Q466" s="39" t="e">
        <f>IF($E466="",IF(INDEX(Mal!O$9:O$431,COUNTIF($E$108:$F465,"")-COUNT($H$108:$H465)+1,0)=Q465,"",INDEX(Mal!O$9:O$431,COUNTIF($E$108:$F465,"")-COUNT($H$108:$H465)+1,0)),"")</f>
        <v>#N/A</v>
      </c>
      <c r="R466" s="39" t="e">
        <f>IF($E466="",IF(INDEX(Mal!P$9:P$431,COUNTIF($E$108:$F465,"")-COUNT($H$108:$H465)+1,0)=R465,"",INDEX(Mal!P$9:P$431,COUNTIF($E$108:$F465,"")-COUNT($H$108:$H465)+1,0)),"")</f>
        <v>#N/A</v>
      </c>
      <c r="S466" s="39" t="e">
        <f>IF($E466="",IF(INDEX(Mal!Q$9:Q$431,COUNTIF($E$108:$F465,"")-COUNT($H$108:$H465)+1,0)=S465,"",INDEX(Mal!Q$9:Q$431,COUNTIF($E$108:$F465,"")-COUNT($H$108:$H465)+1,0)),"")</f>
        <v>#N/A</v>
      </c>
      <c r="T466" s="39" t="e">
        <f>IF($E466="",IF(INDEX(Mal!R$9:R$431,COUNTIF($E$108:$F465,"")-COUNT($H$108:$H465)+1,0)=T465,"",INDEX(Mal!R$9:R$431,COUNTIF($E$108:$F465,"")-COUNT($H$108:$H465)+1,0)),"")</f>
        <v>#N/A</v>
      </c>
      <c r="U466" s="39" t="e">
        <f>IF($E466="",IF(INDEX(Mal!S$9:S$431,COUNTIF($E$108:$F465,"")-COUNT($H$108:$H465)+1,0)=U465,"",INDEX(Mal!S$9:S$431,COUNTIF($E$108:$F465,"")-COUNT($H$108:$H465)+1,0)),"")</f>
        <v>#N/A</v>
      </c>
      <c r="V466" s="39" t="e">
        <f t="shared" si="20"/>
        <v>#N/A</v>
      </c>
      <c r="W466" s="39" t="e">
        <f>IF(IF(AND(E466="",F466=""),INDEX(Mal!I$9:I$431,(COUNT($H$108:$H466)-COUNTIF($V$108:$V466,"")),0),"")="","",IF(AND(E466="",F466=""),INDEX(Mal!I$9:I$431,(COUNT($H$108:$H466)-COUNTIF($V$108:$V466,"")),0),""))</f>
        <v>#N/A</v>
      </c>
      <c r="X466" s="39" t="e">
        <f>IF($E466="",IF(INDEX(Mal!J$9:J$431,COUNTIF($E$108:$F465,"")-COUNT($H$108:$H465)+1,0)=X465,"",INDEX(Mal!J$9:J$431,COUNTIF($E$108:$F465,"")-COUNT($H$108:$H465)+1,0)),"")</f>
        <v>#N/A</v>
      </c>
      <c r="Y466" s="39" t="e">
        <f>IF(AND(Y465="",$H466=$H465),"",IF(VLOOKUP($H466,Mal!$A$9:$T$431,20,0)='Sales Orders'!Y465,"",VLOOKUP($H466,Mal!$A$9:$T$431,20,0)))</f>
        <v>#N/A</v>
      </c>
      <c r="Z466" s="39" t="e">
        <f t="shared" si="21"/>
        <v>#N/A</v>
      </c>
    </row>
    <row r="467" spans="1:26">
      <c r="A467" t="str">
        <f>IFERROR(IF(VLOOKUP(H467,Mal!$A$9:$A$431,1,0),"","END"),"END")</f>
        <v>END</v>
      </c>
      <c r="B467" s="39" t="e">
        <f>IF($E467="",IF(INDEX(Mal!$D$9:$D$431,COUNTIF($E$108:$F466,"")-COUNT($H$108:$H466)+1,0)=B466,"",INDEX(Mal!$D$9:$D$431,COUNTIF($E$108:$F466,"")-COUNT($H$108:$H466)+1,0)),"")</f>
        <v>#N/A</v>
      </c>
      <c r="C467" s="39" t="e">
        <f t="shared" si="22"/>
        <v>#N/A</v>
      </c>
      <c r="D467" s="39" t="e">
        <f>IF($E467="",IF(INDEX(Mal!$F$9:$F$431,COUNTIF($E$108:$F466,"")-COUNT($H$108:$H466)+1,0)=D466,"",INDEX(Mal!$F$9:$F$431,COUNTIF($E$108:$F466,"")-COUNT($H$108:$H466)+1,0)),"")</f>
        <v>#N/A</v>
      </c>
      <c r="E467" s="39" t="e">
        <f>IF(AND(E466="",$H467=$H466),"",IF(VLOOKUP(H467,Mal!$A$9:$B$431,2,0)='Sales Orders'!E466,"",VLOOKUP($H467,Mal!$A$9:$B$431,2,0)))</f>
        <v>#N/A</v>
      </c>
      <c r="F467" s="39" t="e">
        <f>IF($E467="",IF(INDEX(Mal!$C$9:$C$431,COUNTIF($E$108:$F466,"")-COUNT($H$108:$H466)+1,0)=F466,"",INDEX(Mal!$C$9:$C$431,COUNTIF($E$108:$F466,"")-COUNT($H$108:$H466)+1,0)),"")</f>
        <v>#N/A</v>
      </c>
      <c r="G467" s="39" t="e">
        <f t="shared" si="23"/>
        <v>#N/A</v>
      </c>
      <c r="H467" s="39">
        <f>IF(COUNTIF(Mal!$A$9:$A$431,'Sales Orders'!H466)+COUNTIFS(Mal!$A$9:$A$431,H466,Mal!$B$9:$B$431,"&lt;&gt;")+COUNTIFS(Mal!$A$9:$A$431,H466,Mal!$C$9:$C$431,"&lt;&gt;")=COUNTIF('Sales Orders'!$H$108:H466,'Sales Orders'!H466),'Sales Orders'!H466+1,'Sales Orders'!H466)</f>
        <v>2</v>
      </c>
      <c r="I467" s="39" t="e">
        <f>IF(E467="","",IF(Mal!$C$5="","",Mal!$C$5))</f>
        <v>#N/A</v>
      </c>
      <c r="J467" s="39" t="e">
        <f>IF(AND(J466="",$H467=$H466),"",IF(VLOOKUP($H467,Mal!$A$9:$H$431,7,0)='Sales Orders'!J466,"",VLOOKUP($H467,Mal!$A$9:$H$431,7,0)))</f>
        <v>#N/A</v>
      </c>
      <c r="K467" s="39" t="e">
        <f>IF(AND(K466="",$H467=$H466),"",IF(VLOOKUP($H467,Mal!$A$9:$H$431,8,0)='Sales Orders'!K466,"",VLOOKUP($H467,Mal!$A$9:$H$431,8,0)))</f>
        <v>#N/A</v>
      </c>
      <c r="L467" s="39" t="e">
        <f>IF(E467="","",IF(Mal!$C$6="","",Mal!$C$6))</f>
        <v>#N/A</v>
      </c>
      <c r="M467" s="39" t="e">
        <f>IF($E467="",IF(INDEX(Mal!K$9:K$431,COUNTIF($E$108:$F466,"")-COUNT($H$108:$H466)+1,0)=M466,"",INDEX(Mal!K$9:K$431,COUNTIF($E$108:$F466,"")-COUNT($H$108:$H466)+1,0)),"")</f>
        <v>#N/A</v>
      </c>
      <c r="N467" s="39" t="e">
        <f>IF($E467="",IF(INDEX(Mal!L$9:L$431,COUNTIF($E$108:$F466,"")-COUNT($H$108:$H466)+1,0)=N466,"",INDEX(Mal!L$9:L$431,COUNTIF($E$108:$F466,"")-COUNT($H$108:$H466)+1,0)),"")</f>
        <v>#N/A</v>
      </c>
      <c r="O467" s="39" t="e">
        <f>IF($E467="",IF(INDEX(Mal!M$9:M$431,COUNTIF($E$108:$F466,"")-COUNT($H$108:$H466)+1,0)=O466,"",INDEX(Mal!M$9:M$431,COUNTIF($E$108:$F466,"")-COUNT($H$108:$H466)+1,0)),"")</f>
        <v>#N/A</v>
      </c>
      <c r="P467" s="39" t="e">
        <f>IF($E467="",IF(INDEX(Mal!N$9:N$431,COUNTIF($E$108:$F466,"")-COUNT($H$108:$H466)+1,0)=P466,"",INDEX(Mal!N$9:N$431,COUNTIF($E$108:$F466,"")-COUNT($H$108:$H466)+1,0)),"")</f>
        <v>#N/A</v>
      </c>
      <c r="Q467" s="39" t="e">
        <f>IF($E467="",IF(INDEX(Mal!O$9:O$431,COUNTIF($E$108:$F466,"")-COUNT($H$108:$H466)+1,0)=Q466,"",INDEX(Mal!O$9:O$431,COUNTIF($E$108:$F466,"")-COUNT($H$108:$H466)+1,0)),"")</f>
        <v>#N/A</v>
      </c>
      <c r="R467" s="39" t="e">
        <f>IF($E467="",IF(INDEX(Mal!P$9:P$431,COUNTIF($E$108:$F466,"")-COUNT($H$108:$H466)+1,0)=R466,"",INDEX(Mal!P$9:P$431,COUNTIF($E$108:$F466,"")-COUNT($H$108:$H466)+1,0)),"")</f>
        <v>#N/A</v>
      </c>
      <c r="S467" s="39" t="e">
        <f>IF($E467="",IF(INDEX(Mal!Q$9:Q$431,COUNTIF($E$108:$F466,"")-COUNT($H$108:$H466)+1,0)=S466,"",INDEX(Mal!Q$9:Q$431,COUNTIF($E$108:$F466,"")-COUNT($H$108:$H466)+1,0)),"")</f>
        <v>#N/A</v>
      </c>
      <c r="T467" s="39" t="e">
        <f>IF($E467="",IF(INDEX(Mal!R$9:R$431,COUNTIF($E$108:$F466,"")-COUNT($H$108:$H466)+1,0)=T466,"",INDEX(Mal!R$9:R$431,COUNTIF($E$108:$F466,"")-COUNT($H$108:$H466)+1,0)),"")</f>
        <v>#N/A</v>
      </c>
      <c r="U467" s="39" t="e">
        <f>IF($E467="",IF(INDEX(Mal!S$9:S$431,COUNTIF($E$108:$F466,"")-COUNT($H$108:$H466)+1,0)=U466,"",INDEX(Mal!S$9:S$431,COUNTIF($E$108:$F466,"")-COUNT($H$108:$H466)+1,0)),"")</f>
        <v>#N/A</v>
      </c>
      <c r="V467" s="39" t="e">
        <f t="shared" si="20"/>
        <v>#N/A</v>
      </c>
      <c r="W467" s="39" t="e">
        <f>IF(IF(AND(E467="",F467=""),INDEX(Mal!I$9:I$431,(COUNT($H$108:$H467)-COUNTIF($V$108:$V467,"")),0),"")="","",IF(AND(E467="",F467=""),INDEX(Mal!I$9:I$431,(COUNT($H$108:$H467)-COUNTIF($V$108:$V467,"")),0),""))</f>
        <v>#N/A</v>
      </c>
      <c r="X467" s="39" t="e">
        <f>IF($E467="",IF(INDEX(Mal!J$9:J$431,COUNTIF($E$108:$F466,"")-COUNT($H$108:$H466)+1,0)=X466,"",INDEX(Mal!J$9:J$431,COUNTIF($E$108:$F466,"")-COUNT($H$108:$H466)+1,0)),"")</f>
        <v>#N/A</v>
      </c>
      <c r="Y467" s="39" t="e">
        <f>IF(AND(Y466="",$H467=$H466),"",IF(VLOOKUP($H467,Mal!$A$9:$T$431,20,0)='Sales Orders'!Y466,"",VLOOKUP($H467,Mal!$A$9:$T$431,20,0)))</f>
        <v>#N/A</v>
      </c>
      <c r="Z467" s="39" t="e">
        <f t="shared" si="21"/>
        <v>#N/A</v>
      </c>
    </row>
    <row r="468" spans="1:26">
      <c r="A468" t="str">
        <f>IFERROR(IF(VLOOKUP(H468,Mal!$A$9:$A$431,1,0),"","END"),"END")</f>
        <v>END</v>
      </c>
      <c r="B468" s="39" t="e">
        <f>IF($E468="",IF(INDEX(Mal!$D$9:$D$431,COUNTIF($E$108:$F467,"")-COUNT($H$108:$H467)+1,0)=B467,"",INDEX(Mal!$D$9:$D$431,COUNTIF($E$108:$F467,"")-COUNT($H$108:$H467)+1,0)),"")</f>
        <v>#N/A</v>
      </c>
      <c r="C468" s="39" t="e">
        <f t="shared" si="22"/>
        <v>#N/A</v>
      </c>
      <c r="D468" s="39" t="e">
        <f>IF($E468="",IF(INDEX(Mal!$F$9:$F$431,COUNTIF($E$108:$F467,"")-COUNT($H$108:$H467)+1,0)=D467,"",INDEX(Mal!$F$9:$F$431,COUNTIF($E$108:$F467,"")-COUNT($H$108:$H467)+1,0)),"")</f>
        <v>#N/A</v>
      </c>
      <c r="E468" s="39" t="e">
        <f>IF(AND(E467="",$H468=$H467),"",IF(VLOOKUP(H468,Mal!$A$9:$B$431,2,0)='Sales Orders'!E467,"",VLOOKUP($H468,Mal!$A$9:$B$431,2,0)))</f>
        <v>#N/A</v>
      </c>
      <c r="F468" s="39" t="e">
        <f>IF($E468="",IF(INDEX(Mal!$C$9:$C$431,COUNTIF($E$108:$F467,"")-COUNT($H$108:$H467)+1,0)=F467,"",INDEX(Mal!$C$9:$C$431,COUNTIF($E$108:$F467,"")-COUNT($H$108:$H467)+1,0)),"")</f>
        <v>#N/A</v>
      </c>
      <c r="G468" s="39" t="e">
        <f t="shared" si="23"/>
        <v>#N/A</v>
      </c>
      <c r="H468" s="39">
        <f>IF(COUNTIF(Mal!$A$9:$A$431,'Sales Orders'!H467)+COUNTIFS(Mal!$A$9:$A$431,H467,Mal!$B$9:$B$431,"&lt;&gt;")+COUNTIFS(Mal!$A$9:$A$431,H467,Mal!$C$9:$C$431,"&lt;&gt;")=COUNTIF('Sales Orders'!$H$108:H467,'Sales Orders'!H467),'Sales Orders'!H467+1,'Sales Orders'!H467)</f>
        <v>2</v>
      </c>
      <c r="I468" s="39" t="e">
        <f>IF(E468="","",IF(Mal!$C$5="","",Mal!$C$5))</f>
        <v>#N/A</v>
      </c>
      <c r="J468" s="39" t="e">
        <f>IF(AND(J467="",$H468=$H467),"",IF(VLOOKUP($H468,Mal!$A$9:$H$431,7,0)='Sales Orders'!J467,"",VLOOKUP($H468,Mal!$A$9:$H$431,7,0)))</f>
        <v>#N/A</v>
      </c>
      <c r="K468" s="39" t="e">
        <f>IF(AND(K467="",$H468=$H467),"",IF(VLOOKUP($H468,Mal!$A$9:$H$431,8,0)='Sales Orders'!K467,"",VLOOKUP($H468,Mal!$A$9:$H$431,8,0)))</f>
        <v>#N/A</v>
      </c>
      <c r="L468" s="39" t="e">
        <f>IF(E468="","",IF(Mal!$C$6="","",Mal!$C$6))</f>
        <v>#N/A</v>
      </c>
      <c r="M468" s="39" t="e">
        <f>IF($E468="",IF(INDEX(Mal!K$9:K$431,COUNTIF($E$108:$F467,"")-COUNT($H$108:$H467)+1,0)=M467,"",INDEX(Mal!K$9:K$431,COUNTIF($E$108:$F467,"")-COUNT($H$108:$H467)+1,0)),"")</f>
        <v>#N/A</v>
      </c>
      <c r="N468" s="39" t="e">
        <f>IF($E468="",IF(INDEX(Mal!L$9:L$431,COUNTIF($E$108:$F467,"")-COUNT($H$108:$H467)+1,0)=N467,"",INDEX(Mal!L$9:L$431,COUNTIF($E$108:$F467,"")-COUNT($H$108:$H467)+1,0)),"")</f>
        <v>#N/A</v>
      </c>
      <c r="O468" s="39" t="e">
        <f>IF($E468="",IF(INDEX(Mal!M$9:M$431,COUNTIF($E$108:$F467,"")-COUNT($H$108:$H467)+1,0)=O467,"",INDEX(Mal!M$9:M$431,COUNTIF($E$108:$F467,"")-COUNT($H$108:$H467)+1,0)),"")</f>
        <v>#N/A</v>
      </c>
      <c r="P468" s="39" t="e">
        <f>IF($E468="",IF(INDEX(Mal!N$9:N$431,COUNTIF($E$108:$F467,"")-COUNT($H$108:$H467)+1,0)=P467,"",INDEX(Mal!N$9:N$431,COUNTIF($E$108:$F467,"")-COUNT($H$108:$H467)+1,0)),"")</f>
        <v>#N/A</v>
      </c>
      <c r="Q468" s="39" t="e">
        <f>IF($E468="",IF(INDEX(Mal!O$9:O$431,COUNTIF($E$108:$F467,"")-COUNT($H$108:$H467)+1,0)=Q467,"",INDEX(Mal!O$9:O$431,COUNTIF($E$108:$F467,"")-COUNT($H$108:$H467)+1,0)),"")</f>
        <v>#N/A</v>
      </c>
      <c r="R468" s="39" t="e">
        <f>IF($E468="",IF(INDEX(Mal!P$9:P$431,COUNTIF($E$108:$F467,"")-COUNT($H$108:$H467)+1,0)=R467,"",INDEX(Mal!P$9:P$431,COUNTIF($E$108:$F467,"")-COUNT($H$108:$H467)+1,0)),"")</f>
        <v>#N/A</v>
      </c>
      <c r="S468" s="39" t="e">
        <f>IF($E468="",IF(INDEX(Mal!Q$9:Q$431,COUNTIF($E$108:$F467,"")-COUNT($H$108:$H467)+1,0)=S467,"",INDEX(Mal!Q$9:Q$431,COUNTIF($E$108:$F467,"")-COUNT($H$108:$H467)+1,0)),"")</f>
        <v>#N/A</v>
      </c>
      <c r="T468" s="39" t="e">
        <f>IF($E468="",IF(INDEX(Mal!R$9:R$431,COUNTIF($E$108:$F467,"")-COUNT($H$108:$H467)+1,0)=T467,"",INDEX(Mal!R$9:R$431,COUNTIF($E$108:$F467,"")-COUNT($H$108:$H467)+1,0)),"")</f>
        <v>#N/A</v>
      </c>
      <c r="U468" s="39" t="e">
        <f>IF($E468="",IF(INDEX(Mal!S$9:S$431,COUNTIF($E$108:$F467,"")-COUNT($H$108:$H467)+1,0)=U467,"",INDEX(Mal!S$9:S$431,COUNTIF($E$108:$F467,"")-COUNT($H$108:$H467)+1,0)),"")</f>
        <v>#N/A</v>
      </c>
      <c r="V468" s="39" t="e">
        <f t="shared" si="20"/>
        <v>#N/A</v>
      </c>
      <c r="W468" s="39" t="e">
        <f>IF(IF(AND(E468="",F468=""),INDEX(Mal!I$9:I$431,(COUNT($H$108:$H468)-COUNTIF($V$108:$V468,"")),0),"")="","",IF(AND(E468="",F468=""),INDEX(Mal!I$9:I$431,(COUNT($H$108:$H468)-COUNTIF($V$108:$V468,"")),0),""))</f>
        <v>#N/A</v>
      </c>
      <c r="X468" s="39" t="e">
        <f>IF($E468="",IF(INDEX(Mal!J$9:J$431,COUNTIF($E$108:$F467,"")-COUNT($H$108:$H467)+1,0)=X467,"",INDEX(Mal!J$9:J$431,COUNTIF($E$108:$F467,"")-COUNT($H$108:$H467)+1,0)),"")</f>
        <v>#N/A</v>
      </c>
      <c r="Y468" s="39" t="e">
        <f>IF(AND(Y467="",$H468=$H467),"",IF(VLOOKUP($H468,Mal!$A$9:$T$431,20,0)='Sales Orders'!Y467,"",VLOOKUP($H468,Mal!$A$9:$T$431,20,0)))</f>
        <v>#N/A</v>
      </c>
      <c r="Z468" s="39" t="e">
        <f t="shared" si="21"/>
        <v>#N/A</v>
      </c>
    </row>
    <row r="469" spans="1:26">
      <c r="A469" t="str">
        <f>IFERROR(IF(VLOOKUP(H469,Mal!$A$9:$A$431,1,0),"","END"),"END")</f>
        <v>END</v>
      </c>
      <c r="B469" s="39" t="e">
        <f>IF($E469="",IF(INDEX(Mal!$D$9:$D$431,COUNTIF($E$108:$F468,"")-COUNT($H$108:$H468)+1,0)=B468,"",INDEX(Mal!$D$9:$D$431,COUNTIF($E$108:$F468,"")-COUNT($H$108:$H468)+1,0)),"")</f>
        <v>#N/A</v>
      </c>
      <c r="C469" s="39" t="e">
        <f t="shared" si="22"/>
        <v>#N/A</v>
      </c>
      <c r="D469" s="39" t="e">
        <f>IF($E469="",IF(INDEX(Mal!$F$9:$F$431,COUNTIF($E$108:$F468,"")-COUNT($H$108:$H468)+1,0)=D468,"",INDEX(Mal!$F$9:$F$431,COUNTIF($E$108:$F468,"")-COUNT($H$108:$H468)+1,0)),"")</f>
        <v>#N/A</v>
      </c>
      <c r="E469" s="39" t="e">
        <f>IF(AND(E468="",$H469=$H468),"",IF(VLOOKUP(H469,Mal!$A$9:$B$431,2,0)='Sales Orders'!E468,"",VLOOKUP($H469,Mal!$A$9:$B$431,2,0)))</f>
        <v>#N/A</v>
      </c>
      <c r="F469" s="39" t="e">
        <f>IF($E469="",IF(INDEX(Mal!$C$9:$C$431,COUNTIF($E$108:$F468,"")-COUNT($H$108:$H468)+1,0)=F468,"",INDEX(Mal!$C$9:$C$431,COUNTIF($E$108:$F468,"")-COUNT($H$108:$H468)+1,0)),"")</f>
        <v>#N/A</v>
      </c>
      <c r="G469" s="39" t="e">
        <f t="shared" si="23"/>
        <v>#N/A</v>
      </c>
      <c r="H469" s="39">
        <f>IF(COUNTIF(Mal!$A$9:$A$431,'Sales Orders'!H468)+COUNTIFS(Mal!$A$9:$A$431,H468,Mal!$B$9:$B$431,"&lt;&gt;")+COUNTIFS(Mal!$A$9:$A$431,H468,Mal!$C$9:$C$431,"&lt;&gt;")=COUNTIF('Sales Orders'!$H$108:H468,'Sales Orders'!H468),'Sales Orders'!H468+1,'Sales Orders'!H468)</f>
        <v>2</v>
      </c>
      <c r="I469" s="39" t="e">
        <f>IF(E469="","",IF(Mal!$C$5="","",Mal!$C$5))</f>
        <v>#N/A</v>
      </c>
      <c r="J469" s="39" t="e">
        <f>IF(AND(J468="",$H469=$H468),"",IF(VLOOKUP($H469,Mal!$A$9:$H$431,7,0)='Sales Orders'!J468,"",VLOOKUP($H469,Mal!$A$9:$H$431,7,0)))</f>
        <v>#N/A</v>
      </c>
      <c r="K469" s="39" t="e">
        <f>IF(AND(K468="",$H469=$H468),"",IF(VLOOKUP($H469,Mal!$A$9:$H$431,8,0)='Sales Orders'!K468,"",VLOOKUP($H469,Mal!$A$9:$H$431,8,0)))</f>
        <v>#N/A</v>
      </c>
      <c r="L469" s="39" t="e">
        <f>IF(E469="","",IF(Mal!$C$6="","",Mal!$C$6))</f>
        <v>#N/A</v>
      </c>
      <c r="M469" s="39" t="e">
        <f>IF($E469="",IF(INDEX(Mal!K$9:K$431,COUNTIF($E$108:$F468,"")-COUNT($H$108:$H468)+1,0)=M468,"",INDEX(Mal!K$9:K$431,COUNTIF($E$108:$F468,"")-COUNT($H$108:$H468)+1,0)),"")</f>
        <v>#N/A</v>
      </c>
      <c r="N469" s="39" t="e">
        <f>IF($E469="",IF(INDEX(Mal!L$9:L$431,COUNTIF($E$108:$F468,"")-COUNT($H$108:$H468)+1,0)=N468,"",INDEX(Mal!L$9:L$431,COUNTIF($E$108:$F468,"")-COUNT($H$108:$H468)+1,0)),"")</f>
        <v>#N/A</v>
      </c>
      <c r="O469" s="39" t="e">
        <f>IF($E469="",IF(INDEX(Mal!M$9:M$431,COUNTIF($E$108:$F468,"")-COUNT($H$108:$H468)+1,0)=O468,"",INDEX(Mal!M$9:M$431,COUNTIF($E$108:$F468,"")-COUNT($H$108:$H468)+1,0)),"")</f>
        <v>#N/A</v>
      </c>
      <c r="P469" s="39" t="e">
        <f>IF($E469="",IF(INDEX(Mal!N$9:N$431,COUNTIF($E$108:$F468,"")-COUNT($H$108:$H468)+1,0)=P468,"",INDEX(Mal!N$9:N$431,COUNTIF($E$108:$F468,"")-COUNT($H$108:$H468)+1,0)),"")</f>
        <v>#N/A</v>
      </c>
      <c r="Q469" s="39" t="e">
        <f>IF($E469="",IF(INDEX(Mal!O$9:O$431,COUNTIF($E$108:$F468,"")-COUNT($H$108:$H468)+1,0)=Q468,"",INDEX(Mal!O$9:O$431,COUNTIF($E$108:$F468,"")-COUNT($H$108:$H468)+1,0)),"")</f>
        <v>#N/A</v>
      </c>
      <c r="R469" s="39" t="e">
        <f>IF($E469="",IF(INDEX(Mal!P$9:P$431,COUNTIF($E$108:$F468,"")-COUNT($H$108:$H468)+1,0)=R468,"",INDEX(Mal!P$9:P$431,COUNTIF($E$108:$F468,"")-COUNT($H$108:$H468)+1,0)),"")</f>
        <v>#N/A</v>
      </c>
      <c r="S469" s="39" t="e">
        <f>IF($E469="",IF(INDEX(Mal!Q$9:Q$431,COUNTIF($E$108:$F468,"")-COUNT($H$108:$H468)+1,0)=S468,"",INDEX(Mal!Q$9:Q$431,COUNTIF($E$108:$F468,"")-COUNT($H$108:$H468)+1,0)),"")</f>
        <v>#N/A</v>
      </c>
      <c r="T469" s="39" t="e">
        <f>IF($E469="",IF(INDEX(Mal!R$9:R$431,COUNTIF($E$108:$F468,"")-COUNT($H$108:$H468)+1,0)=T468,"",INDEX(Mal!R$9:R$431,COUNTIF($E$108:$F468,"")-COUNT($H$108:$H468)+1,0)),"")</f>
        <v>#N/A</v>
      </c>
      <c r="U469" s="39" t="e">
        <f>IF($E469="",IF(INDEX(Mal!S$9:S$431,COUNTIF($E$108:$F468,"")-COUNT($H$108:$H468)+1,0)=U468,"",INDEX(Mal!S$9:S$431,COUNTIF($E$108:$F468,"")-COUNT($H$108:$H468)+1,0)),"")</f>
        <v>#N/A</v>
      </c>
      <c r="V469" s="39" t="e">
        <f t="shared" si="20"/>
        <v>#N/A</v>
      </c>
      <c r="W469" s="39" t="e">
        <f>IF(IF(AND(E469="",F469=""),INDEX(Mal!I$9:I$431,(COUNT($H$108:$H469)-COUNTIF($V$108:$V469,"")),0),"")="","",IF(AND(E469="",F469=""),INDEX(Mal!I$9:I$431,(COUNT($H$108:$H469)-COUNTIF($V$108:$V469,"")),0),""))</f>
        <v>#N/A</v>
      </c>
      <c r="X469" s="39" t="e">
        <f>IF($E469="",IF(INDEX(Mal!J$9:J$431,COUNTIF($E$108:$F468,"")-COUNT($H$108:$H468)+1,0)=X468,"",INDEX(Mal!J$9:J$431,COUNTIF($E$108:$F468,"")-COUNT($H$108:$H468)+1,0)),"")</f>
        <v>#N/A</v>
      </c>
      <c r="Y469" s="39" t="e">
        <f>IF(AND(Y468="",$H469=$H468),"",IF(VLOOKUP($H469,Mal!$A$9:$T$431,20,0)='Sales Orders'!Y468,"",VLOOKUP($H469,Mal!$A$9:$T$431,20,0)))</f>
        <v>#N/A</v>
      </c>
      <c r="Z469" s="39" t="e">
        <f t="shared" si="21"/>
        <v>#N/A</v>
      </c>
    </row>
    <row r="470" spans="1:26">
      <c r="A470" t="str">
        <f>IFERROR(IF(VLOOKUP(H470,Mal!$A$9:$A$431,1,0),"","END"),"END")</f>
        <v>END</v>
      </c>
      <c r="B470" s="39" t="e">
        <f>IF($E470="",IF(INDEX(Mal!$D$9:$D$431,COUNTIF($E$108:$F469,"")-COUNT($H$108:$H469)+1,0)=B469,"",INDEX(Mal!$D$9:$D$431,COUNTIF($E$108:$F469,"")-COUNT($H$108:$H469)+1,0)),"")</f>
        <v>#N/A</v>
      </c>
      <c r="C470" s="39" t="e">
        <f t="shared" si="22"/>
        <v>#N/A</v>
      </c>
      <c r="D470" s="39" t="e">
        <f>IF($E470="",IF(INDEX(Mal!$F$9:$F$431,COUNTIF($E$108:$F469,"")-COUNT($H$108:$H469)+1,0)=D469,"",INDEX(Mal!$F$9:$F$431,COUNTIF($E$108:$F469,"")-COUNT($H$108:$H469)+1,0)),"")</f>
        <v>#N/A</v>
      </c>
      <c r="E470" s="39" t="e">
        <f>IF(AND(E469="",$H470=$H469),"",IF(VLOOKUP(H470,Mal!$A$9:$B$431,2,0)='Sales Orders'!E469,"",VLOOKUP($H470,Mal!$A$9:$B$431,2,0)))</f>
        <v>#N/A</v>
      </c>
      <c r="F470" s="39" t="e">
        <f>IF($E470="",IF(INDEX(Mal!$C$9:$C$431,COUNTIF($E$108:$F469,"")-COUNT($H$108:$H469)+1,0)=F469,"",INDEX(Mal!$C$9:$C$431,COUNTIF($E$108:$F469,"")-COUNT($H$108:$H469)+1,0)),"")</f>
        <v>#N/A</v>
      </c>
      <c r="G470" s="39" t="e">
        <f t="shared" si="23"/>
        <v>#N/A</v>
      </c>
      <c r="H470" s="39">
        <f>IF(COUNTIF(Mal!$A$9:$A$431,'Sales Orders'!H469)+COUNTIFS(Mal!$A$9:$A$431,H469,Mal!$B$9:$B$431,"&lt;&gt;")+COUNTIFS(Mal!$A$9:$A$431,H469,Mal!$C$9:$C$431,"&lt;&gt;")=COUNTIF('Sales Orders'!$H$108:H469,'Sales Orders'!H469),'Sales Orders'!H469+1,'Sales Orders'!H469)</f>
        <v>2</v>
      </c>
      <c r="I470" s="39" t="e">
        <f>IF(E470="","",IF(Mal!$C$5="","",Mal!$C$5))</f>
        <v>#N/A</v>
      </c>
      <c r="J470" s="39" t="e">
        <f>IF(AND(J469="",$H470=$H469),"",IF(VLOOKUP($H470,Mal!$A$9:$H$431,7,0)='Sales Orders'!J469,"",VLOOKUP($H470,Mal!$A$9:$H$431,7,0)))</f>
        <v>#N/A</v>
      </c>
      <c r="K470" s="39" t="e">
        <f>IF(AND(K469="",$H470=$H469),"",IF(VLOOKUP($H470,Mal!$A$9:$H$431,8,0)='Sales Orders'!K469,"",VLOOKUP($H470,Mal!$A$9:$H$431,8,0)))</f>
        <v>#N/A</v>
      </c>
      <c r="L470" s="39" t="e">
        <f>IF(E470="","",IF(Mal!$C$6="","",Mal!$C$6))</f>
        <v>#N/A</v>
      </c>
      <c r="M470" s="39" t="e">
        <f>IF($E470="",IF(INDEX(Mal!K$9:K$431,COUNTIF($E$108:$F469,"")-COUNT($H$108:$H469)+1,0)=M469,"",INDEX(Mal!K$9:K$431,COUNTIF($E$108:$F469,"")-COUNT($H$108:$H469)+1,0)),"")</f>
        <v>#N/A</v>
      </c>
      <c r="N470" s="39" t="e">
        <f>IF($E470="",IF(INDEX(Mal!L$9:L$431,COUNTIF($E$108:$F469,"")-COUNT($H$108:$H469)+1,0)=N469,"",INDEX(Mal!L$9:L$431,COUNTIF($E$108:$F469,"")-COUNT($H$108:$H469)+1,0)),"")</f>
        <v>#N/A</v>
      </c>
      <c r="O470" s="39" t="e">
        <f>IF($E470="",IF(INDEX(Mal!M$9:M$431,COUNTIF($E$108:$F469,"")-COUNT($H$108:$H469)+1,0)=O469,"",INDEX(Mal!M$9:M$431,COUNTIF($E$108:$F469,"")-COUNT($H$108:$H469)+1,0)),"")</f>
        <v>#N/A</v>
      </c>
      <c r="P470" s="39" t="e">
        <f>IF($E470="",IF(INDEX(Mal!N$9:N$431,COUNTIF($E$108:$F469,"")-COUNT($H$108:$H469)+1,0)=P469,"",INDEX(Mal!N$9:N$431,COUNTIF($E$108:$F469,"")-COUNT($H$108:$H469)+1,0)),"")</f>
        <v>#N/A</v>
      </c>
      <c r="Q470" s="39" t="e">
        <f>IF($E470="",IF(INDEX(Mal!O$9:O$431,COUNTIF($E$108:$F469,"")-COUNT($H$108:$H469)+1,0)=Q469,"",INDEX(Mal!O$9:O$431,COUNTIF($E$108:$F469,"")-COUNT($H$108:$H469)+1,0)),"")</f>
        <v>#N/A</v>
      </c>
      <c r="R470" s="39" t="e">
        <f>IF($E470="",IF(INDEX(Mal!P$9:P$431,COUNTIF($E$108:$F469,"")-COUNT($H$108:$H469)+1,0)=R469,"",INDEX(Mal!P$9:P$431,COUNTIF($E$108:$F469,"")-COUNT($H$108:$H469)+1,0)),"")</f>
        <v>#N/A</v>
      </c>
      <c r="S470" s="39" t="e">
        <f>IF($E470="",IF(INDEX(Mal!Q$9:Q$431,COUNTIF($E$108:$F469,"")-COUNT($H$108:$H469)+1,0)=S469,"",INDEX(Mal!Q$9:Q$431,COUNTIF($E$108:$F469,"")-COUNT($H$108:$H469)+1,0)),"")</f>
        <v>#N/A</v>
      </c>
      <c r="T470" s="39" t="e">
        <f>IF($E470="",IF(INDEX(Mal!R$9:R$431,COUNTIF($E$108:$F469,"")-COUNT($H$108:$H469)+1,0)=T469,"",INDEX(Mal!R$9:R$431,COUNTIF($E$108:$F469,"")-COUNT($H$108:$H469)+1,0)),"")</f>
        <v>#N/A</v>
      </c>
      <c r="U470" s="39" t="e">
        <f>IF($E470="",IF(INDEX(Mal!S$9:S$431,COUNTIF($E$108:$F469,"")-COUNT($H$108:$H469)+1,0)=U469,"",INDEX(Mal!S$9:S$431,COUNTIF($E$108:$F469,"")-COUNT($H$108:$H469)+1,0)),"")</f>
        <v>#N/A</v>
      </c>
      <c r="V470" s="39" t="e">
        <f t="shared" si="20"/>
        <v>#N/A</v>
      </c>
      <c r="W470" s="39" t="e">
        <f>IF(IF(AND(E470="",F470=""),INDEX(Mal!I$9:I$431,(COUNT($H$108:$H470)-COUNTIF($V$108:$V470,"")),0),"")="","",IF(AND(E470="",F470=""),INDEX(Mal!I$9:I$431,(COUNT($H$108:$H470)-COUNTIF($V$108:$V470,"")),0),""))</f>
        <v>#N/A</v>
      </c>
      <c r="X470" s="39" t="e">
        <f>IF($E470="",IF(INDEX(Mal!J$9:J$431,COUNTIF($E$108:$F469,"")-COUNT($H$108:$H469)+1,0)=X469,"",INDEX(Mal!J$9:J$431,COUNTIF($E$108:$F469,"")-COUNT($H$108:$H469)+1,0)),"")</f>
        <v>#N/A</v>
      </c>
      <c r="Y470" s="39" t="e">
        <f>IF(AND(Y469="",$H470=$H469),"",IF(VLOOKUP($H470,Mal!$A$9:$T$431,20,0)='Sales Orders'!Y469,"",VLOOKUP($H470,Mal!$A$9:$T$431,20,0)))</f>
        <v>#N/A</v>
      </c>
      <c r="Z470" s="39" t="e">
        <f t="shared" si="21"/>
        <v>#N/A</v>
      </c>
    </row>
    <row r="471" spans="1:26">
      <c r="A471" t="str">
        <f>IFERROR(IF(VLOOKUP(H471,Mal!$A$9:$A$431,1,0),"","END"),"END")</f>
        <v>END</v>
      </c>
      <c r="B471" s="39" t="e">
        <f>IF($E471="",IF(INDEX(Mal!$D$9:$D$431,COUNTIF($E$108:$F470,"")-COUNT($H$108:$H470)+1,0)=B470,"",INDEX(Mal!$D$9:$D$431,COUNTIF($E$108:$F470,"")-COUNT($H$108:$H470)+1,0)),"")</f>
        <v>#N/A</v>
      </c>
      <c r="C471" s="39" t="e">
        <f t="shared" si="22"/>
        <v>#N/A</v>
      </c>
      <c r="D471" s="39" t="e">
        <f>IF($E471="",IF(INDEX(Mal!$F$9:$F$431,COUNTIF($E$108:$F470,"")-COUNT($H$108:$H470)+1,0)=D470,"",INDEX(Mal!$F$9:$F$431,COUNTIF($E$108:$F470,"")-COUNT($H$108:$H470)+1,0)),"")</f>
        <v>#N/A</v>
      </c>
      <c r="E471" s="39" t="e">
        <f>IF(AND(E470="",$H471=$H470),"",IF(VLOOKUP(H471,Mal!$A$9:$B$431,2,0)='Sales Orders'!E470,"",VLOOKUP($H471,Mal!$A$9:$B$431,2,0)))</f>
        <v>#N/A</v>
      </c>
      <c r="F471" s="39" t="e">
        <f>IF($E471="",IF(INDEX(Mal!$C$9:$C$431,COUNTIF($E$108:$F470,"")-COUNT($H$108:$H470)+1,0)=F470,"",INDEX(Mal!$C$9:$C$431,COUNTIF($E$108:$F470,"")-COUNT($H$108:$H470)+1,0)),"")</f>
        <v>#N/A</v>
      </c>
      <c r="G471" s="39" t="e">
        <f t="shared" si="23"/>
        <v>#N/A</v>
      </c>
      <c r="H471" s="39">
        <f>IF(COUNTIF(Mal!$A$9:$A$431,'Sales Orders'!H470)+COUNTIFS(Mal!$A$9:$A$431,H470,Mal!$B$9:$B$431,"&lt;&gt;")+COUNTIFS(Mal!$A$9:$A$431,H470,Mal!$C$9:$C$431,"&lt;&gt;")=COUNTIF('Sales Orders'!$H$108:H470,'Sales Orders'!H470),'Sales Orders'!H470+1,'Sales Orders'!H470)</f>
        <v>2</v>
      </c>
      <c r="I471" s="39" t="e">
        <f>IF(E471="","",IF(Mal!$C$5="","",Mal!$C$5))</f>
        <v>#N/A</v>
      </c>
      <c r="J471" s="39" t="e">
        <f>IF(AND(J470="",$H471=$H470),"",IF(VLOOKUP($H471,Mal!$A$9:$H$431,7,0)='Sales Orders'!J470,"",VLOOKUP($H471,Mal!$A$9:$H$431,7,0)))</f>
        <v>#N/A</v>
      </c>
      <c r="K471" s="39" t="e">
        <f>IF(AND(K470="",$H471=$H470),"",IF(VLOOKUP($H471,Mal!$A$9:$H$431,8,0)='Sales Orders'!K470,"",VLOOKUP($H471,Mal!$A$9:$H$431,8,0)))</f>
        <v>#N/A</v>
      </c>
      <c r="L471" s="39" t="e">
        <f>IF(E471="","",IF(Mal!$C$6="","",Mal!$C$6))</f>
        <v>#N/A</v>
      </c>
      <c r="M471" s="39" t="e">
        <f>IF($E471="",IF(INDEX(Mal!K$9:K$431,COUNTIF($E$108:$F470,"")-COUNT($H$108:$H470)+1,0)=M470,"",INDEX(Mal!K$9:K$431,COUNTIF($E$108:$F470,"")-COUNT($H$108:$H470)+1,0)),"")</f>
        <v>#N/A</v>
      </c>
      <c r="N471" s="39" t="e">
        <f>IF($E471="",IF(INDEX(Mal!L$9:L$431,COUNTIF($E$108:$F470,"")-COUNT($H$108:$H470)+1,0)=N470,"",INDEX(Mal!L$9:L$431,COUNTIF($E$108:$F470,"")-COUNT($H$108:$H470)+1,0)),"")</f>
        <v>#N/A</v>
      </c>
      <c r="O471" s="39" t="e">
        <f>IF($E471="",IF(INDEX(Mal!M$9:M$431,COUNTIF($E$108:$F470,"")-COUNT($H$108:$H470)+1,0)=O470,"",INDEX(Mal!M$9:M$431,COUNTIF($E$108:$F470,"")-COUNT($H$108:$H470)+1,0)),"")</f>
        <v>#N/A</v>
      </c>
      <c r="P471" s="39" t="e">
        <f>IF($E471="",IF(INDEX(Mal!N$9:N$431,COUNTIF($E$108:$F470,"")-COUNT($H$108:$H470)+1,0)=P470,"",INDEX(Mal!N$9:N$431,COUNTIF($E$108:$F470,"")-COUNT($H$108:$H470)+1,0)),"")</f>
        <v>#N/A</v>
      </c>
      <c r="Q471" s="39" t="e">
        <f>IF($E471="",IF(INDEX(Mal!O$9:O$431,COUNTIF($E$108:$F470,"")-COUNT($H$108:$H470)+1,0)=Q470,"",INDEX(Mal!O$9:O$431,COUNTIF($E$108:$F470,"")-COUNT($H$108:$H470)+1,0)),"")</f>
        <v>#N/A</v>
      </c>
      <c r="R471" s="39" t="e">
        <f>IF($E471="",IF(INDEX(Mal!P$9:P$431,COUNTIF($E$108:$F470,"")-COUNT($H$108:$H470)+1,0)=R470,"",INDEX(Mal!P$9:P$431,COUNTIF($E$108:$F470,"")-COUNT($H$108:$H470)+1,0)),"")</f>
        <v>#N/A</v>
      </c>
      <c r="S471" s="39" t="e">
        <f>IF($E471="",IF(INDEX(Mal!Q$9:Q$431,COUNTIF($E$108:$F470,"")-COUNT($H$108:$H470)+1,0)=S470,"",INDEX(Mal!Q$9:Q$431,COUNTIF($E$108:$F470,"")-COUNT($H$108:$H470)+1,0)),"")</f>
        <v>#N/A</v>
      </c>
      <c r="T471" s="39" t="e">
        <f>IF($E471="",IF(INDEX(Mal!R$9:R$431,COUNTIF($E$108:$F470,"")-COUNT($H$108:$H470)+1,0)=T470,"",INDEX(Mal!R$9:R$431,COUNTIF($E$108:$F470,"")-COUNT($H$108:$H470)+1,0)),"")</f>
        <v>#N/A</v>
      </c>
      <c r="U471" s="39" t="e">
        <f>IF($E471="",IF(INDEX(Mal!S$9:S$431,COUNTIF($E$108:$F470,"")-COUNT($H$108:$H470)+1,0)=U470,"",INDEX(Mal!S$9:S$431,COUNTIF($E$108:$F470,"")-COUNT($H$108:$H470)+1,0)),"")</f>
        <v>#N/A</v>
      </c>
      <c r="V471" s="39" t="e">
        <f t="shared" si="20"/>
        <v>#N/A</v>
      </c>
      <c r="W471" s="39" t="e">
        <f>IF(IF(AND(E471="",F471=""),INDEX(Mal!I$9:I$431,(COUNT($H$108:$H471)-COUNTIF($V$108:$V471,"")),0),"")="","",IF(AND(E471="",F471=""),INDEX(Mal!I$9:I$431,(COUNT($H$108:$H471)-COUNTIF($V$108:$V471,"")),0),""))</f>
        <v>#N/A</v>
      </c>
      <c r="X471" s="39" t="e">
        <f>IF($E471="",IF(INDEX(Mal!J$9:J$431,COUNTIF($E$108:$F470,"")-COUNT($H$108:$H470)+1,0)=X470,"",INDEX(Mal!J$9:J$431,COUNTIF($E$108:$F470,"")-COUNT($H$108:$H470)+1,0)),"")</f>
        <v>#N/A</v>
      </c>
      <c r="Y471" s="39" t="e">
        <f>IF(AND(Y470="",$H471=$H470),"",IF(VLOOKUP($H471,Mal!$A$9:$T$431,20,0)='Sales Orders'!Y470,"",VLOOKUP($H471,Mal!$A$9:$T$431,20,0)))</f>
        <v>#N/A</v>
      </c>
      <c r="Z471" s="39" t="e">
        <f t="shared" si="21"/>
        <v>#N/A</v>
      </c>
    </row>
    <row r="472" spans="1:26">
      <c r="A472" t="str">
        <f>IFERROR(IF(VLOOKUP(H472,Mal!$A$9:$A$431,1,0),"","END"),"END")</f>
        <v>END</v>
      </c>
      <c r="B472" s="39" t="e">
        <f>IF($E472="",IF(INDEX(Mal!$D$9:$D$431,COUNTIF($E$108:$F471,"")-COUNT($H$108:$H471)+1,0)=B471,"",INDEX(Mal!$D$9:$D$431,COUNTIF($E$108:$F471,"")-COUNT($H$108:$H471)+1,0)),"")</f>
        <v>#N/A</v>
      </c>
      <c r="C472" s="39" t="e">
        <f t="shared" si="22"/>
        <v>#N/A</v>
      </c>
      <c r="D472" s="39" t="e">
        <f>IF($E472="",IF(INDEX(Mal!$F$9:$F$431,COUNTIF($E$108:$F471,"")-COUNT($H$108:$H471)+1,0)=D471,"",INDEX(Mal!$F$9:$F$431,COUNTIF($E$108:$F471,"")-COUNT($H$108:$H471)+1,0)),"")</f>
        <v>#N/A</v>
      </c>
      <c r="E472" s="39" t="e">
        <f>IF(AND(E471="",$H472=$H471),"",IF(VLOOKUP(H472,Mal!$A$9:$B$431,2,0)='Sales Orders'!E471,"",VLOOKUP($H472,Mal!$A$9:$B$431,2,0)))</f>
        <v>#N/A</v>
      </c>
      <c r="F472" s="39" t="e">
        <f>IF($E472="",IF(INDEX(Mal!$C$9:$C$431,COUNTIF($E$108:$F471,"")-COUNT($H$108:$H471)+1,0)=F471,"",INDEX(Mal!$C$9:$C$431,COUNTIF($E$108:$F471,"")-COUNT($H$108:$H471)+1,0)),"")</f>
        <v>#N/A</v>
      </c>
      <c r="G472" s="39" t="e">
        <f t="shared" si="23"/>
        <v>#N/A</v>
      </c>
      <c r="H472" s="39">
        <f>IF(COUNTIF(Mal!$A$9:$A$431,'Sales Orders'!H471)+COUNTIFS(Mal!$A$9:$A$431,H471,Mal!$B$9:$B$431,"&lt;&gt;")+COUNTIFS(Mal!$A$9:$A$431,H471,Mal!$C$9:$C$431,"&lt;&gt;")=COUNTIF('Sales Orders'!$H$108:H471,'Sales Orders'!H471),'Sales Orders'!H471+1,'Sales Orders'!H471)</f>
        <v>2</v>
      </c>
      <c r="I472" s="39" t="e">
        <f>IF(E472="","",IF(Mal!$C$5="","",Mal!$C$5))</f>
        <v>#N/A</v>
      </c>
      <c r="J472" s="39" t="e">
        <f>IF(AND(J471="",$H472=$H471),"",IF(VLOOKUP($H472,Mal!$A$9:$H$431,7,0)='Sales Orders'!J471,"",VLOOKUP($H472,Mal!$A$9:$H$431,7,0)))</f>
        <v>#N/A</v>
      </c>
      <c r="K472" s="39" t="e">
        <f>IF(AND(K471="",$H472=$H471),"",IF(VLOOKUP($H472,Mal!$A$9:$H$431,8,0)='Sales Orders'!K471,"",VLOOKUP($H472,Mal!$A$9:$H$431,8,0)))</f>
        <v>#N/A</v>
      </c>
      <c r="L472" s="39" t="e">
        <f>IF(E472="","",IF(Mal!$C$6="","",Mal!$C$6))</f>
        <v>#N/A</v>
      </c>
      <c r="M472" s="39" t="e">
        <f>IF($E472="",IF(INDEX(Mal!K$9:K$431,COUNTIF($E$108:$F471,"")-COUNT($H$108:$H471)+1,0)=M471,"",INDEX(Mal!K$9:K$431,COUNTIF($E$108:$F471,"")-COUNT($H$108:$H471)+1,0)),"")</f>
        <v>#N/A</v>
      </c>
      <c r="N472" s="39" t="e">
        <f>IF($E472="",IF(INDEX(Mal!L$9:L$431,COUNTIF($E$108:$F471,"")-COUNT($H$108:$H471)+1,0)=N471,"",INDEX(Mal!L$9:L$431,COUNTIF($E$108:$F471,"")-COUNT($H$108:$H471)+1,0)),"")</f>
        <v>#N/A</v>
      </c>
      <c r="O472" s="39" t="e">
        <f>IF($E472="",IF(INDEX(Mal!M$9:M$431,COUNTIF($E$108:$F471,"")-COUNT($H$108:$H471)+1,0)=O471,"",INDEX(Mal!M$9:M$431,COUNTIF($E$108:$F471,"")-COUNT($H$108:$H471)+1,0)),"")</f>
        <v>#N/A</v>
      </c>
      <c r="P472" s="39" t="e">
        <f>IF($E472="",IF(INDEX(Mal!N$9:N$431,COUNTIF($E$108:$F471,"")-COUNT($H$108:$H471)+1,0)=P471,"",INDEX(Mal!N$9:N$431,COUNTIF($E$108:$F471,"")-COUNT($H$108:$H471)+1,0)),"")</f>
        <v>#N/A</v>
      </c>
      <c r="Q472" s="39" t="e">
        <f>IF($E472="",IF(INDEX(Mal!O$9:O$431,COUNTIF($E$108:$F471,"")-COUNT($H$108:$H471)+1,0)=Q471,"",INDEX(Mal!O$9:O$431,COUNTIF($E$108:$F471,"")-COUNT($H$108:$H471)+1,0)),"")</f>
        <v>#N/A</v>
      </c>
      <c r="R472" s="39" t="e">
        <f>IF($E472="",IF(INDEX(Mal!P$9:P$431,COUNTIF($E$108:$F471,"")-COUNT($H$108:$H471)+1,0)=R471,"",INDEX(Mal!P$9:P$431,COUNTIF($E$108:$F471,"")-COUNT($H$108:$H471)+1,0)),"")</f>
        <v>#N/A</v>
      </c>
      <c r="S472" s="39" t="e">
        <f>IF($E472="",IF(INDEX(Mal!Q$9:Q$431,COUNTIF($E$108:$F471,"")-COUNT($H$108:$H471)+1,0)=S471,"",INDEX(Mal!Q$9:Q$431,COUNTIF($E$108:$F471,"")-COUNT($H$108:$H471)+1,0)),"")</f>
        <v>#N/A</v>
      </c>
      <c r="T472" s="39" t="e">
        <f>IF($E472="",IF(INDEX(Mal!R$9:R$431,COUNTIF($E$108:$F471,"")-COUNT($H$108:$H471)+1,0)=T471,"",INDEX(Mal!R$9:R$431,COUNTIF($E$108:$F471,"")-COUNT($H$108:$H471)+1,0)),"")</f>
        <v>#N/A</v>
      </c>
      <c r="U472" s="39" t="e">
        <f>IF($E472="",IF(INDEX(Mal!S$9:S$431,COUNTIF($E$108:$F471,"")-COUNT($H$108:$H471)+1,0)=U471,"",INDEX(Mal!S$9:S$431,COUNTIF($E$108:$F471,"")-COUNT($H$108:$H471)+1,0)),"")</f>
        <v>#N/A</v>
      </c>
      <c r="V472" s="39" t="e">
        <f t="shared" si="20"/>
        <v>#N/A</v>
      </c>
      <c r="W472" s="39" t="e">
        <f>IF(IF(AND(E472="",F472=""),INDEX(Mal!I$9:I$431,(COUNT($H$108:$H472)-COUNTIF($V$108:$V472,"")),0),"")="","",IF(AND(E472="",F472=""),INDEX(Mal!I$9:I$431,(COUNT($H$108:$H472)-COUNTIF($V$108:$V472,"")),0),""))</f>
        <v>#N/A</v>
      </c>
      <c r="X472" s="39" t="e">
        <f>IF($E472="",IF(INDEX(Mal!J$9:J$431,COUNTIF($E$108:$F471,"")-COUNT($H$108:$H471)+1,0)=X471,"",INDEX(Mal!J$9:J$431,COUNTIF($E$108:$F471,"")-COUNT($H$108:$H471)+1,0)),"")</f>
        <v>#N/A</v>
      </c>
      <c r="Y472" s="39" t="e">
        <f>IF(AND(Y471="",$H472=$H471),"",IF(VLOOKUP($H472,Mal!$A$9:$T$431,20,0)='Sales Orders'!Y471,"",VLOOKUP($H472,Mal!$A$9:$T$431,20,0)))</f>
        <v>#N/A</v>
      </c>
      <c r="Z472" s="39" t="e">
        <f t="shared" si="21"/>
        <v>#N/A</v>
      </c>
    </row>
    <row r="473" spans="1:26">
      <c r="A473" t="str">
        <f>IFERROR(IF(VLOOKUP(H473,Mal!$A$9:$A$431,1,0),"","END"),"END")</f>
        <v>END</v>
      </c>
      <c r="B473" s="39" t="e">
        <f>IF($E473="",IF(INDEX(Mal!$D$9:$D$431,COUNTIF($E$108:$F472,"")-COUNT($H$108:$H472)+1,0)=B472,"",INDEX(Mal!$D$9:$D$431,COUNTIF($E$108:$F472,"")-COUNT($H$108:$H472)+1,0)),"")</f>
        <v>#N/A</v>
      </c>
      <c r="C473" s="39" t="e">
        <f t="shared" si="22"/>
        <v>#N/A</v>
      </c>
      <c r="D473" s="39" t="e">
        <f>IF($E473="",IF(INDEX(Mal!$F$9:$F$431,COUNTIF($E$108:$F472,"")-COUNT($H$108:$H472)+1,0)=D472,"",INDEX(Mal!$F$9:$F$431,COUNTIF($E$108:$F472,"")-COUNT($H$108:$H472)+1,0)),"")</f>
        <v>#N/A</v>
      </c>
      <c r="E473" s="39" t="e">
        <f>IF(AND(E472="",$H473=$H472),"",IF(VLOOKUP(H473,Mal!$A$9:$B$431,2,0)='Sales Orders'!E472,"",VLOOKUP($H473,Mal!$A$9:$B$431,2,0)))</f>
        <v>#N/A</v>
      </c>
      <c r="F473" s="39" t="e">
        <f>IF($E473="",IF(INDEX(Mal!$C$9:$C$431,COUNTIF($E$108:$F472,"")-COUNT($H$108:$H472)+1,0)=F472,"",INDEX(Mal!$C$9:$C$431,COUNTIF($E$108:$F472,"")-COUNT($H$108:$H472)+1,0)),"")</f>
        <v>#N/A</v>
      </c>
      <c r="G473" s="39" t="e">
        <f t="shared" si="23"/>
        <v>#N/A</v>
      </c>
      <c r="H473" s="39">
        <f>IF(COUNTIF(Mal!$A$9:$A$431,'Sales Orders'!H472)+COUNTIFS(Mal!$A$9:$A$431,H472,Mal!$B$9:$B$431,"&lt;&gt;")+COUNTIFS(Mal!$A$9:$A$431,H472,Mal!$C$9:$C$431,"&lt;&gt;")=COUNTIF('Sales Orders'!$H$108:H472,'Sales Orders'!H472),'Sales Orders'!H472+1,'Sales Orders'!H472)</f>
        <v>2</v>
      </c>
      <c r="I473" s="39" t="e">
        <f>IF(E473="","",IF(Mal!$C$5="","",Mal!$C$5))</f>
        <v>#N/A</v>
      </c>
      <c r="J473" s="39" t="e">
        <f>IF(AND(J472="",$H473=$H472),"",IF(VLOOKUP($H473,Mal!$A$9:$H$431,7,0)='Sales Orders'!J472,"",VLOOKUP($H473,Mal!$A$9:$H$431,7,0)))</f>
        <v>#N/A</v>
      </c>
      <c r="K473" s="39" t="e">
        <f>IF(AND(K472="",$H473=$H472),"",IF(VLOOKUP($H473,Mal!$A$9:$H$431,8,0)='Sales Orders'!K472,"",VLOOKUP($H473,Mal!$A$9:$H$431,8,0)))</f>
        <v>#N/A</v>
      </c>
      <c r="L473" s="39" t="e">
        <f>IF(E473="","",IF(Mal!$C$6="","",Mal!$C$6))</f>
        <v>#N/A</v>
      </c>
      <c r="M473" s="39" t="e">
        <f>IF($E473="",IF(INDEX(Mal!K$9:K$431,COUNTIF($E$108:$F472,"")-COUNT($H$108:$H472)+1,0)=M472,"",INDEX(Mal!K$9:K$431,COUNTIF($E$108:$F472,"")-COUNT($H$108:$H472)+1,0)),"")</f>
        <v>#N/A</v>
      </c>
      <c r="N473" s="39" t="e">
        <f>IF($E473="",IF(INDEX(Mal!L$9:L$431,COUNTIF($E$108:$F472,"")-COUNT($H$108:$H472)+1,0)=N472,"",INDEX(Mal!L$9:L$431,COUNTIF($E$108:$F472,"")-COUNT($H$108:$H472)+1,0)),"")</f>
        <v>#N/A</v>
      </c>
      <c r="O473" s="39" t="e">
        <f>IF($E473="",IF(INDEX(Mal!M$9:M$431,COUNTIF($E$108:$F472,"")-COUNT($H$108:$H472)+1,0)=O472,"",INDEX(Mal!M$9:M$431,COUNTIF($E$108:$F472,"")-COUNT($H$108:$H472)+1,0)),"")</f>
        <v>#N/A</v>
      </c>
      <c r="P473" s="39" t="e">
        <f>IF($E473="",IF(INDEX(Mal!N$9:N$431,COUNTIF($E$108:$F472,"")-COUNT($H$108:$H472)+1,0)=P472,"",INDEX(Mal!N$9:N$431,COUNTIF($E$108:$F472,"")-COUNT($H$108:$H472)+1,0)),"")</f>
        <v>#N/A</v>
      </c>
      <c r="Q473" s="39" t="e">
        <f>IF($E473="",IF(INDEX(Mal!O$9:O$431,COUNTIF($E$108:$F472,"")-COUNT($H$108:$H472)+1,0)=Q472,"",INDEX(Mal!O$9:O$431,COUNTIF($E$108:$F472,"")-COUNT($H$108:$H472)+1,0)),"")</f>
        <v>#N/A</v>
      </c>
      <c r="R473" s="39" t="e">
        <f>IF($E473="",IF(INDEX(Mal!P$9:P$431,COUNTIF($E$108:$F472,"")-COUNT($H$108:$H472)+1,0)=R472,"",INDEX(Mal!P$9:P$431,COUNTIF($E$108:$F472,"")-COUNT($H$108:$H472)+1,0)),"")</f>
        <v>#N/A</v>
      </c>
      <c r="S473" s="39" t="e">
        <f>IF($E473="",IF(INDEX(Mal!Q$9:Q$431,COUNTIF($E$108:$F472,"")-COUNT($H$108:$H472)+1,0)=S472,"",INDEX(Mal!Q$9:Q$431,COUNTIF($E$108:$F472,"")-COUNT($H$108:$H472)+1,0)),"")</f>
        <v>#N/A</v>
      </c>
      <c r="T473" s="39" t="e">
        <f>IF($E473="",IF(INDEX(Mal!R$9:R$431,COUNTIF($E$108:$F472,"")-COUNT($H$108:$H472)+1,0)=T472,"",INDEX(Mal!R$9:R$431,COUNTIF($E$108:$F472,"")-COUNT($H$108:$H472)+1,0)),"")</f>
        <v>#N/A</v>
      </c>
      <c r="U473" s="39" t="e">
        <f>IF($E473="",IF(INDEX(Mal!S$9:S$431,COUNTIF($E$108:$F472,"")-COUNT($H$108:$H472)+1,0)=U472,"",INDEX(Mal!S$9:S$431,COUNTIF($E$108:$F472,"")-COUNT($H$108:$H472)+1,0)),"")</f>
        <v>#N/A</v>
      </c>
      <c r="V473" s="39" t="e">
        <f t="shared" si="20"/>
        <v>#N/A</v>
      </c>
      <c r="W473" s="39" t="e">
        <f>IF(IF(AND(E473="",F473=""),INDEX(Mal!I$9:I$431,(COUNT($H$108:$H473)-COUNTIF($V$108:$V473,"")),0),"")="","",IF(AND(E473="",F473=""),INDEX(Mal!I$9:I$431,(COUNT($H$108:$H473)-COUNTIF($V$108:$V473,"")),0),""))</f>
        <v>#N/A</v>
      </c>
      <c r="X473" s="39" t="e">
        <f>IF($E473="",IF(INDEX(Mal!J$9:J$431,COUNTIF($E$108:$F472,"")-COUNT($H$108:$H472)+1,0)=X472,"",INDEX(Mal!J$9:J$431,COUNTIF($E$108:$F472,"")-COUNT($H$108:$H472)+1,0)),"")</f>
        <v>#N/A</v>
      </c>
      <c r="Y473" s="39" t="e">
        <f>IF(AND(Y472="",$H473=$H472),"",IF(VLOOKUP($H473,Mal!$A$9:$T$431,20,0)='Sales Orders'!Y472,"",VLOOKUP($H473,Mal!$A$9:$T$431,20,0)))</f>
        <v>#N/A</v>
      </c>
      <c r="Z473" s="39" t="e">
        <f t="shared" si="21"/>
        <v>#N/A</v>
      </c>
    </row>
    <row r="474" spans="1:26">
      <c r="A474" t="str">
        <f>IFERROR(IF(VLOOKUP(H474,Mal!$A$9:$A$431,1,0),"","END"),"END")</f>
        <v>END</v>
      </c>
      <c r="B474" s="39" t="e">
        <f>IF($E474="",IF(INDEX(Mal!$D$9:$D$431,COUNTIF($E$108:$F473,"")-COUNT($H$108:$H473)+1,0)=B473,"",INDEX(Mal!$D$9:$D$431,COUNTIF($E$108:$F473,"")-COUNT($H$108:$H473)+1,0)),"")</f>
        <v>#N/A</v>
      </c>
      <c r="C474" s="39" t="e">
        <f t="shared" si="22"/>
        <v>#N/A</v>
      </c>
      <c r="D474" s="39" t="e">
        <f>IF($E474="",IF(INDEX(Mal!$F$9:$F$431,COUNTIF($E$108:$F473,"")-COUNT($H$108:$H473)+1,0)=D473,"",INDEX(Mal!$F$9:$F$431,COUNTIF($E$108:$F473,"")-COUNT($H$108:$H473)+1,0)),"")</f>
        <v>#N/A</v>
      </c>
      <c r="E474" s="39" t="e">
        <f>IF(AND(E473="",$H474=$H473),"",IF(VLOOKUP(H474,Mal!$A$9:$B$431,2,0)='Sales Orders'!E473,"",VLOOKUP($H474,Mal!$A$9:$B$431,2,0)))</f>
        <v>#N/A</v>
      </c>
      <c r="F474" s="39" t="e">
        <f>IF($E474="",IF(INDEX(Mal!$C$9:$C$431,COUNTIF($E$108:$F473,"")-COUNT($H$108:$H473)+1,0)=F473,"",INDEX(Mal!$C$9:$C$431,COUNTIF($E$108:$F473,"")-COUNT($H$108:$H473)+1,0)),"")</f>
        <v>#N/A</v>
      </c>
      <c r="G474" s="39" t="e">
        <f t="shared" si="23"/>
        <v>#N/A</v>
      </c>
      <c r="H474" s="39">
        <f>IF(COUNTIF(Mal!$A$9:$A$431,'Sales Orders'!H473)+COUNTIFS(Mal!$A$9:$A$431,H473,Mal!$B$9:$B$431,"&lt;&gt;")+COUNTIFS(Mal!$A$9:$A$431,H473,Mal!$C$9:$C$431,"&lt;&gt;")=COUNTIF('Sales Orders'!$H$108:H473,'Sales Orders'!H473),'Sales Orders'!H473+1,'Sales Orders'!H473)</f>
        <v>2</v>
      </c>
      <c r="I474" s="39" t="e">
        <f>IF(E474="","",IF(Mal!$C$5="","",Mal!$C$5))</f>
        <v>#N/A</v>
      </c>
      <c r="J474" s="39" t="e">
        <f>IF(AND(J473="",$H474=$H473),"",IF(VLOOKUP($H474,Mal!$A$9:$H$431,7,0)='Sales Orders'!J473,"",VLOOKUP($H474,Mal!$A$9:$H$431,7,0)))</f>
        <v>#N/A</v>
      </c>
      <c r="K474" s="39" t="e">
        <f>IF(AND(K473="",$H474=$H473),"",IF(VLOOKUP($H474,Mal!$A$9:$H$431,8,0)='Sales Orders'!K473,"",VLOOKUP($H474,Mal!$A$9:$H$431,8,0)))</f>
        <v>#N/A</v>
      </c>
      <c r="L474" s="39" t="e">
        <f>IF(E474="","",IF(Mal!$C$6="","",Mal!$C$6))</f>
        <v>#N/A</v>
      </c>
      <c r="M474" s="39" t="e">
        <f>IF($E474="",IF(INDEX(Mal!K$9:K$431,COUNTIF($E$108:$F473,"")-COUNT($H$108:$H473)+1,0)=M473,"",INDEX(Mal!K$9:K$431,COUNTIF($E$108:$F473,"")-COUNT($H$108:$H473)+1,0)),"")</f>
        <v>#N/A</v>
      </c>
      <c r="N474" s="39" t="e">
        <f>IF($E474="",IF(INDEX(Mal!L$9:L$431,COUNTIF($E$108:$F473,"")-COUNT($H$108:$H473)+1,0)=N473,"",INDEX(Mal!L$9:L$431,COUNTIF($E$108:$F473,"")-COUNT($H$108:$H473)+1,0)),"")</f>
        <v>#N/A</v>
      </c>
      <c r="O474" s="39" t="e">
        <f>IF($E474="",IF(INDEX(Mal!M$9:M$431,COUNTIF($E$108:$F473,"")-COUNT($H$108:$H473)+1,0)=O473,"",INDEX(Mal!M$9:M$431,COUNTIF($E$108:$F473,"")-COUNT($H$108:$H473)+1,0)),"")</f>
        <v>#N/A</v>
      </c>
      <c r="P474" s="39" t="e">
        <f>IF($E474="",IF(INDEX(Mal!N$9:N$431,COUNTIF($E$108:$F473,"")-COUNT($H$108:$H473)+1,0)=P473,"",INDEX(Mal!N$9:N$431,COUNTIF($E$108:$F473,"")-COUNT($H$108:$H473)+1,0)),"")</f>
        <v>#N/A</v>
      </c>
      <c r="Q474" s="39" t="e">
        <f>IF($E474="",IF(INDEX(Mal!O$9:O$431,COUNTIF($E$108:$F473,"")-COUNT($H$108:$H473)+1,0)=Q473,"",INDEX(Mal!O$9:O$431,COUNTIF($E$108:$F473,"")-COUNT($H$108:$H473)+1,0)),"")</f>
        <v>#N/A</v>
      </c>
      <c r="R474" s="39" t="e">
        <f>IF($E474="",IF(INDEX(Mal!P$9:P$431,COUNTIF($E$108:$F473,"")-COUNT($H$108:$H473)+1,0)=R473,"",INDEX(Mal!P$9:P$431,COUNTIF($E$108:$F473,"")-COUNT($H$108:$H473)+1,0)),"")</f>
        <v>#N/A</v>
      </c>
      <c r="S474" s="39" t="e">
        <f>IF($E474="",IF(INDEX(Mal!Q$9:Q$431,COUNTIF($E$108:$F473,"")-COUNT($H$108:$H473)+1,0)=S473,"",INDEX(Mal!Q$9:Q$431,COUNTIF($E$108:$F473,"")-COUNT($H$108:$H473)+1,0)),"")</f>
        <v>#N/A</v>
      </c>
      <c r="T474" s="39" t="e">
        <f>IF($E474="",IF(INDEX(Mal!R$9:R$431,COUNTIF($E$108:$F473,"")-COUNT($H$108:$H473)+1,0)=T473,"",INDEX(Mal!R$9:R$431,COUNTIF($E$108:$F473,"")-COUNT($H$108:$H473)+1,0)),"")</f>
        <v>#N/A</v>
      </c>
      <c r="U474" s="39" t="e">
        <f>IF($E474="",IF(INDEX(Mal!S$9:S$431,COUNTIF($E$108:$F473,"")-COUNT($H$108:$H473)+1,0)=U473,"",INDEX(Mal!S$9:S$431,COUNTIF($E$108:$F473,"")-COUNT($H$108:$H473)+1,0)),"")</f>
        <v>#N/A</v>
      </c>
      <c r="V474" s="39" t="e">
        <f t="shared" si="20"/>
        <v>#N/A</v>
      </c>
      <c r="W474" s="39" t="e">
        <f>IF(IF(AND(E474="",F474=""),INDEX(Mal!I$9:I$431,(COUNT($H$108:$H474)-COUNTIF($V$108:$V474,"")),0),"")="","",IF(AND(E474="",F474=""),INDEX(Mal!I$9:I$431,(COUNT($H$108:$H474)-COUNTIF($V$108:$V474,"")),0),""))</f>
        <v>#N/A</v>
      </c>
      <c r="X474" s="39" t="e">
        <f>IF($E474="",IF(INDEX(Mal!J$9:J$431,COUNTIF($E$108:$F473,"")-COUNT($H$108:$H473)+1,0)=X473,"",INDEX(Mal!J$9:J$431,COUNTIF($E$108:$F473,"")-COUNT($H$108:$H473)+1,0)),"")</f>
        <v>#N/A</v>
      </c>
      <c r="Y474" s="39" t="e">
        <f>IF(AND(Y473="",$H474=$H473),"",IF(VLOOKUP($H474,Mal!$A$9:$T$431,20,0)='Sales Orders'!Y473,"",VLOOKUP($H474,Mal!$A$9:$T$431,20,0)))</f>
        <v>#N/A</v>
      </c>
      <c r="Z474" s="39" t="e">
        <f t="shared" si="21"/>
        <v>#N/A</v>
      </c>
    </row>
    <row r="475" spans="1:26">
      <c r="A475" t="str">
        <f>IFERROR(IF(VLOOKUP(H475,Mal!$A$9:$A$431,1,0),"","END"),"END")</f>
        <v>END</v>
      </c>
      <c r="B475" s="39" t="e">
        <f>IF($E475="",IF(INDEX(Mal!$D$9:$D$431,COUNTIF($E$108:$F474,"")-COUNT($H$108:$H474)+1,0)=B474,"",INDEX(Mal!$D$9:$D$431,COUNTIF($E$108:$F474,"")-COUNT($H$108:$H474)+1,0)),"")</f>
        <v>#N/A</v>
      </c>
      <c r="C475" s="39" t="e">
        <f t="shared" si="22"/>
        <v>#N/A</v>
      </c>
      <c r="D475" s="39" t="e">
        <f>IF($E475="",IF(INDEX(Mal!$F$9:$F$431,COUNTIF($E$108:$F474,"")-COUNT($H$108:$H474)+1,0)=D474,"",INDEX(Mal!$F$9:$F$431,COUNTIF($E$108:$F474,"")-COUNT($H$108:$H474)+1,0)),"")</f>
        <v>#N/A</v>
      </c>
      <c r="E475" s="39" t="e">
        <f>IF(AND(E474="",$H475=$H474),"",IF(VLOOKUP(H475,Mal!$A$9:$B$431,2,0)='Sales Orders'!E474,"",VLOOKUP($H475,Mal!$A$9:$B$431,2,0)))</f>
        <v>#N/A</v>
      </c>
      <c r="F475" s="39" t="e">
        <f>IF($E475="",IF(INDEX(Mal!$C$9:$C$431,COUNTIF($E$108:$F474,"")-COUNT($H$108:$H474)+1,0)=F474,"",INDEX(Mal!$C$9:$C$431,COUNTIF($E$108:$F474,"")-COUNT($H$108:$H474)+1,0)),"")</f>
        <v>#N/A</v>
      </c>
      <c r="G475" s="39" t="e">
        <f t="shared" si="23"/>
        <v>#N/A</v>
      </c>
      <c r="H475" s="39">
        <f>IF(COUNTIF(Mal!$A$9:$A$431,'Sales Orders'!H474)+COUNTIFS(Mal!$A$9:$A$431,H474,Mal!$B$9:$B$431,"&lt;&gt;")+COUNTIFS(Mal!$A$9:$A$431,H474,Mal!$C$9:$C$431,"&lt;&gt;")=COUNTIF('Sales Orders'!$H$108:H474,'Sales Orders'!H474),'Sales Orders'!H474+1,'Sales Orders'!H474)</f>
        <v>2</v>
      </c>
      <c r="I475" s="39" t="e">
        <f>IF(E475="","",IF(Mal!$C$5="","",Mal!$C$5))</f>
        <v>#N/A</v>
      </c>
      <c r="J475" s="39" t="e">
        <f>IF(AND(J474="",$H475=$H474),"",IF(VLOOKUP($H475,Mal!$A$9:$H$431,7,0)='Sales Orders'!J474,"",VLOOKUP($H475,Mal!$A$9:$H$431,7,0)))</f>
        <v>#N/A</v>
      </c>
      <c r="K475" s="39" t="e">
        <f>IF(AND(K474="",$H475=$H474),"",IF(VLOOKUP($H475,Mal!$A$9:$H$431,8,0)='Sales Orders'!K474,"",VLOOKUP($H475,Mal!$A$9:$H$431,8,0)))</f>
        <v>#N/A</v>
      </c>
      <c r="L475" s="39" t="e">
        <f>IF(E475="","",IF(Mal!$C$6="","",Mal!$C$6))</f>
        <v>#N/A</v>
      </c>
      <c r="M475" s="39" t="e">
        <f>IF($E475="",IF(INDEX(Mal!K$9:K$431,COUNTIF($E$108:$F474,"")-COUNT($H$108:$H474)+1,0)=M474,"",INDEX(Mal!K$9:K$431,COUNTIF($E$108:$F474,"")-COUNT($H$108:$H474)+1,0)),"")</f>
        <v>#N/A</v>
      </c>
      <c r="N475" s="39" t="e">
        <f>IF($E475="",IF(INDEX(Mal!L$9:L$431,COUNTIF($E$108:$F474,"")-COUNT($H$108:$H474)+1,0)=N474,"",INDEX(Mal!L$9:L$431,COUNTIF($E$108:$F474,"")-COUNT($H$108:$H474)+1,0)),"")</f>
        <v>#N/A</v>
      </c>
      <c r="O475" s="39" t="e">
        <f>IF($E475="",IF(INDEX(Mal!M$9:M$431,COUNTIF($E$108:$F474,"")-COUNT($H$108:$H474)+1,0)=O474,"",INDEX(Mal!M$9:M$431,COUNTIF($E$108:$F474,"")-COUNT($H$108:$H474)+1,0)),"")</f>
        <v>#N/A</v>
      </c>
      <c r="P475" s="39" t="e">
        <f>IF($E475="",IF(INDEX(Mal!N$9:N$431,COUNTIF($E$108:$F474,"")-COUNT($H$108:$H474)+1,0)=P474,"",INDEX(Mal!N$9:N$431,COUNTIF($E$108:$F474,"")-COUNT($H$108:$H474)+1,0)),"")</f>
        <v>#N/A</v>
      </c>
      <c r="Q475" s="39" t="e">
        <f>IF($E475="",IF(INDEX(Mal!O$9:O$431,COUNTIF($E$108:$F474,"")-COUNT($H$108:$H474)+1,0)=Q474,"",INDEX(Mal!O$9:O$431,COUNTIF($E$108:$F474,"")-COUNT($H$108:$H474)+1,0)),"")</f>
        <v>#N/A</v>
      </c>
      <c r="R475" s="39" t="e">
        <f>IF($E475="",IF(INDEX(Mal!P$9:P$431,COUNTIF($E$108:$F474,"")-COUNT($H$108:$H474)+1,0)=R474,"",INDEX(Mal!P$9:P$431,COUNTIF($E$108:$F474,"")-COUNT($H$108:$H474)+1,0)),"")</f>
        <v>#N/A</v>
      </c>
      <c r="S475" s="39" t="e">
        <f>IF($E475="",IF(INDEX(Mal!Q$9:Q$431,COUNTIF($E$108:$F474,"")-COUNT($H$108:$H474)+1,0)=S474,"",INDEX(Mal!Q$9:Q$431,COUNTIF($E$108:$F474,"")-COUNT($H$108:$H474)+1,0)),"")</f>
        <v>#N/A</v>
      </c>
      <c r="T475" s="39" t="e">
        <f>IF($E475="",IF(INDEX(Mal!R$9:R$431,COUNTIF($E$108:$F474,"")-COUNT($H$108:$H474)+1,0)=T474,"",INDEX(Mal!R$9:R$431,COUNTIF($E$108:$F474,"")-COUNT($H$108:$H474)+1,0)),"")</f>
        <v>#N/A</v>
      </c>
      <c r="U475" s="39" t="e">
        <f>IF($E475="",IF(INDEX(Mal!S$9:S$431,COUNTIF($E$108:$F474,"")-COUNT($H$108:$H474)+1,0)=U474,"",INDEX(Mal!S$9:S$431,COUNTIF($E$108:$F474,"")-COUNT($H$108:$H474)+1,0)),"")</f>
        <v>#N/A</v>
      </c>
      <c r="V475" s="39" t="e">
        <f t="shared" si="20"/>
        <v>#N/A</v>
      </c>
      <c r="W475" s="39" t="e">
        <f>IF(IF(AND(E475="",F475=""),INDEX(Mal!I$9:I$431,(COUNT($H$108:$H475)-COUNTIF($V$108:$V475,"")),0),"")="","",IF(AND(E475="",F475=""),INDEX(Mal!I$9:I$431,(COUNT($H$108:$H475)-COUNTIF($V$108:$V475,"")),0),""))</f>
        <v>#N/A</v>
      </c>
      <c r="X475" s="39" t="e">
        <f>IF($E475="",IF(INDEX(Mal!J$9:J$431,COUNTIF($E$108:$F474,"")-COUNT($H$108:$H474)+1,0)=X474,"",INDEX(Mal!J$9:J$431,COUNTIF($E$108:$F474,"")-COUNT($H$108:$H474)+1,0)),"")</f>
        <v>#N/A</v>
      </c>
      <c r="Y475" s="39" t="e">
        <f>IF(AND(Y474="",$H475=$H474),"",IF(VLOOKUP($H475,Mal!$A$9:$T$431,20,0)='Sales Orders'!Y474,"",VLOOKUP($H475,Mal!$A$9:$T$431,20,0)))</f>
        <v>#N/A</v>
      </c>
      <c r="Z475" s="39" t="e">
        <f t="shared" si="21"/>
        <v>#N/A</v>
      </c>
    </row>
    <row r="476" spans="1:26">
      <c r="A476" t="str">
        <f>IFERROR(IF(VLOOKUP(H476,Mal!$A$9:$A$431,1,0),"","END"),"END")</f>
        <v>END</v>
      </c>
      <c r="B476" s="39" t="e">
        <f>IF($E476="",IF(INDEX(Mal!$D$9:$D$431,COUNTIF($E$108:$F475,"")-COUNT($H$108:$H475)+1,0)=B475,"",INDEX(Mal!$D$9:$D$431,COUNTIF($E$108:$F475,"")-COUNT($H$108:$H475)+1,0)),"")</f>
        <v>#N/A</v>
      </c>
      <c r="C476" s="39" t="e">
        <f t="shared" si="22"/>
        <v>#N/A</v>
      </c>
      <c r="D476" s="39" t="e">
        <f>IF($E476="",IF(INDEX(Mal!$F$9:$F$431,COUNTIF($E$108:$F475,"")-COUNT($H$108:$H475)+1,0)=D475,"",INDEX(Mal!$F$9:$F$431,COUNTIF($E$108:$F475,"")-COUNT($H$108:$H475)+1,0)),"")</f>
        <v>#N/A</v>
      </c>
      <c r="E476" s="39" t="e">
        <f>IF(AND(E475="",$H476=$H475),"",IF(VLOOKUP(H476,Mal!$A$9:$B$431,2,0)='Sales Orders'!E475,"",VLOOKUP($H476,Mal!$A$9:$B$431,2,0)))</f>
        <v>#N/A</v>
      </c>
      <c r="F476" s="39" t="e">
        <f>IF($E476="",IF(INDEX(Mal!$C$9:$C$431,COUNTIF($E$108:$F475,"")-COUNT($H$108:$H475)+1,0)=F475,"",INDEX(Mal!$C$9:$C$431,COUNTIF($E$108:$F475,"")-COUNT($H$108:$H475)+1,0)),"")</f>
        <v>#N/A</v>
      </c>
      <c r="G476" s="39" t="e">
        <f t="shared" si="23"/>
        <v>#N/A</v>
      </c>
      <c r="H476" s="39">
        <f>IF(COUNTIF(Mal!$A$9:$A$431,'Sales Orders'!H475)+COUNTIFS(Mal!$A$9:$A$431,H475,Mal!$B$9:$B$431,"&lt;&gt;")+COUNTIFS(Mal!$A$9:$A$431,H475,Mal!$C$9:$C$431,"&lt;&gt;")=COUNTIF('Sales Orders'!$H$108:H475,'Sales Orders'!H475),'Sales Orders'!H475+1,'Sales Orders'!H475)</f>
        <v>2</v>
      </c>
      <c r="I476" s="39" t="e">
        <f>IF(E476="","",IF(Mal!$C$5="","",Mal!$C$5))</f>
        <v>#N/A</v>
      </c>
      <c r="J476" s="39" t="e">
        <f>IF(AND(J475="",$H476=$H475),"",IF(VLOOKUP($H476,Mal!$A$9:$H$431,7,0)='Sales Orders'!J475,"",VLOOKUP($H476,Mal!$A$9:$H$431,7,0)))</f>
        <v>#N/A</v>
      </c>
      <c r="K476" s="39" t="e">
        <f>IF(AND(K475="",$H476=$H475),"",IF(VLOOKUP($H476,Mal!$A$9:$H$431,8,0)='Sales Orders'!K475,"",VLOOKUP($H476,Mal!$A$9:$H$431,8,0)))</f>
        <v>#N/A</v>
      </c>
      <c r="L476" s="39" t="e">
        <f>IF(E476="","",IF(Mal!$C$6="","",Mal!$C$6))</f>
        <v>#N/A</v>
      </c>
      <c r="M476" s="39" t="e">
        <f>IF($E476="",IF(INDEX(Mal!K$9:K$431,COUNTIF($E$108:$F475,"")-COUNT($H$108:$H475)+1,0)=M475,"",INDEX(Mal!K$9:K$431,COUNTIF($E$108:$F475,"")-COUNT($H$108:$H475)+1,0)),"")</f>
        <v>#N/A</v>
      </c>
      <c r="N476" s="39" t="e">
        <f>IF($E476="",IF(INDEX(Mal!L$9:L$431,COUNTIF($E$108:$F475,"")-COUNT($H$108:$H475)+1,0)=N475,"",INDEX(Mal!L$9:L$431,COUNTIF($E$108:$F475,"")-COUNT($H$108:$H475)+1,0)),"")</f>
        <v>#N/A</v>
      </c>
      <c r="O476" s="39" t="e">
        <f>IF($E476="",IF(INDEX(Mal!M$9:M$431,COUNTIF($E$108:$F475,"")-COUNT($H$108:$H475)+1,0)=O475,"",INDEX(Mal!M$9:M$431,COUNTIF($E$108:$F475,"")-COUNT($H$108:$H475)+1,0)),"")</f>
        <v>#N/A</v>
      </c>
      <c r="P476" s="39" t="e">
        <f>IF($E476="",IF(INDEX(Mal!N$9:N$431,COUNTIF($E$108:$F475,"")-COUNT($H$108:$H475)+1,0)=P475,"",INDEX(Mal!N$9:N$431,COUNTIF($E$108:$F475,"")-COUNT($H$108:$H475)+1,0)),"")</f>
        <v>#N/A</v>
      </c>
      <c r="Q476" s="39" t="e">
        <f>IF($E476="",IF(INDEX(Mal!O$9:O$431,COUNTIF($E$108:$F475,"")-COUNT($H$108:$H475)+1,0)=Q475,"",INDEX(Mal!O$9:O$431,COUNTIF($E$108:$F475,"")-COUNT($H$108:$H475)+1,0)),"")</f>
        <v>#N/A</v>
      </c>
      <c r="R476" s="39" t="e">
        <f>IF($E476="",IF(INDEX(Mal!P$9:P$431,COUNTIF($E$108:$F475,"")-COUNT($H$108:$H475)+1,0)=R475,"",INDEX(Mal!P$9:P$431,COUNTIF($E$108:$F475,"")-COUNT($H$108:$H475)+1,0)),"")</f>
        <v>#N/A</v>
      </c>
      <c r="S476" s="39" t="e">
        <f>IF($E476="",IF(INDEX(Mal!Q$9:Q$431,COUNTIF($E$108:$F475,"")-COUNT($H$108:$H475)+1,0)=S475,"",INDEX(Mal!Q$9:Q$431,COUNTIF($E$108:$F475,"")-COUNT($H$108:$H475)+1,0)),"")</f>
        <v>#N/A</v>
      </c>
      <c r="T476" s="39" t="e">
        <f>IF($E476="",IF(INDEX(Mal!R$9:R$431,COUNTIF($E$108:$F475,"")-COUNT($H$108:$H475)+1,0)=T475,"",INDEX(Mal!R$9:R$431,COUNTIF($E$108:$F475,"")-COUNT($H$108:$H475)+1,0)),"")</f>
        <v>#N/A</v>
      </c>
      <c r="U476" s="39" t="e">
        <f>IF($E476="",IF(INDEX(Mal!S$9:S$431,COUNTIF($E$108:$F475,"")-COUNT($H$108:$H475)+1,0)=U475,"",INDEX(Mal!S$9:S$431,COUNTIF($E$108:$F475,"")-COUNT($H$108:$H475)+1,0)),"")</f>
        <v>#N/A</v>
      </c>
      <c r="V476" s="39" t="e">
        <f t="shared" si="20"/>
        <v>#N/A</v>
      </c>
      <c r="W476" s="39" t="e">
        <f>IF(IF(AND(E476="",F476=""),INDEX(Mal!I$9:I$431,(COUNT($H$108:$H476)-COUNTIF($V$108:$V476,"")),0),"")="","",IF(AND(E476="",F476=""),INDEX(Mal!I$9:I$431,(COUNT($H$108:$H476)-COUNTIF($V$108:$V476,"")),0),""))</f>
        <v>#N/A</v>
      </c>
      <c r="X476" s="39" t="e">
        <f>IF($E476="",IF(INDEX(Mal!J$9:J$431,COUNTIF($E$108:$F475,"")-COUNT($H$108:$H475)+1,0)=X475,"",INDEX(Mal!J$9:J$431,COUNTIF($E$108:$F475,"")-COUNT($H$108:$H475)+1,0)),"")</f>
        <v>#N/A</v>
      </c>
      <c r="Y476" s="39" t="e">
        <f>IF(AND(Y475="",$H476=$H475),"",IF(VLOOKUP($H476,Mal!$A$9:$T$431,20,0)='Sales Orders'!Y475,"",VLOOKUP($H476,Mal!$A$9:$T$431,20,0)))</f>
        <v>#N/A</v>
      </c>
      <c r="Z476" s="39" t="e">
        <f t="shared" si="21"/>
        <v>#N/A</v>
      </c>
    </row>
    <row r="477" spans="1:26">
      <c r="A477" t="str">
        <f>IFERROR(IF(VLOOKUP(H477,Mal!$A$9:$A$431,1,0),"","END"),"END")</f>
        <v>END</v>
      </c>
      <c r="B477" s="39" t="e">
        <f>IF($E477="",IF(INDEX(Mal!$D$9:$D$431,COUNTIF($E$108:$F476,"")-COUNT($H$108:$H476)+1,0)=B476,"",INDEX(Mal!$D$9:$D$431,COUNTIF($E$108:$F476,"")-COUNT($H$108:$H476)+1,0)),"")</f>
        <v>#N/A</v>
      </c>
      <c r="C477" s="39" t="e">
        <f t="shared" si="22"/>
        <v>#N/A</v>
      </c>
      <c r="D477" s="39" t="e">
        <f>IF($E477="",IF(INDEX(Mal!$F$9:$F$431,COUNTIF($E$108:$F476,"")-COUNT($H$108:$H476)+1,0)=D476,"",INDEX(Mal!$F$9:$F$431,COUNTIF($E$108:$F476,"")-COUNT($H$108:$H476)+1,0)),"")</f>
        <v>#N/A</v>
      </c>
      <c r="E477" s="39" t="e">
        <f>IF(AND(E476="",$H477=$H476),"",IF(VLOOKUP(H477,Mal!$A$9:$B$431,2,0)='Sales Orders'!E476,"",VLOOKUP($H477,Mal!$A$9:$B$431,2,0)))</f>
        <v>#N/A</v>
      </c>
      <c r="F477" s="39" t="e">
        <f>IF($E477="",IF(INDEX(Mal!$C$9:$C$431,COUNTIF($E$108:$F476,"")-COUNT($H$108:$H476)+1,0)=F476,"",INDEX(Mal!$C$9:$C$431,COUNTIF($E$108:$F476,"")-COUNT($H$108:$H476)+1,0)),"")</f>
        <v>#N/A</v>
      </c>
      <c r="G477" s="39" t="e">
        <f t="shared" si="23"/>
        <v>#N/A</v>
      </c>
      <c r="H477" s="39">
        <f>IF(COUNTIF(Mal!$A$9:$A$431,'Sales Orders'!H476)+COUNTIFS(Mal!$A$9:$A$431,H476,Mal!$B$9:$B$431,"&lt;&gt;")+COUNTIFS(Mal!$A$9:$A$431,H476,Mal!$C$9:$C$431,"&lt;&gt;")=COUNTIF('Sales Orders'!$H$108:H476,'Sales Orders'!H476),'Sales Orders'!H476+1,'Sales Orders'!H476)</f>
        <v>2</v>
      </c>
      <c r="I477" s="39" t="e">
        <f>IF(E477="","",IF(Mal!$C$5="","",Mal!$C$5))</f>
        <v>#N/A</v>
      </c>
      <c r="J477" s="39" t="e">
        <f>IF(AND(J476="",$H477=$H476),"",IF(VLOOKUP($H477,Mal!$A$9:$H$431,7,0)='Sales Orders'!J476,"",VLOOKUP($H477,Mal!$A$9:$H$431,7,0)))</f>
        <v>#N/A</v>
      </c>
      <c r="K477" s="39" t="e">
        <f>IF(AND(K476="",$H477=$H476),"",IF(VLOOKUP($H477,Mal!$A$9:$H$431,8,0)='Sales Orders'!K476,"",VLOOKUP($H477,Mal!$A$9:$H$431,8,0)))</f>
        <v>#N/A</v>
      </c>
      <c r="L477" s="39" t="e">
        <f>IF(E477="","",IF(Mal!$C$6="","",Mal!$C$6))</f>
        <v>#N/A</v>
      </c>
      <c r="M477" s="39" t="e">
        <f>IF($E477="",IF(INDEX(Mal!K$9:K$431,COUNTIF($E$108:$F476,"")-COUNT($H$108:$H476)+1,0)=M476,"",INDEX(Mal!K$9:K$431,COUNTIF($E$108:$F476,"")-COUNT($H$108:$H476)+1,0)),"")</f>
        <v>#N/A</v>
      </c>
      <c r="N477" s="39" t="e">
        <f>IF($E477="",IF(INDEX(Mal!L$9:L$431,COUNTIF($E$108:$F476,"")-COUNT($H$108:$H476)+1,0)=N476,"",INDEX(Mal!L$9:L$431,COUNTIF($E$108:$F476,"")-COUNT($H$108:$H476)+1,0)),"")</f>
        <v>#N/A</v>
      </c>
      <c r="O477" s="39" t="e">
        <f>IF($E477="",IF(INDEX(Mal!M$9:M$431,COUNTIF($E$108:$F476,"")-COUNT($H$108:$H476)+1,0)=O476,"",INDEX(Mal!M$9:M$431,COUNTIF($E$108:$F476,"")-COUNT($H$108:$H476)+1,0)),"")</f>
        <v>#N/A</v>
      </c>
      <c r="P477" s="39" t="e">
        <f>IF($E477="",IF(INDEX(Mal!N$9:N$431,COUNTIF($E$108:$F476,"")-COUNT($H$108:$H476)+1,0)=P476,"",INDEX(Mal!N$9:N$431,COUNTIF($E$108:$F476,"")-COUNT($H$108:$H476)+1,0)),"")</f>
        <v>#N/A</v>
      </c>
      <c r="Q477" s="39" t="e">
        <f>IF($E477="",IF(INDEX(Mal!O$9:O$431,COUNTIF($E$108:$F476,"")-COUNT($H$108:$H476)+1,0)=Q476,"",INDEX(Mal!O$9:O$431,COUNTIF($E$108:$F476,"")-COUNT($H$108:$H476)+1,0)),"")</f>
        <v>#N/A</v>
      </c>
      <c r="R477" s="39" t="e">
        <f>IF($E477="",IF(INDEX(Mal!P$9:P$431,COUNTIF($E$108:$F476,"")-COUNT($H$108:$H476)+1,0)=R476,"",INDEX(Mal!P$9:P$431,COUNTIF($E$108:$F476,"")-COUNT($H$108:$H476)+1,0)),"")</f>
        <v>#N/A</v>
      </c>
      <c r="S477" s="39" t="e">
        <f>IF($E477="",IF(INDEX(Mal!Q$9:Q$431,COUNTIF($E$108:$F476,"")-COUNT($H$108:$H476)+1,0)=S476,"",INDEX(Mal!Q$9:Q$431,COUNTIF($E$108:$F476,"")-COUNT($H$108:$H476)+1,0)),"")</f>
        <v>#N/A</v>
      </c>
      <c r="T477" s="39" t="e">
        <f>IF($E477="",IF(INDEX(Mal!R$9:R$431,COUNTIF($E$108:$F476,"")-COUNT($H$108:$H476)+1,0)=T476,"",INDEX(Mal!R$9:R$431,COUNTIF($E$108:$F476,"")-COUNT($H$108:$H476)+1,0)),"")</f>
        <v>#N/A</v>
      </c>
      <c r="U477" s="39" t="e">
        <f>IF($E477="",IF(INDEX(Mal!S$9:S$431,COUNTIF($E$108:$F476,"")-COUNT($H$108:$H476)+1,0)=U476,"",INDEX(Mal!S$9:S$431,COUNTIF($E$108:$F476,"")-COUNT($H$108:$H476)+1,0)),"")</f>
        <v>#N/A</v>
      </c>
      <c r="V477" s="39" t="e">
        <f t="shared" si="20"/>
        <v>#N/A</v>
      </c>
      <c r="W477" s="39" t="e">
        <f>IF(IF(AND(E477="",F477=""),INDEX(Mal!I$9:I$431,(COUNT($H$108:$H477)-COUNTIF($V$108:$V477,"")),0),"")="","",IF(AND(E477="",F477=""),INDEX(Mal!I$9:I$431,(COUNT($H$108:$H477)-COUNTIF($V$108:$V477,"")),0),""))</f>
        <v>#N/A</v>
      </c>
      <c r="X477" s="39" t="e">
        <f>IF($E477="",IF(INDEX(Mal!J$9:J$431,COUNTIF($E$108:$F476,"")-COUNT($H$108:$H476)+1,0)=X476,"",INDEX(Mal!J$9:J$431,COUNTIF($E$108:$F476,"")-COUNT($H$108:$H476)+1,0)),"")</f>
        <v>#N/A</v>
      </c>
      <c r="Y477" s="39" t="e">
        <f>IF(AND(Y476="",$H477=$H476),"",IF(VLOOKUP($H477,Mal!$A$9:$T$431,20,0)='Sales Orders'!Y476,"",VLOOKUP($H477,Mal!$A$9:$T$431,20,0)))</f>
        <v>#N/A</v>
      </c>
      <c r="Z477" s="39" t="e">
        <f t="shared" si="21"/>
        <v>#N/A</v>
      </c>
    </row>
    <row r="478" spans="1:26">
      <c r="A478" t="str">
        <f>IFERROR(IF(VLOOKUP(H478,Mal!$A$9:$A$431,1,0),"","END"),"END")</f>
        <v>END</v>
      </c>
      <c r="B478" s="39" t="e">
        <f>IF($E478="",IF(INDEX(Mal!$D$9:$D$431,COUNTIF($E$108:$F477,"")-COUNT($H$108:$H477)+1,0)=B477,"",INDEX(Mal!$D$9:$D$431,COUNTIF($E$108:$F477,"")-COUNT($H$108:$H477)+1,0)),"")</f>
        <v>#N/A</v>
      </c>
      <c r="C478" s="39" t="e">
        <f t="shared" si="22"/>
        <v>#N/A</v>
      </c>
      <c r="D478" s="39" t="e">
        <f>IF($E478="",IF(INDEX(Mal!$F$9:$F$431,COUNTIF($E$108:$F477,"")-COUNT($H$108:$H477)+1,0)=D477,"",INDEX(Mal!$F$9:$F$431,COUNTIF($E$108:$F477,"")-COUNT($H$108:$H477)+1,0)),"")</f>
        <v>#N/A</v>
      </c>
      <c r="E478" s="39" t="e">
        <f>IF(AND(E477="",$H478=$H477),"",IF(VLOOKUP(H478,Mal!$A$9:$B$431,2,0)='Sales Orders'!E477,"",VLOOKUP($H478,Mal!$A$9:$B$431,2,0)))</f>
        <v>#N/A</v>
      </c>
      <c r="F478" s="39" t="e">
        <f>IF($E478="",IF(INDEX(Mal!$C$9:$C$431,COUNTIF($E$108:$F477,"")-COUNT($H$108:$H477)+1,0)=F477,"",INDEX(Mal!$C$9:$C$431,COUNTIF($E$108:$F477,"")-COUNT($H$108:$H477)+1,0)),"")</f>
        <v>#N/A</v>
      </c>
      <c r="G478" s="39" t="e">
        <f t="shared" si="23"/>
        <v>#N/A</v>
      </c>
      <c r="H478" s="39">
        <f>IF(COUNTIF(Mal!$A$9:$A$431,'Sales Orders'!H477)+COUNTIFS(Mal!$A$9:$A$431,H477,Mal!$B$9:$B$431,"&lt;&gt;")+COUNTIFS(Mal!$A$9:$A$431,H477,Mal!$C$9:$C$431,"&lt;&gt;")=COUNTIF('Sales Orders'!$H$108:H477,'Sales Orders'!H477),'Sales Orders'!H477+1,'Sales Orders'!H477)</f>
        <v>2</v>
      </c>
      <c r="I478" s="39" t="e">
        <f>IF(E478="","",IF(Mal!$C$5="","",Mal!$C$5))</f>
        <v>#N/A</v>
      </c>
      <c r="J478" s="39" t="e">
        <f>IF(AND(J477="",$H478=$H477),"",IF(VLOOKUP($H478,Mal!$A$9:$H$431,7,0)='Sales Orders'!J477,"",VLOOKUP($H478,Mal!$A$9:$H$431,7,0)))</f>
        <v>#N/A</v>
      </c>
      <c r="K478" s="39" t="e">
        <f>IF(AND(K477="",$H478=$H477),"",IF(VLOOKUP($H478,Mal!$A$9:$H$431,8,0)='Sales Orders'!K477,"",VLOOKUP($H478,Mal!$A$9:$H$431,8,0)))</f>
        <v>#N/A</v>
      </c>
      <c r="L478" s="39" t="e">
        <f>IF(E478="","",IF(Mal!$C$6="","",Mal!$C$6))</f>
        <v>#N/A</v>
      </c>
      <c r="M478" s="39" t="e">
        <f>IF($E478="",IF(INDEX(Mal!K$9:K$431,COUNTIF($E$108:$F477,"")-COUNT($H$108:$H477)+1,0)=M477,"",INDEX(Mal!K$9:K$431,COUNTIF($E$108:$F477,"")-COUNT($H$108:$H477)+1,0)),"")</f>
        <v>#N/A</v>
      </c>
      <c r="N478" s="39" t="e">
        <f>IF($E478="",IF(INDEX(Mal!L$9:L$431,COUNTIF($E$108:$F477,"")-COUNT($H$108:$H477)+1,0)=N477,"",INDEX(Mal!L$9:L$431,COUNTIF($E$108:$F477,"")-COUNT($H$108:$H477)+1,0)),"")</f>
        <v>#N/A</v>
      </c>
      <c r="O478" s="39" t="e">
        <f>IF($E478="",IF(INDEX(Mal!M$9:M$431,COUNTIF($E$108:$F477,"")-COUNT($H$108:$H477)+1,0)=O477,"",INDEX(Mal!M$9:M$431,COUNTIF($E$108:$F477,"")-COUNT($H$108:$H477)+1,0)),"")</f>
        <v>#N/A</v>
      </c>
      <c r="P478" s="39" t="e">
        <f>IF($E478="",IF(INDEX(Mal!N$9:N$431,COUNTIF($E$108:$F477,"")-COUNT($H$108:$H477)+1,0)=P477,"",INDEX(Mal!N$9:N$431,COUNTIF($E$108:$F477,"")-COUNT($H$108:$H477)+1,0)),"")</f>
        <v>#N/A</v>
      </c>
      <c r="Q478" s="39" t="e">
        <f>IF($E478="",IF(INDEX(Mal!O$9:O$431,COUNTIF($E$108:$F477,"")-COUNT($H$108:$H477)+1,0)=Q477,"",INDEX(Mal!O$9:O$431,COUNTIF($E$108:$F477,"")-COUNT($H$108:$H477)+1,0)),"")</f>
        <v>#N/A</v>
      </c>
      <c r="R478" s="39" t="e">
        <f>IF($E478="",IF(INDEX(Mal!P$9:P$431,COUNTIF($E$108:$F477,"")-COUNT($H$108:$H477)+1,0)=R477,"",INDEX(Mal!P$9:P$431,COUNTIF($E$108:$F477,"")-COUNT($H$108:$H477)+1,0)),"")</f>
        <v>#N/A</v>
      </c>
      <c r="S478" s="39" t="e">
        <f>IF($E478="",IF(INDEX(Mal!Q$9:Q$431,COUNTIF($E$108:$F477,"")-COUNT($H$108:$H477)+1,0)=S477,"",INDEX(Mal!Q$9:Q$431,COUNTIF($E$108:$F477,"")-COUNT($H$108:$H477)+1,0)),"")</f>
        <v>#N/A</v>
      </c>
      <c r="T478" s="39" t="e">
        <f>IF($E478="",IF(INDEX(Mal!R$9:R$431,COUNTIF($E$108:$F477,"")-COUNT($H$108:$H477)+1,0)=T477,"",INDEX(Mal!R$9:R$431,COUNTIF($E$108:$F477,"")-COUNT($H$108:$H477)+1,0)),"")</f>
        <v>#N/A</v>
      </c>
      <c r="U478" s="39" t="e">
        <f>IF($E478="",IF(INDEX(Mal!S$9:S$431,COUNTIF($E$108:$F477,"")-COUNT($H$108:$H477)+1,0)=U477,"",INDEX(Mal!S$9:S$431,COUNTIF($E$108:$F477,"")-COUNT($H$108:$H477)+1,0)),"")</f>
        <v>#N/A</v>
      </c>
      <c r="V478" s="39" t="e">
        <f t="shared" si="20"/>
        <v>#N/A</v>
      </c>
      <c r="W478" s="39" t="e">
        <f>IF(IF(AND(E478="",F478=""),INDEX(Mal!I$9:I$431,(COUNT($H$108:$H478)-COUNTIF($V$108:$V478,"")),0),"")="","",IF(AND(E478="",F478=""),INDEX(Mal!I$9:I$431,(COUNT($H$108:$H478)-COUNTIF($V$108:$V478,"")),0),""))</f>
        <v>#N/A</v>
      </c>
      <c r="X478" s="39" t="e">
        <f>IF($E478="",IF(INDEX(Mal!J$9:J$431,COUNTIF($E$108:$F477,"")-COUNT($H$108:$H477)+1,0)=X477,"",INDEX(Mal!J$9:J$431,COUNTIF($E$108:$F477,"")-COUNT($H$108:$H477)+1,0)),"")</f>
        <v>#N/A</v>
      </c>
      <c r="Y478" s="39" t="e">
        <f>IF(AND(Y477="",$H478=$H477),"",IF(VLOOKUP($H478,Mal!$A$9:$T$431,20,0)='Sales Orders'!Y477,"",VLOOKUP($H478,Mal!$A$9:$T$431,20,0)))</f>
        <v>#N/A</v>
      </c>
      <c r="Z478" s="39" t="e">
        <f t="shared" si="21"/>
        <v>#N/A</v>
      </c>
    </row>
    <row r="479" spans="1:26">
      <c r="A479" t="str">
        <f>IFERROR(IF(VLOOKUP(H479,Mal!$A$9:$A$431,1,0),"","END"),"END")</f>
        <v>END</v>
      </c>
      <c r="B479" s="39" t="e">
        <f>IF($E479="",IF(INDEX(Mal!$D$9:$D$431,COUNTIF($E$108:$F478,"")-COUNT($H$108:$H478)+1,0)=B478,"",INDEX(Mal!$D$9:$D$431,COUNTIF($E$108:$F478,"")-COUNT($H$108:$H478)+1,0)),"")</f>
        <v>#N/A</v>
      </c>
      <c r="C479" s="39" t="e">
        <f t="shared" si="22"/>
        <v>#N/A</v>
      </c>
      <c r="D479" s="39" t="e">
        <f>IF($E479="",IF(INDEX(Mal!$F$9:$F$431,COUNTIF($E$108:$F478,"")-COUNT($H$108:$H478)+1,0)=D478,"",INDEX(Mal!$F$9:$F$431,COUNTIF($E$108:$F478,"")-COUNT($H$108:$H478)+1,0)),"")</f>
        <v>#N/A</v>
      </c>
      <c r="E479" s="39" t="e">
        <f>IF(AND(E478="",$H479=$H478),"",IF(VLOOKUP(H479,Mal!$A$9:$B$431,2,0)='Sales Orders'!E478,"",VLOOKUP($H479,Mal!$A$9:$B$431,2,0)))</f>
        <v>#N/A</v>
      </c>
      <c r="F479" s="39" t="e">
        <f>IF($E479="",IF(INDEX(Mal!$C$9:$C$431,COUNTIF($E$108:$F478,"")-COUNT($H$108:$H478)+1,0)=F478,"",INDEX(Mal!$C$9:$C$431,COUNTIF($E$108:$F478,"")-COUNT($H$108:$H478)+1,0)),"")</f>
        <v>#N/A</v>
      </c>
      <c r="G479" s="39" t="e">
        <f t="shared" si="23"/>
        <v>#N/A</v>
      </c>
      <c r="H479" s="39">
        <f>IF(COUNTIF(Mal!$A$9:$A$431,'Sales Orders'!H478)+COUNTIFS(Mal!$A$9:$A$431,H478,Mal!$B$9:$B$431,"&lt;&gt;")+COUNTIFS(Mal!$A$9:$A$431,H478,Mal!$C$9:$C$431,"&lt;&gt;")=COUNTIF('Sales Orders'!$H$108:H478,'Sales Orders'!H478),'Sales Orders'!H478+1,'Sales Orders'!H478)</f>
        <v>2</v>
      </c>
      <c r="I479" s="39" t="e">
        <f>IF(E479="","",IF(Mal!$C$5="","",Mal!$C$5))</f>
        <v>#N/A</v>
      </c>
      <c r="J479" s="39" t="e">
        <f>IF(AND(J478="",$H479=$H478),"",IF(VLOOKUP($H479,Mal!$A$9:$H$431,7,0)='Sales Orders'!J478,"",VLOOKUP($H479,Mal!$A$9:$H$431,7,0)))</f>
        <v>#N/A</v>
      </c>
      <c r="K479" s="39" t="e">
        <f>IF(AND(K478="",$H479=$H478),"",IF(VLOOKUP($H479,Mal!$A$9:$H$431,8,0)='Sales Orders'!K478,"",VLOOKUP($H479,Mal!$A$9:$H$431,8,0)))</f>
        <v>#N/A</v>
      </c>
      <c r="L479" s="39" t="e">
        <f>IF(E479="","",IF(Mal!$C$6="","",Mal!$C$6))</f>
        <v>#N/A</v>
      </c>
      <c r="M479" s="39" t="e">
        <f>IF($E479="",IF(INDEX(Mal!K$9:K$431,COUNTIF($E$108:$F478,"")-COUNT($H$108:$H478)+1,0)=M478,"",INDEX(Mal!K$9:K$431,COUNTIF($E$108:$F478,"")-COUNT($H$108:$H478)+1,0)),"")</f>
        <v>#N/A</v>
      </c>
      <c r="N479" s="39" t="e">
        <f>IF($E479="",IF(INDEX(Mal!L$9:L$431,COUNTIF($E$108:$F478,"")-COUNT($H$108:$H478)+1,0)=N478,"",INDEX(Mal!L$9:L$431,COUNTIF($E$108:$F478,"")-COUNT($H$108:$H478)+1,0)),"")</f>
        <v>#N/A</v>
      </c>
      <c r="O479" s="39" t="e">
        <f>IF($E479="",IF(INDEX(Mal!M$9:M$431,COUNTIF($E$108:$F478,"")-COUNT($H$108:$H478)+1,0)=O478,"",INDEX(Mal!M$9:M$431,COUNTIF($E$108:$F478,"")-COUNT($H$108:$H478)+1,0)),"")</f>
        <v>#N/A</v>
      </c>
      <c r="P479" s="39" t="e">
        <f>IF($E479="",IF(INDEX(Mal!N$9:N$431,COUNTIF($E$108:$F478,"")-COUNT($H$108:$H478)+1,0)=P478,"",INDEX(Mal!N$9:N$431,COUNTIF($E$108:$F478,"")-COUNT($H$108:$H478)+1,0)),"")</f>
        <v>#N/A</v>
      </c>
      <c r="Q479" s="39" t="e">
        <f>IF($E479="",IF(INDEX(Mal!O$9:O$431,COUNTIF($E$108:$F478,"")-COUNT($H$108:$H478)+1,0)=Q478,"",INDEX(Mal!O$9:O$431,COUNTIF($E$108:$F478,"")-COUNT($H$108:$H478)+1,0)),"")</f>
        <v>#N/A</v>
      </c>
      <c r="R479" s="39" t="e">
        <f>IF($E479="",IF(INDEX(Mal!P$9:P$431,COUNTIF($E$108:$F478,"")-COUNT($H$108:$H478)+1,0)=R478,"",INDEX(Mal!P$9:P$431,COUNTIF($E$108:$F478,"")-COUNT($H$108:$H478)+1,0)),"")</f>
        <v>#N/A</v>
      </c>
      <c r="S479" s="39" t="e">
        <f>IF($E479="",IF(INDEX(Mal!Q$9:Q$431,COUNTIF($E$108:$F478,"")-COUNT($H$108:$H478)+1,0)=S478,"",INDEX(Mal!Q$9:Q$431,COUNTIF($E$108:$F478,"")-COUNT($H$108:$H478)+1,0)),"")</f>
        <v>#N/A</v>
      </c>
      <c r="T479" s="39" t="e">
        <f>IF($E479="",IF(INDEX(Mal!R$9:R$431,COUNTIF($E$108:$F478,"")-COUNT($H$108:$H478)+1,0)=T478,"",INDEX(Mal!R$9:R$431,COUNTIF($E$108:$F478,"")-COUNT($H$108:$H478)+1,0)),"")</f>
        <v>#N/A</v>
      </c>
      <c r="U479" s="39" t="e">
        <f>IF($E479="",IF(INDEX(Mal!S$9:S$431,COUNTIF($E$108:$F478,"")-COUNT($H$108:$H478)+1,0)=U478,"",INDEX(Mal!S$9:S$431,COUNTIF($E$108:$F478,"")-COUNT($H$108:$H478)+1,0)),"")</f>
        <v>#N/A</v>
      </c>
      <c r="V479" s="39" t="e">
        <f t="shared" si="20"/>
        <v>#N/A</v>
      </c>
      <c r="W479" s="39" t="e">
        <f>IF(IF(AND(E479="",F479=""),INDEX(Mal!I$9:I$431,(COUNT($H$108:$H479)-COUNTIF($V$108:$V479,"")),0),"")="","",IF(AND(E479="",F479=""),INDEX(Mal!I$9:I$431,(COUNT($H$108:$H479)-COUNTIF($V$108:$V479,"")),0),""))</f>
        <v>#N/A</v>
      </c>
      <c r="X479" s="39" t="e">
        <f>IF($E479="",IF(INDEX(Mal!J$9:J$431,COUNTIF($E$108:$F478,"")-COUNT($H$108:$H478)+1,0)=X478,"",INDEX(Mal!J$9:J$431,COUNTIF($E$108:$F478,"")-COUNT($H$108:$H478)+1,0)),"")</f>
        <v>#N/A</v>
      </c>
      <c r="Y479" s="39" t="e">
        <f>IF(AND(Y478="",$H479=$H478),"",IF(VLOOKUP($H479,Mal!$A$9:$T$431,20,0)='Sales Orders'!Y478,"",VLOOKUP($H479,Mal!$A$9:$T$431,20,0)))</f>
        <v>#N/A</v>
      </c>
      <c r="Z479" s="39" t="e">
        <f t="shared" si="21"/>
        <v>#N/A</v>
      </c>
    </row>
    <row r="480" spans="1:26">
      <c r="A480" t="str">
        <f>IFERROR(IF(VLOOKUP(H480,Mal!$A$9:$A$431,1,0),"","END"),"END")</f>
        <v>END</v>
      </c>
      <c r="B480" s="39" t="e">
        <f>IF($E480="",IF(INDEX(Mal!$D$9:$D$431,COUNTIF($E$108:$F479,"")-COUNT($H$108:$H479)+1,0)=B479,"",INDEX(Mal!$D$9:$D$431,COUNTIF($E$108:$F479,"")-COUNT($H$108:$H479)+1,0)),"")</f>
        <v>#N/A</v>
      </c>
      <c r="C480" s="39" t="e">
        <f t="shared" si="22"/>
        <v>#N/A</v>
      </c>
      <c r="D480" s="39" t="e">
        <f>IF($E480="",IF(INDEX(Mal!$F$9:$F$431,COUNTIF($E$108:$F479,"")-COUNT($H$108:$H479)+1,0)=D479,"",INDEX(Mal!$F$9:$F$431,COUNTIF($E$108:$F479,"")-COUNT($H$108:$H479)+1,0)),"")</f>
        <v>#N/A</v>
      </c>
      <c r="E480" s="39" t="e">
        <f>IF(AND(E479="",$H480=$H479),"",IF(VLOOKUP(H480,Mal!$A$9:$B$431,2,0)='Sales Orders'!E479,"",VLOOKUP($H480,Mal!$A$9:$B$431,2,0)))</f>
        <v>#N/A</v>
      </c>
      <c r="F480" s="39" t="e">
        <f>IF($E480="",IF(INDEX(Mal!$C$9:$C$431,COUNTIF($E$108:$F479,"")-COUNT($H$108:$H479)+1,0)=F479,"",INDEX(Mal!$C$9:$C$431,COUNTIF($E$108:$F479,"")-COUNT($H$108:$H479)+1,0)),"")</f>
        <v>#N/A</v>
      </c>
      <c r="G480" s="39" t="e">
        <f t="shared" si="23"/>
        <v>#N/A</v>
      </c>
      <c r="H480" s="39">
        <f>IF(COUNTIF(Mal!$A$9:$A$431,'Sales Orders'!H479)+COUNTIFS(Mal!$A$9:$A$431,H479,Mal!$B$9:$B$431,"&lt;&gt;")+COUNTIFS(Mal!$A$9:$A$431,H479,Mal!$C$9:$C$431,"&lt;&gt;")=COUNTIF('Sales Orders'!$H$108:H479,'Sales Orders'!H479),'Sales Orders'!H479+1,'Sales Orders'!H479)</f>
        <v>2</v>
      </c>
      <c r="I480" s="39" t="e">
        <f>IF(E480="","",IF(Mal!$C$5="","",Mal!$C$5))</f>
        <v>#N/A</v>
      </c>
      <c r="J480" s="39" t="e">
        <f>IF(AND(J479="",$H480=$H479),"",IF(VLOOKUP($H480,Mal!$A$9:$H$431,7,0)='Sales Orders'!J479,"",VLOOKUP($H480,Mal!$A$9:$H$431,7,0)))</f>
        <v>#N/A</v>
      </c>
      <c r="K480" s="39" t="e">
        <f>IF(AND(K479="",$H480=$H479),"",IF(VLOOKUP($H480,Mal!$A$9:$H$431,8,0)='Sales Orders'!K479,"",VLOOKUP($H480,Mal!$A$9:$H$431,8,0)))</f>
        <v>#N/A</v>
      </c>
      <c r="L480" s="39" t="e">
        <f>IF(E480="","",IF(Mal!$C$6="","",Mal!$C$6))</f>
        <v>#N/A</v>
      </c>
      <c r="M480" s="39" t="e">
        <f>IF($E480="",IF(INDEX(Mal!K$9:K$431,COUNTIF($E$108:$F479,"")-COUNT($H$108:$H479)+1,0)=M479,"",INDEX(Mal!K$9:K$431,COUNTIF($E$108:$F479,"")-COUNT($H$108:$H479)+1,0)),"")</f>
        <v>#N/A</v>
      </c>
      <c r="N480" s="39" t="e">
        <f>IF($E480="",IF(INDEX(Mal!L$9:L$431,COUNTIF($E$108:$F479,"")-COUNT($H$108:$H479)+1,0)=N479,"",INDEX(Mal!L$9:L$431,COUNTIF($E$108:$F479,"")-COUNT($H$108:$H479)+1,0)),"")</f>
        <v>#N/A</v>
      </c>
      <c r="O480" s="39" t="e">
        <f>IF($E480="",IF(INDEX(Mal!M$9:M$431,COUNTIF($E$108:$F479,"")-COUNT($H$108:$H479)+1,0)=O479,"",INDEX(Mal!M$9:M$431,COUNTIF($E$108:$F479,"")-COUNT($H$108:$H479)+1,0)),"")</f>
        <v>#N/A</v>
      </c>
      <c r="P480" s="39" t="e">
        <f>IF($E480="",IF(INDEX(Mal!N$9:N$431,COUNTIF($E$108:$F479,"")-COUNT($H$108:$H479)+1,0)=P479,"",INDEX(Mal!N$9:N$431,COUNTIF($E$108:$F479,"")-COUNT($H$108:$H479)+1,0)),"")</f>
        <v>#N/A</v>
      </c>
      <c r="Q480" s="39" t="e">
        <f>IF($E480="",IF(INDEX(Mal!O$9:O$431,COUNTIF($E$108:$F479,"")-COUNT($H$108:$H479)+1,0)=Q479,"",INDEX(Mal!O$9:O$431,COUNTIF($E$108:$F479,"")-COUNT($H$108:$H479)+1,0)),"")</f>
        <v>#N/A</v>
      </c>
      <c r="R480" s="39" t="e">
        <f>IF($E480="",IF(INDEX(Mal!P$9:P$431,COUNTIF($E$108:$F479,"")-COUNT($H$108:$H479)+1,0)=R479,"",INDEX(Mal!P$9:P$431,COUNTIF($E$108:$F479,"")-COUNT($H$108:$H479)+1,0)),"")</f>
        <v>#N/A</v>
      </c>
      <c r="S480" s="39" t="e">
        <f>IF($E480="",IF(INDEX(Mal!Q$9:Q$431,COUNTIF($E$108:$F479,"")-COUNT($H$108:$H479)+1,0)=S479,"",INDEX(Mal!Q$9:Q$431,COUNTIF($E$108:$F479,"")-COUNT($H$108:$H479)+1,0)),"")</f>
        <v>#N/A</v>
      </c>
      <c r="T480" s="39" t="e">
        <f>IF($E480="",IF(INDEX(Mal!R$9:R$431,COUNTIF($E$108:$F479,"")-COUNT($H$108:$H479)+1,0)=T479,"",INDEX(Mal!R$9:R$431,COUNTIF($E$108:$F479,"")-COUNT($H$108:$H479)+1,0)),"")</f>
        <v>#N/A</v>
      </c>
      <c r="U480" s="39" t="e">
        <f>IF($E480="",IF(INDEX(Mal!S$9:S$431,COUNTIF($E$108:$F479,"")-COUNT($H$108:$H479)+1,0)=U479,"",INDEX(Mal!S$9:S$431,COUNTIF($E$108:$F479,"")-COUNT($H$108:$H479)+1,0)),"")</f>
        <v>#N/A</v>
      </c>
      <c r="V480" s="39" t="e">
        <f t="shared" si="20"/>
        <v>#N/A</v>
      </c>
      <c r="W480" s="39" t="e">
        <f>IF(IF(AND(E480="",F480=""),INDEX(Mal!I$9:I$431,(COUNT($H$108:$H480)-COUNTIF($V$108:$V480,"")),0),"")="","",IF(AND(E480="",F480=""),INDEX(Mal!I$9:I$431,(COUNT($H$108:$H480)-COUNTIF($V$108:$V480,"")),0),""))</f>
        <v>#N/A</v>
      </c>
      <c r="X480" s="39" t="e">
        <f>IF($E480="",IF(INDEX(Mal!J$9:J$431,COUNTIF($E$108:$F479,"")-COUNT($H$108:$H479)+1,0)=X479,"",INDEX(Mal!J$9:J$431,COUNTIF($E$108:$F479,"")-COUNT($H$108:$H479)+1,0)),"")</f>
        <v>#N/A</v>
      </c>
      <c r="Y480" s="39" t="e">
        <f>IF(AND(Y479="",$H480=$H479),"",IF(VLOOKUP($H480,Mal!$A$9:$T$431,20,0)='Sales Orders'!Y479,"",VLOOKUP($H480,Mal!$A$9:$T$431,20,0)))</f>
        <v>#N/A</v>
      </c>
      <c r="Z480" s="39" t="e">
        <f t="shared" si="21"/>
        <v>#N/A</v>
      </c>
    </row>
    <row r="481" spans="1:26">
      <c r="A481" t="str">
        <f>IFERROR(IF(VLOOKUP(H481,Mal!$A$9:$A$431,1,0),"","END"),"END")</f>
        <v>END</v>
      </c>
      <c r="B481" s="39" t="e">
        <f>IF($E481="",IF(INDEX(Mal!$D$9:$D$431,COUNTIF($E$108:$F480,"")-COUNT($H$108:$H480)+1,0)=B480,"",INDEX(Mal!$D$9:$D$431,COUNTIF($E$108:$F480,"")-COUNT($H$108:$H480)+1,0)),"")</f>
        <v>#N/A</v>
      </c>
      <c r="C481" s="39" t="e">
        <f t="shared" si="22"/>
        <v>#N/A</v>
      </c>
      <c r="D481" s="39" t="e">
        <f>IF($E481="",IF(INDEX(Mal!$F$9:$F$431,COUNTIF($E$108:$F480,"")-COUNT($H$108:$H480)+1,0)=D480,"",INDEX(Mal!$F$9:$F$431,COUNTIF($E$108:$F480,"")-COUNT($H$108:$H480)+1,0)),"")</f>
        <v>#N/A</v>
      </c>
      <c r="E481" s="39" t="e">
        <f>IF(AND(E480="",$H481=$H480),"",IF(VLOOKUP(H481,Mal!$A$9:$B$431,2,0)='Sales Orders'!E480,"",VLOOKUP($H481,Mal!$A$9:$B$431,2,0)))</f>
        <v>#N/A</v>
      </c>
      <c r="F481" s="39" t="e">
        <f>IF($E481="",IF(INDEX(Mal!$C$9:$C$431,COUNTIF($E$108:$F480,"")-COUNT($H$108:$H480)+1,0)=F480,"",INDEX(Mal!$C$9:$C$431,COUNTIF($E$108:$F480,"")-COUNT($H$108:$H480)+1,0)),"")</f>
        <v>#N/A</v>
      </c>
      <c r="G481" s="39" t="e">
        <f t="shared" si="23"/>
        <v>#N/A</v>
      </c>
      <c r="H481" s="39">
        <f>IF(COUNTIF(Mal!$A$9:$A$431,'Sales Orders'!H480)+COUNTIFS(Mal!$A$9:$A$431,H480,Mal!$B$9:$B$431,"&lt;&gt;")+COUNTIFS(Mal!$A$9:$A$431,H480,Mal!$C$9:$C$431,"&lt;&gt;")=COUNTIF('Sales Orders'!$H$108:H480,'Sales Orders'!H480),'Sales Orders'!H480+1,'Sales Orders'!H480)</f>
        <v>2</v>
      </c>
      <c r="I481" s="39" t="e">
        <f>IF(E481="","",IF(Mal!$C$5="","",Mal!$C$5))</f>
        <v>#N/A</v>
      </c>
      <c r="J481" s="39" t="e">
        <f>IF(AND(J480="",$H481=$H480),"",IF(VLOOKUP($H481,Mal!$A$9:$H$431,7,0)='Sales Orders'!J480,"",VLOOKUP($H481,Mal!$A$9:$H$431,7,0)))</f>
        <v>#N/A</v>
      </c>
      <c r="K481" s="39" t="e">
        <f>IF(AND(K480="",$H481=$H480),"",IF(VLOOKUP($H481,Mal!$A$9:$H$431,8,0)='Sales Orders'!K480,"",VLOOKUP($H481,Mal!$A$9:$H$431,8,0)))</f>
        <v>#N/A</v>
      </c>
      <c r="L481" s="39" t="e">
        <f>IF(E481="","",IF(Mal!$C$6="","",Mal!$C$6))</f>
        <v>#N/A</v>
      </c>
      <c r="M481" s="39" t="e">
        <f>IF($E481="",IF(INDEX(Mal!K$9:K$431,COUNTIF($E$108:$F480,"")-COUNT($H$108:$H480)+1,0)=M480,"",INDEX(Mal!K$9:K$431,COUNTIF($E$108:$F480,"")-COUNT($H$108:$H480)+1,0)),"")</f>
        <v>#N/A</v>
      </c>
      <c r="N481" s="39" t="e">
        <f>IF($E481="",IF(INDEX(Mal!L$9:L$431,COUNTIF($E$108:$F480,"")-COUNT($H$108:$H480)+1,0)=N480,"",INDEX(Mal!L$9:L$431,COUNTIF($E$108:$F480,"")-COUNT($H$108:$H480)+1,0)),"")</f>
        <v>#N/A</v>
      </c>
      <c r="O481" s="39" t="e">
        <f>IF($E481="",IF(INDEX(Mal!M$9:M$431,COUNTIF($E$108:$F480,"")-COUNT($H$108:$H480)+1,0)=O480,"",INDEX(Mal!M$9:M$431,COUNTIF($E$108:$F480,"")-COUNT($H$108:$H480)+1,0)),"")</f>
        <v>#N/A</v>
      </c>
      <c r="P481" s="39" t="e">
        <f>IF($E481="",IF(INDEX(Mal!N$9:N$431,COUNTIF($E$108:$F480,"")-COUNT($H$108:$H480)+1,0)=P480,"",INDEX(Mal!N$9:N$431,COUNTIF($E$108:$F480,"")-COUNT($H$108:$H480)+1,0)),"")</f>
        <v>#N/A</v>
      </c>
      <c r="Q481" s="39" t="e">
        <f>IF($E481="",IF(INDEX(Mal!O$9:O$431,COUNTIF($E$108:$F480,"")-COUNT($H$108:$H480)+1,0)=Q480,"",INDEX(Mal!O$9:O$431,COUNTIF($E$108:$F480,"")-COUNT($H$108:$H480)+1,0)),"")</f>
        <v>#N/A</v>
      </c>
      <c r="R481" s="39" t="e">
        <f>IF($E481="",IF(INDEX(Mal!P$9:P$431,COUNTIF($E$108:$F480,"")-COUNT($H$108:$H480)+1,0)=R480,"",INDEX(Mal!P$9:P$431,COUNTIF($E$108:$F480,"")-COUNT($H$108:$H480)+1,0)),"")</f>
        <v>#N/A</v>
      </c>
      <c r="S481" s="39" t="e">
        <f>IF($E481="",IF(INDEX(Mal!Q$9:Q$431,COUNTIF($E$108:$F480,"")-COUNT($H$108:$H480)+1,0)=S480,"",INDEX(Mal!Q$9:Q$431,COUNTIF($E$108:$F480,"")-COUNT($H$108:$H480)+1,0)),"")</f>
        <v>#N/A</v>
      </c>
      <c r="T481" s="39" t="e">
        <f>IF($E481="",IF(INDEX(Mal!R$9:R$431,COUNTIF($E$108:$F480,"")-COUNT($H$108:$H480)+1,0)=T480,"",INDEX(Mal!R$9:R$431,COUNTIF($E$108:$F480,"")-COUNT($H$108:$H480)+1,0)),"")</f>
        <v>#N/A</v>
      </c>
      <c r="U481" s="39" t="e">
        <f>IF($E481="",IF(INDEX(Mal!S$9:S$431,COUNTIF($E$108:$F480,"")-COUNT($H$108:$H480)+1,0)=U480,"",INDEX(Mal!S$9:S$431,COUNTIF($E$108:$F480,"")-COUNT($H$108:$H480)+1,0)),"")</f>
        <v>#N/A</v>
      </c>
      <c r="V481" s="39" t="e">
        <f t="shared" si="20"/>
        <v>#N/A</v>
      </c>
      <c r="W481" s="39" t="e">
        <f>IF(IF(AND(E481="",F481=""),INDEX(Mal!I$9:I$431,(COUNT($H$108:$H481)-COUNTIF($V$108:$V481,"")),0),"")="","",IF(AND(E481="",F481=""),INDEX(Mal!I$9:I$431,(COUNT($H$108:$H481)-COUNTIF($V$108:$V481,"")),0),""))</f>
        <v>#N/A</v>
      </c>
      <c r="X481" s="39" t="e">
        <f>IF($E481="",IF(INDEX(Mal!J$9:J$431,COUNTIF($E$108:$F480,"")-COUNT($H$108:$H480)+1,0)=X480,"",INDEX(Mal!J$9:J$431,COUNTIF($E$108:$F480,"")-COUNT($H$108:$H480)+1,0)),"")</f>
        <v>#N/A</v>
      </c>
      <c r="Y481" s="39" t="e">
        <f>IF(AND(Y480="",$H481=$H480),"",IF(VLOOKUP($H481,Mal!$A$9:$T$431,20,0)='Sales Orders'!Y480,"",VLOOKUP($H481,Mal!$A$9:$T$431,20,0)))</f>
        <v>#N/A</v>
      </c>
      <c r="Z481" s="39" t="e">
        <f t="shared" si="21"/>
        <v>#N/A</v>
      </c>
    </row>
    <row r="482" spans="1:26">
      <c r="A482" t="str">
        <f>IFERROR(IF(VLOOKUP(H482,Mal!$A$9:$A$431,1,0),"","END"),"END")</f>
        <v>END</v>
      </c>
      <c r="B482" s="39" t="e">
        <f>IF($E482="",IF(INDEX(Mal!$D$9:$D$431,COUNTIF($E$108:$F481,"")-COUNT($H$108:$H481)+1,0)=B481,"",INDEX(Mal!$D$9:$D$431,COUNTIF($E$108:$F481,"")-COUNT($H$108:$H481)+1,0)),"")</f>
        <v>#N/A</v>
      </c>
      <c r="C482" s="39" t="e">
        <f t="shared" si="22"/>
        <v>#N/A</v>
      </c>
      <c r="D482" s="39" t="e">
        <f>IF($E482="",IF(INDEX(Mal!$F$9:$F$431,COUNTIF($E$108:$F481,"")-COUNT($H$108:$H481)+1,0)=D481,"",INDEX(Mal!$F$9:$F$431,COUNTIF($E$108:$F481,"")-COUNT($H$108:$H481)+1,0)),"")</f>
        <v>#N/A</v>
      </c>
      <c r="E482" s="39" t="e">
        <f>IF(AND(E481="",$H482=$H481),"",IF(VLOOKUP(H482,Mal!$A$9:$B$431,2,0)='Sales Orders'!E481,"",VLOOKUP($H482,Mal!$A$9:$B$431,2,0)))</f>
        <v>#N/A</v>
      </c>
      <c r="F482" s="39" t="e">
        <f>IF($E482="",IF(INDEX(Mal!$C$9:$C$431,COUNTIF($E$108:$F481,"")-COUNT($H$108:$H481)+1,0)=F481,"",INDEX(Mal!$C$9:$C$431,COUNTIF($E$108:$F481,"")-COUNT($H$108:$H481)+1,0)),"")</f>
        <v>#N/A</v>
      </c>
      <c r="G482" s="39" t="e">
        <f t="shared" si="23"/>
        <v>#N/A</v>
      </c>
      <c r="H482" s="39">
        <f>IF(COUNTIF(Mal!$A$9:$A$431,'Sales Orders'!H481)+COUNTIFS(Mal!$A$9:$A$431,H481,Mal!$B$9:$B$431,"&lt;&gt;")+COUNTIFS(Mal!$A$9:$A$431,H481,Mal!$C$9:$C$431,"&lt;&gt;")=COUNTIF('Sales Orders'!$H$108:H481,'Sales Orders'!H481),'Sales Orders'!H481+1,'Sales Orders'!H481)</f>
        <v>2</v>
      </c>
      <c r="I482" s="39" t="e">
        <f>IF(E482="","",IF(Mal!$C$5="","",Mal!$C$5))</f>
        <v>#N/A</v>
      </c>
      <c r="J482" s="39" t="e">
        <f>IF(AND(J481="",$H482=$H481),"",IF(VLOOKUP($H482,Mal!$A$9:$H$431,7,0)='Sales Orders'!J481,"",VLOOKUP($H482,Mal!$A$9:$H$431,7,0)))</f>
        <v>#N/A</v>
      </c>
      <c r="K482" s="39" t="e">
        <f>IF(AND(K481="",$H482=$H481),"",IF(VLOOKUP($H482,Mal!$A$9:$H$431,8,0)='Sales Orders'!K481,"",VLOOKUP($H482,Mal!$A$9:$H$431,8,0)))</f>
        <v>#N/A</v>
      </c>
      <c r="L482" s="39" t="e">
        <f>IF(E482="","",IF(Mal!$C$6="","",Mal!$C$6))</f>
        <v>#N/A</v>
      </c>
      <c r="M482" s="39" t="e">
        <f>IF($E482="",IF(INDEX(Mal!K$9:K$431,COUNTIF($E$108:$F481,"")-COUNT($H$108:$H481)+1,0)=M481,"",INDEX(Mal!K$9:K$431,COUNTIF($E$108:$F481,"")-COUNT($H$108:$H481)+1,0)),"")</f>
        <v>#N/A</v>
      </c>
      <c r="N482" s="39" t="e">
        <f>IF($E482="",IF(INDEX(Mal!L$9:L$431,COUNTIF($E$108:$F481,"")-COUNT($H$108:$H481)+1,0)=N481,"",INDEX(Mal!L$9:L$431,COUNTIF($E$108:$F481,"")-COUNT($H$108:$H481)+1,0)),"")</f>
        <v>#N/A</v>
      </c>
      <c r="O482" s="39" t="e">
        <f>IF($E482="",IF(INDEX(Mal!M$9:M$431,COUNTIF($E$108:$F481,"")-COUNT($H$108:$H481)+1,0)=O481,"",INDEX(Mal!M$9:M$431,COUNTIF($E$108:$F481,"")-COUNT($H$108:$H481)+1,0)),"")</f>
        <v>#N/A</v>
      </c>
      <c r="P482" s="39" t="e">
        <f>IF($E482="",IF(INDEX(Mal!N$9:N$431,COUNTIF($E$108:$F481,"")-COUNT($H$108:$H481)+1,0)=P481,"",INDEX(Mal!N$9:N$431,COUNTIF($E$108:$F481,"")-COUNT($H$108:$H481)+1,0)),"")</f>
        <v>#N/A</v>
      </c>
      <c r="Q482" s="39" t="e">
        <f>IF($E482="",IF(INDEX(Mal!O$9:O$431,COUNTIF($E$108:$F481,"")-COUNT($H$108:$H481)+1,0)=Q481,"",INDEX(Mal!O$9:O$431,COUNTIF($E$108:$F481,"")-COUNT($H$108:$H481)+1,0)),"")</f>
        <v>#N/A</v>
      </c>
      <c r="R482" s="39" t="e">
        <f>IF($E482="",IF(INDEX(Mal!P$9:P$431,COUNTIF($E$108:$F481,"")-COUNT($H$108:$H481)+1,0)=R481,"",INDEX(Mal!P$9:P$431,COUNTIF($E$108:$F481,"")-COUNT($H$108:$H481)+1,0)),"")</f>
        <v>#N/A</v>
      </c>
      <c r="S482" s="39" t="e">
        <f>IF($E482="",IF(INDEX(Mal!Q$9:Q$431,COUNTIF($E$108:$F481,"")-COUNT($H$108:$H481)+1,0)=S481,"",INDEX(Mal!Q$9:Q$431,COUNTIF($E$108:$F481,"")-COUNT($H$108:$H481)+1,0)),"")</f>
        <v>#N/A</v>
      </c>
      <c r="T482" s="39" t="e">
        <f>IF($E482="",IF(INDEX(Mal!R$9:R$431,COUNTIF($E$108:$F481,"")-COUNT($H$108:$H481)+1,0)=T481,"",INDEX(Mal!R$9:R$431,COUNTIF($E$108:$F481,"")-COUNT($H$108:$H481)+1,0)),"")</f>
        <v>#N/A</v>
      </c>
      <c r="U482" s="39" t="e">
        <f>IF($E482="",IF(INDEX(Mal!S$9:S$431,COUNTIF($E$108:$F481,"")-COUNT($H$108:$H481)+1,0)=U481,"",INDEX(Mal!S$9:S$431,COUNTIF($E$108:$F481,"")-COUNT($H$108:$H481)+1,0)),"")</f>
        <v>#N/A</v>
      </c>
      <c r="V482" s="39" t="e">
        <f t="shared" si="20"/>
        <v>#N/A</v>
      </c>
      <c r="W482" s="39" t="e">
        <f>IF(IF(AND(E482="",F482=""),INDEX(Mal!I$9:I$431,(COUNT($H$108:$H482)-COUNTIF($V$108:$V482,"")),0),"")="","",IF(AND(E482="",F482=""),INDEX(Mal!I$9:I$431,(COUNT($H$108:$H482)-COUNTIF($V$108:$V482,"")),0),""))</f>
        <v>#N/A</v>
      </c>
      <c r="X482" s="39" t="e">
        <f>IF($E482="",IF(INDEX(Mal!J$9:J$431,COUNTIF($E$108:$F481,"")-COUNT($H$108:$H481)+1,0)=X481,"",INDEX(Mal!J$9:J$431,COUNTIF($E$108:$F481,"")-COUNT($H$108:$H481)+1,0)),"")</f>
        <v>#N/A</v>
      </c>
      <c r="Y482" s="39" t="e">
        <f>IF(AND(Y481="",$H482=$H481),"",IF(VLOOKUP($H482,Mal!$A$9:$T$431,20,0)='Sales Orders'!Y481,"",VLOOKUP($H482,Mal!$A$9:$T$431,20,0)))</f>
        <v>#N/A</v>
      </c>
      <c r="Z482" s="39" t="e">
        <f t="shared" si="21"/>
        <v>#N/A</v>
      </c>
    </row>
    <row r="483" spans="1:26">
      <c r="A483" t="str">
        <f>IFERROR(IF(VLOOKUP(H483,Mal!$A$9:$A$431,1,0),"","END"),"END")</f>
        <v>END</v>
      </c>
      <c r="B483" s="39" t="e">
        <f>IF($E483="",IF(INDEX(Mal!$D$9:$D$431,COUNTIF($E$108:$F482,"")-COUNT($H$108:$H482)+1,0)=B482,"",INDEX(Mal!$D$9:$D$431,COUNTIF($E$108:$F482,"")-COUNT($H$108:$H482)+1,0)),"")</f>
        <v>#N/A</v>
      </c>
      <c r="C483" s="39" t="e">
        <f t="shared" si="22"/>
        <v>#N/A</v>
      </c>
      <c r="D483" s="39" t="e">
        <f>IF($E483="",IF(INDEX(Mal!$F$9:$F$431,COUNTIF($E$108:$F482,"")-COUNT($H$108:$H482)+1,0)=D482,"",INDEX(Mal!$F$9:$F$431,COUNTIF($E$108:$F482,"")-COUNT($H$108:$H482)+1,0)),"")</f>
        <v>#N/A</v>
      </c>
      <c r="E483" s="39" t="e">
        <f>IF(AND(E482="",$H483=$H482),"",IF(VLOOKUP(H483,Mal!$A$9:$B$431,2,0)='Sales Orders'!E482,"",VLOOKUP($H483,Mal!$A$9:$B$431,2,0)))</f>
        <v>#N/A</v>
      </c>
      <c r="F483" s="39" t="e">
        <f>IF($E483="",IF(INDEX(Mal!$C$9:$C$431,COUNTIF($E$108:$F482,"")-COUNT($H$108:$H482)+1,0)=F482,"",INDEX(Mal!$C$9:$C$431,COUNTIF($E$108:$F482,"")-COUNT($H$108:$H482)+1,0)),"")</f>
        <v>#N/A</v>
      </c>
      <c r="G483" s="39" t="e">
        <f t="shared" si="23"/>
        <v>#N/A</v>
      </c>
      <c r="H483" s="39">
        <f>IF(COUNTIF(Mal!$A$9:$A$431,'Sales Orders'!H482)+COUNTIFS(Mal!$A$9:$A$431,H482,Mal!$B$9:$B$431,"&lt;&gt;")+COUNTIFS(Mal!$A$9:$A$431,H482,Mal!$C$9:$C$431,"&lt;&gt;")=COUNTIF('Sales Orders'!$H$108:H482,'Sales Orders'!H482),'Sales Orders'!H482+1,'Sales Orders'!H482)</f>
        <v>2</v>
      </c>
      <c r="I483" s="39" t="e">
        <f>IF(E483="","",IF(Mal!$C$5="","",Mal!$C$5))</f>
        <v>#N/A</v>
      </c>
      <c r="J483" s="39" t="e">
        <f>IF(AND(J482="",$H483=$H482),"",IF(VLOOKUP($H483,Mal!$A$9:$H$431,7,0)='Sales Orders'!J482,"",VLOOKUP($H483,Mal!$A$9:$H$431,7,0)))</f>
        <v>#N/A</v>
      </c>
      <c r="K483" s="39" t="e">
        <f>IF(AND(K482="",$H483=$H482),"",IF(VLOOKUP($H483,Mal!$A$9:$H$431,8,0)='Sales Orders'!K482,"",VLOOKUP($H483,Mal!$A$9:$H$431,8,0)))</f>
        <v>#N/A</v>
      </c>
      <c r="L483" s="39" t="e">
        <f>IF(E483="","",IF(Mal!$C$6="","",Mal!$C$6))</f>
        <v>#N/A</v>
      </c>
      <c r="M483" s="39" t="e">
        <f>IF($E483="",IF(INDEX(Mal!K$9:K$431,COUNTIF($E$108:$F482,"")-COUNT($H$108:$H482)+1,0)=M482,"",INDEX(Mal!K$9:K$431,COUNTIF($E$108:$F482,"")-COUNT($H$108:$H482)+1,0)),"")</f>
        <v>#N/A</v>
      </c>
      <c r="N483" s="39" t="e">
        <f>IF($E483="",IF(INDEX(Mal!L$9:L$431,COUNTIF($E$108:$F482,"")-COUNT($H$108:$H482)+1,0)=N482,"",INDEX(Mal!L$9:L$431,COUNTIF($E$108:$F482,"")-COUNT($H$108:$H482)+1,0)),"")</f>
        <v>#N/A</v>
      </c>
      <c r="O483" s="39" t="e">
        <f>IF($E483="",IF(INDEX(Mal!M$9:M$431,COUNTIF($E$108:$F482,"")-COUNT($H$108:$H482)+1,0)=O482,"",INDEX(Mal!M$9:M$431,COUNTIF($E$108:$F482,"")-COUNT($H$108:$H482)+1,0)),"")</f>
        <v>#N/A</v>
      </c>
      <c r="P483" s="39" t="e">
        <f>IF($E483="",IF(INDEX(Mal!N$9:N$431,COUNTIF($E$108:$F482,"")-COUNT($H$108:$H482)+1,0)=P482,"",INDEX(Mal!N$9:N$431,COUNTIF($E$108:$F482,"")-COUNT($H$108:$H482)+1,0)),"")</f>
        <v>#N/A</v>
      </c>
      <c r="Q483" s="39" t="e">
        <f>IF($E483="",IF(INDEX(Mal!O$9:O$431,COUNTIF($E$108:$F482,"")-COUNT($H$108:$H482)+1,0)=Q482,"",INDEX(Mal!O$9:O$431,COUNTIF($E$108:$F482,"")-COUNT($H$108:$H482)+1,0)),"")</f>
        <v>#N/A</v>
      </c>
      <c r="R483" s="39" t="e">
        <f>IF($E483="",IF(INDEX(Mal!P$9:P$431,COUNTIF($E$108:$F482,"")-COUNT($H$108:$H482)+1,0)=R482,"",INDEX(Mal!P$9:P$431,COUNTIF($E$108:$F482,"")-COUNT($H$108:$H482)+1,0)),"")</f>
        <v>#N/A</v>
      </c>
      <c r="S483" s="39" t="e">
        <f>IF($E483="",IF(INDEX(Mal!Q$9:Q$431,COUNTIF($E$108:$F482,"")-COUNT($H$108:$H482)+1,0)=S482,"",INDEX(Mal!Q$9:Q$431,COUNTIF($E$108:$F482,"")-COUNT($H$108:$H482)+1,0)),"")</f>
        <v>#N/A</v>
      </c>
      <c r="T483" s="39" t="e">
        <f>IF($E483="",IF(INDEX(Mal!R$9:R$431,COUNTIF($E$108:$F482,"")-COUNT($H$108:$H482)+1,0)=T482,"",INDEX(Mal!R$9:R$431,COUNTIF($E$108:$F482,"")-COUNT($H$108:$H482)+1,0)),"")</f>
        <v>#N/A</v>
      </c>
      <c r="U483" s="39" t="e">
        <f>IF($E483="",IF(INDEX(Mal!S$9:S$431,COUNTIF($E$108:$F482,"")-COUNT($H$108:$H482)+1,0)=U482,"",INDEX(Mal!S$9:S$431,COUNTIF($E$108:$F482,"")-COUNT($H$108:$H482)+1,0)),"")</f>
        <v>#N/A</v>
      </c>
      <c r="V483" s="39" t="e">
        <f t="shared" si="20"/>
        <v>#N/A</v>
      </c>
      <c r="W483" s="39" t="e">
        <f>IF(IF(AND(E483="",F483=""),INDEX(Mal!I$9:I$431,(COUNT($H$108:$H483)-COUNTIF($V$108:$V483,"")),0),"")="","",IF(AND(E483="",F483=""),INDEX(Mal!I$9:I$431,(COUNT($H$108:$H483)-COUNTIF($V$108:$V483,"")),0),""))</f>
        <v>#N/A</v>
      </c>
      <c r="X483" s="39" t="e">
        <f>IF($E483="",IF(INDEX(Mal!J$9:J$431,COUNTIF($E$108:$F482,"")-COUNT($H$108:$H482)+1,0)=X482,"",INDEX(Mal!J$9:J$431,COUNTIF($E$108:$F482,"")-COUNT($H$108:$H482)+1,0)),"")</f>
        <v>#N/A</v>
      </c>
      <c r="Y483" s="39" t="e">
        <f>IF(AND(Y482="",$H483=$H482),"",IF(VLOOKUP($H483,Mal!$A$9:$T$431,20,0)='Sales Orders'!Y482,"",VLOOKUP($H483,Mal!$A$9:$T$431,20,0)))</f>
        <v>#N/A</v>
      </c>
      <c r="Z483" s="39" t="e">
        <f t="shared" si="21"/>
        <v>#N/A</v>
      </c>
    </row>
    <row r="484" spans="1:26">
      <c r="A484" t="str">
        <f>IFERROR(IF(VLOOKUP(H484,Mal!$A$9:$A$431,1,0),"","END"),"END")</f>
        <v>END</v>
      </c>
      <c r="B484" s="39" t="e">
        <f>IF($E484="",IF(INDEX(Mal!$D$9:$D$431,COUNTIF($E$108:$F483,"")-COUNT($H$108:$H483)+1,0)=B483,"",INDEX(Mal!$D$9:$D$431,COUNTIF($E$108:$F483,"")-COUNT($H$108:$H483)+1,0)),"")</f>
        <v>#N/A</v>
      </c>
      <c r="C484" s="39" t="e">
        <f t="shared" si="22"/>
        <v>#N/A</v>
      </c>
      <c r="D484" s="39" t="e">
        <f>IF($E484="",IF(INDEX(Mal!$F$9:$F$431,COUNTIF($E$108:$F483,"")-COUNT($H$108:$H483)+1,0)=D483,"",INDEX(Mal!$F$9:$F$431,COUNTIF($E$108:$F483,"")-COUNT($H$108:$H483)+1,0)),"")</f>
        <v>#N/A</v>
      </c>
      <c r="E484" s="39" t="e">
        <f>IF(AND(E483="",$H484=$H483),"",IF(VLOOKUP(H484,Mal!$A$9:$B$431,2,0)='Sales Orders'!E483,"",VLOOKUP($H484,Mal!$A$9:$B$431,2,0)))</f>
        <v>#N/A</v>
      </c>
      <c r="F484" s="39" t="e">
        <f>IF($E484="",IF(INDEX(Mal!$C$9:$C$431,COUNTIF($E$108:$F483,"")-COUNT($H$108:$H483)+1,0)=F483,"",INDEX(Mal!$C$9:$C$431,COUNTIF($E$108:$F483,"")-COUNT($H$108:$H483)+1,0)),"")</f>
        <v>#N/A</v>
      </c>
      <c r="G484" s="39" t="e">
        <f t="shared" si="23"/>
        <v>#N/A</v>
      </c>
      <c r="H484" s="39">
        <f>IF(COUNTIF(Mal!$A$9:$A$431,'Sales Orders'!H483)+COUNTIFS(Mal!$A$9:$A$431,H483,Mal!$B$9:$B$431,"&lt;&gt;")+COUNTIFS(Mal!$A$9:$A$431,H483,Mal!$C$9:$C$431,"&lt;&gt;")=COUNTIF('Sales Orders'!$H$108:H483,'Sales Orders'!H483),'Sales Orders'!H483+1,'Sales Orders'!H483)</f>
        <v>2</v>
      </c>
      <c r="I484" s="39" t="e">
        <f>IF(E484="","",IF(Mal!$C$5="","",Mal!$C$5))</f>
        <v>#N/A</v>
      </c>
      <c r="J484" s="39" t="e">
        <f>IF(AND(J483="",$H484=$H483),"",IF(VLOOKUP($H484,Mal!$A$9:$H$431,7,0)='Sales Orders'!J483,"",VLOOKUP($H484,Mal!$A$9:$H$431,7,0)))</f>
        <v>#N/A</v>
      </c>
      <c r="K484" s="39" t="e">
        <f>IF(AND(K483="",$H484=$H483),"",IF(VLOOKUP($H484,Mal!$A$9:$H$431,8,0)='Sales Orders'!K483,"",VLOOKUP($H484,Mal!$A$9:$H$431,8,0)))</f>
        <v>#N/A</v>
      </c>
      <c r="L484" s="39" t="e">
        <f>IF(E484="","",IF(Mal!$C$6="","",Mal!$C$6))</f>
        <v>#N/A</v>
      </c>
      <c r="M484" s="39" t="e">
        <f>IF($E484="",IF(INDEX(Mal!K$9:K$431,COUNTIF($E$108:$F483,"")-COUNT($H$108:$H483)+1,0)=M483,"",INDEX(Mal!K$9:K$431,COUNTIF($E$108:$F483,"")-COUNT($H$108:$H483)+1,0)),"")</f>
        <v>#N/A</v>
      </c>
      <c r="N484" s="39" t="e">
        <f>IF($E484="",IF(INDEX(Mal!L$9:L$431,COUNTIF($E$108:$F483,"")-COUNT($H$108:$H483)+1,0)=N483,"",INDEX(Mal!L$9:L$431,COUNTIF($E$108:$F483,"")-COUNT($H$108:$H483)+1,0)),"")</f>
        <v>#N/A</v>
      </c>
      <c r="O484" s="39" t="e">
        <f>IF($E484="",IF(INDEX(Mal!M$9:M$431,COUNTIF($E$108:$F483,"")-COUNT($H$108:$H483)+1,0)=O483,"",INDEX(Mal!M$9:M$431,COUNTIF($E$108:$F483,"")-COUNT($H$108:$H483)+1,0)),"")</f>
        <v>#N/A</v>
      </c>
      <c r="P484" s="39" t="e">
        <f>IF($E484="",IF(INDEX(Mal!N$9:N$431,COUNTIF($E$108:$F483,"")-COUNT($H$108:$H483)+1,0)=P483,"",INDEX(Mal!N$9:N$431,COUNTIF($E$108:$F483,"")-COUNT($H$108:$H483)+1,0)),"")</f>
        <v>#N/A</v>
      </c>
      <c r="Q484" s="39" t="e">
        <f>IF($E484="",IF(INDEX(Mal!O$9:O$431,COUNTIF($E$108:$F483,"")-COUNT($H$108:$H483)+1,0)=Q483,"",INDEX(Mal!O$9:O$431,COUNTIF($E$108:$F483,"")-COUNT($H$108:$H483)+1,0)),"")</f>
        <v>#N/A</v>
      </c>
      <c r="R484" s="39" t="e">
        <f>IF($E484="",IF(INDEX(Mal!P$9:P$431,COUNTIF($E$108:$F483,"")-COUNT($H$108:$H483)+1,0)=R483,"",INDEX(Mal!P$9:P$431,COUNTIF($E$108:$F483,"")-COUNT($H$108:$H483)+1,0)),"")</f>
        <v>#N/A</v>
      </c>
      <c r="S484" s="39" t="e">
        <f>IF($E484="",IF(INDEX(Mal!Q$9:Q$431,COUNTIF($E$108:$F483,"")-COUNT($H$108:$H483)+1,0)=S483,"",INDEX(Mal!Q$9:Q$431,COUNTIF($E$108:$F483,"")-COUNT($H$108:$H483)+1,0)),"")</f>
        <v>#N/A</v>
      </c>
      <c r="T484" s="39" t="e">
        <f>IF($E484="",IF(INDEX(Mal!R$9:R$431,COUNTIF($E$108:$F483,"")-COUNT($H$108:$H483)+1,0)=T483,"",INDEX(Mal!R$9:R$431,COUNTIF($E$108:$F483,"")-COUNT($H$108:$H483)+1,0)),"")</f>
        <v>#N/A</v>
      </c>
      <c r="U484" s="39" t="e">
        <f>IF($E484="",IF(INDEX(Mal!S$9:S$431,COUNTIF($E$108:$F483,"")-COUNT($H$108:$H483)+1,0)=U483,"",INDEX(Mal!S$9:S$431,COUNTIF($E$108:$F483,"")-COUNT($H$108:$H483)+1,0)),"")</f>
        <v>#N/A</v>
      </c>
      <c r="V484" s="39" t="e">
        <f t="shared" si="20"/>
        <v>#N/A</v>
      </c>
      <c r="W484" s="39" t="e">
        <f>IF(IF(AND(E484="",F484=""),INDEX(Mal!I$9:I$431,(COUNT($H$108:$H484)-COUNTIF($V$108:$V484,"")),0),"")="","",IF(AND(E484="",F484=""),INDEX(Mal!I$9:I$431,(COUNT($H$108:$H484)-COUNTIF($V$108:$V484,"")),0),""))</f>
        <v>#N/A</v>
      </c>
      <c r="X484" s="39" t="e">
        <f>IF($E484="",IF(INDEX(Mal!J$9:J$431,COUNTIF($E$108:$F483,"")-COUNT($H$108:$H483)+1,0)=X483,"",INDEX(Mal!J$9:J$431,COUNTIF($E$108:$F483,"")-COUNT($H$108:$H483)+1,0)),"")</f>
        <v>#N/A</v>
      </c>
      <c r="Y484" s="39" t="e">
        <f>IF(AND(Y483="",$H484=$H483),"",IF(VLOOKUP($H484,Mal!$A$9:$T$431,20,0)='Sales Orders'!Y483,"",VLOOKUP($H484,Mal!$A$9:$T$431,20,0)))</f>
        <v>#N/A</v>
      </c>
      <c r="Z484" s="39" t="e">
        <f t="shared" si="21"/>
        <v>#N/A</v>
      </c>
    </row>
    <row r="485" spans="1:26">
      <c r="A485" t="str">
        <f>IFERROR(IF(VLOOKUP(H485,Mal!$A$9:$A$431,1,0),"","END"),"END")</f>
        <v>END</v>
      </c>
      <c r="B485" s="39" t="e">
        <f>IF($E485="",IF(INDEX(Mal!$D$9:$D$431,COUNTIF($E$108:$F484,"")-COUNT($H$108:$H484)+1,0)=B484,"",INDEX(Mal!$D$9:$D$431,COUNTIF($E$108:$F484,"")-COUNT($H$108:$H484)+1,0)),"")</f>
        <v>#N/A</v>
      </c>
      <c r="C485" s="39" t="e">
        <f t="shared" si="22"/>
        <v>#N/A</v>
      </c>
      <c r="D485" s="39" t="e">
        <f>IF($E485="",IF(INDEX(Mal!$F$9:$F$431,COUNTIF($E$108:$F484,"")-COUNT($H$108:$H484)+1,0)=D484,"",INDEX(Mal!$F$9:$F$431,COUNTIF($E$108:$F484,"")-COUNT($H$108:$H484)+1,0)),"")</f>
        <v>#N/A</v>
      </c>
      <c r="E485" s="39" t="e">
        <f>IF(AND(E484="",$H485=$H484),"",IF(VLOOKUP(H485,Mal!$A$9:$B$431,2,0)='Sales Orders'!E484,"",VLOOKUP($H485,Mal!$A$9:$B$431,2,0)))</f>
        <v>#N/A</v>
      </c>
      <c r="F485" s="39" t="e">
        <f>IF($E485="",IF(INDEX(Mal!$C$9:$C$431,COUNTIF($E$108:$F484,"")-COUNT($H$108:$H484)+1,0)=F484,"",INDEX(Mal!$C$9:$C$431,COUNTIF($E$108:$F484,"")-COUNT($H$108:$H484)+1,0)),"")</f>
        <v>#N/A</v>
      </c>
      <c r="G485" s="39" t="e">
        <f t="shared" si="23"/>
        <v>#N/A</v>
      </c>
      <c r="H485" s="39">
        <f>IF(COUNTIF(Mal!$A$9:$A$431,'Sales Orders'!H484)+COUNTIFS(Mal!$A$9:$A$431,H484,Mal!$B$9:$B$431,"&lt;&gt;")+COUNTIFS(Mal!$A$9:$A$431,H484,Mal!$C$9:$C$431,"&lt;&gt;")=COUNTIF('Sales Orders'!$H$108:H484,'Sales Orders'!H484),'Sales Orders'!H484+1,'Sales Orders'!H484)</f>
        <v>2</v>
      </c>
      <c r="I485" s="39" t="e">
        <f>IF(E485="","",IF(Mal!$C$5="","",Mal!$C$5))</f>
        <v>#N/A</v>
      </c>
      <c r="J485" s="39" t="e">
        <f>IF(AND(J484="",$H485=$H484),"",IF(VLOOKUP($H485,Mal!$A$9:$H$431,7,0)='Sales Orders'!J484,"",VLOOKUP($H485,Mal!$A$9:$H$431,7,0)))</f>
        <v>#N/A</v>
      </c>
      <c r="K485" s="39" t="e">
        <f>IF(AND(K484="",$H485=$H484),"",IF(VLOOKUP($H485,Mal!$A$9:$H$431,8,0)='Sales Orders'!K484,"",VLOOKUP($H485,Mal!$A$9:$H$431,8,0)))</f>
        <v>#N/A</v>
      </c>
      <c r="L485" s="39" t="e">
        <f>IF(E485="","",IF(Mal!$C$6="","",Mal!$C$6))</f>
        <v>#N/A</v>
      </c>
      <c r="M485" s="39" t="e">
        <f>IF($E485="",IF(INDEX(Mal!K$9:K$431,COUNTIF($E$108:$F484,"")-COUNT($H$108:$H484)+1,0)=M484,"",INDEX(Mal!K$9:K$431,COUNTIF($E$108:$F484,"")-COUNT($H$108:$H484)+1,0)),"")</f>
        <v>#N/A</v>
      </c>
      <c r="N485" s="39" t="e">
        <f>IF($E485="",IF(INDEX(Mal!L$9:L$431,COUNTIF($E$108:$F484,"")-COUNT($H$108:$H484)+1,0)=N484,"",INDEX(Mal!L$9:L$431,COUNTIF($E$108:$F484,"")-COUNT($H$108:$H484)+1,0)),"")</f>
        <v>#N/A</v>
      </c>
      <c r="O485" s="39" t="e">
        <f>IF($E485="",IF(INDEX(Mal!M$9:M$431,COUNTIF($E$108:$F484,"")-COUNT($H$108:$H484)+1,0)=O484,"",INDEX(Mal!M$9:M$431,COUNTIF($E$108:$F484,"")-COUNT($H$108:$H484)+1,0)),"")</f>
        <v>#N/A</v>
      </c>
      <c r="P485" s="39" t="e">
        <f>IF($E485="",IF(INDEX(Mal!N$9:N$431,COUNTIF($E$108:$F484,"")-COUNT($H$108:$H484)+1,0)=P484,"",INDEX(Mal!N$9:N$431,COUNTIF($E$108:$F484,"")-COUNT($H$108:$H484)+1,0)),"")</f>
        <v>#N/A</v>
      </c>
      <c r="Q485" s="39" t="e">
        <f>IF($E485="",IF(INDEX(Mal!O$9:O$431,COUNTIF($E$108:$F484,"")-COUNT($H$108:$H484)+1,0)=Q484,"",INDEX(Mal!O$9:O$431,COUNTIF($E$108:$F484,"")-COUNT($H$108:$H484)+1,0)),"")</f>
        <v>#N/A</v>
      </c>
      <c r="R485" s="39" t="e">
        <f>IF($E485="",IF(INDEX(Mal!P$9:P$431,COUNTIF($E$108:$F484,"")-COUNT($H$108:$H484)+1,0)=R484,"",INDEX(Mal!P$9:P$431,COUNTIF($E$108:$F484,"")-COUNT($H$108:$H484)+1,0)),"")</f>
        <v>#N/A</v>
      </c>
      <c r="S485" s="39" t="e">
        <f>IF($E485="",IF(INDEX(Mal!Q$9:Q$431,COUNTIF($E$108:$F484,"")-COUNT($H$108:$H484)+1,0)=S484,"",INDEX(Mal!Q$9:Q$431,COUNTIF($E$108:$F484,"")-COUNT($H$108:$H484)+1,0)),"")</f>
        <v>#N/A</v>
      </c>
      <c r="T485" s="39" t="e">
        <f>IF($E485="",IF(INDEX(Mal!R$9:R$431,COUNTIF($E$108:$F484,"")-COUNT($H$108:$H484)+1,0)=T484,"",INDEX(Mal!R$9:R$431,COUNTIF($E$108:$F484,"")-COUNT($H$108:$H484)+1,0)),"")</f>
        <v>#N/A</v>
      </c>
      <c r="U485" s="39" t="e">
        <f>IF($E485="",IF(INDEX(Mal!S$9:S$431,COUNTIF($E$108:$F484,"")-COUNT($H$108:$H484)+1,0)=U484,"",INDEX(Mal!S$9:S$431,COUNTIF($E$108:$F484,"")-COUNT($H$108:$H484)+1,0)),"")</f>
        <v>#N/A</v>
      </c>
      <c r="V485" s="39" t="e">
        <f t="shared" si="20"/>
        <v>#N/A</v>
      </c>
      <c r="W485" s="39" t="e">
        <f>IF(IF(AND(E485="",F485=""),INDEX(Mal!I$9:I$431,(COUNT($H$108:$H485)-COUNTIF($V$108:$V485,"")),0),"")="","",IF(AND(E485="",F485=""),INDEX(Mal!I$9:I$431,(COUNT($H$108:$H485)-COUNTIF($V$108:$V485,"")),0),""))</f>
        <v>#N/A</v>
      </c>
      <c r="X485" s="39" t="e">
        <f>IF($E485="",IF(INDEX(Mal!J$9:J$431,COUNTIF($E$108:$F484,"")-COUNT($H$108:$H484)+1,0)=X484,"",INDEX(Mal!J$9:J$431,COUNTIF($E$108:$F484,"")-COUNT($H$108:$H484)+1,0)),"")</f>
        <v>#N/A</v>
      </c>
      <c r="Y485" s="39" t="e">
        <f>IF(AND(Y484="",$H485=$H484),"",IF(VLOOKUP($H485,Mal!$A$9:$T$431,20,0)='Sales Orders'!Y484,"",VLOOKUP($H485,Mal!$A$9:$T$431,20,0)))</f>
        <v>#N/A</v>
      </c>
      <c r="Z485" s="39" t="e">
        <f t="shared" si="21"/>
        <v>#N/A</v>
      </c>
    </row>
    <row r="486" spans="1:26">
      <c r="A486" t="str">
        <f>IFERROR(IF(VLOOKUP(H486,Mal!$A$9:$A$431,1,0),"","END"),"END")</f>
        <v>END</v>
      </c>
      <c r="B486" s="39" t="e">
        <f>IF($E486="",IF(INDEX(Mal!$D$9:$D$431,COUNTIF($E$108:$F485,"")-COUNT($H$108:$H485)+1,0)=B485,"",INDEX(Mal!$D$9:$D$431,COUNTIF($E$108:$F485,"")-COUNT($H$108:$H485)+1,0)),"")</f>
        <v>#N/A</v>
      </c>
      <c r="C486" s="39" t="e">
        <f t="shared" si="22"/>
        <v>#N/A</v>
      </c>
      <c r="D486" s="39" t="e">
        <f>IF($E486="",IF(INDEX(Mal!$F$9:$F$431,COUNTIF($E$108:$F485,"")-COUNT($H$108:$H485)+1,0)=D485,"",INDEX(Mal!$F$9:$F$431,COUNTIF($E$108:$F485,"")-COUNT($H$108:$H485)+1,0)),"")</f>
        <v>#N/A</v>
      </c>
      <c r="E486" s="39" t="e">
        <f>IF(AND(E485="",$H486=$H485),"",IF(VLOOKUP(H486,Mal!$A$9:$B$431,2,0)='Sales Orders'!E485,"",VLOOKUP($H486,Mal!$A$9:$B$431,2,0)))</f>
        <v>#N/A</v>
      </c>
      <c r="F486" s="39" t="e">
        <f>IF($E486="",IF(INDEX(Mal!$C$9:$C$431,COUNTIF($E$108:$F485,"")-COUNT($H$108:$H485)+1,0)=F485,"",INDEX(Mal!$C$9:$C$431,COUNTIF($E$108:$F485,"")-COUNT($H$108:$H485)+1,0)),"")</f>
        <v>#N/A</v>
      </c>
      <c r="G486" s="39" t="e">
        <f t="shared" si="23"/>
        <v>#N/A</v>
      </c>
      <c r="H486" s="39">
        <f>IF(COUNTIF(Mal!$A$9:$A$431,'Sales Orders'!H485)+COUNTIFS(Mal!$A$9:$A$431,H485,Mal!$B$9:$B$431,"&lt;&gt;")+COUNTIFS(Mal!$A$9:$A$431,H485,Mal!$C$9:$C$431,"&lt;&gt;")=COUNTIF('Sales Orders'!$H$108:H485,'Sales Orders'!H485),'Sales Orders'!H485+1,'Sales Orders'!H485)</f>
        <v>2</v>
      </c>
      <c r="I486" s="39" t="e">
        <f>IF(E486="","",IF(Mal!$C$5="","",Mal!$C$5))</f>
        <v>#N/A</v>
      </c>
      <c r="J486" s="39" t="e">
        <f>IF(AND(J485="",$H486=$H485),"",IF(VLOOKUP($H486,Mal!$A$9:$H$431,7,0)='Sales Orders'!J485,"",VLOOKUP($H486,Mal!$A$9:$H$431,7,0)))</f>
        <v>#N/A</v>
      </c>
      <c r="K486" s="39" t="e">
        <f>IF(AND(K485="",$H486=$H485),"",IF(VLOOKUP($H486,Mal!$A$9:$H$431,8,0)='Sales Orders'!K485,"",VLOOKUP($H486,Mal!$A$9:$H$431,8,0)))</f>
        <v>#N/A</v>
      </c>
      <c r="L486" s="39" t="e">
        <f>IF(E486="","",IF(Mal!$C$6="","",Mal!$C$6))</f>
        <v>#N/A</v>
      </c>
      <c r="M486" s="39" t="e">
        <f>IF($E486="",IF(INDEX(Mal!K$9:K$431,COUNTIF($E$108:$F485,"")-COUNT($H$108:$H485)+1,0)=M485,"",INDEX(Mal!K$9:K$431,COUNTIF($E$108:$F485,"")-COUNT($H$108:$H485)+1,0)),"")</f>
        <v>#N/A</v>
      </c>
      <c r="N486" s="39" t="e">
        <f>IF($E486="",IF(INDEX(Mal!L$9:L$431,COUNTIF($E$108:$F485,"")-COUNT($H$108:$H485)+1,0)=N485,"",INDEX(Mal!L$9:L$431,COUNTIF($E$108:$F485,"")-COUNT($H$108:$H485)+1,0)),"")</f>
        <v>#N/A</v>
      </c>
      <c r="O486" s="39" t="e">
        <f>IF($E486="",IF(INDEX(Mal!M$9:M$431,COUNTIF($E$108:$F485,"")-COUNT($H$108:$H485)+1,0)=O485,"",INDEX(Mal!M$9:M$431,COUNTIF($E$108:$F485,"")-COUNT($H$108:$H485)+1,0)),"")</f>
        <v>#N/A</v>
      </c>
      <c r="P486" s="39" t="e">
        <f>IF($E486="",IF(INDEX(Mal!N$9:N$431,COUNTIF($E$108:$F485,"")-COUNT($H$108:$H485)+1,0)=P485,"",INDEX(Mal!N$9:N$431,COUNTIF($E$108:$F485,"")-COUNT($H$108:$H485)+1,0)),"")</f>
        <v>#N/A</v>
      </c>
      <c r="Q486" s="39" t="e">
        <f>IF($E486="",IF(INDEX(Mal!O$9:O$431,COUNTIF($E$108:$F485,"")-COUNT($H$108:$H485)+1,0)=Q485,"",INDEX(Mal!O$9:O$431,COUNTIF($E$108:$F485,"")-COUNT($H$108:$H485)+1,0)),"")</f>
        <v>#N/A</v>
      </c>
      <c r="R486" s="39" t="e">
        <f>IF($E486="",IF(INDEX(Mal!P$9:P$431,COUNTIF($E$108:$F485,"")-COUNT($H$108:$H485)+1,0)=R485,"",INDEX(Mal!P$9:P$431,COUNTIF($E$108:$F485,"")-COUNT($H$108:$H485)+1,0)),"")</f>
        <v>#N/A</v>
      </c>
      <c r="S486" s="39" t="e">
        <f>IF($E486="",IF(INDEX(Mal!Q$9:Q$431,COUNTIF($E$108:$F485,"")-COUNT($H$108:$H485)+1,0)=S485,"",INDEX(Mal!Q$9:Q$431,COUNTIF($E$108:$F485,"")-COUNT($H$108:$H485)+1,0)),"")</f>
        <v>#N/A</v>
      </c>
      <c r="T486" s="39" t="e">
        <f>IF($E486="",IF(INDEX(Mal!R$9:R$431,COUNTIF($E$108:$F485,"")-COUNT($H$108:$H485)+1,0)=T485,"",INDEX(Mal!R$9:R$431,COUNTIF($E$108:$F485,"")-COUNT($H$108:$H485)+1,0)),"")</f>
        <v>#N/A</v>
      </c>
      <c r="U486" s="39" t="e">
        <f>IF($E486="",IF(INDEX(Mal!S$9:S$431,COUNTIF($E$108:$F485,"")-COUNT($H$108:$H485)+1,0)=U485,"",INDEX(Mal!S$9:S$431,COUNTIF($E$108:$F485,"")-COUNT($H$108:$H485)+1,0)),"")</f>
        <v>#N/A</v>
      </c>
      <c r="V486" s="39" t="e">
        <f t="shared" si="20"/>
        <v>#N/A</v>
      </c>
      <c r="W486" s="39" t="e">
        <f>IF(IF(AND(E486="",F486=""),INDEX(Mal!I$9:I$431,(COUNT($H$108:$H486)-COUNTIF($V$108:$V486,"")),0),"")="","",IF(AND(E486="",F486=""),INDEX(Mal!I$9:I$431,(COUNT($H$108:$H486)-COUNTIF($V$108:$V486,"")),0),""))</f>
        <v>#N/A</v>
      </c>
      <c r="X486" s="39" t="e">
        <f>IF($E486="",IF(INDEX(Mal!J$9:J$431,COUNTIF($E$108:$F485,"")-COUNT($H$108:$H485)+1,0)=X485,"",INDEX(Mal!J$9:J$431,COUNTIF($E$108:$F485,"")-COUNT($H$108:$H485)+1,0)),"")</f>
        <v>#N/A</v>
      </c>
      <c r="Y486" s="39" t="e">
        <f>IF(AND(Y485="",$H486=$H485),"",IF(VLOOKUP($H486,Mal!$A$9:$T$431,20,0)='Sales Orders'!Y485,"",VLOOKUP($H486,Mal!$A$9:$T$431,20,0)))</f>
        <v>#N/A</v>
      </c>
      <c r="Z486" s="39" t="e">
        <f t="shared" si="21"/>
        <v>#N/A</v>
      </c>
    </row>
    <row r="487" spans="1:26">
      <c r="A487" t="str">
        <f>IFERROR(IF(VLOOKUP(H487,Mal!$A$9:$A$431,1,0),"","END"),"END")</f>
        <v>END</v>
      </c>
      <c r="B487" s="39" t="e">
        <f>IF($E487="",IF(INDEX(Mal!$D$9:$D$431,COUNTIF($E$108:$F486,"")-COUNT($H$108:$H486)+1,0)=B486,"",INDEX(Mal!$D$9:$D$431,COUNTIF($E$108:$F486,"")-COUNT($H$108:$H486)+1,0)),"")</f>
        <v>#N/A</v>
      </c>
      <c r="C487" s="39" t="e">
        <f t="shared" si="22"/>
        <v>#N/A</v>
      </c>
      <c r="D487" s="39" t="e">
        <f>IF($E487="",IF(INDEX(Mal!$F$9:$F$431,COUNTIF($E$108:$F486,"")-COUNT($H$108:$H486)+1,0)=D486,"",INDEX(Mal!$F$9:$F$431,COUNTIF($E$108:$F486,"")-COUNT($H$108:$H486)+1,0)),"")</f>
        <v>#N/A</v>
      </c>
      <c r="E487" s="39" t="e">
        <f>IF(AND(E486="",$H487=$H486),"",IF(VLOOKUP(H487,Mal!$A$9:$B$431,2,0)='Sales Orders'!E486,"",VLOOKUP($H487,Mal!$A$9:$B$431,2,0)))</f>
        <v>#N/A</v>
      </c>
      <c r="F487" s="39" t="e">
        <f>IF($E487="",IF(INDEX(Mal!$C$9:$C$431,COUNTIF($E$108:$F486,"")-COUNT($H$108:$H486)+1,0)=F486,"",INDEX(Mal!$C$9:$C$431,COUNTIF($E$108:$F486,"")-COUNT($H$108:$H486)+1,0)),"")</f>
        <v>#N/A</v>
      </c>
      <c r="G487" s="39" t="e">
        <f t="shared" si="23"/>
        <v>#N/A</v>
      </c>
      <c r="H487" s="39">
        <f>IF(COUNTIF(Mal!$A$9:$A$431,'Sales Orders'!H486)+COUNTIFS(Mal!$A$9:$A$431,H486,Mal!$B$9:$B$431,"&lt;&gt;")+COUNTIFS(Mal!$A$9:$A$431,H486,Mal!$C$9:$C$431,"&lt;&gt;")=COUNTIF('Sales Orders'!$H$108:H486,'Sales Orders'!H486),'Sales Orders'!H486+1,'Sales Orders'!H486)</f>
        <v>2</v>
      </c>
      <c r="I487" s="39" t="e">
        <f>IF(E487="","",IF(Mal!$C$5="","",Mal!$C$5))</f>
        <v>#N/A</v>
      </c>
      <c r="J487" s="39" t="e">
        <f>IF(AND(J486="",$H487=$H486),"",IF(VLOOKUP($H487,Mal!$A$9:$H$431,7,0)='Sales Orders'!J486,"",VLOOKUP($H487,Mal!$A$9:$H$431,7,0)))</f>
        <v>#N/A</v>
      </c>
      <c r="K487" s="39" t="e">
        <f>IF(AND(K486="",$H487=$H486),"",IF(VLOOKUP($H487,Mal!$A$9:$H$431,8,0)='Sales Orders'!K486,"",VLOOKUP($H487,Mal!$A$9:$H$431,8,0)))</f>
        <v>#N/A</v>
      </c>
      <c r="L487" s="39" t="e">
        <f>IF(E487="","",IF(Mal!$C$6="","",Mal!$C$6))</f>
        <v>#N/A</v>
      </c>
      <c r="M487" s="39" t="e">
        <f>IF($E487="",IF(INDEX(Mal!K$9:K$431,COUNTIF($E$108:$F486,"")-COUNT($H$108:$H486)+1,0)=M486,"",INDEX(Mal!K$9:K$431,COUNTIF($E$108:$F486,"")-COUNT($H$108:$H486)+1,0)),"")</f>
        <v>#N/A</v>
      </c>
      <c r="N487" s="39" t="e">
        <f>IF($E487="",IF(INDEX(Mal!L$9:L$431,COUNTIF($E$108:$F486,"")-COUNT($H$108:$H486)+1,0)=N486,"",INDEX(Mal!L$9:L$431,COUNTIF($E$108:$F486,"")-COUNT($H$108:$H486)+1,0)),"")</f>
        <v>#N/A</v>
      </c>
      <c r="O487" s="39" t="e">
        <f>IF($E487="",IF(INDEX(Mal!M$9:M$431,COUNTIF($E$108:$F486,"")-COUNT($H$108:$H486)+1,0)=O486,"",INDEX(Mal!M$9:M$431,COUNTIF($E$108:$F486,"")-COUNT($H$108:$H486)+1,0)),"")</f>
        <v>#N/A</v>
      </c>
      <c r="P487" s="39" t="e">
        <f>IF($E487="",IF(INDEX(Mal!N$9:N$431,COUNTIF($E$108:$F486,"")-COUNT($H$108:$H486)+1,0)=P486,"",INDEX(Mal!N$9:N$431,COUNTIF($E$108:$F486,"")-COUNT($H$108:$H486)+1,0)),"")</f>
        <v>#N/A</v>
      </c>
      <c r="Q487" s="39" t="e">
        <f>IF($E487="",IF(INDEX(Mal!O$9:O$431,COUNTIF($E$108:$F486,"")-COUNT($H$108:$H486)+1,0)=Q486,"",INDEX(Mal!O$9:O$431,COUNTIF($E$108:$F486,"")-COUNT($H$108:$H486)+1,0)),"")</f>
        <v>#N/A</v>
      </c>
      <c r="R487" s="39" t="e">
        <f>IF($E487="",IF(INDEX(Mal!P$9:P$431,COUNTIF($E$108:$F486,"")-COUNT($H$108:$H486)+1,0)=R486,"",INDEX(Mal!P$9:P$431,COUNTIF($E$108:$F486,"")-COUNT($H$108:$H486)+1,0)),"")</f>
        <v>#N/A</v>
      </c>
      <c r="S487" s="39" t="e">
        <f>IF($E487="",IF(INDEX(Mal!Q$9:Q$431,COUNTIF($E$108:$F486,"")-COUNT($H$108:$H486)+1,0)=S486,"",INDEX(Mal!Q$9:Q$431,COUNTIF($E$108:$F486,"")-COUNT($H$108:$H486)+1,0)),"")</f>
        <v>#N/A</v>
      </c>
      <c r="T487" s="39" t="e">
        <f>IF($E487="",IF(INDEX(Mal!R$9:R$431,COUNTIF($E$108:$F486,"")-COUNT($H$108:$H486)+1,0)=T486,"",INDEX(Mal!R$9:R$431,COUNTIF($E$108:$F486,"")-COUNT($H$108:$H486)+1,0)),"")</f>
        <v>#N/A</v>
      </c>
      <c r="U487" s="39" t="e">
        <f>IF($E487="",IF(INDEX(Mal!S$9:S$431,COUNTIF($E$108:$F486,"")-COUNT($H$108:$H486)+1,0)=U486,"",INDEX(Mal!S$9:S$431,COUNTIF($E$108:$F486,"")-COUNT($H$108:$H486)+1,0)),"")</f>
        <v>#N/A</v>
      </c>
      <c r="V487" s="39" t="e">
        <f t="shared" si="20"/>
        <v>#N/A</v>
      </c>
      <c r="W487" s="39" t="e">
        <f>IF(IF(AND(E487="",F487=""),INDEX(Mal!I$9:I$431,(COUNT($H$108:$H487)-COUNTIF($V$108:$V487,"")),0),"")="","",IF(AND(E487="",F487=""),INDEX(Mal!I$9:I$431,(COUNT($H$108:$H487)-COUNTIF($V$108:$V487,"")),0),""))</f>
        <v>#N/A</v>
      </c>
      <c r="X487" s="39" t="e">
        <f>IF($E487="",IF(INDEX(Mal!J$9:J$431,COUNTIF($E$108:$F486,"")-COUNT($H$108:$H486)+1,0)=X486,"",INDEX(Mal!J$9:J$431,COUNTIF($E$108:$F486,"")-COUNT($H$108:$H486)+1,0)),"")</f>
        <v>#N/A</v>
      </c>
      <c r="Y487" s="39" t="e">
        <f>IF(AND(Y486="",$H487=$H486),"",IF(VLOOKUP($H487,Mal!$A$9:$T$431,20,0)='Sales Orders'!Y486,"",VLOOKUP($H487,Mal!$A$9:$T$431,20,0)))</f>
        <v>#N/A</v>
      </c>
      <c r="Z487" s="39" t="e">
        <f t="shared" si="21"/>
        <v>#N/A</v>
      </c>
    </row>
    <row r="488" spans="1:26">
      <c r="A488" t="str">
        <f>IFERROR(IF(VLOOKUP(H488,Mal!$A$9:$A$431,1,0),"","END"),"END")</f>
        <v>END</v>
      </c>
      <c r="B488" s="39" t="e">
        <f>IF($E488="",IF(INDEX(Mal!$D$9:$D$431,COUNTIF($E$108:$F487,"")-COUNT($H$108:$H487)+1,0)=B487,"",INDEX(Mal!$D$9:$D$431,COUNTIF($E$108:$F487,"")-COUNT($H$108:$H487)+1,0)),"")</f>
        <v>#N/A</v>
      </c>
      <c r="C488" s="39" t="e">
        <f t="shared" si="22"/>
        <v>#N/A</v>
      </c>
      <c r="D488" s="39" t="e">
        <f>IF($E488="",IF(INDEX(Mal!$F$9:$F$431,COUNTIF($E$108:$F487,"")-COUNT($H$108:$H487)+1,0)=D487,"",INDEX(Mal!$F$9:$F$431,COUNTIF($E$108:$F487,"")-COUNT($H$108:$H487)+1,0)),"")</f>
        <v>#N/A</v>
      </c>
      <c r="E488" s="39" t="e">
        <f>IF(AND(E487="",$H488=$H487),"",IF(VLOOKUP(H488,Mal!$A$9:$B$431,2,0)='Sales Orders'!E487,"",VLOOKUP($H488,Mal!$A$9:$B$431,2,0)))</f>
        <v>#N/A</v>
      </c>
      <c r="F488" s="39" t="e">
        <f>IF($E488="",IF(INDEX(Mal!$C$9:$C$431,COUNTIF($E$108:$F487,"")-COUNT($H$108:$H487)+1,0)=F487,"",INDEX(Mal!$C$9:$C$431,COUNTIF($E$108:$F487,"")-COUNT($H$108:$H487)+1,0)),"")</f>
        <v>#N/A</v>
      </c>
      <c r="G488" s="39" t="e">
        <f t="shared" si="23"/>
        <v>#N/A</v>
      </c>
      <c r="H488" s="39">
        <f>IF(COUNTIF(Mal!$A$9:$A$431,'Sales Orders'!H487)+COUNTIFS(Mal!$A$9:$A$431,H487,Mal!$B$9:$B$431,"&lt;&gt;")+COUNTIFS(Mal!$A$9:$A$431,H487,Mal!$C$9:$C$431,"&lt;&gt;")=COUNTIF('Sales Orders'!$H$108:H487,'Sales Orders'!H487),'Sales Orders'!H487+1,'Sales Orders'!H487)</f>
        <v>2</v>
      </c>
      <c r="I488" s="39" t="e">
        <f>IF(E488="","",IF(Mal!$C$5="","",Mal!$C$5))</f>
        <v>#N/A</v>
      </c>
      <c r="J488" s="39" t="e">
        <f>IF(AND(J487="",$H488=$H487),"",IF(VLOOKUP($H488,Mal!$A$9:$H$431,7,0)='Sales Orders'!J487,"",VLOOKUP($H488,Mal!$A$9:$H$431,7,0)))</f>
        <v>#N/A</v>
      </c>
      <c r="K488" s="39" t="e">
        <f>IF(AND(K487="",$H488=$H487),"",IF(VLOOKUP($H488,Mal!$A$9:$H$431,8,0)='Sales Orders'!K487,"",VLOOKUP($H488,Mal!$A$9:$H$431,8,0)))</f>
        <v>#N/A</v>
      </c>
      <c r="L488" s="39" t="e">
        <f>IF(E488="","",IF(Mal!$C$6="","",Mal!$C$6))</f>
        <v>#N/A</v>
      </c>
      <c r="M488" s="39" t="e">
        <f>IF($E488="",IF(INDEX(Mal!K$9:K$431,COUNTIF($E$108:$F487,"")-COUNT($H$108:$H487)+1,0)=M487,"",INDEX(Mal!K$9:K$431,COUNTIF($E$108:$F487,"")-COUNT($H$108:$H487)+1,0)),"")</f>
        <v>#N/A</v>
      </c>
      <c r="N488" s="39" t="e">
        <f>IF($E488="",IF(INDEX(Mal!L$9:L$431,COUNTIF($E$108:$F487,"")-COUNT($H$108:$H487)+1,0)=N487,"",INDEX(Mal!L$9:L$431,COUNTIF($E$108:$F487,"")-COUNT($H$108:$H487)+1,0)),"")</f>
        <v>#N/A</v>
      </c>
      <c r="O488" s="39" t="e">
        <f>IF($E488="",IF(INDEX(Mal!M$9:M$431,COUNTIF($E$108:$F487,"")-COUNT($H$108:$H487)+1,0)=O487,"",INDEX(Mal!M$9:M$431,COUNTIF($E$108:$F487,"")-COUNT($H$108:$H487)+1,0)),"")</f>
        <v>#N/A</v>
      </c>
      <c r="P488" s="39" t="e">
        <f>IF($E488="",IF(INDEX(Mal!N$9:N$431,COUNTIF($E$108:$F487,"")-COUNT($H$108:$H487)+1,0)=P487,"",INDEX(Mal!N$9:N$431,COUNTIF($E$108:$F487,"")-COUNT($H$108:$H487)+1,0)),"")</f>
        <v>#N/A</v>
      </c>
      <c r="Q488" s="39" t="e">
        <f>IF($E488="",IF(INDEX(Mal!O$9:O$431,COUNTIF($E$108:$F487,"")-COUNT($H$108:$H487)+1,0)=Q487,"",INDEX(Mal!O$9:O$431,COUNTIF($E$108:$F487,"")-COUNT($H$108:$H487)+1,0)),"")</f>
        <v>#N/A</v>
      </c>
      <c r="R488" s="39" t="e">
        <f>IF($E488="",IF(INDEX(Mal!P$9:P$431,COUNTIF($E$108:$F487,"")-COUNT($H$108:$H487)+1,0)=R487,"",INDEX(Mal!P$9:P$431,COUNTIF($E$108:$F487,"")-COUNT($H$108:$H487)+1,0)),"")</f>
        <v>#N/A</v>
      </c>
      <c r="S488" s="39" t="e">
        <f>IF($E488="",IF(INDEX(Mal!Q$9:Q$431,COUNTIF($E$108:$F487,"")-COUNT($H$108:$H487)+1,0)=S487,"",INDEX(Mal!Q$9:Q$431,COUNTIF($E$108:$F487,"")-COUNT($H$108:$H487)+1,0)),"")</f>
        <v>#N/A</v>
      </c>
      <c r="T488" s="39" t="e">
        <f>IF($E488="",IF(INDEX(Mal!R$9:R$431,COUNTIF($E$108:$F487,"")-COUNT($H$108:$H487)+1,0)=T487,"",INDEX(Mal!R$9:R$431,COUNTIF($E$108:$F487,"")-COUNT($H$108:$H487)+1,0)),"")</f>
        <v>#N/A</v>
      </c>
      <c r="U488" s="39" t="e">
        <f>IF($E488="",IF(INDEX(Mal!S$9:S$431,COUNTIF($E$108:$F487,"")-COUNT($H$108:$H487)+1,0)=U487,"",INDEX(Mal!S$9:S$431,COUNTIF($E$108:$F487,"")-COUNT($H$108:$H487)+1,0)),"")</f>
        <v>#N/A</v>
      </c>
      <c r="V488" s="39" t="e">
        <f t="shared" si="20"/>
        <v>#N/A</v>
      </c>
      <c r="W488" s="39" t="e">
        <f>IF(IF(AND(E488="",F488=""),INDEX(Mal!I$9:I$431,(COUNT($H$108:$H488)-COUNTIF($V$108:$V488,"")),0),"")="","",IF(AND(E488="",F488=""),INDEX(Mal!I$9:I$431,(COUNT($H$108:$H488)-COUNTIF($V$108:$V488,"")),0),""))</f>
        <v>#N/A</v>
      </c>
      <c r="X488" s="39" t="e">
        <f>IF($E488="",IF(INDEX(Mal!J$9:J$431,COUNTIF($E$108:$F487,"")-COUNT($H$108:$H487)+1,0)=X487,"",INDEX(Mal!J$9:J$431,COUNTIF($E$108:$F487,"")-COUNT($H$108:$H487)+1,0)),"")</f>
        <v>#N/A</v>
      </c>
      <c r="Y488" s="39" t="e">
        <f>IF(AND(Y487="",$H488=$H487),"",IF(VLOOKUP($H488,Mal!$A$9:$T$431,20,0)='Sales Orders'!Y487,"",VLOOKUP($H488,Mal!$A$9:$T$431,20,0)))</f>
        <v>#N/A</v>
      </c>
      <c r="Z488" s="39" t="e">
        <f t="shared" si="21"/>
        <v>#N/A</v>
      </c>
    </row>
    <row r="489" spans="1:26">
      <c r="A489" t="str">
        <f>IFERROR(IF(VLOOKUP(H489,Mal!$A$9:$A$431,1,0),"","END"),"END")</f>
        <v>END</v>
      </c>
      <c r="B489" s="39" t="e">
        <f>IF($E489="",IF(INDEX(Mal!$D$9:$D$431,COUNTIF($E$108:$F488,"")-COUNT($H$108:$H488)+1,0)=B488,"",INDEX(Mal!$D$9:$D$431,COUNTIF($E$108:$F488,"")-COUNT($H$108:$H488)+1,0)),"")</f>
        <v>#N/A</v>
      </c>
      <c r="C489" s="39" t="e">
        <f t="shared" si="22"/>
        <v>#N/A</v>
      </c>
      <c r="D489" s="39" t="e">
        <f>IF($E489="",IF(INDEX(Mal!$F$9:$F$431,COUNTIF($E$108:$F488,"")-COUNT($H$108:$H488)+1,0)=D488,"",INDEX(Mal!$F$9:$F$431,COUNTIF($E$108:$F488,"")-COUNT($H$108:$H488)+1,0)),"")</f>
        <v>#N/A</v>
      </c>
      <c r="E489" s="39" t="e">
        <f>IF(AND(E488="",$H489=$H488),"",IF(VLOOKUP(H489,Mal!$A$9:$B$431,2,0)='Sales Orders'!E488,"",VLOOKUP($H489,Mal!$A$9:$B$431,2,0)))</f>
        <v>#N/A</v>
      </c>
      <c r="F489" s="39" t="e">
        <f>IF($E489="",IF(INDEX(Mal!$C$9:$C$431,COUNTIF($E$108:$F488,"")-COUNT($H$108:$H488)+1,0)=F488,"",INDEX(Mal!$C$9:$C$431,COUNTIF($E$108:$F488,"")-COUNT($H$108:$H488)+1,0)),"")</f>
        <v>#N/A</v>
      </c>
      <c r="G489" s="39" t="e">
        <f t="shared" si="23"/>
        <v>#N/A</v>
      </c>
      <c r="H489" s="39">
        <f>IF(COUNTIF(Mal!$A$9:$A$431,'Sales Orders'!H488)+COUNTIFS(Mal!$A$9:$A$431,H488,Mal!$B$9:$B$431,"&lt;&gt;")+COUNTIFS(Mal!$A$9:$A$431,H488,Mal!$C$9:$C$431,"&lt;&gt;")=COUNTIF('Sales Orders'!$H$108:H488,'Sales Orders'!H488),'Sales Orders'!H488+1,'Sales Orders'!H488)</f>
        <v>2</v>
      </c>
      <c r="I489" s="39" t="e">
        <f>IF(E489="","",IF(Mal!$C$5="","",Mal!$C$5))</f>
        <v>#N/A</v>
      </c>
      <c r="J489" s="39" t="e">
        <f>IF(AND(J488="",$H489=$H488),"",IF(VLOOKUP($H489,Mal!$A$9:$H$431,7,0)='Sales Orders'!J488,"",VLOOKUP($H489,Mal!$A$9:$H$431,7,0)))</f>
        <v>#N/A</v>
      </c>
      <c r="K489" s="39" t="e">
        <f>IF(AND(K488="",$H489=$H488),"",IF(VLOOKUP($H489,Mal!$A$9:$H$431,8,0)='Sales Orders'!K488,"",VLOOKUP($H489,Mal!$A$9:$H$431,8,0)))</f>
        <v>#N/A</v>
      </c>
      <c r="L489" s="39" t="e">
        <f>IF(E489="","",IF(Mal!$C$6="","",Mal!$C$6))</f>
        <v>#N/A</v>
      </c>
      <c r="M489" s="39" t="e">
        <f>IF($E489="",IF(INDEX(Mal!K$9:K$431,COUNTIF($E$108:$F488,"")-COUNT($H$108:$H488)+1,0)=M488,"",INDEX(Mal!K$9:K$431,COUNTIF($E$108:$F488,"")-COUNT($H$108:$H488)+1,0)),"")</f>
        <v>#N/A</v>
      </c>
      <c r="N489" s="39" t="e">
        <f>IF($E489="",IF(INDEX(Mal!L$9:L$431,COUNTIF($E$108:$F488,"")-COUNT($H$108:$H488)+1,0)=N488,"",INDEX(Mal!L$9:L$431,COUNTIF($E$108:$F488,"")-COUNT($H$108:$H488)+1,0)),"")</f>
        <v>#N/A</v>
      </c>
      <c r="O489" s="39" t="e">
        <f>IF($E489="",IF(INDEX(Mal!M$9:M$431,COUNTIF($E$108:$F488,"")-COUNT($H$108:$H488)+1,0)=O488,"",INDEX(Mal!M$9:M$431,COUNTIF($E$108:$F488,"")-COUNT($H$108:$H488)+1,0)),"")</f>
        <v>#N/A</v>
      </c>
      <c r="P489" s="39" t="e">
        <f>IF($E489="",IF(INDEX(Mal!N$9:N$431,COUNTIF($E$108:$F488,"")-COUNT($H$108:$H488)+1,0)=P488,"",INDEX(Mal!N$9:N$431,COUNTIF($E$108:$F488,"")-COUNT($H$108:$H488)+1,0)),"")</f>
        <v>#N/A</v>
      </c>
      <c r="Q489" s="39" t="e">
        <f>IF($E489="",IF(INDEX(Mal!O$9:O$431,COUNTIF($E$108:$F488,"")-COUNT($H$108:$H488)+1,0)=Q488,"",INDEX(Mal!O$9:O$431,COUNTIF($E$108:$F488,"")-COUNT($H$108:$H488)+1,0)),"")</f>
        <v>#N/A</v>
      </c>
      <c r="R489" s="39" t="e">
        <f>IF($E489="",IF(INDEX(Mal!P$9:P$431,COUNTIF($E$108:$F488,"")-COUNT($H$108:$H488)+1,0)=R488,"",INDEX(Mal!P$9:P$431,COUNTIF($E$108:$F488,"")-COUNT($H$108:$H488)+1,0)),"")</f>
        <v>#N/A</v>
      </c>
      <c r="S489" s="39" t="e">
        <f>IF($E489="",IF(INDEX(Mal!Q$9:Q$431,COUNTIF($E$108:$F488,"")-COUNT($H$108:$H488)+1,0)=S488,"",INDEX(Mal!Q$9:Q$431,COUNTIF($E$108:$F488,"")-COUNT($H$108:$H488)+1,0)),"")</f>
        <v>#N/A</v>
      </c>
      <c r="T489" s="39" t="e">
        <f>IF($E489="",IF(INDEX(Mal!R$9:R$431,COUNTIF($E$108:$F488,"")-COUNT($H$108:$H488)+1,0)=T488,"",INDEX(Mal!R$9:R$431,COUNTIF($E$108:$F488,"")-COUNT($H$108:$H488)+1,0)),"")</f>
        <v>#N/A</v>
      </c>
      <c r="U489" s="39" t="e">
        <f>IF($E489="",IF(INDEX(Mal!S$9:S$431,COUNTIF($E$108:$F488,"")-COUNT($H$108:$H488)+1,0)=U488,"",INDEX(Mal!S$9:S$431,COUNTIF($E$108:$F488,"")-COUNT($H$108:$H488)+1,0)),"")</f>
        <v>#N/A</v>
      </c>
      <c r="V489" s="39" t="e">
        <f t="shared" si="20"/>
        <v>#N/A</v>
      </c>
      <c r="W489" s="39" t="e">
        <f>IF(IF(AND(E489="",F489=""),INDEX(Mal!I$9:I$431,(COUNT($H$108:$H489)-COUNTIF($V$108:$V489,"")),0),"")="","",IF(AND(E489="",F489=""),INDEX(Mal!I$9:I$431,(COUNT($H$108:$H489)-COUNTIF($V$108:$V489,"")),0),""))</f>
        <v>#N/A</v>
      </c>
      <c r="X489" s="39" t="e">
        <f>IF($E489="",IF(INDEX(Mal!J$9:J$431,COUNTIF($E$108:$F488,"")-COUNT($H$108:$H488)+1,0)=X488,"",INDEX(Mal!J$9:J$431,COUNTIF($E$108:$F488,"")-COUNT($H$108:$H488)+1,0)),"")</f>
        <v>#N/A</v>
      </c>
      <c r="Y489" s="39" t="e">
        <f>IF(AND(Y488="",$H489=$H488),"",IF(VLOOKUP($H489,Mal!$A$9:$T$431,20,0)='Sales Orders'!Y488,"",VLOOKUP($H489,Mal!$A$9:$T$431,20,0)))</f>
        <v>#N/A</v>
      </c>
      <c r="Z489" s="39" t="e">
        <f t="shared" si="21"/>
        <v>#N/A</v>
      </c>
    </row>
    <row r="490" spans="1:26">
      <c r="A490" t="str">
        <f>IFERROR(IF(VLOOKUP(H490,Mal!$A$9:$A$431,1,0),"","END"),"END")</f>
        <v>END</v>
      </c>
      <c r="B490" s="39" t="e">
        <f>IF($E490="",IF(INDEX(Mal!$D$9:$D$431,COUNTIF($E$108:$F489,"")-COUNT($H$108:$H489)+1,0)=B489,"",INDEX(Mal!$D$9:$D$431,COUNTIF($E$108:$F489,"")-COUNT($H$108:$H489)+1,0)),"")</f>
        <v>#N/A</v>
      </c>
      <c r="C490" s="39" t="e">
        <f t="shared" si="22"/>
        <v>#N/A</v>
      </c>
      <c r="D490" s="39" t="e">
        <f>IF($E490="",IF(INDEX(Mal!$F$9:$F$431,COUNTIF($E$108:$F489,"")-COUNT($H$108:$H489)+1,0)=D489,"",INDEX(Mal!$F$9:$F$431,COUNTIF($E$108:$F489,"")-COUNT($H$108:$H489)+1,0)),"")</f>
        <v>#N/A</v>
      </c>
      <c r="E490" s="39" t="e">
        <f>IF(AND(E489="",$H490=$H489),"",IF(VLOOKUP(H490,Mal!$A$9:$B$431,2,0)='Sales Orders'!E489,"",VLOOKUP($H490,Mal!$A$9:$B$431,2,0)))</f>
        <v>#N/A</v>
      </c>
      <c r="F490" s="39" t="e">
        <f>IF($E490="",IF(INDEX(Mal!$C$9:$C$431,COUNTIF($E$108:$F489,"")-COUNT($H$108:$H489)+1,0)=F489,"",INDEX(Mal!$C$9:$C$431,COUNTIF($E$108:$F489,"")-COUNT($H$108:$H489)+1,0)),"")</f>
        <v>#N/A</v>
      </c>
      <c r="G490" s="39" t="e">
        <f t="shared" si="23"/>
        <v>#N/A</v>
      </c>
      <c r="H490" s="39">
        <f>IF(COUNTIF(Mal!$A$9:$A$431,'Sales Orders'!H489)+COUNTIFS(Mal!$A$9:$A$431,H489,Mal!$B$9:$B$431,"&lt;&gt;")+COUNTIFS(Mal!$A$9:$A$431,H489,Mal!$C$9:$C$431,"&lt;&gt;")=COUNTIF('Sales Orders'!$H$108:H489,'Sales Orders'!H489),'Sales Orders'!H489+1,'Sales Orders'!H489)</f>
        <v>2</v>
      </c>
      <c r="I490" s="39" t="e">
        <f>IF(E490="","",IF(Mal!$C$5="","",Mal!$C$5))</f>
        <v>#N/A</v>
      </c>
      <c r="J490" s="39" t="e">
        <f>IF(AND(J489="",$H490=$H489),"",IF(VLOOKUP($H490,Mal!$A$9:$H$431,7,0)='Sales Orders'!J489,"",VLOOKUP($H490,Mal!$A$9:$H$431,7,0)))</f>
        <v>#N/A</v>
      </c>
      <c r="K490" s="39" t="e">
        <f>IF(AND(K489="",$H490=$H489),"",IF(VLOOKUP($H490,Mal!$A$9:$H$431,8,0)='Sales Orders'!K489,"",VLOOKUP($H490,Mal!$A$9:$H$431,8,0)))</f>
        <v>#N/A</v>
      </c>
      <c r="L490" s="39" t="e">
        <f>IF(E490="","",IF(Mal!$C$6="","",Mal!$C$6))</f>
        <v>#N/A</v>
      </c>
      <c r="M490" s="39" t="e">
        <f>IF($E490="",IF(INDEX(Mal!K$9:K$431,COUNTIF($E$108:$F489,"")-COUNT($H$108:$H489)+1,0)=M489,"",INDEX(Mal!K$9:K$431,COUNTIF($E$108:$F489,"")-COUNT($H$108:$H489)+1,0)),"")</f>
        <v>#N/A</v>
      </c>
      <c r="N490" s="39" t="e">
        <f>IF($E490="",IF(INDEX(Mal!L$9:L$431,COUNTIF($E$108:$F489,"")-COUNT($H$108:$H489)+1,0)=N489,"",INDEX(Mal!L$9:L$431,COUNTIF($E$108:$F489,"")-COUNT($H$108:$H489)+1,0)),"")</f>
        <v>#N/A</v>
      </c>
      <c r="O490" s="39" t="e">
        <f>IF($E490="",IF(INDEX(Mal!M$9:M$431,COUNTIF($E$108:$F489,"")-COUNT($H$108:$H489)+1,0)=O489,"",INDEX(Mal!M$9:M$431,COUNTIF($E$108:$F489,"")-COUNT($H$108:$H489)+1,0)),"")</f>
        <v>#N/A</v>
      </c>
      <c r="P490" s="39" t="e">
        <f>IF($E490="",IF(INDEX(Mal!N$9:N$431,COUNTIF($E$108:$F489,"")-COUNT($H$108:$H489)+1,0)=P489,"",INDEX(Mal!N$9:N$431,COUNTIF($E$108:$F489,"")-COUNT($H$108:$H489)+1,0)),"")</f>
        <v>#N/A</v>
      </c>
      <c r="Q490" s="39" t="e">
        <f>IF($E490="",IF(INDEX(Mal!O$9:O$431,COUNTIF($E$108:$F489,"")-COUNT($H$108:$H489)+1,0)=Q489,"",INDEX(Mal!O$9:O$431,COUNTIF($E$108:$F489,"")-COUNT($H$108:$H489)+1,0)),"")</f>
        <v>#N/A</v>
      </c>
      <c r="R490" s="39" t="e">
        <f>IF($E490="",IF(INDEX(Mal!P$9:P$431,COUNTIF($E$108:$F489,"")-COUNT($H$108:$H489)+1,0)=R489,"",INDEX(Mal!P$9:P$431,COUNTIF($E$108:$F489,"")-COUNT($H$108:$H489)+1,0)),"")</f>
        <v>#N/A</v>
      </c>
      <c r="S490" s="39" t="e">
        <f>IF($E490="",IF(INDEX(Mal!Q$9:Q$431,COUNTIF($E$108:$F489,"")-COUNT($H$108:$H489)+1,0)=S489,"",INDEX(Mal!Q$9:Q$431,COUNTIF($E$108:$F489,"")-COUNT($H$108:$H489)+1,0)),"")</f>
        <v>#N/A</v>
      </c>
      <c r="T490" s="39" t="e">
        <f>IF($E490="",IF(INDEX(Mal!R$9:R$431,COUNTIF($E$108:$F489,"")-COUNT($H$108:$H489)+1,0)=T489,"",INDEX(Mal!R$9:R$431,COUNTIF($E$108:$F489,"")-COUNT($H$108:$H489)+1,0)),"")</f>
        <v>#N/A</v>
      </c>
      <c r="U490" s="39" t="e">
        <f>IF($E490="",IF(INDEX(Mal!S$9:S$431,COUNTIF($E$108:$F489,"")-COUNT($H$108:$H489)+1,0)=U489,"",INDEX(Mal!S$9:S$431,COUNTIF($E$108:$F489,"")-COUNT($H$108:$H489)+1,0)),"")</f>
        <v>#N/A</v>
      </c>
      <c r="V490" s="39" t="e">
        <f t="shared" si="20"/>
        <v>#N/A</v>
      </c>
      <c r="W490" s="39" t="e">
        <f>IF(IF(AND(E490="",F490=""),INDEX(Mal!I$9:I$431,(COUNT($H$108:$H490)-COUNTIF($V$108:$V490,"")),0),"")="","",IF(AND(E490="",F490=""),INDEX(Mal!I$9:I$431,(COUNT($H$108:$H490)-COUNTIF($V$108:$V490,"")),0),""))</f>
        <v>#N/A</v>
      </c>
      <c r="X490" s="39" t="e">
        <f>IF($E490="",IF(INDEX(Mal!J$9:J$431,COUNTIF($E$108:$F489,"")-COUNT($H$108:$H489)+1,0)=X489,"",INDEX(Mal!J$9:J$431,COUNTIF($E$108:$F489,"")-COUNT($H$108:$H489)+1,0)),"")</f>
        <v>#N/A</v>
      </c>
      <c r="Y490" s="39" t="e">
        <f>IF(AND(Y489="",$H490=$H489),"",IF(VLOOKUP($H490,Mal!$A$9:$T$431,20,0)='Sales Orders'!Y489,"",VLOOKUP($H490,Mal!$A$9:$T$431,20,0)))</f>
        <v>#N/A</v>
      </c>
      <c r="Z490" s="39" t="e">
        <f t="shared" si="21"/>
        <v>#N/A</v>
      </c>
    </row>
    <row r="491" spans="1:26">
      <c r="A491" t="str">
        <f>IFERROR(IF(VLOOKUP(H491,Mal!$A$9:$A$431,1,0),"","END"),"END")</f>
        <v>END</v>
      </c>
      <c r="B491" s="39" t="e">
        <f>IF($E491="",IF(INDEX(Mal!$D$9:$D$431,COUNTIF($E$108:$F490,"")-COUNT($H$108:$H490)+1,0)=B490,"",INDEX(Mal!$D$9:$D$431,COUNTIF($E$108:$F490,"")-COUNT($H$108:$H490)+1,0)),"")</f>
        <v>#N/A</v>
      </c>
      <c r="C491" s="39" t="e">
        <f t="shared" si="22"/>
        <v>#N/A</v>
      </c>
      <c r="D491" s="39" t="e">
        <f>IF($E491="",IF(INDEX(Mal!$F$9:$F$431,COUNTIF($E$108:$F490,"")-COUNT($H$108:$H490)+1,0)=D490,"",INDEX(Mal!$F$9:$F$431,COUNTIF($E$108:$F490,"")-COUNT($H$108:$H490)+1,0)),"")</f>
        <v>#N/A</v>
      </c>
      <c r="E491" s="39" t="e">
        <f>IF(AND(E490="",$H491=$H490),"",IF(VLOOKUP(H491,Mal!$A$9:$B$431,2,0)='Sales Orders'!E490,"",VLOOKUP($H491,Mal!$A$9:$B$431,2,0)))</f>
        <v>#N/A</v>
      </c>
      <c r="F491" s="39" t="e">
        <f>IF($E491="",IF(INDEX(Mal!$C$9:$C$431,COUNTIF($E$108:$F490,"")-COUNT($H$108:$H490)+1,0)=F490,"",INDEX(Mal!$C$9:$C$431,COUNTIF($E$108:$F490,"")-COUNT($H$108:$H490)+1,0)),"")</f>
        <v>#N/A</v>
      </c>
      <c r="G491" s="39" t="e">
        <f t="shared" si="23"/>
        <v>#N/A</v>
      </c>
      <c r="H491" s="39">
        <f>IF(COUNTIF(Mal!$A$9:$A$431,'Sales Orders'!H490)+COUNTIFS(Mal!$A$9:$A$431,H490,Mal!$B$9:$B$431,"&lt;&gt;")+COUNTIFS(Mal!$A$9:$A$431,H490,Mal!$C$9:$C$431,"&lt;&gt;")=COUNTIF('Sales Orders'!$H$108:H490,'Sales Orders'!H490),'Sales Orders'!H490+1,'Sales Orders'!H490)</f>
        <v>2</v>
      </c>
      <c r="I491" s="39" t="e">
        <f>IF(E491="","",IF(Mal!$C$5="","",Mal!$C$5))</f>
        <v>#N/A</v>
      </c>
      <c r="J491" s="39" t="e">
        <f>IF(AND(J490="",$H491=$H490),"",IF(VLOOKUP($H491,Mal!$A$9:$H$431,7,0)='Sales Orders'!J490,"",VLOOKUP($H491,Mal!$A$9:$H$431,7,0)))</f>
        <v>#N/A</v>
      </c>
      <c r="K491" s="39" t="e">
        <f>IF(AND(K490="",$H491=$H490),"",IF(VLOOKUP($H491,Mal!$A$9:$H$431,8,0)='Sales Orders'!K490,"",VLOOKUP($H491,Mal!$A$9:$H$431,8,0)))</f>
        <v>#N/A</v>
      </c>
      <c r="L491" s="39" t="e">
        <f>IF(E491="","",IF(Mal!$C$6="","",Mal!$C$6))</f>
        <v>#N/A</v>
      </c>
      <c r="M491" s="39" t="e">
        <f>IF($E491="",IF(INDEX(Mal!K$9:K$431,COUNTIF($E$108:$F490,"")-COUNT($H$108:$H490)+1,0)=M490,"",INDEX(Mal!K$9:K$431,COUNTIF($E$108:$F490,"")-COUNT($H$108:$H490)+1,0)),"")</f>
        <v>#N/A</v>
      </c>
      <c r="N491" s="39" t="e">
        <f>IF($E491="",IF(INDEX(Mal!L$9:L$431,COUNTIF($E$108:$F490,"")-COUNT($H$108:$H490)+1,0)=N490,"",INDEX(Mal!L$9:L$431,COUNTIF($E$108:$F490,"")-COUNT($H$108:$H490)+1,0)),"")</f>
        <v>#N/A</v>
      </c>
      <c r="O491" s="39" t="e">
        <f>IF($E491="",IF(INDEX(Mal!M$9:M$431,COUNTIF($E$108:$F490,"")-COUNT($H$108:$H490)+1,0)=O490,"",INDEX(Mal!M$9:M$431,COUNTIF($E$108:$F490,"")-COUNT($H$108:$H490)+1,0)),"")</f>
        <v>#N/A</v>
      </c>
      <c r="P491" s="39" t="e">
        <f>IF($E491="",IF(INDEX(Mal!N$9:N$431,COUNTIF($E$108:$F490,"")-COUNT($H$108:$H490)+1,0)=P490,"",INDEX(Mal!N$9:N$431,COUNTIF($E$108:$F490,"")-COUNT($H$108:$H490)+1,0)),"")</f>
        <v>#N/A</v>
      </c>
      <c r="Q491" s="39" t="e">
        <f>IF($E491="",IF(INDEX(Mal!O$9:O$431,COUNTIF($E$108:$F490,"")-COUNT($H$108:$H490)+1,0)=Q490,"",INDEX(Mal!O$9:O$431,COUNTIF($E$108:$F490,"")-COUNT($H$108:$H490)+1,0)),"")</f>
        <v>#N/A</v>
      </c>
      <c r="R491" s="39" t="e">
        <f>IF($E491="",IF(INDEX(Mal!P$9:P$431,COUNTIF($E$108:$F490,"")-COUNT($H$108:$H490)+1,0)=R490,"",INDEX(Mal!P$9:P$431,COUNTIF($E$108:$F490,"")-COUNT($H$108:$H490)+1,0)),"")</f>
        <v>#N/A</v>
      </c>
      <c r="S491" s="39" t="e">
        <f>IF($E491="",IF(INDEX(Mal!Q$9:Q$431,COUNTIF($E$108:$F490,"")-COUNT($H$108:$H490)+1,0)=S490,"",INDEX(Mal!Q$9:Q$431,COUNTIF($E$108:$F490,"")-COUNT($H$108:$H490)+1,0)),"")</f>
        <v>#N/A</v>
      </c>
      <c r="T491" s="39" t="e">
        <f>IF($E491="",IF(INDEX(Mal!R$9:R$431,COUNTIF($E$108:$F490,"")-COUNT($H$108:$H490)+1,0)=T490,"",INDEX(Mal!R$9:R$431,COUNTIF($E$108:$F490,"")-COUNT($H$108:$H490)+1,0)),"")</f>
        <v>#N/A</v>
      </c>
      <c r="U491" s="39" t="e">
        <f>IF($E491="",IF(INDEX(Mal!S$9:S$431,COUNTIF($E$108:$F490,"")-COUNT($H$108:$H490)+1,0)=U490,"",INDEX(Mal!S$9:S$431,COUNTIF($E$108:$F490,"")-COUNT($H$108:$H490)+1,0)),"")</f>
        <v>#N/A</v>
      </c>
      <c r="V491" s="39" t="e">
        <f t="shared" si="20"/>
        <v>#N/A</v>
      </c>
      <c r="W491" s="39" t="e">
        <f>IF(IF(AND(E491="",F491=""),INDEX(Mal!I$9:I$431,(COUNT($H$108:$H491)-COUNTIF($V$108:$V491,"")),0),"")="","",IF(AND(E491="",F491=""),INDEX(Mal!I$9:I$431,(COUNT($H$108:$H491)-COUNTIF($V$108:$V491,"")),0),""))</f>
        <v>#N/A</v>
      </c>
      <c r="X491" s="39" t="e">
        <f>IF($E491="",IF(INDEX(Mal!J$9:J$431,COUNTIF($E$108:$F490,"")-COUNT($H$108:$H490)+1,0)=X490,"",INDEX(Mal!J$9:J$431,COUNTIF($E$108:$F490,"")-COUNT($H$108:$H490)+1,0)),"")</f>
        <v>#N/A</v>
      </c>
      <c r="Y491" s="39" t="e">
        <f>IF(AND(Y490="",$H491=$H490),"",IF(VLOOKUP($H491,Mal!$A$9:$T$431,20,0)='Sales Orders'!Y490,"",VLOOKUP($H491,Mal!$A$9:$T$431,20,0)))</f>
        <v>#N/A</v>
      </c>
      <c r="Z491" s="39" t="e">
        <f t="shared" si="21"/>
        <v>#N/A</v>
      </c>
    </row>
    <row r="492" spans="1:26">
      <c r="A492" t="str">
        <f>IFERROR(IF(VLOOKUP(H492,Mal!$A$9:$A$431,1,0),"","END"),"END")</f>
        <v>END</v>
      </c>
      <c r="B492" s="39" t="e">
        <f>IF($E492="",IF(INDEX(Mal!$D$9:$D$431,COUNTIF($E$108:$F491,"")-COUNT($H$108:$H491)+1,0)=B491,"",INDEX(Mal!$D$9:$D$431,COUNTIF($E$108:$F491,"")-COUNT($H$108:$H491)+1,0)),"")</f>
        <v>#N/A</v>
      </c>
      <c r="C492" s="39" t="e">
        <f t="shared" si="22"/>
        <v>#N/A</v>
      </c>
      <c r="D492" s="39" t="e">
        <f>IF($E492="",IF(INDEX(Mal!$F$9:$F$431,COUNTIF($E$108:$F491,"")-COUNT($H$108:$H491)+1,0)=D491,"",INDEX(Mal!$F$9:$F$431,COUNTIF($E$108:$F491,"")-COUNT($H$108:$H491)+1,0)),"")</f>
        <v>#N/A</v>
      </c>
      <c r="E492" s="39" t="e">
        <f>IF(AND(E491="",$H492=$H491),"",IF(VLOOKUP(H492,Mal!$A$9:$B$431,2,0)='Sales Orders'!E491,"",VLOOKUP($H492,Mal!$A$9:$B$431,2,0)))</f>
        <v>#N/A</v>
      </c>
      <c r="F492" s="39" t="e">
        <f>IF($E492="",IF(INDEX(Mal!$C$9:$C$431,COUNTIF($E$108:$F491,"")-COUNT($H$108:$H491)+1,0)=F491,"",INDEX(Mal!$C$9:$C$431,COUNTIF($E$108:$F491,"")-COUNT($H$108:$H491)+1,0)),"")</f>
        <v>#N/A</v>
      </c>
      <c r="G492" s="39" t="e">
        <f t="shared" si="23"/>
        <v>#N/A</v>
      </c>
      <c r="H492" s="39">
        <f>IF(COUNTIF(Mal!$A$9:$A$431,'Sales Orders'!H491)+COUNTIFS(Mal!$A$9:$A$431,H491,Mal!$B$9:$B$431,"&lt;&gt;")+COUNTIFS(Mal!$A$9:$A$431,H491,Mal!$C$9:$C$431,"&lt;&gt;")=COUNTIF('Sales Orders'!$H$108:H491,'Sales Orders'!H491),'Sales Orders'!H491+1,'Sales Orders'!H491)</f>
        <v>2</v>
      </c>
      <c r="I492" s="39" t="e">
        <f>IF(E492="","",IF(Mal!$C$5="","",Mal!$C$5))</f>
        <v>#N/A</v>
      </c>
      <c r="J492" s="39" t="e">
        <f>IF(AND(J491="",$H492=$H491),"",IF(VLOOKUP($H492,Mal!$A$9:$H$431,7,0)='Sales Orders'!J491,"",VLOOKUP($H492,Mal!$A$9:$H$431,7,0)))</f>
        <v>#N/A</v>
      </c>
      <c r="K492" s="39" t="e">
        <f>IF(AND(K491="",$H492=$H491),"",IF(VLOOKUP($H492,Mal!$A$9:$H$431,8,0)='Sales Orders'!K491,"",VLOOKUP($H492,Mal!$A$9:$H$431,8,0)))</f>
        <v>#N/A</v>
      </c>
      <c r="L492" s="39" t="e">
        <f>IF(E492="","",IF(Mal!$C$6="","",Mal!$C$6))</f>
        <v>#N/A</v>
      </c>
      <c r="M492" s="39" t="e">
        <f>IF($E492="",IF(INDEX(Mal!K$9:K$431,COUNTIF($E$108:$F491,"")-COUNT($H$108:$H491)+1,0)=M491,"",INDEX(Mal!K$9:K$431,COUNTIF($E$108:$F491,"")-COUNT($H$108:$H491)+1,0)),"")</f>
        <v>#N/A</v>
      </c>
      <c r="N492" s="39" t="e">
        <f>IF($E492="",IF(INDEX(Mal!L$9:L$431,COUNTIF($E$108:$F491,"")-COUNT($H$108:$H491)+1,0)=N491,"",INDEX(Mal!L$9:L$431,COUNTIF($E$108:$F491,"")-COUNT($H$108:$H491)+1,0)),"")</f>
        <v>#N/A</v>
      </c>
      <c r="O492" s="39" t="e">
        <f>IF($E492="",IF(INDEX(Mal!M$9:M$431,COUNTIF($E$108:$F491,"")-COUNT($H$108:$H491)+1,0)=O491,"",INDEX(Mal!M$9:M$431,COUNTIF($E$108:$F491,"")-COUNT($H$108:$H491)+1,0)),"")</f>
        <v>#N/A</v>
      </c>
      <c r="P492" s="39" t="e">
        <f>IF($E492="",IF(INDEX(Mal!N$9:N$431,COUNTIF($E$108:$F491,"")-COUNT($H$108:$H491)+1,0)=P491,"",INDEX(Mal!N$9:N$431,COUNTIF($E$108:$F491,"")-COUNT($H$108:$H491)+1,0)),"")</f>
        <v>#N/A</v>
      </c>
      <c r="Q492" s="39" t="e">
        <f>IF($E492="",IF(INDEX(Mal!O$9:O$431,COUNTIF($E$108:$F491,"")-COUNT($H$108:$H491)+1,0)=Q491,"",INDEX(Mal!O$9:O$431,COUNTIF($E$108:$F491,"")-COUNT($H$108:$H491)+1,0)),"")</f>
        <v>#N/A</v>
      </c>
      <c r="R492" s="39" t="e">
        <f>IF($E492="",IF(INDEX(Mal!P$9:P$431,COUNTIF($E$108:$F491,"")-COUNT($H$108:$H491)+1,0)=R491,"",INDEX(Mal!P$9:P$431,COUNTIF($E$108:$F491,"")-COUNT($H$108:$H491)+1,0)),"")</f>
        <v>#N/A</v>
      </c>
      <c r="S492" s="39" t="e">
        <f>IF($E492="",IF(INDEX(Mal!Q$9:Q$431,COUNTIF($E$108:$F491,"")-COUNT($H$108:$H491)+1,0)=S491,"",INDEX(Mal!Q$9:Q$431,COUNTIF($E$108:$F491,"")-COUNT($H$108:$H491)+1,0)),"")</f>
        <v>#N/A</v>
      </c>
      <c r="T492" s="39" t="e">
        <f>IF($E492="",IF(INDEX(Mal!R$9:R$431,COUNTIF($E$108:$F491,"")-COUNT($H$108:$H491)+1,0)=T491,"",INDEX(Mal!R$9:R$431,COUNTIF($E$108:$F491,"")-COUNT($H$108:$H491)+1,0)),"")</f>
        <v>#N/A</v>
      </c>
      <c r="U492" s="39" t="e">
        <f>IF($E492="",IF(INDEX(Mal!S$9:S$431,COUNTIF($E$108:$F491,"")-COUNT($H$108:$H491)+1,0)=U491,"",INDEX(Mal!S$9:S$431,COUNTIF($E$108:$F491,"")-COUNT($H$108:$H491)+1,0)),"")</f>
        <v>#N/A</v>
      </c>
      <c r="V492" s="39" t="e">
        <f t="shared" si="20"/>
        <v>#N/A</v>
      </c>
      <c r="W492" s="39" t="e">
        <f>IF(IF(AND(E492="",F492=""),INDEX(Mal!I$9:I$431,(COUNT($H$108:$H492)-COUNTIF($V$108:$V492,"")),0),"")="","",IF(AND(E492="",F492=""),INDEX(Mal!I$9:I$431,(COUNT($H$108:$H492)-COUNTIF($V$108:$V492,"")),0),""))</f>
        <v>#N/A</v>
      </c>
      <c r="X492" s="39" t="e">
        <f>IF($E492="",IF(INDEX(Mal!J$9:J$431,COUNTIF($E$108:$F491,"")-COUNT($H$108:$H491)+1,0)=X491,"",INDEX(Mal!J$9:J$431,COUNTIF($E$108:$F491,"")-COUNT($H$108:$H491)+1,0)),"")</f>
        <v>#N/A</v>
      </c>
      <c r="Y492" s="39" t="e">
        <f>IF(AND(Y491="",$H492=$H491),"",IF(VLOOKUP($H492,Mal!$A$9:$T$431,20,0)='Sales Orders'!Y491,"",VLOOKUP($H492,Mal!$A$9:$T$431,20,0)))</f>
        <v>#N/A</v>
      </c>
      <c r="Z492" s="39" t="e">
        <f t="shared" si="21"/>
        <v>#N/A</v>
      </c>
    </row>
    <row r="493" spans="1:26">
      <c r="A493" t="str">
        <f>IFERROR(IF(VLOOKUP(H493,Mal!$A$9:$A$431,1,0),"","END"),"END")</f>
        <v>END</v>
      </c>
      <c r="B493" s="39" t="e">
        <f>IF($E493="",IF(INDEX(Mal!$D$9:$D$431,COUNTIF($E$108:$F492,"")-COUNT($H$108:$H492)+1,0)=B492,"",INDEX(Mal!$D$9:$D$431,COUNTIF($E$108:$F492,"")-COUNT($H$108:$H492)+1,0)),"")</f>
        <v>#N/A</v>
      </c>
      <c r="C493" s="39" t="e">
        <f t="shared" si="22"/>
        <v>#N/A</v>
      </c>
      <c r="D493" s="39" t="e">
        <f>IF($E493="",IF(INDEX(Mal!$F$9:$F$431,COUNTIF($E$108:$F492,"")-COUNT($H$108:$H492)+1,0)=D492,"",INDEX(Mal!$F$9:$F$431,COUNTIF($E$108:$F492,"")-COUNT($H$108:$H492)+1,0)),"")</f>
        <v>#N/A</v>
      </c>
      <c r="E493" s="39" t="e">
        <f>IF(AND(E492="",$H493=$H492),"",IF(VLOOKUP(H493,Mal!$A$9:$B$431,2,0)='Sales Orders'!E492,"",VLOOKUP($H493,Mal!$A$9:$B$431,2,0)))</f>
        <v>#N/A</v>
      </c>
      <c r="F493" s="39" t="e">
        <f>IF($E493="",IF(INDEX(Mal!$C$9:$C$431,COUNTIF($E$108:$F492,"")-COUNT($H$108:$H492)+1,0)=F492,"",INDEX(Mal!$C$9:$C$431,COUNTIF($E$108:$F492,"")-COUNT($H$108:$H492)+1,0)),"")</f>
        <v>#N/A</v>
      </c>
      <c r="G493" s="39" t="e">
        <f t="shared" si="23"/>
        <v>#N/A</v>
      </c>
      <c r="H493" s="39">
        <f>IF(COUNTIF(Mal!$A$9:$A$431,'Sales Orders'!H492)+COUNTIFS(Mal!$A$9:$A$431,H492,Mal!$B$9:$B$431,"&lt;&gt;")+COUNTIFS(Mal!$A$9:$A$431,H492,Mal!$C$9:$C$431,"&lt;&gt;")=COUNTIF('Sales Orders'!$H$108:H492,'Sales Orders'!H492),'Sales Orders'!H492+1,'Sales Orders'!H492)</f>
        <v>2</v>
      </c>
      <c r="I493" s="39" t="e">
        <f>IF(E493="","",IF(Mal!$C$5="","",Mal!$C$5))</f>
        <v>#N/A</v>
      </c>
      <c r="J493" s="39" t="e">
        <f>IF(AND(J492="",$H493=$H492),"",IF(VLOOKUP($H493,Mal!$A$9:$H$431,7,0)='Sales Orders'!J492,"",VLOOKUP($H493,Mal!$A$9:$H$431,7,0)))</f>
        <v>#N/A</v>
      </c>
      <c r="K493" s="39" t="e">
        <f>IF(AND(K492="",$H493=$H492),"",IF(VLOOKUP($H493,Mal!$A$9:$H$431,8,0)='Sales Orders'!K492,"",VLOOKUP($H493,Mal!$A$9:$H$431,8,0)))</f>
        <v>#N/A</v>
      </c>
      <c r="L493" s="39" t="e">
        <f>IF(E493="","",IF(Mal!$C$6="","",Mal!$C$6))</f>
        <v>#N/A</v>
      </c>
      <c r="M493" s="39" t="e">
        <f>IF($E493="",IF(INDEX(Mal!K$9:K$431,COUNTIF($E$108:$F492,"")-COUNT($H$108:$H492)+1,0)=M492,"",INDEX(Mal!K$9:K$431,COUNTIF($E$108:$F492,"")-COUNT($H$108:$H492)+1,0)),"")</f>
        <v>#N/A</v>
      </c>
      <c r="N493" s="39" t="e">
        <f>IF($E493="",IF(INDEX(Mal!L$9:L$431,COUNTIF($E$108:$F492,"")-COUNT($H$108:$H492)+1,0)=N492,"",INDEX(Mal!L$9:L$431,COUNTIF($E$108:$F492,"")-COUNT($H$108:$H492)+1,0)),"")</f>
        <v>#N/A</v>
      </c>
      <c r="O493" s="39" t="e">
        <f>IF($E493="",IF(INDEX(Mal!M$9:M$431,COUNTIF($E$108:$F492,"")-COUNT($H$108:$H492)+1,0)=O492,"",INDEX(Mal!M$9:M$431,COUNTIF($E$108:$F492,"")-COUNT($H$108:$H492)+1,0)),"")</f>
        <v>#N/A</v>
      </c>
      <c r="P493" s="39" t="e">
        <f>IF($E493="",IF(INDEX(Mal!N$9:N$431,COUNTIF($E$108:$F492,"")-COUNT($H$108:$H492)+1,0)=P492,"",INDEX(Mal!N$9:N$431,COUNTIF($E$108:$F492,"")-COUNT($H$108:$H492)+1,0)),"")</f>
        <v>#N/A</v>
      </c>
      <c r="Q493" s="39" t="e">
        <f>IF($E493="",IF(INDEX(Mal!O$9:O$431,COUNTIF($E$108:$F492,"")-COUNT($H$108:$H492)+1,0)=Q492,"",INDEX(Mal!O$9:O$431,COUNTIF($E$108:$F492,"")-COUNT($H$108:$H492)+1,0)),"")</f>
        <v>#N/A</v>
      </c>
      <c r="R493" s="39" t="e">
        <f>IF($E493="",IF(INDEX(Mal!P$9:P$431,COUNTIF($E$108:$F492,"")-COUNT($H$108:$H492)+1,0)=R492,"",INDEX(Mal!P$9:P$431,COUNTIF($E$108:$F492,"")-COUNT($H$108:$H492)+1,0)),"")</f>
        <v>#N/A</v>
      </c>
      <c r="S493" s="39" t="e">
        <f>IF($E493="",IF(INDEX(Mal!Q$9:Q$431,COUNTIF($E$108:$F492,"")-COUNT($H$108:$H492)+1,0)=S492,"",INDEX(Mal!Q$9:Q$431,COUNTIF($E$108:$F492,"")-COUNT($H$108:$H492)+1,0)),"")</f>
        <v>#N/A</v>
      </c>
      <c r="T493" s="39" t="e">
        <f>IF($E493="",IF(INDEX(Mal!R$9:R$431,COUNTIF($E$108:$F492,"")-COUNT($H$108:$H492)+1,0)=T492,"",INDEX(Mal!R$9:R$431,COUNTIF($E$108:$F492,"")-COUNT($H$108:$H492)+1,0)),"")</f>
        <v>#N/A</v>
      </c>
      <c r="U493" s="39" t="e">
        <f>IF($E493="",IF(INDEX(Mal!S$9:S$431,COUNTIF($E$108:$F492,"")-COUNT($H$108:$H492)+1,0)=U492,"",INDEX(Mal!S$9:S$431,COUNTIF($E$108:$F492,"")-COUNT($H$108:$H492)+1,0)),"")</f>
        <v>#N/A</v>
      </c>
      <c r="V493" s="39" t="e">
        <f t="shared" ref="V493:V556" si="24">IF(E493="",IF(F493="",IF(F492="",V492+1,1),""),"")</f>
        <v>#N/A</v>
      </c>
      <c r="W493" s="39" t="e">
        <f>IF(IF(AND(E493="",F493=""),INDEX(Mal!I$9:I$431,(COUNT($H$108:$H493)-COUNTIF($V$108:$V493,"")),0),"")="","",IF(AND(E493="",F493=""),INDEX(Mal!I$9:I$431,(COUNT($H$108:$H493)-COUNTIF($V$108:$V493,"")),0),""))</f>
        <v>#N/A</v>
      </c>
      <c r="X493" s="39" t="e">
        <f>IF($E493="",IF(INDEX(Mal!J$9:J$431,COUNTIF($E$108:$F492,"")-COUNT($H$108:$H492)+1,0)=X492,"",INDEX(Mal!J$9:J$431,COUNTIF($E$108:$F492,"")-COUNT($H$108:$H492)+1,0)),"")</f>
        <v>#N/A</v>
      </c>
      <c r="Y493" s="39" t="e">
        <f>IF(AND(Y492="",$H493=$H492),"",IF(VLOOKUP($H493,Mal!$A$9:$T$431,20,0)='Sales Orders'!Y492,"",VLOOKUP($H493,Mal!$A$9:$T$431,20,0)))</f>
        <v>#N/A</v>
      </c>
      <c r="Z493" s="39" t="e">
        <f t="shared" ref="Z493:Z556" si="25">IF(F493="","",IF(D493="",0,1))</f>
        <v>#N/A</v>
      </c>
    </row>
    <row r="494" spans="1:26">
      <c r="A494" t="str">
        <f>IFERROR(IF(VLOOKUP(H494,Mal!$A$9:$A$431,1,0),"","END"),"END")</f>
        <v>END</v>
      </c>
      <c r="B494" s="39" t="e">
        <f>IF($E494="",IF(INDEX(Mal!$D$9:$D$431,COUNTIF($E$108:$F493,"")-COUNT($H$108:$H493)+1,0)=B493,"",INDEX(Mal!$D$9:$D$431,COUNTIF($E$108:$F493,"")-COUNT($H$108:$H493)+1,0)),"")</f>
        <v>#N/A</v>
      </c>
      <c r="C494" s="39" t="e">
        <f t="shared" ref="C494:C557" si="26">D494</f>
        <v>#N/A</v>
      </c>
      <c r="D494" s="39" t="e">
        <f>IF($E494="",IF(INDEX(Mal!$F$9:$F$431,COUNTIF($E$108:$F493,"")-COUNT($H$108:$H493)+1,0)=D493,"",INDEX(Mal!$F$9:$F$431,COUNTIF($E$108:$F493,"")-COUNT($H$108:$H493)+1,0)),"")</f>
        <v>#N/A</v>
      </c>
      <c r="E494" s="39" t="e">
        <f>IF(AND(E493="",$H494=$H493),"",IF(VLOOKUP(H494,Mal!$A$9:$B$431,2,0)='Sales Orders'!E493,"",VLOOKUP($H494,Mal!$A$9:$B$431,2,0)))</f>
        <v>#N/A</v>
      </c>
      <c r="F494" s="39" t="e">
        <f>IF($E494="",IF(INDEX(Mal!$C$9:$C$431,COUNTIF($E$108:$F493,"")-COUNT($H$108:$H493)+1,0)=F493,"",INDEX(Mal!$C$9:$C$431,COUNTIF($E$108:$F493,"")-COUNT($H$108:$H493)+1,0)),"")</f>
        <v>#N/A</v>
      </c>
      <c r="G494" s="39" t="e">
        <f t="shared" ref="G494:G557" si="27">IF(H494=H493,IF(F494="",G493,G493+1),0)</f>
        <v>#N/A</v>
      </c>
      <c r="H494" s="39">
        <f>IF(COUNTIF(Mal!$A$9:$A$431,'Sales Orders'!H493)+COUNTIFS(Mal!$A$9:$A$431,H493,Mal!$B$9:$B$431,"&lt;&gt;")+COUNTIFS(Mal!$A$9:$A$431,H493,Mal!$C$9:$C$431,"&lt;&gt;")=COUNTIF('Sales Orders'!$H$108:H493,'Sales Orders'!H493),'Sales Orders'!H493+1,'Sales Orders'!H493)</f>
        <v>2</v>
      </c>
      <c r="I494" s="39" t="e">
        <f>IF(E494="","",IF(Mal!$C$5="","",Mal!$C$5))</f>
        <v>#N/A</v>
      </c>
      <c r="J494" s="39" t="e">
        <f>IF(AND(J493="",$H494=$H493),"",IF(VLOOKUP($H494,Mal!$A$9:$H$431,7,0)='Sales Orders'!J493,"",VLOOKUP($H494,Mal!$A$9:$H$431,7,0)))</f>
        <v>#N/A</v>
      </c>
      <c r="K494" s="39" t="e">
        <f>IF(AND(K493="",$H494=$H493),"",IF(VLOOKUP($H494,Mal!$A$9:$H$431,8,0)='Sales Orders'!K493,"",VLOOKUP($H494,Mal!$A$9:$H$431,8,0)))</f>
        <v>#N/A</v>
      </c>
      <c r="L494" s="39" t="e">
        <f>IF(E494="","",IF(Mal!$C$6="","",Mal!$C$6))</f>
        <v>#N/A</v>
      </c>
      <c r="M494" s="39" t="e">
        <f>IF($E494="",IF(INDEX(Mal!K$9:K$431,COUNTIF($E$108:$F493,"")-COUNT($H$108:$H493)+1,0)=M493,"",INDEX(Mal!K$9:K$431,COUNTIF($E$108:$F493,"")-COUNT($H$108:$H493)+1,0)),"")</f>
        <v>#N/A</v>
      </c>
      <c r="N494" s="39" t="e">
        <f>IF($E494="",IF(INDEX(Mal!L$9:L$431,COUNTIF($E$108:$F493,"")-COUNT($H$108:$H493)+1,0)=N493,"",INDEX(Mal!L$9:L$431,COUNTIF($E$108:$F493,"")-COUNT($H$108:$H493)+1,0)),"")</f>
        <v>#N/A</v>
      </c>
      <c r="O494" s="39" t="e">
        <f>IF($E494="",IF(INDEX(Mal!M$9:M$431,COUNTIF($E$108:$F493,"")-COUNT($H$108:$H493)+1,0)=O493,"",INDEX(Mal!M$9:M$431,COUNTIF($E$108:$F493,"")-COUNT($H$108:$H493)+1,0)),"")</f>
        <v>#N/A</v>
      </c>
      <c r="P494" s="39" t="e">
        <f>IF($E494="",IF(INDEX(Mal!N$9:N$431,COUNTIF($E$108:$F493,"")-COUNT($H$108:$H493)+1,0)=P493,"",INDEX(Mal!N$9:N$431,COUNTIF($E$108:$F493,"")-COUNT($H$108:$H493)+1,0)),"")</f>
        <v>#N/A</v>
      </c>
      <c r="Q494" s="39" t="e">
        <f>IF($E494="",IF(INDEX(Mal!O$9:O$431,COUNTIF($E$108:$F493,"")-COUNT($H$108:$H493)+1,0)=Q493,"",INDEX(Mal!O$9:O$431,COUNTIF($E$108:$F493,"")-COUNT($H$108:$H493)+1,0)),"")</f>
        <v>#N/A</v>
      </c>
      <c r="R494" s="39" t="e">
        <f>IF($E494="",IF(INDEX(Mal!P$9:P$431,COUNTIF($E$108:$F493,"")-COUNT($H$108:$H493)+1,0)=R493,"",INDEX(Mal!P$9:P$431,COUNTIF($E$108:$F493,"")-COUNT($H$108:$H493)+1,0)),"")</f>
        <v>#N/A</v>
      </c>
      <c r="S494" s="39" t="e">
        <f>IF($E494="",IF(INDEX(Mal!Q$9:Q$431,COUNTIF($E$108:$F493,"")-COUNT($H$108:$H493)+1,0)=S493,"",INDEX(Mal!Q$9:Q$431,COUNTIF($E$108:$F493,"")-COUNT($H$108:$H493)+1,0)),"")</f>
        <v>#N/A</v>
      </c>
      <c r="T494" s="39" t="e">
        <f>IF($E494="",IF(INDEX(Mal!R$9:R$431,COUNTIF($E$108:$F493,"")-COUNT($H$108:$H493)+1,0)=T493,"",INDEX(Mal!R$9:R$431,COUNTIF($E$108:$F493,"")-COUNT($H$108:$H493)+1,0)),"")</f>
        <v>#N/A</v>
      </c>
      <c r="U494" s="39" t="e">
        <f>IF($E494="",IF(INDEX(Mal!S$9:S$431,COUNTIF($E$108:$F493,"")-COUNT($H$108:$H493)+1,0)=U493,"",INDEX(Mal!S$9:S$431,COUNTIF($E$108:$F493,"")-COUNT($H$108:$H493)+1,0)),"")</f>
        <v>#N/A</v>
      </c>
      <c r="V494" s="39" t="e">
        <f t="shared" si="24"/>
        <v>#N/A</v>
      </c>
      <c r="W494" s="39" t="e">
        <f>IF(IF(AND(E494="",F494=""),INDEX(Mal!I$9:I$431,(COUNT($H$108:$H494)-COUNTIF($V$108:$V494,"")),0),"")="","",IF(AND(E494="",F494=""),INDEX(Mal!I$9:I$431,(COUNT($H$108:$H494)-COUNTIF($V$108:$V494,"")),0),""))</f>
        <v>#N/A</v>
      </c>
      <c r="X494" s="39" t="e">
        <f>IF($E494="",IF(INDEX(Mal!J$9:J$431,COUNTIF($E$108:$F493,"")-COUNT($H$108:$H493)+1,0)=X493,"",INDEX(Mal!J$9:J$431,COUNTIF($E$108:$F493,"")-COUNT($H$108:$H493)+1,0)),"")</f>
        <v>#N/A</v>
      </c>
      <c r="Y494" s="39" t="e">
        <f>IF(AND(Y493="",$H494=$H493),"",IF(VLOOKUP($H494,Mal!$A$9:$T$431,20,0)='Sales Orders'!Y493,"",VLOOKUP($H494,Mal!$A$9:$T$431,20,0)))</f>
        <v>#N/A</v>
      </c>
      <c r="Z494" s="39" t="e">
        <f t="shared" si="25"/>
        <v>#N/A</v>
      </c>
    </row>
    <row r="495" spans="1:26">
      <c r="A495" t="str">
        <f>IFERROR(IF(VLOOKUP(H495,Mal!$A$9:$A$431,1,0),"","END"),"END")</f>
        <v>END</v>
      </c>
      <c r="B495" s="39" t="e">
        <f>IF($E495="",IF(INDEX(Mal!$D$9:$D$431,COUNTIF($E$108:$F494,"")-COUNT($H$108:$H494)+1,0)=B494,"",INDEX(Mal!$D$9:$D$431,COUNTIF($E$108:$F494,"")-COUNT($H$108:$H494)+1,0)),"")</f>
        <v>#N/A</v>
      </c>
      <c r="C495" s="39" t="e">
        <f t="shared" si="26"/>
        <v>#N/A</v>
      </c>
      <c r="D495" s="39" t="e">
        <f>IF($E495="",IF(INDEX(Mal!$F$9:$F$431,COUNTIF($E$108:$F494,"")-COUNT($H$108:$H494)+1,0)=D494,"",INDEX(Mal!$F$9:$F$431,COUNTIF($E$108:$F494,"")-COUNT($H$108:$H494)+1,0)),"")</f>
        <v>#N/A</v>
      </c>
      <c r="E495" s="39" t="e">
        <f>IF(AND(E494="",$H495=$H494),"",IF(VLOOKUP(H495,Mal!$A$9:$B$431,2,0)='Sales Orders'!E494,"",VLOOKUP($H495,Mal!$A$9:$B$431,2,0)))</f>
        <v>#N/A</v>
      </c>
      <c r="F495" s="39" t="e">
        <f>IF($E495="",IF(INDEX(Mal!$C$9:$C$431,COUNTIF($E$108:$F494,"")-COUNT($H$108:$H494)+1,0)=F494,"",INDEX(Mal!$C$9:$C$431,COUNTIF($E$108:$F494,"")-COUNT($H$108:$H494)+1,0)),"")</f>
        <v>#N/A</v>
      </c>
      <c r="G495" s="39" t="e">
        <f t="shared" si="27"/>
        <v>#N/A</v>
      </c>
      <c r="H495" s="39">
        <f>IF(COUNTIF(Mal!$A$9:$A$431,'Sales Orders'!H494)+COUNTIFS(Mal!$A$9:$A$431,H494,Mal!$B$9:$B$431,"&lt;&gt;")+COUNTIFS(Mal!$A$9:$A$431,H494,Mal!$C$9:$C$431,"&lt;&gt;")=COUNTIF('Sales Orders'!$H$108:H494,'Sales Orders'!H494),'Sales Orders'!H494+1,'Sales Orders'!H494)</f>
        <v>2</v>
      </c>
      <c r="I495" s="39" t="e">
        <f>IF(E495="","",IF(Mal!$C$5="","",Mal!$C$5))</f>
        <v>#N/A</v>
      </c>
      <c r="J495" s="39" t="e">
        <f>IF(AND(J494="",$H495=$H494),"",IF(VLOOKUP($H495,Mal!$A$9:$H$431,7,0)='Sales Orders'!J494,"",VLOOKUP($H495,Mal!$A$9:$H$431,7,0)))</f>
        <v>#N/A</v>
      </c>
      <c r="K495" s="39" t="e">
        <f>IF(AND(K494="",$H495=$H494),"",IF(VLOOKUP($H495,Mal!$A$9:$H$431,8,0)='Sales Orders'!K494,"",VLOOKUP($H495,Mal!$A$9:$H$431,8,0)))</f>
        <v>#N/A</v>
      </c>
      <c r="L495" s="39" t="e">
        <f>IF(E495="","",IF(Mal!$C$6="","",Mal!$C$6))</f>
        <v>#N/A</v>
      </c>
      <c r="M495" s="39" t="e">
        <f>IF($E495="",IF(INDEX(Mal!K$9:K$431,COUNTIF($E$108:$F494,"")-COUNT($H$108:$H494)+1,0)=M494,"",INDEX(Mal!K$9:K$431,COUNTIF($E$108:$F494,"")-COUNT($H$108:$H494)+1,0)),"")</f>
        <v>#N/A</v>
      </c>
      <c r="N495" s="39" t="e">
        <f>IF($E495="",IF(INDEX(Mal!L$9:L$431,COUNTIF($E$108:$F494,"")-COUNT($H$108:$H494)+1,0)=N494,"",INDEX(Mal!L$9:L$431,COUNTIF($E$108:$F494,"")-COUNT($H$108:$H494)+1,0)),"")</f>
        <v>#N/A</v>
      </c>
      <c r="O495" s="39" t="e">
        <f>IF($E495="",IF(INDEX(Mal!M$9:M$431,COUNTIF($E$108:$F494,"")-COUNT($H$108:$H494)+1,0)=O494,"",INDEX(Mal!M$9:M$431,COUNTIF($E$108:$F494,"")-COUNT($H$108:$H494)+1,0)),"")</f>
        <v>#N/A</v>
      </c>
      <c r="P495" s="39" t="e">
        <f>IF($E495="",IF(INDEX(Mal!N$9:N$431,COUNTIF($E$108:$F494,"")-COUNT($H$108:$H494)+1,0)=P494,"",INDEX(Mal!N$9:N$431,COUNTIF($E$108:$F494,"")-COUNT($H$108:$H494)+1,0)),"")</f>
        <v>#N/A</v>
      </c>
      <c r="Q495" s="39" t="e">
        <f>IF($E495="",IF(INDEX(Mal!O$9:O$431,COUNTIF($E$108:$F494,"")-COUNT($H$108:$H494)+1,0)=Q494,"",INDEX(Mal!O$9:O$431,COUNTIF($E$108:$F494,"")-COUNT($H$108:$H494)+1,0)),"")</f>
        <v>#N/A</v>
      </c>
      <c r="R495" s="39" t="e">
        <f>IF($E495="",IF(INDEX(Mal!P$9:P$431,COUNTIF($E$108:$F494,"")-COUNT($H$108:$H494)+1,0)=R494,"",INDEX(Mal!P$9:P$431,COUNTIF($E$108:$F494,"")-COUNT($H$108:$H494)+1,0)),"")</f>
        <v>#N/A</v>
      </c>
      <c r="S495" s="39" t="e">
        <f>IF($E495="",IF(INDEX(Mal!Q$9:Q$431,COUNTIF($E$108:$F494,"")-COUNT($H$108:$H494)+1,0)=S494,"",INDEX(Mal!Q$9:Q$431,COUNTIF($E$108:$F494,"")-COUNT($H$108:$H494)+1,0)),"")</f>
        <v>#N/A</v>
      </c>
      <c r="T495" s="39" t="e">
        <f>IF($E495="",IF(INDEX(Mal!R$9:R$431,COUNTIF($E$108:$F494,"")-COUNT($H$108:$H494)+1,0)=T494,"",INDEX(Mal!R$9:R$431,COUNTIF($E$108:$F494,"")-COUNT($H$108:$H494)+1,0)),"")</f>
        <v>#N/A</v>
      </c>
      <c r="U495" s="39" t="e">
        <f>IF($E495="",IF(INDEX(Mal!S$9:S$431,COUNTIF($E$108:$F494,"")-COUNT($H$108:$H494)+1,0)=U494,"",INDEX(Mal!S$9:S$431,COUNTIF($E$108:$F494,"")-COUNT($H$108:$H494)+1,0)),"")</f>
        <v>#N/A</v>
      </c>
      <c r="V495" s="39" t="e">
        <f t="shared" si="24"/>
        <v>#N/A</v>
      </c>
      <c r="W495" s="39" t="e">
        <f>IF(IF(AND(E495="",F495=""),INDEX(Mal!I$9:I$431,(COUNT($H$108:$H495)-COUNTIF($V$108:$V495,"")),0),"")="","",IF(AND(E495="",F495=""),INDEX(Mal!I$9:I$431,(COUNT($H$108:$H495)-COUNTIF($V$108:$V495,"")),0),""))</f>
        <v>#N/A</v>
      </c>
      <c r="X495" s="39" t="e">
        <f>IF($E495="",IF(INDEX(Mal!J$9:J$431,COUNTIF($E$108:$F494,"")-COUNT($H$108:$H494)+1,0)=X494,"",INDEX(Mal!J$9:J$431,COUNTIF($E$108:$F494,"")-COUNT($H$108:$H494)+1,0)),"")</f>
        <v>#N/A</v>
      </c>
      <c r="Y495" s="39" t="e">
        <f>IF(AND(Y494="",$H495=$H494),"",IF(VLOOKUP($H495,Mal!$A$9:$T$431,20,0)='Sales Orders'!Y494,"",VLOOKUP($H495,Mal!$A$9:$T$431,20,0)))</f>
        <v>#N/A</v>
      </c>
      <c r="Z495" s="39" t="e">
        <f t="shared" si="25"/>
        <v>#N/A</v>
      </c>
    </row>
    <row r="496" spans="1:26">
      <c r="A496" t="str">
        <f>IFERROR(IF(VLOOKUP(H496,Mal!$A$9:$A$431,1,0),"","END"),"END")</f>
        <v>END</v>
      </c>
      <c r="B496" s="39" t="e">
        <f>IF($E496="",IF(INDEX(Mal!$D$9:$D$431,COUNTIF($E$108:$F495,"")-COUNT($H$108:$H495)+1,0)=B495,"",INDEX(Mal!$D$9:$D$431,COUNTIF($E$108:$F495,"")-COUNT($H$108:$H495)+1,0)),"")</f>
        <v>#N/A</v>
      </c>
      <c r="C496" s="39" t="e">
        <f t="shared" si="26"/>
        <v>#N/A</v>
      </c>
      <c r="D496" s="39" t="e">
        <f>IF($E496="",IF(INDEX(Mal!$F$9:$F$431,COUNTIF($E$108:$F495,"")-COUNT($H$108:$H495)+1,0)=D495,"",INDEX(Mal!$F$9:$F$431,COUNTIF($E$108:$F495,"")-COUNT($H$108:$H495)+1,0)),"")</f>
        <v>#N/A</v>
      </c>
      <c r="E496" s="39" t="e">
        <f>IF(AND(E495="",$H496=$H495),"",IF(VLOOKUP(H496,Mal!$A$9:$B$431,2,0)='Sales Orders'!E495,"",VLOOKUP($H496,Mal!$A$9:$B$431,2,0)))</f>
        <v>#N/A</v>
      </c>
      <c r="F496" s="39" t="e">
        <f>IF($E496="",IF(INDEX(Mal!$C$9:$C$431,COUNTIF($E$108:$F495,"")-COUNT($H$108:$H495)+1,0)=F495,"",INDEX(Mal!$C$9:$C$431,COUNTIF($E$108:$F495,"")-COUNT($H$108:$H495)+1,0)),"")</f>
        <v>#N/A</v>
      </c>
      <c r="G496" s="39" t="e">
        <f t="shared" si="27"/>
        <v>#N/A</v>
      </c>
      <c r="H496" s="39">
        <f>IF(COUNTIF(Mal!$A$9:$A$431,'Sales Orders'!H495)+COUNTIFS(Mal!$A$9:$A$431,H495,Mal!$B$9:$B$431,"&lt;&gt;")+COUNTIFS(Mal!$A$9:$A$431,H495,Mal!$C$9:$C$431,"&lt;&gt;")=COUNTIF('Sales Orders'!$H$108:H495,'Sales Orders'!H495),'Sales Orders'!H495+1,'Sales Orders'!H495)</f>
        <v>2</v>
      </c>
      <c r="I496" s="39" t="e">
        <f>IF(E496="","",IF(Mal!$C$5="","",Mal!$C$5))</f>
        <v>#N/A</v>
      </c>
      <c r="J496" s="39" t="e">
        <f>IF(AND(J495="",$H496=$H495),"",IF(VLOOKUP($H496,Mal!$A$9:$H$431,7,0)='Sales Orders'!J495,"",VLOOKUP($H496,Mal!$A$9:$H$431,7,0)))</f>
        <v>#N/A</v>
      </c>
      <c r="K496" s="39" t="e">
        <f>IF(AND(K495="",$H496=$H495),"",IF(VLOOKUP($H496,Mal!$A$9:$H$431,8,0)='Sales Orders'!K495,"",VLOOKUP($H496,Mal!$A$9:$H$431,8,0)))</f>
        <v>#N/A</v>
      </c>
      <c r="L496" s="39" t="e">
        <f>IF(E496="","",IF(Mal!$C$6="","",Mal!$C$6))</f>
        <v>#N/A</v>
      </c>
      <c r="M496" s="39" t="e">
        <f>IF($E496="",IF(INDEX(Mal!K$9:K$431,COUNTIF($E$108:$F495,"")-COUNT($H$108:$H495)+1,0)=M495,"",INDEX(Mal!K$9:K$431,COUNTIF($E$108:$F495,"")-COUNT($H$108:$H495)+1,0)),"")</f>
        <v>#N/A</v>
      </c>
      <c r="N496" s="39" t="e">
        <f>IF($E496="",IF(INDEX(Mal!L$9:L$431,COUNTIF($E$108:$F495,"")-COUNT($H$108:$H495)+1,0)=N495,"",INDEX(Mal!L$9:L$431,COUNTIF($E$108:$F495,"")-COUNT($H$108:$H495)+1,0)),"")</f>
        <v>#N/A</v>
      </c>
      <c r="O496" s="39" t="e">
        <f>IF($E496="",IF(INDEX(Mal!M$9:M$431,COUNTIF($E$108:$F495,"")-COUNT($H$108:$H495)+1,0)=O495,"",INDEX(Mal!M$9:M$431,COUNTIF($E$108:$F495,"")-COUNT($H$108:$H495)+1,0)),"")</f>
        <v>#N/A</v>
      </c>
      <c r="P496" s="39" t="e">
        <f>IF($E496="",IF(INDEX(Mal!N$9:N$431,COUNTIF($E$108:$F495,"")-COUNT($H$108:$H495)+1,0)=P495,"",INDEX(Mal!N$9:N$431,COUNTIF($E$108:$F495,"")-COUNT($H$108:$H495)+1,0)),"")</f>
        <v>#N/A</v>
      </c>
      <c r="Q496" s="39" t="e">
        <f>IF($E496="",IF(INDEX(Mal!O$9:O$431,COUNTIF($E$108:$F495,"")-COUNT($H$108:$H495)+1,0)=Q495,"",INDEX(Mal!O$9:O$431,COUNTIF($E$108:$F495,"")-COUNT($H$108:$H495)+1,0)),"")</f>
        <v>#N/A</v>
      </c>
      <c r="R496" s="39" t="e">
        <f>IF($E496="",IF(INDEX(Mal!P$9:P$431,COUNTIF($E$108:$F495,"")-COUNT($H$108:$H495)+1,0)=R495,"",INDEX(Mal!P$9:P$431,COUNTIF($E$108:$F495,"")-COUNT($H$108:$H495)+1,0)),"")</f>
        <v>#N/A</v>
      </c>
      <c r="S496" s="39" t="e">
        <f>IF($E496="",IF(INDEX(Mal!Q$9:Q$431,COUNTIF($E$108:$F495,"")-COUNT($H$108:$H495)+1,0)=S495,"",INDEX(Mal!Q$9:Q$431,COUNTIF($E$108:$F495,"")-COUNT($H$108:$H495)+1,0)),"")</f>
        <v>#N/A</v>
      </c>
      <c r="T496" s="39" t="e">
        <f>IF($E496="",IF(INDEX(Mal!R$9:R$431,COUNTIF($E$108:$F495,"")-COUNT($H$108:$H495)+1,0)=T495,"",INDEX(Mal!R$9:R$431,COUNTIF($E$108:$F495,"")-COUNT($H$108:$H495)+1,0)),"")</f>
        <v>#N/A</v>
      </c>
      <c r="U496" s="39" t="e">
        <f>IF($E496="",IF(INDEX(Mal!S$9:S$431,COUNTIF($E$108:$F495,"")-COUNT($H$108:$H495)+1,0)=U495,"",INDEX(Mal!S$9:S$431,COUNTIF($E$108:$F495,"")-COUNT($H$108:$H495)+1,0)),"")</f>
        <v>#N/A</v>
      </c>
      <c r="V496" s="39" t="e">
        <f t="shared" si="24"/>
        <v>#N/A</v>
      </c>
      <c r="W496" s="39" t="e">
        <f>IF(IF(AND(E496="",F496=""),INDEX(Mal!I$9:I$431,(COUNT($H$108:$H496)-COUNTIF($V$108:$V496,"")),0),"")="","",IF(AND(E496="",F496=""),INDEX(Mal!I$9:I$431,(COUNT($H$108:$H496)-COUNTIF($V$108:$V496,"")),0),""))</f>
        <v>#N/A</v>
      </c>
      <c r="X496" s="39" t="e">
        <f>IF($E496="",IF(INDEX(Mal!J$9:J$431,COUNTIF($E$108:$F495,"")-COUNT($H$108:$H495)+1,0)=X495,"",INDEX(Mal!J$9:J$431,COUNTIF($E$108:$F495,"")-COUNT($H$108:$H495)+1,0)),"")</f>
        <v>#N/A</v>
      </c>
      <c r="Y496" s="39" t="e">
        <f>IF(AND(Y495="",$H496=$H495),"",IF(VLOOKUP($H496,Mal!$A$9:$T$431,20,0)='Sales Orders'!Y495,"",VLOOKUP($H496,Mal!$A$9:$T$431,20,0)))</f>
        <v>#N/A</v>
      </c>
      <c r="Z496" s="39" t="e">
        <f t="shared" si="25"/>
        <v>#N/A</v>
      </c>
    </row>
    <row r="497" spans="1:26">
      <c r="A497" t="str">
        <f>IFERROR(IF(VLOOKUP(H497,Mal!$A$9:$A$431,1,0),"","END"),"END")</f>
        <v>END</v>
      </c>
      <c r="B497" s="39" t="e">
        <f>IF($E497="",IF(INDEX(Mal!$D$9:$D$431,COUNTIF($E$108:$F496,"")-COUNT($H$108:$H496)+1,0)=B496,"",INDEX(Mal!$D$9:$D$431,COUNTIF($E$108:$F496,"")-COUNT($H$108:$H496)+1,0)),"")</f>
        <v>#N/A</v>
      </c>
      <c r="C497" s="39" t="e">
        <f t="shared" si="26"/>
        <v>#N/A</v>
      </c>
      <c r="D497" s="39" t="e">
        <f>IF($E497="",IF(INDEX(Mal!$F$9:$F$431,COUNTIF($E$108:$F496,"")-COUNT($H$108:$H496)+1,0)=D496,"",INDEX(Mal!$F$9:$F$431,COUNTIF($E$108:$F496,"")-COUNT($H$108:$H496)+1,0)),"")</f>
        <v>#N/A</v>
      </c>
      <c r="E497" s="39" t="e">
        <f>IF(AND(E496="",$H497=$H496),"",IF(VLOOKUP(H497,Mal!$A$9:$B$431,2,0)='Sales Orders'!E496,"",VLOOKUP($H497,Mal!$A$9:$B$431,2,0)))</f>
        <v>#N/A</v>
      </c>
      <c r="F497" s="39" t="e">
        <f>IF($E497="",IF(INDEX(Mal!$C$9:$C$431,COUNTIF($E$108:$F496,"")-COUNT($H$108:$H496)+1,0)=F496,"",INDEX(Mal!$C$9:$C$431,COUNTIF($E$108:$F496,"")-COUNT($H$108:$H496)+1,0)),"")</f>
        <v>#N/A</v>
      </c>
      <c r="G497" s="39" t="e">
        <f t="shared" si="27"/>
        <v>#N/A</v>
      </c>
      <c r="H497" s="39">
        <f>IF(COUNTIF(Mal!$A$9:$A$431,'Sales Orders'!H496)+COUNTIFS(Mal!$A$9:$A$431,H496,Mal!$B$9:$B$431,"&lt;&gt;")+COUNTIFS(Mal!$A$9:$A$431,H496,Mal!$C$9:$C$431,"&lt;&gt;")=COUNTIF('Sales Orders'!$H$108:H496,'Sales Orders'!H496),'Sales Orders'!H496+1,'Sales Orders'!H496)</f>
        <v>2</v>
      </c>
      <c r="I497" s="39" t="e">
        <f>IF(E497="","",IF(Mal!$C$5="","",Mal!$C$5))</f>
        <v>#N/A</v>
      </c>
      <c r="J497" s="39" t="e">
        <f>IF(AND(J496="",$H497=$H496),"",IF(VLOOKUP($H497,Mal!$A$9:$H$431,7,0)='Sales Orders'!J496,"",VLOOKUP($H497,Mal!$A$9:$H$431,7,0)))</f>
        <v>#N/A</v>
      </c>
      <c r="K497" s="39" t="e">
        <f>IF(AND(K496="",$H497=$H496),"",IF(VLOOKUP($H497,Mal!$A$9:$H$431,8,0)='Sales Orders'!K496,"",VLOOKUP($H497,Mal!$A$9:$H$431,8,0)))</f>
        <v>#N/A</v>
      </c>
      <c r="L497" s="39" t="e">
        <f>IF(E497="","",IF(Mal!$C$6="","",Mal!$C$6))</f>
        <v>#N/A</v>
      </c>
      <c r="M497" s="39" t="e">
        <f>IF($E497="",IF(INDEX(Mal!K$9:K$431,COUNTIF($E$108:$F496,"")-COUNT($H$108:$H496)+1,0)=M496,"",INDEX(Mal!K$9:K$431,COUNTIF($E$108:$F496,"")-COUNT($H$108:$H496)+1,0)),"")</f>
        <v>#N/A</v>
      </c>
      <c r="N497" s="39" t="e">
        <f>IF($E497="",IF(INDEX(Mal!L$9:L$431,COUNTIF($E$108:$F496,"")-COUNT($H$108:$H496)+1,0)=N496,"",INDEX(Mal!L$9:L$431,COUNTIF($E$108:$F496,"")-COUNT($H$108:$H496)+1,0)),"")</f>
        <v>#N/A</v>
      </c>
      <c r="O497" s="39" t="e">
        <f>IF($E497="",IF(INDEX(Mal!M$9:M$431,COUNTIF($E$108:$F496,"")-COUNT($H$108:$H496)+1,0)=O496,"",INDEX(Mal!M$9:M$431,COUNTIF($E$108:$F496,"")-COUNT($H$108:$H496)+1,0)),"")</f>
        <v>#N/A</v>
      </c>
      <c r="P497" s="39" t="e">
        <f>IF($E497="",IF(INDEX(Mal!N$9:N$431,COUNTIF($E$108:$F496,"")-COUNT($H$108:$H496)+1,0)=P496,"",INDEX(Mal!N$9:N$431,COUNTIF($E$108:$F496,"")-COUNT($H$108:$H496)+1,0)),"")</f>
        <v>#N/A</v>
      </c>
      <c r="Q497" s="39" t="e">
        <f>IF($E497="",IF(INDEX(Mal!O$9:O$431,COUNTIF($E$108:$F496,"")-COUNT($H$108:$H496)+1,0)=Q496,"",INDEX(Mal!O$9:O$431,COUNTIF($E$108:$F496,"")-COUNT($H$108:$H496)+1,0)),"")</f>
        <v>#N/A</v>
      </c>
      <c r="R497" s="39" t="e">
        <f>IF($E497="",IF(INDEX(Mal!P$9:P$431,COUNTIF($E$108:$F496,"")-COUNT($H$108:$H496)+1,0)=R496,"",INDEX(Mal!P$9:P$431,COUNTIF($E$108:$F496,"")-COUNT($H$108:$H496)+1,0)),"")</f>
        <v>#N/A</v>
      </c>
      <c r="S497" s="39" t="e">
        <f>IF($E497="",IF(INDEX(Mal!Q$9:Q$431,COUNTIF($E$108:$F496,"")-COUNT($H$108:$H496)+1,0)=S496,"",INDEX(Mal!Q$9:Q$431,COUNTIF($E$108:$F496,"")-COUNT($H$108:$H496)+1,0)),"")</f>
        <v>#N/A</v>
      </c>
      <c r="T497" s="39" t="e">
        <f>IF($E497="",IF(INDEX(Mal!R$9:R$431,COUNTIF($E$108:$F496,"")-COUNT($H$108:$H496)+1,0)=T496,"",INDEX(Mal!R$9:R$431,COUNTIF($E$108:$F496,"")-COUNT($H$108:$H496)+1,0)),"")</f>
        <v>#N/A</v>
      </c>
      <c r="U497" s="39" t="e">
        <f>IF($E497="",IF(INDEX(Mal!S$9:S$431,COUNTIF($E$108:$F496,"")-COUNT($H$108:$H496)+1,0)=U496,"",INDEX(Mal!S$9:S$431,COUNTIF($E$108:$F496,"")-COUNT($H$108:$H496)+1,0)),"")</f>
        <v>#N/A</v>
      </c>
      <c r="V497" s="39" t="e">
        <f t="shared" si="24"/>
        <v>#N/A</v>
      </c>
      <c r="W497" s="39" t="e">
        <f>IF(IF(AND(E497="",F497=""),INDEX(Mal!I$9:I$431,(COUNT($H$108:$H497)-COUNTIF($V$108:$V497,"")),0),"")="","",IF(AND(E497="",F497=""),INDEX(Mal!I$9:I$431,(COUNT($H$108:$H497)-COUNTIF($V$108:$V497,"")),0),""))</f>
        <v>#N/A</v>
      </c>
      <c r="X497" s="39" t="e">
        <f>IF($E497="",IF(INDEX(Mal!J$9:J$431,COUNTIF($E$108:$F496,"")-COUNT($H$108:$H496)+1,0)=X496,"",INDEX(Mal!J$9:J$431,COUNTIF($E$108:$F496,"")-COUNT($H$108:$H496)+1,0)),"")</f>
        <v>#N/A</v>
      </c>
      <c r="Y497" s="39" t="e">
        <f>IF(AND(Y496="",$H497=$H496),"",IF(VLOOKUP($H497,Mal!$A$9:$T$431,20,0)='Sales Orders'!Y496,"",VLOOKUP($H497,Mal!$A$9:$T$431,20,0)))</f>
        <v>#N/A</v>
      </c>
      <c r="Z497" s="39" t="e">
        <f t="shared" si="25"/>
        <v>#N/A</v>
      </c>
    </row>
    <row r="498" spans="1:26">
      <c r="A498" t="str">
        <f>IFERROR(IF(VLOOKUP(H498,Mal!$A$9:$A$431,1,0),"","END"),"END")</f>
        <v>END</v>
      </c>
      <c r="B498" s="39" t="e">
        <f>IF($E498="",IF(INDEX(Mal!$D$9:$D$431,COUNTIF($E$108:$F497,"")-COUNT($H$108:$H497)+1,0)=B497,"",INDEX(Mal!$D$9:$D$431,COUNTIF($E$108:$F497,"")-COUNT($H$108:$H497)+1,0)),"")</f>
        <v>#N/A</v>
      </c>
      <c r="C498" s="39" t="e">
        <f t="shared" si="26"/>
        <v>#N/A</v>
      </c>
      <c r="D498" s="39" t="e">
        <f>IF($E498="",IF(INDEX(Mal!$F$9:$F$431,COUNTIF($E$108:$F497,"")-COUNT($H$108:$H497)+1,0)=D497,"",INDEX(Mal!$F$9:$F$431,COUNTIF($E$108:$F497,"")-COUNT($H$108:$H497)+1,0)),"")</f>
        <v>#N/A</v>
      </c>
      <c r="E498" s="39" t="e">
        <f>IF(AND(E497="",$H498=$H497),"",IF(VLOOKUP(H498,Mal!$A$9:$B$431,2,0)='Sales Orders'!E497,"",VLOOKUP($H498,Mal!$A$9:$B$431,2,0)))</f>
        <v>#N/A</v>
      </c>
      <c r="F498" s="39" t="e">
        <f>IF($E498="",IF(INDEX(Mal!$C$9:$C$431,COUNTIF($E$108:$F497,"")-COUNT($H$108:$H497)+1,0)=F497,"",INDEX(Mal!$C$9:$C$431,COUNTIF($E$108:$F497,"")-COUNT($H$108:$H497)+1,0)),"")</f>
        <v>#N/A</v>
      </c>
      <c r="G498" s="39" t="e">
        <f t="shared" si="27"/>
        <v>#N/A</v>
      </c>
      <c r="H498" s="39">
        <f>IF(COUNTIF(Mal!$A$9:$A$431,'Sales Orders'!H497)+COUNTIFS(Mal!$A$9:$A$431,H497,Mal!$B$9:$B$431,"&lt;&gt;")+COUNTIFS(Mal!$A$9:$A$431,H497,Mal!$C$9:$C$431,"&lt;&gt;")=COUNTIF('Sales Orders'!$H$108:H497,'Sales Orders'!H497),'Sales Orders'!H497+1,'Sales Orders'!H497)</f>
        <v>2</v>
      </c>
      <c r="I498" s="39" t="e">
        <f>IF(E498="","",IF(Mal!$C$5="","",Mal!$C$5))</f>
        <v>#N/A</v>
      </c>
      <c r="J498" s="39" t="e">
        <f>IF(AND(J497="",$H498=$H497),"",IF(VLOOKUP($H498,Mal!$A$9:$H$431,7,0)='Sales Orders'!J497,"",VLOOKUP($H498,Mal!$A$9:$H$431,7,0)))</f>
        <v>#N/A</v>
      </c>
      <c r="K498" s="39" t="e">
        <f>IF(AND(K497="",$H498=$H497),"",IF(VLOOKUP($H498,Mal!$A$9:$H$431,8,0)='Sales Orders'!K497,"",VLOOKUP($H498,Mal!$A$9:$H$431,8,0)))</f>
        <v>#N/A</v>
      </c>
      <c r="L498" s="39" t="e">
        <f>IF(E498="","",IF(Mal!$C$6="","",Mal!$C$6))</f>
        <v>#N/A</v>
      </c>
      <c r="M498" s="39" t="e">
        <f>IF($E498="",IF(INDEX(Mal!K$9:K$431,COUNTIF($E$108:$F497,"")-COUNT($H$108:$H497)+1,0)=M497,"",INDEX(Mal!K$9:K$431,COUNTIF($E$108:$F497,"")-COUNT($H$108:$H497)+1,0)),"")</f>
        <v>#N/A</v>
      </c>
      <c r="N498" s="39" t="e">
        <f>IF($E498="",IF(INDEX(Mal!L$9:L$431,COUNTIF($E$108:$F497,"")-COUNT($H$108:$H497)+1,0)=N497,"",INDEX(Mal!L$9:L$431,COUNTIF($E$108:$F497,"")-COUNT($H$108:$H497)+1,0)),"")</f>
        <v>#N/A</v>
      </c>
      <c r="O498" s="39" t="e">
        <f>IF($E498="",IF(INDEX(Mal!M$9:M$431,COUNTIF($E$108:$F497,"")-COUNT($H$108:$H497)+1,0)=O497,"",INDEX(Mal!M$9:M$431,COUNTIF($E$108:$F497,"")-COUNT($H$108:$H497)+1,0)),"")</f>
        <v>#N/A</v>
      </c>
      <c r="P498" s="39" t="e">
        <f>IF($E498="",IF(INDEX(Mal!N$9:N$431,COUNTIF($E$108:$F497,"")-COUNT($H$108:$H497)+1,0)=P497,"",INDEX(Mal!N$9:N$431,COUNTIF($E$108:$F497,"")-COUNT($H$108:$H497)+1,0)),"")</f>
        <v>#N/A</v>
      </c>
      <c r="Q498" s="39" t="e">
        <f>IF($E498="",IF(INDEX(Mal!O$9:O$431,COUNTIF($E$108:$F497,"")-COUNT($H$108:$H497)+1,0)=Q497,"",INDEX(Mal!O$9:O$431,COUNTIF($E$108:$F497,"")-COUNT($H$108:$H497)+1,0)),"")</f>
        <v>#N/A</v>
      </c>
      <c r="R498" s="39" t="e">
        <f>IF($E498="",IF(INDEX(Mal!P$9:P$431,COUNTIF($E$108:$F497,"")-COUNT($H$108:$H497)+1,0)=R497,"",INDEX(Mal!P$9:P$431,COUNTIF($E$108:$F497,"")-COUNT($H$108:$H497)+1,0)),"")</f>
        <v>#N/A</v>
      </c>
      <c r="S498" s="39" t="e">
        <f>IF($E498="",IF(INDEX(Mal!Q$9:Q$431,COUNTIF($E$108:$F497,"")-COUNT($H$108:$H497)+1,0)=S497,"",INDEX(Mal!Q$9:Q$431,COUNTIF($E$108:$F497,"")-COUNT($H$108:$H497)+1,0)),"")</f>
        <v>#N/A</v>
      </c>
      <c r="T498" s="39" t="e">
        <f>IF($E498="",IF(INDEX(Mal!R$9:R$431,COUNTIF($E$108:$F497,"")-COUNT($H$108:$H497)+1,0)=T497,"",INDEX(Mal!R$9:R$431,COUNTIF($E$108:$F497,"")-COUNT($H$108:$H497)+1,0)),"")</f>
        <v>#N/A</v>
      </c>
      <c r="U498" s="39" t="e">
        <f>IF($E498="",IF(INDEX(Mal!S$9:S$431,COUNTIF($E$108:$F497,"")-COUNT($H$108:$H497)+1,0)=U497,"",INDEX(Mal!S$9:S$431,COUNTIF($E$108:$F497,"")-COUNT($H$108:$H497)+1,0)),"")</f>
        <v>#N/A</v>
      </c>
      <c r="V498" s="39" t="e">
        <f t="shared" si="24"/>
        <v>#N/A</v>
      </c>
      <c r="W498" s="39" t="e">
        <f>IF(IF(AND(E498="",F498=""),INDEX(Mal!I$9:I$431,(COUNT($H$108:$H498)-COUNTIF($V$108:$V498,"")),0),"")="","",IF(AND(E498="",F498=""),INDEX(Mal!I$9:I$431,(COUNT($H$108:$H498)-COUNTIF($V$108:$V498,"")),0),""))</f>
        <v>#N/A</v>
      </c>
      <c r="X498" s="39" t="e">
        <f>IF($E498="",IF(INDEX(Mal!J$9:J$431,COUNTIF($E$108:$F497,"")-COUNT($H$108:$H497)+1,0)=X497,"",INDEX(Mal!J$9:J$431,COUNTIF($E$108:$F497,"")-COUNT($H$108:$H497)+1,0)),"")</f>
        <v>#N/A</v>
      </c>
      <c r="Y498" s="39" t="e">
        <f>IF(AND(Y497="",$H498=$H497),"",IF(VLOOKUP($H498,Mal!$A$9:$T$431,20,0)='Sales Orders'!Y497,"",VLOOKUP($H498,Mal!$A$9:$T$431,20,0)))</f>
        <v>#N/A</v>
      </c>
      <c r="Z498" s="39" t="e">
        <f t="shared" si="25"/>
        <v>#N/A</v>
      </c>
    </row>
    <row r="499" spans="1:26">
      <c r="A499" t="str">
        <f>IFERROR(IF(VLOOKUP(H499,Mal!$A$9:$A$431,1,0),"","END"),"END")</f>
        <v>END</v>
      </c>
      <c r="B499" s="39" t="e">
        <f>IF($E499="",IF(INDEX(Mal!$D$9:$D$431,COUNTIF($E$108:$F498,"")-COUNT($H$108:$H498)+1,0)=B498,"",INDEX(Mal!$D$9:$D$431,COUNTIF($E$108:$F498,"")-COUNT($H$108:$H498)+1,0)),"")</f>
        <v>#N/A</v>
      </c>
      <c r="C499" s="39" t="e">
        <f t="shared" si="26"/>
        <v>#N/A</v>
      </c>
      <c r="D499" s="39" t="e">
        <f>IF($E499="",IF(INDEX(Mal!$F$9:$F$431,COUNTIF($E$108:$F498,"")-COUNT($H$108:$H498)+1,0)=D498,"",INDEX(Mal!$F$9:$F$431,COUNTIF($E$108:$F498,"")-COUNT($H$108:$H498)+1,0)),"")</f>
        <v>#N/A</v>
      </c>
      <c r="E499" s="39" t="e">
        <f>IF(AND(E498="",$H499=$H498),"",IF(VLOOKUP(H499,Mal!$A$9:$B$431,2,0)='Sales Orders'!E498,"",VLOOKUP($H499,Mal!$A$9:$B$431,2,0)))</f>
        <v>#N/A</v>
      </c>
      <c r="F499" s="39" t="e">
        <f>IF($E499="",IF(INDEX(Mal!$C$9:$C$431,COUNTIF($E$108:$F498,"")-COUNT($H$108:$H498)+1,0)=F498,"",INDEX(Mal!$C$9:$C$431,COUNTIF($E$108:$F498,"")-COUNT($H$108:$H498)+1,0)),"")</f>
        <v>#N/A</v>
      </c>
      <c r="G499" s="39" t="e">
        <f t="shared" si="27"/>
        <v>#N/A</v>
      </c>
      <c r="H499" s="39">
        <f>IF(COUNTIF(Mal!$A$9:$A$431,'Sales Orders'!H498)+COUNTIFS(Mal!$A$9:$A$431,H498,Mal!$B$9:$B$431,"&lt;&gt;")+COUNTIFS(Mal!$A$9:$A$431,H498,Mal!$C$9:$C$431,"&lt;&gt;")=COUNTIF('Sales Orders'!$H$108:H498,'Sales Orders'!H498),'Sales Orders'!H498+1,'Sales Orders'!H498)</f>
        <v>2</v>
      </c>
      <c r="I499" s="39" t="e">
        <f>IF(E499="","",IF(Mal!$C$5="","",Mal!$C$5))</f>
        <v>#N/A</v>
      </c>
      <c r="J499" s="39" t="e">
        <f>IF(AND(J498="",$H499=$H498),"",IF(VLOOKUP($H499,Mal!$A$9:$H$431,7,0)='Sales Orders'!J498,"",VLOOKUP($H499,Mal!$A$9:$H$431,7,0)))</f>
        <v>#N/A</v>
      </c>
      <c r="K499" s="39" t="e">
        <f>IF(AND(K498="",$H499=$H498),"",IF(VLOOKUP($H499,Mal!$A$9:$H$431,8,0)='Sales Orders'!K498,"",VLOOKUP($H499,Mal!$A$9:$H$431,8,0)))</f>
        <v>#N/A</v>
      </c>
      <c r="L499" s="39" t="e">
        <f>IF(E499="","",IF(Mal!$C$6="","",Mal!$C$6))</f>
        <v>#N/A</v>
      </c>
      <c r="M499" s="39" t="e">
        <f>IF($E499="",IF(INDEX(Mal!K$9:K$431,COUNTIF($E$108:$F498,"")-COUNT($H$108:$H498)+1,0)=M498,"",INDEX(Mal!K$9:K$431,COUNTIF($E$108:$F498,"")-COUNT($H$108:$H498)+1,0)),"")</f>
        <v>#N/A</v>
      </c>
      <c r="N499" s="39" t="e">
        <f>IF($E499="",IF(INDEX(Mal!L$9:L$431,COUNTIF($E$108:$F498,"")-COUNT($H$108:$H498)+1,0)=N498,"",INDEX(Mal!L$9:L$431,COUNTIF($E$108:$F498,"")-COUNT($H$108:$H498)+1,0)),"")</f>
        <v>#N/A</v>
      </c>
      <c r="O499" s="39" t="e">
        <f>IF($E499="",IF(INDEX(Mal!M$9:M$431,COUNTIF($E$108:$F498,"")-COUNT($H$108:$H498)+1,0)=O498,"",INDEX(Mal!M$9:M$431,COUNTIF($E$108:$F498,"")-COUNT($H$108:$H498)+1,0)),"")</f>
        <v>#N/A</v>
      </c>
      <c r="P499" s="39" t="e">
        <f>IF($E499="",IF(INDEX(Mal!N$9:N$431,COUNTIF($E$108:$F498,"")-COUNT($H$108:$H498)+1,0)=P498,"",INDEX(Mal!N$9:N$431,COUNTIF($E$108:$F498,"")-COUNT($H$108:$H498)+1,0)),"")</f>
        <v>#N/A</v>
      </c>
      <c r="Q499" s="39" t="e">
        <f>IF($E499="",IF(INDEX(Mal!O$9:O$431,COUNTIF($E$108:$F498,"")-COUNT($H$108:$H498)+1,0)=Q498,"",INDEX(Mal!O$9:O$431,COUNTIF($E$108:$F498,"")-COUNT($H$108:$H498)+1,0)),"")</f>
        <v>#N/A</v>
      </c>
      <c r="R499" s="39" t="e">
        <f>IF($E499="",IF(INDEX(Mal!P$9:P$431,COUNTIF($E$108:$F498,"")-COUNT($H$108:$H498)+1,0)=R498,"",INDEX(Mal!P$9:P$431,COUNTIF($E$108:$F498,"")-COUNT($H$108:$H498)+1,0)),"")</f>
        <v>#N/A</v>
      </c>
      <c r="S499" s="39" t="e">
        <f>IF($E499="",IF(INDEX(Mal!Q$9:Q$431,COUNTIF($E$108:$F498,"")-COUNT($H$108:$H498)+1,0)=S498,"",INDEX(Mal!Q$9:Q$431,COUNTIF($E$108:$F498,"")-COUNT($H$108:$H498)+1,0)),"")</f>
        <v>#N/A</v>
      </c>
      <c r="T499" s="39" t="e">
        <f>IF($E499="",IF(INDEX(Mal!R$9:R$431,COUNTIF($E$108:$F498,"")-COUNT($H$108:$H498)+1,0)=T498,"",INDEX(Mal!R$9:R$431,COUNTIF($E$108:$F498,"")-COUNT($H$108:$H498)+1,0)),"")</f>
        <v>#N/A</v>
      </c>
      <c r="U499" s="39" t="e">
        <f>IF($E499="",IF(INDEX(Mal!S$9:S$431,COUNTIF($E$108:$F498,"")-COUNT($H$108:$H498)+1,0)=U498,"",INDEX(Mal!S$9:S$431,COUNTIF($E$108:$F498,"")-COUNT($H$108:$H498)+1,0)),"")</f>
        <v>#N/A</v>
      </c>
      <c r="V499" s="39" t="e">
        <f t="shared" si="24"/>
        <v>#N/A</v>
      </c>
      <c r="W499" s="39" t="e">
        <f>IF(IF(AND(E499="",F499=""),INDEX(Mal!I$9:I$431,(COUNT($H$108:$H499)-COUNTIF($V$108:$V499,"")),0),"")="","",IF(AND(E499="",F499=""),INDEX(Mal!I$9:I$431,(COUNT($H$108:$H499)-COUNTIF($V$108:$V499,"")),0),""))</f>
        <v>#N/A</v>
      </c>
      <c r="X499" s="39" t="e">
        <f>IF($E499="",IF(INDEX(Mal!J$9:J$431,COUNTIF($E$108:$F498,"")-COUNT($H$108:$H498)+1,0)=X498,"",INDEX(Mal!J$9:J$431,COUNTIF($E$108:$F498,"")-COUNT($H$108:$H498)+1,0)),"")</f>
        <v>#N/A</v>
      </c>
      <c r="Y499" s="39" t="e">
        <f>IF(AND(Y498="",$H499=$H498),"",IF(VLOOKUP($H499,Mal!$A$9:$T$431,20,0)='Sales Orders'!Y498,"",VLOOKUP($H499,Mal!$A$9:$T$431,20,0)))</f>
        <v>#N/A</v>
      </c>
      <c r="Z499" s="39" t="e">
        <f t="shared" si="25"/>
        <v>#N/A</v>
      </c>
    </row>
    <row r="500" spans="1:26">
      <c r="A500" t="str">
        <f>IFERROR(IF(VLOOKUP(H500,Mal!$A$9:$A$431,1,0),"","END"),"END")</f>
        <v>END</v>
      </c>
      <c r="B500" s="39" t="e">
        <f>IF($E500="",IF(INDEX(Mal!$D$9:$D$431,COUNTIF($E$108:$F499,"")-COUNT($H$108:$H499)+1,0)=B499,"",INDEX(Mal!$D$9:$D$431,COUNTIF($E$108:$F499,"")-COUNT($H$108:$H499)+1,0)),"")</f>
        <v>#N/A</v>
      </c>
      <c r="C500" s="39" t="e">
        <f t="shared" si="26"/>
        <v>#N/A</v>
      </c>
      <c r="D500" s="39" t="e">
        <f>IF($E500="",IF(INDEX(Mal!$F$9:$F$431,COUNTIF($E$108:$F499,"")-COUNT($H$108:$H499)+1,0)=D499,"",INDEX(Mal!$F$9:$F$431,COUNTIF($E$108:$F499,"")-COUNT($H$108:$H499)+1,0)),"")</f>
        <v>#N/A</v>
      </c>
      <c r="E500" s="39" t="e">
        <f>IF(AND(E499="",$H500=$H499),"",IF(VLOOKUP(H500,Mal!$A$9:$B$431,2,0)='Sales Orders'!E499,"",VLOOKUP($H500,Mal!$A$9:$B$431,2,0)))</f>
        <v>#N/A</v>
      </c>
      <c r="F500" s="39" t="e">
        <f>IF($E500="",IF(INDEX(Mal!$C$9:$C$431,COUNTIF($E$108:$F499,"")-COUNT($H$108:$H499)+1,0)=F499,"",INDEX(Mal!$C$9:$C$431,COUNTIF($E$108:$F499,"")-COUNT($H$108:$H499)+1,0)),"")</f>
        <v>#N/A</v>
      </c>
      <c r="G500" s="39" t="e">
        <f t="shared" si="27"/>
        <v>#N/A</v>
      </c>
      <c r="H500" s="39">
        <f>IF(COUNTIF(Mal!$A$9:$A$431,'Sales Orders'!H499)+COUNTIFS(Mal!$A$9:$A$431,H499,Mal!$B$9:$B$431,"&lt;&gt;")+COUNTIFS(Mal!$A$9:$A$431,H499,Mal!$C$9:$C$431,"&lt;&gt;")=COUNTIF('Sales Orders'!$H$108:H499,'Sales Orders'!H499),'Sales Orders'!H499+1,'Sales Orders'!H499)</f>
        <v>2</v>
      </c>
      <c r="I500" s="39" t="e">
        <f>IF(E500="","",IF(Mal!$C$5="","",Mal!$C$5))</f>
        <v>#N/A</v>
      </c>
      <c r="J500" s="39" t="e">
        <f>IF(AND(J499="",$H500=$H499),"",IF(VLOOKUP($H500,Mal!$A$9:$H$431,7,0)='Sales Orders'!J499,"",VLOOKUP($H500,Mal!$A$9:$H$431,7,0)))</f>
        <v>#N/A</v>
      </c>
      <c r="K500" s="39" t="e">
        <f>IF(AND(K499="",$H500=$H499),"",IF(VLOOKUP($H500,Mal!$A$9:$H$431,8,0)='Sales Orders'!K499,"",VLOOKUP($H500,Mal!$A$9:$H$431,8,0)))</f>
        <v>#N/A</v>
      </c>
      <c r="L500" s="39" t="e">
        <f>IF(E500="","",IF(Mal!$C$6="","",Mal!$C$6))</f>
        <v>#N/A</v>
      </c>
      <c r="M500" s="39" t="e">
        <f>IF($E500="",IF(INDEX(Mal!K$9:K$431,COUNTIF($E$108:$F499,"")-COUNT($H$108:$H499)+1,0)=M499,"",INDEX(Mal!K$9:K$431,COUNTIF($E$108:$F499,"")-COUNT($H$108:$H499)+1,0)),"")</f>
        <v>#N/A</v>
      </c>
      <c r="N500" s="39" t="e">
        <f>IF($E500="",IF(INDEX(Mal!L$9:L$431,COUNTIF($E$108:$F499,"")-COUNT($H$108:$H499)+1,0)=N499,"",INDEX(Mal!L$9:L$431,COUNTIF($E$108:$F499,"")-COUNT($H$108:$H499)+1,0)),"")</f>
        <v>#N/A</v>
      </c>
      <c r="O500" s="39" t="e">
        <f>IF($E500="",IF(INDEX(Mal!M$9:M$431,COUNTIF($E$108:$F499,"")-COUNT($H$108:$H499)+1,0)=O499,"",INDEX(Mal!M$9:M$431,COUNTIF($E$108:$F499,"")-COUNT($H$108:$H499)+1,0)),"")</f>
        <v>#N/A</v>
      </c>
      <c r="P500" s="39" t="e">
        <f>IF($E500="",IF(INDEX(Mal!N$9:N$431,COUNTIF($E$108:$F499,"")-COUNT($H$108:$H499)+1,0)=P499,"",INDEX(Mal!N$9:N$431,COUNTIF($E$108:$F499,"")-COUNT($H$108:$H499)+1,0)),"")</f>
        <v>#N/A</v>
      </c>
      <c r="Q500" s="39" t="e">
        <f>IF($E500="",IF(INDEX(Mal!O$9:O$431,COUNTIF($E$108:$F499,"")-COUNT($H$108:$H499)+1,0)=Q499,"",INDEX(Mal!O$9:O$431,COUNTIF($E$108:$F499,"")-COUNT($H$108:$H499)+1,0)),"")</f>
        <v>#N/A</v>
      </c>
      <c r="R500" s="39" t="e">
        <f>IF($E500="",IF(INDEX(Mal!P$9:P$431,COUNTIF($E$108:$F499,"")-COUNT($H$108:$H499)+1,0)=R499,"",INDEX(Mal!P$9:P$431,COUNTIF($E$108:$F499,"")-COUNT($H$108:$H499)+1,0)),"")</f>
        <v>#N/A</v>
      </c>
      <c r="S500" s="39" t="e">
        <f>IF($E500="",IF(INDEX(Mal!Q$9:Q$431,COUNTIF($E$108:$F499,"")-COUNT($H$108:$H499)+1,0)=S499,"",INDEX(Mal!Q$9:Q$431,COUNTIF($E$108:$F499,"")-COUNT($H$108:$H499)+1,0)),"")</f>
        <v>#N/A</v>
      </c>
      <c r="T500" s="39" t="e">
        <f>IF($E500="",IF(INDEX(Mal!R$9:R$431,COUNTIF($E$108:$F499,"")-COUNT($H$108:$H499)+1,0)=T499,"",INDEX(Mal!R$9:R$431,COUNTIF($E$108:$F499,"")-COUNT($H$108:$H499)+1,0)),"")</f>
        <v>#N/A</v>
      </c>
      <c r="U500" s="39" t="e">
        <f>IF($E500="",IF(INDEX(Mal!S$9:S$431,COUNTIF($E$108:$F499,"")-COUNT($H$108:$H499)+1,0)=U499,"",INDEX(Mal!S$9:S$431,COUNTIF($E$108:$F499,"")-COUNT($H$108:$H499)+1,0)),"")</f>
        <v>#N/A</v>
      </c>
      <c r="V500" s="39" t="e">
        <f t="shared" si="24"/>
        <v>#N/A</v>
      </c>
      <c r="W500" s="39" t="e">
        <f>IF(IF(AND(E500="",F500=""),INDEX(Mal!I$9:I$431,(COUNT($H$108:$H500)-COUNTIF($V$108:$V500,"")),0),"")="","",IF(AND(E500="",F500=""),INDEX(Mal!I$9:I$431,(COUNT($H$108:$H500)-COUNTIF($V$108:$V500,"")),0),""))</f>
        <v>#N/A</v>
      </c>
      <c r="X500" s="39" t="e">
        <f>IF($E500="",IF(INDEX(Mal!J$9:J$431,COUNTIF($E$108:$F499,"")-COUNT($H$108:$H499)+1,0)=X499,"",INDEX(Mal!J$9:J$431,COUNTIF($E$108:$F499,"")-COUNT($H$108:$H499)+1,0)),"")</f>
        <v>#N/A</v>
      </c>
      <c r="Y500" s="39" t="e">
        <f>IF(AND(Y499="",$H500=$H499),"",IF(VLOOKUP($H500,Mal!$A$9:$T$431,20,0)='Sales Orders'!Y499,"",VLOOKUP($H500,Mal!$A$9:$T$431,20,0)))</f>
        <v>#N/A</v>
      </c>
      <c r="Z500" s="39" t="e">
        <f t="shared" si="25"/>
        <v>#N/A</v>
      </c>
    </row>
    <row r="501" spans="1:26">
      <c r="A501" t="str">
        <f>IFERROR(IF(VLOOKUP(H501,Mal!$A$9:$A$431,1,0),"","END"),"END")</f>
        <v>END</v>
      </c>
      <c r="B501" s="39" t="e">
        <f>IF($E501="",IF(INDEX(Mal!$D$9:$D$431,COUNTIF($E$108:$F500,"")-COUNT($H$108:$H500)+1,0)=B500,"",INDEX(Mal!$D$9:$D$431,COUNTIF($E$108:$F500,"")-COUNT($H$108:$H500)+1,0)),"")</f>
        <v>#N/A</v>
      </c>
      <c r="C501" s="39" t="e">
        <f t="shared" si="26"/>
        <v>#N/A</v>
      </c>
      <c r="D501" s="39" t="e">
        <f>IF($E501="",IF(INDEX(Mal!$F$9:$F$431,COUNTIF($E$108:$F500,"")-COUNT($H$108:$H500)+1,0)=D500,"",INDEX(Mal!$F$9:$F$431,COUNTIF($E$108:$F500,"")-COUNT($H$108:$H500)+1,0)),"")</f>
        <v>#N/A</v>
      </c>
      <c r="E501" s="39" t="e">
        <f>IF(AND(E500="",$H501=$H500),"",IF(VLOOKUP(H501,Mal!$A$9:$B$431,2,0)='Sales Orders'!E500,"",VLOOKUP($H501,Mal!$A$9:$B$431,2,0)))</f>
        <v>#N/A</v>
      </c>
      <c r="F501" s="39" t="e">
        <f>IF($E501="",IF(INDEX(Mal!$C$9:$C$431,COUNTIF($E$108:$F500,"")-COUNT($H$108:$H500)+1,0)=F500,"",INDEX(Mal!$C$9:$C$431,COUNTIF($E$108:$F500,"")-COUNT($H$108:$H500)+1,0)),"")</f>
        <v>#N/A</v>
      </c>
      <c r="G501" s="39" t="e">
        <f t="shared" si="27"/>
        <v>#N/A</v>
      </c>
      <c r="H501" s="39">
        <f>IF(COUNTIF(Mal!$A$9:$A$431,'Sales Orders'!H500)+COUNTIFS(Mal!$A$9:$A$431,H500,Mal!$B$9:$B$431,"&lt;&gt;")+COUNTIFS(Mal!$A$9:$A$431,H500,Mal!$C$9:$C$431,"&lt;&gt;")=COUNTIF('Sales Orders'!$H$108:H500,'Sales Orders'!H500),'Sales Orders'!H500+1,'Sales Orders'!H500)</f>
        <v>2</v>
      </c>
      <c r="I501" s="39" t="e">
        <f>IF(E501="","",IF(Mal!$C$5="","",Mal!$C$5))</f>
        <v>#N/A</v>
      </c>
      <c r="J501" s="39" t="e">
        <f>IF(AND(J500="",$H501=$H500),"",IF(VLOOKUP($H501,Mal!$A$9:$H$431,7,0)='Sales Orders'!J500,"",VLOOKUP($H501,Mal!$A$9:$H$431,7,0)))</f>
        <v>#N/A</v>
      </c>
      <c r="K501" s="39" t="e">
        <f>IF(AND(K500="",$H501=$H500),"",IF(VLOOKUP($H501,Mal!$A$9:$H$431,8,0)='Sales Orders'!K500,"",VLOOKUP($H501,Mal!$A$9:$H$431,8,0)))</f>
        <v>#N/A</v>
      </c>
      <c r="L501" s="39" t="e">
        <f>IF(E501="","",IF(Mal!$C$6="","",Mal!$C$6))</f>
        <v>#N/A</v>
      </c>
      <c r="M501" s="39" t="e">
        <f>IF($E501="",IF(INDEX(Mal!K$9:K$431,COUNTIF($E$108:$F500,"")-COUNT($H$108:$H500)+1,0)=M500,"",INDEX(Mal!K$9:K$431,COUNTIF($E$108:$F500,"")-COUNT($H$108:$H500)+1,0)),"")</f>
        <v>#N/A</v>
      </c>
      <c r="N501" s="39" t="e">
        <f>IF($E501="",IF(INDEX(Mal!L$9:L$431,COUNTIF($E$108:$F500,"")-COUNT($H$108:$H500)+1,0)=N500,"",INDEX(Mal!L$9:L$431,COUNTIF($E$108:$F500,"")-COUNT($H$108:$H500)+1,0)),"")</f>
        <v>#N/A</v>
      </c>
      <c r="O501" s="39" t="e">
        <f>IF($E501="",IF(INDEX(Mal!M$9:M$431,COUNTIF($E$108:$F500,"")-COUNT($H$108:$H500)+1,0)=O500,"",INDEX(Mal!M$9:M$431,COUNTIF($E$108:$F500,"")-COUNT($H$108:$H500)+1,0)),"")</f>
        <v>#N/A</v>
      </c>
      <c r="P501" s="39" t="e">
        <f>IF($E501="",IF(INDEX(Mal!N$9:N$431,COUNTIF($E$108:$F500,"")-COUNT($H$108:$H500)+1,0)=P500,"",INDEX(Mal!N$9:N$431,COUNTIF($E$108:$F500,"")-COUNT($H$108:$H500)+1,0)),"")</f>
        <v>#N/A</v>
      </c>
      <c r="Q501" s="39" t="e">
        <f>IF($E501="",IF(INDEX(Mal!O$9:O$431,COUNTIF($E$108:$F500,"")-COUNT($H$108:$H500)+1,0)=Q500,"",INDEX(Mal!O$9:O$431,COUNTIF($E$108:$F500,"")-COUNT($H$108:$H500)+1,0)),"")</f>
        <v>#N/A</v>
      </c>
      <c r="R501" s="39" t="e">
        <f>IF($E501="",IF(INDEX(Mal!P$9:P$431,COUNTIF($E$108:$F500,"")-COUNT($H$108:$H500)+1,0)=R500,"",INDEX(Mal!P$9:P$431,COUNTIF($E$108:$F500,"")-COUNT($H$108:$H500)+1,0)),"")</f>
        <v>#N/A</v>
      </c>
      <c r="S501" s="39" t="e">
        <f>IF($E501="",IF(INDEX(Mal!Q$9:Q$431,COUNTIF($E$108:$F500,"")-COUNT($H$108:$H500)+1,0)=S500,"",INDEX(Mal!Q$9:Q$431,COUNTIF($E$108:$F500,"")-COUNT($H$108:$H500)+1,0)),"")</f>
        <v>#N/A</v>
      </c>
      <c r="T501" s="39" t="e">
        <f>IF($E501="",IF(INDEX(Mal!R$9:R$431,COUNTIF($E$108:$F500,"")-COUNT($H$108:$H500)+1,0)=T500,"",INDEX(Mal!R$9:R$431,COUNTIF($E$108:$F500,"")-COUNT($H$108:$H500)+1,0)),"")</f>
        <v>#N/A</v>
      </c>
      <c r="U501" s="39" t="e">
        <f>IF($E501="",IF(INDEX(Mal!S$9:S$431,COUNTIF($E$108:$F500,"")-COUNT($H$108:$H500)+1,0)=U500,"",INDEX(Mal!S$9:S$431,COUNTIF($E$108:$F500,"")-COUNT($H$108:$H500)+1,0)),"")</f>
        <v>#N/A</v>
      </c>
      <c r="V501" s="39" t="e">
        <f t="shared" si="24"/>
        <v>#N/A</v>
      </c>
      <c r="W501" s="39" t="e">
        <f>IF(IF(AND(E501="",F501=""),INDEX(Mal!I$9:I$431,(COUNT($H$108:$H501)-COUNTIF($V$108:$V501,"")),0),"")="","",IF(AND(E501="",F501=""),INDEX(Mal!I$9:I$431,(COUNT($H$108:$H501)-COUNTIF($V$108:$V501,"")),0),""))</f>
        <v>#N/A</v>
      </c>
      <c r="X501" s="39" t="e">
        <f>IF($E501="",IF(INDEX(Mal!J$9:J$431,COUNTIF($E$108:$F500,"")-COUNT($H$108:$H500)+1,0)=X500,"",INDEX(Mal!J$9:J$431,COUNTIF($E$108:$F500,"")-COUNT($H$108:$H500)+1,0)),"")</f>
        <v>#N/A</v>
      </c>
      <c r="Y501" s="39" t="e">
        <f>IF(AND(Y500="",$H501=$H500),"",IF(VLOOKUP($H501,Mal!$A$9:$T$431,20,0)='Sales Orders'!Y500,"",VLOOKUP($H501,Mal!$A$9:$T$431,20,0)))</f>
        <v>#N/A</v>
      </c>
      <c r="Z501" s="39" t="e">
        <f t="shared" si="25"/>
        <v>#N/A</v>
      </c>
    </row>
    <row r="502" spans="1:26">
      <c r="A502" t="str">
        <f>IFERROR(IF(VLOOKUP(H502,Mal!$A$9:$A$431,1,0),"","END"),"END")</f>
        <v>END</v>
      </c>
      <c r="B502" s="39" t="e">
        <f>IF($E502="",IF(INDEX(Mal!$D$9:$D$431,COUNTIF($E$108:$F501,"")-COUNT($H$108:$H501)+1,0)=B501,"",INDEX(Mal!$D$9:$D$431,COUNTIF($E$108:$F501,"")-COUNT($H$108:$H501)+1,0)),"")</f>
        <v>#N/A</v>
      </c>
      <c r="C502" s="39" t="e">
        <f t="shared" si="26"/>
        <v>#N/A</v>
      </c>
      <c r="D502" s="39" t="e">
        <f>IF($E502="",IF(INDEX(Mal!$F$9:$F$431,COUNTIF($E$108:$F501,"")-COUNT($H$108:$H501)+1,0)=D501,"",INDEX(Mal!$F$9:$F$431,COUNTIF($E$108:$F501,"")-COUNT($H$108:$H501)+1,0)),"")</f>
        <v>#N/A</v>
      </c>
      <c r="E502" s="39" t="e">
        <f>IF(AND(E501="",$H502=$H501),"",IF(VLOOKUP(H502,Mal!$A$9:$B$431,2,0)='Sales Orders'!E501,"",VLOOKUP($H502,Mal!$A$9:$B$431,2,0)))</f>
        <v>#N/A</v>
      </c>
      <c r="F502" s="39" t="e">
        <f>IF($E502="",IF(INDEX(Mal!$C$9:$C$431,COUNTIF($E$108:$F501,"")-COUNT($H$108:$H501)+1,0)=F501,"",INDEX(Mal!$C$9:$C$431,COUNTIF($E$108:$F501,"")-COUNT($H$108:$H501)+1,0)),"")</f>
        <v>#N/A</v>
      </c>
      <c r="G502" s="39" t="e">
        <f t="shared" si="27"/>
        <v>#N/A</v>
      </c>
      <c r="H502" s="39">
        <f>IF(COUNTIF(Mal!$A$9:$A$431,'Sales Orders'!H501)+COUNTIFS(Mal!$A$9:$A$431,H501,Mal!$B$9:$B$431,"&lt;&gt;")+COUNTIFS(Mal!$A$9:$A$431,H501,Mal!$C$9:$C$431,"&lt;&gt;")=COUNTIF('Sales Orders'!$H$108:H501,'Sales Orders'!H501),'Sales Orders'!H501+1,'Sales Orders'!H501)</f>
        <v>2</v>
      </c>
      <c r="I502" s="39" t="e">
        <f>IF(E502="","",IF(Mal!$C$5="","",Mal!$C$5))</f>
        <v>#N/A</v>
      </c>
      <c r="J502" s="39" t="e">
        <f>IF(AND(J501="",$H502=$H501),"",IF(VLOOKUP($H502,Mal!$A$9:$H$431,7,0)='Sales Orders'!J501,"",VLOOKUP($H502,Mal!$A$9:$H$431,7,0)))</f>
        <v>#N/A</v>
      </c>
      <c r="K502" s="39" t="e">
        <f>IF(AND(K501="",$H502=$H501),"",IF(VLOOKUP($H502,Mal!$A$9:$H$431,8,0)='Sales Orders'!K501,"",VLOOKUP($H502,Mal!$A$9:$H$431,8,0)))</f>
        <v>#N/A</v>
      </c>
      <c r="L502" s="39" t="e">
        <f>IF(E502="","",IF(Mal!$C$6="","",Mal!$C$6))</f>
        <v>#N/A</v>
      </c>
      <c r="M502" s="39" t="e">
        <f>IF($E502="",IF(INDEX(Mal!K$9:K$431,COUNTIF($E$108:$F501,"")-COUNT($H$108:$H501)+1,0)=M501,"",INDEX(Mal!K$9:K$431,COUNTIF($E$108:$F501,"")-COUNT($H$108:$H501)+1,0)),"")</f>
        <v>#N/A</v>
      </c>
      <c r="N502" s="39" t="e">
        <f>IF($E502="",IF(INDEX(Mal!L$9:L$431,COUNTIF($E$108:$F501,"")-COUNT($H$108:$H501)+1,0)=N501,"",INDEX(Mal!L$9:L$431,COUNTIF($E$108:$F501,"")-COUNT($H$108:$H501)+1,0)),"")</f>
        <v>#N/A</v>
      </c>
      <c r="O502" s="39" t="e">
        <f>IF($E502="",IF(INDEX(Mal!M$9:M$431,COUNTIF($E$108:$F501,"")-COUNT($H$108:$H501)+1,0)=O501,"",INDEX(Mal!M$9:M$431,COUNTIF($E$108:$F501,"")-COUNT($H$108:$H501)+1,0)),"")</f>
        <v>#N/A</v>
      </c>
      <c r="P502" s="39" t="e">
        <f>IF($E502="",IF(INDEX(Mal!N$9:N$431,COUNTIF($E$108:$F501,"")-COUNT($H$108:$H501)+1,0)=P501,"",INDEX(Mal!N$9:N$431,COUNTIF($E$108:$F501,"")-COUNT($H$108:$H501)+1,0)),"")</f>
        <v>#N/A</v>
      </c>
      <c r="Q502" s="39" t="e">
        <f>IF($E502="",IF(INDEX(Mal!O$9:O$431,COUNTIF($E$108:$F501,"")-COUNT($H$108:$H501)+1,0)=Q501,"",INDEX(Mal!O$9:O$431,COUNTIF($E$108:$F501,"")-COUNT($H$108:$H501)+1,0)),"")</f>
        <v>#N/A</v>
      </c>
      <c r="R502" s="39" t="e">
        <f>IF($E502="",IF(INDEX(Mal!P$9:P$431,COUNTIF($E$108:$F501,"")-COUNT($H$108:$H501)+1,0)=R501,"",INDEX(Mal!P$9:P$431,COUNTIF($E$108:$F501,"")-COUNT($H$108:$H501)+1,0)),"")</f>
        <v>#N/A</v>
      </c>
      <c r="S502" s="39" t="e">
        <f>IF($E502="",IF(INDEX(Mal!Q$9:Q$431,COUNTIF($E$108:$F501,"")-COUNT($H$108:$H501)+1,0)=S501,"",INDEX(Mal!Q$9:Q$431,COUNTIF($E$108:$F501,"")-COUNT($H$108:$H501)+1,0)),"")</f>
        <v>#N/A</v>
      </c>
      <c r="T502" s="39" t="e">
        <f>IF($E502="",IF(INDEX(Mal!R$9:R$431,COUNTIF($E$108:$F501,"")-COUNT($H$108:$H501)+1,0)=T501,"",INDEX(Mal!R$9:R$431,COUNTIF($E$108:$F501,"")-COUNT($H$108:$H501)+1,0)),"")</f>
        <v>#N/A</v>
      </c>
      <c r="U502" s="39" t="e">
        <f>IF($E502="",IF(INDEX(Mal!S$9:S$431,COUNTIF($E$108:$F501,"")-COUNT($H$108:$H501)+1,0)=U501,"",INDEX(Mal!S$9:S$431,COUNTIF($E$108:$F501,"")-COUNT($H$108:$H501)+1,0)),"")</f>
        <v>#N/A</v>
      </c>
      <c r="V502" s="39" t="e">
        <f t="shared" si="24"/>
        <v>#N/A</v>
      </c>
      <c r="W502" s="39" t="e">
        <f>IF(IF(AND(E502="",F502=""),INDEX(Mal!I$9:I$431,(COUNT($H$108:$H502)-COUNTIF($V$108:$V502,"")),0),"")="","",IF(AND(E502="",F502=""),INDEX(Mal!I$9:I$431,(COUNT($H$108:$H502)-COUNTIF($V$108:$V502,"")),0),""))</f>
        <v>#N/A</v>
      </c>
      <c r="X502" s="39" t="e">
        <f>IF($E502="",IF(INDEX(Mal!J$9:J$431,COUNTIF($E$108:$F501,"")-COUNT($H$108:$H501)+1,0)=X501,"",INDEX(Mal!J$9:J$431,COUNTIF($E$108:$F501,"")-COUNT($H$108:$H501)+1,0)),"")</f>
        <v>#N/A</v>
      </c>
      <c r="Y502" s="39" t="e">
        <f>IF(AND(Y501="",$H502=$H501),"",IF(VLOOKUP($H502,Mal!$A$9:$T$431,20,0)='Sales Orders'!Y501,"",VLOOKUP($H502,Mal!$A$9:$T$431,20,0)))</f>
        <v>#N/A</v>
      </c>
      <c r="Z502" s="39" t="e">
        <f t="shared" si="25"/>
        <v>#N/A</v>
      </c>
    </row>
    <row r="503" spans="1:26">
      <c r="A503" t="str">
        <f>IFERROR(IF(VLOOKUP(H503,Mal!$A$9:$A$431,1,0),"","END"),"END")</f>
        <v>END</v>
      </c>
      <c r="B503" s="39" t="e">
        <f>IF($E503="",IF(INDEX(Mal!$D$9:$D$431,COUNTIF($E$108:$F502,"")-COUNT($H$108:$H502)+1,0)=B502,"",INDEX(Mal!$D$9:$D$431,COUNTIF($E$108:$F502,"")-COUNT($H$108:$H502)+1,0)),"")</f>
        <v>#N/A</v>
      </c>
      <c r="C503" s="39" t="e">
        <f t="shared" si="26"/>
        <v>#N/A</v>
      </c>
      <c r="D503" s="39" t="e">
        <f>IF($E503="",IF(INDEX(Mal!$F$9:$F$431,COUNTIF($E$108:$F502,"")-COUNT($H$108:$H502)+1,0)=D502,"",INDEX(Mal!$F$9:$F$431,COUNTIF($E$108:$F502,"")-COUNT($H$108:$H502)+1,0)),"")</f>
        <v>#N/A</v>
      </c>
      <c r="E503" s="39" t="e">
        <f>IF(AND(E502="",$H503=$H502),"",IF(VLOOKUP(H503,Mal!$A$9:$B$431,2,0)='Sales Orders'!E502,"",VLOOKUP($H503,Mal!$A$9:$B$431,2,0)))</f>
        <v>#N/A</v>
      </c>
      <c r="F503" s="39" t="e">
        <f>IF($E503="",IF(INDEX(Mal!$C$9:$C$431,COUNTIF($E$108:$F502,"")-COUNT($H$108:$H502)+1,0)=F502,"",INDEX(Mal!$C$9:$C$431,COUNTIF($E$108:$F502,"")-COUNT($H$108:$H502)+1,0)),"")</f>
        <v>#N/A</v>
      </c>
      <c r="G503" s="39" t="e">
        <f t="shared" si="27"/>
        <v>#N/A</v>
      </c>
      <c r="H503" s="39">
        <f>IF(COUNTIF(Mal!$A$9:$A$431,'Sales Orders'!H502)+COUNTIFS(Mal!$A$9:$A$431,H502,Mal!$B$9:$B$431,"&lt;&gt;")+COUNTIFS(Mal!$A$9:$A$431,H502,Mal!$C$9:$C$431,"&lt;&gt;")=COUNTIF('Sales Orders'!$H$108:H502,'Sales Orders'!H502),'Sales Orders'!H502+1,'Sales Orders'!H502)</f>
        <v>2</v>
      </c>
      <c r="I503" s="39" t="e">
        <f>IF(E503="","",IF(Mal!$C$5="","",Mal!$C$5))</f>
        <v>#N/A</v>
      </c>
      <c r="J503" s="39" t="e">
        <f>IF(AND(J502="",$H503=$H502),"",IF(VLOOKUP($H503,Mal!$A$9:$H$431,7,0)='Sales Orders'!J502,"",VLOOKUP($H503,Mal!$A$9:$H$431,7,0)))</f>
        <v>#N/A</v>
      </c>
      <c r="K503" s="39" t="e">
        <f>IF(AND(K502="",$H503=$H502),"",IF(VLOOKUP($H503,Mal!$A$9:$H$431,8,0)='Sales Orders'!K502,"",VLOOKUP($H503,Mal!$A$9:$H$431,8,0)))</f>
        <v>#N/A</v>
      </c>
      <c r="L503" s="39" t="e">
        <f>IF(E503="","",IF(Mal!$C$6="","",Mal!$C$6))</f>
        <v>#N/A</v>
      </c>
      <c r="M503" s="39" t="e">
        <f>IF($E503="",IF(INDEX(Mal!K$9:K$431,COUNTIF($E$108:$F502,"")-COUNT($H$108:$H502)+1,0)=M502,"",INDEX(Mal!K$9:K$431,COUNTIF($E$108:$F502,"")-COUNT($H$108:$H502)+1,0)),"")</f>
        <v>#N/A</v>
      </c>
      <c r="N503" s="39" t="e">
        <f>IF($E503="",IF(INDEX(Mal!L$9:L$431,COUNTIF($E$108:$F502,"")-COUNT($H$108:$H502)+1,0)=N502,"",INDEX(Mal!L$9:L$431,COUNTIF($E$108:$F502,"")-COUNT($H$108:$H502)+1,0)),"")</f>
        <v>#N/A</v>
      </c>
      <c r="O503" s="39" t="e">
        <f>IF($E503="",IF(INDEX(Mal!M$9:M$431,COUNTIF($E$108:$F502,"")-COUNT($H$108:$H502)+1,0)=O502,"",INDEX(Mal!M$9:M$431,COUNTIF($E$108:$F502,"")-COUNT($H$108:$H502)+1,0)),"")</f>
        <v>#N/A</v>
      </c>
      <c r="P503" s="39" t="e">
        <f>IF($E503="",IF(INDEX(Mal!N$9:N$431,COUNTIF($E$108:$F502,"")-COUNT($H$108:$H502)+1,0)=P502,"",INDEX(Mal!N$9:N$431,COUNTIF($E$108:$F502,"")-COUNT($H$108:$H502)+1,0)),"")</f>
        <v>#N/A</v>
      </c>
      <c r="Q503" s="39" t="e">
        <f>IF($E503="",IF(INDEX(Mal!O$9:O$431,COUNTIF($E$108:$F502,"")-COUNT($H$108:$H502)+1,0)=Q502,"",INDEX(Mal!O$9:O$431,COUNTIF($E$108:$F502,"")-COUNT($H$108:$H502)+1,0)),"")</f>
        <v>#N/A</v>
      </c>
      <c r="R503" s="39" t="e">
        <f>IF($E503="",IF(INDEX(Mal!P$9:P$431,COUNTIF($E$108:$F502,"")-COUNT($H$108:$H502)+1,0)=R502,"",INDEX(Mal!P$9:P$431,COUNTIF($E$108:$F502,"")-COUNT($H$108:$H502)+1,0)),"")</f>
        <v>#N/A</v>
      </c>
      <c r="S503" s="39" t="e">
        <f>IF($E503="",IF(INDEX(Mal!Q$9:Q$431,COUNTIF($E$108:$F502,"")-COUNT($H$108:$H502)+1,0)=S502,"",INDEX(Mal!Q$9:Q$431,COUNTIF($E$108:$F502,"")-COUNT($H$108:$H502)+1,0)),"")</f>
        <v>#N/A</v>
      </c>
      <c r="T503" s="39" t="e">
        <f>IF($E503="",IF(INDEX(Mal!R$9:R$431,COUNTIF($E$108:$F502,"")-COUNT($H$108:$H502)+1,0)=T502,"",INDEX(Mal!R$9:R$431,COUNTIF($E$108:$F502,"")-COUNT($H$108:$H502)+1,0)),"")</f>
        <v>#N/A</v>
      </c>
      <c r="U503" s="39" t="e">
        <f>IF($E503="",IF(INDEX(Mal!S$9:S$431,COUNTIF($E$108:$F502,"")-COUNT($H$108:$H502)+1,0)=U502,"",INDEX(Mal!S$9:S$431,COUNTIF($E$108:$F502,"")-COUNT($H$108:$H502)+1,0)),"")</f>
        <v>#N/A</v>
      </c>
      <c r="V503" s="39" t="e">
        <f t="shared" si="24"/>
        <v>#N/A</v>
      </c>
      <c r="W503" s="39" t="e">
        <f>IF(IF(AND(E503="",F503=""),INDEX(Mal!I$9:I$431,(COUNT($H$108:$H503)-COUNTIF($V$108:$V503,"")),0),"")="","",IF(AND(E503="",F503=""),INDEX(Mal!I$9:I$431,(COUNT($H$108:$H503)-COUNTIF($V$108:$V503,"")),0),""))</f>
        <v>#N/A</v>
      </c>
      <c r="X503" s="39" t="e">
        <f>IF($E503="",IF(INDEX(Mal!J$9:J$431,COUNTIF($E$108:$F502,"")-COUNT($H$108:$H502)+1,0)=X502,"",INDEX(Mal!J$9:J$431,COUNTIF($E$108:$F502,"")-COUNT($H$108:$H502)+1,0)),"")</f>
        <v>#N/A</v>
      </c>
      <c r="Y503" s="39" t="e">
        <f>IF(AND(Y502="",$H503=$H502),"",IF(VLOOKUP($H503,Mal!$A$9:$T$431,20,0)='Sales Orders'!Y502,"",VLOOKUP($H503,Mal!$A$9:$T$431,20,0)))</f>
        <v>#N/A</v>
      </c>
      <c r="Z503" s="39" t="e">
        <f t="shared" si="25"/>
        <v>#N/A</v>
      </c>
    </row>
    <row r="504" spans="1:26">
      <c r="A504" t="str">
        <f>IFERROR(IF(VLOOKUP(H504,Mal!$A$9:$A$431,1,0),"","END"),"END")</f>
        <v>END</v>
      </c>
      <c r="B504" s="39" t="e">
        <f>IF($E504="",IF(INDEX(Mal!$D$9:$D$431,COUNTIF($E$108:$F503,"")-COUNT($H$108:$H503)+1,0)=B503,"",INDEX(Mal!$D$9:$D$431,COUNTIF($E$108:$F503,"")-COUNT($H$108:$H503)+1,0)),"")</f>
        <v>#N/A</v>
      </c>
      <c r="C504" s="39" t="e">
        <f t="shared" si="26"/>
        <v>#N/A</v>
      </c>
      <c r="D504" s="39" t="e">
        <f>IF($E504="",IF(INDEX(Mal!$F$9:$F$431,COUNTIF($E$108:$F503,"")-COUNT($H$108:$H503)+1,0)=D503,"",INDEX(Mal!$F$9:$F$431,COUNTIF($E$108:$F503,"")-COUNT($H$108:$H503)+1,0)),"")</f>
        <v>#N/A</v>
      </c>
      <c r="E504" s="39" t="e">
        <f>IF(AND(E503="",$H504=$H503),"",IF(VLOOKUP(H504,Mal!$A$9:$B$431,2,0)='Sales Orders'!E503,"",VLOOKUP($H504,Mal!$A$9:$B$431,2,0)))</f>
        <v>#N/A</v>
      </c>
      <c r="F504" s="39" t="e">
        <f>IF($E504="",IF(INDEX(Mal!$C$9:$C$431,COUNTIF($E$108:$F503,"")-COUNT($H$108:$H503)+1,0)=F503,"",INDEX(Mal!$C$9:$C$431,COUNTIF($E$108:$F503,"")-COUNT($H$108:$H503)+1,0)),"")</f>
        <v>#N/A</v>
      </c>
      <c r="G504" s="39" t="e">
        <f t="shared" si="27"/>
        <v>#N/A</v>
      </c>
      <c r="H504" s="39">
        <f>IF(COUNTIF(Mal!$A$9:$A$431,'Sales Orders'!H503)+COUNTIFS(Mal!$A$9:$A$431,H503,Mal!$B$9:$B$431,"&lt;&gt;")+COUNTIFS(Mal!$A$9:$A$431,H503,Mal!$C$9:$C$431,"&lt;&gt;")=COUNTIF('Sales Orders'!$H$108:H503,'Sales Orders'!H503),'Sales Orders'!H503+1,'Sales Orders'!H503)</f>
        <v>2</v>
      </c>
      <c r="I504" s="39" t="e">
        <f>IF(E504="","",IF(Mal!$C$5="","",Mal!$C$5))</f>
        <v>#N/A</v>
      </c>
      <c r="J504" s="39" t="e">
        <f>IF(AND(J503="",$H504=$H503),"",IF(VLOOKUP($H504,Mal!$A$9:$H$431,7,0)='Sales Orders'!J503,"",VLOOKUP($H504,Mal!$A$9:$H$431,7,0)))</f>
        <v>#N/A</v>
      </c>
      <c r="K504" s="39" t="e">
        <f>IF(AND(K503="",$H504=$H503),"",IF(VLOOKUP($H504,Mal!$A$9:$H$431,8,0)='Sales Orders'!K503,"",VLOOKUP($H504,Mal!$A$9:$H$431,8,0)))</f>
        <v>#N/A</v>
      </c>
      <c r="L504" s="39" t="e">
        <f>IF(E504="","",IF(Mal!$C$6="","",Mal!$C$6))</f>
        <v>#N/A</v>
      </c>
      <c r="M504" s="39" t="e">
        <f>IF($E504="",IF(INDEX(Mal!K$9:K$431,COUNTIF($E$108:$F503,"")-COUNT($H$108:$H503)+1,0)=M503,"",INDEX(Mal!K$9:K$431,COUNTIF($E$108:$F503,"")-COUNT($H$108:$H503)+1,0)),"")</f>
        <v>#N/A</v>
      </c>
      <c r="N504" s="39" t="e">
        <f>IF($E504="",IF(INDEX(Mal!L$9:L$431,COUNTIF($E$108:$F503,"")-COUNT($H$108:$H503)+1,0)=N503,"",INDEX(Mal!L$9:L$431,COUNTIF($E$108:$F503,"")-COUNT($H$108:$H503)+1,0)),"")</f>
        <v>#N/A</v>
      </c>
      <c r="O504" s="39" t="e">
        <f>IF($E504="",IF(INDEX(Mal!M$9:M$431,COUNTIF($E$108:$F503,"")-COUNT($H$108:$H503)+1,0)=O503,"",INDEX(Mal!M$9:M$431,COUNTIF($E$108:$F503,"")-COUNT($H$108:$H503)+1,0)),"")</f>
        <v>#N/A</v>
      </c>
      <c r="P504" s="39" t="e">
        <f>IF($E504="",IF(INDEX(Mal!N$9:N$431,COUNTIF($E$108:$F503,"")-COUNT($H$108:$H503)+1,0)=P503,"",INDEX(Mal!N$9:N$431,COUNTIF($E$108:$F503,"")-COUNT($H$108:$H503)+1,0)),"")</f>
        <v>#N/A</v>
      </c>
      <c r="Q504" s="39" t="e">
        <f>IF($E504="",IF(INDEX(Mal!O$9:O$431,COUNTIF($E$108:$F503,"")-COUNT($H$108:$H503)+1,0)=Q503,"",INDEX(Mal!O$9:O$431,COUNTIF($E$108:$F503,"")-COUNT($H$108:$H503)+1,0)),"")</f>
        <v>#N/A</v>
      </c>
      <c r="R504" s="39" t="e">
        <f>IF($E504="",IF(INDEX(Mal!P$9:P$431,COUNTIF($E$108:$F503,"")-COUNT($H$108:$H503)+1,0)=R503,"",INDEX(Mal!P$9:P$431,COUNTIF($E$108:$F503,"")-COUNT($H$108:$H503)+1,0)),"")</f>
        <v>#N/A</v>
      </c>
      <c r="S504" s="39" t="e">
        <f>IF($E504="",IF(INDEX(Mal!Q$9:Q$431,COUNTIF($E$108:$F503,"")-COUNT($H$108:$H503)+1,0)=S503,"",INDEX(Mal!Q$9:Q$431,COUNTIF($E$108:$F503,"")-COUNT($H$108:$H503)+1,0)),"")</f>
        <v>#N/A</v>
      </c>
      <c r="T504" s="39" t="e">
        <f>IF($E504="",IF(INDEX(Mal!R$9:R$431,COUNTIF($E$108:$F503,"")-COUNT($H$108:$H503)+1,0)=T503,"",INDEX(Mal!R$9:R$431,COUNTIF($E$108:$F503,"")-COUNT($H$108:$H503)+1,0)),"")</f>
        <v>#N/A</v>
      </c>
      <c r="U504" s="39" t="e">
        <f>IF($E504="",IF(INDEX(Mal!S$9:S$431,COUNTIF($E$108:$F503,"")-COUNT($H$108:$H503)+1,0)=U503,"",INDEX(Mal!S$9:S$431,COUNTIF($E$108:$F503,"")-COUNT($H$108:$H503)+1,0)),"")</f>
        <v>#N/A</v>
      </c>
      <c r="V504" s="39" t="e">
        <f t="shared" si="24"/>
        <v>#N/A</v>
      </c>
      <c r="W504" s="39" t="e">
        <f>IF(IF(AND(E504="",F504=""),INDEX(Mal!I$9:I$431,(COUNT($H$108:$H504)-COUNTIF($V$108:$V504,"")),0),"")="","",IF(AND(E504="",F504=""),INDEX(Mal!I$9:I$431,(COUNT($H$108:$H504)-COUNTIF($V$108:$V504,"")),0),""))</f>
        <v>#N/A</v>
      </c>
      <c r="X504" s="39" t="e">
        <f>IF($E504="",IF(INDEX(Mal!J$9:J$431,COUNTIF($E$108:$F503,"")-COUNT($H$108:$H503)+1,0)=X503,"",INDEX(Mal!J$9:J$431,COUNTIF($E$108:$F503,"")-COUNT($H$108:$H503)+1,0)),"")</f>
        <v>#N/A</v>
      </c>
      <c r="Y504" s="39" t="e">
        <f>IF(AND(Y503="",$H504=$H503),"",IF(VLOOKUP($H504,Mal!$A$9:$T$431,20,0)='Sales Orders'!Y503,"",VLOOKUP($H504,Mal!$A$9:$T$431,20,0)))</f>
        <v>#N/A</v>
      </c>
      <c r="Z504" s="39" t="e">
        <f t="shared" si="25"/>
        <v>#N/A</v>
      </c>
    </row>
    <row r="505" spans="1:26">
      <c r="A505" t="str">
        <f>IFERROR(IF(VLOOKUP(H505,Mal!$A$9:$A$431,1,0),"","END"),"END")</f>
        <v>END</v>
      </c>
      <c r="B505" s="39" t="e">
        <f>IF($E505="",IF(INDEX(Mal!$D$9:$D$431,COUNTIF($E$108:$F504,"")-COUNT($H$108:$H504)+1,0)=B504,"",INDEX(Mal!$D$9:$D$431,COUNTIF($E$108:$F504,"")-COUNT($H$108:$H504)+1,0)),"")</f>
        <v>#N/A</v>
      </c>
      <c r="C505" s="39" t="e">
        <f t="shared" si="26"/>
        <v>#N/A</v>
      </c>
      <c r="D505" s="39" t="e">
        <f>IF($E505="",IF(INDEX(Mal!$F$9:$F$431,COUNTIF($E$108:$F504,"")-COUNT($H$108:$H504)+1,0)=D504,"",INDEX(Mal!$F$9:$F$431,COUNTIF($E$108:$F504,"")-COUNT($H$108:$H504)+1,0)),"")</f>
        <v>#N/A</v>
      </c>
      <c r="E505" s="39" t="e">
        <f>IF(AND(E504="",$H505=$H504),"",IF(VLOOKUP(H505,Mal!$A$9:$B$431,2,0)='Sales Orders'!E504,"",VLOOKUP($H505,Mal!$A$9:$B$431,2,0)))</f>
        <v>#N/A</v>
      </c>
      <c r="F505" s="39" t="e">
        <f>IF($E505="",IF(INDEX(Mal!$C$9:$C$431,COUNTIF($E$108:$F504,"")-COUNT($H$108:$H504)+1,0)=F504,"",INDEX(Mal!$C$9:$C$431,COUNTIF($E$108:$F504,"")-COUNT($H$108:$H504)+1,0)),"")</f>
        <v>#N/A</v>
      </c>
      <c r="G505" s="39" t="e">
        <f t="shared" si="27"/>
        <v>#N/A</v>
      </c>
      <c r="H505" s="39">
        <f>IF(COUNTIF(Mal!$A$9:$A$431,'Sales Orders'!H504)+COUNTIFS(Mal!$A$9:$A$431,H504,Mal!$B$9:$B$431,"&lt;&gt;")+COUNTIFS(Mal!$A$9:$A$431,H504,Mal!$C$9:$C$431,"&lt;&gt;")=COUNTIF('Sales Orders'!$H$108:H504,'Sales Orders'!H504),'Sales Orders'!H504+1,'Sales Orders'!H504)</f>
        <v>2</v>
      </c>
      <c r="I505" s="39" t="e">
        <f>IF(E505="","",IF(Mal!$C$5="","",Mal!$C$5))</f>
        <v>#N/A</v>
      </c>
      <c r="J505" s="39" t="e">
        <f>IF(AND(J504="",$H505=$H504),"",IF(VLOOKUP($H505,Mal!$A$9:$H$431,7,0)='Sales Orders'!J504,"",VLOOKUP($H505,Mal!$A$9:$H$431,7,0)))</f>
        <v>#N/A</v>
      </c>
      <c r="K505" s="39" t="e">
        <f>IF(AND(K504="",$H505=$H504),"",IF(VLOOKUP($H505,Mal!$A$9:$H$431,8,0)='Sales Orders'!K504,"",VLOOKUP($H505,Mal!$A$9:$H$431,8,0)))</f>
        <v>#N/A</v>
      </c>
      <c r="L505" s="39" t="e">
        <f>IF(E505="","",IF(Mal!$C$6="","",Mal!$C$6))</f>
        <v>#N/A</v>
      </c>
      <c r="M505" s="39" t="e">
        <f>IF($E505="",IF(INDEX(Mal!K$9:K$431,COUNTIF($E$108:$F504,"")-COUNT($H$108:$H504)+1,0)=M504,"",INDEX(Mal!K$9:K$431,COUNTIF($E$108:$F504,"")-COUNT($H$108:$H504)+1,0)),"")</f>
        <v>#N/A</v>
      </c>
      <c r="N505" s="39" t="e">
        <f>IF($E505="",IF(INDEX(Mal!L$9:L$431,COUNTIF($E$108:$F504,"")-COUNT($H$108:$H504)+1,0)=N504,"",INDEX(Mal!L$9:L$431,COUNTIF($E$108:$F504,"")-COUNT($H$108:$H504)+1,0)),"")</f>
        <v>#N/A</v>
      </c>
      <c r="O505" s="39" t="e">
        <f>IF($E505="",IF(INDEX(Mal!M$9:M$431,COUNTIF($E$108:$F504,"")-COUNT($H$108:$H504)+1,0)=O504,"",INDEX(Mal!M$9:M$431,COUNTIF($E$108:$F504,"")-COUNT($H$108:$H504)+1,0)),"")</f>
        <v>#N/A</v>
      </c>
      <c r="P505" s="39" t="e">
        <f>IF($E505="",IF(INDEX(Mal!N$9:N$431,COUNTIF($E$108:$F504,"")-COUNT($H$108:$H504)+1,0)=P504,"",INDEX(Mal!N$9:N$431,COUNTIF($E$108:$F504,"")-COUNT($H$108:$H504)+1,0)),"")</f>
        <v>#N/A</v>
      </c>
      <c r="Q505" s="39" t="e">
        <f>IF($E505="",IF(INDEX(Mal!O$9:O$431,COUNTIF($E$108:$F504,"")-COUNT($H$108:$H504)+1,0)=Q504,"",INDEX(Mal!O$9:O$431,COUNTIF($E$108:$F504,"")-COUNT($H$108:$H504)+1,0)),"")</f>
        <v>#N/A</v>
      </c>
      <c r="R505" s="39" t="e">
        <f>IF($E505="",IF(INDEX(Mal!P$9:P$431,COUNTIF($E$108:$F504,"")-COUNT($H$108:$H504)+1,0)=R504,"",INDEX(Mal!P$9:P$431,COUNTIF($E$108:$F504,"")-COUNT($H$108:$H504)+1,0)),"")</f>
        <v>#N/A</v>
      </c>
      <c r="S505" s="39" t="e">
        <f>IF($E505="",IF(INDEX(Mal!Q$9:Q$431,COUNTIF($E$108:$F504,"")-COUNT($H$108:$H504)+1,0)=S504,"",INDEX(Mal!Q$9:Q$431,COUNTIF($E$108:$F504,"")-COUNT($H$108:$H504)+1,0)),"")</f>
        <v>#N/A</v>
      </c>
      <c r="T505" s="39" t="e">
        <f>IF($E505="",IF(INDEX(Mal!R$9:R$431,COUNTIF($E$108:$F504,"")-COUNT($H$108:$H504)+1,0)=T504,"",INDEX(Mal!R$9:R$431,COUNTIF($E$108:$F504,"")-COUNT($H$108:$H504)+1,0)),"")</f>
        <v>#N/A</v>
      </c>
      <c r="U505" s="39" t="e">
        <f>IF($E505="",IF(INDEX(Mal!S$9:S$431,COUNTIF($E$108:$F504,"")-COUNT($H$108:$H504)+1,0)=U504,"",INDEX(Mal!S$9:S$431,COUNTIF($E$108:$F504,"")-COUNT($H$108:$H504)+1,0)),"")</f>
        <v>#N/A</v>
      </c>
      <c r="V505" s="39" t="e">
        <f t="shared" si="24"/>
        <v>#N/A</v>
      </c>
      <c r="W505" s="39" t="e">
        <f>IF(IF(AND(E505="",F505=""),INDEX(Mal!I$9:I$431,(COUNT($H$108:$H505)-COUNTIF($V$108:$V505,"")),0),"")="","",IF(AND(E505="",F505=""),INDEX(Mal!I$9:I$431,(COUNT($H$108:$H505)-COUNTIF($V$108:$V505,"")),0),""))</f>
        <v>#N/A</v>
      </c>
      <c r="X505" s="39" t="e">
        <f>IF($E505="",IF(INDEX(Mal!J$9:J$431,COUNTIF($E$108:$F504,"")-COUNT($H$108:$H504)+1,0)=X504,"",INDEX(Mal!J$9:J$431,COUNTIF($E$108:$F504,"")-COUNT($H$108:$H504)+1,0)),"")</f>
        <v>#N/A</v>
      </c>
      <c r="Y505" s="39" t="e">
        <f>IF(AND(Y504="",$H505=$H504),"",IF(VLOOKUP($H505,Mal!$A$9:$T$431,20,0)='Sales Orders'!Y504,"",VLOOKUP($H505,Mal!$A$9:$T$431,20,0)))</f>
        <v>#N/A</v>
      </c>
      <c r="Z505" s="39" t="e">
        <f t="shared" si="25"/>
        <v>#N/A</v>
      </c>
    </row>
    <row r="506" spans="1:26">
      <c r="A506" t="str">
        <f>IFERROR(IF(VLOOKUP(H506,Mal!$A$9:$A$431,1,0),"","END"),"END")</f>
        <v>END</v>
      </c>
      <c r="B506" s="39" t="e">
        <f>IF($E506="",IF(INDEX(Mal!$D$9:$D$431,COUNTIF($E$108:$F505,"")-COUNT($H$108:$H505)+1,0)=B505,"",INDEX(Mal!$D$9:$D$431,COUNTIF($E$108:$F505,"")-COUNT($H$108:$H505)+1,0)),"")</f>
        <v>#N/A</v>
      </c>
      <c r="C506" s="39" t="e">
        <f t="shared" si="26"/>
        <v>#N/A</v>
      </c>
      <c r="D506" s="39" t="e">
        <f>IF($E506="",IF(INDEX(Mal!$F$9:$F$431,COUNTIF($E$108:$F505,"")-COUNT($H$108:$H505)+1,0)=D505,"",INDEX(Mal!$F$9:$F$431,COUNTIF($E$108:$F505,"")-COUNT($H$108:$H505)+1,0)),"")</f>
        <v>#N/A</v>
      </c>
      <c r="E506" s="39" t="e">
        <f>IF(AND(E505="",$H506=$H505),"",IF(VLOOKUP(H506,Mal!$A$9:$B$431,2,0)='Sales Orders'!E505,"",VLOOKUP($H506,Mal!$A$9:$B$431,2,0)))</f>
        <v>#N/A</v>
      </c>
      <c r="F506" s="39" t="e">
        <f>IF($E506="",IF(INDEX(Mal!$C$9:$C$431,COUNTIF($E$108:$F505,"")-COUNT($H$108:$H505)+1,0)=F505,"",INDEX(Mal!$C$9:$C$431,COUNTIF($E$108:$F505,"")-COUNT($H$108:$H505)+1,0)),"")</f>
        <v>#N/A</v>
      </c>
      <c r="G506" s="39" t="e">
        <f t="shared" si="27"/>
        <v>#N/A</v>
      </c>
      <c r="H506" s="39">
        <f>IF(COUNTIF(Mal!$A$9:$A$431,'Sales Orders'!H505)+COUNTIFS(Mal!$A$9:$A$431,H505,Mal!$B$9:$B$431,"&lt;&gt;")+COUNTIFS(Mal!$A$9:$A$431,H505,Mal!$C$9:$C$431,"&lt;&gt;")=COUNTIF('Sales Orders'!$H$108:H505,'Sales Orders'!H505),'Sales Orders'!H505+1,'Sales Orders'!H505)</f>
        <v>2</v>
      </c>
      <c r="I506" s="39" t="e">
        <f>IF(E506="","",IF(Mal!$C$5="","",Mal!$C$5))</f>
        <v>#N/A</v>
      </c>
      <c r="J506" s="39" t="e">
        <f>IF(AND(J505="",$H506=$H505),"",IF(VLOOKUP($H506,Mal!$A$9:$H$431,7,0)='Sales Orders'!J505,"",VLOOKUP($H506,Mal!$A$9:$H$431,7,0)))</f>
        <v>#N/A</v>
      </c>
      <c r="K506" s="39" t="e">
        <f>IF(AND(K505="",$H506=$H505),"",IF(VLOOKUP($H506,Mal!$A$9:$H$431,8,0)='Sales Orders'!K505,"",VLOOKUP($H506,Mal!$A$9:$H$431,8,0)))</f>
        <v>#N/A</v>
      </c>
      <c r="L506" s="39" t="e">
        <f>IF(E506="","",IF(Mal!$C$6="","",Mal!$C$6))</f>
        <v>#N/A</v>
      </c>
      <c r="M506" s="39" t="e">
        <f>IF($E506="",IF(INDEX(Mal!K$9:K$431,COUNTIF($E$108:$F505,"")-COUNT($H$108:$H505)+1,0)=M505,"",INDEX(Mal!K$9:K$431,COUNTIF($E$108:$F505,"")-COUNT($H$108:$H505)+1,0)),"")</f>
        <v>#N/A</v>
      </c>
      <c r="N506" s="39" t="e">
        <f>IF($E506="",IF(INDEX(Mal!L$9:L$431,COUNTIF($E$108:$F505,"")-COUNT($H$108:$H505)+1,0)=N505,"",INDEX(Mal!L$9:L$431,COUNTIF($E$108:$F505,"")-COUNT($H$108:$H505)+1,0)),"")</f>
        <v>#N/A</v>
      </c>
      <c r="O506" s="39" t="e">
        <f>IF($E506="",IF(INDEX(Mal!M$9:M$431,COUNTIF($E$108:$F505,"")-COUNT($H$108:$H505)+1,0)=O505,"",INDEX(Mal!M$9:M$431,COUNTIF($E$108:$F505,"")-COUNT($H$108:$H505)+1,0)),"")</f>
        <v>#N/A</v>
      </c>
      <c r="P506" s="39" t="e">
        <f>IF($E506="",IF(INDEX(Mal!N$9:N$431,COUNTIF($E$108:$F505,"")-COUNT($H$108:$H505)+1,0)=P505,"",INDEX(Mal!N$9:N$431,COUNTIF($E$108:$F505,"")-COUNT($H$108:$H505)+1,0)),"")</f>
        <v>#N/A</v>
      </c>
      <c r="Q506" s="39" t="e">
        <f>IF($E506="",IF(INDEX(Mal!O$9:O$431,COUNTIF($E$108:$F505,"")-COUNT($H$108:$H505)+1,0)=Q505,"",INDEX(Mal!O$9:O$431,COUNTIF($E$108:$F505,"")-COUNT($H$108:$H505)+1,0)),"")</f>
        <v>#N/A</v>
      </c>
      <c r="R506" s="39" t="e">
        <f>IF($E506="",IF(INDEX(Mal!P$9:P$431,COUNTIF($E$108:$F505,"")-COUNT($H$108:$H505)+1,0)=R505,"",INDEX(Mal!P$9:P$431,COUNTIF($E$108:$F505,"")-COUNT($H$108:$H505)+1,0)),"")</f>
        <v>#N/A</v>
      </c>
      <c r="S506" s="39" t="e">
        <f>IF($E506="",IF(INDEX(Mal!Q$9:Q$431,COUNTIF($E$108:$F505,"")-COUNT($H$108:$H505)+1,0)=S505,"",INDEX(Mal!Q$9:Q$431,COUNTIF($E$108:$F505,"")-COUNT($H$108:$H505)+1,0)),"")</f>
        <v>#N/A</v>
      </c>
      <c r="T506" s="39" t="e">
        <f>IF($E506="",IF(INDEX(Mal!R$9:R$431,COUNTIF($E$108:$F505,"")-COUNT($H$108:$H505)+1,0)=T505,"",INDEX(Mal!R$9:R$431,COUNTIF($E$108:$F505,"")-COUNT($H$108:$H505)+1,0)),"")</f>
        <v>#N/A</v>
      </c>
      <c r="U506" s="39" t="e">
        <f>IF($E506="",IF(INDEX(Mal!S$9:S$431,COUNTIF($E$108:$F505,"")-COUNT($H$108:$H505)+1,0)=U505,"",INDEX(Mal!S$9:S$431,COUNTIF($E$108:$F505,"")-COUNT($H$108:$H505)+1,0)),"")</f>
        <v>#N/A</v>
      </c>
      <c r="V506" s="39" t="e">
        <f t="shared" si="24"/>
        <v>#N/A</v>
      </c>
      <c r="W506" s="39" t="e">
        <f>IF(IF(AND(E506="",F506=""),INDEX(Mal!I$9:I$431,(COUNT($H$108:$H506)-COUNTIF($V$108:$V506,"")),0),"")="","",IF(AND(E506="",F506=""),INDEX(Mal!I$9:I$431,(COUNT($H$108:$H506)-COUNTIF($V$108:$V506,"")),0),""))</f>
        <v>#N/A</v>
      </c>
      <c r="X506" s="39" t="e">
        <f>IF($E506="",IF(INDEX(Mal!J$9:J$431,COUNTIF($E$108:$F505,"")-COUNT($H$108:$H505)+1,0)=X505,"",INDEX(Mal!J$9:J$431,COUNTIF($E$108:$F505,"")-COUNT($H$108:$H505)+1,0)),"")</f>
        <v>#N/A</v>
      </c>
      <c r="Y506" s="39" t="e">
        <f>IF(AND(Y505="",$H506=$H505),"",IF(VLOOKUP($H506,Mal!$A$9:$T$431,20,0)='Sales Orders'!Y505,"",VLOOKUP($H506,Mal!$A$9:$T$431,20,0)))</f>
        <v>#N/A</v>
      </c>
      <c r="Z506" s="39" t="e">
        <f t="shared" si="25"/>
        <v>#N/A</v>
      </c>
    </row>
    <row r="507" spans="1:26">
      <c r="A507" t="str">
        <f>IFERROR(IF(VLOOKUP(H507,Mal!$A$9:$A$431,1,0),"","END"),"END")</f>
        <v>END</v>
      </c>
      <c r="B507" s="39" t="e">
        <f>IF($E507="",IF(INDEX(Mal!$D$9:$D$431,COUNTIF($E$108:$F506,"")-COUNT($H$108:$H506)+1,0)=B506,"",INDEX(Mal!$D$9:$D$431,COUNTIF($E$108:$F506,"")-COUNT($H$108:$H506)+1,0)),"")</f>
        <v>#N/A</v>
      </c>
      <c r="C507" s="39" t="e">
        <f t="shared" si="26"/>
        <v>#N/A</v>
      </c>
      <c r="D507" s="39" t="e">
        <f>IF($E507="",IF(INDEX(Mal!$F$9:$F$431,COUNTIF($E$108:$F506,"")-COUNT($H$108:$H506)+1,0)=D506,"",INDEX(Mal!$F$9:$F$431,COUNTIF($E$108:$F506,"")-COUNT($H$108:$H506)+1,0)),"")</f>
        <v>#N/A</v>
      </c>
      <c r="E507" s="39" t="e">
        <f>IF(AND(E506="",$H507=$H506),"",IF(VLOOKUP(H507,Mal!$A$9:$B$431,2,0)='Sales Orders'!E506,"",VLOOKUP($H507,Mal!$A$9:$B$431,2,0)))</f>
        <v>#N/A</v>
      </c>
      <c r="F507" s="39" t="e">
        <f>IF($E507="",IF(INDEX(Mal!$C$9:$C$431,COUNTIF($E$108:$F506,"")-COUNT($H$108:$H506)+1,0)=F506,"",INDEX(Mal!$C$9:$C$431,COUNTIF($E$108:$F506,"")-COUNT($H$108:$H506)+1,0)),"")</f>
        <v>#N/A</v>
      </c>
      <c r="G507" s="39" t="e">
        <f t="shared" si="27"/>
        <v>#N/A</v>
      </c>
      <c r="H507" s="39">
        <f>IF(COUNTIF(Mal!$A$9:$A$431,'Sales Orders'!H506)+COUNTIFS(Mal!$A$9:$A$431,H506,Mal!$B$9:$B$431,"&lt;&gt;")+COUNTIFS(Mal!$A$9:$A$431,H506,Mal!$C$9:$C$431,"&lt;&gt;")=COUNTIF('Sales Orders'!$H$108:H506,'Sales Orders'!H506),'Sales Orders'!H506+1,'Sales Orders'!H506)</f>
        <v>2</v>
      </c>
      <c r="I507" s="39" t="e">
        <f>IF(E507="","",IF(Mal!$C$5="","",Mal!$C$5))</f>
        <v>#N/A</v>
      </c>
      <c r="J507" s="39" t="e">
        <f>IF(AND(J506="",$H507=$H506),"",IF(VLOOKUP($H507,Mal!$A$9:$H$431,7,0)='Sales Orders'!J506,"",VLOOKUP($H507,Mal!$A$9:$H$431,7,0)))</f>
        <v>#N/A</v>
      </c>
      <c r="K507" s="39" t="e">
        <f>IF(AND(K506="",$H507=$H506),"",IF(VLOOKUP($H507,Mal!$A$9:$H$431,8,0)='Sales Orders'!K506,"",VLOOKUP($H507,Mal!$A$9:$H$431,8,0)))</f>
        <v>#N/A</v>
      </c>
      <c r="L507" s="39" t="e">
        <f>IF(E507="","",IF(Mal!$C$6="","",Mal!$C$6))</f>
        <v>#N/A</v>
      </c>
      <c r="M507" s="39" t="e">
        <f>IF($E507="",IF(INDEX(Mal!K$9:K$431,COUNTIF($E$108:$F506,"")-COUNT($H$108:$H506)+1,0)=M506,"",INDEX(Mal!K$9:K$431,COUNTIF($E$108:$F506,"")-COUNT($H$108:$H506)+1,0)),"")</f>
        <v>#N/A</v>
      </c>
      <c r="N507" s="39" t="e">
        <f>IF($E507="",IF(INDEX(Mal!L$9:L$431,COUNTIF($E$108:$F506,"")-COUNT($H$108:$H506)+1,0)=N506,"",INDEX(Mal!L$9:L$431,COUNTIF($E$108:$F506,"")-COUNT($H$108:$H506)+1,0)),"")</f>
        <v>#N/A</v>
      </c>
      <c r="O507" s="39" t="e">
        <f>IF($E507="",IF(INDEX(Mal!M$9:M$431,COUNTIF($E$108:$F506,"")-COUNT($H$108:$H506)+1,0)=O506,"",INDEX(Mal!M$9:M$431,COUNTIF($E$108:$F506,"")-COUNT($H$108:$H506)+1,0)),"")</f>
        <v>#N/A</v>
      </c>
      <c r="P507" s="39" t="e">
        <f>IF($E507="",IF(INDEX(Mal!N$9:N$431,COUNTIF($E$108:$F506,"")-COUNT($H$108:$H506)+1,0)=P506,"",INDEX(Mal!N$9:N$431,COUNTIF($E$108:$F506,"")-COUNT($H$108:$H506)+1,0)),"")</f>
        <v>#N/A</v>
      </c>
      <c r="Q507" s="39" t="e">
        <f>IF($E507="",IF(INDEX(Mal!O$9:O$431,COUNTIF($E$108:$F506,"")-COUNT($H$108:$H506)+1,0)=Q506,"",INDEX(Mal!O$9:O$431,COUNTIF($E$108:$F506,"")-COUNT($H$108:$H506)+1,0)),"")</f>
        <v>#N/A</v>
      </c>
      <c r="R507" s="39" t="e">
        <f>IF($E507="",IF(INDEX(Mal!P$9:P$431,COUNTIF($E$108:$F506,"")-COUNT($H$108:$H506)+1,0)=R506,"",INDEX(Mal!P$9:P$431,COUNTIF($E$108:$F506,"")-COUNT($H$108:$H506)+1,0)),"")</f>
        <v>#N/A</v>
      </c>
      <c r="S507" s="39" t="e">
        <f>IF($E507="",IF(INDEX(Mal!Q$9:Q$431,COUNTIF($E$108:$F506,"")-COUNT($H$108:$H506)+1,0)=S506,"",INDEX(Mal!Q$9:Q$431,COUNTIF($E$108:$F506,"")-COUNT($H$108:$H506)+1,0)),"")</f>
        <v>#N/A</v>
      </c>
      <c r="T507" s="39" t="e">
        <f>IF($E507="",IF(INDEX(Mal!R$9:R$431,COUNTIF($E$108:$F506,"")-COUNT($H$108:$H506)+1,0)=T506,"",INDEX(Mal!R$9:R$431,COUNTIF($E$108:$F506,"")-COUNT($H$108:$H506)+1,0)),"")</f>
        <v>#N/A</v>
      </c>
      <c r="U507" s="39" t="e">
        <f>IF($E507="",IF(INDEX(Mal!S$9:S$431,COUNTIF($E$108:$F506,"")-COUNT($H$108:$H506)+1,0)=U506,"",INDEX(Mal!S$9:S$431,COUNTIF($E$108:$F506,"")-COUNT($H$108:$H506)+1,0)),"")</f>
        <v>#N/A</v>
      </c>
      <c r="V507" s="39" t="e">
        <f t="shared" si="24"/>
        <v>#N/A</v>
      </c>
      <c r="W507" s="39" t="e">
        <f>IF(IF(AND(E507="",F507=""),INDEX(Mal!I$9:I$431,(COUNT($H$108:$H507)-COUNTIF($V$108:$V507,"")),0),"")="","",IF(AND(E507="",F507=""),INDEX(Mal!I$9:I$431,(COUNT($H$108:$H507)-COUNTIF($V$108:$V507,"")),0),""))</f>
        <v>#N/A</v>
      </c>
      <c r="X507" s="39" t="e">
        <f>IF($E507="",IF(INDEX(Mal!J$9:J$431,COUNTIF($E$108:$F506,"")-COUNT($H$108:$H506)+1,0)=X506,"",INDEX(Mal!J$9:J$431,COUNTIF($E$108:$F506,"")-COUNT($H$108:$H506)+1,0)),"")</f>
        <v>#N/A</v>
      </c>
      <c r="Y507" s="39" t="e">
        <f>IF(AND(Y506="",$H507=$H506),"",IF(VLOOKUP($H507,Mal!$A$9:$T$431,20,0)='Sales Orders'!Y506,"",VLOOKUP($H507,Mal!$A$9:$T$431,20,0)))</f>
        <v>#N/A</v>
      </c>
      <c r="Z507" s="39" t="e">
        <f t="shared" si="25"/>
        <v>#N/A</v>
      </c>
    </row>
    <row r="508" spans="1:26">
      <c r="A508" t="str">
        <f>IFERROR(IF(VLOOKUP(H508,Mal!$A$9:$A$431,1,0),"","END"),"END")</f>
        <v>END</v>
      </c>
      <c r="B508" s="39" t="e">
        <f>IF($E508="",IF(INDEX(Mal!$D$9:$D$431,COUNTIF($E$108:$F507,"")-COUNT($H$108:$H507)+1,0)=B507,"",INDEX(Mal!$D$9:$D$431,COUNTIF($E$108:$F507,"")-COUNT($H$108:$H507)+1,0)),"")</f>
        <v>#N/A</v>
      </c>
      <c r="C508" s="39" t="e">
        <f t="shared" si="26"/>
        <v>#N/A</v>
      </c>
      <c r="D508" s="39" t="e">
        <f>IF($E508="",IF(INDEX(Mal!$F$9:$F$431,COUNTIF($E$108:$F507,"")-COUNT($H$108:$H507)+1,0)=D507,"",INDEX(Mal!$F$9:$F$431,COUNTIF($E$108:$F507,"")-COUNT($H$108:$H507)+1,0)),"")</f>
        <v>#N/A</v>
      </c>
      <c r="E508" s="39" t="e">
        <f>IF(AND(E507="",$H508=$H507),"",IF(VLOOKUP(H508,Mal!$A$9:$B$431,2,0)='Sales Orders'!E507,"",VLOOKUP($H508,Mal!$A$9:$B$431,2,0)))</f>
        <v>#N/A</v>
      </c>
      <c r="F508" s="39" t="e">
        <f>IF($E508="",IF(INDEX(Mal!$C$9:$C$431,COUNTIF($E$108:$F507,"")-COUNT($H$108:$H507)+1,0)=F507,"",INDEX(Mal!$C$9:$C$431,COUNTIF($E$108:$F507,"")-COUNT($H$108:$H507)+1,0)),"")</f>
        <v>#N/A</v>
      </c>
      <c r="G508" s="39" t="e">
        <f t="shared" si="27"/>
        <v>#N/A</v>
      </c>
      <c r="H508" s="39">
        <f>IF(COUNTIF(Mal!$A$9:$A$431,'Sales Orders'!H507)+COUNTIFS(Mal!$A$9:$A$431,H507,Mal!$B$9:$B$431,"&lt;&gt;")+COUNTIFS(Mal!$A$9:$A$431,H507,Mal!$C$9:$C$431,"&lt;&gt;")=COUNTIF('Sales Orders'!$H$108:H507,'Sales Orders'!H507),'Sales Orders'!H507+1,'Sales Orders'!H507)</f>
        <v>2</v>
      </c>
      <c r="I508" s="39" t="e">
        <f>IF(E508="","",IF(Mal!$C$5="","",Mal!$C$5))</f>
        <v>#N/A</v>
      </c>
      <c r="J508" s="39" t="e">
        <f>IF(AND(J507="",$H508=$H507),"",IF(VLOOKUP($H508,Mal!$A$9:$H$431,7,0)='Sales Orders'!J507,"",VLOOKUP($H508,Mal!$A$9:$H$431,7,0)))</f>
        <v>#N/A</v>
      </c>
      <c r="K508" s="39" t="e">
        <f>IF(AND(K507="",$H508=$H507),"",IF(VLOOKUP($H508,Mal!$A$9:$H$431,8,0)='Sales Orders'!K507,"",VLOOKUP($H508,Mal!$A$9:$H$431,8,0)))</f>
        <v>#N/A</v>
      </c>
      <c r="L508" s="39" t="e">
        <f>IF(E508="","",IF(Mal!$C$6="","",Mal!$C$6))</f>
        <v>#N/A</v>
      </c>
      <c r="M508" s="39" t="e">
        <f>IF($E508="",IF(INDEX(Mal!K$9:K$431,COUNTIF($E$108:$F507,"")-COUNT($H$108:$H507)+1,0)=M507,"",INDEX(Mal!K$9:K$431,COUNTIF($E$108:$F507,"")-COUNT($H$108:$H507)+1,0)),"")</f>
        <v>#N/A</v>
      </c>
      <c r="N508" s="39" t="e">
        <f>IF($E508="",IF(INDEX(Mal!L$9:L$431,COUNTIF($E$108:$F507,"")-COUNT($H$108:$H507)+1,0)=N507,"",INDEX(Mal!L$9:L$431,COUNTIF($E$108:$F507,"")-COUNT($H$108:$H507)+1,0)),"")</f>
        <v>#N/A</v>
      </c>
      <c r="O508" s="39" t="e">
        <f>IF($E508="",IF(INDEX(Mal!M$9:M$431,COUNTIF($E$108:$F507,"")-COUNT($H$108:$H507)+1,0)=O507,"",INDEX(Mal!M$9:M$431,COUNTIF($E$108:$F507,"")-COUNT($H$108:$H507)+1,0)),"")</f>
        <v>#N/A</v>
      </c>
      <c r="P508" s="39" t="e">
        <f>IF($E508="",IF(INDEX(Mal!N$9:N$431,COUNTIF($E$108:$F507,"")-COUNT($H$108:$H507)+1,0)=P507,"",INDEX(Mal!N$9:N$431,COUNTIF($E$108:$F507,"")-COUNT($H$108:$H507)+1,0)),"")</f>
        <v>#N/A</v>
      </c>
      <c r="Q508" s="39" t="e">
        <f>IF($E508="",IF(INDEX(Mal!O$9:O$431,COUNTIF($E$108:$F507,"")-COUNT($H$108:$H507)+1,0)=Q507,"",INDEX(Mal!O$9:O$431,COUNTIF($E$108:$F507,"")-COUNT($H$108:$H507)+1,0)),"")</f>
        <v>#N/A</v>
      </c>
      <c r="R508" s="39" t="e">
        <f>IF($E508="",IF(INDEX(Mal!P$9:P$431,COUNTIF($E$108:$F507,"")-COUNT($H$108:$H507)+1,0)=R507,"",INDEX(Mal!P$9:P$431,COUNTIF($E$108:$F507,"")-COUNT($H$108:$H507)+1,0)),"")</f>
        <v>#N/A</v>
      </c>
      <c r="S508" s="39" t="e">
        <f>IF($E508="",IF(INDEX(Mal!Q$9:Q$431,COUNTIF($E$108:$F507,"")-COUNT($H$108:$H507)+1,0)=S507,"",INDEX(Mal!Q$9:Q$431,COUNTIF($E$108:$F507,"")-COUNT($H$108:$H507)+1,0)),"")</f>
        <v>#N/A</v>
      </c>
      <c r="T508" s="39" t="e">
        <f>IF($E508="",IF(INDEX(Mal!R$9:R$431,COUNTIF($E$108:$F507,"")-COUNT($H$108:$H507)+1,0)=T507,"",INDEX(Mal!R$9:R$431,COUNTIF($E$108:$F507,"")-COUNT($H$108:$H507)+1,0)),"")</f>
        <v>#N/A</v>
      </c>
      <c r="U508" s="39" t="e">
        <f>IF($E508="",IF(INDEX(Mal!S$9:S$431,COUNTIF($E$108:$F507,"")-COUNT($H$108:$H507)+1,0)=U507,"",INDEX(Mal!S$9:S$431,COUNTIF($E$108:$F507,"")-COUNT($H$108:$H507)+1,0)),"")</f>
        <v>#N/A</v>
      </c>
      <c r="V508" s="39" t="e">
        <f t="shared" si="24"/>
        <v>#N/A</v>
      </c>
      <c r="W508" s="39" t="e">
        <f>IF(IF(AND(E508="",F508=""),INDEX(Mal!I$9:I$431,(COUNT($H$108:$H508)-COUNTIF($V$108:$V508,"")),0),"")="","",IF(AND(E508="",F508=""),INDEX(Mal!I$9:I$431,(COUNT($H$108:$H508)-COUNTIF($V$108:$V508,"")),0),""))</f>
        <v>#N/A</v>
      </c>
      <c r="X508" s="39" t="e">
        <f>IF($E508="",IF(INDEX(Mal!J$9:J$431,COUNTIF($E$108:$F507,"")-COUNT($H$108:$H507)+1,0)=X507,"",INDEX(Mal!J$9:J$431,COUNTIF($E$108:$F507,"")-COUNT($H$108:$H507)+1,0)),"")</f>
        <v>#N/A</v>
      </c>
      <c r="Y508" s="39" t="e">
        <f>IF(AND(Y507="",$H508=$H507),"",IF(VLOOKUP($H508,Mal!$A$9:$T$431,20,0)='Sales Orders'!Y507,"",VLOOKUP($H508,Mal!$A$9:$T$431,20,0)))</f>
        <v>#N/A</v>
      </c>
      <c r="Z508" s="39" t="e">
        <f t="shared" si="25"/>
        <v>#N/A</v>
      </c>
    </row>
    <row r="509" spans="1:26">
      <c r="A509" t="str">
        <f>IFERROR(IF(VLOOKUP(H509,Mal!$A$9:$A$431,1,0),"","END"),"END")</f>
        <v>END</v>
      </c>
      <c r="B509" s="39" t="e">
        <f>IF($E509="",IF(INDEX(Mal!$D$9:$D$431,COUNTIF($E$108:$F508,"")-COUNT($H$108:$H508)+1,0)=B508,"",INDEX(Mal!$D$9:$D$431,COUNTIF($E$108:$F508,"")-COUNT($H$108:$H508)+1,0)),"")</f>
        <v>#N/A</v>
      </c>
      <c r="C509" s="39" t="e">
        <f t="shared" si="26"/>
        <v>#N/A</v>
      </c>
      <c r="D509" s="39" t="e">
        <f>IF($E509="",IF(INDEX(Mal!$F$9:$F$431,COUNTIF($E$108:$F508,"")-COUNT($H$108:$H508)+1,0)=D508,"",INDEX(Mal!$F$9:$F$431,COUNTIF($E$108:$F508,"")-COUNT($H$108:$H508)+1,0)),"")</f>
        <v>#N/A</v>
      </c>
      <c r="E509" s="39" t="e">
        <f>IF(AND(E508="",$H509=$H508),"",IF(VLOOKUP(H509,Mal!$A$9:$B$431,2,0)='Sales Orders'!E508,"",VLOOKUP($H509,Mal!$A$9:$B$431,2,0)))</f>
        <v>#N/A</v>
      </c>
      <c r="F509" s="39" t="e">
        <f>IF($E509="",IF(INDEX(Mal!$C$9:$C$431,COUNTIF($E$108:$F508,"")-COUNT($H$108:$H508)+1,0)=F508,"",INDEX(Mal!$C$9:$C$431,COUNTIF($E$108:$F508,"")-COUNT($H$108:$H508)+1,0)),"")</f>
        <v>#N/A</v>
      </c>
      <c r="G509" s="39" t="e">
        <f t="shared" si="27"/>
        <v>#N/A</v>
      </c>
      <c r="H509" s="39">
        <f>IF(COUNTIF(Mal!$A$9:$A$431,'Sales Orders'!H508)+COUNTIFS(Mal!$A$9:$A$431,H508,Mal!$B$9:$B$431,"&lt;&gt;")+COUNTIFS(Mal!$A$9:$A$431,H508,Mal!$C$9:$C$431,"&lt;&gt;")=COUNTIF('Sales Orders'!$H$108:H508,'Sales Orders'!H508),'Sales Orders'!H508+1,'Sales Orders'!H508)</f>
        <v>2</v>
      </c>
      <c r="I509" s="39" t="e">
        <f>IF(E509="","",IF(Mal!$C$5="","",Mal!$C$5))</f>
        <v>#N/A</v>
      </c>
      <c r="J509" s="39" t="e">
        <f>IF(AND(J508="",$H509=$H508),"",IF(VLOOKUP($H509,Mal!$A$9:$H$431,7,0)='Sales Orders'!J508,"",VLOOKUP($H509,Mal!$A$9:$H$431,7,0)))</f>
        <v>#N/A</v>
      </c>
      <c r="K509" s="39" t="e">
        <f>IF(AND(K508="",$H509=$H508),"",IF(VLOOKUP($H509,Mal!$A$9:$H$431,8,0)='Sales Orders'!K508,"",VLOOKUP($H509,Mal!$A$9:$H$431,8,0)))</f>
        <v>#N/A</v>
      </c>
      <c r="L509" s="39" t="e">
        <f>IF(E509="","",IF(Mal!$C$6="","",Mal!$C$6))</f>
        <v>#N/A</v>
      </c>
      <c r="M509" s="39" t="e">
        <f>IF($E509="",IF(INDEX(Mal!K$9:K$431,COUNTIF($E$108:$F508,"")-COUNT($H$108:$H508)+1,0)=M508,"",INDEX(Mal!K$9:K$431,COUNTIF($E$108:$F508,"")-COUNT($H$108:$H508)+1,0)),"")</f>
        <v>#N/A</v>
      </c>
      <c r="N509" s="39" t="e">
        <f>IF($E509="",IF(INDEX(Mal!L$9:L$431,COUNTIF($E$108:$F508,"")-COUNT($H$108:$H508)+1,0)=N508,"",INDEX(Mal!L$9:L$431,COUNTIF($E$108:$F508,"")-COUNT($H$108:$H508)+1,0)),"")</f>
        <v>#N/A</v>
      </c>
      <c r="O509" s="39" t="e">
        <f>IF($E509="",IF(INDEX(Mal!M$9:M$431,COUNTIF($E$108:$F508,"")-COUNT($H$108:$H508)+1,0)=O508,"",INDEX(Mal!M$9:M$431,COUNTIF($E$108:$F508,"")-COUNT($H$108:$H508)+1,0)),"")</f>
        <v>#N/A</v>
      </c>
      <c r="P509" s="39" t="e">
        <f>IF($E509="",IF(INDEX(Mal!N$9:N$431,COUNTIF($E$108:$F508,"")-COUNT($H$108:$H508)+1,0)=P508,"",INDEX(Mal!N$9:N$431,COUNTIF($E$108:$F508,"")-COUNT($H$108:$H508)+1,0)),"")</f>
        <v>#N/A</v>
      </c>
      <c r="Q509" s="39" t="e">
        <f>IF($E509="",IF(INDEX(Mal!O$9:O$431,COUNTIF($E$108:$F508,"")-COUNT($H$108:$H508)+1,0)=Q508,"",INDEX(Mal!O$9:O$431,COUNTIF($E$108:$F508,"")-COUNT($H$108:$H508)+1,0)),"")</f>
        <v>#N/A</v>
      </c>
      <c r="R509" s="39" t="e">
        <f>IF($E509="",IF(INDEX(Mal!P$9:P$431,COUNTIF($E$108:$F508,"")-COUNT($H$108:$H508)+1,0)=R508,"",INDEX(Mal!P$9:P$431,COUNTIF($E$108:$F508,"")-COUNT($H$108:$H508)+1,0)),"")</f>
        <v>#N/A</v>
      </c>
      <c r="S509" s="39" t="e">
        <f>IF($E509="",IF(INDEX(Mal!Q$9:Q$431,COUNTIF($E$108:$F508,"")-COUNT($H$108:$H508)+1,0)=S508,"",INDEX(Mal!Q$9:Q$431,COUNTIF($E$108:$F508,"")-COUNT($H$108:$H508)+1,0)),"")</f>
        <v>#N/A</v>
      </c>
      <c r="T509" s="39" t="e">
        <f>IF($E509="",IF(INDEX(Mal!R$9:R$431,COUNTIF($E$108:$F508,"")-COUNT($H$108:$H508)+1,0)=T508,"",INDEX(Mal!R$9:R$431,COUNTIF($E$108:$F508,"")-COUNT($H$108:$H508)+1,0)),"")</f>
        <v>#N/A</v>
      </c>
      <c r="U509" s="39" t="e">
        <f>IF($E509="",IF(INDEX(Mal!S$9:S$431,COUNTIF($E$108:$F508,"")-COUNT($H$108:$H508)+1,0)=U508,"",INDEX(Mal!S$9:S$431,COUNTIF($E$108:$F508,"")-COUNT($H$108:$H508)+1,0)),"")</f>
        <v>#N/A</v>
      </c>
      <c r="V509" s="39" t="e">
        <f t="shared" si="24"/>
        <v>#N/A</v>
      </c>
      <c r="W509" s="39" t="e">
        <f>IF(IF(AND(E509="",F509=""),INDEX(Mal!I$9:I$431,(COUNT($H$108:$H509)-COUNTIF($V$108:$V509,"")),0),"")="","",IF(AND(E509="",F509=""),INDEX(Mal!I$9:I$431,(COUNT($H$108:$H509)-COUNTIF($V$108:$V509,"")),0),""))</f>
        <v>#N/A</v>
      </c>
      <c r="X509" s="39" t="e">
        <f>IF($E509="",IF(INDEX(Mal!J$9:J$431,COUNTIF($E$108:$F508,"")-COUNT($H$108:$H508)+1,0)=X508,"",INDEX(Mal!J$9:J$431,COUNTIF($E$108:$F508,"")-COUNT($H$108:$H508)+1,0)),"")</f>
        <v>#N/A</v>
      </c>
      <c r="Y509" s="39" t="e">
        <f>IF(AND(Y508="",$H509=$H508),"",IF(VLOOKUP($H509,Mal!$A$9:$T$431,20,0)='Sales Orders'!Y508,"",VLOOKUP($H509,Mal!$A$9:$T$431,20,0)))</f>
        <v>#N/A</v>
      </c>
      <c r="Z509" s="39" t="e">
        <f t="shared" si="25"/>
        <v>#N/A</v>
      </c>
    </row>
    <row r="510" spans="1:26">
      <c r="A510" t="str">
        <f>IFERROR(IF(VLOOKUP(H510,Mal!$A$9:$A$431,1,0),"","END"),"END")</f>
        <v>END</v>
      </c>
      <c r="B510" s="39" t="e">
        <f>IF($E510="",IF(INDEX(Mal!$D$9:$D$431,COUNTIF($E$108:$F509,"")-COUNT($H$108:$H509)+1,0)=B509,"",INDEX(Mal!$D$9:$D$431,COUNTIF($E$108:$F509,"")-COUNT($H$108:$H509)+1,0)),"")</f>
        <v>#N/A</v>
      </c>
      <c r="C510" s="39" t="e">
        <f t="shared" si="26"/>
        <v>#N/A</v>
      </c>
      <c r="D510" s="39" t="e">
        <f>IF($E510="",IF(INDEX(Mal!$F$9:$F$431,COUNTIF($E$108:$F509,"")-COUNT($H$108:$H509)+1,0)=D509,"",INDEX(Mal!$F$9:$F$431,COUNTIF($E$108:$F509,"")-COUNT($H$108:$H509)+1,0)),"")</f>
        <v>#N/A</v>
      </c>
      <c r="E510" s="39" t="e">
        <f>IF(AND(E509="",$H510=$H509),"",IF(VLOOKUP(H510,Mal!$A$9:$B$431,2,0)='Sales Orders'!E509,"",VLOOKUP($H510,Mal!$A$9:$B$431,2,0)))</f>
        <v>#N/A</v>
      </c>
      <c r="F510" s="39" t="e">
        <f>IF($E510="",IF(INDEX(Mal!$C$9:$C$431,COUNTIF($E$108:$F509,"")-COUNT($H$108:$H509)+1,0)=F509,"",INDEX(Mal!$C$9:$C$431,COUNTIF($E$108:$F509,"")-COUNT($H$108:$H509)+1,0)),"")</f>
        <v>#N/A</v>
      </c>
      <c r="G510" s="39" t="e">
        <f t="shared" si="27"/>
        <v>#N/A</v>
      </c>
      <c r="H510" s="39">
        <f>IF(COUNTIF(Mal!$A$9:$A$431,'Sales Orders'!H509)+COUNTIFS(Mal!$A$9:$A$431,H509,Mal!$B$9:$B$431,"&lt;&gt;")+COUNTIFS(Mal!$A$9:$A$431,H509,Mal!$C$9:$C$431,"&lt;&gt;")=COUNTIF('Sales Orders'!$H$108:H509,'Sales Orders'!H509),'Sales Orders'!H509+1,'Sales Orders'!H509)</f>
        <v>2</v>
      </c>
      <c r="I510" s="39" t="e">
        <f>IF(E510="","",IF(Mal!$C$5="","",Mal!$C$5))</f>
        <v>#N/A</v>
      </c>
      <c r="J510" s="39" t="e">
        <f>IF(AND(J509="",$H510=$H509),"",IF(VLOOKUP($H510,Mal!$A$9:$H$431,7,0)='Sales Orders'!J509,"",VLOOKUP($H510,Mal!$A$9:$H$431,7,0)))</f>
        <v>#N/A</v>
      </c>
      <c r="K510" s="39" t="e">
        <f>IF(AND(K509="",$H510=$H509),"",IF(VLOOKUP($H510,Mal!$A$9:$H$431,8,0)='Sales Orders'!K509,"",VLOOKUP($H510,Mal!$A$9:$H$431,8,0)))</f>
        <v>#N/A</v>
      </c>
      <c r="L510" s="39" t="e">
        <f>IF(E510="","",IF(Mal!$C$6="","",Mal!$C$6))</f>
        <v>#N/A</v>
      </c>
      <c r="M510" s="39" t="e">
        <f>IF($E510="",IF(INDEX(Mal!K$9:K$431,COUNTIF($E$108:$F509,"")-COUNT($H$108:$H509)+1,0)=M509,"",INDEX(Mal!K$9:K$431,COUNTIF($E$108:$F509,"")-COUNT($H$108:$H509)+1,0)),"")</f>
        <v>#N/A</v>
      </c>
      <c r="N510" s="39" t="e">
        <f>IF($E510="",IF(INDEX(Mal!L$9:L$431,COUNTIF($E$108:$F509,"")-COUNT($H$108:$H509)+1,0)=N509,"",INDEX(Mal!L$9:L$431,COUNTIF($E$108:$F509,"")-COUNT($H$108:$H509)+1,0)),"")</f>
        <v>#N/A</v>
      </c>
      <c r="O510" s="39" t="e">
        <f>IF($E510="",IF(INDEX(Mal!M$9:M$431,COUNTIF($E$108:$F509,"")-COUNT($H$108:$H509)+1,0)=O509,"",INDEX(Mal!M$9:M$431,COUNTIF($E$108:$F509,"")-COUNT($H$108:$H509)+1,0)),"")</f>
        <v>#N/A</v>
      </c>
      <c r="P510" s="39" t="e">
        <f>IF($E510="",IF(INDEX(Mal!N$9:N$431,COUNTIF($E$108:$F509,"")-COUNT($H$108:$H509)+1,0)=P509,"",INDEX(Mal!N$9:N$431,COUNTIF($E$108:$F509,"")-COUNT($H$108:$H509)+1,0)),"")</f>
        <v>#N/A</v>
      </c>
      <c r="Q510" s="39" t="e">
        <f>IF($E510="",IF(INDEX(Mal!O$9:O$431,COUNTIF($E$108:$F509,"")-COUNT($H$108:$H509)+1,0)=Q509,"",INDEX(Mal!O$9:O$431,COUNTIF($E$108:$F509,"")-COUNT($H$108:$H509)+1,0)),"")</f>
        <v>#N/A</v>
      </c>
      <c r="R510" s="39" t="e">
        <f>IF($E510="",IF(INDEX(Mal!P$9:P$431,COUNTIF($E$108:$F509,"")-COUNT($H$108:$H509)+1,0)=R509,"",INDEX(Mal!P$9:P$431,COUNTIF($E$108:$F509,"")-COUNT($H$108:$H509)+1,0)),"")</f>
        <v>#N/A</v>
      </c>
      <c r="S510" s="39" t="e">
        <f>IF($E510="",IF(INDEX(Mal!Q$9:Q$431,COUNTIF($E$108:$F509,"")-COUNT($H$108:$H509)+1,0)=S509,"",INDEX(Mal!Q$9:Q$431,COUNTIF($E$108:$F509,"")-COUNT($H$108:$H509)+1,0)),"")</f>
        <v>#N/A</v>
      </c>
      <c r="T510" s="39" t="e">
        <f>IF($E510="",IF(INDEX(Mal!R$9:R$431,COUNTIF($E$108:$F509,"")-COUNT($H$108:$H509)+1,0)=T509,"",INDEX(Mal!R$9:R$431,COUNTIF($E$108:$F509,"")-COUNT($H$108:$H509)+1,0)),"")</f>
        <v>#N/A</v>
      </c>
      <c r="U510" s="39" t="e">
        <f>IF($E510="",IF(INDEX(Mal!S$9:S$431,COUNTIF($E$108:$F509,"")-COUNT($H$108:$H509)+1,0)=U509,"",INDEX(Mal!S$9:S$431,COUNTIF($E$108:$F509,"")-COUNT($H$108:$H509)+1,0)),"")</f>
        <v>#N/A</v>
      </c>
      <c r="V510" s="39" t="e">
        <f t="shared" si="24"/>
        <v>#N/A</v>
      </c>
      <c r="W510" s="39" t="e">
        <f>IF(IF(AND(E510="",F510=""),INDEX(Mal!I$9:I$431,(COUNT($H$108:$H510)-COUNTIF($V$108:$V510,"")),0),"")="","",IF(AND(E510="",F510=""),INDEX(Mal!I$9:I$431,(COUNT($H$108:$H510)-COUNTIF($V$108:$V510,"")),0),""))</f>
        <v>#N/A</v>
      </c>
      <c r="X510" s="39" t="e">
        <f>IF($E510="",IF(INDEX(Mal!J$9:J$431,COUNTIF($E$108:$F509,"")-COUNT($H$108:$H509)+1,0)=X509,"",INDEX(Mal!J$9:J$431,COUNTIF($E$108:$F509,"")-COUNT($H$108:$H509)+1,0)),"")</f>
        <v>#N/A</v>
      </c>
      <c r="Y510" s="39" t="e">
        <f>IF(AND(Y509="",$H510=$H509),"",IF(VLOOKUP($H510,Mal!$A$9:$T$431,20,0)='Sales Orders'!Y509,"",VLOOKUP($H510,Mal!$A$9:$T$431,20,0)))</f>
        <v>#N/A</v>
      </c>
      <c r="Z510" s="39" t="e">
        <f t="shared" si="25"/>
        <v>#N/A</v>
      </c>
    </row>
    <row r="511" spans="1:26">
      <c r="A511" t="str">
        <f>IFERROR(IF(VLOOKUP(H511,Mal!$A$9:$A$431,1,0),"","END"),"END")</f>
        <v>END</v>
      </c>
      <c r="B511" s="39" t="e">
        <f>IF($E511="",IF(INDEX(Mal!$D$9:$D$431,COUNTIF($E$108:$F510,"")-COUNT($H$108:$H510)+1,0)=B510,"",INDEX(Mal!$D$9:$D$431,COUNTIF($E$108:$F510,"")-COUNT($H$108:$H510)+1,0)),"")</f>
        <v>#N/A</v>
      </c>
      <c r="C511" s="39" t="e">
        <f t="shared" si="26"/>
        <v>#N/A</v>
      </c>
      <c r="D511" s="39" t="e">
        <f>IF($E511="",IF(INDEX(Mal!$F$9:$F$431,COUNTIF($E$108:$F510,"")-COUNT($H$108:$H510)+1,0)=D510,"",INDEX(Mal!$F$9:$F$431,COUNTIF($E$108:$F510,"")-COUNT($H$108:$H510)+1,0)),"")</f>
        <v>#N/A</v>
      </c>
      <c r="E511" s="39" t="e">
        <f>IF(AND(E510="",$H511=$H510),"",IF(VLOOKUP(H511,Mal!$A$9:$B$431,2,0)='Sales Orders'!E510,"",VLOOKUP($H511,Mal!$A$9:$B$431,2,0)))</f>
        <v>#N/A</v>
      </c>
      <c r="F511" s="39" t="e">
        <f>IF($E511="",IF(INDEX(Mal!$C$9:$C$431,COUNTIF($E$108:$F510,"")-COUNT($H$108:$H510)+1,0)=F510,"",INDEX(Mal!$C$9:$C$431,COUNTIF($E$108:$F510,"")-COUNT($H$108:$H510)+1,0)),"")</f>
        <v>#N/A</v>
      </c>
      <c r="G511" s="39" t="e">
        <f t="shared" si="27"/>
        <v>#N/A</v>
      </c>
      <c r="H511" s="39">
        <f>IF(COUNTIF(Mal!$A$9:$A$431,'Sales Orders'!H510)+COUNTIFS(Mal!$A$9:$A$431,H510,Mal!$B$9:$B$431,"&lt;&gt;")+COUNTIFS(Mal!$A$9:$A$431,H510,Mal!$C$9:$C$431,"&lt;&gt;")=COUNTIF('Sales Orders'!$H$108:H510,'Sales Orders'!H510),'Sales Orders'!H510+1,'Sales Orders'!H510)</f>
        <v>2</v>
      </c>
      <c r="I511" s="39" t="e">
        <f>IF(E511="","",IF(Mal!$C$5="","",Mal!$C$5))</f>
        <v>#N/A</v>
      </c>
      <c r="J511" s="39" t="e">
        <f>IF(AND(J510="",$H511=$H510),"",IF(VLOOKUP($H511,Mal!$A$9:$H$431,7,0)='Sales Orders'!J510,"",VLOOKUP($H511,Mal!$A$9:$H$431,7,0)))</f>
        <v>#N/A</v>
      </c>
      <c r="K511" s="39" t="e">
        <f>IF(AND(K510="",$H511=$H510),"",IF(VLOOKUP($H511,Mal!$A$9:$H$431,8,0)='Sales Orders'!K510,"",VLOOKUP($H511,Mal!$A$9:$H$431,8,0)))</f>
        <v>#N/A</v>
      </c>
      <c r="L511" s="39" t="e">
        <f>IF(E511="","",IF(Mal!$C$6="","",Mal!$C$6))</f>
        <v>#N/A</v>
      </c>
      <c r="M511" s="39" t="e">
        <f>IF($E511="",IF(INDEX(Mal!K$9:K$431,COUNTIF($E$108:$F510,"")-COUNT($H$108:$H510)+1,0)=M510,"",INDEX(Mal!K$9:K$431,COUNTIF($E$108:$F510,"")-COUNT($H$108:$H510)+1,0)),"")</f>
        <v>#N/A</v>
      </c>
      <c r="N511" s="39" t="e">
        <f>IF($E511="",IF(INDEX(Mal!L$9:L$431,COUNTIF($E$108:$F510,"")-COUNT($H$108:$H510)+1,0)=N510,"",INDEX(Mal!L$9:L$431,COUNTIF($E$108:$F510,"")-COUNT($H$108:$H510)+1,0)),"")</f>
        <v>#N/A</v>
      </c>
      <c r="O511" s="39" t="e">
        <f>IF($E511="",IF(INDEX(Mal!M$9:M$431,COUNTIF($E$108:$F510,"")-COUNT($H$108:$H510)+1,0)=O510,"",INDEX(Mal!M$9:M$431,COUNTIF($E$108:$F510,"")-COUNT($H$108:$H510)+1,0)),"")</f>
        <v>#N/A</v>
      </c>
      <c r="P511" s="39" t="e">
        <f>IF($E511="",IF(INDEX(Mal!N$9:N$431,COUNTIF($E$108:$F510,"")-COUNT($H$108:$H510)+1,0)=P510,"",INDEX(Mal!N$9:N$431,COUNTIF($E$108:$F510,"")-COUNT($H$108:$H510)+1,0)),"")</f>
        <v>#N/A</v>
      </c>
      <c r="Q511" s="39" t="e">
        <f>IF($E511="",IF(INDEX(Mal!O$9:O$431,COUNTIF($E$108:$F510,"")-COUNT($H$108:$H510)+1,0)=Q510,"",INDEX(Mal!O$9:O$431,COUNTIF($E$108:$F510,"")-COUNT($H$108:$H510)+1,0)),"")</f>
        <v>#N/A</v>
      </c>
      <c r="R511" s="39" t="e">
        <f>IF($E511="",IF(INDEX(Mal!P$9:P$431,COUNTIF($E$108:$F510,"")-COUNT($H$108:$H510)+1,0)=R510,"",INDEX(Mal!P$9:P$431,COUNTIF($E$108:$F510,"")-COUNT($H$108:$H510)+1,0)),"")</f>
        <v>#N/A</v>
      </c>
      <c r="S511" s="39" t="e">
        <f>IF($E511="",IF(INDEX(Mal!Q$9:Q$431,COUNTIF($E$108:$F510,"")-COUNT($H$108:$H510)+1,0)=S510,"",INDEX(Mal!Q$9:Q$431,COUNTIF($E$108:$F510,"")-COUNT($H$108:$H510)+1,0)),"")</f>
        <v>#N/A</v>
      </c>
      <c r="T511" s="39" t="e">
        <f>IF($E511="",IF(INDEX(Mal!R$9:R$431,COUNTIF($E$108:$F510,"")-COUNT($H$108:$H510)+1,0)=T510,"",INDEX(Mal!R$9:R$431,COUNTIF($E$108:$F510,"")-COUNT($H$108:$H510)+1,0)),"")</f>
        <v>#N/A</v>
      </c>
      <c r="U511" s="39" t="e">
        <f>IF($E511="",IF(INDEX(Mal!S$9:S$431,COUNTIF($E$108:$F510,"")-COUNT($H$108:$H510)+1,0)=U510,"",INDEX(Mal!S$9:S$431,COUNTIF($E$108:$F510,"")-COUNT($H$108:$H510)+1,0)),"")</f>
        <v>#N/A</v>
      </c>
      <c r="V511" s="39" t="e">
        <f t="shared" si="24"/>
        <v>#N/A</v>
      </c>
      <c r="W511" s="39" t="e">
        <f>IF(IF(AND(E511="",F511=""),INDEX(Mal!I$9:I$431,(COUNT($H$108:$H511)-COUNTIF($V$108:$V511,"")),0),"")="","",IF(AND(E511="",F511=""),INDEX(Mal!I$9:I$431,(COUNT($H$108:$H511)-COUNTIF($V$108:$V511,"")),0),""))</f>
        <v>#N/A</v>
      </c>
      <c r="X511" s="39" t="e">
        <f>IF($E511="",IF(INDEX(Mal!J$9:J$431,COUNTIF($E$108:$F510,"")-COUNT($H$108:$H510)+1,0)=X510,"",INDEX(Mal!J$9:J$431,COUNTIF($E$108:$F510,"")-COUNT($H$108:$H510)+1,0)),"")</f>
        <v>#N/A</v>
      </c>
      <c r="Y511" s="39" t="e">
        <f>IF(AND(Y510="",$H511=$H510),"",IF(VLOOKUP($H511,Mal!$A$9:$T$431,20,0)='Sales Orders'!Y510,"",VLOOKUP($H511,Mal!$A$9:$T$431,20,0)))</f>
        <v>#N/A</v>
      </c>
      <c r="Z511" s="39" t="e">
        <f t="shared" si="25"/>
        <v>#N/A</v>
      </c>
    </row>
    <row r="512" spans="1:26">
      <c r="A512" t="str">
        <f>IFERROR(IF(VLOOKUP(H512,Mal!$A$9:$A$431,1,0),"","END"),"END")</f>
        <v>END</v>
      </c>
      <c r="B512" s="39" t="e">
        <f>IF($E512="",IF(INDEX(Mal!$D$9:$D$431,COUNTIF($E$108:$F511,"")-COUNT($H$108:$H511)+1,0)=B511,"",INDEX(Mal!$D$9:$D$431,COUNTIF($E$108:$F511,"")-COUNT($H$108:$H511)+1,0)),"")</f>
        <v>#N/A</v>
      </c>
      <c r="C512" s="39" t="e">
        <f t="shared" si="26"/>
        <v>#N/A</v>
      </c>
      <c r="D512" s="39" t="e">
        <f>IF($E512="",IF(INDEX(Mal!$F$9:$F$431,COUNTIF($E$108:$F511,"")-COUNT($H$108:$H511)+1,0)=D511,"",INDEX(Mal!$F$9:$F$431,COUNTIF($E$108:$F511,"")-COUNT($H$108:$H511)+1,0)),"")</f>
        <v>#N/A</v>
      </c>
      <c r="E512" s="39" t="e">
        <f>IF(AND(E511="",$H512=$H511),"",IF(VLOOKUP(H512,Mal!$A$9:$B$431,2,0)='Sales Orders'!E511,"",VLOOKUP($H512,Mal!$A$9:$B$431,2,0)))</f>
        <v>#N/A</v>
      </c>
      <c r="F512" s="39" t="e">
        <f>IF($E512="",IF(INDEX(Mal!$C$9:$C$431,COUNTIF($E$108:$F511,"")-COUNT($H$108:$H511)+1,0)=F511,"",INDEX(Mal!$C$9:$C$431,COUNTIF($E$108:$F511,"")-COUNT($H$108:$H511)+1,0)),"")</f>
        <v>#N/A</v>
      </c>
      <c r="G512" s="39" t="e">
        <f t="shared" si="27"/>
        <v>#N/A</v>
      </c>
      <c r="H512" s="39">
        <f>IF(COUNTIF(Mal!$A$9:$A$431,'Sales Orders'!H511)+COUNTIFS(Mal!$A$9:$A$431,H511,Mal!$B$9:$B$431,"&lt;&gt;")+COUNTIFS(Mal!$A$9:$A$431,H511,Mal!$C$9:$C$431,"&lt;&gt;")=COUNTIF('Sales Orders'!$H$108:H511,'Sales Orders'!H511),'Sales Orders'!H511+1,'Sales Orders'!H511)</f>
        <v>2</v>
      </c>
      <c r="I512" s="39" t="e">
        <f>IF(E512="","",IF(Mal!$C$5="","",Mal!$C$5))</f>
        <v>#N/A</v>
      </c>
      <c r="J512" s="39" t="e">
        <f>IF(AND(J511="",$H512=$H511),"",IF(VLOOKUP($H512,Mal!$A$9:$H$431,7,0)='Sales Orders'!J511,"",VLOOKUP($H512,Mal!$A$9:$H$431,7,0)))</f>
        <v>#N/A</v>
      </c>
      <c r="K512" s="39" t="e">
        <f>IF(AND(K511="",$H512=$H511),"",IF(VLOOKUP($H512,Mal!$A$9:$H$431,8,0)='Sales Orders'!K511,"",VLOOKUP($H512,Mal!$A$9:$H$431,8,0)))</f>
        <v>#N/A</v>
      </c>
      <c r="L512" s="39" t="e">
        <f>IF(E512="","",IF(Mal!$C$6="","",Mal!$C$6))</f>
        <v>#N/A</v>
      </c>
      <c r="M512" s="39" t="e">
        <f>IF($E512="",IF(INDEX(Mal!K$9:K$431,COUNTIF($E$108:$F511,"")-COUNT($H$108:$H511)+1,0)=M511,"",INDEX(Mal!K$9:K$431,COUNTIF($E$108:$F511,"")-COUNT($H$108:$H511)+1,0)),"")</f>
        <v>#N/A</v>
      </c>
      <c r="N512" s="39" t="e">
        <f>IF($E512="",IF(INDEX(Mal!L$9:L$431,COUNTIF($E$108:$F511,"")-COUNT($H$108:$H511)+1,0)=N511,"",INDEX(Mal!L$9:L$431,COUNTIF($E$108:$F511,"")-COUNT($H$108:$H511)+1,0)),"")</f>
        <v>#N/A</v>
      </c>
      <c r="O512" s="39" t="e">
        <f>IF($E512="",IF(INDEX(Mal!M$9:M$431,COUNTIF($E$108:$F511,"")-COUNT($H$108:$H511)+1,0)=O511,"",INDEX(Mal!M$9:M$431,COUNTIF($E$108:$F511,"")-COUNT($H$108:$H511)+1,0)),"")</f>
        <v>#N/A</v>
      </c>
      <c r="P512" s="39" t="e">
        <f>IF($E512="",IF(INDEX(Mal!N$9:N$431,COUNTIF($E$108:$F511,"")-COUNT($H$108:$H511)+1,0)=P511,"",INDEX(Mal!N$9:N$431,COUNTIF($E$108:$F511,"")-COUNT($H$108:$H511)+1,0)),"")</f>
        <v>#N/A</v>
      </c>
      <c r="Q512" s="39" t="e">
        <f>IF($E512="",IF(INDEX(Mal!O$9:O$431,COUNTIF($E$108:$F511,"")-COUNT($H$108:$H511)+1,0)=Q511,"",INDEX(Mal!O$9:O$431,COUNTIF($E$108:$F511,"")-COUNT($H$108:$H511)+1,0)),"")</f>
        <v>#N/A</v>
      </c>
      <c r="R512" s="39" t="e">
        <f>IF($E512="",IF(INDEX(Mal!P$9:P$431,COUNTIF($E$108:$F511,"")-COUNT($H$108:$H511)+1,0)=R511,"",INDEX(Mal!P$9:P$431,COUNTIF($E$108:$F511,"")-COUNT($H$108:$H511)+1,0)),"")</f>
        <v>#N/A</v>
      </c>
      <c r="S512" s="39" t="e">
        <f>IF($E512="",IF(INDEX(Mal!Q$9:Q$431,COUNTIF($E$108:$F511,"")-COUNT($H$108:$H511)+1,0)=S511,"",INDEX(Mal!Q$9:Q$431,COUNTIF($E$108:$F511,"")-COUNT($H$108:$H511)+1,0)),"")</f>
        <v>#N/A</v>
      </c>
      <c r="T512" s="39" t="e">
        <f>IF($E512="",IF(INDEX(Mal!R$9:R$431,COUNTIF($E$108:$F511,"")-COUNT($H$108:$H511)+1,0)=T511,"",INDEX(Mal!R$9:R$431,COUNTIF($E$108:$F511,"")-COUNT($H$108:$H511)+1,0)),"")</f>
        <v>#N/A</v>
      </c>
      <c r="U512" s="39" t="e">
        <f>IF($E512="",IF(INDEX(Mal!S$9:S$431,COUNTIF($E$108:$F511,"")-COUNT($H$108:$H511)+1,0)=U511,"",INDEX(Mal!S$9:S$431,COUNTIF($E$108:$F511,"")-COUNT($H$108:$H511)+1,0)),"")</f>
        <v>#N/A</v>
      </c>
      <c r="V512" s="39" t="e">
        <f t="shared" si="24"/>
        <v>#N/A</v>
      </c>
      <c r="W512" s="39" t="e">
        <f>IF(IF(AND(E512="",F512=""),INDEX(Mal!I$9:I$431,(COUNT($H$108:$H512)-COUNTIF($V$108:$V512,"")),0),"")="","",IF(AND(E512="",F512=""),INDEX(Mal!I$9:I$431,(COUNT($H$108:$H512)-COUNTIF($V$108:$V512,"")),0),""))</f>
        <v>#N/A</v>
      </c>
      <c r="X512" s="39" t="e">
        <f>IF($E512="",IF(INDEX(Mal!J$9:J$431,COUNTIF($E$108:$F511,"")-COUNT($H$108:$H511)+1,0)=X511,"",INDEX(Mal!J$9:J$431,COUNTIF($E$108:$F511,"")-COUNT($H$108:$H511)+1,0)),"")</f>
        <v>#N/A</v>
      </c>
      <c r="Y512" s="39" t="e">
        <f>IF(AND(Y511="",$H512=$H511),"",IF(VLOOKUP($H512,Mal!$A$9:$T$431,20,0)='Sales Orders'!Y511,"",VLOOKUP($H512,Mal!$A$9:$T$431,20,0)))</f>
        <v>#N/A</v>
      </c>
      <c r="Z512" s="39" t="e">
        <f t="shared" si="25"/>
        <v>#N/A</v>
      </c>
    </row>
    <row r="513" spans="1:26">
      <c r="A513" t="str">
        <f>IFERROR(IF(VLOOKUP(H513,Mal!$A$9:$A$431,1,0),"","END"),"END")</f>
        <v>END</v>
      </c>
      <c r="B513" s="39" t="e">
        <f>IF($E513="",IF(INDEX(Mal!$D$9:$D$431,COUNTIF($E$108:$F512,"")-COUNT($H$108:$H512)+1,0)=B512,"",INDEX(Mal!$D$9:$D$431,COUNTIF($E$108:$F512,"")-COUNT($H$108:$H512)+1,0)),"")</f>
        <v>#N/A</v>
      </c>
      <c r="C513" s="39" t="e">
        <f t="shared" si="26"/>
        <v>#N/A</v>
      </c>
      <c r="D513" s="39" t="e">
        <f>IF($E513="",IF(INDEX(Mal!$F$9:$F$431,COUNTIF($E$108:$F512,"")-COUNT($H$108:$H512)+1,0)=D512,"",INDEX(Mal!$F$9:$F$431,COUNTIF($E$108:$F512,"")-COUNT($H$108:$H512)+1,0)),"")</f>
        <v>#N/A</v>
      </c>
      <c r="E513" s="39" t="e">
        <f>IF(AND(E512="",$H513=$H512),"",IF(VLOOKUP(H513,Mal!$A$9:$B$431,2,0)='Sales Orders'!E512,"",VLOOKUP($H513,Mal!$A$9:$B$431,2,0)))</f>
        <v>#N/A</v>
      </c>
      <c r="F513" s="39" t="e">
        <f>IF($E513="",IF(INDEX(Mal!$C$9:$C$431,COUNTIF($E$108:$F512,"")-COUNT($H$108:$H512)+1,0)=F512,"",INDEX(Mal!$C$9:$C$431,COUNTIF($E$108:$F512,"")-COUNT($H$108:$H512)+1,0)),"")</f>
        <v>#N/A</v>
      </c>
      <c r="G513" s="39" t="e">
        <f t="shared" si="27"/>
        <v>#N/A</v>
      </c>
      <c r="H513" s="39">
        <f>IF(COUNTIF(Mal!$A$9:$A$431,'Sales Orders'!H512)+COUNTIFS(Mal!$A$9:$A$431,H512,Mal!$B$9:$B$431,"&lt;&gt;")+COUNTIFS(Mal!$A$9:$A$431,H512,Mal!$C$9:$C$431,"&lt;&gt;")=COUNTIF('Sales Orders'!$H$108:H512,'Sales Orders'!H512),'Sales Orders'!H512+1,'Sales Orders'!H512)</f>
        <v>2</v>
      </c>
      <c r="I513" s="39" t="e">
        <f>IF(E513="","",IF(Mal!$C$5="","",Mal!$C$5))</f>
        <v>#N/A</v>
      </c>
      <c r="J513" s="39" t="e">
        <f>IF(AND(J512="",$H513=$H512),"",IF(VLOOKUP($H513,Mal!$A$9:$H$431,7,0)='Sales Orders'!J512,"",VLOOKUP($H513,Mal!$A$9:$H$431,7,0)))</f>
        <v>#N/A</v>
      </c>
      <c r="K513" s="39" t="e">
        <f>IF(AND(K512="",$H513=$H512),"",IF(VLOOKUP($H513,Mal!$A$9:$H$431,8,0)='Sales Orders'!K512,"",VLOOKUP($H513,Mal!$A$9:$H$431,8,0)))</f>
        <v>#N/A</v>
      </c>
      <c r="L513" s="39" t="e">
        <f>IF(E513="","",IF(Mal!$C$6="","",Mal!$C$6))</f>
        <v>#N/A</v>
      </c>
      <c r="M513" s="39" t="e">
        <f>IF($E513="",IF(INDEX(Mal!K$9:K$431,COUNTIF($E$108:$F512,"")-COUNT($H$108:$H512)+1,0)=M512,"",INDEX(Mal!K$9:K$431,COUNTIF($E$108:$F512,"")-COUNT($H$108:$H512)+1,0)),"")</f>
        <v>#N/A</v>
      </c>
      <c r="N513" s="39" t="e">
        <f>IF($E513="",IF(INDEX(Mal!L$9:L$431,COUNTIF($E$108:$F512,"")-COUNT($H$108:$H512)+1,0)=N512,"",INDEX(Mal!L$9:L$431,COUNTIF($E$108:$F512,"")-COUNT($H$108:$H512)+1,0)),"")</f>
        <v>#N/A</v>
      </c>
      <c r="O513" s="39" t="e">
        <f>IF($E513="",IF(INDEX(Mal!M$9:M$431,COUNTIF($E$108:$F512,"")-COUNT($H$108:$H512)+1,0)=O512,"",INDEX(Mal!M$9:M$431,COUNTIF($E$108:$F512,"")-COUNT($H$108:$H512)+1,0)),"")</f>
        <v>#N/A</v>
      </c>
      <c r="P513" s="39" t="e">
        <f>IF($E513="",IF(INDEX(Mal!N$9:N$431,COUNTIF($E$108:$F512,"")-COUNT($H$108:$H512)+1,0)=P512,"",INDEX(Mal!N$9:N$431,COUNTIF($E$108:$F512,"")-COUNT($H$108:$H512)+1,0)),"")</f>
        <v>#N/A</v>
      </c>
      <c r="Q513" s="39" t="e">
        <f>IF($E513="",IF(INDEX(Mal!O$9:O$431,COUNTIF($E$108:$F512,"")-COUNT($H$108:$H512)+1,0)=Q512,"",INDEX(Mal!O$9:O$431,COUNTIF($E$108:$F512,"")-COUNT($H$108:$H512)+1,0)),"")</f>
        <v>#N/A</v>
      </c>
      <c r="R513" s="39" t="e">
        <f>IF($E513="",IF(INDEX(Mal!P$9:P$431,COUNTIF($E$108:$F512,"")-COUNT($H$108:$H512)+1,0)=R512,"",INDEX(Mal!P$9:P$431,COUNTIF($E$108:$F512,"")-COUNT($H$108:$H512)+1,0)),"")</f>
        <v>#N/A</v>
      </c>
      <c r="S513" s="39" t="e">
        <f>IF($E513="",IF(INDEX(Mal!Q$9:Q$431,COUNTIF($E$108:$F512,"")-COUNT($H$108:$H512)+1,0)=S512,"",INDEX(Mal!Q$9:Q$431,COUNTIF($E$108:$F512,"")-COUNT($H$108:$H512)+1,0)),"")</f>
        <v>#N/A</v>
      </c>
      <c r="T513" s="39" t="e">
        <f>IF($E513="",IF(INDEX(Mal!R$9:R$431,COUNTIF($E$108:$F512,"")-COUNT($H$108:$H512)+1,0)=T512,"",INDEX(Mal!R$9:R$431,COUNTIF($E$108:$F512,"")-COUNT($H$108:$H512)+1,0)),"")</f>
        <v>#N/A</v>
      </c>
      <c r="U513" s="39" t="e">
        <f>IF($E513="",IF(INDEX(Mal!S$9:S$431,COUNTIF($E$108:$F512,"")-COUNT($H$108:$H512)+1,0)=U512,"",INDEX(Mal!S$9:S$431,COUNTIF($E$108:$F512,"")-COUNT($H$108:$H512)+1,0)),"")</f>
        <v>#N/A</v>
      </c>
      <c r="V513" s="39" t="e">
        <f t="shared" si="24"/>
        <v>#N/A</v>
      </c>
      <c r="W513" s="39" t="e">
        <f>IF(IF(AND(E513="",F513=""),INDEX(Mal!I$9:I$431,(COUNT($H$108:$H513)-COUNTIF($V$108:$V513,"")),0),"")="","",IF(AND(E513="",F513=""),INDEX(Mal!I$9:I$431,(COUNT($H$108:$H513)-COUNTIF($V$108:$V513,"")),0),""))</f>
        <v>#N/A</v>
      </c>
      <c r="X513" s="39" t="e">
        <f>IF($E513="",IF(INDEX(Mal!J$9:J$431,COUNTIF($E$108:$F512,"")-COUNT($H$108:$H512)+1,0)=X512,"",INDEX(Mal!J$9:J$431,COUNTIF($E$108:$F512,"")-COUNT($H$108:$H512)+1,0)),"")</f>
        <v>#N/A</v>
      </c>
      <c r="Y513" s="39" t="e">
        <f>IF(AND(Y512="",$H513=$H512),"",IF(VLOOKUP($H513,Mal!$A$9:$T$431,20,0)='Sales Orders'!Y512,"",VLOOKUP($H513,Mal!$A$9:$T$431,20,0)))</f>
        <v>#N/A</v>
      </c>
      <c r="Z513" s="39" t="e">
        <f t="shared" si="25"/>
        <v>#N/A</v>
      </c>
    </row>
    <row r="514" spans="1:26">
      <c r="A514" t="str">
        <f>IFERROR(IF(VLOOKUP(H514,Mal!$A$9:$A$431,1,0),"","END"),"END")</f>
        <v>END</v>
      </c>
      <c r="B514" s="39" t="e">
        <f>IF($E514="",IF(INDEX(Mal!$D$9:$D$431,COUNTIF($E$108:$F513,"")-COUNT($H$108:$H513)+1,0)=B513,"",INDEX(Mal!$D$9:$D$431,COUNTIF($E$108:$F513,"")-COUNT($H$108:$H513)+1,0)),"")</f>
        <v>#N/A</v>
      </c>
      <c r="C514" s="39" t="e">
        <f t="shared" si="26"/>
        <v>#N/A</v>
      </c>
      <c r="D514" s="39" t="e">
        <f>IF($E514="",IF(INDEX(Mal!$F$9:$F$431,COUNTIF($E$108:$F513,"")-COUNT($H$108:$H513)+1,0)=D513,"",INDEX(Mal!$F$9:$F$431,COUNTIF($E$108:$F513,"")-COUNT($H$108:$H513)+1,0)),"")</f>
        <v>#N/A</v>
      </c>
      <c r="E514" s="39" t="e">
        <f>IF(AND(E513="",$H514=$H513),"",IF(VLOOKUP(H514,Mal!$A$9:$B$431,2,0)='Sales Orders'!E513,"",VLOOKUP($H514,Mal!$A$9:$B$431,2,0)))</f>
        <v>#N/A</v>
      </c>
      <c r="F514" s="39" t="e">
        <f>IF($E514="",IF(INDEX(Mal!$C$9:$C$431,COUNTIF($E$108:$F513,"")-COUNT($H$108:$H513)+1,0)=F513,"",INDEX(Mal!$C$9:$C$431,COUNTIF($E$108:$F513,"")-COUNT($H$108:$H513)+1,0)),"")</f>
        <v>#N/A</v>
      </c>
      <c r="G514" s="39" t="e">
        <f t="shared" si="27"/>
        <v>#N/A</v>
      </c>
      <c r="H514" s="39">
        <f>IF(COUNTIF(Mal!$A$9:$A$431,'Sales Orders'!H513)+COUNTIFS(Mal!$A$9:$A$431,H513,Mal!$B$9:$B$431,"&lt;&gt;")+COUNTIFS(Mal!$A$9:$A$431,H513,Mal!$C$9:$C$431,"&lt;&gt;")=COUNTIF('Sales Orders'!$H$108:H513,'Sales Orders'!H513),'Sales Orders'!H513+1,'Sales Orders'!H513)</f>
        <v>2</v>
      </c>
      <c r="I514" s="39" t="e">
        <f>IF(E514="","",IF(Mal!$C$5="","",Mal!$C$5))</f>
        <v>#N/A</v>
      </c>
      <c r="J514" s="39" t="e">
        <f>IF(AND(J513="",$H514=$H513),"",IF(VLOOKUP($H514,Mal!$A$9:$H$431,7,0)='Sales Orders'!J513,"",VLOOKUP($H514,Mal!$A$9:$H$431,7,0)))</f>
        <v>#N/A</v>
      </c>
      <c r="K514" s="39" t="e">
        <f>IF(AND(K513="",$H514=$H513),"",IF(VLOOKUP($H514,Mal!$A$9:$H$431,8,0)='Sales Orders'!K513,"",VLOOKUP($H514,Mal!$A$9:$H$431,8,0)))</f>
        <v>#N/A</v>
      </c>
      <c r="L514" s="39" t="e">
        <f>IF(E514="","",IF(Mal!$C$6="","",Mal!$C$6))</f>
        <v>#N/A</v>
      </c>
      <c r="M514" s="39" t="e">
        <f>IF($E514="",IF(INDEX(Mal!K$9:K$431,COUNTIF($E$108:$F513,"")-COUNT($H$108:$H513)+1,0)=M513,"",INDEX(Mal!K$9:K$431,COUNTIF($E$108:$F513,"")-COUNT($H$108:$H513)+1,0)),"")</f>
        <v>#N/A</v>
      </c>
      <c r="N514" s="39" t="e">
        <f>IF($E514="",IF(INDEX(Mal!L$9:L$431,COUNTIF($E$108:$F513,"")-COUNT($H$108:$H513)+1,0)=N513,"",INDEX(Mal!L$9:L$431,COUNTIF($E$108:$F513,"")-COUNT($H$108:$H513)+1,0)),"")</f>
        <v>#N/A</v>
      </c>
      <c r="O514" s="39" t="e">
        <f>IF($E514="",IF(INDEX(Mal!M$9:M$431,COUNTIF($E$108:$F513,"")-COUNT($H$108:$H513)+1,0)=O513,"",INDEX(Mal!M$9:M$431,COUNTIF($E$108:$F513,"")-COUNT($H$108:$H513)+1,0)),"")</f>
        <v>#N/A</v>
      </c>
      <c r="P514" s="39" t="e">
        <f>IF($E514="",IF(INDEX(Mal!N$9:N$431,COUNTIF($E$108:$F513,"")-COUNT($H$108:$H513)+1,0)=P513,"",INDEX(Mal!N$9:N$431,COUNTIF($E$108:$F513,"")-COUNT($H$108:$H513)+1,0)),"")</f>
        <v>#N/A</v>
      </c>
      <c r="Q514" s="39" t="e">
        <f>IF($E514="",IF(INDEX(Mal!O$9:O$431,COUNTIF($E$108:$F513,"")-COUNT($H$108:$H513)+1,0)=Q513,"",INDEX(Mal!O$9:O$431,COUNTIF($E$108:$F513,"")-COUNT($H$108:$H513)+1,0)),"")</f>
        <v>#N/A</v>
      </c>
      <c r="R514" s="39" t="e">
        <f>IF($E514="",IF(INDEX(Mal!P$9:P$431,COUNTIF($E$108:$F513,"")-COUNT($H$108:$H513)+1,0)=R513,"",INDEX(Mal!P$9:P$431,COUNTIF($E$108:$F513,"")-COUNT($H$108:$H513)+1,0)),"")</f>
        <v>#N/A</v>
      </c>
      <c r="S514" s="39" t="e">
        <f>IF($E514="",IF(INDEX(Mal!Q$9:Q$431,COUNTIF($E$108:$F513,"")-COUNT($H$108:$H513)+1,0)=S513,"",INDEX(Mal!Q$9:Q$431,COUNTIF($E$108:$F513,"")-COUNT($H$108:$H513)+1,0)),"")</f>
        <v>#N/A</v>
      </c>
      <c r="T514" s="39" t="e">
        <f>IF($E514="",IF(INDEX(Mal!R$9:R$431,COUNTIF($E$108:$F513,"")-COUNT($H$108:$H513)+1,0)=T513,"",INDEX(Mal!R$9:R$431,COUNTIF($E$108:$F513,"")-COUNT($H$108:$H513)+1,0)),"")</f>
        <v>#N/A</v>
      </c>
      <c r="U514" s="39" t="e">
        <f>IF($E514="",IF(INDEX(Mal!S$9:S$431,COUNTIF($E$108:$F513,"")-COUNT($H$108:$H513)+1,0)=U513,"",INDEX(Mal!S$9:S$431,COUNTIF($E$108:$F513,"")-COUNT($H$108:$H513)+1,0)),"")</f>
        <v>#N/A</v>
      </c>
      <c r="V514" s="39" t="e">
        <f t="shared" si="24"/>
        <v>#N/A</v>
      </c>
      <c r="W514" s="39" t="e">
        <f>IF(IF(AND(E514="",F514=""),INDEX(Mal!I$9:I$431,(COUNT($H$108:$H514)-COUNTIF($V$108:$V514,"")),0),"")="","",IF(AND(E514="",F514=""),INDEX(Mal!I$9:I$431,(COUNT($H$108:$H514)-COUNTIF($V$108:$V514,"")),0),""))</f>
        <v>#N/A</v>
      </c>
      <c r="X514" s="39" t="e">
        <f>IF($E514="",IF(INDEX(Mal!J$9:J$431,COUNTIF($E$108:$F513,"")-COUNT($H$108:$H513)+1,0)=X513,"",INDEX(Mal!J$9:J$431,COUNTIF($E$108:$F513,"")-COUNT($H$108:$H513)+1,0)),"")</f>
        <v>#N/A</v>
      </c>
      <c r="Y514" s="39" t="e">
        <f>IF(AND(Y513="",$H514=$H513),"",IF(VLOOKUP($H514,Mal!$A$9:$T$431,20,0)='Sales Orders'!Y513,"",VLOOKUP($H514,Mal!$A$9:$T$431,20,0)))</f>
        <v>#N/A</v>
      </c>
      <c r="Z514" s="39" t="e">
        <f t="shared" si="25"/>
        <v>#N/A</v>
      </c>
    </row>
    <row r="515" spans="1:26">
      <c r="A515" t="str">
        <f>IFERROR(IF(VLOOKUP(H515,Mal!$A$9:$A$431,1,0),"","END"),"END")</f>
        <v>END</v>
      </c>
      <c r="B515" s="39" t="e">
        <f>IF($E515="",IF(INDEX(Mal!$D$9:$D$431,COUNTIF($E$108:$F514,"")-COUNT($H$108:$H514)+1,0)=B514,"",INDEX(Mal!$D$9:$D$431,COUNTIF($E$108:$F514,"")-COUNT($H$108:$H514)+1,0)),"")</f>
        <v>#N/A</v>
      </c>
      <c r="C515" s="39" t="e">
        <f t="shared" si="26"/>
        <v>#N/A</v>
      </c>
      <c r="D515" s="39" t="e">
        <f>IF($E515="",IF(INDEX(Mal!$F$9:$F$431,COUNTIF($E$108:$F514,"")-COUNT($H$108:$H514)+1,0)=D514,"",INDEX(Mal!$F$9:$F$431,COUNTIF($E$108:$F514,"")-COUNT($H$108:$H514)+1,0)),"")</f>
        <v>#N/A</v>
      </c>
      <c r="E515" s="39" t="e">
        <f>IF(AND(E514="",$H515=$H514),"",IF(VLOOKUP(H515,Mal!$A$9:$B$431,2,0)='Sales Orders'!E514,"",VLOOKUP($H515,Mal!$A$9:$B$431,2,0)))</f>
        <v>#N/A</v>
      </c>
      <c r="F515" s="39" t="e">
        <f>IF($E515="",IF(INDEX(Mal!$C$9:$C$431,COUNTIF($E$108:$F514,"")-COUNT($H$108:$H514)+1,0)=F514,"",INDEX(Mal!$C$9:$C$431,COUNTIF($E$108:$F514,"")-COUNT($H$108:$H514)+1,0)),"")</f>
        <v>#N/A</v>
      </c>
      <c r="G515" s="39" t="e">
        <f t="shared" si="27"/>
        <v>#N/A</v>
      </c>
      <c r="H515" s="39">
        <f>IF(COUNTIF(Mal!$A$9:$A$431,'Sales Orders'!H514)+COUNTIFS(Mal!$A$9:$A$431,H514,Mal!$B$9:$B$431,"&lt;&gt;")+COUNTIFS(Mal!$A$9:$A$431,H514,Mal!$C$9:$C$431,"&lt;&gt;")=COUNTIF('Sales Orders'!$H$108:H514,'Sales Orders'!H514),'Sales Orders'!H514+1,'Sales Orders'!H514)</f>
        <v>2</v>
      </c>
      <c r="I515" s="39" t="e">
        <f>IF(E515="","",IF(Mal!$C$5="","",Mal!$C$5))</f>
        <v>#N/A</v>
      </c>
      <c r="J515" s="39" t="e">
        <f>IF(AND(J514="",$H515=$H514),"",IF(VLOOKUP($H515,Mal!$A$9:$H$431,7,0)='Sales Orders'!J514,"",VLOOKUP($H515,Mal!$A$9:$H$431,7,0)))</f>
        <v>#N/A</v>
      </c>
      <c r="K515" s="39" t="e">
        <f>IF(AND(K514="",$H515=$H514),"",IF(VLOOKUP($H515,Mal!$A$9:$H$431,8,0)='Sales Orders'!K514,"",VLOOKUP($H515,Mal!$A$9:$H$431,8,0)))</f>
        <v>#N/A</v>
      </c>
      <c r="L515" s="39" t="e">
        <f>IF(E515="","",IF(Mal!$C$6="","",Mal!$C$6))</f>
        <v>#N/A</v>
      </c>
      <c r="M515" s="39" t="e">
        <f>IF($E515="",IF(INDEX(Mal!K$9:K$431,COUNTIF($E$108:$F514,"")-COUNT($H$108:$H514)+1,0)=M514,"",INDEX(Mal!K$9:K$431,COUNTIF($E$108:$F514,"")-COUNT($H$108:$H514)+1,0)),"")</f>
        <v>#N/A</v>
      </c>
      <c r="N515" s="39" t="e">
        <f>IF($E515="",IF(INDEX(Mal!L$9:L$431,COUNTIF($E$108:$F514,"")-COUNT($H$108:$H514)+1,0)=N514,"",INDEX(Mal!L$9:L$431,COUNTIF($E$108:$F514,"")-COUNT($H$108:$H514)+1,0)),"")</f>
        <v>#N/A</v>
      </c>
      <c r="O515" s="39" t="e">
        <f>IF($E515="",IF(INDEX(Mal!M$9:M$431,COUNTIF($E$108:$F514,"")-COUNT($H$108:$H514)+1,0)=O514,"",INDEX(Mal!M$9:M$431,COUNTIF($E$108:$F514,"")-COUNT($H$108:$H514)+1,0)),"")</f>
        <v>#N/A</v>
      </c>
      <c r="P515" s="39" t="e">
        <f>IF($E515="",IF(INDEX(Mal!N$9:N$431,COUNTIF($E$108:$F514,"")-COUNT($H$108:$H514)+1,0)=P514,"",INDEX(Mal!N$9:N$431,COUNTIF($E$108:$F514,"")-COUNT($H$108:$H514)+1,0)),"")</f>
        <v>#N/A</v>
      </c>
      <c r="Q515" s="39" t="e">
        <f>IF($E515="",IF(INDEX(Mal!O$9:O$431,COUNTIF($E$108:$F514,"")-COUNT($H$108:$H514)+1,0)=Q514,"",INDEX(Mal!O$9:O$431,COUNTIF($E$108:$F514,"")-COUNT($H$108:$H514)+1,0)),"")</f>
        <v>#N/A</v>
      </c>
      <c r="R515" s="39" t="e">
        <f>IF($E515="",IF(INDEX(Mal!P$9:P$431,COUNTIF($E$108:$F514,"")-COUNT($H$108:$H514)+1,0)=R514,"",INDEX(Mal!P$9:P$431,COUNTIF($E$108:$F514,"")-COUNT($H$108:$H514)+1,0)),"")</f>
        <v>#N/A</v>
      </c>
      <c r="S515" s="39" t="e">
        <f>IF($E515="",IF(INDEX(Mal!Q$9:Q$431,COUNTIF($E$108:$F514,"")-COUNT($H$108:$H514)+1,0)=S514,"",INDEX(Mal!Q$9:Q$431,COUNTIF($E$108:$F514,"")-COUNT($H$108:$H514)+1,0)),"")</f>
        <v>#N/A</v>
      </c>
      <c r="T515" s="39" t="e">
        <f>IF($E515="",IF(INDEX(Mal!R$9:R$431,COUNTIF($E$108:$F514,"")-COUNT($H$108:$H514)+1,0)=T514,"",INDEX(Mal!R$9:R$431,COUNTIF($E$108:$F514,"")-COUNT($H$108:$H514)+1,0)),"")</f>
        <v>#N/A</v>
      </c>
      <c r="U515" s="39" t="e">
        <f>IF($E515="",IF(INDEX(Mal!S$9:S$431,COUNTIF($E$108:$F514,"")-COUNT($H$108:$H514)+1,0)=U514,"",INDEX(Mal!S$9:S$431,COUNTIF($E$108:$F514,"")-COUNT($H$108:$H514)+1,0)),"")</f>
        <v>#N/A</v>
      </c>
      <c r="V515" s="39" t="e">
        <f t="shared" si="24"/>
        <v>#N/A</v>
      </c>
      <c r="W515" s="39" t="e">
        <f>IF(IF(AND(E515="",F515=""),INDEX(Mal!I$9:I$431,(COUNT($H$108:$H515)-COUNTIF($V$108:$V515,"")),0),"")="","",IF(AND(E515="",F515=""),INDEX(Mal!I$9:I$431,(COUNT($H$108:$H515)-COUNTIF($V$108:$V515,"")),0),""))</f>
        <v>#N/A</v>
      </c>
      <c r="X515" s="39" t="e">
        <f>IF($E515="",IF(INDEX(Mal!J$9:J$431,COUNTIF($E$108:$F514,"")-COUNT($H$108:$H514)+1,0)=X514,"",INDEX(Mal!J$9:J$431,COUNTIF($E$108:$F514,"")-COUNT($H$108:$H514)+1,0)),"")</f>
        <v>#N/A</v>
      </c>
      <c r="Y515" s="39" t="e">
        <f>IF(AND(Y514="",$H515=$H514),"",IF(VLOOKUP($H515,Mal!$A$9:$T$431,20,0)='Sales Orders'!Y514,"",VLOOKUP($H515,Mal!$A$9:$T$431,20,0)))</f>
        <v>#N/A</v>
      </c>
      <c r="Z515" s="39" t="e">
        <f t="shared" si="25"/>
        <v>#N/A</v>
      </c>
    </row>
    <row r="516" spans="1:26">
      <c r="A516" t="str">
        <f>IFERROR(IF(VLOOKUP(H516,Mal!$A$9:$A$431,1,0),"","END"),"END")</f>
        <v>END</v>
      </c>
      <c r="B516" s="39" t="e">
        <f>IF($E516="",IF(INDEX(Mal!$D$9:$D$431,COUNTIF($E$108:$F515,"")-COUNT($H$108:$H515)+1,0)=B515,"",INDEX(Mal!$D$9:$D$431,COUNTIF($E$108:$F515,"")-COUNT($H$108:$H515)+1,0)),"")</f>
        <v>#N/A</v>
      </c>
      <c r="C516" s="39" t="e">
        <f t="shared" si="26"/>
        <v>#N/A</v>
      </c>
      <c r="D516" s="39" t="e">
        <f>IF($E516="",IF(INDEX(Mal!$F$9:$F$431,COUNTIF($E$108:$F515,"")-COUNT($H$108:$H515)+1,0)=D515,"",INDEX(Mal!$F$9:$F$431,COUNTIF($E$108:$F515,"")-COUNT($H$108:$H515)+1,0)),"")</f>
        <v>#N/A</v>
      </c>
      <c r="E516" s="39" t="e">
        <f>IF(AND(E515="",$H516=$H515),"",IF(VLOOKUP(H516,Mal!$A$9:$B$431,2,0)='Sales Orders'!E515,"",VLOOKUP($H516,Mal!$A$9:$B$431,2,0)))</f>
        <v>#N/A</v>
      </c>
      <c r="F516" s="39" t="e">
        <f>IF($E516="",IF(INDEX(Mal!$C$9:$C$431,COUNTIF($E$108:$F515,"")-COUNT($H$108:$H515)+1,0)=F515,"",INDEX(Mal!$C$9:$C$431,COUNTIF($E$108:$F515,"")-COUNT($H$108:$H515)+1,0)),"")</f>
        <v>#N/A</v>
      </c>
      <c r="G516" s="39" t="e">
        <f t="shared" si="27"/>
        <v>#N/A</v>
      </c>
      <c r="H516" s="39">
        <f>IF(COUNTIF(Mal!$A$9:$A$431,'Sales Orders'!H515)+COUNTIFS(Mal!$A$9:$A$431,H515,Mal!$B$9:$B$431,"&lt;&gt;")+COUNTIFS(Mal!$A$9:$A$431,H515,Mal!$C$9:$C$431,"&lt;&gt;")=COUNTIF('Sales Orders'!$H$108:H515,'Sales Orders'!H515),'Sales Orders'!H515+1,'Sales Orders'!H515)</f>
        <v>2</v>
      </c>
      <c r="I516" s="39" t="e">
        <f>IF(E516="","",IF(Mal!$C$5="","",Mal!$C$5))</f>
        <v>#N/A</v>
      </c>
      <c r="J516" s="39" t="e">
        <f>IF(AND(J515="",$H516=$H515),"",IF(VLOOKUP($H516,Mal!$A$9:$H$431,7,0)='Sales Orders'!J515,"",VLOOKUP($H516,Mal!$A$9:$H$431,7,0)))</f>
        <v>#N/A</v>
      </c>
      <c r="K516" s="39" t="e">
        <f>IF(AND(K515="",$H516=$H515),"",IF(VLOOKUP($H516,Mal!$A$9:$H$431,8,0)='Sales Orders'!K515,"",VLOOKUP($H516,Mal!$A$9:$H$431,8,0)))</f>
        <v>#N/A</v>
      </c>
      <c r="L516" s="39" t="e">
        <f>IF(E516="","",IF(Mal!$C$6="","",Mal!$C$6))</f>
        <v>#N/A</v>
      </c>
      <c r="M516" s="39" t="e">
        <f>IF($E516="",IF(INDEX(Mal!K$9:K$431,COUNTIF($E$108:$F515,"")-COUNT($H$108:$H515)+1,0)=M515,"",INDEX(Mal!K$9:K$431,COUNTIF($E$108:$F515,"")-COUNT($H$108:$H515)+1,0)),"")</f>
        <v>#N/A</v>
      </c>
      <c r="N516" s="39" t="e">
        <f>IF($E516="",IF(INDEX(Mal!L$9:L$431,COUNTIF($E$108:$F515,"")-COUNT($H$108:$H515)+1,0)=N515,"",INDEX(Mal!L$9:L$431,COUNTIF($E$108:$F515,"")-COUNT($H$108:$H515)+1,0)),"")</f>
        <v>#N/A</v>
      </c>
      <c r="O516" s="39" t="e">
        <f>IF($E516="",IF(INDEX(Mal!M$9:M$431,COUNTIF($E$108:$F515,"")-COUNT($H$108:$H515)+1,0)=O515,"",INDEX(Mal!M$9:M$431,COUNTIF($E$108:$F515,"")-COUNT($H$108:$H515)+1,0)),"")</f>
        <v>#N/A</v>
      </c>
      <c r="P516" s="39" t="e">
        <f>IF($E516="",IF(INDEX(Mal!N$9:N$431,COUNTIF($E$108:$F515,"")-COUNT($H$108:$H515)+1,0)=P515,"",INDEX(Mal!N$9:N$431,COUNTIF($E$108:$F515,"")-COUNT($H$108:$H515)+1,0)),"")</f>
        <v>#N/A</v>
      </c>
      <c r="Q516" s="39" t="e">
        <f>IF($E516="",IF(INDEX(Mal!O$9:O$431,COUNTIF($E$108:$F515,"")-COUNT($H$108:$H515)+1,0)=Q515,"",INDEX(Mal!O$9:O$431,COUNTIF($E$108:$F515,"")-COUNT($H$108:$H515)+1,0)),"")</f>
        <v>#N/A</v>
      </c>
      <c r="R516" s="39" t="e">
        <f>IF($E516="",IF(INDEX(Mal!P$9:P$431,COUNTIF($E$108:$F515,"")-COUNT($H$108:$H515)+1,0)=R515,"",INDEX(Mal!P$9:P$431,COUNTIF($E$108:$F515,"")-COUNT($H$108:$H515)+1,0)),"")</f>
        <v>#N/A</v>
      </c>
      <c r="S516" s="39" t="e">
        <f>IF($E516="",IF(INDEX(Mal!Q$9:Q$431,COUNTIF($E$108:$F515,"")-COUNT($H$108:$H515)+1,0)=S515,"",INDEX(Mal!Q$9:Q$431,COUNTIF($E$108:$F515,"")-COUNT($H$108:$H515)+1,0)),"")</f>
        <v>#N/A</v>
      </c>
      <c r="T516" s="39" t="e">
        <f>IF($E516="",IF(INDEX(Mal!R$9:R$431,COUNTIF($E$108:$F515,"")-COUNT($H$108:$H515)+1,0)=T515,"",INDEX(Mal!R$9:R$431,COUNTIF($E$108:$F515,"")-COUNT($H$108:$H515)+1,0)),"")</f>
        <v>#N/A</v>
      </c>
      <c r="U516" s="39" t="e">
        <f>IF($E516="",IF(INDEX(Mal!S$9:S$431,COUNTIF($E$108:$F515,"")-COUNT($H$108:$H515)+1,0)=U515,"",INDEX(Mal!S$9:S$431,COUNTIF($E$108:$F515,"")-COUNT($H$108:$H515)+1,0)),"")</f>
        <v>#N/A</v>
      </c>
      <c r="V516" s="39" t="e">
        <f t="shared" si="24"/>
        <v>#N/A</v>
      </c>
      <c r="W516" s="39" t="e">
        <f>IF(IF(AND(E516="",F516=""),INDEX(Mal!I$9:I$431,(COUNT($H$108:$H516)-COUNTIF($V$108:$V516,"")),0),"")="","",IF(AND(E516="",F516=""),INDEX(Mal!I$9:I$431,(COUNT($H$108:$H516)-COUNTIF($V$108:$V516,"")),0),""))</f>
        <v>#N/A</v>
      </c>
      <c r="X516" s="39" t="e">
        <f>IF($E516="",IF(INDEX(Mal!J$9:J$431,COUNTIF($E$108:$F515,"")-COUNT($H$108:$H515)+1,0)=X515,"",INDEX(Mal!J$9:J$431,COUNTIF($E$108:$F515,"")-COUNT($H$108:$H515)+1,0)),"")</f>
        <v>#N/A</v>
      </c>
      <c r="Y516" s="39" t="e">
        <f>IF(AND(Y515="",$H516=$H515),"",IF(VLOOKUP($H516,Mal!$A$9:$T$431,20,0)='Sales Orders'!Y515,"",VLOOKUP($H516,Mal!$A$9:$T$431,20,0)))</f>
        <v>#N/A</v>
      </c>
      <c r="Z516" s="39" t="e">
        <f t="shared" si="25"/>
        <v>#N/A</v>
      </c>
    </row>
    <row r="517" spans="1:26">
      <c r="A517" t="str">
        <f>IFERROR(IF(VLOOKUP(H517,Mal!$A$9:$A$431,1,0),"","END"),"END")</f>
        <v>END</v>
      </c>
      <c r="B517" s="39" t="e">
        <f>IF($E517="",IF(INDEX(Mal!$D$9:$D$431,COUNTIF($E$108:$F516,"")-COUNT($H$108:$H516)+1,0)=B516,"",INDEX(Mal!$D$9:$D$431,COUNTIF($E$108:$F516,"")-COUNT($H$108:$H516)+1,0)),"")</f>
        <v>#N/A</v>
      </c>
      <c r="C517" s="39" t="e">
        <f t="shared" si="26"/>
        <v>#N/A</v>
      </c>
      <c r="D517" s="39" t="e">
        <f>IF($E517="",IF(INDEX(Mal!$F$9:$F$431,COUNTIF($E$108:$F516,"")-COUNT($H$108:$H516)+1,0)=D516,"",INDEX(Mal!$F$9:$F$431,COUNTIF($E$108:$F516,"")-COUNT($H$108:$H516)+1,0)),"")</f>
        <v>#N/A</v>
      </c>
      <c r="E517" s="39" t="e">
        <f>IF(AND(E516="",$H517=$H516),"",IF(VLOOKUP(H517,Mal!$A$9:$B$431,2,0)='Sales Orders'!E516,"",VLOOKUP($H517,Mal!$A$9:$B$431,2,0)))</f>
        <v>#N/A</v>
      </c>
      <c r="F517" s="39" t="e">
        <f>IF($E517="",IF(INDEX(Mal!$C$9:$C$431,COUNTIF($E$108:$F516,"")-COUNT($H$108:$H516)+1,0)=F516,"",INDEX(Mal!$C$9:$C$431,COUNTIF($E$108:$F516,"")-COUNT($H$108:$H516)+1,0)),"")</f>
        <v>#N/A</v>
      </c>
      <c r="G517" s="39" t="e">
        <f t="shared" si="27"/>
        <v>#N/A</v>
      </c>
      <c r="H517" s="39">
        <f>IF(COUNTIF(Mal!$A$9:$A$431,'Sales Orders'!H516)+COUNTIFS(Mal!$A$9:$A$431,H516,Mal!$B$9:$B$431,"&lt;&gt;")+COUNTIFS(Mal!$A$9:$A$431,H516,Mal!$C$9:$C$431,"&lt;&gt;")=COUNTIF('Sales Orders'!$H$108:H516,'Sales Orders'!H516),'Sales Orders'!H516+1,'Sales Orders'!H516)</f>
        <v>2</v>
      </c>
      <c r="I517" s="39" t="e">
        <f>IF(E517="","",IF(Mal!$C$5="","",Mal!$C$5))</f>
        <v>#N/A</v>
      </c>
      <c r="J517" s="39" t="e">
        <f>IF(AND(J516="",$H517=$H516),"",IF(VLOOKUP($H517,Mal!$A$9:$H$431,7,0)='Sales Orders'!J516,"",VLOOKUP($H517,Mal!$A$9:$H$431,7,0)))</f>
        <v>#N/A</v>
      </c>
      <c r="K517" s="39" t="e">
        <f>IF(AND(K516="",$H517=$H516),"",IF(VLOOKUP($H517,Mal!$A$9:$H$431,8,0)='Sales Orders'!K516,"",VLOOKUP($H517,Mal!$A$9:$H$431,8,0)))</f>
        <v>#N/A</v>
      </c>
      <c r="L517" s="39" t="e">
        <f>IF(E517="","",IF(Mal!$C$6="","",Mal!$C$6))</f>
        <v>#N/A</v>
      </c>
      <c r="M517" s="39" t="e">
        <f>IF($E517="",IF(INDEX(Mal!K$9:K$431,COUNTIF($E$108:$F516,"")-COUNT($H$108:$H516)+1,0)=M516,"",INDEX(Mal!K$9:K$431,COUNTIF($E$108:$F516,"")-COUNT($H$108:$H516)+1,0)),"")</f>
        <v>#N/A</v>
      </c>
      <c r="N517" s="39" t="e">
        <f>IF($E517="",IF(INDEX(Mal!L$9:L$431,COUNTIF($E$108:$F516,"")-COUNT($H$108:$H516)+1,0)=N516,"",INDEX(Mal!L$9:L$431,COUNTIF($E$108:$F516,"")-COUNT($H$108:$H516)+1,0)),"")</f>
        <v>#N/A</v>
      </c>
      <c r="O517" s="39" t="e">
        <f>IF($E517="",IF(INDEX(Mal!M$9:M$431,COUNTIF($E$108:$F516,"")-COUNT($H$108:$H516)+1,0)=O516,"",INDEX(Mal!M$9:M$431,COUNTIF($E$108:$F516,"")-COUNT($H$108:$H516)+1,0)),"")</f>
        <v>#N/A</v>
      </c>
      <c r="P517" s="39" t="e">
        <f>IF($E517="",IF(INDEX(Mal!N$9:N$431,COUNTIF($E$108:$F516,"")-COUNT($H$108:$H516)+1,0)=P516,"",INDEX(Mal!N$9:N$431,COUNTIF($E$108:$F516,"")-COUNT($H$108:$H516)+1,0)),"")</f>
        <v>#N/A</v>
      </c>
      <c r="Q517" s="39" t="e">
        <f>IF($E517="",IF(INDEX(Mal!O$9:O$431,COUNTIF($E$108:$F516,"")-COUNT($H$108:$H516)+1,0)=Q516,"",INDEX(Mal!O$9:O$431,COUNTIF($E$108:$F516,"")-COUNT($H$108:$H516)+1,0)),"")</f>
        <v>#N/A</v>
      </c>
      <c r="R517" s="39" t="e">
        <f>IF($E517="",IF(INDEX(Mal!P$9:P$431,COUNTIF($E$108:$F516,"")-COUNT($H$108:$H516)+1,0)=R516,"",INDEX(Mal!P$9:P$431,COUNTIF($E$108:$F516,"")-COUNT($H$108:$H516)+1,0)),"")</f>
        <v>#N/A</v>
      </c>
      <c r="S517" s="39" t="e">
        <f>IF($E517="",IF(INDEX(Mal!Q$9:Q$431,COUNTIF($E$108:$F516,"")-COUNT($H$108:$H516)+1,0)=S516,"",INDEX(Mal!Q$9:Q$431,COUNTIF($E$108:$F516,"")-COUNT($H$108:$H516)+1,0)),"")</f>
        <v>#N/A</v>
      </c>
      <c r="T517" s="39" t="e">
        <f>IF($E517="",IF(INDEX(Mal!R$9:R$431,COUNTIF($E$108:$F516,"")-COUNT($H$108:$H516)+1,0)=T516,"",INDEX(Mal!R$9:R$431,COUNTIF($E$108:$F516,"")-COUNT($H$108:$H516)+1,0)),"")</f>
        <v>#N/A</v>
      </c>
      <c r="U517" s="39" t="e">
        <f>IF($E517="",IF(INDEX(Mal!S$9:S$431,COUNTIF($E$108:$F516,"")-COUNT($H$108:$H516)+1,0)=U516,"",INDEX(Mal!S$9:S$431,COUNTIF($E$108:$F516,"")-COUNT($H$108:$H516)+1,0)),"")</f>
        <v>#N/A</v>
      </c>
      <c r="V517" s="39" t="e">
        <f t="shared" si="24"/>
        <v>#N/A</v>
      </c>
      <c r="W517" s="39" t="e">
        <f>IF(IF(AND(E517="",F517=""),INDEX(Mal!I$9:I$431,(COUNT($H$108:$H517)-COUNTIF($V$108:$V517,"")),0),"")="","",IF(AND(E517="",F517=""),INDEX(Mal!I$9:I$431,(COUNT($H$108:$H517)-COUNTIF($V$108:$V517,"")),0),""))</f>
        <v>#N/A</v>
      </c>
      <c r="X517" s="39" t="e">
        <f>IF($E517="",IF(INDEX(Mal!J$9:J$431,COUNTIF($E$108:$F516,"")-COUNT($H$108:$H516)+1,0)=X516,"",INDEX(Mal!J$9:J$431,COUNTIF($E$108:$F516,"")-COUNT($H$108:$H516)+1,0)),"")</f>
        <v>#N/A</v>
      </c>
      <c r="Y517" s="39" t="e">
        <f>IF(AND(Y516="",$H517=$H516),"",IF(VLOOKUP($H517,Mal!$A$9:$T$431,20,0)='Sales Orders'!Y516,"",VLOOKUP($H517,Mal!$A$9:$T$431,20,0)))</f>
        <v>#N/A</v>
      </c>
      <c r="Z517" s="39" t="e">
        <f t="shared" si="25"/>
        <v>#N/A</v>
      </c>
    </row>
    <row r="518" spans="1:26">
      <c r="A518" t="str">
        <f>IFERROR(IF(VLOOKUP(H518,Mal!$A$9:$A$431,1,0),"","END"),"END")</f>
        <v>END</v>
      </c>
      <c r="B518" s="39" t="e">
        <f>IF($E518="",IF(INDEX(Mal!$D$9:$D$431,COUNTIF($E$108:$F517,"")-COUNT($H$108:$H517)+1,0)=B517,"",INDEX(Mal!$D$9:$D$431,COUNTIF($E$108:$F517,"")-COUNT($H$108:$H517)+1,0)),"")</f>
        <v>#N/A</v>
      </c>
      <c r="C518" s="39" t="e">
        <f t="shared" si="26"/>
        <v>#N/A</v>
      </c>
      <c r="D518" s="39" t="e">
        <f>IF($E518="",IF(INDEX(Mal!$F$9:$F$431,COUNTIF($E$108:$F517,"")-COUNT($H$108:$H517)+1,0)=D517,"",INDEX(Mal!$F$9:$F$431,COUNTIF($E$108:$F517,"")-COUNT($H$108:$H517)+1,0)),"")</f>
        <v>#N/A</v>
      </c>
      <c r="E518" s="39" t="e">
        <f>IF(AND(E517="",$H518=$H517),"",IF(VLOOKUP(H518,Mal!$A$9:$B$431,2,0)='Sales Orders'!E517,"",VLOOKUP($H518,Mal!$A$9:$B$431,2,0)))</f>
        <v>#N/A</v>
      </c>
      <c r="F518" s="39" t="e">
        <f>IF($E518="",IF(INDEX(Mal!$C$9:$C$431,COUNTIF($E$108:$F517,"")-COUNT($H$108:$H517)+1,0)=F517,"",INDEX(Mal!$C$9:$C$431,COUNTIF($E$108:$F517,"")-COUNT($H$108:$H517)+1,0)),"")</f>
        <v>#N/A</v>
      </c>
      <c r="G518" s="39" t="e">
        <f t="shared" si="27"/>
        <v>#N/A</v>
      </c>
      <c r="H518" s="39">
        <f>IF(COUNTIF(Mal!$A$9:$A$431,'Sales Orders'!H517)+COUNTIFS(Mal!$A$9:$A$431,H517,Mal!$B$9:$B$431,"&lt;&gt;")+COUNTIFS(Mal!$A$9:$A$431,H517,Mal!$C$9:$C$431,"&lt;&gt;")=COUNTIF('Sales Orders'!$H$108:H517,'Sales Orders'!H517),'Sales Orders'!H517+1,'Sales Orders'!H517)</f>
        <v>2</v>
      </c>
      <c r="I518" s="39" t="e">
        <f>IF(E518="","",IF(Mal!$C$5="","",Mal!$C$5))</f>
        <v>#N/A</v>
      </c>
      <c r="J518" s="39" t="e">
        <f>IF(AND(J517="",$H518=$H517),"",IF(VLOOKUP($H518,Mal!$A$9:$H$431,7,0)='Sales Orders'!J517,"",VLOOKUP($H518,Mal!$A$9:$H$431,7,0)))</f>
        <v>#N/A</v>
      </c>
      <c r="K518" s="39" t="e">
        <f>IF(AND(K517="",$H518=$H517),"",IF(VLOOKUP($H518,Mal!$A$9:$H$431,8,0)='Sales Orders'!K517,"",VLOOKUP($H518,Mal!$A$9:$H$431,8,0)))</f>
        <v>#N/A</v>
      </c>
      <c r="L518" s="39" t="e">
        <f>IF(E518="","",IF(Mal!$C$6="","",Mal!$C$6))</f>
        <v>#N/A</v>
      </c>
      <c r="M518" s="39" t="e">
        <f>IF($E518="",IF(INDEX(Mal!K$9:K$431,COUNTIF($E$108:$F517,"")-COUNT($H$108:$H517)+1,0)=M517,"",INDEX(Mal!K$9:K$431,COUNTIF($E$108:$F517,"")-COUNT($H$108:$H517)+1,0)),"")</f>
        <v>#N/A</v>
      </c>
      <c r="N518" s="39" t="e">
        <f>IF($E518="",IF(INDEX(Mal!L$9:L$431,COUNTIF($E$108:$F517,"")-COUNT($H$108:$H517)+1,0)=N517,"",INDEX(Mal!L$9:L$431,COUNTIF($E$108:$F517,"")-COUNT($H$108:$H517)+1,0)),"")</f>
        <v>#N/A</v>
      </c>
      <c r="O518" s="39" t="e">
        <f>IF($E518="",IF(INDEX(Mal!M$9:M$431,COUNTIF($E$108:$F517,"")-COUNT($H$108:$H517)+1,0)=O517,"",INDEX(Mal!M$9:M$431,COUNTIF($E$108:$F517,"")-COUNT($H$108:$H517)+1,0)),"")</f>
        <v>#N/A</v>
      </c>
      <c r="P518" s="39" t="e">
        <f>IF($E518="",IF(INDEX(Mal!N$9:N$431,COUNTIF($E$108:$F517,"")-COUNT($H$108:$H517)+1,0)=P517,"",INDEX(Mal!N$9:N$431,COUNTIF($E$108:$F517,"")-COUNT($H$108:$H517)+1,0)),"")</f>
        <v>#N/A</v>
      </c>
      <c r="Q518" s="39" t="e">
        <f>IF($E518="",IF(INDEX(Mal!O$9:O$431,COUNTIF($E$108:$F517,"")-COUNT($H$108:$H517)+1,0)=Q517,"",INDEX(Mal!O$9:O$431,COUNTIF($E$108:$F517,"")-COUNT($H$108:$H517)+1,0)),"")</f>
        <v>#N/A</v>
      </c>
      <c r="R518" s="39" t="e">
        <f>IF($E518="",IF(INDEX(Mal!P$9:P$431,COUNTIF($E$108:$F517,"")-COUNT($H$108:$H517)+1,0)=R517,"",INDEX(Mal!P$9:P$431,COUNTIF($E$108:$F517,"")-COUNT($H$108:$H517)+1,0)),"")</f>
        <v>#N/A</v>
      </c>
      <c r="S518" s="39" t="e">
        <f>IF($E518="",IF(INDEX(Mal!Q$9:Q$431,COUNTIF($E$108:$F517,"")-COUNT($H$108:$H517)+1,0)=S517,"",INDEX(Mal!Q$9:Q$431,COUNTIF($E$108:$F517,"")-COUNT($H$108:$H517)+1,0)),"")</f>
        <v>#N/A</v>
      </c>
      <c r="T518" s="39" t="e">
        <f>IF($E518="",IF(INDEX(Mal!R$9:R$431,COUNTIF($E$108:$F517,"")-COUNT($H$108:$H517)+1,0)=T517,"",INDEX(Mal!R$9:R$431,COUNTIF($E$108:$F517,"")-COUNT($H$108:$H517)+1,0)),"")</f>
        <v>#N/A</v>
      </c>
      <c r="U518" s="39" t="e">
        <f>IF($E518="",IF(INDEX(Mal!S$9:S$431,COUNTIF($E$108:$F517,"")-COUNT($H$108:$H517)+1,0)=U517,"",INDEX(Mal!S$9:S$431,COUNTIF($E$108:$F517,"")-COUNT($H$108:$H517)+1,0)),"")</f>
        <v>#N/A</v>
      </c>
      <c r="V518" s="39" t="e">
        <f t="shared" si="24"/>
        <v>#N/A</v>
      </c>
      <c r="W518" s="39" t="e">
        <f>IF(IF(AND(E518="",F518=""),INDEX(Mal!I$9:I$431,(COUNT($H$108:$H518)-COUNTIF($V$108:$V518,"")),0),"")="","",IF(AND(E518="",F518=""),INDEX(Mal!I$9:I$431,(COUNT($H$108:$H518)-COUNTIF($V$108:$V518,"")),0),""))</f>
        <v>#N/A</v>
      </c>
      <c r="X518" s="39" t="e">
        <f>IF($E518="",IF(INDEX(Mal!J$9:J$431,COUNTIF($E$108:$F517,"")-COUNT($H$108:$H517)+1,0)=X517,"",INDEX(Mal!J$9:J$431,COUNTIF($E$108:$F517,"")-COUNT($H$108:$H517)+1,0)),"")</f>
        <v>#N/A</v>
      </c>
      <c r="Y518" s="39" t="e">
        <f>IF(AND(Y517="",$H518=$H517),"",IF(VLOOKUP($H518,Mal!$A$9:$T$431,20,0)='Sales Orders'!Y517,"",VLOOKUP($H518,Mal!$A$9:$T$431,20,0)))</f>
        <v>#N/A</v>
      </c>
      <c r="Z518" s="39" t="e">
        <f t="shared" si="25"/>
        <v>#N/A</v>
      </c>
    </row>
    <row r="519" spans="1:26">
      <c r="A519" t="str">
        <f>IFERROR(IF(VLOOKUP(H519,Mal!$A$9:$A$431,1,0),"","END"),"END")</f>
        <v>END</v>
      </c>
      <c r="B519" s="39" t="e">
        <f>IF($E519="",IF(INDEX(Mal!$D$9:$D$431,COUNTIF($E$108:$F518,"")-COUNT($H$108:$H518)+1,0)=B518,"",INDEX(Mal!$D$9:$D$431,COUNTIF($E$108:$F518,"")-COUNT($H$108:$H518)+1,0)),"")</f>
        <v>#N/A</v>
      </c>
      <c r="C519" s="39" t="e">
        <f t="shared" si="26"/>
        <v>#N/A</v>
      </c>
      <c r="D519" s="39" t="e">
        <f>IF($E519="",IF(INDEX(Mal!$F$9:$F$431,COUNTIF($E$108:$F518,"")-COUNT($H$108:$H518)+1,0)=D518,"",INDEX(Mal!$F$9:$F$431,COUNTIF($E$108:$F518,"")-COUNT($H$108:$H518)+1,0)),"")</f>
        <v>#N/A</v>
      </c>
      <c r="E519" s="39" t="e">
        <f>IF(AND(E518="",$H519=$H518),"",IF(VLOOKUP(H519,Mal!$A$9:$B$431,2,0)='Sales Orders'!E518,"",VLOOKUP($H519,Mal!$A$9:$B$431,2,0)))</f>
        <v>#N/A</v>
      </c>
      <c r="F519" s="39" t="e">
        <f>IF($E519="",IF(INDEX(Mal!$C$9:$C$431,COUNTIF($E$108:$F518,"")-COUNT($H$108:$H518)+1,0)=F518,"",INDEX(Mal!$C$9:$C$431,COUNTIF($E$108:$F518,"")-COUNT($H$108:$H518)+1,0)),"")</f>
        <v>#N/A</v>
      </c>
      <c r="G519" s="39" t="e">
        <f t="shared" si="27"/>
        <v>#N/A</v>
      </c>
      <c r="H519" s="39">
        <f>IF(COUNTIF(Mal!$A$9:$A$431,'Sales Orders'!H518)+COUNTIFS(Mal!$A$9:$A$431,H518,Mal!$B$9:$B$431,"&lt;&gt;")+COUNTIFS(Mal!$A$9:$A$431,H518,Mal!$C$9:$C$431,"&lt;&gt;")=COUNTIF('Sales Orders'!$H$108:H518,'Sales Orders'!H518),'Sales Orders'!H518+1,'Sales Orders'!H518)</f>
        <v>2</v>
      </c>
      <c r="I519" s="39" t="e">
        <f>IF(E519="","",IF(Mal!$C$5="","",Mal!$C$5))</f>
        <v>#N/A</v>
      </c>
      <c r="J519" s="39" t="e">
        <f>IF(AND(J518="",$H519=$H518),"",IF(VLOOKUP($H519,Mal!$A$9:$H$431,7,0)='Sales Orders'!J518,"",VLOOKUP($H519,Mal!$A$9:$H$431,7,0)))</f>
        <v>#N/A</v>
      </c>
      <c r="K519" s="39" t="e">
        <f>IF(AND(K518="",$H519=$H518),"",IF(VLOOKUP($H519,Mal!$A$9:$H$431,8,0)='Sales Orders'!K518,"",VLOOKUP($H519,Mal!$A$9:$H$431,8,0)))</f>
        <v>#N/A</v>
      </c>
      <c r="L519" s="39" t="e">
        <f>IF(E519="","",IF(Mal!$C$6="","",Mal!$C$6))</f>
        <v>#N/A</v>
      </c>
      <c r="M519" s="39" t="e">
        <f>IF($E519="",IF(INDEX(Mal!K$9:K$431,COUNTIF($E$108:$F518,"")-COUNT($H$108:$H518)+1,0)=M518,"",INDEX(Mal!K$9:K$431,COUNTIF($E$108:$F518,"")-COUNT($H$108:$H518)+1,0)),"")</f>
        <v>#N/A</v>
      </c>
      <c r="N519" s="39" t="e">
        <f>IF($E519="",IF(INDEX(Mal!L$9:L$431,COUNTIF($E$108:$F518,"")-COUNT($H$108:$H518)+1,0)=N518,"",INDEX(Mal!L$9:L$431,COUNTIF($E$108:$F518,"")-COUNT($H$108:$H518)+1,0)),"")</f>
        <v>#N/A</v>
      </c>
      <c r="O519" s="39" t="e">
        <f>IF($E519="",IF(INDEX(Mal!M$9:M$431,COUNTIF($E$108:$F518,"")-COUNT($H$108:$H518)+1,0)=O518,"",INDEX(Mal!M$9:M$431,COUNTIF($E$108:$F518,"")-COUNT($H$108:$H518)+1,0)),"")</f>
        <v>#N/A</v>
      </c>
      <c r="P519" s="39" t="e">
        <f>IF($E519="",IF(INDEX(Mal!N$9:N$431,COUNTIF($E$108:$F518,"")-COUNT($H$108:$H518)+1,0)=P518,"",INDEX(Mal!N$9:N$431,COUNTIF($E$108:$F518,"")-COUNT($H$108:$H518)+1,0)),"")</f>
        <v>#N/A</v>
      </c>
      <c r="Q519" s="39" t="e">
        <f>IF($E519="",IF(INDEX(Mal!O$9:O$431,COUNTIF($E$108:$F518,"")-COUNT($H$108:$H518)+1,0)=Q518,"",INDEX(Mal!O$9:O$431,COUNTIF($E$108:$F518,"")-COUNT($H$108:$H518)+1,0)),"")</f>
        <v>#N/A</v>
      </c>
      <c r="R519" s="39" t="e">
        <f>IF($E519="",IF(INDEX(Mal!P$9:P$431,COUNTIF($E$108:$F518,"")-COUNT($H$108:$H518)+1,0)=R518,"",INDEX(Mal!P$9:P$431,COUNTIF($E$108:$F518,"")-COUNT($H$108:$H518)+1,0)),"")</f>
        <v>#N/A</v>
      </c>
      <c r="S519" s="39" t="e">
        <f>IF($E519="",IF(INDEX(Mal!Q$9:Q$431,COUNTIF($E$108:$F518,"")-COUNT($H$108:$H518)+1,0)=S518,"",INDEX(Mal!Q$9:Q$431,COUNTIF($E$108:$F518,"")-COUNT($H$108:$H518)+1,0)),"")</f>
        <v>#N/A</v>
      </c>
      <c r="T519" s="39" t="e">
        <f>IF($E519="",IF(INDEX(Mal!R$9:R$431,COUNTIF($E$108:$F518,"")-COUNT($H$108:$H518)+1,0)=T518,"",INDEX(Mal!R$9:R$431,COUNTIF($E$108:$F518,"")-COUNT($H$108:$H518)+1,0)),"")</f>
        <v>#N/A</v>
      </c>
      <c r="U519" s="39" t="e">
        <f>IF($E519="",IF(INDEX(Mal!S$9:S$431,COUNTIF($E$108:$F518,"")-COUNT($H$108:$H518)+1,0)=U518,"",INDEX(Mal!S$9:S$431,COUNTIF($E$108:$F518,"")-COUNT($H$108:$H518)+1,0)),"")</f>
        <v>#N/A</v>
      </c>
      <c r="V519" s="39" t="e">
        <f t="shared" si="24"/>
        <v>#N/A</v>
      </c>
      <c r="W519" s="39" t="e">
        <f>IF(IF(AND(E519="",F519=""),INDEX(Mal!I$9:I$431,(COUNT($H$108:$H519)-COUNTIF($V$108:$V519,"")),0),"")="","",IF(AND(E519="",F519=""),INDEX(Mal!I$9:I$431,(COUNT($H$108:$H519)-COUNTIF($V$108:$V519,"")),0),""))</f>
        <v>#N/A</v>
      </c>
      <c r="X519" s="39" t="e">
        <f>IF($E519="",IF(INDEX(Mal!J$9:J$431,COUNTIF($E$108:$F518,"")-COUNT($H$108:$H518)+1,0)=X518,"",INDEX(Mal!J$9:J$431,COUNTIF($E$108:$F518,"")-COUNT($H$108:$H518)+1,0)),"")</f>
        <v>#N/A</v>
      </c>
      <c r="Y519" s="39" t="e">
        <f>IF(AND(Y518="",$H519=$H518),"",IF(VLOOKUP($H519,Mal!$A$9:$T$431,20,0)='Sales Orders'!Y518,"",VLOOKUP($H519,Mal!$A$9:$T$431,20,0)))</f>
        <v>#N/A</v>
      </c>
      <c r="Z519" s="39" t="e">
        <f t="shared" si="25"/>
        <v>#N/A</v>
      </c>
    </row>
    <row r="520" spans="1:26">
      <c r="A520" t="str">
        <f>IFERROR(IF(VLOOKUP(H520,Mal!$A$9:$A$431,1,0),"","END"),"END")</f>
        <v>END</v>
      </c>
      <c r="B520" s="39" t="e">
        <f>IF($E520="",IF(INDEX(Mal!$D$9:$D$431,COUNTIF($E$108:$F519,"")-COUNT($H$108:$H519)+1,0)=B519,"",INDEX(Mal!$D$9:$D$431,COUNTIF($E$108:$F519,"")-COUNT($H$108:$H519)+1,0)),"")</f>
        <v>#N/A</v>
      </c>
      <c r="C520" s="39" t="e">
        <f t="shared" si="26"/>
        <v>#N/A</v>
      </c>
      <c r="D520" s="39" t="e">
        <f>IF($E520="",IF(INDEX(Mal!$F$9:$F$431,COUNTIF($E$108:$F519,"")-COUNT($H$108:$H519)+1,0)=D519,"",INDEX(Mal!$F$9:$F$431,COUNTIF($E$108:$F519,"")-COUNT($H$108:$H519)+1,0)),"")</f>
        <v>#N/A</v>
      </c>
      <c r="E520" s="39" t="e">
        <f>IF(AND(E519="",$H520=$H519),"",IF(VLOOKUP(H520,Mal!$A$9:$B$431,2,0)='Sales Orders'!E519,"",VLOOKUP($H520,Mal!$A$9:$B$431,2,0)))</f>
        <v>#N/A</v>
      </c>
      <c r="F520" s="39" t="e">
        <f>IF($E520="",IF(INDEX(Mal!$C$9:$C$431,COUNTIF($E$108:$F519,"")-COUNT($H$108:$H519)+1,0)=F519,"",INDEX(Mal!$C$9:$C$431,COUNTIF($E$108:$F519,"")-COUNT($H$108:$H519)+1,0)),"")</f>
        <v>#N/A</v>
      </c>
      <c r="G520" s="39" t="e">
        <f t="shared" si="27"/>
        <v>#N/A</v>
      </c>
      <c r="H520" s="39">
        <f>IF(COUNTIF(Mal!$A$9:$A$431,'Sales Orders'!H519)+COUNTIFS(Mal!$A$9:$A$431,H519,Mal!$B$9:$B$431,"&lt;&gt;")+COUNTIFS(Mal!$A$9:$A$431,H519,Mal!$C$9:$C$431,"&lt;&gt;")=COUNTIF('Sales Orders'!$H$108:H519,'Sales Orders'!H519),'Sales Orders'!H519+1,'Sales Orders'!H519)</f>
        <v>2</v>
      </c>
      <c r="I520" s="39" t="e">
        <f>IF(E520="","",IF(Mal!$C$5="","",Mal!$C$5))</f>
        <v>#N/A</v>
      </c>
      <c r="J520" s="39" t="e">
        <f>IF(AND(J519="",$H520=$H519),"",IF(VLOOKUP($H520,Mal!$A$9:$H$431,7,0)='Sales Orders'!J519,"",VLOOKUP($H520,Mal!$A$9:$H$431,7,0)))</f>
        <v>#N/A</v>
      </c>
      <c r="K520" s="39" t="e">
        <f>IF(AND(K519="",$H520=$H519),"",IF(VLOOKUP($H520,Mal!$A$9:$H$431,8,0)='Sales Orders'!K519,"",VLOOKUP($H520,Mal!$A$9:$H$431,8,0)))</f>
        <v>#N/A</v>
      </c>
      <c r="L520" s="39" t="e">
        <f>IF(E520="","",IF(Mal!$C$6="","",Mal!$C$6))</f>
        <v>#N/A</v>
      </c>
      <c r="M520" s="39" t="e">
        <f>IF($E520="",IF(INDEX(Mal!K$9:K$431,COUNTIF($E$108:$F519,"")-COUNT($H$108:$H519)+1,0)=M519,"",INDEX(Mal!K$9:K$431,COUNTIF($E$108:$F519,"")-COUNT($H$108:$H519)+1,0)),"")</f>
        <v>#N/A</v>
      </c>
      <c r="N520" s="39" t="e">
        <f>IF($E520="",IF(INDEX(Mal!L$9:L$431,COUNTIF($E$108:$F519,"")-COUNT($H$108:$H519)+1,0)=N519,"",INDEX(Mal!L$9:L$431,COUNTIF($E$108:$F519,"")-COUNT($H$108:$H519)+1,0)),"")</f>
        <v>#N/A</v>
      </c>
      <c r="O520" s="39" t="e">
        <f>IF($E520="",IF(INDEX(Mal!M$9:M$431,COUNTIF($E$108:$F519,"")-COUNT($H$108:$H519)+1,0)=O519,"",INDEX(Mal!M$9:M$431,COUNTIF($E$108:$F519,"")-COUNT($H$108:$H519)+1,0)),"")</f>
        <v>#N/A</v>
      </c>
      <c r="P520" s="39" t="e">
        <f>IF($E520="",IF(INDEX(Mal!N$9:N$431,COUNTIF($E$108:$F519,"")-COUNT($H$108:$H519)+1,0)=P519,"",INDEX(Mal!N$9:N$431,COUNTIF($E$108:$F519,"")-COUNT($H$108:$H519)+1,0)),"")</f>
        <v>#N/A</v>
      </c>
      <c r="Q520" s="39" t="e">
        <f>IF($E520="",IF(INDEX(Mal!O$9:O$431,COUNTIF($E$108:$F519,"")-COUNT($H$108:$H519)+1,0)=Q519,"",INDEX(Mal!O$9:O$431,COUNTIF($E$108:$F519,"")-COUNT($H$108:$H519)+1,0)),"")</f>
        <v>#N/A</v>
      </c>
      <c r="R520" s="39" t="e">
        <f>IF($E520="",IF(INDEX(Mal!P$9:P$431,COUNTIF($E$108:$F519,"")-COUNT($H$108:$H519)+1,0)=R519,"",INDEX(Mal!P$9:P$431,COUNTIF($E$108:$F519,"")-COUNT($H$108:$H519)+1,0)),"")</f>
        <v>#N/A</v>
      </c>
      <c r="S520" s="39" t="e">
        <f>IF($E520="",IF(INDEX(Mal!Q$9:Q$431,COUNTIF($E$108:$F519,"")-COUNT($H$108:$H519)+1,0)=S519,"",INDEX(Mal!Q$9:Q$431,COUNTIF($E$108:$F519,"")-COUNT($H$108:$H519)+1,0)),"")</f>
        <v>#N/A</v>
      </c>
      <c r="T520" s="39" t="e">
        <f>IF($E520="",IF(INDEX(Mal!R$9:R$431,COUNTIF($E$108:$F519,"")-COUNT($H$108:$H519)+1,0)=T519,"",INDEX(Mal!R$9:R$431,COUNTIF($E$108:$F519,"")-COUNT($H$108:$H519)+1,0)),"")</f>
        <v>#N/A</v>
      </c>
      <c r="U520" s="39" t="e">
        <f>IF($E520="",IF(INDEX(Mal!S$9:S$431,COUNTIF($E$108:$F519,"")-COUNT($H$108:$H519)+1,0)=U519,"",INDEX(Mal!S$9:S$431,COUNTIF($E$108:$F519,"")-COUNT($H$108:$H519)+1,0)),"")</f>
        <v>#N/A</v>
      </c>
      <c r="V520" s="39" t="e">
        <f t="shared" si="24"/>
        <v>#N/A</v>
      </c>
      <c r="W520" s="39" t="e">
        <f>IF(IF(AND(E520="",F520=""),INDEX(Mal!I$9:I$431,(COUNT($H$108:$H520)-COUNTIF($V$108:$V520,"")),0),"")="","",IF(AND(E520="",F520=""),INDEX(Mal!I$9:I$431,(COUNT($H$108:$H520)-COUNTIF($V$108:$V520,"")),0),""))</f>
        <v>#N/A</v>
      </c>
      <c r="X520" s="39" t="e">
        <f>IF($E520="",IF(INDEX(Mal!J$9:J$431,COUNTIF($E$108:$F519,"")-COUNT($H$108:$H519)+1,0)=X519,"",INDEX(Mal!J$9:J$431,COUNTIF($E$108:$F519,"")-COUNT($H$108:$H519)+1,0)),"")</f>
        <v>#N/A</v>
      </c>
      <c r="Y520" s="39" t="e">
        <f>IF(AND(Y519="",$H520=$H519),"",IF(VLOOKUP($H520,Mal!$A$9:$T$431,20,0)='Sales Orders'!Y519,"",VLOOKUP($H520,Mal!$A$9:$T$431,20,0)))</f>
        <v>#N/A</v>
      </c>
      <c r="Z520" s="39" t="e">
        <f t="shared" si="25"/>
        <v>#N/A</v>
      </c>
    </row>
    <row r="521" spans="1:26">
      <c r="A521" t="str">
        <f>IFERROR(IF(VLOOKUP(H521,Mal!$A$9:$A$431,1,0),"","END"),"END")</f>
        <v>END</v>
      </c>
      <c r="B521" s="39" t="e">
        <f>IF($E521="",IF(INDEX(Mal!$D$9:$D$431,COUNTIF($E$108:$F520,"")-COUNT($H$108:$H520)+1,0)=B520,"",INDEX(Mal!$D$9:$D$431,COUNTIF($E$108:$F520,"")-COUNT($H$108:$H520)+1,0)),"")</f>
        <v>#N/A</v>
      </c>
      <c r="C521" s="39" t="e">
        <f t="shared" si="26"/>
        <v>#N/A</v>
      </c>
      <c r="D521" s="39" t="e">
        <f>IF($E521="",IF(INDEX(Mal!$F$9:$F$431,COUNTIF($E$108:$F520,"")-COUNT($H$108:$H520)+1,0)=D520,"",INDEX(Mal!$F$9:$F$431,COUNTIF($E$108:$F520,"")-COUNT($H$108:$H520)+1,0)),"")</f>
        <v>#N/A</v>
      </c>
      <c r="E521" s="39" t="e">
        <f>IF(AND(E520="",$H521=$H520),"",IF(VLOOKUP(H521,Mal!$A$9:$B$431,2,0)='Sales Orders'!E520,"",VLOOKUP($H521,Mal!$A$9:$B$431,2,0)))</f>
        <v>#N/A</v>
      </c>
      <c r="F521" s="39" t="e">
        <f>IF($E521="",IF(INDEX(Mal!$C$9:$C$431,COUNTIF($E$108:$F520,"")-COUNT($H$108:$H520)+1,0)=F520,"",INDEX(Mal!$C$9:$C$431,COUNTIF($E$108:$F520,"")-COUNT($H$108:$H520)+1,0)),"")</f>
        <v>#N/A</v>
      </c>
      <c r="G521" s="39" t="e">
        <f t="shared" si="27"/>
        <v>#N/A</v>
      </c>
      <c r="H521" s="39">
        <f>IF(COUNTIF(Mal!$A$9:$A$431,'Sales Orders'!H520)+COUNTIFS(Mal!$A$9:$A$431,H520,Mal!$B$9:$B$431,"&lt;&gt;")+COUNTIFS(Mal!$A$9:$A$431,H520,Mal!$C$9:$C$431,"&lt;&gt;")=COUNTIF('Sales Orders'!$H$108:H520,'Sales Orders'!H520),'Sales Orders'!H520+1,'Sales Orders'!H520)</f>
        <v>2</v>
      </c>
      <c r="I521" s="39" t="e">
        <f>IF(E521="","",IF(Mal!$C$5="","",Mal!$C$5))</f>
        <v>#N/A</v>
      </c>
      <c r="J521" s="39" t="e">
        <f>IF(AND(J520="",$H521=$H520),"",IF(VLOOKUP($H521,Mal!$A$9:$H$431,7,0)='Sales Orders'!J520,"",VLOOKUP($H521,Mal!$A$9:$H$431,7,0)))</f>
        <v>#N/A</v>
      </c>
      <c r="K521" s="39" t="e">
        <f>IF(AND(K520="",$H521=$H520),"",IF(VLOOKUP($H521,Mal!$A$9:$H$431,8,0)='Sales Orders'!K520,"",VLOOKUP($H521,Mal!$A$9:$H$431,8,0)))</f>
        <v>#N/A</v>
      </c>
      <c r="L521" s="39" t="e">
        <f>IF(E521="","",IF(Mal!$C$6="","",Mal!$C$6))</f>
        <v>#N/A</v>
      </c>
      <c r="M521" s="39" t="e">
        <f>IF($E521="",IF(INDEX(Mal!K$9:K$431,COUNTIF($E$108:$F520,"")-COUNT($H$108:$H520)+1,0)=M520,"",INDEX(Mal!K$9:K$431,COUNTIF($E$108:$F520,"")-COUNT($H$108:$H520)+1,0)),"")</f>
        <v>#N/A</v>
      </c>
      <c r="N521" s="39" t="e">
        <f>IF($E521="",IF(INDEX(Mal!L$9:L$431,COUNTIF($E$108:$F520,"")-COUNT($H$108:$H520)+1,0)=N520,"",INDEX(Mal!L$9:L$431,COUNTIF($E$108:$F520,"")-COUNT($H$108:$H520)+1,0)),"")</f>
        <v>#N/A</v>
      </c>
      <c r="O521" s="39" t="e">
        <f>IF($E521="",IF(INDEX(Mal!M$9:M$431,COUNTIF($E$108:$F520,"")-COUNT($H$108:$H520)+1,0)=O520,"",INDEX(Mal!M$9:M$431,COUNTIF($E$108:$F520,"")-COUNT($H$108:$H520)+1,0)),"")</f>
        <v>#N/A</v>
      </c>
      <c r="P521" s="39" t="e">
        <f>IF($E521="",IF(INDEX(Mal!N$9:N$431,COUNTIF($E$108:$F520,"")-COUNT($H$108:$H520)+1,0)=P520,"",INDEX(Mal!N$9:N$431,COUNTIF($E$108:$F520,"")-COUNT($H$108:$H520)+1,0)),"")</f>
        <v>#N/A</v>
      </c>
      <c r="Q521" s="39" t="e">
        <f>IF($E521="",IF(INDEX(Mal!O$9:O$431,COUNTIF($E$108:$F520,"")-COUNT($H$108:$H520)+1,0)=Q520,"",INDEX(Mal!O$9:O$431,COUNTIF($E$108:$F520,"")-COUNT($H$108:$H520)+1,0)),"")</f>
        <v>#N/A</v>
      </c>
      <c r="R521" s="39" t="e">
        <f>IF($E521="",IF(INDEX(Mal!P$9:P$431,COUNTIF($E$108:$F520,"")-COUNT($H$108:$H520)+1,0)=R520,"",INDEX(Mal!P$9:P$431,COUNTIF($E$108:$F520,"")-COUNT($H$108:$H520)+1,0)),"")</f>
        <v>#N/A</v>
      </c>
      <c r="S521" s="39" t="e">
        <f>IF($E521="",IF(INDEX(Mal!Q$9:Q$431,COUNTIF($E$108:$F520,"")-COUNT($H$108:$H520)+1,0)=S520,"",INDEX(Mal!Q$9:Q$431,COUNTIF($E$108:$F520,"")-COUNT($H$108:$H520)+1,0)),"")</f>
        <v>#N/A</v>
      </c>
      <c r="T521" s="39" t="e">
        <f>IF($E521="",IF(INDEX(Mal!R$9:R$431,COUNTIF($E$108:$F520,"")-COUNT($H$108:$H520)+1,0)=T520,"",INDEX(Mal!R$9:R$431,COUNTIF($E$108:$F520,"")-COUNT($H$108:$H520)+1,0)),"")</f>
        <v>#N/A</v>
      </c>
      <c r="U521" s="39" t="e">
        <f>IF($E521="",IF(INDEX(Mal!S$9:S$431,COUNTIF($E$108:$F520,"")-COUNT($H$108:$H520)+1,0)=U520,"",INDEX(Mal!S$9:S$431,COUNTIF($E$108:$F520,"")-COUNT($H$108:$H520)+1,0)),"")</f>
        <v>#N/A</v>
      </c>
      <c r="V521" s="39" t="e">
        <f t="shared" si="24"/>
        <v>#N/A</v>
      </c>
      <c r="W521" s="39" t="e">
        <f>IF(IF(AND(E521="",F521=""),INDEX(Mal!I$9:I$431,(COUNT($H$108:$H521)-COUNTIF($V$108:$V521,"")),0),"")="","",IF(AND(E521="",F521=""),INDEX(Mal!I$9:I$431,(COUNT($H$108:$H521)-COUNTIF($V$108:$V521,"")),0),""))</f>
        <v>#N/A</v>
      </c>
      <c r="X521" s="39" t="e">
        <f>IF($E521="",IF(INDEX(Mal!J$9:J$431,COUNTIF($E$108:$F520,"")-COUNT($H$108:$H520)+1,0)=X520,"",INDEX(Mal!J$9:J$431,COUNTIF($E$108:$F520,"")-COUNT($H$108:$H520)+1,0)),"")</f>
        <v>#N/A</v>
      </c>
      <c r="Y521" s="39" t="e">
        <f>IF(AND(Y520="",$H521=$H520),"",IF(VLOOKUP($H521,Mal!$A$9:$T$431,20,0)='Sales Orders'!Y520,"",VLOOKUP($H521,Mal!$A$9:$T$431,20,0)))</f>
        <v>#N/A</v>
      </c>
      <c r="Z521" s="39" t="e">
        <f t="shared" si="25"/>
        <v>#N/A</v>
      </c>
    </row>
    <row r="522" spans="1:26">
      <c r="A522" t="str">
        <f>IFERROR(IF(VLOOKUP(H522,Mal!$A$9:$A$431,1,0),"","END"),"END")</f>
        <v>END</v>
      </c>
      <c r="B522" s="39" t="e">
        <f>IF($E522="",IF(INDEX(Mal!$D$9:$D$431,COUNTIF($E$108:$F521,"")-COUNT($H$108:$H521)+1,0)=B521,"",INDEX(Mal!$D$9:$D$431,COUNTIF($E$108:$F521,"")-COUNT($H$108:$H521)+1,0)),"")</f>
        <v>#N/A</v>
      </c>
      <c r="C522" s="39" t="e">
        <f t="shared" si="26"/>
        <v>#N/A</v>
      </c>
      <c r="D522" s="39" t="e">
        <f>IF($E522="",IF(INDEX(Mal!$F$9:$F$431,COUNTIF($E$108:$F521,"")-COUNT($H$108:$H521)+1,0)=D521,"",INDEX(Mal!$F$9:$F$431,COUNTIF($E$108:$F521,"")-COUNT($H$108:$H521)+1,0)),"")</f>
        <v>#N/A</v>
      </c>
      <c r="E522" s="39" t="e">
        <f>IF(AND(E521="",$H522=$H521),"",IF(VLOOKUP(H522,Mal!$A$9:$B$431,2,0)='Sales Orders'!E521,"",VLOOKUP($H522,Mal!$A$9:$B$431,2,0)))</f>
        <v>#N/A</v>
      </c>
      <c r="F522" s="39" t="e">
        <f>IF($E522="",IF(INDEX(Mal!$C$9:$C$431,COUNTIF($E$108:$F521,"")-COUNT($H$108:$H521)+1,0)=F521,"",INDEX(Mal!$C$9:$C$431,COUNTIF($E$108:$F521,"")-COUNT($H$108:$H521)+1,0)),"")</f>
        <v>#N/A</v>
      </c>
      <c r="G522" s="39" t="e">
        <f t="shared" si="27"/>
        <v>#N/A</v>
      </c>
      <c r="H522" s="39">
        <f>IF(COUNTIF(Mal!$A$9:$A$431,'Sales Orders'!H521)+COUNTIFS(Mal!$A$9:$A$431,H521,Mal!$B$9:$B$431,"&lt;&gt;")+COUNTIFS(Mal!$A$9:$A$431,H521,Mal!$C$9:$C$431,"&lt;&gt;")=COUNTIF('Sales Orders'!$H$108:H521,'Sales Orders'!H521),'Sales Orders'!H521+1,'Sales Orders'!H521)</f>
        <v>2</v>
      </c>
      <c r="I522" s="39" t="e">
        <f>IF(E522="","",IF(Mal!$C$5="","",Mal!$C$5))</f>
        <v>#N/A</v>
      </c>
      <c r="J522" s="39" t="e">
        <f>IF(AND(J521="",$H522=$H521),"",IF(VLOOKUP($H522,Mal!$A$9:$H$431,7,0)='Sales Orders'!J521,"",VLOOKUP($H522,Mal!$A$9:$H$431,7,0)))</f>
        <v>#N/A</v>
      </c>
      <c r="K522" s="39" t="e">
        <f>IF(AND(K521="",$H522=$H521),"",IF(VLOOKUP($H522,Mal!$A$9:$H$431,8,0)='Sales Orders'!K521,"",VLOOKUP($H522,Mal!$A$9:$H$431,8,0)))</f>
        <v>#N/A</v>
      </c>
      <c r="L522" s="39" t="e">
        <f>IF(E522="","",IF(Mal!$C$6="","",Mal!$C$6))</f>
        <v>#N/A</v>
      </c>
      <c r="M522" s="39" t="e">
        <f>IF($E522="",IF(INDEX(Mal!K$9:K$431,COUNTIF($E$108:$F521,"")-COUNT($H$108:$H521)+1,0)=M521,"",INDEX(Mal!K$9:K$431,COUNTIF($E$108:$F521,"")-COUNT($H$108:$H521)+1,0)),"")</f>
        <v>#N/A</v>
      </c>
      <c r="N522" s="39" t="e">
        <f>IF($E522="",IF(INDEX(Mal!L$9:L$431,COUNTIF($E$108:$F521,"")-COUNT($H$108:$H521)+1,0)=N521,"",INDEX(Mal!L$9:L$431,COUNTIF($E$108:$F521,"")-COUNT($H$108:$H521)+1,0)),"")</f>
        <v>#N/A</v>
      </c>
      <c r="O522" s="39" t="e">
        <f>IF($E522="",IF(INDEX(Mal!M$9:M$431,COUNTIF($E$108:$F521,"")-COUNT($H$108:$H521)+1,0)=O521,"",INDEX(Mal!M$9:M$431,COUNTIF($E$108:$F521,"")-COUNT($H$108:$H521)+1,0)),"")</f>
        <v>#N/A</v>
      </c>
      <c r="P522" s="39" t="e">
        <f>IF($E522="",IF(INDEX(Mal!N$9:N$431,COUNTIF($E$108:$F521,"")-COUNT($H$108:$H521)+1,0)=P521,"",INDEX(Mal!N$9:N$431,COUNTIF($E$108:$F521,"")-COUNT($H$108:$H521)+1,0)),"")</f>
        <v>#N/A</v>
      </c>
      <c r="Q522" s="39" t="e">
        <f>IF($E522="",IF(INDEX(Mal!O$9:O$431,COUNTIF($E$108:$F521,"")-COUNT($H$108:$H521)+1,0)=Q521,"",INDEX(Mal!O$9:O$431,COUNTIF($E$108:$F521,"")-COUNT($H$108:$H521)+1,0)),"")</f>
        <v>#N/A</v>
      </c>
      <c r="R522" s="39" t="e">
        <f>IF($E522="",IF(INDEX(Mal!P$9:P$431,COUNTIF($E$108:$F521,"")-COUNT($H$108:$H521)+1,0)=R521,"",INDEX(Mal!P$9:P$431,COUNTIF($E$108:$F521,"")-COUNT($H$108:$H521)+1,0)),"")</f>
        <v>#N/A</v>
      </c>
      <c r="S522" s="39" t="e">
        <f>IF($E522="",IF(INDEX(Mal!Q$9:Q$431,COUNTIF($E$108:$F521,"")-COUNT($H$108:$H521)+1,0)=S521,"",INDEX(Mal!Q$9:Q$431,COUNTIF($E$108:$F521,"")-COUNT($H$108:$H521)+1,0)),"")</f>
        <v>#N/A</v>
      </c>
      <c r="T522" s="39" t="e">
        <f>IF($E522="",IF(INDEX(Mal!R$9:R$431,COUNTIF($E$108:$F521,"")-COUNT($H$108:$H521)+1,0)=T521,"",INDEX(Mal!R$9:R$431,COUNTIF($E$108:$F521,"")-COUNT($H$108:$H521)+1,0)),"")</f>
        <v>#N/A</v>
      </c>
      <c r="U522" s="39" t="e">
        <f>IF($E522="",IF(INDEX(Mal!S$9:S$431,COUNTIF($E$108:$F521,"")-COUNT($H$108:$H521)+1,0)=U521,"",INDEX(Mal!S$9:S$431,COUNTIF($E$108:$F521,"")-COUNT($H$108:$H521)+1,0)),"")</f>
        <v>#N/A</v>
      </c>
      <c r="V522" s="39" t="e">
        <f t="shared" si="24"/>
        <v>#N/A</v>
      </c>
      <c r="W522" s="39" t="e">
        <f>IF(IF(AND(E522="",F522=""),INDEX(Mal!I$9:I$431,(COUNT($H$108:$H522)-COUNTIF($V$108:$V522,"")),0),"")="","",IF(AND(E522="",F522=""),INDEX(Mal!I$9:I$431,(COUNT($H$108:$H522)-COUNTIF($V$108:$V522,"")),0),""))</f>
        <v>#N/A</v>
      </c>
      <c r="X522" s="39" t="e">
        <f>IF($E522="",IF(INDEX(Mal!J$9:J$431,COUNTIF($E$108:$F521,"")-COUNT($H$108:$H521)+1,0)=X521,"",INDEX(Mal!J$9:J$431,COUNTIF($E$108:$F521,"")-COUNT($H$108:$H521)+1,0)),"")</f>
        <v>#N/A</v>
      </c>
      <c r="Y522" s="39" t="e">
        <f>IF(AND(Y521="",$H522=$H521),"",IF(VLOOKUP($H522,Mal!$A$9:$T$431,20,0)='Sales Orders'!Y521,"",VLOOKUP($H522,Mal!$A$9:$T$431,20,0)))</f>
        <v>#N/A</v>
      </c>
      <c r="Z522" s="39" t="e">
        <f t="shared" si="25"/>
        <v>#N/A</v>
      </c>
    </row>
    <row r="523" spans="1:26">
      <c r="A523" t="str">
        <f>IFERROR(IF(VLOOKUP(H523,Mal!$A$9:$A$431,1,0),"","END"),"END")</f>
        <v>END</v>
      </c>
      <c r="B523" s="39" t="e">
        <f>IF($E523="",IF(INDEX(Mal!$D$9:$D$431,COUNTIF($E$108:$F522,"")-COUNT($H$108:$H522)+1,0)=B522,"",INDEX(Mal!$D$9:$D$431,COUNTIF($E$108:$F522,"")-COUNT($H$108:$H522)+1,0)),"")</f>
        <v>#N/A</v>
      </c>
      <c r="C523" s="39" t="e">
        <f t="shared" si="26"/>
        <v>#N/A</v>
      </c>
      <c r="D523" s="39" t="e">
        <f>IF($E523="",IF(INDEX(Mal!$F$9:$F$431,COUNTIF($E$108:$F522,"")-COUNT($H$108:$H522)+1,0)=D522,"",INDEX(Mal!$F$9:$F$431,COUNTIF($E$108:$F522,"")-COUNT($H$108:$H522)+1,0)),"")</f>
        <v>#N/A</v>
      </c>
      <c r="E523" s="39" t="e">
        <f>IF(AND(E522="",$H523=$H522),"",IF(VLOOKUP(H523,Mal!$A$9:$B$431,2,0)='Sales Orders'!E522,"",VLOOKUP($H523,Mal!$A$9:$B$431,2,0)))</f>
        <v>#N/A</v>
      </c>
      <c r="F523" s="39" t="e">
        <f>IF($E523="",IF(INDEX(Mal!$C$9:$C$431,COUNTIF($E$108:$F522,"")-COUNT($H$108:$H522)+1,0)=F522,"",INDEX(Mal!$C$9:$C$431,COUNTIF($E$108:$F522,"")-COUNT($H$108:$H522)+1,0)),"")</f>
        <v>#N/A</v>
      </c>
      <c r="G523" s="39" t="e">
        <f t="shared" si="27"/>
        <v>#N/A</v>
      </c>
      <c r="H523" s="39">
        <f>IF(COUNTIF(Mal!$A$9:$A$431,'Sales Orders'!H522)+COUNTIFS(Mal!$A$9:$A$431,H522,Mal!$B$9:$B$431,"&lt;&gt;")+COUNTIFS(Mal!$A$9:$A$431,H522,Mal!$C$9:$C$431,"&lt;&gt;")=COUNTIF('Sales Orders'!$H$108:H522,'Sales Orders'!H522),'Sales Orders'!H522+1,'Sales Orders'!H522)</f>
        <v>2</v>
      </c>
      <c r="I523" s="39" t="e">
        <f>IF(E523="","",IF(Mal!$C$5="","",Mal!$C$5))</f>
        <v>#N/A</v>
      </c>
      <c r="J523" s="39" t="e">
        <f>IF(AND(J522="",$H523=$H522),"",IF(VLOOKUP($H523,Mal!$A$9:$H$431,7,0)='Sales Orders'!J522,"",VLOOKUP($H523,Mal!$A$9:$H$431,7,0)))</f>
        <v>#N/A</v>
      </c>
      <c r="K523" s="39" t="e">
        <f>IF(AND(K522="",$H523=$H522),"",IF(VLOOKUP($H523,Mal!$A$9:$H$431,8,0)='Sales Orders'!K522,"",VLOOKUP($H523,Mal!$A$9:$H$431,8,0)))</f>
        <v>#N/A</v>
      </c>
      <c r="L523" s="39" t="e">
        <f>IF(E523="","",IF(Mal!$C$6="","",Mal!$C$6))</f>
        <v>#N/A</v>
      </c>
      <c r="M523" s="39" t="e">
        <f>IF($E523="",IF(INDEX(Mal!K$9:K$431,COUNTIF($E$108:$F522,"")-COUNT($H$108:$H522)+1,0)=M522,"",INDEX(Mal!K$9:K$431,COUNTIF($E$108:$F522,"")-COUNT($H$108:$H522)+1,0)),"")</f>
        <v>#N/A</v>
      </c>
      <c r="N523" s="39" t="e">
        <f>IF($E523="",IF(INDEX(Mal!L$9:L$431,COUNTIF($E$108:$F522,"")-COUNT($H$108:$H522)+1,0)=N522,"",INDEX(Mal!L$9:L$431,COUNTIF($E$108:$F522,"")-COUNT($H$108:$H522)+1,0)),"")</f>
        <v>#N/A</v>
      </c>
      <c r="O523" s="39" t="e">
        <f>IF($E523="",IF(INDEX(Mal!M$9:M$431,COUNTIF($E$108:$F522,"")-COUNT($H$108:$H522)+1,0)=O522,"",INDEX(Mal!M$9:M$431,COUNTIF($E$108:$F522,"")-COUNT($H$108:$H522)+1,0)),"")</f>
        <v>#N/A</v>
      </c>
      <c r="P523" s="39" t="e">
        <f>IF($E523="",IF(INDEX(Mal!N$9:N$431,COUNTIF($E$108:$F522,"")-COUNT($H$108:$H522)+1,0)=P522,"",INDEX(Mal!N$9:N$431,COUNTIF($E$108:$F522,"")-COUNT($H$108:$H522)+1,0)),"")</f>
        <v>#N/A</v>
      </c>
      <c r="Q523" s="39" t="e">
        <f>IF($E523="",IF(INDEX(Mal!O$9:O$431,COUNTIF($E$108:$F522,"")-COUNT($H$108:$H522)+1,0)=Q522,"",INDEX(Mal!O$9:O$431,COUNTIF($E$108:$F522,"")-COUNT($H$108:$H522)+1,0)),"")</f>
        <v>#N/A</v>
      </c>
      <c r="R523" s="39" t="e">
        <f>IF($E523="",IF(INDEX(Mal!P$9:P$431,COUNTIF($E$108:$F522,"")-COUNT($H$108:$H522)+1,0)=R522,"",INDEX(Mal!P$9:P$431,COUNTIF($E$108:$F522,"")-COUNT($H$108:$H522)+1,0)),"")</f>
        <v>#N/A</v>
      </c>
      <c r="S523" s="39" t="e">
        <f>IF($E523="",IF(INDEX(Mal!Q$9:Q$431,COUNTIF($E$108:$F522,"")-COUNT($H$108:$H522)+1,0)=S522,"",INDEX(Mal!Q$9:Q$431,COUNTIF($E$108:$F522,"")-COUNT($H$108:$H522)+1,0)),"")</f>
        <v>#N/A</v>
      </c>
      <c r="T523" s="39" t="e">
        <f>IF($E523="",IF(INDEX(Mal!R$9:R$431,COUNTIF($E$108:$F522,"")-COUNT($H$108:$H522)+1,0)=T522,"",INDEX(Mal!R$9:R$431,COUNTIF($E$108:$F522,"")-COUNT($H$108:$H522)+1,0)),"")</f>
        <v>#N/A</v>
      </c>
      <c r="U523" s="39" t="e">
        <f>IF($E523="",IF(INDEX(Mal!S$9:S$431,COUNTIF($E$108:$F522,"")-COUNT($H$108:$H522)+1,0)=U522,"",INDEX(Mal!S$9:S$431,COUNTIF($E$108:$F522,"")-COUNT($H$108:$H522)+1,0)),"")</f>
        <v>#N/A</v>
      </c>
      <c r="V523" s="39" t="e">
        <f t="shared" si="24"/>
        <v>#N/A</v>
      </c>
      <c r="W523" s="39" t="e">
        <f>IF(IF(AND(E523="",F523=""),INDEX(Mal!I$9:I$431,(COUNT($H$108:$H523)-COUNTIF($V$108:$V523,"")),0),"")="","",IF(AND(E523="",F523=""),INDEX(Mal!I$9:I$431,(COUNT($H$108:$H523)-COUNTIF($V$108:$V523,"")),0),""))</f>
        <v>#N/A</v>
      </c>
      <c r="X523" s="39" t="e">
        <f>IF($E523="",IF(INDEX(Mal!J$9:J$431,COUNTIF($E$108:$F522,"")-COUNT($H$108:$H522)+1,0)=X522,"",INDEX(Mal!J$9:J$431,COUNTIF($E$108:$F522,"")-COUNT($H$108:$H522)+1,0)),"")</f>
        <v>#N/A</v>
      </c>
      <c r="Y523" s="39" t="e">
        <f>IF(AND(Y522="",$H523=$H522),"",IF(VLOOKUP($H523,Mal!$A$9:$T$431,20,0)='Sales Orders'!Y522,"",VLOOKUP($H523,Mal!$A$9:$T$431,20,0)))</f>
        <v>#N/A</v>
      </c>
      <c r="Z523" s="39" t="e">
        <f t="shared" si="25"/>
        <v>#N/A</v>
      </c>
    </row>
    <row r="524" spans="1:26">
      <c r="A524" t="str">
        <f>IFERROR(IF(VLOOKUP(H524,Mal!$A$9:$A$431,1,0),"","END"),"END")</f>
        <v>END</v>
      </c>
      <c r="B524" s="39" t="e">
        <f>IF($E524="",IF(INDEX(Mal!$D$9:$D$431,COUNTIF($E$108:$F523,"")-COUNT($H$108:$H523)+1,0)=B523,"",INDEX(Mal!$D$9:$D$431,COUNTIF($E$108:$F523,"")-COUNT($H$108:$H523)+1,0)),"")</f>
        <v>#N/A</v>
      </c>
      <c r="C524" s="39" t="e">
        <f t="shared" si="26"/>
        <v>#N/A</v>
      </c>
      <c r="D524" s="39" t="e">
        <f>IF($E524="",IF(INDEX(Mal!$F$9:$F$431,COUNTIF($E$108:$F523,"")-COUNT($H$108:$H523)+1,0)=D523,"",INDEX(Mal!$F$9:$F$431,COUNTIF($E$108:$F523,"")-COUNT($H$108:$H523)+1,0)),"")</f>
        <v>#N/A</v>
      </c>
      <c r="E524" s="39" t="e">
        <f>IF(AND(E523="",$H524=$H523),"",IF(VLOOKUP(H524,Mal!$A$9:$B$431,2,0)='Sales Orders'!E523,"",VLOOKUP($H524,Mal!$A$9:$B$431,2,0)))</f>
        <v>#N/A</v>
      </c>
      <c r="F524" s="39" t="e">
        <f>IF($E524="",IF(INDEX(Mal!$C$9:$C$431,COUNTIF($E$108:$F523,"")-COUNT($H$108:$H523)+1,0)=F523,"",INDEX(Mal!$C$9:$C$431,COUNTIF($E$108:$F523,"")-COUNT($H$108:$H523)+1,0)),"")</f>
        <v>#N/A</v>
      </c>
      <c r="G524" s="39" t="e">
        <f t="shared" si="27"/>
        <v>#N/A</v>
      </c>
      <c r="H524" s="39">
        <f>IF(COUNTIF(Mal!$A$9:$A$431,'Sales Orders'!H523)+COUNTIFS(Mal!$A$9:$A$431,H523,Mal!$B$9:$B$431,"&lt;&gt;")+COUNTIFS(Mal!$A$9:$A$431,H523,Mal!$C$9:$C$431,"&lt;&gt;")=COUNTIF('Sales Orders'!$H$108:H523,'Sales Orders'!H523),'Sales Orders'!H523+1,'Sales Orders'!H523)</f>
        <v>2</v>
      </c>
      <c r="I524" s="39" t="e">
        <f>IF(E524="","",IF(Mal!$C$5="","",Mal!$C$5))</f>
        <v>#N/A</v>
      </c>
      <c r="J524" s="39" t="e">
        <f>IF(AND(J523="",$H524=$H523),"",IF(VLOOKUP($H524,Mal!$A$9:$H$431,7,0)='Sales Orders'!J523,"",VLOOKUP($H524,Mal!$A$9:$H$431,7,0)))</f>
        <v>#N/A</v>
      </c>
      <c r="K524" s="39" t="e">
        <f>IF(AND(K523="",$H524=$H523),"",IF(VLOOKUP($H524,Mal!$A$9:$H$431,8,0)='Sales Orders'!K523,"",VLOOKUP($H524,Mal!$A$9:$H$431,8,0)))</f>
        <v>#N/A</v>
      </c>
      <c r="L524" s="39" t="e">
        <f>IF(E524="","",IF(Mal!$C$6="","",Mal!$C$6))</f>
        <v>#N/A</v>
      </c>
      <c r="M524" s="39" t="e">
        <f>IF($E524="",IF(INDEX(Mal!K$9:K$431,COUNTIF($E$108:$F523,"")-COUNT($H$108:$H523)+1,0)=M523,"",INDEX(Mal!K$9:K$431,COUNTIF($E$108:$F523,"")-COUNT($H$108:$H523)+1,0)),"")</f>
        <v>#N/A</v>
      </c>
      <c r="N524" s="39" t="e">
        <f>IF($E524="",IF(INDEX(Mal!L$9:L$431,COUNTIF($E$108:$F523,"")-COUNT($H$108:$H523)+1,0)=N523,"",INDEX(Mal!L$9:L$431,COUNTIF($E$108:$F523,"")-COUNT($H$108:$H523)+1,0)),"")</f>
        <v>#N/A</v>
      </c>
      <c r="O524" s="39" t="e">
        <f>IF($E524="",IF(INDEX(Mal!M$9:M$431,COUNTIF($E$108:$F523,"")-COUNT($H$108:$H523)+1,0)=O523,"",INDEX(Mal!M$9:M$431,COUNTIF($E$108:$F523,"")-COUNT($H$108:$H523)+1,0)),"")</f>
        <v>#N/A</v>
      </c>
      <c r="P524" s="39" t="e">
        <f>IF($E524="",IF(INDEX(Mal!N$9:N$431,COUNTIF($E$108:$F523,"")-COUNT($H$108:$H523)+1,0)=P523,"",INDEX(Mal!N$9:N$431,COUNTIF($E$108:$F523,"")-COUNT($H$108:$H523)+1,0)),"")</f>
        <v>#N/A</v>
      </c>
      <c r="Q524" s="39" t="e">
        <f>IF($E524="",IF(INDEX(Mal!O$9:O$431,COUNTIF($E$108:$F523,"")-COUNT($H$108:$H523)+1,0)=Q523,"",INDEX(Mal!O$9:O$431,COUNTIF($E$108:$F523,"")-COUNT($H$108:$H523)+1,0)),"")</f>
        <v>#N/A</v>
      </c>
      <c r="R524" s="39" t="e">
        <f>IF($E524="",IF(INDEX(Mal!P$9:P$431,COUNTIF($E$108:$F523,"")-COUNT($H$108:$H523)+1,0)=R523,"",INDEX(Mal!P$9:P$431,COUNTIF($E$108:$F523,"")-COUNT($H$108:$H523)+1,0)),"")</f>
        <v>#N/A</v>
      </c>
      <c r="S524" s="39" t="e">
        <f>IF($E524="",IF(INDEX(Mal!Q$9:Q$431,COUNTIF($E$108:$F523,"")-COUNT($H$108:$H523)+1,0)=S523,"",INDEX(Mal!Q$9:Q$431,COUNTIF($E$108:$F523,"")-COUNT($H$108:$H523)+1,0)),"")</f>
        <v>#N/A</v>
      </c>
      <c r="T524" s="39" t="e">
        <f>IF($E524="",IF(INDEX(Mal!R$9:R$431,COUNTIF($E$108:$F523,"")-COUNT($H$108:$H523)+1,0)=T523,"",INDEX(Mal!R$9:R$431,COUNTIF($E$108:$F523,"")-COUNT($H$108:$H523)+1,0)),"")</f>
        <v>#N/A</v>
      </c>
      <c r="U524" s="39" t="e">
        <f>IF($E524="",IF(INDEX(Mal!S$9:S$431,COUNTIF($E$108:$F523,"")-COUNT($H$108:$H523)+1,0)=U523,"",INDEX(Mal!S$9:S$431,COUNTIF($E$108:$F523,"")-COUNT($H$108:$H523)+1,0)),"")</f>
        <v>#N/A</v>
      </c>
      <c r="V524" s="39" t="e">
        <f t="shared" si="24"/>
        <v>#N/A</v>
      </c>
      <c r="W524" s="39" t="e">
        <f>IF(IF(AND(E524="",F524=""),INDEX(Mal!I$9:I$431,(COUNT($H$108:$H524)-COUNTIF($V$108:$V524,"")),0),"")="","",IF(AND(E524="",F524=""),INDEX(Mal!I$9:I$431,(COUNT($H$108:$H524)-COUNTIF($V$108:$V524,"")),0),""))</f>
        <v>#N/A</v>
      </c>
      <c r="X524" s="39" t="e">
        <f>IF($E524="",IF(INDEX(Mal!J$9:J$431,COUNTIF($E$108:$F523,"")-COUNT($H$108:$H523)+1,0)=X523,"",INDEX(Mal!J$9:J$431,COUNTIF($E$108:$F523,"")-COUNT($H$108:$H523)+1,0)),"")</f>
        <v>#N/A</v>
      </c>
      <c r="Y524" s="39" t="e">
        <f>IF(AND(Y523="",$H524=$H523),"",IF(VLOOKUP($H524,Mal!$A$9:$T$431,20,0)='Sales Orders'!Y523,"",VLOOKUP($H524,Mal!$A$9:$T$431,20,0)))</f>
        <v>#N/A</v>
      </c>
      <c r="Z524" s="39" t="e">
        <f t="shared" si="25"/>
        <v>#N/A</v>
      </c>
    </row>
    <row r="525" spans="1:26">
      <c r="A525" t="str">
        <f>IFERROR(IF(VLOOKUP(H525,Mal!$A$9:$A$431,1,0),"","END"),"END")</f>
        <v>END</v>
      </c>
      <c r="B525" s="39" t="e">
        <f>IF($E525="",IF(INDEX(Mal!$D$9:$D$431,COUNTIF($E$108:$F524,"")-COUNT($H$108:$H524)+1,0)=B524,"",INDEX(Mal!$D$9:$D$431,COUNTIF($E$108:$F524,"")-COUNT($H$108:$H524)+1,0)),"")</f>
        <v>#N/A</v>
      </c>
      <c r="C525" s="39" t="e">
        <f t="shared" si="26"/>
        <v>#N/A</v>
      </c>
      <c r="D525" s="39" t="e">
        <f>IF($E525="",IF(INDEX(Mal!$F$9:$F$431,COUNTIF($E$108:$F524,"")-COUNT($H$108:$H524)+1,0)=D524,"",INDEX(Mal!$F$9:$F$431,COUNTIF($E$108:$F524,"")-COUNT($H$108:$H524)+1,0)),"")</f>
        <v>#N/A</v>
      </c>
      <c r="E525" s="39" t="e">
        <f>IF(AND(E524="",$H525=$H524),"",IF(VLOOKUP(H525,Mal!$A$9:$B$431,2,0)='Sales Orders'!E524,"",VLOOKUP($H525,Mal!$A$9:$B$431,2,0)))</f>
        <v>#N/A</v>
      </c>
      <c r="F525" s="39" t="e">
        <f>IF($E525="",IF(INDEX(Mal!$C$9:$C$431,COUNTIF($E$108:$F524,"")-COUNT($H$108:$H524)+1,0)=F524,"",INDEX(Mal!$C$9:$C$431,COUNTIF($E$108:$F524,"")-COUNT($H$108:$H524)+1,0)),"")</f>
        <v>#N/A</v>
      </c>
      <c r="G525" s="39" t="e">
        <f t="shared" si="27"/>
        <v>#N/A</v>
      </c>
      <c r="H525" s="39">
        <f>IF(COUNTIF(Mal!$A$9:$A$431,'Sales Orders'!H524)+COUNTIFS(Mal!$A$9:$A$431,H524,Mal!$B$9:$B$431,"&lt;&gt;")+COUNTIFS(Mal!$A$9:$A$431,H524,Mal!$C$9:$C$431,"&lt;&gt;")=COUNTIF('Sales Orders'!$H$108:H524,'Sales Orders'!H524),'Sales Orders'!H524+1,'Sales Orders'!H524)</f>
        <v>2</v>
      </c>
      <c r="I525" s="39" t="e">
        <f>IF(E525="","",IF(Mal!$C$5="","",Mal!$C$5))</f>
        <v>#N/A</v>
      </c>
      <c r="J525" s="39" t="e">
        <f>IF(AND(J524="",$H525=$H524),"",IF(VLOOKUP($H525,Mal!$A$9:$H$431,7,0)='Sales Orders'!J524,"",VLOOKUP($H525,Mal!$A$9:$H$431,7,0)))</f>
        <v>#N/A</v>
      </c>
      <c r="K525" s="39" t="e">
        <f>IF(AND(K524="",$H525=$H524),"",IF(VLOOKUP($H525,Mal!$A$9:$H$431,8,0)='Sales Orders'!K524,"",VLOOKUP($H525,Mal!$A$9:$H$431,8,0)))</f>
        <v>#N/A</v>
      </c>
      <c r="L525" s="39" t="e">
        <f>IF(E525="","",IF(Mal!$C$6="","",Mal!$C$6))</f>
        <v>#N/A</v>
      </c>
      <c r="M525" s="39" t="e">
        <f>IF($E525="",IF(INDEX(Mal!K$9:K$431,COUNTIF($E$108:$F524,"")-COUNT($H$108:$H524)+1,0)=M524,"",INDEX(Mal!K$9:K$431,COUNTIF($E$108:$F524,"")-COUNT($H$108:$H524)+1,0)),"")</f>
        <v>#N/A</v>
      </c>
      <c r="N525" s="39" t="e">
        <f>IF($E525="",IF(INDEX(Mal!L$9:L$431,COUNTIF($E$108:$F524,"")-COUNT($H$108:$H524)+1,0)=N524,"",INDEX(Mal!L$9:L$431,COUNTIF($E$108:$F524,"")-COUNT($H$108:$H524)+1,0)),"")</f>
        <v>#N/A</v>
      </c>
      <c r="O525" s="39" t="e">
        <f>IF($E525="",IF(INDEX(Mal!M$9:M$431,COUNTIF($E$108:$F524,"")-COUNT($H$108:$H524)+1,0)=O524,"",INDEX(Mal!M$9:M$431,COUNTIF($E$108:$F524,"")-COUNT($H$108:$H524)+1,0)),"")</f>
        <v>#N/A</v>
      </c>
      <c r="P525" s="39" t="e">
        <f>IF($E525="",IF(INDEX(Mal!N$9:N$431,COUNTIF($E$108:$F524,"")-COUNT($H$108:$H524)+1,0)=P524,"",INDEX(Mal!N$9:N$431,COUNTIF($E$108:$F524,"")-COUNT($H$108:$H524)+1,0)),"")</f>
        <v>#N/A</v>
      </c>
      <c r="Q525" s="39" t="e">
        <f>IF($E525="",IF(INDEX(Mal!O$9:O$431,COUNTIF($E$108:$F524,"")-COUNT($H$108:$H524)+1,0)=Q524,"",INDEX(Mal!O$9:O$431,COUNTIF($E$108:$F524,"")-COUNT($H$108:$H524)+1,0)),"")</f>
        <v>#N/A</v>
      </c>
      <c r="R525" s="39" t="e">
        <f>IF($E525="",IF(INDEX(Mal!P$9:P$431,COUNTIF($E$108:$F524,"")-COUNT($H$108:$H524)+1,0)=R524,"",INDEX(Mal!P$9:P$431,COUNTIF($E$108:$F524,"")-COUNT($H$108:$H524)+1,0)),"")</f>
        <v>#N/A</v>
      </c>
      <c r="S525" s="39" t="e">
        <f>IF($E525="",IF(INDEX(Mal!Q$9:Q$431,COUNTIF($E$108:$F524,"")-COUNT($H$108:$H524)+1,0)=S524,"",INDEX(Mal!Q$9:Q$431,COUNTIF($E$108:$F524,"")-COUNT($H$108:$H524)+1,0)),"")</f>
        <v>#N/A</v>
      </c>
      <c r="T525" s="39" t="e">
        <f>IF($E525="",IF(INDEX(Mal!R$9:R$431,COUNTIF($E$108:$F524,"")-COUNT($H$108:$H524)+1,0)=T524,"",INDEX(Mal!R$9:R$431,COUNTIF($E$108:$F524,"")-COUNT($H$108:$H524)+1,0)),"")</f>
        <v>#N/A</v>
      </c>
      <c r="U525" s="39" t="e">
        <f>IF($E525="",IF(INDEX(Mal!S$9:S$431,COUNTIF($E$108:$F524,"")-COUNT($H$108:$H524)+1,0)=U524,"",INDEX(Mal!S$9:S$431,COUNTIF($E$108:$F524,"")-COUNT($H$108:$H524)+1,0)),"")</f>
        <v>#N/A</v>
      </c>
      <c r="V525" s="39" t="e">
        <f t="shared" si="24"/>
        <v>#N/A</v>
      </c>
      <c r="W525" s="39" t="e">
        <f>IF(IF(AND(E525="",F525=""),INDEX(Mal!I$9:I$431,(COUNT($H$108:$H525)-COUNTIF($V$108:$V525,"")),0),"")="","",IF(AND(E525="",F525=""),INDEX(Mal!I$9:I$431,(COUNT($H$108:$H525)-COUNTIF($V$108:$V525,"")),0),""))</f>
        <v>#N/A</v>
      </c>
      <c r="X525" s="39" t="e">
        <f>IF($E525="",IF(INDEX(Mal!J$9:J$431,COUNTIF($E$108:$F524,"")-COUNT($H$108:$H524)+1,0)=X524,"",INDEX(Mal!J$9:J$431,COUNTIF($E$108:$F524,"")-COUNT($H$108:$H524)+1,0)),"")</f>
        <v>#N/A</v>
      </c>
      <c r="Y525" s="39" t="e">
        <f>IF(AND(Y524="",$H525=$H524),"",IF(VLOOKUP($H525,Mal!$A$9:$T$431,20,0)='Sales Orders'!Y524,"",VLOOKUP($H525,Mal!$A$9:$T$431,20,0)))</f>
        <v>#N/A</v>
      </c>
      <c r="Z525" s="39" t="e">
        <f t="shared" si="25"/>
        <v>#N/A</v>
      </c>
    </row>
    <row r="526" spans="1:26">
      <c r="A526" t="str">
        <f>IFERROR(IF(VLOOKUP(H526,Mal!$A$9:$A$431,1,0),"","END"),"END")</f>
        <v>END</v>
      </c>
      <c r="B526" s="39" t="e">
        <f>IF($E526="",IF(INDEX(Mal!$D$9:$D$431,COUNTIF($E$108:$F525,"")-COUNT($H$108:$H525)+1,0)=B525,"",INDEX(Mal!$D$9:$D$431,COUNTIF($E$108:$F525,"")-COUNT($H$108:$H525)+1,0)),"")</f>
        <v>#N/A</v>
      </c>
      <c r="C526" s="39" t="e">
        <f t="shared" si="26"/>
        <v>#N/A</v>
      </c>
      <c r="D526" s="39" t="e">
        <f>IF($E526="",IF(INDEX(Mal!$F$9:$F$431,COUNTIF($E$108:$F525,"")-COUNT($H$108:$H525)+1,0)=D525,"",INDEX(Mal!$F$9:$F$431,COUNTIF($E$108:$F525,"")-COUNT($H$108:$H525)+1,0)),"")</f>
        <v>#N/A</v>
      </c>
      <c r="E526" s="39" t="e">
        <f>IF(AND(E525="",$H526=$H525),"",IF(VLOOKUP(H526,Mal!$A$9:$B$431,2,0)='Sales Orders'!E525,"",VLOOKUP($H526,Mal!$A$9:$B$431,2,0)))</f>
        <v>#N/A</v>
      </c>
      <c r="F526" s="39" t="e">
        <f>IF($E526="",IF(INDEX(Mal!$C$9:$C$431,COUNTIF($E$108:$F525,"")-COUNT($H$108:$H525)+1,0)=F525,"",INDEX(Mal!$C$9:$C$431,COUNTIF($E$108:$F525,"")-COUNT($H$108:$H525)+1,0)),"")</f>
        <v>#N/A</v>
      </c>
      <c r="G526" s="39" t="e">
        <f t="shared" si="27"/>
        <v>#N/A</v>
      </c>
      <c r="H526" s="39">
        <f>IF(COUNTIF(Mal!$A$9:$A$431,'Sales Orders'!H525)+COUNTIFS(Mal!$A$9:$A$431,H525,Mal!$B$9:$B$431,"&lt;&gt;")+COUNTIFS(Mal!$A$9:$A$431,H525,Mal!$C$9:$C$431,"&lt;&gt;")=COUNTIF('Sales Orders'!$H$108:H525,'Sales Orders'!H525),'Sales Orders'!H525+1,'Sales Orders'!H525)</f>
        <v>2</v>
      </c>
      <c r="I526" s="39" t="e">
        <f>IF(E526="","",IF(Mal!$C$5="","",Mal!$C$5))</f>
        <v>#N/A</v>
      </c>
      <c r="J526" s="39" t="e">
        <f>IF(AND(J525="",$H526=$H525),"",IF(VLOOKUP($H526,Mal!$A$9:$H$431,7,0)='Sales Orders'!J525,"",VLOOKUP($H526,Mal!$A$9:$H$431,7,0)))</f>
        <v>#N/A</v>
      </c>
      <c r="K526" s="39" t="e">
        <f>IF(AND(K525="",$H526=$H525),"",IF(VLOOKUP($H526,Mal!$A$9:$H$431,8,0)='Sales Orders'!K525,"",VLOOKUP($H526,Mal!$A$9:$H$431,8,0)))</f>
        <v>#N/A</v>
      </c>
      <c r="L526" s="39" t="e">
        <f>IF(E526="","",IF(Mal!$C$6="","",Mal!$C$6))</f>
        <v>#N/A</v>
      </c>
      <c r="M526" s="39" t="e">
        <f>IF($E526="",IF(INDEX(Mal!K$9:K$431,COUNTIF($E$108:$F525,"")-COUNT($H$108:$H525)+1,0)=M525,"",INDEX(Mal!K$9:K$431,COUNTIF($E$108:$F525,"")-COUNT($H$108:$H525)+1,0)),"")</f>
        <v>#N/A</v>
      </c>
      <c r="N526" s="39" t="e">
        <f>IF($E526="",IF(INDEX(Mal!L$9:L$431,COUNTIF($E$108:$F525,"")-COUNT($H$108:$H525)+1,0)=N525,"",INDEX(Mal!L$9:L$431,COUNTIF($E$108:$F525,"")-COUNT($H$108:$H525)+1,0)),"")</f>
        <v>#N/A</v>
      </c>
      <c r="O526" s="39" t="e">
        <f>IF($E526="",IF(INDEX(Mal!M$9:M$431,COUNTIF($E$108:$F525,"")-COUNT($H$108:$H525)+1,0)=O525,"",INDEX(Mal!M$9:M$431,COUNTIF($E$108:$F525,"")-COUNT($H$108:$H525)+1,0)),"")</f>
        <v>#N/A</v>
      </c>
      <c r="P526" s="39" t="e">
        <f>IF($E526="",IF(INDEX(Mal!N$9:N$431,COUNTIF($E$108:$F525,"")-COUNT($H$108:$H525)+1,0)=P525,"",INDEX(Mal!N$9:N$431,COUNTIF($E$108:$F525,"")-COUNT($H$108:$H525)+1,0)),"")</f>
        <v>#N/A</v>
      </c>
      <c r="Q526" s="39" t="e">
        <f>IF($E526="",IF(INDEX(Mal!O$9:O$431,COUNTIF($E$108:$F525,"")-COUNT($H$108:$H525)+1,0)=Q525,"",INDEX(Mal!O$9:O$431,COUNTIF($E$108:$F525,"")-COUNT($H$108:$H525)+1,0)),"")</f>
        <v>#N/A</v>
      </c>
      <c r="R526" s="39" t="e">
        <f>IF($E526="",IF(INDEX(Mal!P$9:P$431,COUNTIF($E$108:$F525,"")-COUNT($H$108:$H525)+1,0)=R525,"",INDEX(Mal!P$9:P$431,COUNTIF($E$108:$F525,"")-COUNT($H$108:$H525)+1,0)),"")</f>
        <v>#N/A</v>
      </c>
      <c r="S526" s="39" t="e">
        <f>IF($E526="",IF(INDEX(Mal!Q$9:Q$431,COUNTIF($E$108:$F525,"")-COUNT($H$108:$H525)+1,0)=S525,"",INDEX(Mal!Q$9:Q$431,COUNTIF($E$108:$F525,"")-COUNT($H$108:$H525)+1,0)),"")</f>
        <v>#N/A</v>
      </c>
      <c r="T526" s="39" t="e">
        <f>IF($E526="",IF(INDEX(Mal!R$9:R$431,COUNTIF($E$108:$F525,"")-COUNT($H$108:$H525)+1,0)=T525,"",INDEX(Mal!R$9:R$431,COUNTIF($E$108:$F525,"")-COUNT($H$108:$H525)+1,0)),"")</f>
        <v>#N/A</v>
      </c>
      <c r="U526" s="39" t="e">
        <f>IF($E526="",IF(INDEX(Mal!S$9:S$431,COUNTIF($E$108:$F525,"")-COUNT($H$108:$H525)+1,0)=U525,"",INDEX(Mal!S$9:S$431,COUNTIF($E$108:$F525,"")-COUNT($H$108:$H525)+1,0)),"")</f>
        <v>#N/A</v>
      </c>
      <c r="V526" s="39" t="e">
        <f t="shared" si="24"/>
        <v>#N/A</v>
      </c>
      <c r="W526" s="39" t="e">
        <f>IF(IF(AND(E526="",F526=""),INDEX(Mal!I$9:I$431,(COUNT($H$108:$H526)-COUNTIF($V$108:$V526,"")),0),"")="","",IF(AND(E526="",F526=""),INDEX(Mal!I$9:I$431,(COUNT($H$108:$H526)-COUNTIF($V$108:$V526,"")),0),""))</f>
        <v>#N/A</v>
      </c>
      <c r="X526" s="39" t="e">
        <f>IF($E526="",IF(INDEX(Mal!J$9:J$431,COUNTIF($E$108:$F525,"")-COUNT($H$108:$H525)+1,0)=X525,"",INDEX(Mal!J$9:J$431,COUNTIF($E$108:$F525,"")-COUNT($H$108:$H525)+1,0)),"")</f>
        <v>#N/A</v>
      </c>
      <c r="Y526" s="39" t="e">
        <f>IF(AND(Y525="",$H526=$H525),"",IF(VLOOKUP($H526,Mal!$A$9:$T$431,20,0)='Sales Orders'!Y525,"",VLOOKUP($H526,Mal!$A$9:$T$431,20,0)))</f>
        <v>#N/A</v>
      </c>
      <c r="Z526" s="39" t="e">
        <f t="shared" si="25"/>
        <v>#N/A</v>
      </c>
    </row>
    <row r="527" spans="1:26">
      <c r="A527" t="str">
        <f>IFERROR(IF(VLOOKUP(H527,Mal!$A$9:$A$431,1,0),"","END"),"END")</f>
        <v>END</v>
      </c>
      <c r="B527" s="39" t="e">
        <f>IF($E527="",IF(INDEX(Mal!$D$9:$D$431,COUNTIF($E$108:$F526,"")-COUNT($H$108:$H526)+1,0)=B526,"",INDEX(Mal!$D$9:$D$431,COUNTIF($E$108:$F526,"")-COUNT($H$108:$H526)+1,0)),"")</f>
        <v>#N/A</v>
      </c>
      <c r="C527" s="39" t="e">
        <f t="shared" si="26"/>
        <v>#N/A</v>
      </c>
      <c r="D527" s="39" t="e">
        <f>IF($E527="",IF(INDEX(Mal!$F$9:$F$431,COUNTIF($E$108:$F526,"")-COUNT($H$108:$H526)+1,0)=D526,"",INDEX(Mal!$F$9:$F$431,COUNTIF($E$108:$F526,"")-COUNT($H$108:$H526)+1,0)),"")</f>
        <v>#N/A</v>
      </c>
      <c r="E527" s="39" t="e">
        <f>IF(AND(E526="",$H527=$H526),"",IF(VLOOKUP(H527,Mal!$A$9:$B$431,2,0)='Sales Orders'!E526,"",VLOOKUP($H527,Mal!$A$9:$B$431,2,0)))</f>
        <v>#N/A</v>
      </c>
      <c r="F527" s="39" t="e">
        <f>IF($E527="",IF(INDEX(Mal!$C$9:$C$431,COUNTIF($E$108:$F526,"")-COUNT($H$108:$H526)+1,0)=F526,"",INDEX(Mal!$C$9:$C$431,COUNTIF($E$108:$F526,"")-COUNT($H$108:$H526)+1,0)),"")</f>
        <v>#N/A</v>
      </c>
      <c r="G527" s="39" t="e">
        <f t="shared" si="27"/>
        <v>#N/A</v>
      </c>
      <c r="H527" s="39">
        <f>IF(COUNTIF(Mal!$A$9:$A$431,'Sales Orders'!H526)+COUNTIFS(Mal!$A$9:$A$431,H526,Mal!$B$9:$B$431,"&lt;&gt;")+COUNTIFS(Mal!$A$9:$A$431,H526,Mal!$C$9:$C$431,"&lt;&gt;")=COUNTIF('Sales Orders'!$H$108:H526,'Sales Orders'!H526),'Sales Orders'!H526+1,'Sales Orders'!H526)</f>
        <v>2</v>
      </c>
      <c r="I527" s="39" t="e">
        <f>IF(E527="","",IF(Mal!$C$5="","",Mal!$C$5))</f>
        <v>#N/A</v>
      </c>
      <c r="J527" s="39" t="e">
        <f>IF(AND(J526="",$H527=$H526),"",IF(VLOOKUP($H527,Mal!$A$9:$H$431,7,0)='Sales Orders'!J526,"",VLOOKUP($H527,Mal!$A$9:$H$431,7,0)))</f>
        <v>#N/A</v>
      </c>
      <c r="K527" s="39" t="e">
        <f>IF(AND(K526="",$H527=$H526),"",IF(VLOOKUP($H527,Mal!$A$9:$H$431,8,0)='Sales Orders'!K526,"",VLOOKUP($H527,Mal!$A$9:$H$431,8,0)))</f>
        <v>#N/A</v>
      </c>
      <c r="L527" s="39" t="e">
        <f>IF(E527="","",IF(Mal!$C$6="","",Mal!$C$6))</f>
        <v>#N/A</v>
      </c>
      <c r="M527" s="39" t="e">
        <f>IF($E527="",IF(INDEX(Mal!K$9:K$431,COUNTIF($E$108:$F526,"")-COUNT($H$108:$H526)+1,0)=M526,"",INDEX(Mal!K$9:K$431,COUNTIF($E$108:$F526,"")-COUNT($H$108:$H526)+1,0)),"")</f>
        <v>#N/A</v>
      </c>
      <c r="N527" s="39" t="e">
        <f>IF($E527="",IF(INDEX(Mal!L$9:L$431,COUNTIF($E$108:$F526,"")-COUNT($H$108:$H526)+1,0)=N526,"",INDEX(Mal!L$9:L$431,COUNTIF($E$108:$F526,"")-COUNT($H$108:$H526)+1,0)),"")</f>
        <v>#N/A</v>
      </c>
      <c r="O527" s="39" t="e">
        <f>IF($E527="",IF(INDEX(Mal!M$9:M$431,COUNTIF($E$108:$F526,"")-COUNT($H$108:$H526)+1,0)=O526,"",INDEX(Mal!M$9:M$431,COUNTIF($E$108:$F526,"")-COUNT($H$108:$H526)+1,0)),"")</f>
        <v>#N/A</v>
      </c>
      <c r="P527" s="39" t="e">
        <f>IF($E527="",IF(INDEX(Mal!N$9:N$431,COUNTIF($E$108:$F526,"")-COUNT($H$108:$H526)+1,0)=P526,"",INDEX(Mal!N$9:N$431,COUNTIF($E$108:$F526,"")-COUNT($H$108:$H526)+1,0)),"")</f>
        <v>#N/A</v>
      </c>
      <c r="Q527" s="39" t="e">
        <f>IF($E527="",IF(INDEX(Mal!O$9:O$431,COUNTIF($E$108:$F526,"")-COUNT($H$108:$H526)+1,0)=Q526,"",INDEX(Mal!O$9:O$431,COUNTIF($E$108:$F526,"")-COUNT($H$108:$H526)+1,0)),"")</f>
        <v>#N/A</v>
      </c>
      <c r="R527" s="39" t="e">
        <f>IF($E527="",IF(INDEX(Mal!P$9:P$431,COUNTIF($E$108:$F526,"")-COUNT($H$108:$H526)+1,0)=R526,"",INDEX(Mal!P$9:P$431,COUNTIF($E$108:$F526,"")-COUNT($H$108:$H526)+1,0)),"")</f>
        <v>#N/A</v>
      </c>
      <c r="S527" s="39" t="e">
        <f>IF($E527="",IF(INDEX(Mal!Q$9:Q$431,COUNTIF($E$108:$F526,"")-COUNT($H$108:$H526)+1,0)=S526,"",INDEX(Mal!Q$9:Q$431,COUNTIF($E$108:$F526,"")-COUNT($H$108:$H526)+1,0)),"")</f>
        <v>#N/A</v>
      </c>
      <c r="T527" s="39" t="e">
        <f>IF($E527="",IF(INDEX(Mal!R$9:R$431,COUNTIF($E$108:$F526,"")-COUNT($H$108:$H526)+1,0)=T526,"",INDEX(Mal!R$9:R$431,COUNTIF($E$108:$F526,"")-COUNT($H$108:$H526)+1,0)),"")</f>
        <v>#N/A</v>
      </c>
      <c r="U527" s="39" t="e">
        <f>IF($E527="",IF(INDEX(Mal!S$9:S$431,COUNTIF($E$108:$F526,"")-COUNT($H$108:$H526)+1,0)=U526,"",INDEX(Mal!S$9:S$431,COUNTIF($E$108:$F526,"")-COUNT($H$108:$H526)+1,0)),"")</f>
        <v>#N/A</v>
      </c>
      <c r="V527" s="39" t="e">
        <f t="shared" si="24"/>
        <v>#N/A</v>
      </c>
      <c r="W527" s="39" t="e">
        <f>IF(IF(AND(E527="",F527=""),INDEX(Mal!I$9:I$431,(COUNT($H$108:$H527)-COUNTIF($V$108:$V527,"")),0),"")="","",IF(AND(E527="",F527=""),INDEX(Mal!I$9:I$431,(COUNT($H$108:$H527)-COUNTIF($V$108:$V527,"")),0),""))</f>
        <v>#N/A</v>
      </c>
      <c r="X527" s="39" t="e">
        <f>IF($E527="",IF(INDEX(Mal!J$9:J$431,COUNTIF($E$108:$F526,"")-COUNT($H$108:$H526)+1,0)=X526,"",INDEX(Mal!J$9:J$431,COUNTIF($E$108:$F526,"")-COUNT($H$108:$H526)+1,0)),"")</f>
        <v>#N/A</v>
      </c>
      <c r="Y527" s="39" t="e">
        <f>IF(AND(Y526="",$H527=$H526),"",IF(VLOOKUP($H527,Mal!$A$9:$T$431,20,0)='Sales Orders'!Y526,"",VLOOKUP($H527,Mal!$A$9:$T$431,20,0)))</f>
        <v>#N/A</v>
      </c>
      <c r="Z527" s="39" t="e">
        <f t="shared" si="25"/>
        <v>#N/A</v>
      </c>
    </row>
    <row r="528" spans="1:26">
      <c r="A528" t="str">
        <f>IFERROR(IF(VLOOKUP(H528,Mal!$A$9:$A$431,1,0),"","END"),"END")</f>
        <v>END</v>
      </c>
      <c r="B528" s="39" t="e">
        <f>IF($E528="",IF(INDEX(Mal!$D$9:$D$431,COUNTIF($E$108:$F527,"")-COUNT($H$108:$H527)+1,0)=B527,"",INDEX(Mal!$D$9:$D$431,COUNTIF($E$108:$F527,"")-COUNT($H$108:$H527)+1,0)),"")</f>
        <v>#N/A</v>
      </c>
      <c r="C528" s="39" t="e">
        <f t="shared" si="26"/>
        <v>#N/A</v>
      </c>
      <c r="D528" s="39" t="e">
        <f>IF($E528="",IF(INDEX(Mal!$F$9:$F$431,COUNTIF($E$108:$F527,"")-COUNT($H$108:$H527)+1,0)=D527,"",INDEX(Mal!$F$9:$F$431,COUNTIF($E$108:$F527,"")-COUNT($H$108:$H527)+1,0)),"")</f>
        <v>#N/A</v>
      </c>
      <c r="E528" s="39" t="e">
        <f>IF(AND(E527="",$H528=$H527),"",IF(VLOOKUP(H528,Mal!$A$9:$B$431,2,0)='Sales Orders'!E527,"",VLOOKUP($H528,Mal!$A$9:$B$431,2,0)))</f>
        <v>#N/A</v>
      </c>
      <c r="F528" s="39" t="e">
        <f>IF($E528="",IF(INDEX(Mal!$C$9:$C$431,COUNTIF($E$108:$F527,"")-COUNT($H$108:$H527)+1,0)=F527,"",INDEX(Mal!$C$9:$C$431,COUNTIF($E$108:$F527,"")-COUNT($H$108:$H527)+1,0)),"")</f>
        <v>#N/A</v>
      </c>
      <c r="G528" s="39" t="e">
        <f t="shared" si="27"/>
        <v>#N/A</v>
      </c>
      <c r="H528" s="39">
        <f>IF(COUNTIF(Mal!$A$9:$A$431,'Sales Orders'!H527)+COUNTIFS(Mal!$A$9:$A$431,H527,Mal!$B$9:$B$431,"&lt;&gt;")+COUNTIFS(Mal!$A$9:$A$431,H527,Mal!$C$9:$C$431,"&lt;&gt;")=COUNTIF('Sales Orders'!$H$108:H527,'Sales Orders'!H527),'Sales Orders'!H527+1,'Sales Orders'!H527)</f>
        <v>2</v>
      </c>
      <c r="I528" s="39" t="e">
        <f>IF(E528="","",IF(Mal!$C$5="","",Mal!$C$5))</f>
        <v>#N/A</v>
      </c>
      <c r="J528" s="39" t="e">
        <f>IF(AND(J527="",$H528=$H527),"",IF(VLOOKUP($H528,Mal!$A$9:$H$431,7,0)='Sales Orders'!J527,"",VLOOKUP($H528,Mal!$A$9:$H$431,7,0)))</f>
        <v>#N/A</v>
      </c>
      <c r="K528" s="39" t="e">
        <f>IF(AND(K527="",$H528=$H527),"",IF(VLOOKUP($H528,Mal!$A$9:$H$431,8,0)='Sales Orders'!K527,"",VLOOKUP($H528,Mal!$A$9:$H$431,8,0)))</f>
        <v>#N/A</v>
      </c>
      <c r="L528" s="39" t="e">
        <f>IF(E528="","",IF(Mal!$C$6="","",Mal!$C$6))</f>
        <v>#N/A</v>
      </c>
      <c r="M528" s="39" t="e">
        <f>IF($E528="",IF(INDEX(Mal!K$9:K$431,COUNTIF($E$108:$F527,"")-COUNT($H$108:$H527)+1,0)=M527,"",INDEX(Mal!K$9:K$431,COUNTIF($E$108:$F527,"")-COUNT($H$108:$H527)+1,0)),"")</f>
        <v>#N/A</v>
      </c>
      <c r="N528" s="39" t="e">
        <f>IF($E528="",IF(INDEX(Mal!L$9:L$431,COUNTIF($E$108:$F527,"")-COUNT($H$108:$H527)+1,0)=N527,"",INDEX(Mal!L$9:L$431,COUNTIF($E$108:$F527,"")-COUNT($H$108:$H527)+1,0)),"")</f>
        <v>#N/A</v>
      </c>
      <c r="O528" s="39" t="e">
        <f>IF($E528="",IF(INDEX(Mal!M$9:M$431,COUNTIF($E$108:$F527,"")-COUNT($H$108:$H527)+1,0)=O527,"",INDEX(Mal!M$9:M$431,COUNTIF($E$108:$F527,"")-COUNT($H$108:$H527)+1,0)),"")</f>
        <v>#N/A</v>
      </c>
      <c r="P528" s="39" t="e">
        <f>IF($E528="",IF(INDEX(Mal!N$9:N$431,COUNTIF($E$108:$F527,"")-COUNT($H$108:$H527)+1,0)=P527,"",INDEX(Mal!N$9:N$431,COUNTIF($E$108:$F527,"")-COUNT($H$108:$H527)+1,0)),"")</f>
        <v>#N/A</v>
      </c>
      <c r="Q528" s="39" t="e">
        <f>IF($E528="",IF(INDEX(Mal!O$9:O$431,COUNTIF($E$108:$F527,"")-COUNT($H$108:$H527)+1,0)=Q527,"",INDEX(Mal!O$9:O$431,COUNTIF($E$108:$F527,"")-COUNT($H$108:$H527)+1,0)),"")</f>
        <v>#N/A</v>
      </c>
      <c r="R528" s="39" t="e">
        <f>IF($E528="",IF(INDEX(Mal!P$9:P$431,COUNTIF($E$108:$F527,"")-COUNT($H$108:$H527)+1,0)=R527,"",INDEX(Mal!P$9:P$431,COUNTIF($E$108:$F527,"")-COUNT($H$108:$H527)+1,0)),"")</f>
        <v>#N/A</v>
      </c>
      <c r="S528" s="39" t="e">
        <f>IF($E528="",IF(INDEX(Mal!Q$9:Q$431,COUNTIF($E$108:$F527,"")-COUNT($H$108:$H527)+1,0)=S527,"",INDEX(Mal!Q$9:Q$431,COUNTIF($E$108:$F527,"")-COUNT($H$108:$H527)+1,0)),"")</f>
        <v>#N/A</v>
      </c>
      <c r="T528" s="39" t="e">
        <f>IF($E528="",IF(INDEX(Mal!R$9:R$431,COUNTIF($E$108:$F527,"")-COUNT($H$108:$H527)+1,0)=T527,"",INDEX(Mal!R$9:R$431,COUNTIF($E$108:$F527,"")-COUNT($H$108:$H527)+1,0)),"")</f>
        <v>#N/A</v>
      </c>
      <c r="U528" s="39" t="e">
        <f>IF($E528="",IF(INDEX(Mal!S$9:S$431,COUNTIF($E$108:$F527,"")-COUNT($H$108:$H527)+1,0)=U527,"",INDEX(Mal!S$9:S$431,COUNTIF($E$108:$F527,"")-COUNT($H$108:$H527)+1,0)),"")</f>
        <v>#N/A</v>
      </c>
      <c r="V528" s="39" t="e">
        <f t="shared" si="24"/>
        <v>#N/A</v>
      </c>
      <c r="W528" s="39" t="e">
        <f>IF(IF(AND(E528="",F528=""),INDEX(Mal!I$9:I$431,(COUNT($H$108:$H528)-COUNTIF($V$108:$V528,"")),0),"")="","",IF(AND(E528="",F528=""),INDEX(Mal!I$9:I$431,(COUNT($H$108:$H528)-COUNTIF($V$108:$V528,"")),0),""))</f>
        <v>#N/A</v>
      </c>
      <c r="X528" s="39" t="e">
        <f>IF($E528="",IF(INDEX(Mal!J$9:J$431,COUNTIF($E$108:$F527,"")-COUNT($H$108:$H527)+1,0)=X527,"",INDEX(Mal!J$9:J$431,COUNTIF($E$108:$F527,"")-COUNT($H$108:$H527)+1,0)),"")</f>
        <v>#N/A</v>
      </c>
      <c r="Y528" s="39" t="e">
        <f>IF(AND(Y527="",$H528=$H527),"",IF(VLOOKUP($H528,Mal!$A$9:$T$431,20,0)='Sales Orders'!Y527,"",VLOOKUP($H528,Mal!$A$9:$T$431,20,0)))</f>
        <v>#N/A</v>
      </c>
      <c r="Z528" s="39" t="e">
        <f t="shared" si="25"/>
        <v>#N/A</v>
      </c>
    </row>
    <row r="529" spans="1:26">
      <c r="A529" t="str">
        <f>IFERROR(IF(VLOOKUP(H529,Mal!$A$9:$A$431,1,0),"","END"),"END")</f>
        <v>END</v>
      </c>
      <c r="B529" s="39" t="e">
        <f>IF($E529="",IF(INDEX(Mal!$D$9:$D$431,COUNTIF($E$108:$F528,"")-COUNT($H$108:$H528)+1,0)=B528,"",INDEX(Mal!$D$9:$D$431,COUNTIF($E$108:$F528,"")-COUNT($H$108:$H528)+1,0)),"")</f>
        <v>#N/A</v>
      </c>
      <c r="C529" s="39" t="e">
        <f t="shared" si="26"/>
        <v>#N/A</v>
      </c>
      <c r="D529" s="39" t="e">
        <f>IF($E529="",IF(INDEX(Mal!$F$9:$F$431,COUNTIF($E$108:$F528,"")-COUNT($H$108:$H528)+1,0)=D528,"",INDEX(Mal!$F$9:$F$431,COUNTIF($E$108:$F528,"")-COUNT($H$108:$H528)+1,0)),"")</f>
        <v>#N/A</v>
      </c>
      <c r="E529" s="39" t="e">
        <f>IF(AND(E528="",$H529=$H528),"",IF(VLOOKUP(H529,Mal!$A$9:$B$431,2,0)='Sales Orders'!E528,"",VLOOKUP($H529,Mal!$A$9:$B$431,2,0)))</f>
        <v>#N/A</v>
      </c>
      <c r="F529" s="39" t="e">
        <f>IF($E529="",IF(INDEX(Mal!$C$9:$C$431,COUNTIF($E$108:$F528,"")-COUNT($H$108:$H528)+1,0)=F528,"",INDEX(Mal!$C$9:$C$431,COUNTIF($E$108:$F528,"")-COUNT($H$108:$H528)+1,0)),"")</f>
        <v>#N/A</v>
      </c>
      <c r="G529" s="39" t="e">
        <f t="shared" si="27"/>
        <v>#N/A</v>
      </c>
      <c r="H529" s="39">
        <f>IF(COUNTIF(Mal!$A$9:$A$431,'Sales Orders'!H528)+COUNTIFS(Mal!$A$9:$A$431,H528,Mal!$B$9:$B$431,"&lt;&gt;")+COUNTIFS(Mal!$A$9:$A$431,H528,Mal!$C$9:$C$431,"&lt;&gt;")=COUNTIF('Sales Orders'!$H$108:H528,'Sales Orders'!H528),'Sales Orders'!H528+1,'Sales Orders'!H528)</f>
        <v>2</v>
      </c>
      <c r="I529" s="39" t="e">
        <f>IF(E529="","",IF(Mal!$C$5="","",Mal!$C$5))</f>
        <v>#N/A</v>
      </c>
      <c r="J529" s="39" t="e">
        <f>IF(AND(J528="",$H529=$H528),"",IF(VLOOKUP($H529,Mal!$A$9:$H$431,7,0)='Sales Orders'!J528,"",VLOOKUP($H529,Mal!$A$9:$H$431,7,0)))</f>
        <v>#N/A</v>
      </c>
      <c r="K529" s="39" t="e">
        <f>IF(AND(K528="",$H529=$H528),"",IF(VLOOKUP($H529,Mal!$A$9:$H$431,8,0)='Sales Orders'!K528,"",VLOOKUP($H529,Mal!$A$9:$H$431,8,0)))</f>
        <v>#N/A</v>
      </c>
      <c r="L529" s="39" t="e">
        <f>IF(E529="","",IF(Mal!$C$6="","",Mal!$C$6))</f>
        <v>#N/A</v>
      </c>
      <c r="M529" s="39" t="e">
        <f>IF($E529="",IF(INDEX(Mal!K$9:K$431,COUNTIF($E$108:$F528,"")-COUNT($H$108:$H528)+1,0)=M528,"",INDEX(Mal!K$9:K$431,COUNTIF($E$108:$F528,"")-COUNT($H$108:$H528)+1,0)),"")</f>
        <v>#N/A</v>
      </c>
      <c r="N529" s="39" t="e">
        <f>IF($E529="",IF(INDEX(Mal!L$9:L$431,COUNTIF($E$108:$F528,"")-COUNT($H$108:$H528)+1,0)=N528,"",INDEX(Mal!L$9:L$431,COUNTIF($E$108:$F528,"")-COUNT($H$108:$H528)+1,0)),"")</f>
        <v>#N/A</v>
      </c>
      <c r="O529" s="39" t="e">
        <f>IF($E529="",IF(INDEX(Mal!M$9:M$431,COUNTIF($E$108:$F528,"")-COUNT($H$108:$H528)+1,0)=O528,"",INDEX(Mal!M$9:M$431,COUNTIF($E$108:$F528,"")-COUNT($H$108:$H528)+1,0)),"")</f>
        <v>#N/A</v>
      </c>
      <c r="P529" s="39" t="e">
        <f>IF($E529="",IF(INDEX(Mal!N$9:N$431,COUNTIF($E$108:$F528,"")-COUNT($H$108:$H528)+1,0)=P528,"",INDEX(Mal!N$9:N$431,COUNTIF($E$108:$F528,"")-COUNT($H$108:$H528)+1,0)),"")</f>
        <v>#N/A</v>
      </c>
      <c r="Q529" s="39" t="e">
        <f>IF($E529="",IF(INDEX(Mal!O$9:O$431,COUNTIF($E$108:$F528,"")-COUNT($H$108:$H528)+1,0)=Q528,"",INDEX(Mal!O$9:O$431,COUNTIF($E$108:$F528,"")-COUNT($H$108:$H528)+1,0)),"")</f>
        <v>#N/A</v>
      </c>
      <c r="R529" s="39" t="e">
        <f>IF($E529="",IF(INDEX(Mal!P$9:P$431,COUNTIF($E$108:$F528,"")-COUNT($H$108:$H528)+1,0)=R528,"",INDEX(Mal!P$9:P$431,COUNTIF($E$108:$F528,"")-COUNT($H$108:$H528)+1,0)),"")</f>
        <v>#N/A</v>
      </c>
      <c r="S529" s="39" t="e">
        <f>IF($E529="",IF(INDEX(Mal!Q$9:Q$431,COUNTIF($E$108:$F528,"")-COUNT($H$108:$H528)+1,0)=S528,"",INDEX(Mal!Q$9:Q$431,COUNTIF($E$108:$F528,"")-COUNT($H$108:$H528)+1,0)),"")</f>
        <v>#N/A</v>
      </c>
      <c r="T529" s="39" t="e">
        <f>IF($E529="",IF(INDEX(Mal!R$9:R$431,COUNTIF($E$108:$F528,"")-COUNT($H$108:$H528)+1,0)=T528,"",INDEX(Mal!R$9:R$431,COUNTIF($E$108:$F528,"")-COUNT($H$108:$H528)+1,0)),"")</f>
        <v>#N/A</v>
      </c>
      <c r="U529" s="39" t="e">
        <f>IF($E529="",IF(INDEX(Mal!S$9:S$431,COUNTIF($E$108:$F528,"")-COUNT($H$108:$H528)+1,0)=U528,"",INDEX(Mal!S$9:S$431,COUNTIF($E$108:$F528,"")-COUNT($H$108:$H528)+1,0)),"")</f>
        <v>#N/A</v>
      </c>
      <c r="V529" s="39" t="e">
        <f t="shared" si="24"/>
        <v>#N/A</v>
      </c>
      <c r="W529" s="39" t="e">
        <f>IF(IF(AND(E529="",F529=""),INDEX(Mal!I$9:I$431,(COUNT($H$108:$H529)-COUNTIF($V$108:$V529,"")),0),"")="","",IF(AND(E529="",F529=""),INDEX(Mal!I$9:I$431,(COUNT($H$108:$H529)-COUNTIF($V$108:$V529,"")),0),""))</f>
        <v>#N/A</v>
      </c>
      <c r="X529" s="39" t="e">
        <f>IF($E529="",IF(INDEX(Mal!J$9:J$431,COUNTIF($E$108:$F528,"")-COUNT($H$108:$H528)+1,0)=X528,"",INDEX(Mal!J$9:J$431,COUNTIF($E$108:$F528,"")-COUNT($H$108:$H528)+1,0)),"")</f>
        <v>#N/A</v>
      </c>
      <c r="Y529" s="39" t="e">
        <f>IF(AND(Y528="",$H529=$H528),"",IF(VLOOKUP($H529,Mal!$A$9:$T$431,20,0)='Sales Orders'!Y528,"",VLOOKUP($H529,Mal!$A$9:$T$431,20,0)))</f>
        <v>#N/A</v>
      </c>
      <c r="Z529" s="39" t="e">
        <f t="shared" si="25"/>
        <v>#N/A</v>
      </c>
    </row>
    <row r="530" spans="1:26">
      <c r="A530" t="str">
        <f>IFERROR(IF(VLOOKUP(H530,Mal!$A$9:$A$431,1,0),"","END"),"END")</f>
        <v>END</v>
      </c>
      <c r="B530" s="39" t="e">
        <f>IF($E530="",IF(INDEX(Mal!$D$9:$D$431,COUNTIF($E$108:$F529,"")-COUNT($H$108:$H529)+1,0)=B529,"",INDEX(Mal!$D$9:$D$431,COUNTIF($E$108:$F529,"")-COUNT($H$108:$H529)+1,0)),"")</f>
        <v>#N/A</v>
      </c>
      <c r="C530" s="39" t="e">
        <f t="shared" si="26"/>
        <v>#N/A</v>
      </c>
      <c r="D530" s="39" t="e">
        <f>IF($E530="",IF(INDEX(Mal!$F$9:$F$431,COUNTIF($E$108:$F529,"")-COUNT($H$108:$H529)+1,0)=D529,"",INDEX(Mal!$F$9:$F$431,COUNTIF($E$108:$F529,"")-COUNT($H$108:$H529)+1,0)),"")</f>
        <v>#N/A</v>
      </c>
      <c r="E530" s="39" t="e">
        <f>IF(AND(E529="",$H530=$H529),"",IF(VLOOKUP(H530,Mal!$A$9:$B$431,2,0)='Sales Orders'!E529,"",VLOOKUP($H530,Mal!$A$9:$B$431,2,0)))</f>
        <v>#N/A</v>
      </c>
      <c r="F530" s="39" t="e">
        <f>IF($E530="",IF(INDEX(Mal!$C$9:$C$431,COUNTIF($E$108:$F529,"")-COUNT($H$108:$H529)+1,0)=F529,"",INDEX(Mal!$C$9:$C$431,COUNTIF($E$108:$F529,"")-COUNT($H$108:$H529)+1,0)),"")</f>
        <v>#N/A</v>
      </c>
      <c r="G530" s="39" t="e">
        <f t="shared" si="27"/>
        <v>#N/A</v>
      </c>
      <c r="H530" s="39">
        <f>IF(COUNTIF(Mal!$A$9:$A$431,'Sales Orders'!H529)+COUNTIFS(Mal!$A$9:$A$431,H529,Mal!$B$9:$B$431,"&lt;&gt;")+COUNTIFS(Mal!$A$9:$A$431,H529,Mal!$C$9:$C$431,"&lt;&gt;")=COUNTIF('Sales Orders'!$H$108:H529,'Sales Orders'!H529),'Sales Orders'!H529+1,'Sales Orders'!H529)</f>
        <v>2</v>
      </c>
      <c r="I530" s="39" t="e">
        <f>IF(E530="","",IF(Mal!$C$5="","",Mal!$C$5))</f>
        <v>#N/A</v>
      </c>
      <c r="J530" s="39" t="e">
        <f>IF(AND(J529="",$H530=$H529),"",IF(VLOOKUP($H530,Mal!$A$9:$H$431,7,0)='Sales Orders'!J529,"",VLOOKUP($H530,Mal!$A$9:$H$431,7,0)))</f>
        <v>#N/A</v>
      </c>
      <c r="K530" s="39" t="e">
        <f>IF(AND(K529="",$H530=$H529),"",IF(VLOOKUP($H530,Mal!$A$9:$H$431,8,0)='Sales Orders'!K529,"",VLOOKUP($H530,Mal!$A$9:$H$431,8,0)))</f>
        <v>#N/A</v>
      </c>
      <c r="L530" s="39" t="e">
        <f>IF(E530="","",IF(Mal!$C$6="","",Mal!$C$6))</f>
        <v>#N/A</v>
      </c>
      <c r="M530" s="39" t="e">
        <f>IF($E530="",IF(INDEX(Mal!K$9:K$431,COUNTIF($E$108:$F529,"")-COUNT($H$108:$H529)+1,0)=M529,"",INDEX(Mal!K$9:K$431,COUNTIF($E$108:$F529,"")-COUNT($H$108:$H529)+1,0)),"")</f>
        <v>#N/A</v>
      </c>
      <c r="N530" s="39" t="e">
        <f>IF($E530="",IF(INDEX(Mal!L$9:L$431,COUNTIF($E$108:$F529,"")-COUNT($H$108:$H529)+1,0)=N529,"",INDEX(Mal!L$9:L$431,COUNTIF($E$108:$F529,"")-COUNT($H$108:$H529)+1,0)),"")</f>
        <v>#N/A</v>
      </c>
      <c r="O530" s="39" t="e">
        <f>IF($E530="",IF(INDEX(Mal!M$9:M$431,COUNTIF($E$108:$F529,"")-COUNT($H$108:$H529)+1,0)=O529,"",INDEX(Mal!M$9:M$431,COUNTIF($E$108:$F529,"")-COUNT($H$108:$H529)+1,0)),"")</f>
        <v>#N/A</v>
      </c>
      <c r="P530" s="39" t="e">
        <f>IF($E530="",IF(INDEX(Mal!N$9:N$431,COUNTIF($E$108:$F529,"")-COUNT($H$108:$H529)+1,0)=P529,"",INDEX(Mal!N$9:N$431,COUNTIF($E$108:$F529,"")-COUNT($H$108:$H529)+1,0)),"")</f>
        <v>#N/A</v>
      </c>
      <c r="Q530" s="39" t="e">
        <f>IF($E530="",IF(INDEX(Mal!O$9:O$431,COUNTIF($E$108:$F529,"")-COUNT($H$108:$H529)+1,0)=Q529,"",INDEX(Mal!O$9:O$431,COUNTIF($E$108:$F529,"")-COUNT($H$108:$H529)+1,0)),"")</f>
        <v>#N/A</v>
      </c>
      <c r="R530" s="39" t="e">
        <f>IF($E530="",IF(INDEX(Mal!P$9:P$431,COUNTIF($E$108:$F529,"")-COUNT($H$108:$H529)+1,0)=R529,"",INDEX(Mal!P$9:P$431,COUNTIF($E$108:$F529,"")-COUNT($H$108:$H529)+1,0)),"")</f>
        <v>#N/A</v>
      </c>
      <c r="S530" s="39" t="e">
        <f>IF($E530="",IF(INDEX(Mal!Q$9:Q$431,COUNTIF($E$108:$F529,"")-COUNT($H$108:$H529)+1,0)=S529,"",INDEX(Mal!Q$9:Q$431,COUNTIF($E$108:$F529,"")-COUNT($H$108:$H529)+1,0)),"")</f>
        <v>#N/A</v>
      </c>
      <c r="T530" s="39" t="e">
        <f>IF($E530="",IF(INDEX(Mal!R$9:R$431,COUNTIF($E$108:$F529,"")-COUNT($H$108:$H529)+1,0)=T529,"",INDEX(Mal!R$9:R$431,COUNTIF($E$108:$F529,"")-COUNT($H$108:$H529)+1,0)),"")</f>
        <v>#N/A</v>
      </c>
      <c r="U530" s="39" t="e">
        <f>IF($E530="",IF(INDEX(Mal!S$9:S$431,COUNTIF($E$108:$F529,"")-COUNT($H$108:$H529)+1,0)=U529,"",INDEX(Mal!S$9:S$431,COUNTIF($E$108:$F529,"")-COUNT($H$108:$H529)+1,0)),"")</f>
        <v>#N/A</v>
      </c>
      <c r="V530" s="39" t="e">
        <f t="shared" si="24"/>
        <v>#N/A</v>
      </c>
      <c r="W530" s="39" t="e">
        <f>IF(IF(AND(E530="",F530=""),INDEX(Mal!I$9:I$431,(COUNT($H$108:$H530)-COUNTIF($V$108:$V530,"")),0),"")="","",IF(AND(E530="",F530=""),INDEX(Mal!I$9:I$431,(COUNT($H$108:$H530)-COUNTIF($V$108:$V530,"")),0),""))</f>
        <v>#N/A</v>
      </c>
      <c r="X530" s="39" t="e">
        <f>IF($E530="",IF(INDEX(Mal!J$9:J$431,COUNTIF($E$108:$F529,"")-COUNT($H$108:$H529)+1,0)=X529,"",INDEX(Mal!J$9:J$431,COUNTIF($E$108:$F529,"")-COUNT($H$108:$H529)+1,0)),"")</f>
        <v>#N/A</v>
      </c>
      <c r="Y530" s="39" t="e">
        <f>IF(AND(Y529="",$H530=$H529),"",IF(VLOOKUP($H530,Mal!$A$9:$T$431,20,0)='Sales Orders'!Y529,"",VLOOKUP($H530,Mal!$A$9:$T$431,20,0)))</f>
        <v>#N/A</v>
      </c>
      <c r="Z530" s="39" t="e">
        <f t="shared" si="25"/>
        <v>#N/A</v>
      </c>
    </row>
    <row r="531" spans="1:26">
      <c r="A531" t="str">
        <f>IFERROR(IF(VLOOKUP(H531,Mal!$A$9:$A$431,1,0),"","END"),"END")</f>
        <v>END</v>
      </c>
      <c r="B531" s="39" t="e">
        <f>IF($E531="",IF(INDEX(Mal!$D$9:$D$431,COUNTIF($E$108:$F530,"")-COUNT($H$108:$H530)+1,0)=B530,"",INDEX(Mal!$D$9:$D$431,COUNTIF($E$108:$F530,"")-COUNT($H$108:$H530)+1,0)),"")</f>
        <v>#N/A</v>
      </c>
      <c r="C531" s="39" t="e">
        <f t="shared" si="26"/>
        <v>#N/A</v>
      </c>
      <c r="D531" s="39" t="e">
        <f>IF($E531="",IF(INDEX(Mal!$F$9:$F$431,COUNTIF($E$108:$F530,"")-COUNT($H$108:$H530)+1,0)=D530,"",INDEX(Mal!$F$9:$F$431,COUNTIF($E$108:$F530,"")-COUNT($H$108:$H530)+1,0)),"")</f>
        <v>#N/A</v>
      </c>
      <c r="E531" s="39" t="e">
        <f>IF(AND(E530="",$H531=$H530),"",IF(VLOOKUP(H531,Mal!$A$9:$B$431,2,0)='Sales Orders'!E530,"",VLOOKUP($H531,Mal!$A$9:$B$431,2,0)))</f>
        <v>#N/A</v>
      </c>
      <c r="F531" s="39" t="e">
        <f>IF($E531="",IF(INDEX(Mal!$C$9:$C$431,COUNTIF($E$108:$F530,"")-COUNT($H$108:$H530)+1,0)=F530,"",INDEX(Mal!$C$9:$C$431,COUNTIF($E$108:$F530,"")-COUNT($H$108:$H530)+1,0)),"")</f>
        <v>#N/A</v>
      </c>
      <c r="G531" s="39" t="e">
        <f t="shared" si="27"/>
        <v>#N/A</v>
      </c>
      <c r="H531" s="39">
        <f>IF(COUNTIF(Mal!$A$9:$A$431,'Sales Orders'!H530)+COUNTIFS(Mal!$A$9:$A$431,H530,Mal!$B$9:$B$431,"&lt;&gt;")+COUNTIFS(Mal!$A$9:$A$431,H530,Mal!$C$9:$C$431,"&lt;&gt;")=COUNTIF('Sales Orders'!$H$108:H530,'Sales Orders'!H530),'Sales Orders'!H530+1,'Sales Orders'!H530)</f>
        <v>2</v>
      </c>
      <c r="I531" s="39" t="e">
        <f>IF(E531="","",IF(Mal!$C$5="","",Mal!$C$5))</f>
        <v>#N/A</v>
      </c>
      <c r="J531" s="39" t="e">
        <f>IF(AND(J530="",$H531=$H530),"",IF(VLOOKUP($H531,Mal!$A$9:$H$431,7,0)='Sales Orders'!J530,"",VLOOKUP($H531,Mal!$A$9:$H$431,7,0)))</f>
        <v>#N/A</v>
      </c>
      <c r="K531" s="39" t="e">
        <f>IF(AND(K530="",$H531=$H530),"",IF(VLOOKUP($H531,Mal!$A$9:$H$431,8,0)='Sales Orders'!K530,"",VLOOKUP($H531,Mal!$A$9:$H$431,8,0)))</f>
        <v>#N/A</v>
      </c>
      <c r="L531" s="39" t="e">
        <f>IF(E531="","",IF(Mal!$C$6="","",Mal!$C$6))</f>
        <v>#N/A</v>
      </c>
      <c r="M531" s="39" t="e">
        <f>IF($E531="",IF(INDEX(Mal!K$9:K$431,COUNTIF($E$108:$F530,"")-COUNT($H$108:$H530)+1,0)=M530,"",INDEX(Mal!K$9:K$431,COUNTIF($E$108:$F530,"")-COUNT($H$108:$H530)+1,0)),"")</f>
        <v>#N/A</v>
      </c>
      <c r="N531" s="39" t="e">
        <f>IF($E531="",IF(INDEX(Mal!L$9:L$431,COUNTIF($E$108:$F530,"")-COUNT($H$108:$H530)+1,0)=N530,"",INDEX(Mal!L$9:L$431,COUNTIF($E$108:$F530,"")-COUNT($H$108:$H530)+1,0)),"")</f>
        <v>#N/A</v>
      </c>
      <c r="O531" s="39" t="e">
        <f>IF($E531="",IF(INDEX(Mal!M$9:M$431,COUNTIF($E$108:$F530,"")-COUNT($H$108:$H530)+1,0)=O530,"",INDEX(Mal!M$9:M$431,COUNTIF($E$108:$F530,"")-COUNT($H$108:$H530)+1,0)),"")</f>
        <v>#N/A</v>
      </c>
      <c r="P531" s="39" t="e">
        <f>IF($E531="",IF(INDEX(Mal!N$9:N$431,COUNTIF($E$108:$F530,"")-COUNT($H$108:$H530)+1,0)=P530,"",INDEX(Mal!N$9:N$431,COUNTIF($E$108:$F530,"")-COUNT($H$108:$H530)+1,0)),"")</f>
        <v>#N/A</v>
      </c>
      <c r="Q531" s="39" t="e">
        <f>IF($E531="",IF(INDEX(Mal!O$9:O$431,COUNTIF($E$108:$F530,"")-COUNT($H$108:$H530)+1,0)=Q530,"",INDEX(Mal!O$9:O$431,COUNTIF($E$108:$F530,"")-COUNT($H$108:$H530)+1,0)),"")</f>
        <v>#N/A</v>
      </c>
      <c r="R531" s="39" t="e">
        <f>IF($E531="",IF(INDEX(Mal!P$9:P$431,COUNTIF($E$108:$F530,"")-COUNT($H$108:$H530)+1,0)=R530,"",INDEX(Mal!P$9:P$431,COUNTIF($E$108:$F530,"")-COUNT($H$108:$H530)+1,0)),"")</f>
        <v>#N/A</v>
      </c>
      <c r="S531" s="39" t="e">
        <f>IF($E531="",IF(INDEX(Mal!Q$9:Q$431,COUNTIF($E$108:$F530,"")-COUNT($H$108:$H530)+1,0)=S530,"",INDEX(Mal!Q$9:Q$431,COUNTIF($E$108:$F530,"")-COUNT($H$108:$H530)+1,0)),"")</f>
        <v>#N/A</v>
      </c>
      <c r="T531" s="39" t="e">
        <f>IF($E531="",IF(INDEX(Mal!R$9:R$431,COUNTIF($E$108:$F530,"")-COUNT($H$108:$H530)+1,0)=T530,"",INDEX(Mal!R$9:R$431,COUNTIF($E$108:$F530,"")-COUNT($H$108:$H530)+1,0)),"")</f>
        <v>#N/A</v>
      </c>
      <c r="U531" s="39" t="e">
        <f>IF($E531="",IF(INDEX(Mal!S$9:S$431,COUNTIF($E$108:$F530,"")-COUNT($H$108:$H530)+1,0)=U530,"",INDEX(Mal!S$9:S$431,COUNTIF($E$108:$F530,"")-COUNT($H$108:$H530)+1,0)),"")</f>
        <v>#N/A</v>
      </c>
      <c r="V531" s="39" t="e">
        <f t="shared" si="24"/>
        <v>#N/A</v>
      </c>
      <c r="W531" s="39" t="e">
        <f>IF(IF(AND(E531="",F531=""),INDEX(Mal!I$9:I$431,(COUNT($H$108:$H531)-COUNTIF($V$108:$V531,"")),0),"")="","",IF(AND(E531="",F531=""),INDEX(Mal!I$9:I$431,(COUNT($H$108:$H531)-COUNTIF($V$108:$V531,"")),0),""))</f>
        <v>#N/A</v>
      </c>
      <c r="X531" s="39" t="e">
        <f>IF($E531="",IF(INDEX(Mal!J$9:J$431,COUNTIF($E$108:$F530,"")-COUNT($H$108:$H530)+1,0)=X530,"",INDEX(Mal!J$9:J$431,COUNTIF($E$108:$F530,"")-COUNT($H$108:$H530)+1,0)),"")</f>
        <v>#N/A</v>
      </c>
      <c r="Y531" s="39" t="e">
        <f>IF(AND(Y530="",$H531=$H530),"",IF(VLOOKUP($H531,Mal!$A$9:$T$431,20,0)='Sales Orders'!Y530,"",VLOOKUP($H531,Mal!$A$9:$T$431,20,0)))</f>
        <v>#N/A</v>
      </c>
      <c r="Z531" s="39" t="e">
        <f t="shared" si="25"/>
        <v>#N/A</v>
      </c>
    </row>
    <row r="532" spans="1:26">
      <c r="A532" t="str">
        <f>IFERROR(IF(VLOOKUP(H532,Mal!$A$9:$A$431,1,0),"","END"),"END")</f>
        <v>END</v>
      </c>
      <c r="B532" s="39" t="e">
        <f>IF($E532="",IF(INDEX(Mal!$D$9:$D$431,COUNTIF($E$108:$F531,"")-COUNT($H$108:$H531)+1,0)=B531,"",INDEX(Mal!$D$9:$D$431,COUNTIF($E$108:$F531,"")-COUNT($H$108:$H531)+1,0)),"")</f>
        <v>#N/A</v>
      </c>
      <c r="C532" s="39" t="e">
        <f t="shared" si="26"/>
        <v>#N/A</v>
      </c>
      <c r="D532" s="39" t="e">
        <f>IF($E532="",IF(INDEX(Mal!$F$9:$F$431,COUNTIF($E$108:$F531,"")-COUNT($H$108:$H531)+1,0)=D531,"",INDEX(Mal!$F$9:$F$431,COUNTIF($E$108:$F531,"")-COUNT($H$108:$H531)+1,0)),"")</f>
        <v>#N/A</v>
      </c>
      <c r="E532" s="39" t="e">
        <f>IF(AND(E531="",$H532=$H531),"",IF(VLOOKUP(H532,Mal!$A$9:$B$431,2,0)='Sales Orders'!E531,"",VLOOKUP($H532,Mal!$A$9:$B$431,2,0)))</f>
        <v>#N/A</v>
      </c>
      <c r="F532" s="39" t="e">
        <f>IF($E532="",IF(INDEX(Mal!$C$9:$C$431,COUNTIF($E$108:$F531,"")-COUNT($H$108:$H531)+1,0)=F531,"",INDEX(Mal!$C$9:$C$431,COUNTIF($E$108:$F531,"")-COUNT($H$108:$H531)+1,0)),"")</f>
        <v>#N/A</v>
      </c>
      <c r="G532" s="39" t="e">
        <f t="shared" si="27"/>
        <v>#N/A</v>
      </c>
      <c r="H532" s="39">
        <f>IF(COUNTIF(Mal!$A$9:$A$431,'Sales Orders'!H531)+COUNTIFS(Mal!$A$9:$A$431,H531,Mal!$B$9:$B$431,"&lt;&gt;")+COUNTIFS(Mal!$A$9:$A$431,H531,Mal!$C$9:$C$431,"&lt;&gt;")=COUNTIF('Sales Orders'!$H$108:H531,'Sales Orders'!H531),'Sales Orders'!H531+1,'Sales Orders'!H531)</f>
        <v>2</v>
      </c>
      <c r="I532" s="39" t="e">
        <f>IF(E532="","",IF(Mal!$C$5="","",Mal!$C$5))</f>
        <v>#N/A</v>
      </c>
      <c r="J532" s="39" t="e">
        <f>IF(AND(J531="",$H532=$H531),"",IF(VLOOKUP($H532,Mal!$A$9:$H$431,7,0)='Sales Orders'!J531,"",VLOOKUP($H532,Mal!$A$9:$H$431,7,0)))</f>
        <v>#N/A</v>
      </c>
      <c r="K532" s="39" t="e">
        <f>IF(AND(K531="",$H532=$H531),"",IF(VLOOKUP($H532,Mal!$A$9:$H$431,8,0)='Sales Orders'!K531,"",VLOOKUP($H532,Mal!$A$9:$H$431,8,0)))</f>
        <v>#N/A</v>
      </c>
      <c r="L532" s="39" t="e">
        <f>IF(E532="","",IF(Mal!$C$6="","",Mal!$C$6))</f>
        <v>#N/A</v>
      </c>
      <c r="M532" s="39" t="e">
        <f>IF($E532="",IF(INDEX(Mal!K$9:K$431,COUNTIF($E$108:$F531,"")-COUNT($H$108:$H531)+1,0)=M531,"",INDEX(Mal!K$9:K$431,COUNTIF($E$108:$F531,"")-COUNT($H$108:$H531)+1,0)),"")</f>
        <v>#N/A</v>
      </c>
      <c r="N532" s="39" t="e">
        <f>IF($E532="",IF(INDEX(Mal!L$9:L$431,COUNTIF($E$108:$F531,"")-COUNT($H$108:$H531)+1,0)=N531,"",INDEX(Mal!L$9:L$431,COUNTIF($E$108:$F531,"")-COUNT($H$108:$H531)+1,0)),"")</f>
        <v>#N/A</v>
      </c>
      <c r="O532" s="39" t="e">
        <f>IF($E532="",IF(INDEX(Mal!M$9:M$431,COUNTIF($E$108:$F531,"")-COUNT($H$108:$H531)+1,0)=O531,"",INDEX(Mal!M$9:M$431,COUNTIF($E$108:$F531,"")-COUNT($H$108:$H531)+1,0)),"")</f>
        <v>#N/A</v>
      </c>
      <c r="P532" s="39" t="e">
        <f>IF($E532="",IF(INDEX(Mal!N$9:N$431,COUNTIF($E$108:$F531,"")-COUNT($H$108:$H531)+1,0)=P531,"",INDEX(Mal!N$9:N$431,COUNTIF($E$108:$F531,"")-COUNT($H$108:$H531)+1,0)),"")</f>
        <v>#N/A</v>
      </c>
      <c r="Q532" s="39" t="e">
        <f>IF($E532="",IF(INDEX(Mal!O$9:O$431,COUNTIF($E$108:$F531,"")-COUNT($H$108:$H531)+1,0)=Q531,"",INDEX(Mal!O$9:O$431,COUNTIF($E$108:$F531,"")-COUNT($H$108:$H531)+1,0)),"")</f>
        <v>#N/A</v>
      </c>
      <c r="R532" s="39" t="e">
        <f>IF($E532="",IF(INDEX(Mal!P$9:P$431,COUNTIF($E$108:$F531,"")-COUNT($H$108:$H531)+1,0)=R531,"",INDEX(Mal!P$9:P$431,COUNTIF($E$108:$F531,"")-COUNT($H$108:$H531)+1,0)),"")</f>
        <v>#N/A</v>
      </c>
      <c r="S532" s="39" t="e">
        <f>IF($E532="",IF(INDEX(Mal!Q$9:Q$431,COUNTIF($E$108:$F531,"")-COUNT($H$108:$H531)+1,0)=S531,"",INDEX(Mal!Q$9:Q$431,COUNTIF($E$108:$F531,"")-COUNT($H$108:$H531)+1,0)),"")</f>
        <v>#N/A</v>
      </c>
      <c r="T532" s="39" t="e">
        <f>IF($E532="",IF(INDEX(Mal!R$9:R$431,COUNTIF($E$108:$F531,"")-COUNT($H$108:$H531)+1,0)=T531,"",INDEX(Mal!R$9:R$431,COUNTIF($E$108:$F531,"")-COUNT($H$108:$H531)+1,0)),"")</f>
        <v>#N/A</v>
      </c>
      <c r="U532" s="39" t="e">
        <f>IF($E532="",IF(INDEX(Mal!S$9:S$431,COUNTIF($E$108:$F531,"")-COUNT($H$108:$H531)+1,0)=U531,"",INDEX(Mal!S$9:S$431,COUNTIF($E$108:$F531,"")-COUNT($H$108:$H531)+1,0)),"")</f>
        <v>#N/A</v>
      </c>
      <c r="V532" s="39" t="e">
        <f t="shared" si="24"/>
        <v>#N/A</v>
      </c>
      <c r="W532" s="39" t="e">
        <f>IF(IF(AND(E532="",F532=""),INDEX(Mal!I$9:I$431,(COUNT($H$108:$H532)-COUNTIF($V$108:$V532,"")),0),"")="","",IF(AND(E532="",F532=""),INDEX(Mal!I$9:I$431,(COUNT($H$108:$H532)-COUNTIF($V$108:$V532,"")),0),""))</f>
        <v>#N/A</v>
      </c>
      <c r="X532" s="39" t="e">
        <f>IF($E532="",IF(INDEX(Mal!J$9:J$431,COUNTIF($E$108:$F531,"")-COUNT($H$108:$H531)+1,0)=X531,"",INDEX(Mal!J$9:J$431,COUNTIF($E$108:$F531,"")-COUNT($H$108:$H531)+1,0)),"")</f>
        <v>#N/A</v>
      </c>
      <c r="Y532" s="39" t="e">
        <f>IF(AND(Y531="",$H532=$H531),"",IF(VLOOKUP($H532,Mal!$A$9:$T$431,20,0)='Sales Orders'!Y531,"",VLOOKUP($H532,Mal!$A$9:$T$431,20,0)))</f>
        <v>#N/A</v>
      </c>
      <c r="Z532" s="39" t="e">
        <f t="shared" si="25"/>
        <v>#N/A</v>
      </c>
    </row>
    <row r="533" spans="1:26">
      <c r="A533" t="str">
        <f>IFERROR(IF(VLOOKUP(H533,Mal!$A$9:$A$431,1,0),"","END"),"END")</f>
        <v>END</v>
      </c>
      <c r="B533" s="39" t="e">
        <f>IF($E533="",IF(INDEX(Mal!$D$9:$D$431,COUNTIF($E$108:$F532,"")-COUNT($H$108:$H532)+1,0)=B532,"",INDEX(Mal!$D$9:$D$431,COUNTIF($E$108:$F532,"")-COUNT($H$108:$H532)+1,0)),"")</f>
        <v>#N/A</v>
      </c>
      <c r="C533" s="39" t="e">
        <f t="shared" si="26"/>
        <v>#N/A</v>
      </c>
      <c r="D533" s="39" t="e">
        <f>IF($E533="",IF(INDEX(Mal!$F$9:$F$431,COUNTIF($E$108:$F532,"")-COUNT($H$108:$H532)+1,0)=D532,"",INDEX(Mal!$F$9:$F$431,COUNTIF($E$108:$F532,"")-COUNT($H$108:$H532)+1,0)),"")</f>
        <v>#N/A</v>
      </c>
      <c r="E533" s="39" t="e">
        <f>IF(AND(E532="",$H533=$H532),"",IF(VLOOKUP(H533,Mal!$A$9:$B$431,2,0)='Sales Orders'!E532,"",VLOOKUP($H533,Mal!$A$9:$B$431,2,0)))</f>
        <v>#N/A</v>
      </c>
      <c r="F533" s="39" t="e">
        <f>IF($E533="",IF(INDEX(Mal!$C$9:$C$431,COUNTIF($E$108:$F532,"")-COUNT($H$108:$H532)+1,0)=F532,"",INDEX(Mal!$C$9:$C$431,COUNTIF($E$108:$F532,"")-COUNT($H$108:$H532)+1,0)),"")</f>
        <v>#N/A</v>
      </c>
      <c r="G533" s="39" t="e">
        <f t="shared" si="27"/>
        <v>#N/A</v>
      </c>
      <c r="H533" s="39">
        <f>IF(COUNTIF(Mal!$A$9:$A$431,'Sales Orders'!H532)+COUNTIFS(Mal!$A$9:$A$431,H532,Mal!$B$9:$B$431,"&lt;&gt;")+COUNTIFS(Mal!$A$9:$A$431,H532,Mal!$C$9:$C$431,"&lt;&gt;")=COUNTIF('Sales Orders'!$H$108:H532,'Sales Orders'!H532),'Sales Orders'!H532+1,'Sales Orders'!H532)</f>
        <v>2</v>
      </c>
      <c r="I533" s="39" t="e">
        <f>IF(E533="","",IF(Mal!$C$5="","",Mal!$C$5))</f>
        <v>#N/A</v>
      </c>
      <c r="J533" s="39" t="e">
        <f>IF(AND(J532="",$H533=$H532),"",IF(VLOOKUP($H533,Mal!$A$9:$H$431,7,0)='Sales Orders'!J532,"",VLOOKUP($H533,Mal!$A$9:$H$431,7,0)))</f>
        <v>#N/A</v>
      </c>
      <c r="K533" s="39" t="e">
        <f>IF(AND(K532="",$H533=$H532),"",IF(VLOOKUP($H533,Mal!$A$9:$H$431,8,0)='Sales Orders'!K532,"",VLOOKUP($H533,Mal!$A$9:$H$431,8,0)))</f>
        <v>#N/A</v>
      </c>
      <c r="L533" s="39" t="e">
        <f>IF(E533="","",IF(Mal!$C$6="","",Mal!$C$6))</f>
        <v>#N/A</v>
      </c>
      <c r="M533" s="39" t="e">
        <f>IF($E533="",IF(INDEX(Mal!K$9:K$431,COUNTIF($E$108:$F532,"")-COUNT($H$108:$H532)+1,0)=M532,"",INDEX(Mal!K$9:K$431,COUNTIF($E$108:$F532,"")-COUNT($H$108:$H532)+1,0)),"")</f>
        <v>#N/A</v>
      </c>
      <c r="N533" s="39" t="e">
        <f>IF($E533="",IF(INDEX(Mal!L$9:L$431,COUNTIF($E$108:$F532,"")-COUNT($H$108:$H532)+1,0)=N532,"",INDEX(Mal!L$9:L$431,COUNTIF($E$108:$F532,"")-COUNT($H$108:$H532)+1,0)),"")</f>
        <v>#N/A</v>
      </c>
      <c r="O533" s="39" t="e">
        <f>IF($E533="",IF(INDEX(Mal!M$9:M$431,COUNTIF($E$108:$F532,"")-COUNT($H$108:$H532)+1,0)=O532,"",INDEX(Mal!M$9:M$431,COUNTIF($E$108:$F532,"")-COUNT($H$108:$H532)+1,0)),"")</f>
        <v>#N/A</v>
      </c>
      <c r="P533" s="39" t="e">
        <f>IF($E533="",IF(INDEX(Mal!N$9:N$431,COUNTIF($E$108:$F532,"")-COUNT($H$108:$H532)+1,0)=P532,"",INDEX(Mal!N$9:N$431,COUNTIF($E$108:$F532,"")-COUNT($H$108:$H532)+1,0)),"")</f>
        <v>#N/A</v>
      </c>
      <c r="Q533" s="39" t="e">
        <f>IF($E533="",IF(INDEX(Mal!O$9:O$431,COUNTIF($E$108:$F532,"")-COUNT($H$108:$H532)+1,0)=Q532,"",INDEX(Mal!O$9:O$431,COUNTIF($E$108:$F532,"")-COUNT($H$108:$H532)+1,0)),"")</f>
        <v>#N/A</v>
      </c>
      <c r="R533" s="39" t="e">
        <f>IF($E533="",IF(INDEX(Mal!P$9:P$431,COUNTIF($E$108:$F532,"")-COUNT($H$108:$H532)+1,0)=R532,"",INDEX(Mal!P$9:P$431,COUNTIF($E$108:$F532,"")-COUNT($H$108:$H532)+1,0)),"")</f>
        <v>#N/A</v>
      </c>
      <c r="S533" s="39" t="e">
        <f>IF($E533="",IF(INDEX(Mal!Q$9:Q$431,COUNTIF($E$108:$F532,"")-COUNT($H$108:$H532)+1,0)=S532,"",INDEX(Mal!Q$9:Q$431,COUNTIF($E$108:$F532,"")-COUNT($H$108:$H532)+1,0)),"")</f>
        <v>#N/A</v>
      </c>
      <c r="T533" s="39" t="e">
        <f>IF($E533="",IF(INDEX(Mal!R$9:R$431,COUNTIF($E$108:$F532,"")-COUNT($H$108:$H532)+1,0)=T532,"",INDEX(Mal!R$9:R$431,COUNTIF($E$108:$F532,"")-COUNT($H$108:$H532)+1,0)),"")</f>
        <v>#N/A</v>
      </c>
      <c r="U533" s="39" t="e">
        <f>IF($E533="",IF(INDEX(Mal!S$9:S$431,COUNTIF($E$108:$F532,"")-COUNT($H$108:$H532)+1,0)=U532,"",INDEX(Mal!S$9:S$431,COUNTIF($E$108:$F532,"")-COUNT($H$108:$H532)+1,0)),"")</f>
        <v>#N/A</v>
      </c>
      <c r="V533" s="39" t="e">
        <f t="shared" si="24"/>
        <v>#N/A</v>
      </c>
      <c r="W533" s="39" t="e">
        <f>IF(IF(AND(E533="",F533=""),INDEX(Mal!I$9:I$431,(COUNT($H$108:$H533)-COUNTIF($V$108:$V533,"")),0),"")="","",IF(AND(E533="",F533=""),INDEX(Mal!I$9:I$431,(COUNT($H$108:$H533)-COUNTIF($V$108:$V533,"")),0),""))</f>
        <v>#N/A</v>
      </c>
      <c r="X533" s="39" t="e">
        <f>IF($E533="",IF(INDEX(Mal!J$9:J$431,COUNTIF($E$108:$F532,"")-COUNT($H$108:$H532)+1,0)=X532,"",INDEX(Mal!J$9:J$431,COUNTIF($E$108:$F532,"")-COUNT($H$108:$H532)+1,0)),"")</f>
        <v>#N/A</v>
      </c>
      <c r="Y533" s="39" t="e">
        <f>IF(AND(Y532="",$H533=$H532),"",IF(VLOOKUP($H533,Mal!$A$9:$T$431,20,0)='Sales Orders'!Y532,"",VLOOKUP($H533,Mal!$A$9:$T$431,20,0)))</f>
        <v>#N/A</v>
      </c>
      <c r="Z533" s="39" t="e">
        <f t="shared" si="25"/>
        <v>#N/A</v>
      </c>
    </row>
    <row r="534" spans="1:26">
      <c r="A534" t="str">
        <f>IFERROR(IF(VLOOKUP(H534,Mal!$A$9:$A$431,1,0),"","END"),"END")</f>
        <v>END</v>
      </c>
      <c r="B534" s="39" t="e">
        <f>IF($E534="",IF(INDEX(Mal!$D$9:$D$431,COUNTIF($E$108:$F533,"")-COUNT($H$108:$H533)+1,0)=B533,"",INDEX(Mal!$D$9:$D$431,COUNTIF($E$108:$F533,"")-COUNT($H$108:$H533)+1,0)),"")</f>
        <v>#N/A</v>
      </c>
      <c r="C534" s="39" t="e">
        <f t="shared" si="26"/>
        <v>#N/A</v>
      </c>
      <c r="D534" s="39" t="e">
        <f>IF($E534="",IF(INDEX(Mal!$F$9:$F$431,COUNTIF($E$108:$F533,"")-COUNT($H$108:$H533)+1,0)=D533,"",INDEX(Mal!$F$9:$F$431,COUNTIF($E$108:$F533,"")-COUNT($H$108:$H533)+1,0)),"")</f>
        <v>#N/A</v>
      </c>
      <c r="E534" s="39" t="e">
        <f>IF(AND(E533="",$H534=$H533),"",IF(VLOOKUP(H534,Mal!$A$9:$B$431,2,0)='Sales Orders'!E533,"",VLOOKUP($H534,Mal!$A$9:$B$431,2,0)))</f>
        <v>#N/A</v>
      </c>
      <c r="F534" s="39" t="e">
        <f>IF($E534="",IF(INDEX(Mal!$C$9:$C$431,COUNTIF($E$108:$F533,"")-COUNT($H$108:$H533)+1,0)=F533,"",INDEX(Mal!$C$9:$C$431,COUNTIF($E$108:$F533,"")-COUNT($H$108:$H533)+1,0)),"")</f>
        <v>#N/A</v>
      </c>
      <c r="G534" s="39" t="e">
        <f t="shared" si="27"/>
        <v>#N/A</v>
      </c>
      <c r="H534" s="39">
        <f>IF(COUNTIF(Mal!$A$9:$A$431,'Sales Orders'!H533)+COUNTIFS(Mal!$A$9:$A$431,H533,Mal!$B$9:$B$431,"&lt;&gt;")+COUNTIFS(Mal!$A$9:$A$431,H533,Mal!$C$9:$C$431,"&lt;&gt;")=COUNTIF('Sales Orders'!$H$108:H533,'Sales Orders'!H533),'Sales Orders'!H533+1,'Sales Orders'!H533)</f>
        <v>2</v>
      </c>
      <c r="I534" s="39" t="e">
        <f>IF(E534="","",IF(Mal!$C$5="","",Mal!$C$5))</f>
        <v>#N/A</v>
      </c>
      <c r="J534" s="39" t="e">
        <f>IF(AND(J533="",$H534=$H533),"",IF(VLOOKUP($H534,Mal!$A$9:$H$431,7,0)='Sales Orders'!J533,"",VLOOKUP($H534,Mal!$A$9:$H$431,7,0)))</f>
        <v>#N/A</v>
      </c>
      <c r="K534" s="39" t="e">
        <f>IF(AND(K533="",$H534=$H533),"",IF(VLOOKUP($H534,Mal!$A$9:$H$431,8,0)='Sales Orders'!K533,"",VLOOKUP($H534,Mal!$A$9:$H$431,8,0)))</f>
        <v>#N/A</v>
      </c>
      <c r="L534" s="39" t="e">
        <f>IF(E534="","",IF(Mal!$C$6="","",Mal!$C$6))</f>
        <v>#N/A</v>
      </c>
      <c r="M534" s="39" t="e">
        <f>IF($E534="",IF(INDEX(Mal!K$9:K$431,COUNTIF($E$108:$F533,"")-COUNT($H$108:$H533)+1,0)=M533,"",INDEX(Mal!K$9:K$431,COUNTIF($E$108:$F533,"")-COUNT($H$108:$H533)+1,0)),"")</f>
        <v>#N/A</v>
      </c>
      <c r="N534" s="39" t="e">
        <f>IF($E534="",IF(INDEX(Mal!L$9:L$431,COUNTIF($E$108:$F533,"")-COUNT($H$108:$H533)+1,0)=N533,"",INDEX(Mal!L$9:L$431,COUNTIF($E$108:$F533,"")-COUNT($H$108:$H533)+1,0)),"")</f>
        <v>#N/A</v>
      </c>
      <c r="O534" s="39" t="e">
        <f>IF($E534="",IF(INDEX(Mal!M$9:M$431,COUNTIF($E$108:$F533,"")-COUNT($H$108:$H533)+1,0)=O533,"",INDEX(Mal!M$9:M$431,COUNTIF($E$108:$F533,"")-COUNT($H$108:$H533)+1,0)),"")</f>
        <v>#N/A</v>
      </c>
      <c r="P534" s="39" t="e">
        <f>IF($E534="",IF(INDEX(Mal!N$9:N$431,COUNTIF($E$108:$F533,"")-COUNT($H$108:$H533)+1,0)=P533,"",INDEX(Mal!N$9:N$431,COUNTIF($E$108:$F533,"")-COUNT($H$108:$H533)+1,0)),"")</f>
        <v>#N/A</v>
      </c>
      <c r="Q534" s="39" t="e">
        <f>IF($E534="",IF(INDEX(Mal!O$9:O$431,COUNTIF($E$108:$F533,"")-COUNT($H$108:$H533)+1,0)=Q533,"",INDEX(Mal!O$9:O$431,COUNTIF($E$108:$F533,"")-COUNT($H$108:$H533)+1,0)),"")</f>
        <v>#N/A</v>
      </c>
      <c r="R534" s="39" t="e">
        <f>IF($E534="",IF(INDEX(Mal!P$9:P$431,COUNTIF($E$108:$F533,"")-COUNT($H$108:$H533)+1,0)=R533,"",INDEX(Mal!P$9:P$431,COUNTIF($E$108:$F533,"")-COUNT($H$108:$H533)+1,0)),"")</f>
        <v>#N/A</v>
      </c>
      <c r="S534" s="39" t="e">
        <f>IF($E534="",IF(INDEX(Mal!Q$9:Q$431,COUNTIF($E$108:$F533,"")-COUNT($H$108:$H533)+1,0)=S533,"",INDEX(Mal!Q$9:Q$431,COUNTIF($E$108:$F533,"")-COUNT($H$108:$H533)+1,0)),"")</f>
        <v>#N/A</v>
      </c>
      <c r="T534" s="39" t="e">
        <f>IF($E534="",IF(INDEX(Mal!R$9:R$431,COUNTIF($E$108:$F533,"")-COUNT($H$108:$H533)+1,0)=T533,"",INDEX(Mal!R$9:R$431,COUNTIF($E$108:$F533,"")-COUNT($H$108:$H533)+1,0)),"")</f>
        <v>#N/A</v>
      </c>
      <c r="U534" s="39" t="e">
        <f>IF($E534="",IF(INDEX(Mal!S$9:S$431,COUNTIF($E$108:$F533,"")-COUNT($H$108:$H533)+1,0)=U533,"",INDEX(Mal!S$9:S$431,COUNTIF($E$108:$F533,"")-COUNT($H$108:$H533)+1,0)),"")</f>
        <v>#N/A</v>
      </c>
      <c r="V534" s="39" t="e">
        <f t="shared" si="24"/>
        <v>#N/A</v>
      </c>
      <c r="W534" s="39" t="e">
        <f>IF(IF(AND(E534="",F534=""),INDEX(Mal!I$9:I$431,(COUNT($H$108:$H534)-COUNTIF($V$108:$V534,"")),0),"")="","",IF(AND(E534="",F534=""),INDEX(Mal!I$9:I$431,(COUNT($H$108:$H534)-COUNTIF($V$108:$V534,"")),0),""))</f>
        <v>#N/A</v>
      </c>
      <c r="X534" s="39" t="e">
        <f>IF($E534="",IF(INDEX(Mal!J$9:J$431,COUNTIF($E$108:$F533,"")-COUNT($H$108:$H533)+1,0)=X533,"",INDEX(Mal!J$9:J$431,COUNTIF($E$108:$F533,"")-COUNT($H$108:$H533)+1,0)),"")</f>
        <v>#N/A</v>
      </c>
      <c r="Y534" s="39" t="e">
        <f>IF(AND(Y533="",$H534=$H533),"",IF(VLOOKUP($H534,Mal!$A$9:$T$431,20,0)='Sales Orders'!Y533,"",VLOOKUP($H534,Mal!$A$9:$T$431,20,0)))</f>
        <v>#N/A</v>
      </c>
      <c r="Z534" s="39" t="e">
        <f t="shared" si="25"/>
        <v>#N/A</v>
      </c>
    </row>
    <row r="535" spans="1:26">
      <c r="A535" t="str">
        <f>IFERROR(IF(VLOOKUP(H535,Mal!$A$9:$A$431,1,0),"","END"),"END")</f>
        <v>END</v>
      </c>
      <c r="B535" s="39" t="e">
        <f>IF($E535="",IF(INDEX(Mal!$D$9:$D$431,COUNTIF($E$108:$F534,"")-COUNT($H$108:$H534)+1,0)=B534,"",INDEX(Mal!$D$9:$D$431,COUNTIF($E$108:$F534,"")-COUNT($H$108:$H534)+1,0)),"")</f>
        <v>#N/A</v>
      </c>
      <c r="C535" s="39" t="e">
        <f t="shared" si="26"/>
        <v>#N/A</v>
      </c>
      <c r="D535" s="39" t="e">
        <f>IF($E535="",IF(INDEX(Mal!$F$9:$F$431,COUNTIF($E$108:$F534,"")-COUNT($H$108:$H534)+1,0)=D534,"",INDEX(Mal!$F$9:$F$431,COUNTIF($E$108:$F534,"")-COUNT($H$108:$H534)+1,0)),"")</f>
        <v>#N/A</v>
      </c>
      <c r="E535" s="39" t="e">
        <f>IF(AND(E534="",$H535=$H534),"",IF(VLOOKUP(H535,Mal!$A$9:$B$431,2,0)='Sales Orders'!E534,"",VLOOKUP($H535,Mal!$A$9:$B$431,2,0)))</f>
        <v>#N/A</v>
      </c>
      <c r="F535" s="39" t="e">
        <f>IF($E535="",IF(INDEX(Mal!$C$9:$C$431,COUNTIF($E$108:$F534,"")-COUNT($H$108:$H534)+1,0)=F534,"",INDEX(Mal!$C$9:$C$431,COUNTIF($E$108:$F534,"")-COUNT($H$108:$H534)+1,0)),"")</f>
        <v>#N/A</v>
      </c>
      <c r="G535" s="39" t="e">
        <f t="shared" si="27"/>
        <v>#N/A</v>
      </c>
      <c r="H535" s="39">
        <f>IF(COUNTIF(Mal!$A$9:$A$431,'Sales Orders'!H534)+COUNTIFS(Mal!$A$9:$A$431,H534,Mal!$B$9:$B$431,"&lt;&gt;")+COUNTIFS(Mal!$A$9:$A$431,H534,Mal!$C$9:$C$431,"&lt;&gt;")=COUNTIF('Sales Orders'!$H$108:H534,'Sales Orders'!H534),'Sales Orders'!H534+1,'Sales Orders'!H534)</f>
        <v>2</v>
      </c>
      <c r="I535" s="39" t="e">
        <f>IF(E535="","",IF(Mal!$C$5="","",Mal!$C$5))</f>
        <v>#N/A</v>
      </c>
      <c r="J535" s="39" t="e">
        <f>IF(AND(J534="",$H535=$H534),"",IF(VLOOKUP($H535,Mal!$A$9:$H$431,7,0)='Sales Orders'!J534,"",VLOOKUP($H535,Mal!$A$9:$H$431,7,0)))</f>
        <v>#N/A</v>
      </c>
      <c r="K535" s="39" t="e">
        <f>IF(AND(K534="",$H535=$H534),"",IF(VLOOKUP($H535,Mal!$A$9:$H$431,8,0)='Sales Orders'!K534,"",VLOOKUP($H535,Mal!$A$9:$H$431,8,0)))</f>
        <v>#N/A</v>
      </c>
      <c r="L535" s="39" t="e">
        <f>IF(E535="","",IF(Mal!$C$6="","",Mal!$C$6))</f>
        <v>#N/A</v>
      </c>
      <c r="M535" s="39" t="e">
        <f>IF($E535="",IF(INDEX(Mal!K$9:K$431,COUNTIF($E$108:$F534,"")-COUNT($H$108:$H534)+1,0)=M534,"",INDEX(Mal!K$9:K$431,COUNTIF($E$108:$F534,"")-COUNT($H$108:$H534)+1,0)),"")</f>
        <v>#N/A</v>
      </c>
      <c r="N535" s="39" t="e">
        <f>IF($E535="",IF(INDEX(Mal!L$9:L$431,COUNTIF($E$108:$F534,"")-COUNT($H$108:$H534)+1,0)=N534,"",INDEX(Mal!L$9:L$431,COUNTIF($E$108:$F534,"")-COUNT($H$108:$H534)+1,0)),"")</f>
        <v>#N/A</v>
      </c>
      <c r="O535" s="39" t="e">
        <f>IF($E535="",IF(INDEX(Mal!M$9:M$431,COUNTIF($E$108:$F534,"")-COUNT($H$108:$H534)+1,0)=O534,"",INDEX(Mal!M$9:M$431,COUNTIF($E$108:$F534,"")-COUNT($H$108:$H534)+1,0)),"")</f>
        <v>#N/A</v>
      </c>
      <c r="P535" s="39" t="e">
        <f>IF($E535="",IF(INDEX(Mal!N$9:N$431,COUNTIF($E$108:$F534,"")-COUNT($H$108:$H534)+1,0)=P534,"",INDEX(Mal!N$9:N$431,COUNTIF($E$108:$F534,"")-COUNT($H$108:$H534)+1,0)),"")</f>
        <v>#N/A</v>
      </c>
      <c r="Q535" s="39" t="e">
        <f>IF($E535="",IF(INDEX(Mal!O$9:O$431,COUNTIF($E$108:$F534,"")-COUNT($H$108:$H534)+1,0)=Q534,"",INDEX(Mal!O$9:O$431,COUNTIF($E$108:$F534,"")-COUNT($H$108:$H534)+1,0)),"")</f>
        <v>#N/A</v>
      </c>
      <c r="R535" s="39" t="e">
        <f>IF($E535="",IF(INDEX(Mal!P$9:P$431,COUNTIF($E$108:$F534,"")-COUNT($H$108:$H534)+1,0)=R534,"",INDEX(Mal!P$9:P$431,COUNTIF($E$108:$F534,"")-COUNT($H$108:$H534)+1,0)),"")</f>
        <v>#N/A</v>
      </c>
      <c r="S535" s="39" t="e">
        <f>IF($E535="",IF(INDEX(Mal!Q$9:Q$431,COUNTIF($E$108:$F534,"")-COUNT($H$108:$H534)+1,0)=S534,"",INDEX(Mal!Q$9:Q$431,COUNTIF($E$108:$F534,"")-COUNT($H$108:$H534)+1,0)),"")</f>
        <v>#N/A</v>
      </c>
      <c r="T535" s="39" t="e">
        <f>IF($E535="",IF(INDEX(Mal!R$9:R$431,COUNTIF($E$108:$F534,"")-COUNT($H$108:$H534)+1,0)=T534,"",INDEX(Mal!R$9:R$431,COUNTIF($E$108:$F534,"")-COUNT($H$108:$H534)+1,0)),"")</f>
        <v>#N/A</v>
      </c>
      <c r="U535" s="39" t="e">
        <f>IF($E535="",IF(INDEX(Mal!S$9:S$431,COUNTIF($E$108:$F534,"")-COUNT($H$108:$H534)+1,0)=U534,"",INDEX(Mal!S$9:S$431,COUNTIF($E$108:$F534,"")-COUNT($H$108:$H534)+1,0)),"")</f>
        <v>#N/A</v>
      </c>
      <c r="V535" s="39" t="e">
        <f t="shared" si="24"/>
        <v>#N/A</v>
      </c>
      <c r="W535" s="39" t="e">
        <f>IF(IF(AND(E535="",F535=""),INDEX(Mal!I$9:I$431,(COUNT($H$108:$H535)-COUNTIF($V$108:$V535,"")),0),"")="","",IF(AND(E535="",F535=""),INDEX(Mal!I$9:I$431,(COUNT($H$108:$H535)-COUNTIF($V$108:$V535,"")),0),""))</f>
        <v>#N/A</v>
      </c>
      <c r="X535" s="39" t="e">
        <f>IF($E535="",IF(INDEX(Mal!J$9:J$431,COUNTIF($E$108:$F534,"")-COUNT($H$108:$H534)+1,0)=X534,"",INDEX(Mal!J$9:J$431,COUNTIF($E$108:$F534,"")-COUNT($H$108:$H534)+1,0)),"")</f>
        <v>#N/A</v>
      </c>
      <c r="Y535" s="39" t="e">
        <f>IF(AND(Y534="",$H535=$H534),"",IF(VLOOKUP($H535,Mal!$A$9:$T$431,20,0)='Sales Orders'!Y534,"",VLOOKUP($H535,Mal!$A$9:$T$431,20,0)))</f>
        <v>#N/A</v>
      </c>
      <c r="Z535" s="39" t="e">
        <f t="shared" si="25"/>
        <v>#N/A</v>
      </c>
    </row>
    <row r="536" spans="1:26">
      <c r="A536" t="str">
        <f>IFERROR(IF(VLOOKUP(H536,Mal!$A$9:$A$431,1,0),"","END"),"END")</f>
        <v>END</v>
      </c>
      <c r="B536" s="39" t="e">
        <f>IF($E536="",IF(INDEX(Mal!$D$9:$D$431,COUNTIF($E$108:$F535,"")-COUNT($H$108:$H535)+1,0)=B535,"",INDEX(Mal!$D$9:$D$431,COUNTIF($E$108:$F535,"")-COUNT($H$108:$H535)+1,0)),"")</f>
        <v>#N/A</v>
      </c>
      <c r="C536" s="39" t="e">
        <f t="shared" si="26"/>
        <v>#N/A</v>
      </c>
      <c r="D536" s="39" t="e">
        <f>IF($E536="",IF(INDEX(Mal!$F$9:$F$431,COUNTIF($E$108:$F535,"")-COUNT($H$108:$H535)+1,0)=D535,"",INDEX(Mal!$F$9:$F$431,COUNTIF($E$108:$F535,"")-COUNT($H$108:$H535)+1,0)),"")</f>
        <v>#N/A</v>
      </c>
      <c r="E536" s="39" t="e">
        <f>IF(AND(E535="",$H536=$H535),"",IF(VLOOKUP(H536,Mal!$A$9:$B$431,2,0)='Sales Orders'!E535,"",VLOOKUP($H536,Mal!$A$9:$B$431,2,0)))</f>
        <v>#N/A</v>
      </c>
      <c r="F536" s="39" t="e">
        <f>IF($E536="",IF(INDEX(Mal!$C$9:$C$431,COUNTIF($E$108:$F535,"")-COUNT($H$108:$H535)+1,0)=F535,"",INDEX(Mal!$C$9:$C$431,COUNTIF($E$108:$F535,"")-COUNT($H$108:$H535)+1,0)),"")</f>
        <v>#N/A</v>
      </c>
      <c r="G536" s="39" t="e">
        <f t="shared" si="27"/>
        <v>#N/A</v>
      </c>
      <c r="H536" s="39">
        <f>IF(COUNTIF(Mal!$A$9:$A$431,'Sales Orders'!H535)+COUNTIFS(Mal!$A$9:$A$431,H535,Mal!$B$9:$B$431,"&lt;&gt;")+COUNTIFS(Mal!$A$9:$A$431,H535,Mal!$C$9:$C$431,"&lt;&gt;")=COUNTIF('Sales Orders'!$H$108:H535,'Sales Orders'!H535),'Sales Orders'!H535+1,'Sales Orders'!H535)</f>
        <v>2</v>
      </c>
      <c r="I536" s="39" t="e">
        <f>IF(E536="","",IF(Mal!$C$5="","",Mal!$C$5))</f>
        <v>#N/A</v>
      </c>
      <c r="J536" s="39" t="e">
        <f>IF(AND(J535="",$H536=$H535),"",IF(VLOOKUP($H536,Mal!$A$9:$H$431,7,0)='Sales Orders'!J535,"",VLOOKUP($H536,Mal!$A$9:$H$431,7,0)))</f>
        <v>#N/A</v>
      </c>
      <c r="K536" s="39" t="e">
        <f>IF(AND(K535="",$H536=$H535),"",IF(VLOOKUP($H536,Mal!$A$9:$H$431,8,0)='Sales Orders'!K535,"",VLOOKUP($H536,Mal!$A$9:$H$431,8,0)))</f>
        <v>#N/A</v>
      </c>
      <c r="L536" s="39" t="e">
        <f>IF(E536="","",IF(Mal!$C$6="","",Mal!$C$6))</f>
        <v>#N/A</v>
      </c>
      <c r="M536" s="39" t="e">
        <f>IF($E536="",IF(INDEX(Mal!K$9:K$431,COUNTIF($E$108:$F535,"")-COUNT($H$108:$H535)+1,0)=M535,"",INDEX(Mal!K$9:K$431,COUNTIF($E$108:$F535,"")-COUNT($H$108:$H535)+1,0)),"")</f>
        <v>#N/A</v>
      </c>
      <c r="N536" s="39" t="e">
        <f>IF($E536="",IF(INDEX(Mal!L$9:L$431,COUNTIF($E$108:$F535,"")-COUNT($H$108:$H535)+1,0)=N535,"",INDEX(Mal!L$9:L$431,COUNTIF($E$108:$F535,"")-COUNT($H$108:$H535)+1,0)),"")</f>
        <v>#N/A</v>
      </c>
      <c r="O536" s="39" t="e">
        <f>IF($E536="",IF(INDEX(Mal!M$9:M$431,COUNTIF($E$108:$F535,"")-COUNT($H$108:$H535)+1,0)=O535,"",INDEX(Mal!M$9:M$431,COUNTIF($E$108:$F535,"")-COUNT($H$108:$H535)+1,0)),"")</f>
        <v>#N/A</v>
      </c>
      <c r="P536" s="39" t="e">
        <f>IF($E536="",IF(INDEX(Mal!N$9:N$431,COUNTIF($E$108:$F535,"")-COUNT($H$108:$H535)+1,0)=P535,"",INDEX(Mal!N$9:N$431,COUNTIF($E$108:$F535,"")-COUNT($H$108:$H535)+1,0)),"")</f>
        <v>#N/A</v>
      </c>
      <c r="Q536" s="39" t="e">
        <f>IF($E536="",IF(INDEX(Mal!O$9:O$431,COUNTIF($E$108:$F535,"")-COUNT($H$108:$H535)+1,0)=Q535,"",INDEX(Mal!O$9:O$431,COUNTIF($E$108:$F535,"")-COUNT($H$108:$H535)+1,0)),"")</f>
        <v>#N/A</v>
      </c>
      <c r="R536" s="39" t="e">
        <f>IF($E536="",IF(INDEX(Mal!P$9:P$431,COUNTIF($E$108:$F535,"")-COUNT($H$108:$H535)+1,0)=R535,"",INDEX(Mal!P$9:P$431,COUNTIF($E$108:$F535,"")-COUNT($H$108:$H535)+1,0)),"")</f>
        <v>#N/A</v>
      </c>
      <c r="S536" s="39" t="e">
        <f>IF($E536="",IF(INDEX(Mal!Q$9:Q$431,COUNTIF($E$108:$F535,"")-COUNT($H$108:$H535)+1,0)=S535,"",INDEX(Mal!Q$9:Q$431,COUNTIF($E$108:$F535,"")-COUNT($H$108:$H535)+1,0)),"")</f>
        <v>#N/A</v>
      </c>
      <c r="T536" s="39" t="e">
        <f>IF($E536="",IF(INDEX(Mal!R$9:R$431,COUNTIF($E$108:$F535,"")-COUNT($H$108:$H535)+1,0)=T535,"",INDEX(Mal!R$9:R$431,COUNTIF($E$108:$F535,"")-COUNT($H$108:$H535)+1,0)),"")</f>
        <v>#N/A</v>
      </c>
      <c r="U536" s="39" t="e">
        <f>IF($E536="",IF(INDEX(Mal!S$9:S$431,COUNTIF($E$108:$F535,"")-COUNT($H$108:$H535)+1,0)=U535,"",INDEX(Mal!S$9:S$431,COUNTIF($E$108:$F535,"")-COUNT($H$108:$H535)+1,0)),"")</f>
        <v>#N/A</v>
      </c>
      <c r="V536" s="39" t="e">
        <f t="shared" si="24"/>
        <v>#N/A</v>
      </c>
      <c r="W536" s="39" t="e">
        <f>IF(IF(AND(E536="",F536=""),INDEX(Mal!I$9:I$431,(COUNT($H$108:$H536)-COUNTIF($V$108:$V536,"")),0),"")="","",IF(AND(E536="",F536=""),INDEX(Mal!I$9:I$431,(COUNT($H$108:$H536)-COUNTIF($V$108:$V536,"")),0),""))</f>
        <v>#N/A</v>
      </c>
      <c r="X536" s="39" t="e">
        <f>IF($E536="",IF(INDEX(Mal!J$9:J$431,COUNTIF($E$108:$F535,"")-COUNT($H$108:$H535)+1,0)=X535,"",INDEX(Mal!J$9:J$431,COUNTIF($E$108:$F535,"")-COUNT($H$108:$H535)+1,0)),"")</f>
        <v>#N/A</v>
      </c>
      <c r="Y536" s="39" t="e">
        <f>IF(AND(Y535="",$H536=$H535),"",IF(VLOOKUP($H536,Mal!$A$9:$T$431,20,0)='Sales Orders'!Y535,"",VLOOKUP($H536,Mal!$A$9:$T$431,20,0)))</f>
        <v>#N/A</v>
      </c>
      <c r="Z536" s="39" t="e">
        <f t="shared" si="25"/>
        <v>#N/A</v>
      </c>
    </row>
    <row r="537" spans="1:26">
      <c r="A537" t="str">
        <f>IFERROR(IF(VLOOKUP(H537,Mal!$A$9:$A$431,1,0),"","END"),"END")</f>
        <v>END</v>
      </c>
      <c r="B537" s="39" t="e">
        <f>IF($E537="",IF(INDEX(Mal!$D$9:$D$431,COUNTIF($E$108:$F536,"")-COUNT($H$108:$H536)+1,0)=B536,"",INDEX(Mal!$D$9:$D$431,COUNTIF($E$108:$F536,"")-COUNT($H$108:$H536)+1,0)),"")</f>
        <v>#N/A</v>
      </c>
      <c r="C537" s="39" t="e">
        <f t="shared" si="26"/>
        <v>#N/A</v>
      </c>
      <c r="D537" s="39" t="e">
        <f>IF($E537="",IF(INDEX(Mal!$F$9:$F$431,COUNTIF($E$108:$F536,"")-COUNT($H$108:$H536)+1,0)=D536,"",INDEX(Mal!$F$9:$F$431,COUNTIF($E$108:$F536,"")-COUNT($H$108:$H536)+1,0)),"")</f>
        <v>#N/A</v>
      </c>
      <c r="E537" s="39" t="e">
        <f>IF(AND(E536="",$H537=$H536),"",IF(VLOOKUP(H537,Mal!$A$9:$B$431,2,0)='Sales Orders'!E536,"",VLOOKUP($H537,Mal!$A$9:$B$431,2,0)))</f>
        <v>#N/A</v>
      </c>
      <c r="F537" s="39" t="e">
        <f>IF($E537="",IF(INDEX(Mal!$C$9:$C$431,COUNTIF($E$108:$F536,"")-COUNT($H$108:$H536)+1,0)=F536,"",INDEX(Mal!$C$9:$C$431,COUNTIF($E$108:$F536,"")-COUNT($H$108:$H536)+1,0)),"")</f>
        <v>#N/A</v>
      </c>
      <c r="G537" s="39" t="e">
        <f t="shared" si="27"/>
        <v>#N/A</v>
      </c>
      <c r="H537" s="39">
        <f>IF(COUNTIF(Mal!$A$9:$A$431,'Sales Orders'!H536)+COUNTIFS(Mal!$A$9:$A$431,H536,Mal!$B$9:$B$431,"&lt;&gt;")+COUNTIFS(Mal!$A$9:$A$431,H536,Mal!$C$9:$C$431,"&lt;&gt;")=COUNTIF('Sales Orders'!$H$108:H536,'Sales Orders'!H536),'Sales Orders'!H536+1,'Sales Orders'!H536)</f>
        <v>2</v>
      </c>
      <c r="I537" s="39" t="e">
        <f>IF(E537="","",IF(Mal!$C$5="","",Mal!$C$5))</f>
        <v>#N/A</v>
      </c>
      <c r="J537" s="39" t="e">
        <f>IF(AND(J536="",$H537=$H536),"",IF(VLOOKUP($H537,Mal!$A$9:$H$431,7,0)='Sales Orders'!J536,"",VLOOKUP($H537,Mal!$A$9:$H$431,7,0)))</f>
        <v>#N/A</v>
      </c>
      <c r="K537" s="39" t="e">
        <f>IF(AND(K536="",$H537=$H536),"",IF(VLOOKUP($H537,Mal!$A$9:$H$431,8,0)='Sales Orders'!K536,"",VLOOKUP($H537,Mal!$A$9:$H$431,8,0)))</f>
        <v>#N/A</v>
      </c>
      <c r="L537" s="39" t="e">
        <f>IF(E537="","",IF(Mal!$C$6="","",Mal!$C$6))</f>
        <v>#N/A</v>
      </c>
      <c r="M537" s="39" t="e">
        <f>IF($E537="",IF(INDEX(Mal!K$9:K$431,COUNTIF($E$108:$F536,"")-COUNT($H$108:$H536)+1,0)=M536,"",INDEX(Mal!K$9:K$431,COUNTIF($E$108:$F536,"")-COUNT($H$108:$H536)+1,0)),"")</f>
        <v>#N/A</v>
      </c>
      <c r="N537" s="39" t="e">
        <f>IF($E537="",IF(INDEX(Mal!L$9:L$431,COUNTIF($E$108:$F536,"")-COUNT($H$108:$H536)+1,0)=N536,"",INDEX(Mal!L$9:L$431,COUNTIF($E$108:$F536,"")-COUNT($H$108:$H536)+1,0)),"")</f>
        <v>#N/A</v>
      </c>
      <c r="O537" s="39" t="e">
        <f>IF($E537="",IF(INDEX(Mal!M$9:M$431,COUNTIF($E$108:$F536,"")-COUNT($H$108:$H536)+1,0)=O536,"",INDEX(Mal!M$9:M$431,COUNTIF($E$108:$F536,"")-COUNT($H$108:$H536)+1,0)),"")</f>
        <v>#N/A</v>
      </c>
      <c r="P537" s="39" t="e">
        <f>IF($E537="",IF(INDEX(Mal!N$9:N$431,COUNTIF($E$108:$F536,"")-COUNT($H$108:$H536)+1,0)=P536,"",INDEX(Mal!N$9:N$431,COUNTIF($E$108:$F536,"")-COUNT($H$108:$H536)+1,0)),"")</f>
        <v>#N/A</v>
      </c>
      <c r="Q537" s="39" t="e">
        <f>IF($E537="",IF(INDEX(Mal!O$9:O$431,COUNTIF($E$108:$F536,"")-COUNT($H$108:$H536)+1,0)=Q536,"",INDEX(Mal!O$9:O$431,COUNTIF($E$108:$F536,"")-COUNT($H$108:$H536)+1,0)),"")</f>
        <v>#N/A</v>
      </c>
      <c r="R537" s="39" t="e">
        <f>IF($E537="",IF(INDEX(Mal!P$9:P$431,COUNTIF($E$108:$F536,"")-COUNT($H$108:$H536)+1,0)=R536,"",INDEX(Mal!P$9:P$431,COUNTIF($E$108:$F536,"")-COUNT($H$108:$H536)+1,0)),"")</f>
        <v>#N/A</v>
      </c>
      <c r="S537" s="39" t="e">
        <f>IF($E537="",IF(INDEX(Mal!Q$9:Q$431,COUNTIF($E$108:$F536,"")-COUNT($H$108:$H536)+1,0)=S536,"",INDEX(Mal!Q$9:Q$431,COUNTIF($E$108:$F536,"")-COUNT($H$108:$H536)+1,0)),"")</f>
        <v>#N/A</v>
      </c>
      <c r="T537" s="39" t="e">
        <f>IF($E537="",IF(INDEX(Mal!R$9:R$431,COUNTIF($E$108:$F536,"")-COUNT($H$108:$H536)+1,0)=T536,"",INDEX(Mal!R$9:R$431,COUNTIF($E$108:$F536,"")-COUNT($H$108:$H536)+1,0)),"")</f>
        <v>#N/A</v>
      </c>
      <c r="U537" s="39" t="e">
        <f>IF($E537="",IF(INDEX(Mal!S$9:S$431,COUNTIF($E$108:$F536,"")-COUNT($H$108:$H536)+1,0)=U536,"",INDEX(Mal!S$9:S$431,COUNTIF($E$108:$F536,"")-COUNT($H$108:$H536)+1,0)),"")</f>
        <v>#N/A</v>
      </c>
      <c r="V537" s="39" t="e">
        <f t="shared" si="24"/>
        <v>#N/A</v>
      </c>
      <c r="W537" s="39" t="e">
        <f>IF(IF(AND(E537="",F537=""),INDEX(Mal!I$9:I$431,(COUNT($H$108:$H537)-COUNTIF($V$108:$V537,"")),0),"")="","",IF(AND(E537="",F537=""),INDEX(Mal!I$9:I$431,(COUNT($H$108:$H537)-COUNTIF($V$108:$V537,"")),0),""))</f>
        <v>#N/A</v>
      </c>
      <c r="X537" s="39" t="e">
        <f>IF($E537="",IF(INDEX(Mal!J$9:J$431,COUNTIF($E$108:$F536,"")-COUNT($H$108:$H536)+1,0)=X536,"",INDEX(Mal!J$9:J$431,COUNTIF($E$108:$F536,"")-COUNT($H$108:$H536)+1,0)),"")</f>
        <v>#N/A</v>
      </c>
      <c r="Y537" s="39" t="e">
        <f>IF(AND(Y536="",$H537=$H536),"",IF(VLOOKUP($H537,Mal!$A$9:$T$431,20,0)='Sales Orders'!Y536,"",VLOOKUP($H537,Mal!$A$9:$T$431,20,0)))</f>
        <v>#N/A</v>
      </c>
      <c r="Z537" s="39" t="e">
        <f t="shared" si="25"/>
        <v>#N/A</v>
      </c>
    </row>
    <row r="538" spans="1:26">
      <c r="A538" t="str">
        <f>IFERROR(IF(VLOOKUP(H538,Mal!$A$9:$A$431,1,0),"","END"),"END")</f>
        <v>END</v>
      </c>
      <c r="B538" s="39" t="e">
        <f>IF($E538="",IF(INDEX(Mal!$D$9:$D$431,COUNTIF($E$108:$F537,"")-COUNT($H$108:$H537)+1,0)=B537,"",INDEX(Mal!$D$9:$D$431,COUNTIF($E$108:$F537,"")-COUNT($H$108:$H537)+1,0)),"")</f>
        <v>#N/A</v>
      </c>
      <c r="C538" s="39" t="e">
        <f t="shared" si="26"/>
        <v>#N/A</v>
      </c>
      <c r="D538" s="39" t="e">
        <f>IF($E538="",IF(INDEX(Mal!$F$9:$F$431,COUNTIF($E$108:$F537,"")-COUNT($H$108:$H537)+1,0)=D537,"",INDEX(Mal!$F$9:$F$431,COUNTIF($E$108:$F537,"")-COUNT($H$108:$H537)+1,0)),"")</f>
        <v>#N/A</v>
      </c>
      <c r="E538" s="39" t="e">
        <f>IF(AND(E537="",$H538=$H537),"",IF(VLOOKUP(H538,Mal!$A$9:$B$431,2,0)='Sales Orders'!E537,"",VLOOKUP($H538,Mal!$A$9:$B$431,2,0)))</f>
        <v>#N/A</v>
      </c>
      <c r="F538" s="39" t="e">
        <f>IF($E538="",IF(INDEX(Mal!$C$9:$C$431,COUNTIF($E$108:$F537,"")-COUNT($H$108:$H537)+1,0)=F537,"",INDEX(Mal!$C$9:$C$431,COUNTIF($E$108:$F537,"")-COUNT($H$108:$H537)+1,0)),"")</f>
        <v>#N/A</v>
      </c>
      <c r="G538" s="39" t="e">
        <f t="shared" si="27"/>
        <v>#N/A</v>
      </c>
      <c r="H538" s="39">
        <f>IF(COUNTIF(Mal!$A$9:$A$431,'Sales Orders'!H537)+COUNTIFS(Mal!$A$9:$A$431,H537,Mal!$B$9:$B$431,"&lt;&gt;")+COUNTIFS(Mal!$A$9:$A$431,H537,Mal!$C$9:$C$431,"&lt;&gt;")=COUNTIF('Sales Orders'!$H$108:H537,'Sales Orders'!H537),'Sales Orders'!H537+1,'Sales Orders'!H537)</f>
        <v>2</v>
      </c>
      <c r="I538" s="39" t="e">
        <f>IF(E538="","",IF(Mal!$C$5="","",Mal!$C$5))</f>
        <v>#N/A</v>
      </c>
      <c r="J538" s="39" t="e">
        <f>IF(AND(J537="",$H538=$H537),"",IF(VLOOKUP($H538,Mal!$A$9:$H$431,7,0)='Sales Orders'!J537,"",VLOOKUP($H538,Mal!$A$9:$H$431,7,0)))</f>
        <v>#N/A</v>
      </c>
      <c r="K538" s="39" t="e">
        <f>IF(AND(K537="",$H538=$H537),"",IF(VLOOKUP($H538,Mal!$A$9:$H$431,8,0)='Sales Orders'!K537,"",VLOOKUP($H538,Mal!$A$9:$H$431,8,0)))</f>
        <v>#N/A</v>
      </c>
      <c r="L538" s="39" t="e">
        <f>IF(E538="","",IF(Mal!$C$6="","",Mal!$C$6))</f>
        <v>#N/A</v>
      </c>
      <c r="M538" s="39" t="e">
        <f>IF($E538="",IF(INDEX(Mal!K$9:K$431,COUNTIF($E$108:$F537,"")-COUNT($H$108:$H537)+1,0)=M537,"",INDEX(Mal!K$9:K$431,COUNTIF($E$108:$F537,"")-COUNT($H$108:$H537)+1,0)),"")</f>
        <v>#N/A</v>
      </c>
      <c r="N538" s="39" t="e">
        <f>IF($E538="",IF(INDEX(Mal!L$9:L$431,COUNTIF($E$108:$F537,"")-COUNT($H$108:$H537)+1,0)=N537,"",INDEX(Mal!L$9:L$431,COUNTIF($E$108:$F537,"")-COUNT($H$108:$H537)+1,0)),"")</f>
        <v>#N/A</v>
      </c>
      <c r="O538" s="39" t="e">
        <f>IF($E538="",IF(INDEX(Mal!M$9:M$431,COUNTIF($E$108:$F537,"")-COUNT($H$108:$H537)+1,0)=O537,"",INDEX(Mal!M$9:M$431,COUNTIF($E$108:$F537,"")-COUNT($H$108:$H537)+1,0)),"")</f>
        <v>#N/A</v>
      </c>
      <c r="P538" s="39" t="e">
        <f>IF($E538="",IF(INDEX(Mal!N$9:N$431,COUNTIF($E$108:$F537,"")-COUNT($H$108:$H537)+1,0)=P537,"",INDEX(Mal!N$9:N$431,COUNTIF($E$108:$F537,"")-COUNT($H$108:$H537)+1,0)),"")</f>
        <v>#N/A</v>
      </c>
      <c r="Q538" s="39" t="e">
        <f>IF($E538="",IF(INDEX(Mal!O$9:O$431,COUNTIF($E$108:$F537,"")-COUNT($H$108:$H537)+1,0)=Q537,"",INDEX(Mal!O$9:O$431,COUNTIF($E$108:$F537,"")-COUNT($H$108:$H537)+1,0)),"")</f>
        <v>#N/A</v>
      </c>
      <c r="R538" s="39" t="e">
        <f>IF($E538="",IF(INDEX(Mal!P$9:P$431,COUNTIF($E$108:$F537,"")-COUNT($H$108:$H537)+1,0)=R537,"",INDEX(Mal!P$9:P$431,COUNTIF($E$108:$F537,"")-COUNT($H$108:$H537)+1,0)),"")</f>
        <v>#N/A</v>
      </c>
      <c r="S538" s="39" t="e">
        <f>IF($E538="",IF(INDEX(Mal!Q$9:Q$431,COUNTIF($E$108:$F537,"")-COUNT($H$108:$H537)+1,0)=S537,"",INDEX(Mal!Q$9:Q$431,COUNTIF($E$108:$F537,"")-COUNT($H$108:$H537)+1,0)),"")</f>
        <v>#N/A</v>
      </c>
      <c r="T538" s="39" t="e">
        <f>IF($E538="",IF(INDEX(Mal!R$9:R$431,COUNTIF($E$108:$F537,"")-COUNT($H$108:$H537)+1,0)=T537,"",INDEX(Mal!R$9:R$431,COUNTIF($E$108:$F537,"")-COUNT($H$108:$H537)+1,0)),"")</f>
        <v>#N/A</v>
      </c>
      <c r="U538" s="39" t="e">
        <f>IF($E538="",IF(INDEX(Mal!S$9:S$431,COUNTIF($E$108:$F537,"")-COUNT($H$108:$H537)+1,0)=U537,"",INDEX(Mal!S$9:S$431,COUNTIF($E$108:$F537,"")-COUNT($H$108:$H537)+1,0)),"")</f>
        <v>#N/A</v>
      </c>
      <c r="V538" s="39" t="e">
        <f t="shared" si="24"/>
        <v>#N/A</v>
      </c>
      <c r="W538" s="39" t="e">
        <f>IF(IF(AND(E538="",F538=""),INDEX(Mal!I$9:I$431,(COUNT($H$108:$H538)-COUNTIF($V$108:$V538,"")),0),"")="","",IF(AND(E538="",F538=""),INDEX(Mal!I$9:I$431,(COUNT($H$108:$H538)-COUNTIF($V$108:$V538,"")),0),""))</f>
        <v>#N/A</v>
      </c>
      <c r="X538" s="39" t="e">
        <f>IF($E538="",IF(INDEX(Mal!J$9:J$431,COUNTIF($E$108:$F537,"")-COUNT($H$108:$H537)+1,0)=X537,"",INDEX(Mal!J$9:J$431,COUNTIF($E$108:$F537,"")-COUNT($H$108:$H537)+1,0)),"")</f>
        <v>#N/A</v>
      </c>
      <c r="Y538" s="39" t="e">
        <f>IF(AND(Y537="",$H538=$H537),"",IF(VLOOKUP($H538,Mal!$A$9:$T$431,20,0)='Sales Orders'!Y537,"",VLOOKUP($H538,Mal!$A$9:$T$431,20,0)))</f>
        <v>#N/A</v>
      </c>
      <c r="Z538" s="39" t="e">
        <f t="shared" si="25"/>
        <v>#N/A</v>
      </c>
    </row>
    <row r="539" spans="1:26">
      <c r="A539" t="str">
        <f>IFERROR(IF(VLOOKUP(H539,Mal!$A$9:$A$431,1,0),"","END"),"END")</f>
        <v>END</v>
      </c>
      <c r="B539" s="39" t="e">
        <f>IF($E539="",IF(INDEX(Mal!$D$9:$D$431,COUNTIF($E$108:$F538,"")-COUNT($H$108:$H538)+1,0)=B538,"",INDEX(Mal!$D$9:$D$431,COUNTIF($E$108:$F538,"")-COUNT($H$108:$H538)+1,0)),"")</f>
        <v>#N/A</v>
      </c>
      <c r="C539" s="39" t="e">
        <f t="shared" si="26"/>
        <v>#N/A</v>
      </c>
      <c r="D539" s="39" t="e">
        <f>IF($E539="",IF(INDEX(Mal!$F$9:$F$431,COUNTIF($E$108:$F538,"")-COUNT($H$108:$H538)+1,0)=D538,"",INDEX(Mal!$F$9:$F$431,COUNTIF($E$108:$F538,"")-COUNT($H$108:$H538)+1,0)),"")</f>
        <v>#N/A</v>
      </c>
      <c r="E539" s="39" t="e">
        <f>IF(AND(E538="",$H539=$H538),"",IF(VLOOKUP(H539,Mal!$A$9:$B$431,2,0)='Sales Orders'!E538,"",VLOOKUP($H539,Mal!$A$9:$B$431,2,0)))</f>
        <v>#N/A</v>
      </c>
      <c r="F539" s="39" t="e">
        <f>IF($E539="",IF(INDEX(Mal!$C$9:$C$431,COUNTIF($E$108:$F538,"")-COUNT($H$108:$H538)+1,0)=F538,"",INDEX(Mal!$C$9:$C$431,COUNTIF($E$108:$F538,"")-COUNT($H$108:$H538)+1,0)),"")</f>
        <v>#N/A</v>
      </c>
      <c r="G539" s="39" t="e">
        <f t="shared" si="27"/>
        <v>#N/A</v>
      </c>
      <c r="H539" s="39">
        <f>IF(COUNTIF(Mal!$A$9:$A$431,'Sales Orders'!H538)+COUNTIFS(Mal!$A$9:$A$431,H538,Mal!$B$9:$B$431,"&lt;&gt;")+COUNTIFS(Mal!$A$9:$A$431,H538,Mal!$C$9:$C$431,"&lt;&gt;")=COUNTIF('Sales Orders'!$H$108:H538,'Sales Orders'!H538),'Sales Orders'!H538+1,'Sales Orders'!H538)</f>
        <v>2</v>
      </c>
      <c r="I539" s="39" t="e">
        <f>IF(E539="","",IF(Mal!$C$5="","",Mal!$C$5))</f>
        <v>#N/A</v>
      </c>
      <c r="J539" s="39" t="e">
        <f>IF(AND(J538="",$H539=$H538),"",IF(VLOOKUP($H539,Mal!$A$9:$H$431,7,0)='Sales Orders'!J538,"",VLOOKUP($H539,Mal!$A$9:$H$431,7,0)))</f>
        <v>#N/A</v>
      </c>
      <c r="K539" s="39" t="e">
        <f>IF(AND(K538="",$H539=$H538),"",IF(VLOOKUP($H539,Mal!$A$9:$H$431,8,0)='Sales Orders'!K538,"",VLOOKUP($H539,Mal!$A$9:$H$431,8,0)))</f>
        <v>#N/A</v>
      </c>
      <c r="L539" s="39" t="e">
        <f>IF(E539="","",IF(Mal!$C$6="","",Mal!$C$6))</f>
        <v>#N/A</v>
      </c>
      <c r="M539" s="39" t="e">
        <f>IF($E539="",IF(INDEX(Mal!K$9:K$431,COUNTIF($E$108:$F538,"")-COUNT($H$108:$H538)+1,0)=M538,"",INDEX(Mal!K$9:K$431,COUNTIF($E$108:$F538,"")-COUNT($H$108:$H538)+1,0)),"")</f>
        <v>#N/A</v>
      </c>
      <c r="N539" s="39" t="e">
        <f>IF($E539="",IF(INDEX(Mal!L$9:L$431,COUNTIF($E$108:$F538,"")-COUNT($H$108:$H538)+1,0)=N538,"",INDEX(Mal!L$9:L$431,COUNTIF($E$108:$F538,"")-COUNT($H$108:$H538)+1,0)),"")</f>
        <v>#N/A</v>
      </c>
      <c r="O539" s="39" t="e">
        <f>IF($E539="",IF(INDEX(Mal!M$9:M$431,COUNTIF($E$108:$F538,"")-COUNT($H$108:$H538)+1,0)=O538,"",INDEX(Mal!M$9:M$431,COUNTIF($E$108:$F538,"")-COUNT($H$108:$H538)+1,0)),"")</f>
        <v>#N/A</v>
      </c>
      <c r="P539" s="39" t="e">
        <f>IF($E539="",IF(INDEX(Mal!N$9:N$431,COUNTIF($E$108:$F538,"")-COUNT($H$108:$H538)+1,0)=P538,"",INDEX(Mal!N$9:N$431,COUNTIF($E$108:$F538,"")-COUNT($H$108:$H538)+1,0)),"")</f>
        <v>#N/A</v>
      </c>
      <c r="Q539" s="39" t="e">
        <f>IF($E539="",IF(INDEX(Mal!O$9:O$431,COUNTIF($E$108:$F538,"")-COUNT($H$108:$H538)+1,0)=Q538,"",INDEX(Mal!O$9:O$431,COUNTIF($E$108:$F538,"")-COUNT($H$108:$H538)+1,0)),"")</f>
        <v>#N/A</v>
      </c>
      <c r="R539" s="39" t="e">
        <f>IF($E539="",IF(INDEX(Mal!P$9:P$431,COUNTIF($E$108:$F538,"")-COUNT($H$108:$H538)+1,0)=R538,"",INDEX(Mal!P$9:P$431,COUNTIF($E$108:$F538,"")-COUNT($H$108:$H538)+1,0)),"")</f>
        <v>#N/A</v>
      </c>
      <c r="S539" s="39" t="e">
        <f>IF($E539="",IF(INDEX(Mal!Q$9:Q$431,COUNTIF($E$108:$F538,"")-COUNT($H$108:$H538)+1,0)=S538,"",INDEX(Mal!Q$9:Q$431,COUNTIF($E$108:$F538,"")-COUNT($H$108:$H538)+1,0)),"")</f>
        <v>#N/A</v>
      </c>
      <c r="T539" s="39" t="e">
        <f>IF($E539="",IF(INDEX(Mal!R$9:R$431,COUNTIF($E$108:$F538,"")-COUNT($H$108:$H538)+1,0)=T538,"",INDEX(Mal!R$9:R$431,COUNTIF($E$108:$F538,"")-COUNT($H$108:$H538)+1,0)),"")</f>
        <v>#N/A</v>
      </c>
      <c r="U539" s="39" t="e">
        <f>IF($E539="",IF(INDEX(Mal!S$9:S$431,COUNTIF($E$108:$F538,"")-COUNT($H$108:$H538)+1,0)=U538,"",INDEX(Mal!S$9:S$431,COUNTIF($E$108:$F538,"")-COUNT($H$108:$H538)+1,0)),"")</f>
        <v>#N/A</v>
      </c>
      <c r="V539" s="39" t="e">
        <f t="shared" si="24"/>
        <v>#N/A</v>
      </c>
      <c r="W539" s="39" t="e">
        <f>IF(IF(AND(E539="",F539=""),INDEX(Mal!I$9:I$431,(COUNT($H$108:$H539)-COUNTIF($V$108:$V539,"")),0),"")="","",IF(AND(E539="",F539=""),INDEX(Mal!I$9:I$431,(COUNT($H$108:$H539)-COUNTIF($V$108:$V539,"")),0),""))</f>
        <v>#N/A</v>
      </c>
      <c r="X539" s="39" t="e">
        <f>IF($E539="",IF(INDEX(Mal!J$9:J$431,COUNTIF($E$108:$F538,"")-COUNT($H$108:$H538)+1,0)=X538,"",INDEX(Mal!J$9:J$431,COUNTIF($E$108:$F538,"")-COUNT($H$108:$H538)+1,0)),"")</f>
        <v>#N/A</v>
      </c>
      <c r="Y539" s="39" t="e">
        <f>IF(AND(Y538="",$H539=$H538),"",IF(VLOOKUP($H539,Mal!$A$9:$T$431,20,0)='Sales Orders'!Y538,"",VLOOKUP($H539,Mal!$A$9:$T$431,20,0)))</f>
        <v>#N/A</v>
      </c>
      <c r="Z539" s="39" t="e">
        <f t="shared" si="25"/>
        <v>#N/A</v>
      </c>
    </row>
    <row r="540" spans="1:26">
      <c r="A540" t="str">
        <f>IFERROR(IF(VLOOKUP(H540,Mal!$A$9:$A$431,1,0),"","END"),"END")</f>
        <v>END</v>
      </c>
      <c r="B540" s="39" t="e">
        <f>IF($E540="",IF(INDEX(Mal!$D$9:$D$431,COUNTIF($E$108:$F539,"")-COUNT($H$108:$H539)+1,0)=B539,"",INDEX(Mal!$D$9:$D$431,COUNTIF($E$108:$F539,"")-COUNT($H$108:$H539)+1,0)),"")</f>
        <v>#N/A</v>
      </c>
      <c r="C540" s="39" t="e">
        <f t="shared" si="26"/>
        <v>#N/A</v>
      </c>
      <c r="D540" s="39" t="e">
        <f>IF($E540="",IF(INDEX(Mal!$F$9:$F$431,COUNTIF($E$108:$F539,"")-COUNT($H$108:$H539)+1,0)=D539,"",INDEX(Mal!$F$9:$F$431,COUNTIF($E$108:$F539,"")-COUNT($H$108:$H539)+1,0)),"")</f>
        <v>#N/A</v>
      </c>
      <c r="E540" s="39" t="e">
        <f>IF(AND(E539="",$H540=$H539),"",IF(VLOOKUP(H540,Mal!$A$9:$B$431,2,0)='Sales Orders'!E539,"",VLOOKUP($H540,Mal!$A$9:$B$431,2,0)))</f>
        <v>#N/A</v>
      </c>
      <c r="F540" s="39" t="e">
        <f>IF($E540="",IF(INDEX(Mal!$C$9:$C$431,COUNTIF($E$108:$F539,"")-COUNT($H$108:$H539)+1,0)=F539,"",INDEX(Mal!$C$9:$C$431,COUNTIF($E$108:$F539,"")-COUNT($H$108:$H539)+1,0)),"")</f>
        <v>#N/A</v>
      </c>
      <c r="G540" s="39" t="e">
        <f t="shared" si="27"/>
        <v>#N/A</v>
      </c>
      <c r="H540" s="39">
        <f>IF(COUNTIF(Mal!$A$9:$A$431,'Sales Orders'!H539)+COUNTIFS(Mal!$A$9:$A$431,H539,Mal!$B$9:$B$431,"&lt;&gt;")+COUNTIFS(Mal!$A$9:$A$431,H539,Mal!$C$9:$C$431,"&lt;&gt;")=COUNTIF('Sales Orders'!$H$108:H539,'Sales Orders'!H539),'Sales Orders'!H539+1,'Sales Orders'!H539)</f>
        <v>2</v>
      </c>
      <c r="I540" s="39" t="e">
        <f>IF(E540="","",IF(Mal!$C$5="","",Mal!$C$5))</f>
        <v>#N/A</v>
      </c>
      <c r="J540" s="39" t="e">
        <f>IF(AND(J539="",$H540=$H539),"",IF(VLOOKUP($H540,Mal!$A$9:$H$431,7,0)='Sales Orders'!J539,"",VLOOKUP($H540,Mal!$A$9:$H$431,7,0)))</f>
        <v>#N/A</v>
      </c>
      <c r="K540" s="39" t="e">
        <f>IF(AND(K539="",$H540=$H539),"",IF(VLOOKUP($H540,Mal!$A$9:$H$431,8,0)='Sales Orders'!K539,"",VLOOKUP($H540,Mal!$A$9:$H$431,8,0)))</f>
        <v>#N/A</v>
      </c>
      <c r="L540" s="39" t="e">
        <f>IF(E540="","",IF(Mal!$C$6="","",Mal!$C$6))</f>
        <v>#N/A</v>
      </c>
      <c r="M540" s="39" t="e">
        <f>IF($E540="",IF(INDEX(Mal!K$9:K$431,COUNTIF($E$108:$F539,"")-COUNT($H$108:$H539)+1,0)=M539,"",INDEX(Mal!K$9:K$431,COUNTIF($E$108:$F539,"")-COUNT($H$108:$H539)+1,0)),"")</f>
        <v>#N/A</v>
      </c>
      <c r="N540" s="39" t="e">
        <f>IF($E540="",IF(INDEX(Mal!L$9:L$431,COUNTIF($E$108:$F539,"")-COUNT($H$108:$H539)+1,0)=N539,"",INDEX(Mal!L$9:L$431,COUNTIF($E$108:$F539,"")-COUNT($H$108:$H539)+1,0)),"")</f>
        <v>#N/A</v>
      </c>
      <c r="O540" s="39" t="e">
        <f>IF($E540="",IF(INDEX(Mal!M$9:M$431,COUNTIF($E$108:$F539,"")-COUNT($H$108:$H539)+1,0)=O539,"",INDEX(Mal!M$9:M$431,COUNTIF($E$108:$F539,"")-COUNT($H$108:$H539)+1,0)),"")</f>
        <v>#N/A</v>
      </c>
      <c r="P540" s="39" t="e">
        <f>IF($E540="",IF(INDEX(Mal!N$9:N$431,COUNTIF($E$108:$F539,"")-COUNT($H$108:$H539)+1,0)=P539,"",INDEX(Mal!N$9:N$431,COUNTIF($E$108:$F539,"")-COUNT($H$108:$H539)+1,0)),"")</f>
        <v>#N/A</v>
      </c>
      <c r="Q540" s="39" t="e">
        <f>IF($E540="",IF(INDEX(Mal!O$9:O$431,COUNTIF($E$108:$F539,"")-COUNT($H$108:$H539)+1,0)=Q539,"",INDEX(Mal!O$9:O$431,COUNTIF($E$108:$F539,"")-COUNT($H$108:$H539)+1,0)),"")</f>
        <v>#N/A</v>
      </c>
      <c r="R540" s="39" t="e">
        <f>IF($E540="",IF(INDEX(Mal!P$9:P$431,COUNTIF($E$108:$F539,"")-COUNT($H$108:$H539)+1,0)=R539,"",INDEX(Mal!P$9:P$431,COUNTIF($E$108:$F539,"")-COUNT($H$108:$H539)+1,0)),"")</f>
        <v>#N/A</v>
      </c>
      <c r="S540" s="39" t="e">
        <f>IF($E540="",IF(INDEX(Mal!Q$9:Q$431,COUNTIF($E$108:$F539,"")-COUNT($H$108:$H539)+1,0)=S539,"",INDEX(Mal!Q$9:Q$431,COUNTIF($E$108:$F539,"")-COUNT($H$108:$H539)+1,0)),"")</f>
        <v>#N/A</v>
      </c>
      <c r="T540" s="39" t="e">
        <f>IF($E540="",IF(INDEX(Mal!R$9:R$431,COUNTIF($E$108:$F539,"")-COUNT($H$108:$H539)+1,0)=T539,"",INDEX(Mal!R$9:R$431,COUNTIF($E$108:$F539,"")-COUNT($H$108:$H539)+1,0)),"")</f>
        <v>#N/A</v>
      </c>
      <c r="U540" s="39" t="e">
        <f>IF($E540="",IF(INDEX(Mal!S$9:S$431,COUNTIF($E$108:$F539,"")-COUNT($H$108:$H539)+1,0)=U539,"",INDEX(Mal!S$9:S$431,COUNTIF($E$108:$F539,"")-COUNT($H$108:$H539)+1,0)),"")</f>
        <v>#N/A</v>
      </c>
      <c r="V540" s="39" t="e">
        <f t="shared" si="24"/>
        <v>#N/A</v>
      </c>
      <c r="W540" s="39" t="e">
        <f>IF(IF(AND(E540="",F540=""),INDEX(Mal!I$9:I$431,(COUNT($H$108:$H540)-COUNTIF($V$108:$V540,"")),0),"")="","",IF(AND(E540="",F540=""),INDEX(Mal!I$9:I$431,(COUNT($H$108:$H540)-COUNTIF($V$108:$V540,"")),0),""))</f>
        <v>#N/A</v>
      </c>
      <c r="X540" s="39" t="e">
        <f>IF($E540="",IF(INDEX(Mal!J$9:J$431,COUNTIF($E$108:$F539,"")-COUNT($H$108:$H539)+1,0)=X539,"",INDEX(Mal!J$9:J$431,COUNTIF($E$108:$F539,"")-COUNT($H$108:$H539)+1,0)),"")</f>
        <v>#N/A</v>
      </c>
      <c r="Y540" s="39" t="e">
        <f>IF(AND(Y539="",$H540=$H539),"",IF(VLOOKUP($H540,Mal!$A$9:$T$431,20,0)='Sales Orders'!Y539,"",VLOOKUP($H540,Mal!$A$9:$T$431,20,0)))</f>
        <v>#N/A</v>
      </c>
      <c r="Z540" s="39" t="e">
        <f t="shared" si="25"/>
        <v>#N/A</v>
      </c>
    </row>
    <row r="541" spans="1:26">
      <c r="A541" t="str">
        <f>IFERROR(IF(VLOOKUP(H541,Mal!$A$9:$A$431,1,0),"","END"),"END")</f>
        <v>END</v>
      </c>
      <c r="B541" s="39" t="e">
        <f>IF($E541="",IF(INDEX(Mal!$D$9:$D$431,COUNTIF($E$108:$F540,"")-COUNT($H$108:$H540)+1,0)=B540,"",INDEX(Mal!$D$9:$D$431,COUNTIF($E$108:$F540,"")-COUNT($H$108:$H540)+1,0)),"")</f>
        <v>#N/A</v>
      </c>
      <c r="C541" s="39" t="e">
        <f t="shared" si="26"/>
        <v>#N/A</v>
      </c>
      <c r="D541" s="39" t="e">
        <f>IF($E541="",IF(INDEX(Mal!$F$9:$F$431,COUNTIF($E$108:$F540,"")-COUNT($H$108:$H540)+1,0)=D540,"",INDEX(Mal!$F$9:$F$431,COUNTIF($E$108:$F540,"")-COUNT($H$108:$H540)+1,0)),"")</f>
        <v>#N/A</v>
      </c>
      <c r="E541" s="39" t="e">
        <f>IF(AND(E540="",$H541=$H540),"",IF(VLOOKUP(H541,Mal!$A$9:$B$431,2,0)='Sales Orders'!E540,"",VLOOKUP($H541,Mal!$A$9:$B$431,2,0)))</f>
        <v>#N/A</v>
      </c>
      <c r="F541" s="39" t="e">
        <f>IF($E541="",IF(INDEX(Mal!$C$9:$C$431,COUNTIF($E$108:$F540,"")-COUNT($H$108:$H540)+1,0)=F540,"",INDEX(Mal!$C$9:$C$431,COUNTIF($E$108:$F540,"")-COUNT($H$108:$H540)+1,0)),"")</f>
        <v>#N/A</v>
      </c>
      <c r="G541" s="39" t="e">
        <f t="shared" si="27"/>
        <v>#N/A</v>
      </c>
      <c r="H541" s="39">
        <f>IF(COUNTIF(Mal!$A$9:$A$431,'Sales Orders'!H540)+COUNTIFS(Mal!$A$9:$A$431,H540,Mal!$B$9:$B$431,"&lt;&gt;")+COUNTIFS(Mal!$A$9:$A$431,H540,Mal!$C$9:$C$431,"&lt;&gt;")=COUNTIF('Sales Orders'!$H$108:H540,'Sales Orders'!H540),'Sales Orders'!H540+1,'Sales Orders'!H540)</f>
        <v>2</v>
      </c>
      <c r="I541" s="39" t="e">
        <f>IF(E541="","",IF(Mal!$C$5="","",Mal!$C$5))</f>
        <v>#N/A</v>
      </c>
      <c r="J541" s="39" t="e">
        <f>IF(AND(J540="",$H541=$H540),"",IF(VLOOKUP($H541,Mal!$A$9:$H$431,7,0)='Sales Orders'!J540,"",VLOOKUP($H541,Mal!$A$9:$H$431,7,0)))</f>
        <v>#N/A</v>
      </c>
      <c r="K541" s="39" t="e">
        <f>IF(AND(K540="",$H541=$H540),"",IF(VLOOKUP($H541,Mal!$A$9:$H$431,8,0)='Sales Orders'!K540,"",VLOOKUP($H541,Mal!$A$9:$H$431,8,0)))</f>
        <v>#N/A</v>
      </c>
      <c r="L541" s="39" t="e">
        <f>IF(E541="","",IF(Mal!$C$6="","",Mal!$C$6))</f>
        <v>#N/A</v>
      </c>
      <c r="M541" s="39" t="e">
        <f>IF($E541="",IF(INDEX(Mal!K$9:K$431,COUNTIF($E$108:$F540,"")-COUNT($H$108:$H540)+1,0)=M540,"",INDEX(Mal!K$9:K$431,COUNTIF($E$108:$F540,"")-COUNT($H$108:$H540)+1,0)),"")</f>
        <v>#N/A</v>
      </c>
      <c r="N541" s="39" t="e">
        <f>IF($E541="",IF(INDEX(Mal!L$9:L$431,COUNTIF($E$108:$F540,"")-COUNT($H$108:$H540)+1,0)=N540,"",INDEX(Mal!L$9:L$431,COUNTIF($E$108:$F540,"")-COUNT($H$108:$H540)+1,0)),"")</f>
        <v>#N/A</v>
      </c>
      <c r="O541" s="39" t="e">
        <f>IF($E541="",IF(INDEX(Mal!M$9:M$431,COUNTIF($E$108:$F540,"")-COUNT($H$108:$H540)+1,0)=O540,"",INDEX(Mal!M$9:M$431,COUNTIF($E$108:$F540,"")-COUNT($H$108:$H540)+1,0)),"")</f>
        <v>#N/A</v>
      </c>
      <c r="P541" s="39" t="e">
        <f>IF($E541="",IF(INDEX(Mal!N$9:N$431,COUNTIF($E$108:$F540,"")-COUNT($H$108:$H540)+1,0)=P540,"",INDEX(Mal!N$9:N$431,COUNTIF($E$108:$F540,"")-COUNT($H$108:$H540)+1,0)),"")</f>
        <v>#N/A</v>
      </c>
      <c r="Q541" s="39" t="e">
        <f>IF($E541="",IF(INDEX(Mal!O$9:O$431,COUNTIF($E$108:$F540,"")-COUNT($H$108:$H540)+1,0)=Q540,"",INDEX(Mal!O$9:O$431,COUNTIF($E$108:$F540,"")-COUNT($H$108:$H540)+1,0)),"")</f>
        <v>#N/A</v>
      </c>
      <c r="R541" s="39" t="e">
        <f>IF($E541="",IF(INDEX(Mal!P$9:P$431,COUNTIF($E$108:$F540,"")-COUNT($H$108:$H540)+1,0)=R540,"",INDEX(Mal!P$9:P$431,COUNTIF($E$108:$F540,"")-COUNT($H$108:$H540)+1,0)),"")</f>
        <v>#N/A</v>
      </c>
      <c r="S541" s="39" t="e">
        <f>IF($E541="",IF(INDEX(Mal!Q$9:Q$431,COUNTIF($E$108:$F540,"")-COUNT($H$108:$H540)+1,0)=S540,"",INDEX(Mal!Q$9:Q$431,COUNTIF($E$108:$F540,"")-COUNT($H$108:$H540)+1,0)),"")</f>
        <v>#N/A</v>
      </c>
      <c r="T541" s="39" t="e">
        <f>IF($E541="",IF(INDEX(Mal!R$9:R$431,COUNTIF($E$108:$F540,"")-COUNT($H$108:$H540)+1,0)=T540,"",INDEX(Mal!R$9:R$431,COUNTIF($E$108:$F540,"")-COUNT($H$108:$H540)+1,0)),"")</f>
        <v>#N/A</v>
      </c>
      <c r="U541" s="39" t="e">
        <f>IF($E541="",IF(INDEX(Mal!S$9:S$431,COUNTIF($E$108:$F540,"")-COUNT($H$108:$H540)+1,0)=U540,"",INDEX(Mal!S$9:S$431,COUNTIF($E$108:$F540,"")-COUNT($H$108:$H540)+1,0)),"")</f>
        <v>#N/A</v>
      </c>
      <c r="V541" s="39" t="e">
        <f t="shared" si="24"/>
        <v>#N/A</v>
      </c>
      <c r="W541" s="39" t="e">
        <f>IF(IF(AND(E541="",F541=""),INDEX(Mal!I$9:I$431,(COUNT($H$108:$H541)-COUNTIF($V$108:$V541,"")),0),"")="","",IF(AND(E541="",F541=""),INDEX(Mal!I$9:I$431,(COUNT($H$108:$H541)-COUNTIF($V$108:$V541,"")),0),""))</f>
        <v>#N/A</v>
      </c>
      <c r="X541" s="39" t="e">
        <f>IF($E541="",IF(INDEX(Mal!J$9:J$431,COUNTIF($E$108:$F540,"")-COUNT($H$108:$H540)+1,0)=X540,"",INDEX(Mal!J$9:J$431,COUNTIF($E$108:$F540,"")-COUNT($H$108:$H540)+1,0)),"")</f>
        <v>#N/A</v>
      </c>
      <c r="Y541" s="39" t="e">
        <f>IF(AND(Y540="",$H541=$H540),"",IF(VLOOKUP($H541,Mal!$A$9:$T$431,20,0)='Sales Orders'!Y540,"",VLOOKUP($H541,Mal!$A$9:$T$431,20,0)))</f>
        <v>#N/A</v>
      </c>
      <c r="Z541" s="39" t="e">
        <f t="shared" si="25"/>
        <v>#N/A</v>
      </c>
    </row>
    <row r="542" spans="1:26">
      <c r="A542" t="str">
        <f>IFERROR(IF(VLOOKUP(H542,Mal!$A$9:$A$431,1,0),"","END"),"END")</f>
        <v>END</v>
      </c>
      <c r="B542" s="39" t="e">
        <f>IF($E542="",IF(INDEX(Mal!$D$9:$D$431,COUNTIF($E$108:$F541,"")-COUNT($H$108:$H541)+1,0)=B541,"",INDEX(Mal!$D$9:$D$431,COUNTIF($E$108:$F541,"")-COUNT($H$108:$H541)+1,0)),"")</f>
        <v>#N/A</v>
      </c>
      <c r="C542" s="39" t="e">
        <f t="shared" si="26"/>
        <v>#N/A</v>
      </c>
      <c r="D542" s="39" t="e">
        <f>IF($E542="",IF(INDEX(Mal!$F$9:$F$431,COUNTIF($E$108:$F541,"")-COUNT($H$108:$H541)+1,0)=D541,"",INDEX(Mal!$F$9:$F$431,COUNTIF($E$108:$F541,"")-COUNT($H$108:$H541)+1,0)),"")</f>
        <v>#N/A</v>
      </c>
      <c r="E542" s="39" t="e">
        <f>IF(AND(E541="",$H542=$H541),"",IF(VLOOKUP(H542,Mal!$A$9:$B$431,2,0)='Sales Orders'!E541,"",VLOOKUP($H542,Mal!$A$9:$B$431,2,0)))</f>
        <v>#N/A</v>
      </c>
      <c r="F542" s="39" t="e">
        <f>IF($E542="",IF(INDEX(Mal!$C$9:$C$431,COUNTIF($E$108:$F541,"")-COUNT($H$108:$H541)+1,0)=F541,"",INDEX(Mal!$C$9:$C$431,COUNTIF($E$108:$F541,"")-COUNT($H$108:$H541)+1,0)),"")</f>
        <v>#N/A</v>
      </c>
      <c r="G542" s="39" t="e">
        <f t="shared" si="27"/>
        <v>#N/A</v>
      </c>
      <c r="H542" s="39">
        <f>IF(COUNTIF(Mal!$A$9:$A$431,'Sales Orders'!H541)+COUNTIFS(Mal!$A$9:$A$431,H541,Mal!$B$9:$B$431,"&lt;&gt;")+COUNTIFS(Mal!$A$9:$A$431,H541,Mal!$C$9:$C$431,"&lt;&gt;")=COUNTIF('Sales Orders'!$H$108:H541,'Sales Orders'!H541),'Sales Orders'!H541+1,'Sales Orders'!H541)</f>
        <v>2</v>
      </c>
      <c r="I542" s="39" t="e">
        <f>IF(E542="","",IF(Mal!$C$5="","",Mal!$C$5))</f>
        <v>#N/A</v>
      </c>
      <c r="J542" s="39" t="e">
        <f>IF(AND(J541="",$H542=$H541),"",IF(VLOOKUP($H542,Mal!$A$9:$H$431,7,0)='Sales Orders'!J541,"",VLOOKUP($H542,Mal!$A$9:$H$431,7,0)))</f>
        <v>#N/A</v>
      </c>
      <c r="K542" s="39" t="e">
        <f>IF(AND(K541="",$H542=$H541),"",IF(VLOOKUP($H542,Mal!$A$9:$H$431,8,0)='Sales Orders'!K541,"",VLOOKUP($H542,Mal!$A$9:$H$431,8,0)))</f>
        <v>#N/A</v>
      </c>
      <c r="L542" s="39" t="e">
        <f>IF(E542="","",IF(Mal!$C$6="","",Mal!$C$6))</f>
        <v>#N/A</v>
      </c>
      <c r="M542" s="39" t="e">
        <f>IF($E542="",IF(INDEX(Mal!K$9:K$431,COUNTIF($E$108:$F541,"")-COUNT($H$108:$H541)+1,0)=M541,"",INDEX(Mal!K$9:K$431,COUNTIF($E$108:$F541,"")-COUNT($H$108:$H541)+1,0)),"")</f>
        <v>#N/A</v>
      </c>
      <c r="N542" s="39" t="e">
        <f>IF($E542="",IF(INDEX(Mal!L$9:L$431,COUNTIF($E$108:$F541,"")-COUNT($H$108:$H541)+1,0)=N541,"",INDEX(Mal!L$9:L$431,COUNTIF($E$108:$F541,"")-COUNT($H$108:$H541)+1,0)),"")</f>
        <v>#N/A</v>
      </c>
      <c r="O542" s="39" t="e">
        <f>IF($E542="",IF(INDEX(Mal!M$9:M$431,COUNTIF($E$108:$F541,"")-COUNT($H$108:$H541)+1,0)=O541,"",INDEX(Mal!M$9:M$431,COUNTIF($E$108:$F541,"")-COUNT($H$108:$H541)+1,0)),"")</f>
        <v>#N/A</v>
      </c>
      <c r="P542" s="39" t="e">
        <f>IF($E542="",IF(INDEX(Mal!N$9:N$431,COUNTIF($E$108:$F541,"")-COUNT($H$108:$H541)+1,0)=P541,"",INDEX(Mal!N$9:N$431,COUNTIF($E$108:$F541,"")-COUNT($H$108:$H541)+1,0)),"")</f>
        <v>#N/A</v>
      </c>
      <c r="Q542" s="39" t="e">
        <f>IF($E542="",IF(INDEX(Mal!O$9:O$431,COUNTIF($E$108:$F541,"")-COUNT($H$108:$H541)+1,0)=Q541,"",INDEX(Mal!O$9:O$431,COUNTIF($E$108:$F541,"")-COUNT($H$108:$H541)+1,0)),"")</f>
        <v>#N/A</v>
      </c>
      <c r="R542" s="39" t="e">
        <f>IF($E542="",IF(INDEX(Mal!P$9:P$431,COUNTIF($E$108:$F541,"")-COUNT($H$108:$H541)+1,0)=R541,"",INDEX(Mal!P$9:P$431,COUNTIF($E$108:$F541,"")-COUNT($H$108:$H541)+1,0)),"")</f>
        <v>#N/A</v>
      </c>
      <c r="S542" s="39" t="e">
        <f>IF($E542="",IF(INDEX(Mal!Q$9:Q$431,COUNTIF($E$108:$F541,"")-COUNT($H$108:$H541)+1,0)=S541,"",INDEX(Mal!Q$9:Q$431,COUNTIF($E$108:$F541,"")-COUNT($H$108:$H541)+1,0)),"")</f>
        <v>#N/A</v>
      </c>
      <c r="T542" s="39" t="e">
        <f>IF($E542="",IF(INDEX(Mal!R$9:R$431,COUNTIF($E$108:$F541,"")-COUNT($H$108:$H541)+1,0)=T541,"",INDEX(Mal!R$9:R$431,COUNTIF($E$108:$F541,"")-COUNT($H$108:$H541)+1,0)),"")</f>
        <v>#N/A</v>
      </c>
      <c r="U542" s="39" t="e">
        <f>IF($E542="",IF(INDEX(Mal!S$9:S$431,COUNTIF($E$108:$F541,"")-COUNT($H$108:$H541)+1,0)=U541,"",INDEX(Mal!S$9:S$431,COUNTIF($E$108:$F541,"")-COUNT($H$108:$H541)+1,0)),"")</f>
        <v>#N/A</v>
      </c>
      <c r="V542" s="39" t="e">
        <f t="shared" si="24"/>
        <v>#N/A</v>
      </c>
      <c r="W542" s="39" t="e">
        <f>IF(IF(AND(E542="",F542=""),INDEX(Mal!I$9:I$431,(COUNT($H$108:$H542)-COUNTIF($V$108:$V542,"")),0),"")="","",IF(AND(E542="",F542=""),INDEX(Mal!I$9:I$431,(COUNT($H$108:$H542)-COUNTIF($V$108:$V542,"")),0),""))</f>
        <v>#N/A</v>
      </c>
      <c r="X542" s="39" t="e">
        <f>IF($E542="",IF(INDEX(Mal!J$9:J$431,COUNTIF($E$108:$F541,"")-COUNT($H$108:$H541)+1,0)=X541,"",INDEX(Mal!J$9:J$431,COUNTIF($E$108:$F541,"")-COUNT($H$108:$H541)+1,0)),"")</f>
        <v>#N/A</v>
      </c>
      <c r="Y542" s="39" t="e">
        <f>IF(AND(Y541="",$H542=$H541),"",IF(VLOOKUP($H542,Mal!$A$9:$T$431,20,0)='Sales Orders'!Y541,"",VLOOKUP($H542,Mal!$A$9:$T$431,20,0)))</f>
        <v>#N/A</v>
      </c>
      <c r="Z542" s="39" t="e">
        <f t="shared" si="25"/>
        <v>#N/A</v>
      </c>
    </row>
    <row r="543" spans="1:26">
      <c r="A543" t="str">
        <f>IFERROR(IF(VLOOKUP(H543,Mal!$A$9:$A$431,1,0),"","END"),"END")</f>
        <v>END</v>
      </c>
      <c r="B543" s="39" t="e">
        <f>IF($E543="",IF(INDEX(Mal!$D$9:$D$431,COUNTIF($E$108:$F542,"")-COUNT($H$108:$H542)+1,0)=B542,"",INDEX(Mal!$D$9:$D$431,COUNTIF($E$108:$F542,"")-COUNT($H$108:$H542)+1,0)),"")</f>
        <v>#N/A</v>
      </c>
      <c r="C543" s="39" t="e">
        <f t="shared" si="26"/>
        <v>#N/A</v>
      </c>
      <c r="D543" s="39" t="e">
        <f>IF($E543="",IF(INDEX(Mal!$F$9:$F$431,COUNTIF($E$108:$F542,"")-COUNT($H$108:$H542)+1,0)=D542,"",INDEX(Mal!$F$9:$F$431,COUNTIF($E$108:$F542,"")-COUNT($H$108:$H542)+1,0)),"")</f>
        <v>#N/A</v>
      </c>
      <c r="E543" s="39" t="e">
        <f>IF(AND(E542="",$H543=$H542),"",IF(VLOOKUP(H543,Mal!$A$9:$B$431,2,0)='Sales Orders'!E542,"",VLOOKUP($H543,Mal!$A$9:$B$431,2,0)))</f>
        <v>#N/A</v>
      </c>
      <c r="F543" s="39" t="e">
        <f>IF($E543="",IF(INDEX(Mal!$C$9:$C$431,COUNTIF($E$108:$F542,"")-COUNT($H$108:$H542)+1,0)=F542,"",INDEX(Mal!$C$9:$C$431,COUNTIF($E$108:$F542,"")-COUNT($H$108:$H542)+1,0)),"")</f>
        <v>#N/A</v>
      </c>
      <c r="G543" s="39" t="e">
        <f t="shared" si="27"/>
        <v>#N/A</v>
      </c>
      <c r="H543" s="39">
        <f>IF(COUNTIF(Mal!$A$9:$A$431,'Sales Orders'!H542)+COUNTIFS(Mal!$A$9:$A$431,H542,Mal!$B$9:$B$431,"&lt;&gt;")+COUNTIFS(Mal!$A$9:$A$431,H542,Mal!$C$9:$C$431,"&lt;&gt;")=COUNTIF('Sales Orders'!$H$108:H542,'Sales Orders'!H542),'Sales Orders'!H542+1,'Sales Orders'!H542)</f>
        <v>2</v>
      </c>
      <c r="I543" s="39" t="e">
        <f>IF(E543="","",IF(Mal!$C$5="","",Mal!$C$5))</f>
        <v>#N/A</v>
      </c>
      <c r="J543" s="39" t="e">
        <f>IF(AND(J542="",$H543=$H542),"",IF(VLOOKUP($H543,Mal!$A$9:$H$431,7,0)='Sales Orders'!J542,"",VLOOKUP($H543,Mal!$A$9:$H$431,7,0)))</f>
        <v>#N/A</v>
      </c>
      <c r="K543" s="39" t="e">
        <f>IF(AND(K542="",$H543=$H542),"",IF(VLOOKUP($H543,Mal!$A$9:$H$431,8,0)='Sales Orders'!K542,"",VLOOKUP($H543,Mal!$A$9:$H$431,8,0)))</f>
        <v>#N/A</v>
      </c>
      <c r="L543" s="39" t="e">
        <f>IF(E543="","",IF(Mal!$C$6="","",Mal!$C$6))</f>
        <v>#N/A</v>
      </c>
      <c r="M543" s="39" t="e">
        <f>IF($E543="",IF(INDEX(Mal!K$9:K$431,COUNTIF($E$108:$F542,"")-COUNT($H$108:$H542)+1,0)=M542,"",INDEX(Mal!K$9:K$431,COUNTIF($E$108:$F542,"")-COUNT($H$108:$H542)+1,0)),"")</f>
        <v>#N/A</v>
      </c>
      <c r="N543" s="39" t="e">
        <f>IF($E543="",IF(INDEX(Mal!L$9:L$431,COUNTIF($E$108:$F542,"")-COUNT($H$108:$H542)+1,0)=N542,"",INDEX(Mal!L$9:L$431,COUNTIF($E$108:$F542,"")-COUNT($H$108:$H542)+1,0)),"")</f>
        <v>#N/A</v>
      </c>
      <c r="O543" s="39" t="e">
        <f>IF($E543="",IF(INDEX(Mal!M$9:M$431,COUNTIF($E$108:$F542,"")-COUNT($H$108:$H542)+1,0)=O542,"",INDEX(Mal!M$9:M$431,COUNTIF($E$108:$F542,"")-COUNT($H$108:$H542)+1,0)),"")</f>
        <v>#N/A</v>
      </c>
      <c r="P543" s="39" t="e">
        <f>IF($E543="",IF(INDEX(Mal!N$9:N$431,COUNTIF($E$108:$F542,"")-COUNT($H$108:$H542)+1,0)=P542,"",INDEX(Mal!N$9:N$431,COUNTIF($E$108:$F542,"")-COUNT($H$108:$H542)+1,0)),"")</f>
        <v>#N/A</v>
      </c>
      <c r="Q543" s="39" t="e">
        <f>IF($E543="",IF(INDEX(Mal!O$9:O$431,COUNTIF($E$108:$F542,"")-COUNT($H$108:$H542)+1,0)=Q542,"",INDEX(Mal!O$9:O$431,COUNTIF($E$108:$F542,"")-COUNT($H$108:$H542)+1,0)),"")</f>
        <v>#N/A</v>
      </c>
      <c r="R543" s="39" t="e">
        <f>IF($E543="",IF(INDEX(Mal!P$9:P$431,COUNTIF($E$108:$F542,"")-COUNT($H$108:$H542)+1,0)=R542,"",INDEX(Mal!P$9:P$431,COUNTIF($E$108:$F542,"")-COUNT($H$108:$H542)+1,0)),"")</f>
        <v>#N/A</v>
      </c>
      <c r="S543" s="39" t="e">
        <f>IF($E543="",IF(INDEX(Mal!Q$9:Q$431,COUNTIF($E$108:$F542,"")-COUNT($H$108:$H542)+1,0)=S542,"",INDEX(Mal!Q$9:Q$431,COUNTIF($E$108:$F542,"")-COUNT($H$108:$H542)+1,0)),"")</f>
        <v>#N/A</v>
      </c>
      <c r="T543" s="39" t="e">
        <f>IF($E543="",IF(INDEX(Mal!R$9:R$431,COUNTIF($E$108:$F542,"")-COUNT($H$108:$H542)+1,0)=T542,"",INDEX(Mal!R$9:R$431,COUNTIF($E$108:$F542,"")-COUNT($H$108:$H542)+1,0)),"")</f>
        <v>#N/A</v>
      </c>
      <c r="U543" s="39" t="e">
        <f>IF($E543="",IF(INDEX(Mal!S$9:S$431,COUNTIF($E$108:$F542,"")-COUNT($H$108:$H542)+1,0)=U542,"",INDEX(Mal!S$9:S$431,COUNTIF($E$108:$F542,"")-COUNT($H$108:$H542)+1,0)),"")</f>
        <v>#N/A</v>
      </c>
      <c r="V543" s="39" t="e">
        <f t="shared" si="24"/>
        <v>#N/A</v>
      </c>
      <c r="W543" s="39" t="e">
        <f>IF(IF(AND(E543="",F543=""),INDEX(Mal!I$9:I$431,(COUNT($H$108:$H543)-COUNTIF($V$108:$V543,"")),0),"")="","",IF(AND(E543="",F543=""),INDEX(Mal!I$9:I$431,(COUNT($H$108:$H543)-COUNTIF($V$108:$V543,"")),0),""))</f>
        <v>#N/A</v>
      </c>
      <c r="X543" s="39" t="e">
        <f>IF($E543="",IF(INDEX(Mal!J$9:J$431,COUNTIF($E$108:$F542,"")-COUNT($H$108:$H542)+1,0)=X542,"",INDEX(Mal!J$9:J$431,COUNTIF($E$108:$F542,"")-COUNT($H$108:$H542)+1,0)),"")</f>
        <v>#N/A</v>
      </c>
      <c r="Y543" s="39" t="e">
        <f>IF(AND(Y542="",$H543=$H542),"",IF(VLOOKUP($H543,Mal!$A$9:$T$431,20,0)='Sales Orders'!Y542,"",VLOOKUP($H543,Mal!$A$9:$T$431,20,0)))</f>
        <v>#N/A</v>
      </c>
      <c r="Z543" s="39" t="e">
        <f t="shared" si="25"/>
        <v>#N/A</v>
      </c>
    </row>
    <row r="544" spans="1:26">
      <c r="A544" t="str">
        <f>IFERROR(IF(VLOOKUP(H544,Mal!$A$9:$A$431,1,0),"","END"),"END")</f>
        <v>END</v>
      </c>
      <c r="B544" s="39" t="e">
        <f>IF($E544="",IF(INDEX(Mal!$D$9:$D$431,COUNTIF($E$108:$F543,"")-COUNT($H$108:$H543)+1,0)=B543,"",INDEX(Mal!$D$9:$D$431,COUNTIF($E$108:$F543,"")-COUNT($H$108:$H543)+1,0)),"")</f>
        <v>#N/A</v>
      </c>
      <c r="C544" s="39" t="e">
        <f t="shared" si="26"/>
        <v>#N/A</v>
      </c>
      <c r="D544" s="39" t="e">
        <f>IF($E544="",IF(INDEX(Mal!$F$9:$F$431,COUNTIF($E$108:$F543,"")-COUNT($H$108:$H543)+1,0)=D543,"",INDEX(Mal!$F$9:$F$431,COUNTIF($E$108:$F543,"")-COUNT($H$108:$H543)+1,0)),"")</f>
        <v>#N/A</v>
      </c>
      <c r="E544" s="39" t="e">
        <f>IF(AND(E543="",$H544=$H543),"",IF(VLOOKUP(H544,Mal!$A$9:$B$431,2,0)='Sales Orders'!E543,"",VLOOKUP($H544,Mal!$A$9:$B$431,2,0)))</f>
        <v>#N/A</v>
      </c>
      <c r="F544" s="39" t="e">
        <f>IF($E544="",IF(INDEX(Mal!$C$9:$C$431,COUNTIF($E$108:$F543,"")-COUNT($H$108:$H543)+1,0)=F543,"",INDEX(Mal!$C$9:$C$431,COUNTIF($E$108:$F543,"")-COUNT($H$108:$H543)+1,0)),"")</f>
        <v>#N/A</v>
      </c>
      <c r="G544" s="39" t="e">
        <f t="shared" si="27"/>
        <v>#N/A</v>
      </c>
      <c r="H544" s="39">
        <f>IF(COUNTIF(Mal!$A$9:$A$431,'Sales Orders'!H543)+COUNTIFS(Mal!$A$9:$A$431,H543,Mal!$B$9:$B$431,"&lt;&gt;")+COUNTIFS(Mal!$A$9:$A$431,H543,Mal!$C$9:$C$431,"&lt;&gt;")=COUNTIF('Sales Orders'!$H$108:H543,'Sales Orders'!H543),'Sales Orders'!H543+1,'Sales Orders'!H543)</f>
        <v>2</v>
      </c>
      <c r="I544" s="39" t="e">
        <f>IF(E544="","",IF(Mal!$C$5="","",Mal!$C$5))</f>
        <v>#N/A</v>
      </c>
      <c r="J544" s="39" t="e">
        <f>IF(AND(J543="",$H544=$H543),"",IF(VLOOKUP($H544,Mal!$A$9:$H$431,7,0)='Sales Orders'!J543,"",VLOOKUP($H544,Mal!$A$9:$H$431,7,0)))</f>
        <v>#N/A</v>
      </c>
      <c r="K544" s="39" t="e">
        <f>IF(AND(K543="",$H544=$H543),"",IF(VLOOKUP($H544,Mal!$A$9:$H$431,8,0)='Sales Orders'!K543,"",VLOOKUP($H544,Mal!$A$9:$H$431,8,0)))</f>
        <v>#N/A</v>
      </c>
      <c r="L544" s="39" t="e">
        <f>IF(E544="","",IF(Mal!$C$6="","",Mal!$C$6))</f>
        <v>#N/A</v>
      </c>
      <c r="M544" s="39" t="e">
        <f>IF($E544="",IF(INDEX(Mal!K$9:K$431,COUNTIF($E$108:$F543,"")-COUNT($H$108:$H543)+1,0)=M543,"",INDEX(Mal!K$9:K$431,COUNTIF($E$108:$F543,"")-COUNT($H$108:$H543)+1,0)),"")</f>
        <v>#N/A</v>
      </c>
      <c r="N544" s="39" t="e">
        <f>IF($E544="",IF(INDEX(Mal!L$9:L$431,COUNTIF($E$108:$F543,"")-COUNT($H$108:$H543)+1,0)=N543,"",INDEX(Mal!L$9:L$431,COUNTIF($E$108:$F543,"")-COUNT($H$108:$H543)+1,0)),"")</f>
        <v>#N/A</v>
      </c>
      <c r="O544" s="39" t="e">
        <f>IF($E544="",IF(INDEX(Mal!M$9:M$431,COUNTIF($E$108:$F543,"")-COUNT($H$108:$H543)+1,0)=O543,"",INDEX(Mal!M$9:M$431,COUNTIF($E$108:$F543,"")-COUNT($H$108:$H543)+1,0)),"")</f>
        <v>#N/A</v>
      </c>
      <c r="P544" s="39" t="e">
        <f>IF($E544="",IF(INDEX(Mal!N$9:N$431,COUNTIF($E$108:$F543,"")-COUNT($H$108:$H543)+1,0)=P543,"",INDEX(Mal!N$9:N$431,COUNTIF($E$108:$F543,"")-COUNT($H$108:$H543)+1,0)),"")</f>
        <v>#N/A</v>
      </c>
      <c r="Q544" s="39" t="e">
        <f>IF($E544="",IF(INDEX(Mal!O$9:O$431,COUNTIF($E$108:$F543,"")-COUNT($H$108:$H543)+1,0)=Q543,"",INDEX(Mal!O$9:O$431,COUNTIF($E$108:$F543,"")-COUNT($H$108:$H543)+1,0)),"")</f>
        <v>#N/A</v>
      </c>
      <c r="R544" s="39" t="e">
        <f>IF($E544="",IF(INDEX(Mal!P$9:P$431,COUNTIF($E$108:$F543,"")-COUNT($H$108:$H543)+1,0)=R543,"",INDEX(Mal!P$9:P$431,COUNTIF($E$108:$F543,"")-COUNT($H$108:$H543)+1,0)),"")</f>
        <v>#N/A</v>
      </c>
      <c r="S544" s="39" t="e">
        <f>IF($E544="",IF(INDEX(Mal!Q$9:Q$431,COUNTIF($E$108:$F543,"")-COUNT($H$108:$H543)+1,0)=S543,"",INDEX(Mal!Q$9:Q$431,COUNTIF($E$108:$F543,"")-COUNT($H$108:$H543)+1,0)),"")</f>
        <v>#N/A</v>
      </c>
      <c r="T544" s="39" t="e">
        <f>IF($E544="",IF(INDEX(Mal!R$9:R$431,COUNTIF($E$108:$F543,"")-COUNT($H$108:$H543)+1,0)=T543,"",INDEX(Mal!R$9:R$431,COUNTIF($E$108:$F543,"")-COUNT($H$108:$H543)+1,0)),"")</f>
        <v>#N/A</v>
      </c>
      <c r="U544" s="39" t="e">
        <f>IF($E544="",IF(INDEX(Mal!S$9:S$431,COUNTIF($E$108:$F543,"")-COUNT($H$108:$H543)+1,0)=U543,"",INDEX(Mal!S$9:S$431,COUNTIF($E$108:$F543,"")-COUNT($H$108:$H543)+1,0)),"")</f>
        <v>#N/A</v>
      </c>
      <c r="V544" s="39" t="e">
        <f t="shared" si="24"/>
        <v>#N/A</v>
      </c>
      <c r="W544" s="39" t="e">
        <f>IF(IF(AND(E544="",F544=""),INDEX(Mal!I$9:I$431,(COUNT($H$108:$H544)-COUNTIF($V$108:$V544,"")),0),"")="","",IF(AND(E544="",F544=""),INDEX(Mal!I$9:I$431,(COUNT($H$108:$H544)-COUNTIF($V$108:$V544,"")),0),""))</f>
        <v>#N/A</v>
      </c>
      <c r="X544" s="39" t="e">
        <f>IF($E544="",IF(INDEX(Mal!J$9:J$431,COUNTIF($E$108:$F543,"")-COUNT($H$108:$H543)+1,0)=X543,"",INDEX(Mal!J$9:J$431,COUNTIF($E$108:$F543,"")-COUNT($H$108:$H543)+1,0)),"")</f>
        <v>#N/A</v>
      </c>
      <c r="Y544" s="39" t="e">
        <f>IF(AND(Y543="",$H544=$H543),"",IF(VLOOKUP($H544,Mal!$A$9:$T$431,20,0)='Sales Orders'!Y543,"",VLOOKUP($H544,Mal!$A$9:$T$431,20,0)))</f>
        <v>#N/A</v>
      </c>
      <c r="Z544" s="39" t="e">
        <f t="shared" si="25"/>
        <v>#N/A</v>
      </c>
    </row>
    <row r="545" spans="1:26">
      <c r="A545" t="str">
        <f>IFERROR(IF(VLOOKUP(H545,Mal!$A$9:$A$431,1,0),"","END"),"END")</f>
        <v>END</v>
      </c>
      <c r="B545" s="39" t="e">
        <f>IF($E545="",IF(INDEX(Mal!$D$9:$D$431,COUNTIF($E$108:$F544,"")-COUNT($H$108:$H544)+1,0)=B544,"",INDEX(Mal!$D$9:$D$431,COUNTIF($E$108:$F544,"")-COUNT($H$108:$H544)+1,0)),"")</f>
        <v>#N/A</v>
      </c>
      <c r="C545" s="39" t="e">
        <f t="shared" si="26"/>
        <v>#N/A</v>
      </c>
      <c r="D545" s="39" t="e">
        <f>IF($E545="",IF(INDEX(Mal!$F$9:$F$431,COUNTIF($E$108:$F544,"")-COUNT($H$108:$H544)+1,0)=D544,"",INDEX(Mal!$F$9:$F$431,COUNTIF($E$108:$F544,"")-COUNT($H$108:$H544)+1,0)),"")</f>
        <v>#N/A</v>
      </c>
      <c r="E545" s="39" t="e">
        <f>IF(AND(E544="",$H545=$H544),"",IF(VLOOKUP(H545,Mal!$A$9:$B$431,2,0)='Sales Orders'!E544,"",VLOOKUP($H545,Mal!$A$9:$B$431,2,0)))</f>
        <v>#N/A</v>
      </c>
      <c r="F545" s="39" t="e">
        <f>IF($E545="",IF(INDEX(Mal!$C$9:$C$431,COUNTIF($E$108:$F544,"")-COUNT($H$108:$H544)+1,0)=F544,"",INDEX(Mal!$C$9:$C$431,COUNTIF($E$108:$F544,"")-COUNT($H$108:$H544)+1,0)),"")</f>
        <v>#N/A</v>
      </c>
      <c r="G545" s="39" t="e">
        <f t="shared" si="27"/>
        <v>#N/A</v>
      </c>
      <c r="H545" s="39">
        <f>IF(COUNTIF(Mal!$A$9:$A$431,'Sales Orders'!H544)+COUNTIFS(Mal!$A$9:$A$431,H544,Mal!$B$9:$B$431,"&lt;&gt;")+COUNTIFS(Mal!$A$9:$A$431,H544,Mal!$C$9:$C$431,"&lt;&gt;")=COUNTIF('Sales Orders'!$H$108:H544,'Sales Orders'!H544),'Sales Orders'!H544+1,'Sales Orders'!H544)</f>
        <v>2</v>
      </c>
      <c r="I545" s="39" t="e">
        <f>IF(E545="","",IF(Mal!$C$5="","",Mal!$C$5))</f>
        <v>#N/A</v>
      </c>
      <c r="J545" s="39" t="e">
        <f>IF(AND(J544="",$H545=$H544),"",IF(VLOOKUP($H545,Mal!$A$9:$H$431,7,0)='Sales Orders'!J544,"",VLOOKUP($H545,Mal!$A$9:$H$431,7,0)))</f>
        <v>#N/A</v>
      </c>
      <c r="K545" s="39" t="e">
        <f>IF(AND(K544="",$H545=$H544),"",IF(VLOOKUP($H545,Mal!$A$9:$H$431,8,0)='Sales Orders'!K544,"",VLOOKUP($H545,Mal!$A$9:$H$431,8,0)))</f>
        <v>#N/A</v>
      </c>
      <c r="L545" s="39" t="e">
        <f>IF(E545="","",IF(Mal!$C$6="","",Mal!$C$6))</f>
        <v>#N/A</v>
      </c>
      <c r="M545" s="39" t="e">
        <f>IF($E545="",IF(INDEX(Mal!K$9:K$431,COUNTIF($E$108:$F544,"")-COUNT($H$108:$H544)+1,0)=M544,"",INDEX(Mal!K$9:K$431,COUNTIF($E$108:$F544,"")-COUNT($H$108:$H544)+1,0)),"")</f>
        <v>#N/A</v>
      </c>
      <c r="N545" s="39" t="e">
        <f>IF($E545="",IF(INDEX(Mal!L$9:L$431,COUNTIF($E$108:$F544,"")-COUNT($H$108:$H544)+1,0)=N544,"",INDEX(Mal!L$9:L$431,COUNTIF($E$108:$F544,"")-COUNT($H$108:$H544)+1,0)),"")</f>
        <v>#N/A</v>
      </c>
      <c r="O545" s="39" t="e">
        <f>IF($E545="",IF(INDEX(Mal!M$9:M$431,COUNTIF($E$108:$F544,"")-COUNT($H$108:$H544)+1,0)=O544,"",INDEX(Mal!M$9:M$431,COUNTIF($E$108:$F544,"")-COUNT($H$108:$H544)+1,0)),"")</f>
        <v>#N/A</v>
      </c>
      <c r="P545" s="39" t="e">
        <f>IF($E545="",IF(INDEX(Mal!N$9:N$431,COUNTIF($E$108:$F544,"")-COUNT($H$108:$H544)+1,0)=P544,"",INDEX(Mal!N$9:N$431,COUNTIF($E$108:$F544,"")-COUNT($H$108:$H544)+1,0)),"")</f>
        <v>#N/A</v>
      </c>
      <c r="Q545" s="39" t="e">
        <f>IF($E545="",IF(INDEX(Mal!O$9:O$431,COUNTIF($E$108:$F544,"")-COUNT($H$108:$H544)+1,0)=Q544,"",INDEX(Mal!O$9:O$431,COUNTIF($E$108:$F544,"")-COUNT($H$108:$H544)+1,0)),"")</f>
        <v>#N/A</v>
      </c>
      <c r="R545" s="39" t="e">
        <f>IF($E545="",IF(INDEX(Mal!P$9:P$431,COUNTIF($E$108:$F544,"")-COUNT($H$108:$H544)+1,0)=R544,"",INDEX(Mal!P$9:P$431,COUNTIF($E$108:$F544,"")-COUNT($H$108:$H544)+1,0)),"")</f>
        <v>#N/A</v>
      </c>
      <c r="S545" s="39" t="e">
        <f>IF($E545="",IF(INDEX(Mal!Q$9:Q$431,COUNTIF($E$108:$F544,"")-COUNT($H$108:$H544)+1,0)=S544,"",INDEX(Mal!Q$9:Q$431,COUNTIF($E$108:$F544,"")-COUNT($H$108:$H544)+1,0)),"")</f>
        <v>#N/A</v>
      </c>
      <c r="T545" s="39" t="e">
        <f>IF($E545="",IF(INDEX(Mal!R$9:R$431,COUNTIF($E$108:$F544,"")-COUNT($H$108:$H544)+1,0)=T544,"",INDEX(Mal!R$9:R$431,COUNTIF($E$108:$F544,"")-COUNT($H$108:$H544)+1,0)),"")</f>
        <v>#N/A</v>
      </c>
      <c r="U545" s="39" t="e">
        <f>IF($E545="",IF(INDEX(Mal!S$9:S$431,COUNTIF($E$108:$F544,"")-COUNT($H$108:$H544)+1,0)=U544,"",INDEX(Mal!S$9:S$431,COUNTIF($E$108:$F544,"")-COUNT($H$108:$H544)+1,0)),"")</f>
        <v>#N/A</v>
      </c>
      <c r="V545" s="39" t="e">
        <f t="shared" si="24"/>
        <v>#N/A</v>
      </c>
      <c r="W545" s="39" t="e">
        <f>IF(IF(AND(E545="",F545=""),INDEX(Mal!I$9:I$431,(COUNT($H$108:$H545)-COUNTIF($V$108:$V545,"")),0),"")="","",IF(AND(E545="",F545=""),INDEX(Mal!I$9:I$431,(COUNT($H$108:$H545)-COUNTIF($V$108:$V545,"")),0),""))</f>
        <v>#N/A</v>
      </c>
      <c r="X545" s="39" t="e">
        <f>IF($E545="",IF(INDEX(Mal!J$9:J$431,COUNTIF($E$108:$F544,"")-COUNT($H$108:$H544)+1,0)=X544,"",INDEX(Mal!J$9:J$431,COUNTIF($E$108:$F544,"")-COUNT($H$108:$H544)+1,0)),"")</f>
        <v>#N/A</v>
      </c>
      <c r="Y545" s="39" t="e">
        <f>IF(AND(Y544="",$H545=$H544),"",IF(VLOOKUP($H545,Mal!$A$9:$T$431,20,0)='Sales Orders'!Y544,"",VLOOKUP($H545,Mal!$A$9:$T$431,20,0)))</f>
        <v>#N/A</v>
      </c>
      <c r="Z545" s="39" t="e">
        <f t="shared" si="25"/>
        <v>#N/A</v>
      </c>
    </row>
    <row r="546" spans="1:26">
      <c r="A546" t="str">
        <f>IFERROR(IF(VLOOKUP(H546,Mal!$A$9:$A$431,1,0),"","END"),"END")</f>
        <v>END</v>
      </c>
      <c r="B546" s="39" t="e">
        <f>IF($E546="",IF(INDEX(Mal!$D$9:$D$431,COUNTIF($E$108:$F545,"")-COUNT($H$108:$H545)+1,0)=B545,"",INDEX(Mal!$D$9:$D$431,COUNTIF($E$108:$F545,"")-COUNT($H$108:$H545)+1,0)),"")</f>
        <v>#N/A</v>
      </c>
      <c r="C546" s="39" t="e">
        <f t="shared" si="26"/>
        <v>#N/A</v>
      </c>
      <c r="D546" s="39" t="e">
        <f>IF($E546="",IF(INDEX(Mal!$F$9:$F$431,COUNTIF($E$108:$F545,"")-COUNT($H$108:$H545)+1,0)=D545,"",INDEX(Mal!$F$9:$F$431,COUNTIF($E$108:$F545,"")-COUNT($H$108:$H545)+1,0)),"")</f>
        <v>#N/A</v>
      </c>
      <c r="E546" s="39" t="e">
        <f>IF(AND(E545="",$H546=$H545),"",IF(VLOOKUP(H546,Mal!$A$9:$B$431,2,0)='Sales Orders'!E545,"",VLOOKUP($H546,Mal!$A$9:$B$431,2,0)))</f>
        <v>#N/A</v>
      </c>
      <c r="F546" s="39" t="e">
        <f>IF($E546="",IF(INDEX(Mal!$C$9:$C$431,COUNTIF($E$108:$F545,"")-COUNT($H$108:$H545)+1,0)=F545,"",INDEX(Mal!$C$9:$C$431,COUNTIF($E$108:$F545,"")-COUNT($H$108:$H545)+1,0)),"")</f>
        <v>#N/A</v>
      </c>
      <c r="G546" s="39" t="e">
        <f t="shared" si="27"/>
        <v>#N/A</v>
      </c>
      <c r="H546" s="39">
        <f>IF(COUNTIF(Mal!$A$9:$A$431,'Sales Orders'!H545)+COUNTIFS(Mal!$A$9:$A$431,H545,Mal!$B$9:$B$431,"&lt;&gt;")+COUNTIFS(Mal!$A$9:$A$431,H545,Mal!$C$9:$C$431,"&lt;&gt;")=COUNTIF('Sales Orders'!$H$108:H545,'Sales Orders'!H545),'Sales Orders'!H545+1,'Sales Orders'!H545)</f>
        <v>2</v>
      </c>
      <c r="I546" s="39" t="e">
        <f>IF(E546="","",IF(Mal!$C$5="","",Mal!$C$5))</f>
        <v>#N/A</v>
      </c>
      <c r="J546" s="39" t="e">
        <f>IF(AND(J545="",$H546=$H545),"",IF(VLOOKUP($H546,Mal!$A$9:$H$431,7,0)='Sales Orders'!J545,"",VLOOKUP($H546,Mal!$A$9:$H$431,7,0)))</f>
        <v>#N/A</v>
      </c>
      <c r="K546" s="39" t="e">
        <f>IF(AND(K545="",$H546=$H545),"",IF(VLOOKUP($H546,Mal!$A$9:$H$431,8,0)='Sales Orders'!K545,"",VLOOKUP($H546,Mal!$A$9:$H$431,8,0)))</f>
        <v>#N/A</v>
      </c>
      <c r="L546" s="39" t="e">
        <f>IF(E546="","",IF(Mal!$C$6="","",Mal!$C$6))</f>
        <v>#N/A</v>
      </c>
      <c r="M546" s="39" t="e">
        <f>IF($E546="",IF(INDEX(Mal!K$9:K$431,COUNTIF($E$108:$F545,"")-COUNT($H$108:$H545)+1,0)=M545,"",INDEX(Mal!K$9:K$431,COUNTIF($E$108:$F545,"")-COUNT($H$108:$H545)+1,0)),"")</f>
        <v>#N/A</v>
      </c>
      <c r="N546" s="39" t="e">
        <f>IF($E546="",IF(INDEX(Mal!L$9:L$431,COUNTIF($E$108:$F545,"")-COUNT($H$108:$H545)+1,0)=N545,"",INDEX(Mal!L$9:L$431,COUNTIF($E$108:$F545,"")-COUNT($H$108:$H545)+1,0)),"")</f>
        <v>#N/A</v>
      </c>
      <c r="O546" s="39" t="e">
        <f>IF($E546="",IF(INDEX(Mal!M$9:M$431,COUNTIF($E$108:$F545,"")-COUNT($H$108:$H545)+1,0)=O545,"",INDEX(Mal!M$9:M$431,COUNTIF($E$108:$F545,"")-COUNT($H$108:$H545)+1,0)),"")</f>
        <v>#N/A</v>
      </c>
      <c r="P546" s="39" t="e">
        <f>IF($E546="",IF(INDEX(Mal!N$9:N$431,COUNTIF($E$108:$F545,"")-COUNT($H$108:$H545)+1,0)=P545,"",INDEX(Mal!N$9:N$431,COUNTIF($E$108:$F545,"")-COUNT($H$108:$H545)+1,0)),"")</f>
        <v>#N/A</v>
      </c>
      <c r="Q546" s="39" t="e">
        <f>IF($E546="",IF(INDEX(Mal!O$9:O$431,COUNTIF($E$108:$F545,"")-COUNT($H$108:$H545)+1,0)=Q545,"",INDEX(Mal!O$9:O$431,COUNTIF($E$108:$F545,"")-COUNT($H$108:$H545)+1,0)),"")</f>
        <v>#N/A</v>
      </c>
      <c r="R546" s="39" t="e">
        <f>IF($E546="",IF(INDEX(Mal!P$9:P$431,COUNTIF($E$108:$F545,"")-COUNT($H$108:$H545)+1,0)=R545,"",INDEX(Mal!P$9:P$431,COUNTIF($E$108:$F545,"")-COUNT($H$108:$H545)+1,0)),"")</f>
        <v>#N/A</v>
      </c>
      <c r="S546" s="39" t="e">
        <f>IF($E546="",IF(INDEX(Mal!Q$9:Q$431,COUNTIF($E$108:$F545,"")-COUNT($H$108:$H545)+1,0)=S545,"",INDEX(Mal!Q$9:Q$431,COUNTIF($E$108:$F545,"")-COUNT($H$108:$H545)+1,0)),"")</f>
        <v>#N/A</v>
      </c>
      <c r="T546" s="39" t="e">
        <f>IF($E546="",IF(INDEX(Mal!R$9:R$431,COUNTIF($E$108:$F545,"")-COUNT($H$108:$H545)+1,0)=T545,"",INDEX(Mal!R$9:R$431,COUNTIF($E$108:$F545,"")-COUNT($H$108:$H545)+1,0)),"")</f>
        <v>#N/A</v>
      </c>
      <c r="U546" s="39" t="e">
        <f>IF($E546="",IF(INDEX(Mal!S$9:S$431,COUNTIF($E$108:$F545,"")-COUNT($H$108:$H545)+1,0)=U545,"",INDEX(Mal!S$9:S$431,COUNTIF($E$108:$F545,"")-COUNT($H$108:$H545)+1,0)),"")</f>
        <v>#N/A</v>
      </c>
      <c r="V546" s="39" t="e">
        <f t="shared" si="24"/>
        <v>#N/A</v>
      </c>
      <c r="W546" s="39" t="e">
        <f>IF(IF(AND(E546="",F546=""),INDEX(Mal!I$9:I$431,(COUNT($H$108:$H546)-COUNTIF($V$108:$V546,"")),0),"")="","",IF(AND(E546="",F546=""),INDEX(Mal!I$9:I$431,(COUNT($H$108:$H546)-COUNTIF($V$108:$V546,"")),0),""))</f>
        <v>#N/A</v>
      </c>
      <c r="X546" s="39" t="e">
        <f>IF($E546="",IF(INDEX(Mal!J$9:J$431,COUNTIF($E$108:$F545,"")-COUNT($H$108:$H545)+1,0)=X545,"",INDEX(Mal!J$9:J$431,COUNTIF($E$108:$F545,"")-COUNT($H$108:$H545)+1,0)),"")</f>
        <v>#N/A</v>
      </c>
      <c r="Y546" s="39" t="e">
        <f>IF(AND(Y545="",$H546=$H545),"",IF(VLOOKUP($H546,Mal!$A$9:$T$431,20,0)='Sales Orders'!Y545,"",VLOOKUP($H546,Mal!$A$9:$T$431,20,0)))</f>
        <v>#N/A</v>
      </c>
      <c r="Z546" s="39" t="e">
        <f t="shared" si="25"/>
        <v>#N/A</v>
      </c>
    </row>
    <row r="547" spans="1:26">
      <c r="A547" t="str">
        <f>IFERROR(IF(VLOOKUP(H547,Mal!$A$9:$A$431,1,0),"","END"),"END")</f>
        <v>END</v>
      </c>
      <c r="B547" s="39" t="e">
        <f>IF($E547="",IF(INDEX(Mal!$D$9:$D$431,COUNTIF($E$108:$F546,"")-COUNT($H$108:$H546)+1,0)=B546,"",INDEX(Mal!$D$9:$D$431,COUNTIF($E$108:$F546,"")-COUNT($H$108:$H546)+1,0)),"")</f>
        <v>#N/A</v>
      </c>
      <c r="C547" s="39" t="e">
        <f t="shared" si="26"/>
        <v>#N/A</v>
      </c>
      <c r="D547" s="39" t="e">
        <f>IF($E547="",IF(INDEX(Mal!$F$9:$F$431,COUNTIF($E$108:$F546,"")-COUNT($H$108:$H546)+1,0)=D546,"",INDEX(Mal!$F$9:$F$431,COUNTIF($E$108:$F546,"")-COUNT($H$108:$H546)+1,0)),"")</f>
        <v>#N/A</v>
      </c>
      <c r="E547" s="39" t="e">
        <f>IF(AND(E546="",$H547=$H546),"",IF(VLOOKUP(H547,Mal!$A$9:$B$431,2,0)='Sales Orders'!E546,"",VLOOKUP($H547,Mal!$A$9:$B$431,2,0)))</f>
        <v>#N/A</v>
      </c>
      <c r="F547" s="39" t="e">
        <f>IF($E547="",IF(INDEX(Mal!$C$9:$C$431,COUNTIF($E$108:$F546,"")-COUNT($H$108:$H546)+1,0)=F546,"",INDEX(Mal!$C$9:$C$431,COUNTIF($E$108:$F546,"")-COUNT($H$108:$H546)+1,0)),"")</f>
        <v>#N/A</v>
      </c>
      <c r="G547" s="39" t="e">
        <f t="shared" si="27"/>
        <v>#N/A</v>
      </c>
      <c r="H547" s="39">
        <f>IF(COUNTIF(Mal!$A$9:$A$431,'Sales Orders'!H546)+COUNTIFS(Mal!$A$9:$A$431,H546,Mal!$B$9:$B$431,"&lt;&gt;")+COUNTIFS(Mal!$A$9:$A$431,H546,Mal!$C$9:$C$431,"&lt;&gt;")=COUNTIF('Sales Orders'!$H$108:H546,'Sales Orders'!H546),'Sales Orders'!H546+1,'Sales Orders'!H546)</f>
        <v>2</v>
      </c>
      <c r="I547" s="39" t="e">
        <f>IF(E547="","",IF(Mal!$C$5="","",Mal!$C$5))</f>
        <v>#N/A</v>
      </c>
      <c r="J547" s="39" t="e">
        <f>IF(AND(J546="",$H547=$H546),"",IF(VLOOKUP($H547,Mal!$A$9:$H$431,7,0)='Sales Orders'!J546,"",VLOOKUP($H547,Mal!$A$9:$H$431,7,0)))</f>
        <v>#N/A</v>
      </c>
      <c r="K547" s="39" t="e">
        <f>IF(AND(K546="",$H547=$H546),"",IF(VLOOKUP($H547,Mal!$A$9:$H$431,8,0)='Sales Orders'!K546,"",VLOOKUP($H547,Mal!$A$9:$H$431,8,0)))</f>
        <v>#N/A</v>
      </c>
      <c r="L547" s="39" t="e">
        <f>IF(E547="","",IF(Mal!$C$6="","",Mal!$C$6))</f>
        <v>#N/A</v>
      </c>
      <c r="M547" s="39" t="e">
        <f>IF($E547="",IF(INDEX(Mal!K$9:K$431,COUNTIF($E$108:$F546,"")-COUNT($H$108:$H546)+1,0)=M546,"",INDEX(Mal!K$9:K$431,COUNTIF($E$108:$F546,"")-COUNT($H$108:$H546)+1,0)),"")</f>
        <v>#N/A</v>
      </c>
      <c r="N547" s="39" t="e">
        <f>IF($E547="",IF(INDEX(Mal!L$9:L$431,COUNTIF($E$108:$F546,"")-COUNT($H$108:$H546)+1,0)=N546,"",INDEX(Mal!L$9:L$431,COUNTIF($E$108:$F546,"")-COUNT($H$108:$H546)+1,0)),"")</f>
        <v>#N/A</v>
      </c>
      <c r="O547" s="39" t="e">
        <f>IF($E547="",IF(INDEX(Mal!M$9:M$431,COUNTIF($E$108:$F546,"")-COUNT($H$108:$H546)+1,0)=O546,"",INDEX(Mal!M$9:M$431,COUNTIF($E$108:$F546,"")-COUNT($H$108:$H546)+1,0)),"")</f>
        <v>#N/A</v>
      </c>
      <c r="P547" s="39" t="e">
        <f>IF($E547="",IF(INDEX(Mal!N$9:N$431,COUNTIF($E$108:$F546,"")-COUNT($H$108:$H546)+1,0)=P546,"",INDEX(Mal!N$9:N$431,COUNTIF($E$108:$F546,"")-COUNT($H$108:$H546)+1,0)),"")</f>
        <v>#N/A</v>
      </c>
      <c r="Q547" s="39" t="e">
        <f>IF($E547="",IF(INDEX(Mal!O$9:O$431,COUNTIF($E$108:$F546,"")-COUNT($H$108:$H546)+1,0)=Q546,"",INDEX(Mal!O$9:O$431,COUNTIF($E$108:$F546,"")-COUNT($H$108:$H546)+1,0)),"")</f>
        <v>#N/A</v>
      </c>
      <c r="R547" s="39" t="e">
        <f>IF($E547="",IF(INDEX(Mal!P$9:P$431,COUNTIF($E$108:$F546,"")-COUNT($H$108:$H546)+1,0)=R546,"",INDEX(Mal!P$9:P$431,COUNTIF($E$108:$F546,"")-COUNT($H$108:$H546)+1,0)),"")</f>
        <v>#N/A</v>
      </c>
      <c r="S547" s="39" t="e">
        <f>IF($E547="",IF(INDEX(Mal!Q$9:Q$431,COUNTIF($E$108:$F546,"")-COUNT($H$108:$H546)+1,0)=S546,"",INDEX(Mal!Q$9:Q$431,COUNTIF($E$108:$F546,"")-COUNT($H$108:$H546)+1,0)),"")</f>
        <v>#N/A</v>
      </c>
      <c r="T547" s="39" t="e">
        <f>IF($E547="",IF(INDEX(Mal!R$9:R$431,COUNTIF($E$108:$F546,"")-COUNT($H$108:$H546)+1,0)=T546,"",INDEX(Mal!R$9:R$431,COUNTIF($E$108:$F546,"")-COUNT($H$108:$H546)+1,0)),"")</f>
        <v>#N/A</v>
      </c>
      <c r="U547" s="39" t="e">
        <f>IF($E547="",IF(INDEX(Mal!S$9:S$431,COUNTIF($E$108:$F546,"")-COUNT($H$108:$H546)+1,0)=U546,"",INDEX(Mal!S$9:S$431,COUNTIF($E$108:$F546,"")-COUNT($H$108:$H546)+1,0)),"")</f>
        <v>#N/A</v>
      </c>
      <c r="V547" s="39" t="e">
        <f t="shared" si="24"/>
        <v>#N/A</v>
      </c>
      <c r="W547" s="39" t="e">
        <f>IF(IF(AND(E547="",F547=""),INDEX(Mal!I$9:I$431,(COUNT($H$108:$H547)-COUNTIF($V$108:$V547,"")),0),"")="","",IF(AND(E547="",F547=""),INDEX(Mal!I$9:I$431,(COUNT($H$108:$H547)-COUNTIF($V$108:$V547,"")),0),""))</f>
        <v>#N/A</v>
      </c>
      <c r="X547" s="39" t="e">
        <f>IF($E547="",IF(INDEX(Mal!J$9:J$431,COUNTIF($E$108:$F546,"")-COUNT($H$108:$H546)+1,0)=X546,"",INDEX(Mal!J$9:J$431,COUNTIF($E$108:$F546,"")-COUNT($H$108:$H546)+1,0)),"")</f>
        <v>#N/A</v>
      </c>
      <c r="Y547" s="39" t="e">
        <f>IF(AND(Y546="",$H547=$H546),"",IF(VLOOKUP($H547,Mal!$A$9:$T$431,20,0)='Sales Orders'!Y546,"",VLOOKUP($H547,Mal!$A$9:$T$431,20,0)))</f>
        <v>#N/A</v>
      </c>
      <c r="Z547" s="39" t="e">
        <f t="shared" si="25"/>
        <v>#N/A</v>
      </c>
    </row>
    <row r="548" spans="1:26">
      <c r="A548" t="str">
        <f>IFERROR(IF(VLOOKUP(H548,Mal!$A$9:$A$431,1,0),"","END"),"END")</f>
        <v>END</v>
      </c>
      <c r="B548" s="39" t="e">
        <f>IF($E548="",IF(INDEX(Mal!$D$9:$D$431,COUNTIF($E$108:$F547,"")-COUNT($H$108:$H547)+1,0)=B547,"",INDEX(Mal!$D$9:$D$431,COUNTIF($E$108:$F547,"")-COUNT($H$108:$H547)+1,0)),"")</f>
        <v>#N/A</v>
      </c>
      <c r="C548" s="39" t="e">
        <f t="shared" si="26"/>
        <v>#N/A</v>
      </c>
      <c r="D548" s="39" t="e">
        <f>IF($E548="",IF(INDEX(Mal!$F$9:$F$431,COUNTIF($E$108:$F547,"")-COUNT($H$108:$H547)+1,0)=D547,"",INDEX(Mal!$F$9:$F$431,COUNTIF($E$108:$F547,"")-COUNT($H$108:$H547)+1,0)),"")</f>
        <v>#N/A</v>
      </c>
      <c r="E548" s="39" t="e">
        <f>IF(AND(E547="",$H548=$H547),"",IF(VLOOKUP(H548,Mal!$A$9:$B$431,2,0)='Sales Orders'!E547,"",VLOOKUP($H548,Mal!$A$9:$B$431,2,0)))</f>
        <v>#N/A</v>
      </c>
      <c r="F548" s="39" t="e">
        <f>IF($E548="",IF(INDEX(Mal!$C$9:$C$431,COUNTIF($E$108:$F547,"")-COUNT($H$108:$H547)+1,0)=F547,"",INDEX(Mal!$C$9:$C$431,COUNTIF($E$108:$F547,"")-COUNT($H$108:$H547)+1,0)),"")</f>
        <v>#N/A</v>
      </c>
      <c r="G548" s="39" t="e">
        <f t="shared" si="27"/>
        <v>#N/A</v>
      </c>
      <c r="H548" s="39">
        <f>IF(COUNTIF(Mal!$A$9:$A$431,'Sales Orders'!H547)+COUNTIFS(Mal!$A$9:$A$431,H547,Mal!$B$9:$B$431,"&lt;&gt;")+COUNTIFS(Mal!$A$9:$A$431,H547,Mal!$C$9:$C$431,"&lt;&gt;")=COUNTIF('Sales Orders'!$H$108:H547,'Sales Orders'!H547),'Sales Orders'!H547+1,'Sales Orders'!H547)</f>
        <v>2</v>
      </c>
      <c r="I548" s="39" t="e">
        <f>IF(E548="","",IF(Mal!$C$5="","",Mal!$C$5))</f>
        <v>#N/A</v>
      </c>
      <c r="J548" s="39" t="e">
        <f>IF(AND(J547="",$H548=$H547),"",IF(VLOOKUP($H548,Mal!$A$9:$H$431,7,0)='Sales Orders'!J547,"",VLOOKUP($H548,Mal!$A$9:$H$431,7,0)))</f>
        <v>#N/A</v>
      </c>
      <c r="K548" s="39" t="e">
        <f>IF(AND(K547="",$H548=$H547),"",IF(VLOOKUP($H548,Mal!$A$9:$H$431,8,0)='Sales Orders'!K547,"",VLOOKUP($H548,Mal!$A$9:$H$431,8,0)))</f>
        <v>#N/A</v>
      </c>
      <c r="L548" s="39" t="e">
        <f>IF(E548="","",IF(Mal!$C$6="","",Mal!$C$6))</f>
        <v>#N/A</v>
      </c>
      <c r="M548" s="39" t="e">
        <f>IF($E548="",IF(INDEX(Mal!K$9:K$431,COUNTIF($E$108:$F547,"")-COUNT($H$108:$H547)+1,0)=M547,"",INDEX(Mal!K$9:K$431,COUNTIF($E$108:$F547,"")-COUNT($H$108:$H547)+1,0)),"")</f>
        <v>#N/A</v>
      </c>
      <c r="N548" s="39" t="e">
        <f>IF($E548="",IF(INDEX(Mal!L$9:L$431,COUNTIF($E$108:$F547,"")-COUNT($H$108:$H547)+1,0)=N547,"",INDEX(Mal!L$9:L$431,COUNTIF($E$108:$F547,"")-COUNT($H$108:$H547)+1,0)),"")</f>
        <v>#N/A</v>
      </c>
      <c r="O548" s="39" t="e">
        <f>IF($E548="",IF(INDEX(Mal!M$9:M$431,COUNTIF($E$108:$F547,"")-COUNT($H$108:$H547)+1,0)=O547,"",INDEX(Mal!M$9:M$431,COUNTIF($E$108:$F547,"")-COUNT($H$108:$H547)+1,0)),"")</f>
        <v>#N/A</v>
      </c>
      <c r="P548" s="39" t="e">
        <f>IF($E548="",IF(INDEX(Mal!N$9:N$431,COUNTIF($E$108:$F547,"")-COUNT($H$108:$H547)+1,0)=P547,"",INDEX(Mal!N$9:N$431,COUNTIF($E$108:$F547,"")-COUNT($H$108:$H547)+1,0)),"")</f>
        <v>#N/A</v>
      </c>
      <c r="Q548" s="39" t="e">
        <f>IF($E548="",IF(INDEX(Mal!O$9:O$431,COUNTIF($E$108:$F547,"")-COUNT($H$108:$H547)+1,0)=Q547,"",INDEX(Mal!O$9:O$431,COUNTIF($E$108:$F547,"")-COUNT($H$108:$H547)+1,0)),"")</f>
        <v>#N/A</v>
      </c>
      <c r="R548" s="39" t="e">
        <f>IF($E548="",IF(INDEX(Mal!P$9:P$431,COUNTIF($E$108:$F547,"")-COUNT($H$108:$H547)+1,0)=R547,"",INDEX(Mal!P$9:P$431,COUNTIF($E$108:$F547,"")-COUNT($H$108:$H547)+1,0)),"")</f>
        <v>#N/A</v>
      </c>
      <c r="S548" s="39" t="e">
        <f>IF($E548="",IF(INDEX(Mal!Q$9:Q$431,COUNTIF($E$108:$F547,"")-COUNT($H$108:$H547)+1,0)=S547,"",INDEX(Mal!Q$9:Q$431,COUNTIF($E$108:$F547,"")-COUNT($H$108:$H547)+1,0)),"")</f>
        <v>#N/A</v>
      </c>
      <c r="T548" s="39" t="e">
        <f>IF($E548="",IF(INDEX(Mal!R$9:R$431,COUNTIF($E$108:$F547,"")-COUNT($H$108:$H547)+1,0)=T547,"",INDEX(Mal!R$9:R$431,COUNTIF($E$108:$F547,"")-COUNT($H$108:$H547)+1,0)),"")</f>
        <v>#N/A</v>
      </c>
      <c r="U548" s="39" t="e">
        <f>IF($E548="",IF(INDEX(Mal!S$9:S$431,COUNTIF($E$108:$F547,"")-COUNT($H$108:$H547)+1,0)=U547,"",INDEX(Mal!S$9:S$431,COUNTIF($E$108:$F547,"")-COUNT($H$108:$H547)+1,0)),"")</f>
        <v>#N/A</v>
      </c>
      <c r="V548" s="39" t="e">
        <f t="shared" si="24"/>
        <v>#N/A</v>
      </c>
      <c r="W548" s="39" t="e">
        <f>IF(IF(AND(E548="",F548=""),INDEX(Mal!I$9:I$431,(COUNT($H$108:$H548)-COUNTIF($V$108:$V548,"")),0),"")="","",IF(AND(E548="",F548=""),INDEX(Mal!I$9:I$431,(COUNT($H$108:$H548)-COUNTIF($V$108:$V548,"")),0),""))</f>
        <v>#N/A</v>
      </c>
      <c r="X548" s="39" t="e">
        <f>IF($E548="",IF(INDEX(Mal!J$9:J$431,COUNTIF($E$108:$F547,"")-COUNT($H$108:$H547)+1,0)=X547,"",INDEX(Mal!J$9:J$431,COUNTIF($E$108:$F547,"")-COUNT($H$108:$H547)+1,0)),"")</f>
        <v>#N/A</v>
      </c>
      <c r="Y548" s="39" t="e">
        <f>IF(AND(Y547="",$H548=$H547),"",IF(VLOOKUP($H548,Mal!$A$9:$T$431,20,0)='Sales Orders'!Y547,"",VLOOKUP($H548,Mal!$A$9:$T$431,20,0)))</f>
        <v>#N/A</v>
      </c>
      <c r="Z548" s="39" t="e">
        <f t="shared" si="25"/>
        <v>#N/A</v>
      </c>
    </row>
    <row r="549" spans="1:26">
      <c r="A549" t="str">
        <f>IFERROR(IF(VLOOKUP(H549,Mal!$A$9:$A$431,1,0),"","END"),"END")</f>
        <v>END</v>
      </c>
      <c r="B549" s="39" t="e">
        <f>IF($E549="",IF(INDEX(Mal!$D$9:$D$431,COUNTIF($E$108:$F548,"")-COUNT($H$108:$H548)+1,0)=B548,"",INDEX(Mal!$D$9:$D$431,COUNTIF($E$108:$F548,"")-COUNT($H$108:$H548)+1,0)),"")</f>
        <v>#N/A</v>
      </c>
      <c r="C549" s="39" t="e">
        <f t="shared" si="26"/>
        <v>#N/A</v>
      </c>
      <c r="D549" s="39" t="e">
        <f>IF($E549="",IF(INDEX(Mal!$F$9:$F$431,COUNTIF($E$108:$F548,"")-COUNT($H$108:$H548)+1,0)=D548,"",INDEX(Mal!$F$9:$F$431,COUNTIF($E$108:$F548,"")-COUNT($H$108:$H548)+1,0)),"")</f>
        <v>#N/A</v>
      </c>
      <c r="E549" s="39" t="e">
        <f>IF(AND(E548="",$H549=$H548),"",IF(VLOOKUP(H549,Mal!$A$9:$B$431,2,0)='Sales Orders'!E548,"",VLOOKUP($H549,Mal!$A$9:$B$431,2,0)))</f>
        <v>#N/A</v>
      </c>
      <c r="F549" s="39" t="e">
        <f>IF($E549="",IF(INDEX(Mal!$C$9:$C$431,COUNTIF($E$108:$F548,"")-COUNT($H$108:$H548)+1,0)=F548,"",INDEX(Mal!$C$9:$C$431,COUNTIF($E$108:$F548,"")-COUNT($H$108:$H548)+1,0)),"")</f>
        <v>#N/A</v>
      </c>
      <c r="G549" s="39" t="e">
        <f t="shared" si="27"/>
        <v>#N/A</v>
      </c>
      <c r="H549" s="39">
        <f>IF(COUNTIF(Mal!$A$9:$A$431,'Sales Orders'!H548)+COUNTIFS(Mal!$A$9:$A$431,H548,Mal!$B$9:$B$431,"&lt;&gt;")+COUNTIFS(Mal!$A$9:$A$431,H548,Mal!$C$9:$C$431,"&lt;&gt;")=COUNTIF('Sales Orders'!$H$108:H548,'Sales Orders'!H548),'Sales Orders'!H548+1,'Sales Orders'!H548)</f>
        <v>2</v>
      </c>
      <c r="I549" s="39" t="e">
        <f>IF(E549="","",IF(Mal!$C$5="","",Mal!$C$5))</f>
        <v>#N/A</v>
      </c>
      <c r="J549" s="39" t="e">
        <f>IF(AND(J548="",$H549=$H548),"",IF(VLOOKUP($H549,Mal!$A$9:$H$431,7,0)='Sales Orders'!J548,"",VLOOKUP($H549,Mal!$A$9:$H$431,7,0)))</f>
        <v>#N/A</v>
      </c>
      <c r="K549" s="39" t="e">
        <f>IF(AND(K548="",$H549=$H548),"",IF(VLOOKUP($H549,Mal!$A$9:$H$431,8,0)='Sales Orders'!K548,"",VLOOKUP($H549,Mal!$A$9:$H$431,8,0)))</f>
        <v>#N/A</v>
      </c>
      <c r="L549" s="39" t="e">
        <f>IF(E549="","",IF(Mal!$C$6="","",Mal!$C$6))</f>
        <v>#N/A</v>
      </c>
      <c r="M549" s="39" t="e">
        <f>IF($E549="",IF(INDEX(Mal!K$9:K$431,COUNTIF($E$108:$F548,"")-COUNT($H$108:$H548)+1,0)=M548,"",INDEX(Mal!K$9:K$431,COUNTIF($E$108:$F548,"")-COUNT($H$108:$H548)+1,0)),"")</f>
        <v>#N/A</v>
      </c>
      <c r="N549" s="39" t="e">
        <f>IF($E549="",IF(INDEX(Mal!L$9:L$431,COUNTIF($E$108:$F548,"")-COUNT($H$108:$H548)+1,0)=N548,"",INDEX(Mal!L$9:L$431,COUNTIF($E$108:$F548,"")-COUNT($H$108:$H548)+1,0)),"")</f>
        <v>#N/A</v>
      </c>
      <c r="O549" s="39" t="e">
        <f>IF($E549="",IF(INDEX(Mal!M$9:M$431,COUNTIF($E$108:$F548,"")-COUNT($H$108:$H548)+1,0)=O548,"",INDEX(Mal!M$9:M$431,COUNTIF($E$108:$F548,"")-COUNT($H$108:$H548)+1,0)),"")</f>
        <v>#N/A</v>
      </c>
      <c r="P549" s="39" t="e">
        <f>IF($E549="",IF(INDEX(Mal!N$9:N$431,COUNTIF($E$108:$F548,"")-COUNT($H$108:$H548)+1,0)=P548,"",INDEX(Mal!N$9:N$431,COUNTIF($E$108:$F548,"")-COUNT($H$108:$H548)+1,0)),"")</f>
        <v>#N/A</v>
      </c>
      <c r="Q549" s="39" t="e">
        <f>IF($E549="",IF(INDEX(Mal!O$9:O$431,COUNTIF($E$108:$F548,"")-COUNT($H$108:$H548)+1,0)=Q548,"",INDEX(Mal!O$9:O$431,COUNTIF($E$108:$F548,"")-COUNT($H$108:$H548)+1,0)),"")</f>
        <v>#N/A</v>
      </c>
      <c r="R549" s="39" t="e">
        <f>IF($E549="",IF(INDEX(Mal!P$9:P$431,COUNTIF($E$108:$F548,"")-COUNT($H$108:$H548)+1,0)=R548,"",INDEX(Mal!P$9:P$431,COUNTIF($E$108:$F548,"")-COUNT($H$108:$H548)+1,0)),"")</f>
        <v>#N/A</v>
      </c>
      <c r="S549" s="39" t="e">
        <f>IF($E549="",IF(INDEX(Mal!Q$9:Q$431,COUNTIF($E$108:$F548,"")-COUNT($H$108:$H548)+1,0)=S548,"",INDEX(Mal!Q$9:Q$431,COUNTIF($E$108:$F548,"")-COUNT($H$108:$H548)+1,0)),"")</f>
        <v>#N/A</v>
      </c>
      <c r="T549" s="39" t="e">
        <f>IF($E549="",IF(INDEX(Mal!R$9:R$431,COUNTIF($E$108:$F548,"")-COUNT($H$108:$H548)+1,0)=T548,"",INDEX(Mal!R$9:R$431,COUNTIF($E$108:$F548,"")-COUNT($H$108:$H548)+1,0)),"")</f>
        <v>#N/A</v>
      </c>
      <c r="U549" s="39" t="e">
        <f>IF($E549="",IF(INDEX(Mal!S$9:S$431,COUNTIF($E$108:$F548,"")-COUNT($H$108:$H548)+1,0)=U548,"",INDEX(Mal!S$9:S$431,COUNTIF($E$108:$F548,"")-COUNT($H$108:$H548)+1,0)),"")</f>
        <v>#N/A</v>
      </c>
      <c r="V549" s="39" t="e">
        <f t="shared" si="24"/>
        <v>#N/A</v>
      </c>
      <c r="W549" s="39" t="e">
        <f>IF(IF(AND(E549="",F549=""),INDEX(Mal!I$9:I$431,(COUNT($H$108:$H549)-COUNTIF($V$108:$V549,"")),0),"")="","",IF(AND(E549="",F549=""),INDEX(Mal!I$9:I$431,(COUNT($H$108:$H549)-COUNTIF($V$108:$V549,"")),0),""))</f>
        <v>#N/A</v>
      </c>
      <c r="X549" s="39" t="e">
        <f>IF($E549="",IF(INDEX(Mal!J$9:J$431,COUNTIF($E$108:$F548,"")-COUNT($H$108:$H548)+1,0)=X548,"",INDEX(Mal!J$9:J$431,COUNTIF($E$108:$F548,"")-COUNT($H$108:$H548)+1,0)),"")</f>
        <v>#N/A</v>
      </c>
      <c r="Y549" s="39" t="e">
        <f>IF(AND(Y548="",$H549=$H548),"",IF(VLOOKUP($H549,Mal!$A$9:$T$431,20,0)='Sales Orders'!Y548,"",VLOOKUP($H549,Mal!$A$9:$T$431,20,0)))</f>
        <v>#N/A</v>
      </c>
      <c r="Z549" s="39" t="e">
        <f t="shared" si="25"/>
        <v>#N/A</v>
      </c>
    </row>
    <row r="550" spans="1:26">
      <c r="A550" t="str">
        <f>IFERROR(IF(VLOOKUP(H550,Mal!$A$9:$A$431,1,0),"","END"),"END")</f>
        <v>END</v>
      </c>
      <c r="B550" s="39" t="e">
        <f>IF($E550="",IF(INDEX(Mal!$D$9:$D$431,COUNTIF($E$108:$F549,"")-COUNT($H$108:$H549)+1,0)=B549,"",INDEX(Mal!$D$9:$D$431,COUNTIF($E$108:$F549,"")-COUNT($H$108:$H549)+1,0)),"")</f>
        <v>#N/A</v>
      </c>
      <c r="C550" s="39" t="e">
        <f t="shared" si="26"/>
        <v>#N/A</v>
      </c>
      <c r="D550" s="39" t="e">
        <f>IF($E550="",IF(INDEX(Mal!$F$9:$F$431,COUNTIF($E$108:$F549,"")-COUNT($H$108:$H549)+1,0)=D549,"",INDEX(Mal!$F$9:$F$431,COUNTIF($E$108:$F549,"")-COUNT($H$108:$H549)+1,0)),"")</f>
        <v>#N/A</v>
      </c>
      <c r="E550" s="39" t="e">
        <f>IF(AND(E549="",$H550=$H549),"",IF(VLOOKUP(H550,Mal!$A$9:$B$431,2,0)='Sales Orders'!E549,"",VLOOKUP($H550,Mal!$A$9:$B$431,2,0)))</f>
        <v>#N/A</v>
      </c>
      <c r="F550" s="39" t="e">
        <f>IF($E550="",IF(INDEX(Mal!$C$9:$C$431,COUNTIF($E$108:$F549,"")-COUNT($H$108:$H549)+1,0)=F549,"",INDEX(Mal!$C$9:$C$431,COUNTIF($E$108:$F549,"")-COUNT($H$108:$H549)+1,0)),"")</f>
        <v>#N/A</v>
      </c>
      <c r="G550" s="39" t="e">
        <f t="shared" si="27"/>
        <v>#N/A</v>
      </c>
      <c r="H550" s="39">
        <f>IF(COUNTIF(Mal!$A$9:$A$431,'Sales Orders'!H549)+COUNTIFS(Mal!$A$9:$A$431,H549,Mal!$B$9:$B$431,"&lt;&gt;")+COUNTIFS(Mal!$A$9:$A$431,H549,Mal!$C$9:$C$431,"&lt;&gt;")=COUNTIF('Sales Orders'!$H$108:H549,'Sales Orders'!H549),'Sales Orders'!H549+1,'Sales Orders'!H549)</f>
        <v>2</v>
      </c>
      <c r="I550" s="39" t="e">
        <f>IF(E550="","",IF(Mal!$C$5="","",Mal!$C$5))</f>
        <v>#N/A</v>
      </c>
      <c r="J550" s="39" t="e">
        <f>IF(AND(J549="",$H550=$H549),"",IF(VLOOKUP($H550,Mal!$A$9:$H$431,7,0)='Sales Orders'!J549,"",VLOOKUP($H550,Mal!$A$9:$H$431,7,0)))</f>
        <v>#N/A</v>
      </c>
      <c r="K550" s="39" t="e">
        <f>IF(AND(K549="",$H550=$H549),"",IF(VLOOKUP($H550,Mal!$A$9:$H$431,8,0)='Sales Orders'!K549,"",VLOOKUP($H550,Mal!$A$9:$H$431,8,0)))</f>
        <v>#N/A</v>
      </c>
      <c r="L550" s="39" t="e">
        <f>IF(E550="","",IF(Mal!$C$6="","",Mal!$C$6))</f>
        <v>#N/A</v>
      </c>
      <c r="M550" s="39" t="e">
        <f>IF($E550="",IF(INDEX(Mal!K$9:K$431,COUNTIF($E$108:$F549,"")-COUNT($H$108:$H549)+1,0)=M549,"",INDEX(Mal!K$9:K$431,COUNTIF($E$108:$F549,"")-COUNT($H$108:$H549)+1,0)),"")</f>
        <v>#N/A</v>
      </c>
      <c r="N550" s="39" t="e">
        <f>IF($E550="",IF(INDEX(Mal!L$9:L$431,COUNTIF($E$108:$F549,"")-COUNT($H$108:$H549)+1,0)=N549,"",INDEX(Mal!L$9:L$431,COUNTIF($E$108:$F549,"")-COUNT($H$108:$H549)+1,0)),"")</f>
        <v>#N/A</v>
      </c>
      <c r="O550" s="39" t="e">
        <f>IF($E550="",IF(INDEX(Mal!M$9:M$431,COUNTIF($E$108:$F549,"")-COUNT($H$108:$H549)+1,0)=O549,"",INDEX(Mal!M$9:M$431,COUNTIF($E$108:$F549,"")-COUNT($H$108:$H549)+1,0)),"")</f>
        <v>#N/A</v>
      </c>
      <c r="P550" s="39" t="e">
        <f>IF($E550="",IF(INDEX(Mal!N$9:N$431,COUNTIF($E$108:$F549,"")-COUNT($H$108:$H549)+1,0)=P549,"",INDEX(Mal!N$9:N$431,COUNTIF($E$108:$F549,"")-COUNT($H$108:$H549)+1,0)),"")</f>
        <v>#N/A</v>
      </c>
      <c r="Q550" s="39" t="e">
        <f>IF($E550="",IF(INDEX(Mal!O$9:O$431,COUNTIF($E$108:$F549,"")-COUNT($H$108:$H549)+1,0)=Q549,"",INDEX(Mal!O$9:O$431,COUNTIF($E$108:$F549,"")-COUNT($H$108:$H549)+1,0)),"")</f>
        <v>#N/A</v>
      </c>
      <c r="R550" s="39" t="e">
        <f>IF($E550="",IF(INDEX(Mal!P$9:P$431,COUNTIF($E$108:$F549,"")-COUNT($H$108:$H549)+1,0)=R549,"",INDEX(Mal!P$9:P$431,COUNTIF($E$108:$F549,"")-COUNT($H$108:$H549)+1,0)),"")</f>
        <v>#N/A</v>
      </c>
      <c r="S550" s="39" t="e">
        <f>IF($E550="",IF(INDEX(Mal!Q$9:Q$431,COUNTIF($E$108:$F549,"")-COUNT($H$108:$H549)+1,0)=S549,"",INDEX(Mal!Q$9:Q$431,COUNTIF($E$108:$F549,"")-COUNT($H$108:$H549)+1,0)),"")</f>
        <v>#N/A</v>
      </c>
      <c r="T550" s="39" t="e">
        <f>IF($E550="",IF(INDEX(Mal!R$9:R$431,COUNTIF($E$108:$F549,"")-COUNT($H$108:$H549)+1,0)=T549,"",INDEX(Mal!R$9:R$431,COUNTIF($E$108:$F549,"")-COUNT($H$108:$H549)+1,0)),"")</f>
        <v>#N/A</v>
      </c>
      <c r="U550" s="39" t="e">
        <f>IF($E550="",IF(INDEX(Mal!S$9:S$431,COUNTIF($E$108:$F549,"")-COUNT($H$108:$H549)+1,0)=U549,"",INDEX(Mal!S$9:S$431,COUNTIF($E$108:$F549,"")-COUNT($H$108:$H549)+1,0)),"")</f>
        <v>#N/A</v>
      </c>
      <c r="V550" s="39" t="e">
        <f t="shared" si="24"/>
        <v>#N/A</v>
      </c>
      <c r="W550" s="39" t="e">
        <f>IF(IF(AND(E550="",F550=""),INDEX(Mal!I$9:I$431,(COUNT($H$108:$H550)-COUNTIF($V$108:$V550,"")),0),"")="","",IF(AND(E550="",F550=""),INDEX(Mal!I$9:I$431,(COUNT($H$108:$H550)-COUNTIF($V$108:$V550,"")),0),""))</f>
        <v>#N/A</v>
      </c>
      <c r="X550" s="39" t="e">
        <f>IF($E550="",IF(INDEX(Mal!J$9:J$431,COUNTIF($E$108:$F549,"")-COUNT($H$108:$H549)+1,0)=X549,"",INDEX(Mal!J$9:J$431,COUNTIF($E$108:$F549,"")-COUNT($H$108:$H549)+1,0)),"")</f>
        <v>#N/A</v>
      </c>
      <c r="Y550" s="39" t="e">
        <f>IF(AND(Y549="",$H550=$H549),"",IF(VLOOKUP($H550,Mal!$A$9:$T$431,20,0)='Sales Orders'!Y549,"",VLOOKUP($H550,Mal!$A$9:$T$431,20,0)))</f>
        <v>#N/A</v>
      </c>
      <c r="Z550" s="39" t="e">
        <f t="shared" si="25"/>
        <v>#N/A</v>
      </c>
    </row>
    <row r="551" spans="1:26">
      <c r="A551" t="str">
        <f>IFERROR(IF(VLOOKUP(H551,Mal!$A$9:$A$431,1,0),"","END"),"END")</f>
        <v>END</v>
      </c>
      <c r="B551" s="39" t="e">
        <f>IF($E551="",IF(INDEX(Mal!$D$9:$D$431,COUNTIF($E$108:$F550,"")-COUNT($H$108:$H550)+1,0)=B550,"",INDEX(Mal!$D$9:$D$431,COUNTIF($E$108:$F550,"")-COUNT($H$108:$H550)+1,0)),"")</f>
        <v>#N/A</v>
      </c>
      <c r="C551" s="39" t="e">
        <f t="shared" si="26"/>
        <v>#N/A</v>
      </c>
      <c r="D551" s="39" t="e">
        <f>IF($E551="",IF(INDEX(Mal!$F$9:$F$431,COUNTIF($E$108:$F550,"")-COUNT($H$108:$H550)+1,0)=D550,"",INDEX(Mal!$F$9:$F$431,COUNTIF($E$108:$F550,"")-COUNT($H$108:$H550)+1,0)),"")</f>
        <v>#N/A</v>
      </c>
      <c r="E551" s="39" t="e">
        <f>IF(AND(E550="",$H551=$H550),"",IF(VLOOKUP(H551,Mal!$A$9:$B$431,2,0)='Sales Orders'!E550,"",VLOOKUP($H551,Mal!$A$9:$B$431,2,0)))</f>
        <v>#N/A</v>
      </c>
      <c r="F551" s="39" t="e">
        <f>IF($E551="",IF(INDEX(Mal!$C$9:$C$431,COUNTIF($E$108:$F550,"")-COUNT($H$108:$H550)+1,0)=F550,"",INDEX(Mal!$C$9:$C$431,COUNTIF($E$108:$F550,"")-COUNT($H$108:$H550)+1,0)),"")</f>
        <v>#N/A</v>
      </c>
      <c r="G551" s="39" t="e">
        <f t="shared" si="27"/>
        <v>#N/A</v>
      </c>
      <c r="H551" s="39">
        <f>IF(COUNTIF(Mal!$A$9:$A$431,'Sales Orders'!H550)+COUNTIFS(Mal!$A$9:$A$431,H550,Mal!$B$9:$B$431,"&lt;&gt;")+COUNTIFS(Mal!$A$9:$A$431,H550,Mal!$C$9:$C$431,"&lt;&gt;")=COUNTIF('Sales Orders'!$H$108:H550,'Sales Orders'!H550),'Sales Orders'!H550+1,'Sales Orders'!H550)</f>
        <v>2</v>
      </c>
      <c r="I551" s="39" t="e">
        <f>IF(E551="","",IF(Mal!$C$5="","",Mal!$C$5))</f>
        <v>#N/A</v>
      </c>
      <c r="J551" s="39" t="e">
        <f>IF(AND(J550="",$H551=$H550),"",IF(VLOOKUP($H551,Mal!$A$9:$H$431,7,0)='Sales Orders'!J550,"",VLOOKUP($H551,Mal!$A$9:$H$431,7,0)))</f>
        <v>#N/A</v>
      </c>
      <c r="K551" s="39" t="e">
        <f>IF(AND(K550="",$H551=$H550),"",IF(VLOOKUP($H551,Mal!$A$9:$H$431,8,0)='Sales Orders'!K550,"",VLOOKUP($H551,Mal!$A$9:$H$431,8,0)))</f>
        <v>#N/A</v>
      </c>
      <c r="L551" s="39" t="e">
        <f>IF(E551="","",IF(Mal!$C$6="","",Mal!$C$6))</f>
        <v>#N/A</v>
      </c>
      <c r="M551" s="39" t="e">
        <f>IF($E551="",IF(INDEX(Mal!K$9:K$431,COUNTIF($E$108:$F550,"")-COUNT($H$108:$H550)+1,0)=M550,"",INDEX(Mal!K$9:K$431,COUNTIF($E$108:$F550,"")-COUNT($H$108:$H550)+1,0)),"")</f>
        <v>#N/A</v>
      </c>
      <c r="N551" s="39" t="e">
        <f>IF($E551="",IF(INDEX(Mal!L$9:L$431,COUNTIF($E$108:$F550,"")-COUNT($H$108:$H550)+1,0)=N550,"",INDEX(Mal!L$9:L$431,COUNTIF($E$108:$F550,"")-COUNT($H$108:$H550)+1,0)),"")</f>
        <v>#N/A</v>
      </c>
      <c r="O551" s="39" t="e">
        <f>IF($E551="",IF(INDEX(Mal!M$9:M$431,COUNTIF($E$108:$F550,"")-COUNT($H$108:$H550)+1,0)=O550,"",INDEX(Mal!M$9:M$431,COUNTIF($E$108:$F550,"")-COUNT($H$108:$H550)+1,0)),"")</f>
        <v>#N/A</v>
      </c>
      <c r="P551" s="39" t="e">
        <f>IF($E551="",IF(INDEX(Mal!N$9:N$431,COUNTIF($E$108:$F550,"")-COUNT($H$108:$H550)+1,0)=P550,"",INDEX(Mal!N$9:N$431,COUNTIF($E$108:$F550,"")-COUNT($H$108:$H550)+1,0)),"")</f>
        <v>#N/A</v>
      </c>
      <c r="Q551" s="39" t="e">
        <f>IF($E551="",IF(INDEX(Mal!O$9:O$431,COUNTIF($E$108:$F550,"")-COUNT($H$108:$H550)+1,0)=Q550,"",INDEX(Mal!O$9:O$431,COUNTIF($E$108:$F550,"")-COUNT($H$108:$H550)+1,0)),"")</f>
        <v>#N/A</v>
      </c>
      <c r="R551" s="39" t="e">
        <f>IF($E551="",IF(INDEX(Mal!P$9:P$431,COUNTIF($E$108:$F550,"")-COUNT($H$108:$H550)+1,0)=R550,"",INDEX(Mal!P$9:P$431,COUNTIF($E$108:$F550,"")-COUNT($H$108:$H550)+1,0)),"")</f>
        <v>#N/A</v>
      </c>
      <c r="S551" s="39" t="e">
        <f>IF($E551="",IF(INDEX(Mal!Q$9:Q$431,COUNTIF($E$108:$F550,"")-COUNT($H$108:$H550)+1,0)=S550,"",INDEX(Mal!Q$9:Q$431,COUNTIF($E$108:$F550,"")-COUNT($H$108:$H550)+1,0)),"")</f>
        <v>#N/A</v>
      </c>
      <c r="T551" s="39" t="e">
        <f>IF($E551="",IF(INDEX(Mal!R$9:R$431,COUNTIF($E$108:$F550,"")-COUNT($H$108:$H550)+1,0)=T550,"",INDEX(Mal!R$9:R$431,COUNTIF($E$108:$F550,"")-COUNT($H$108:$H550)+1,0)),"")</f>
        <v>#N/A</v>
      </c>
      <c r="U551" s="39" t="e">
        <f>IF($E551="",IF(INDEX(Mal!S$9:S$431,COUNTIF($E$108:$F550,"")-COUNT($H$108:$H550)+1,0)=U550,"",INDEX(Mal!S$9:S$431,COUNTIF($E$108:$F550,"")-COUNT($H$108:$H550)+1,0)),"")</f>
        <v>#N/A</v>
      </c>
      <c r="V551" s="39" t="e">
        <f t="shared" si="24"/>
        <v>#N/A</v>
      </c>
      <c r="W551" s="39" t="e">
        <f>IF(IF(AND(E551="",F551=""),INDEX(Mal!I$9:I$431,(COUNT($H$108:$H551)-COUNTIF($V$108:$V551,"")),0),"")="","",IF(AND(E551="",F551=""),INDEX(Mal!I$9:I$431,(COUNT($H$108:$H551)-COUNTIF($V$108:$V551,"")),0),""))</f>
        <v>#N/A</v>
      </c>
      <c r="X551" s="39" t="e">
        <f>IF($E551="",IF(INDEX(Mal!J$9:J$431,COUNTIF($E$108:$F550,"")-COUNT($H$108:$H550)+1,0)=X550,"",INDEX(Mal!J$9:J$431,COUNTIF($E$108:$F550,"")-COUNT($H$108:$H550)+1,0)),"")</f>
        <v>#N/A</v>
      </c>
      <c r="Y551" s="39" t="e">
        <f>IF(AND(Y550="",$H551=$H550),"",IF(VLOOKUP($H551,Mal!$A$9:$T$431,20,0)='Sales Orders'!Y550,"",VLOOKUP($H551,Mal!$A$9:$T$431,20,0)))</f>
        <v>#N/A</v>
      </c>
      <c r="Z551" s="39" t="e">
        <f t="shared" si="25"/>
        <v>#N/A</v>
      </c>
    </row>
    <row r="552" spans="1:26">
      <c r="A552" t="str">
        <f>IFERROR(IF(VLOOKUP(H552,Mal!$A$9:$A$431,1,0),"","END"),"END")</f>
        <v>END</v>
      </c>
      <c r="B552" s="39" t="e">
        <f>IF($E552="",IF(INDEX(Mal!$D$9:$D$431,COUNTIF($E$108:$F551,"")-COUNT($H$108:$H551)+1,0)=B551,"",INDEX(Mal!$D$9:$D$431,COUNTIF($E$108:$F551,"")-COUNT($H$108:$H551)+1,0)),"")</f>
        <v>#N/A</v>
      </c>
      <c r="C552" s="39" t="e">
        <f t="shared" si="26"/>
        <v>#N/A</v>
      </c>
      <c r="D552" s="39" t="e">
        <f>IF($E552="",IF(INDEX(Mal!$F$9:$F$431,COUNTIF($E$108:$F551,"")-COUNT($H$108:$H551)+1,0)=D551,"",INDEX(Mal!$F$9:$F$431,COUNTIF($E$108:$F551,"")-COUNT($H$108:$H551)+1,0)),"")</f>
        <v>#N/A</v>
      </c>
      <c r="E552" s="39" t="e">
        <f>IF(AND(E551="",$H552=$H551),"",IF(VLOOKUP(H552,Mal!$A$9:$B$431,2,0)='Sales Orders'!E551,"",VLOOKUP($H552,Mal!$A$9:$B$431,2,0)))</f>
        <v>#N/A</v>
      </c>
      <c r="F552" s="39" t="e">
        <f>IF($E552="",IF(INDEX(Mal!$C$9:$C$431,COUNTIF($E$108:$F551,"")-COUNT($H$108:$H551)+1,0)=F551,"",INDEX(Mal!$C$9:$C$431,COUNTIF($E$108:$F551,"")-COUNT($H$108:$H551)+1,0)),"")</f>
        <v>#N/A</v>
      </c>
      <c r="G552" s="39" t="e">
        <f t="shared" si="27"/>
        <v>#N/A</v>
      </c>
      <c r="H552" s="39">
        <f>IF(COUNTIF(Mal!$A$9:$A$431,'Sales Orders'!H551)+COUNTIFS(Mal!$A$9:$A$431,H551,Mal!$B$9:$B$431,"&lt;&gt;")+COUNTIFS(Mal!$A$9:$A$431,H551,Mal!$C$9:$C$431,"&lt;&gt;")=COUNTIF('Sales Orders'!$H$108:H551,'Sales Orders'!H551),'Sales Orders'!H551+1,'Sales Orders'!H551)</f>
        <v>2</v>
      </c>
      <c r="I552" s="39" t="e">
        <f>IF(E552="","",IF(Mal!$C$5="","",Mal!$C$5))</f>
        <v>#N/A</v>
      </c>
      <c r="J552" s="39" t="e">
        <f>IF(AND(J551="",$H552=$H551),"",IF(VLOOKUP($H552,Mal!$A$9:$H$431,7,0)='Sales Orders'!J551,"",VLOOKUP($H552,Mal!$A$9:$H$431,7,0)))</f>
        <v>#N/A</v>
      </c>
      <c r="K552" s="39" t="e">
        <f>IF(AND(K551="",$H552=$H551),"",IF(VLOOKUP($H552,Mal!$A$9:$H$431,8,0)='Sales Orders'!K551,"",VLOOKUP($H552,Mal!$A$9:$H$431,8,0)))</f>
        <v>#N/A</v>
      </c>
      <c r="L552" s="39" t="e">
        <f>IF(E552="","",IF(Mal!$C$6="","",Mal!$C$6))</f>
        <v>#N/A</v>
      </c>
      <c r="M552" s="39" t="e">
        <f>IF($E552="",IF(INDEX(Mal!K$9:K$431,COUNTIF($E$108:$F551,"")-COUNT($H$108:$H551)+1,0)=M551,"",INDEX(Mal!K$9:K$431,COUNTIF($E$108:$F551,"")-COUNT($H$108:$H551)+1,0)),"")</f>
        <v>#N/A</v>
      </c>
      <c r="N552" s="39" t="e">
        <f>IF($E552="",IF(INDEX(Mal!L$9:L$431,COUNTIF($E$108:$F551,"")-COUNT($H$108:$H551)+1,0)=N551,"",INDEX(Mal!L$9:L$431,COUNTIF($E$108:$F551,"")-COUNT($H$108:$H551)+1,0)),"")</f>
        <v>#N/A</v>
      </c>
      <c r="O552" s="39" t="e">
        <f>IF($E552="",IF(INDEX(Mal!M$9:M$431,COUNTIF($E$108:$F551,"")-COUNT($H$108:$H551)+1,0)=O551,"",INDEX(Mal!M$9:M$431,COUNTIF($E$108:$F551,"")-COUNT($H$108:$H551)+1,0)),"")</f>
        <v>#N/A</v>
      </c>
      <c r="P552" s="39" t="e">
        <f>IF($E552="",IF(INDEX(Mal!N$9:N$431,COUNTIF($E$108:$F551,"")-COUNT($H$108:$H551)+1,0)=P551,"",INDEX(Mal!N$9:N$431,COUNTIF($E$108:$F551,"")-COUNT($H$108:$H551)+1,0)),"")</f>
        <v>#N/A</v>
      </c>
      <c r="Q552" s="39" t="e">
        <f>IF($E552="",IF(INDEX(Mal!O$9:O$431,COUNTIF($E$108:$F551,"")-COUNT($H$108:$H551)+1,0)=Q551,"",INDEX(Mal!O$9:O$431,COUNTIF($E$108:$F551,"")-COUNT($H$108:$H551)+1,0)),"")</f>
        <v>#N/A</v>
      </c>
      <c r="R552" s="39" t="e">
        <f>IF($E552="",IF(INDEX(Mal!P$9:P$431,COUNTIF($E$108:$F551,"")-COUNT($H$108:$H551)+1,0)=R551,"",INDEX(Mal!P$9:P$431,COUNTIF($E$108:$F551,"")-COUNT($H$108:$H551)+1,0)),"")</f>
        <v>#N/A</v>
      </c>
      <c r="S552" s="39" t="e">
        <f>IF($E552="",IF(INDEX(Mal!Q$9:Q$431,COUNTIF($E$108:$F551,"")-COUNT($H$108:$H551)+1,0)=S551,"",INDEX(Mal!Q$9:Q$431,COUNTIF($E$108:$F551,"")-COUNT($H$108:$H551)+1,0)),"")</f>
        <v>#N/A</v>
      </c>
      <c r="T552" s="39" t="e">
        <f>IF($E552="",IF(INDEX(Mal!R$9:R$431,COUNTIF($E$108:$F551,"")-COUNT($H$108:$H551)+1,0)=T551,"",INDEX(Mal!R$9:R$431,COUNTIF($E$108:$F551,"")-COUNT($H$108:$H551)+1,0)),"")</f>
        <v>#N/A</v>
      </c>
      <c r="U552" s="39" t="e">
        <f>IF($E552="",IF(INDEX(Mal!S$9:S$431,COUNTIF($E$108:$F551,"")-COUNT($H$108:$H551)+1,0)=U551,"",INDEX(Mal!S$9:S$431,COUNTIF($E$108:$F551,"")-COUNT($H$108:$H551)+1,0)),"")</f>
        <v>#N/A</v>
      </c>
      <c r="V552" s="39" t="e">
        <f t="shared" si="24"/>
        <v>#N/A</v>
      </c>
      <c r="W552" s="39" t="e">
        <f>IF(IF(AND(E552="",F552=""),INDEX(Mal!I$9:I$431,(COUNT($H$108:$H552)-COUNTIF($V$108:$V552,"")),0),"")="","",IF(AND(E552="",F552=""),INDEX(Mal!I$9:I$431,(COUNT($H$108:$H552)-COUNTIF($V$108:$V552,"")),0),""))</f>
        <v>#N/A</v>
      </c>
      <c r="X552" s="39" t="e">
        <f>IF($E552="",IF(INDEX(Mal!J$9:J$431,COUNTIF($E$108:$F551,"")-COUNT($H$108:$H551)+1,0)=X551,"",INDEX(Mal!J$9:J$431,COUNTIF($E$108:$F551,"")-COUNT($H$108:$H551)+1,0)),"")</f>
        <v>#N/A</v>
      </c>
      <c r="Y552" s="39" t="e">
        <f>IF(AND(Y551="",$H552=$H551),"",IF(VLOOKUP($H552,Mal!$A$9:$T$431,20,0)='Sales Orders'!Y551,"",VLOOKUP($H552,Mal!$A$9:$T$431,20,0)))</f>
        <v>#N/A</v>
      </c>
      <c r="Z552" s="39" t="e">
        <f t="shared" si="25"/>
        <v>#N/A</v>
      </c>
    </row>
    <row r="553" spans="1:26">
      <c r="A553" t="str">
        <f>IFERROR(IF(VLOOKUP(H553,Mal!$A$9:$A$431,1,0),"","END"),"END")</f>
        <v>END</v>
      </c>
      <c r="B553" s="39" t="e">
        <f>IF($E553="",IF(INDEX(Mal!$D$9:$D$431,COUNTIF($E$108:$F552,"")-COUNT($H$108:$H552)+1,0)=B552,"",INDEX(Mal!$D$9:$D$431,COUNTIF($E$108:$F552,"")-COUNT($H$108:$H552)+1,0)),"")</f>
        <v>#N/A</v>
      </c>
      <c r="C553" s="39" t="e">
        <f t="shared" si="26"/>
        <v>#N/A</v>
      </c>
      <c r="D553" s="39" t="e">
        <f>IF($E553="",IF(INDEX(Mal!$F$9:$F$431,COUNTIF($E$108:$F552,"")-COUNT($H$108:$H552)+1,0)=D552,"",INDEX(Mal!$F$9:$F$431,COUNTIF($E$108:$F552,"")-COUNT($H$108:$H552)+1,0)),"")</f>
        <v>#N/A</v>
      </c>
      <c r="E553" s="39" t="e">
        <f>IF(AND(E552="",$H553=$H552),"",IF(VLOOKUP(H553,Mal!$A$9:$B$431,2,0)='Sales Orders'!E552,"",VLOOKUP($H553,Mal!$A$9:$B$431,2,0)))</f>
        <v>#N/A</v>
      </c>
      <c r="F553" s="39" t="e">
        <f>IF($E553="",IF(INDEX(Mal!$C$9:$C$431,COUNTIF($E$108:$F552,"")-COUNT($H$108:$H552)+1,0)=F552,"",INDEX(Mal!$C$9:$C$431,COUNTIF($E$108:$F552,"")-COUNT($H$108:$H552)+1,0)),"")</f>
        <v>#N/A</v>
      </c>
      <c r="G553" s="39" t="e">
        <f t="shared" si="27"/>
        <v>#N/A</v>
      </c>
      <c r="H553" s="39">
        <f>IF(COUNTIF(Mal!$A$9:$A$431,'Sales Orders'!H552)+COUNTIFS(Mal!$A$9:$A$431,H552,Mal!$B$9:$B$431,"&lt;&gt;")+COUNTIFS(Mal!$A$9:$A$431,H552,Mal!$C$9:$C$431,"&lt;&gt;")=COUNTIF('Sales Orders'!$H$108:H552,'Sales Orders'!H552),'Sales Orders'!H552+1,'Sales Orders'!H552)</f>
        <v>2</v>
      </c>
      <c r="I553" s="39" t="e">
        <f>IF(E553="","",IF(Mal!$C$5="","",Mal!$C$5))</f>
        <v>#N/A</v>
      </c>
      <c r="J553" s="39" t="e">
        <f>IF(AND(J552="",$H553=$H552),"",IF(VLOOKUP($H553,Mal!$A$9:$H$431,7,0)='Sales Orders'!J552,"",VLOOKUP($H553,Mal!$A$9:$H$431,7,0)))</f>
        <v>#N/A</v>
      </c>
      <c r="K553" s="39" t="e">
        <f>IF(AND(K552="",$H553=$H552),"",IF(VLOOKUP($H553,Mal!$A$9:$H$431,8,0)='Sales Orders'!K552,"",VLOOKUP($H553,Mal!$A$9:$H$431,8,0)))</f>
        <v>#N/A</v>
      </c>
      <c r="L553" s="39" t="e">
        <f>IF(E553="","",IF(Mal!$C$6="","",Mal!$C$6))</f>
        <v>#N/A</v>
      </c>
      <c r="M553" s="39" t="e">
        <f>IF($E553="",IF(INDEX(Mal!K$9:K$431,COUNTIF($E$108:$F552,"")-COUNT($H$108:$H552)+1,0)=M552,"",INDEX(Mal!K$9:K$431,COUNTIF($E$108:$F552,"")-COUNT($H$108:$H552)+1,0)),"")</f>
        <v>#N/A</v>
      </c>
      <c r="N553" s="39" t="e">
        <f>IF($E553="",IF(INDEX(Mal!L$9:L$431,COUNTIF($E$108:$F552,"")-COUNT($H$108:$H552)+1,0)=N552,"",INDEX(Mal!L$9:L$431,COUNTIF($E$108:$F552,"")-COUNT($H$108:$H552)+1,0)),"")</f>
        <v>#N/A</v>
      </c>
      <c r="O553" s="39" t="e">
        <f>IF($E553="",IF(INDEX(Mal!M$9:M$431,COUNTIF($E$108:$F552,"")-COUNT($H$108:$H552)+1,0)=O552,"",INDEX(Mal!M$9:M$431,COUNTIF($E$108:$F552,"")-COUNT($H$108:$H552)+1,0)),"")</f>
        <v>#N/A</v>
      </c>
      <c r="P553" s="39" t="e">
        <f>IF($E553="",IF(INDEX(Mal!N$9:N$431,COUNTIF($E$108:$F552,"")-COUNT($H$108:$H552)+1,0)=P552,"",INDEX(Mal!N$9:N$431,COUNTIF($E$108:$F552,"")-COUNT($H$108:$H552)+1,0)),"")</f>
        <v>#N/A</v>
      </c>
      <c r="Q553" s="39" t="e">
        <f>IF($E553="",IF(INDEX(Mal!O$9:O$431,COUNTIF($E$108:$F552,"")-COUNT($H$108:$H552)+1,0)=Q552,"",INDEX(Mal!O$9:O$431,COUNTIF($E$108:$F552,"")-COUNT($H$108:$H552)+1,0)),"")</f>
        <v>#N/A</v>
      </c>
      <c r="R553" s="39" t="e">
        <f>IF($E553="",IF(INDEX(Mal!P$9:P$431,COUNTIF($E$108:$F552,"")-COUNT($H$108:$H552)+1,0)=R552,"",INDEX(Mal!P$9:P$431,COUNTIF($E$108:$F552,"")-COUNT($H$108:$H552)+1,0)),"")</f>
        <v>#N/A</v>
      </c>
      <c r="S553" s="39" t="e">
        <f>IF($E553="",IF(INDEX(Mal!Q$9:Q$431,COUNTIF($E$108:$F552,"")-COUNT($H$108:$H552)+1,0)=S552,"",INDEX(Mal!Q$9:Q$431,COUNTIF($E$108:$F552,"")-COUNT($H$108:$H552)+1,0)),"")</f>
        <v>#N/A</v>
      </c>
      <c r="T553" s="39" t="e">
        <f>IF($E553="",IF(INDEX(Mal!R$9:R$431,COUNTIF($E$108:$F552,"")-COUNT($H$108:$H552)+1,0)=T552,"",INDEX(Mal!R$9:R$431,COUNTIF($E$108:$F552,"")-COUNT($H$108:$H552)+1,0)),"")</f>
        <v>#N/A</v>
      </c>
      <c r="U553" s="39" t="e">
        <f>IF($E553="",IF(INDEX(Mal!S$9:S$431,COUNTIF($E$108:$F552,"")-COUNT($H$108:$H552)+1,0)=U552,"",INDEX(Mal!S$9:S$431,COUNTIF($E$108:$F552,"")-COUNT($H$108:$H552)+1,0)),"")</f>
        <v>#N/A</v>
      </c>
      <c r="V553" s="39" t="e">
        <f t="shared" si="24"/>
        <v>#N/A</v>
      </c>
      <c r="W553" s="39" t="e">
        <f>IF(IF(AND(E553="",F553=""),INDEX(Mal!I$9:I$431,(COUNT($H$108:$H553)-COUNTIF($V$108:$V553,"")),0),"")="","",IF(AND(E553="",F553=""),INDEX(Mal!I$9:I$431,(COUNT($H$108:$H553)-COUNTIF($V$108:$V553,"")),0),""))</f>
        <v>#N/A</v>
      </c>
      <c r="X553" s="39" t="e">
        <f>IF($E553="",IF(INDEX(Mal!J$9:J$431,COUNTIF($E$108:$F552,"")-COUNT($H$108:$H552)+1,0)=X552,"",INDEX(Mal!J$9:J$431,COUNTIF($E$108:$F552,"")-COUNT($H$108:$H552)+1,0)),"")</f>
        <v>#N/A</v>
      </c>
      <c r="Y553" s="39" t="e">
        <f>IF(AND(Y552="",$H553=$H552),"",IF(VLOOKUP($H553,Mal!$A$9:$T$431,20,0)='Sales Orders'!Y552,"",VLOOKUP($H553,Mal!$A$9:$T$431,20,0)))</f>
        <v>#N/A</v>
      </c>
      <c r="Z553" s="39" t="e">
        <f t="shared" si="25"/>
        <v>#N/A</v>
      </c>
    </row>
    <row r="554" spans="1:26">
      <c r="A554" t="str">
        <f>IFERROR(IF(VLOOKUP(H554,Mal!$A$9:$A$431,1,0),"","END"),"END")</f>
        <v>END</v>
      </c>
      <c r="B554" s="39" t="e">
        <f>IF($E554="",IF(INDEX(Mal!$D$9:$D$431,COUNTIF($E$108:$F553,"")-COUNT($H$108:$H553)+1,0)=B553,"",INDEX(Mal!$D$9:$D$431,COUNTIF($E$108:$F553,"")-COUNT($H$108:$H553)+1,0)),"")</f>
        <v>#N/A</v>
      </c>
      <c r="C554" s="39" t="e">
        <f t="shared" si="26"/>
        <v>#N/A</v>
      </c>
      <c r="D554" s="39" t="e">
        <f>IF($E554="",IF(INDEX(Mal!$F$9:$F$431,COUNTIF($E$108:$F553,"")-COUNT($H$108:$H553)+1,0)=D553,"",INDEX(Mal!$F$9:$F$431,COUNTIF($E$108:$F553,"")-COUNT($H$108:$H553)+1,0)),"")</f>
        <v>#N/A</v>
      </c>
      <c r="E554" s="39" t="e">
        <f>IF(AND(E553="",$H554=$H553),"",IF(VLOOKUP(H554,Mal!$A$9:$B$431,2,0)='Sales Orders'!E553,"",VLOOKUP($H554,Mal!$A$9:$B$431,2,0)))</f>
        <v>#N/A</v>
      </c>
      <c r="F554" s="39" t="e">
        <f>IF($E554="",IF(INDEX(Mal!$C$9:$C$431,COUNTIF($E$108:$F553,"")-COUNT($H$108:$H553)+1,0)=F553,"",INDEX(Mal!$C$9:$C$431,COUNTIF($E$108:$F553,"")-COUNT($H$108:$H553)+1,0)),"")</f>
        <v>#N/A</v>
      </c>
      <c r="G554" s="39" t="e">
        <f t="shared" si="27"/>
        <v>#N/A</v>
      </c>
      <c r="H554" s="39">
        <f>IF(COUNTIF(Mal!$A$9:$A$431,'Sales Orders'!H553)+COUNTIFS(Mal!$A$9:$A$431,H553,Mal!$B$9:$B$431,"&lt;&gt;")+COUNTIFS(Mal!$A$9:$A$431,H553,Mal!$C$9:$C$431,"&lt;&gt;")=COUNTIF('Sales Orders'!$H$108:H553,'Sales Orders'!H553),'Sales Orders'!H553+1,'Sales Orders'!H553)</f>
        <v>2</v>
      </c>
      <c r="I554" s="39" t="e">
        <f>IF(E554="","",IF(Mal!$C$5="","",Mal!$C$5))</f>
        <v>#N/A</v>
      </c>
      <c r="J554" s="39" t="e">
        <f>IF(AND(J553="",$H554=$H553),"",IF(VLOOKUP($H554,Mal!$A$9:$H$431,7,0)='Sales Orders'!J553,"",VLOOKUP($H554,Mal!$A$9:$H$431,7,0)))</f>
        <v>#N/A</v>
      </c>
      <c r="K554" s="39" t="e">
        <f>IF(AND(K553="",$H554=$H553),"",IF(VLOOKUP($H554,Mal!$A$9:$H$431,8,0)='Sales Orders'!K553,"",VLOOKUP($H554,Mal!$A$9:$H$431,8,0)))</f>
        <v>#N/A</v>
      </c>
      <c r="L554" s="39" t="e">
        <f>IF(E554="","",IF(Mal!$C$6="","",Mal!$C$6))</f>
        <v>#N/A</v>
      </c>
      <c r="M554" s="39" t="e">
        <f>IF($E554="",IF(INDEX(Mal!K$9:K$431,COUNTIF($E$108:$F553,"")-COUNT($H$108:$H553)+1,0)=M553,"",INDEX(Mal!K$9:K$431,COUNTIF($E$108:$F553,"")-COUNT($H$108:$H553)+1,0)),"")</f>
        <v>#N/A</v>
      </c>
      <c r="N554" s="39" t="e">
        <f>IF($E554="",IF(INDEX(Mal!L$9:L$431,COUNTIF($E$108:$F553,"")-COUNT($H$108:$H553)+1,0)=N553,"",INDEX(Mal!L$9:L$431,COUNTIF($E$108:$F553,"")-COUNT($H$108:$H553)+1,0)),"")</f>
        <v>#N/A</v>
      </c>
      <c r="O554" s="39" t="e">
        <f>IF($E554="",IF(INDEX(Mal!M$9:M$431,COUNTIF($E$108:$F553,"")-COUNT($H$108:$H553)+1,0)=O553,"",INDEX(Mal!M$9:M$431,COUNTIF($E$108:$F553,"")-COUNT($H$108:$H553)+1,0)),"")</f>
        <v>#N/A</v>
      </c>
      <c r="P554" s="39" t="e">
        <f>IF($E554="",IF(INDEX(Mal!N$9:N$431,COUNTIF($E$108:$F553,"")-COUNT($H$108:$H553)+1,0)=P553,"",INDEX(Mal!N$9:N$431,COUNTIF($E$108:$F553,"")-COUNT($H$108:$H553)+1,0)),"")</f>
        <v>#N/A</v>
      </c>
      <c r="Q554" s="39" t="e">
        <f>IF($E554="",IF(INDEX(Mal!O$9:O$431,COUNTIF($E$108:$F553,"")-COUNT($H$108:$H553)+1,0)=Q553,"",INDEX(Mal!O$9:O$431,COUNTIF($E$108:$F553,"")-COUNT($H$108:$H553)+1,0)),"")</f>
        <v>#N/A</v>
      </c>
      <c r="R554" s="39" t="e">
        <f>IF($E554="",IF(INDEX(Mal!P$9:P$431,COUNTIF($E$108:$F553,"")-COUNT($H$108:$H553)+1,0)=R553,"",INDEX(Mal!P$9:P$431,COUNTIF($E$108:$F553,"")-COUNT($H$108:$H553)+1,0)),"")</f>
        <v>#N/A</v>
      </c>
      <c r="S554" s="39" t="e">
        <f>IF($E554="",IF(INDEX(Mal!Q$9:Q$431,COUNTIF($E$108:$F553,"")-COUNT($H$108:$H553)+1,0)=S553,"",INDEX(Mal!Q$9:Q$431,COUNTIF($E$108:$F553,"")-COUNT($H$108:$H553)+1,0)),"")</f>
        <v>#N/A</v>
      </c>
      <c r="T554" s="39" t="e">
        <f>IF($E554="",IF(INDEX(Mal!R$9:R$431,COUNTIF($E$108:$F553,"")-COUNT($H$108:$H553)+1,0)=T553,"",INDEX(Mal!R$9:R$431,COUNTIF($E$108:$F553,"")-COUNT($H$108:$H553)+1,0)),"")</f>
        <v>#N/A</v>
      </c>
      <c r="U554" s="39" t="e">
        <f>IF($E554="",IF(INDEX(Mal!S$9:S$431,COUNTIF($E$108:$F553,"")-COUNT($H$108:$H553)+1,0)=U553,"",INDEX(Mal!S$9:S$431,COUNTIF($E$108:$F553,"")-COUNT($H$108:$H553)+1,0)),"")</f>
        <v>#N/A</v>
      </c>
      <c r="V554" s="39" t="e">
        <f t="shared" si="24"/>
        <v>#N/A</v>
      </c>
      <c r="W554" s="39" t="e">
        <f>IF(IF(AND(E554="",F554=""),INDEX(Mal!I$9:I$431,(COUNT($H$108:$H554)-COUNTIF($V$108:$V554,"")),0),"")="","",IF(AND(E554="",F554=""),INDEX(Mal!I$9:I$431,(COUNT($H$108:$H554)-COUNTIF($V$108:$V554,"")),0),""))</f>
        <v>#N/A</v>
      </c>
      <c r="X554" s="39" t="e">
        <f>IF($E554="",IF(INDEX(Mal!J$9:J$431,COUNTIF($E$108:$F553,"")-COUNT($H$108:$H553)+1,0)=X553,"",INDEX(Mal!J$9:J$431,COUNTIF($E$108:$F553,"")-COUNT($H$108:$H553)+1,0)),"")</f>
        <v>#N/A</v>
      </c>
      <c r="Y554" s="39" t="e">
        <f>IF(AND(Y553="",$H554=$H553),"",IF(VLOOKUP($H554,Mal!$A$9:$T$431,20,0)='Sales Orders'!Y553,"",VLOOKUP($H554,Mal!$A$9:$T$431,20,0)))</f>
        <v>#N/A</v>
      </c>
      <c r="Z554" s="39" t="e">
        <f t="shared" si="25"/>
        <v>#N/A</v>
      </c>
    </row>
    <row r="555" spans="1:26">
      <c r="A555" t="str">
        <f>IFERROR(IF(VLOOKUP(H555,Mal!$A$9:$A$431,1,0),"","END"),"END")</f>
        <v>END</v>
      </c>
      <c r="B555" s="39" t="e">
        <f>IF($E555="",IF(INDEX(Mal!$D$9:$D$431,COUNTIF($E$108:$F554,"")-COUNT($H$108:$H554)+1,0)=B554,"",INDEX(Mal!$D$9:$D$431,COUNTIF($E$108:$F554,"")-COUNT($H$108:$H554)+1,0)),"")</f>
        <v>#N/A</v>
      </c>
      <c r="C555" s="39" t="e">
        <f t="shared" si="26"/>
        <v>#N/A</v>
      </c>
      <c r="D555" s="39" t="e">
        <f>IF($E555="",IF(INDEX(Mal!$F$9:$F$431,COUNTIF($E$108:$F554,"")-COUNT($H$108:$H554)+1,0)=D554,"",INDEX(Mal!$F$9:$F$431,COUNTIF($E$108:$F554,"")-COUNT($H$108:$H554)+1,0)),"")</f>
        <v>#N/A</v>
      </c>
      <c r="E555" s="39" t="e">
        <f>IF(AND(E554="",$H555=$H554),"",IF(VLOOKUP(H555,Mal!$A$9:$B$431,2,0)='Sales Orders'!E554,"",VLOOKUP($H555,Mal!$A$9:$B$431,2,0)))</f>
        <v>#N/A</v>
      </c>
      <c r="F555" s="39" t="e">
        <f>IF($E555="",IF(INDEX(Mal!$C$9:$C$431,COUNTIF($E$108:$F554,"")-COUNT($H$108:$H554)+1,0)=F554,"",INDEX(Mal!$C$9:$C$431,COUNTIF($E$108:$F554,"")-COUNT($H$108:$H554)+1,0)),"")</f>
        <v>#N/A</v>
      </c>
      <c r="G555" s="39" t="e">
        <f t="shared" si="27"/>
        <v>#N/A</v>
      </c>
      <c r="H555" s="39">
        <f>IF(COUNTIF(Mal!$A$9:$A$431,'Sales Orders'!H554)+COUNTIFS(Mal!$A$9:$A$431,H554,Mal!$B$9:$B$431,"&lt;&gt;")+COUNTIFS(Mal!$A$9:$A$431,H554,Mal!$C$9:$C$431,"&lt;&gt;")=COUNTIF('Sales Orders'!$H$108:H554,'Sales Orders'!H554),'Sales Orders'!H554+1,'Sales Orders'!H554)</f>
        <v>2</v>
      </c>
      <c r="I555" s="39" t="e">
        <f>IF(E555="","",IF(Mal!$C$5="","",Mal!$C$5))</f>
        <v>#N/A</v>
      </c>
      <c r="J555" s="39" t="e">
        <f>IF(AND(J554="",$H555=$H554),"",IF(VLOOKUP($H555,Mal!$A$9:$H$431,7,0)='Sales Orders'!J554,"",VLOOKUP($H555,Mal!$A$9:$H$431,7,0)))</f>
        <v>#N/A</v>
      </c>
      <c r="K555" s="39" t="e">
        <f>IF(AND(K554="",$H555=$H554),"",IF(VLOOKUP($H555,Mal!$A$9:$H$431,8,0)='Sales Orders'!K554,"",VLOOKUP($H555,Mal!$A$9:$H$431,8,0)))</f>
        <v>#N/A</v>
      </c>
      <c r="L555" s="39" t="e">
        <f>IF(E555="","",IF(Mal!$C$6="","",Mal!$C$6))</f>
        <v>#N/A</v>
      </c>
      <c r="M555" s="39" t="e">
        <f>IF($E555="",IF(INDEX(Mal!K$9:K$431,COUNTIF($E$108:$F554,"")-COUNT($H$108:$H554)+1,0)=M554,"",INDEX(Mal!K$9:K$431,COUNTIF($E$108:$F554,"")-COUNT($H$108:$H554)+1,0)),"")</f>
        <v>#N/A</v>
      </c>
      <c r="N555" s="39" t="e">
        <f>IF($E555="",IF(INDEX(Mal!L$9:L$431,COUNTIF($E$108:$F554,"")-COUNT($H$108:$H554)+1,0)=N554,"",INDEX(Mal!L$9:L$431,COUNTIF($E$108:$F554,"")-COUNT($H$108:$H554)+1,0)),"")</f>
        <v>#N/A</v>
      </c>
      <c r="O555" s="39" t="e">
        <f>IF($E555="",IF(INDEX(Mal!M$9:M$431,COUNTIF($E$108:$F554,"")-COUNT($H$108:$H554)+1,0)=O554,"",INDEX(Mal!M$9:M$431,COUNTIF($E$108:$F554,"")-COUNT($H$108:$H554)+1,0)),"")</f>
        <v>#N/A</v>
      </c>
      <c r="P555" s="39" t="e">
        <f>IF($E555="",IF(INDEX(Mal!N$9:N$431,COUNTIF($E$108:$F554,"")-COUNT($H$108:$H554)+1,0)=P554,"",INDEX(Mal!N$9:N$431,COUNTIF($E$108:$F554,"")-COUNT($H$108:$H554)+1,0)),"")</f>
        <v>#N/A</v>
      </c>
      <c r="Q555" s="39" t="e">
        <f>IF($E555="",IF(INDEX(Mal!O$9:O$431,COUNTIF($E$108:$F554,"")-COUNT($H$108:$H554)+1,0)=Q554,"",INDEX(Mal!O$9:O$431,COUNTIF($E$108:$F554,"")-COUNT($H$108:$H554)+1,0)),"")</f>
        <v>#N/A</v>
      </c>
      <c r="R555" s="39" t="e">
        <f>IF($E555="",IF(INDEX(Mal!P$9:P$431,COUNTIF($E$108:$F554,"")-COUNT($H$108:$H554)+1,0)=R554,"",INDEX(Mal!P$9:P$431,COUNTIF($E$108:$F554,"")-COUNT($H$108:$H554)+1,0)),"")</f>
        <v>#N/A</v>
      </c>
      <c r="S555" s="39" t="e">
        <f>IF($E555="",IF(INDEX(Mal!Q$9:Q$431,COUNTIF($E$108:$F554,"")-COUNT($H$108:$H554)+1,0)=S554,"",INDEX(Mal!Q$9:Q$431,COUNTIF($E$108:$F554,"")-COUNT($H$108:$H554)+1,0)),"")</f>
        <v>#N/A</v>
      </c>
      <c r="T555" s="39" t="e">
        <f>IF($E555="",IF(INDEX(Mal!R$9:R$431,COUNTIF($E$108:$F554,"")-COUNT($H$108:$H554)+1,0)=T554,"",INDEX(Mal!R$9:R$431,COUNTIF($E$108:$F554,"")-COUNT($H$108:$H554)+1,0)),"")</f>
        <v>#N/A</v>
      </c>
      <c r="U555" s="39" t="e">
        <f>IF($E555="",IF(INDEX(Mal!S$9:S$431,COUNTIF($E$108:$F554,"")-COUNT($H$108:$H554)+1,0)=U554,"",INDEX(Mal!S$9:S$431,COUNTIF($E$108:$F554,"")-COUNT($H$108:$H554)+1,0)),"")</f>
        <v>#N/A</v>
      </c>
      <c r="V555" s="39" t="e">
        <f t="shared" si="24"/>
        <v>#N/A</v>
      </c>
      <c r="W555" s="39" t="e">
        <f>IF(IF(AND(E555="",F555=""),INDEX(Mal!I$9:I$431,(COUNT($H$108:$H555)-COUNTIF($V$108:$V555,"")),0),"")="","",IF(AND(E555="",F555=""),INDEX(Mal!I$9:I$431,(COUNT($H$108:$H555)-COUNTIF($V$108:$V555,"")),0),""))</f>
        <v>#N/A</v>
      </c>
      <c r="X555" s="39" t="e">
        <f>IF($E555="",IF(INDEX(Mal!J$9:J$431,COUNTIF($E$108:$F554,"")-COUNT($H$108:$H554)+1,0)=X554,"",INDEX(Mal!J$9:J$431,COUNTIF($E$108:$F554,"")-COUNT($H$108:$H554)+1,0)),"")</f>
        <v>#N/A</v>
      </c>
      <c r="Y555" s="39" t="e">
        <f>IF(AND(Y554="",$H555=$H554),"",IF(VLOOKUP($H555,Mal!$A$9:$T$431,20,0)='Sales Orders'!Y554,"",VLOOKUP($H555,Mal!$A$9:$T$431,20,0)))</f>
        <v>#N/A</v>
      </c>
      <c r="Z555" s="39" t="e">
        <f t="shared" si="25"/>
        <v>#N/A</v>
      </c>
    </row>
    <row r="556" spans="1:26">
      <c r="A556" t="str">
        <f>IFERROR(IF(VLOOKUP(H556,Mal!$A$9:$A$431,1,0),"","END"),"END")</f>
        <v>END</v>
      </c>
      <c r="B556" s="39" t="e">
        <f>IF($E556="",IF(INDEX(Mal!$D$9:$D$431,COUNTIF($E$108:$F555,"")-COUNT($H$108:$H555)+1,0)=B555,"",INDEX(Mal!$D$9:$D$431,COUNTIF($E$108:$F555,"")-COUNT($H$108:$H555)+1,0)),"")</f>
        <v>#N/A</v>
      </c>
      <c r="C556" s="39" t="e">
        <f t="shared" si="26"/>
        <v>#N/A</v>
      </c>
      <c r="D556" s="39" t="e">
        <f>IF($E556="",IF(INDEX(Mal!$F$9:$F$431,COUNTIF($E$108:$F555,"")-COUNT($H$108:$H555)+1,0)=D555,"",INDEX(Mal!$F$9:$F$431,COUNTIF($E$108:$F555,"")-COUNT($H$108:$H555)+1,0)),"")</f>
        <v>#N/A</v>
      </c>
      <c r="E556" s="39" t="e">
        <f>IF(AND(E555="",$H556=$H555),"",IF(VLOOKUP(H556,Mal!$A$9:$B$431,2,0)='Sales Orders'!E555,"",VLOOKUP($H556,Mal!$A$9:$B$431,2,0)))</f>
        <v>#N/A</v>
      </c>
      <c r="F556" s="39" t="e">
        <f>IF($E556="",IF(INDEX(Mal!$C$9:$C$431,COUNTIF($E$108:$F555,"")-COUNT($H$108:$H555)+1,0)=F555,"",INDEX(Mal!$C$9:$C$431,COUNTIF($E$108:$F555,"")-COUNT($H$108:$H555)+1,0)),"")</f>
        <v>#N/A</v>
      </c>
      <c r="G556" s="39" t="e">
        <f t="shared" si="27"/>
        <v>#N/A</v>
      </c>
      <c r="H556" s="39">
        <f>IF(COUNTIF(Mal!$A$9:$A$431,'Sales Orders'!H555)+COUNTIFS(Mal!$A$9:$A$431,H555,Mal!$B$9:$B$431,"&lt;&gt;")+COUNTIFS(Mal!$A$9:$A$431,H555,Mal!$C$9:$C$431,"&lt;&gt;")=COUNTIF('Sales Orders'!$H$108:H555,'Sales Orders'!H555),'Sales Orders'!H555+1,'Sales Orders'!H555)</f>
        <v>2</v>
      </c>
      <c r="I556" s="39" t="e">
        <f>IF(E556="","",IF(Mal!$C$5="","",Mal!$C$5))</f>
        <v>#N/A</v>
      </c>
      <c r="J556" s="39" t="e">
        <f>IF(AND(J555="",$H556=$H555),"",IF(VLOOKUP($H556,Mal!$A$9:$H$431,7,0)='Sales Orders'!J555,"",VLOOKUP($H556,Mal!$A$9:$H$431,7,0)))</f>
        <v>#N/A</v>
      </c>
      <c r="K556" s="39" t="e">
        <f>IF(AND(K555="",$H556=$H555),"",IF(VLOOKUP($H556,Mal!$A$9:$H$431,8,0)='Sales Orders'!K555,"",VLOOKUP($H556,Mal!$A$9:$H$431,8,0)))</f>
        <v>#N/A</v>
      </c>
      <c r="L556" s="39" t="e">
        <f>IF(E556="","",IF(Mal!$C$6="","",Mal!$C$6))</f>
        <v>#N/A</v>
      </c>
      <c r="M556" s="39" t="e">
        <f>IF($E556="",IF(INDEX(Mal!K$9:K$431,COUNTIF($E$108:$F555,"")-COUNT($H$108:$H555)+1,0)=M555,"",INDEX(Mal!K$9:K$431,COUNTIF($E$108:$F555,"")-COUNT($H$108:$H555)+1,0)),"")</f>
        <v>#N/A</v>
      </c>
      <c r="N556" s="39" t="e">
        <f>IF($E556="",IF(INDEX(Mal!L$9:L$431,COUNTIF($E$108:$F555,"")-COUNT($H$108:$H555)+1,0)=N555,"",INDEX(Mal!L$9:L$431,COUNTIF($E$108:$F555,"")-COUNT($H$108:$H555)+1,0)),"")</f>
        <v>#N/A</v>
      </c>
      <c r="O556" s="39" t="e">
        <f>IF($E556="",IF(INDEX(Mal!M$9:M$431,COUNTIF($E$108:$F555,"")-COUNT($H$108:$H555)+1,0)=O555,"",INDEX(Mal!M$9:M$431,COUNTIF($E$108:$F555,"")-COUNT($H$108:$H555)+1,0)),"")</f>
        <v>#N/A</v>
      </c>
      <c r="P556" s="39" t="e">
        <f>IF($E556="",IF(INDEX(Mal!N$9:N$431,COUNTIF($E$108:$F555,"")-COUNT($H$108:$H555)+1,0)=P555,"",INDEX(Mal!N$9:N$431,COUNTIF($E$108:$F555,"")-COUNT($H$108:$H555)+1,0)),"")</f>
        <v>#N/A</v>
      </c>
      <c r="Q556" s="39" t="e">
        <f>IF($E556="",IF(INDEX(Mal!O$9:O$431,COUNTIF($E$108:$F555,"")-COUNT($H$108:$H555)+1,0)=Q555,"",INDEX(Mal!O$9:O$431,COUNTIF($E$108:$F555,"")-COUNT($H$108:$H555)+1,0)),"")</f>
        <v>#N/A</v>
      </c>
      <c r="R556" s="39" t="e">
        <f>IF($E556="",IF(INDEX(Mal!P$9:P$431,COUNTIF($E$108:$F555,"")-COUNT($H$108:$H555)+1,0)=R555,"",INDEX(Mal!P$9:P$431,COUNTIF($E$108:$F555,"")-COUNT($H$108:$H555)+1,0)),"")</f>
        <v>#N/A</v>
      </c>
      <c r="S556" s="39" t="e">
        <f>IF($E556="",IF(INDEX(Mal!Q$9:Q$431,COUNTIF($E$108:$F555,"")-COUNT($H$108:$H555)+1,0)=S555,"",INDEX(Mal!Q$9:Q$431,COUNTIF($E$108:$F555,"")-COUNT($H$108:$H555)+1,0)),"")</f>
        <v>#N/A</v>
      </c>
      <c r="T556" s="39" t="e">
        <f>IF($E556="",IF(INDEX(Mal!R$9:R$431,COUNTIF($E$108:$F555,"")-COUNT($H$108:$H555)+1,0)=T555,"",INDEX(Mal!R$9:R$431,COUNTIF($E$108:$F555,"")-COUNT($H$108:$H555)+1,0)),"")</f>
        <v>#N/A</v>
      </c>
      <c r="U556" s="39" t="e">
        <f>IF($E556="",IF(INDEX(Mal!S$9:S$431,COUNTIF($E$108:$F555,"")-COUNT($H$108:$H555)+1,0)=U555,"",INDEX(Mal!S$9:S$431,COUNTIF($E$108:$F555,"")-COUNT($H$108:$H555)+1,0)),"")</f>
        <v>#N/A</v>
      </c>
      <c r="V556" s="39" t="e">
        <f t="shared" si="24"/>
        <v>#N/A</v>
      </c>
      <c r="W556" s="39" t="e">
        <f>IF(IF(AND(E556="",F556=""),INDEX(Mal!I$9:I$431,(COUNT($H$108:$H556)-COUNTIF($V$108:$V556,"")),0),"")="","",IF(AND(E556="",F556=""),INDEX(Mal!I$9:I$431,(COUNT($H$108:$H556)-COUNTIF($V$108:$V556,"")),0),""))</f>
        <v>#N/A</v>
      </c>
      <c r="X556" s="39" t="e">
        <f>IF($E556="",IF(INDEX(Mal!J$9:J$431,COUNTIF($E$108:$F555,"")-COUNT($H$108:$H555)+1,0)=X555,"",INDEX(Mal!J$9:J$431,COUNTIF($E$108:$F555,"")-COUNT($H$108:$H555)+1,0)),"")</f>
        <v>#N/A</v>
      </c>
      <c r="Y556" s="39" t="e">
        <f>IF(AND(Y555="",$H556=$H555),"",IF(VLOOKUP($H556,Mal!$A$9:$T$431,20,0)='Sales Orders'!Y555,"",VLOOKUP($H556,Mal!$A$9:$T$431,20,0)))</f>
        <v>#N/A</v>
      </c>
      <c r="Z556" s="39" t="e">
        <f t="shared" si="25"/>
        <v>#N/A</v>
      </c>
    </row>
    <row r="557" spans="1:26">
      <c r="A557" t="str">
        <f>IFERROR(IF(VLOOKUP(H557,Mal!$A$9:$A$431,1,0),"","END"),"END")</f>
        <v>END</v>
      </c>
      <c r="B557" s="39" t="e">
        <f>IF($E557="",IF(INDEX(Mal!$D$9:$D$431,COUNTIF($E$108:$F556,"")-COUNT($H$108:$H556)+1,0)=B556,"",INDEX(Mal!$D$9:$D$431,COUNTIF($E$108:$F556,"")-COUNT($H$108:$H556)+1,0)),"")</f>
        <v>#N/A</v>
      </c>
      <c r="C557" s="39" t="e">
        <f t="shared" si="26"/>
        <v>#N/A</v>
      </c>
      <c r="D557" s="39" t="e">
        <f>IF($E557="",IF(INDEX(Mal!$F$9:$F$431,COUNTIF($E$108:$F556,"")-COUNT($H$108:$H556)+1,0)=D556,"",INDEX(Mal!$F$9:$F$431,COUNTIF($E$108:$F556,"")-COUNT($H$108:$H556)+1,0)),"")</f>
        <v>#N/A</v>
      </c>
      <c r="E557" s="39" t="e">
        <f>IF(AND(E556="",$H557=$H556),"",IF(VLOOKUP(H557,Mal!$A$9:$B$431,2,0)='Sales Orders'!E556,"",VLOOKUP($H557,Mal!$A$9:$B$431,2,0)))</f>
        <v>#N/A</v>
      </c>
      <c r="F557" s="39" t="e">
        <f>IF($E557="",IF(INDEX(Mal!$C$9:$C$431,COUNTIF($E$108:$F556,"")-COUNT($H$108:$H556)+1,0)=F556,"",INDEX(Mal!$C$9:$C$431,COUNTIF($E$108:$F556,"")-COUNT($H$108:$H556)+1,0)),"")</f>
        <v>#N/A</v>
      </c>
      <c r="G557" s="39" t="e">
        <f t="shared" si="27"/>
        <v>#N/A</v>
      </c>
      <c r="H557" s="39">
        <f>IF(COUNTIF(Mal!$A$9:$A$431,'Sales Orders'!H556)+COUNTIFS(Mal!$A$9:$A$431,H556,Mal!$B$9:$B$431,"&lt;&gt;")+COUNTIFS(Mal!$A$9:$A$431,H556,Mal!$C$9:$C$431,"&lt;&gt;")=COUNTIF('Sales Orders'!$H$108:H556,'Sales Orders'!H556),'Sales Orders'!H556+1,'Sales Orders'!H556)</f>
        <v>2</v>
      </c>
      <c r="I557" s="39" t="e">
        <f>IF(E557="","",IF(Mal!$C$5="","",Mal!$C$5))</f>
        <v>#N/A</v>
      </c>
      <c r="J557" s="39" t="e">
        <f>IF(AND(J556="",$H557=$H556),"",IF(VLOOKUP($H557,Mal!$A$9:$H$431,7,0)='Sales Orders'!J556,"",VLOOKUP($H557,Mal!$A$9:$H$431,7,0)))</f>
        <v>#N/A</v>
      </c>
      <c r="K557" s="39" t="e">
        <f>IF(AND(K556="",$H557=$H556),"",IF(VLOOKUP($H557,Mal!$A$9:$H$431,8,0)='Sales Orders'!K556,"",VLOOKUP($H557,Mal!$A$9:$H$431,8,0)))</f>
        <v>#N/A</v>
      </c>
      <c r="L557" s="39" t="e">
        <f>IF(E557="","",IF(Mal!$C$6="","",Mal!$C$6))</f>
        <v>#N/A</v>
      </c>
      <c r="M557" s="39" t="e">
        <f>IF($E557="",IF(INDEX(Mal!K$9:K$431,COUNTIF($E$108:$F556,"")-COUNT($H$108:$H556)+1,0)=M556,"",INDEX(Mal!K$9:K$431,COUNTIF($E$108:$F556,"")-COUNT($H$108:$H556)+1,0)),"")</f>
        <v>#N/A</v>
      </c>
      <c r="N557" s="39" t="e">
        <f>IF($E557="",IF(INDEX(Mal!L$9:L$431,COUNTIF($E$108:$F556,"")-COUNT($H$108:$H556)+1,0)=N556,"",INDEX(Mal!L$9:L$431,COUNTIF($E$108:$F556,"")-COUNT($H$108:$H556)+1,0)),"")</f>
        <v>#N/A</v>
      </c>
      <c r="O557" s="39" t="e">
        <f>IF($E557="",IF(INDEX(Mal!M$9:M$431,COUNTIF($E$108:$F556,"")-COUNT($H$108:$H556)+1,0)=O556,"",INDEX(Mal!M$9:M$431,COUNTIF($E$108:$F556,"")-COUNT($H$108:$H556)+1,0)),"")</f>
        <v>#N/A</v>
      </c>
      <c r="P557" s="39" t="e">
        <f>IF($E557="",IF(INDEX(Mal!N$9:N$431,COUNTIF($E$108:$F556,"")-COUNT($H$108:$H556)+1,0)=P556,"",INDEX(Mal!N$9:N$431,COUNTIF($E$108:$F556,"")-COUNT($H$108:$H556)+1,0)),"")</f>
        <v>#N/A</v>
      </c>
      <c r="Q557" s="39" t="e">
        <f>IF($E557="",IF(INDEX(Mal!O$9:O$431,COUNTIF($E$108:$F556,"")-COUNT($H$108:$H556)+1,0)=Q556,"",INDEX(Mal!O$9:O$431,COUNTIF($E$108:$F556,"")-COUNT($H$108:$H556)+1,0)),"")</f>
        <v>#N/A</v>
      </c>
      <c r="R557" s="39" t="e">
        <f>IF($E557="",IF(INDEX(Mal!P$9:P$431,COUNTIF($E$108:$F556,"")-COUNT($H$108:$H556)+1,0)=R556,"",INDEX(Mal!P$9:P$431,COUNTIF($E$108:$F556,"")-COUNT($H$108:$H556)+1,0)),"")</f>
        <v>#N/A</v>
      </c>
      <c r="S557" s="39" t="e">
        <f>IF($E557="",IF(INDEX(Mal!Q$9:Q$431,COUNTIF($E$108:$F556,"")-COUNT($H$108:$H556)+1,0)=S556,"",INDEX(Mal!Q$9:Q$431,COUNTIF($E$108:$F556,"")-COUNT($H$108:$H556)+1,0)),"")</f>
        <v>#N/A</v>
      </c>
      <c r="T557" s="39" t="e">
        <f>IF($E557="",IF(INDEX(Mal!R$9:R$431,COUNTIF($E$108:$F556,"")-COUNT($H$108:$H556)+1,0)=T556,"",INDEX(Mal!R$9:R$431,COUNTIF($E$108:$F556,"")-COUNT($H$108:$H556)+1,0)),"")</f>
        <v>#N/A</v>
      </c>
      <c r="U557" s="39" t="e">
        <f>IF($E557="",IF(INDEX(Mal!S$9:S$431,COUNTIF($E$108:$F556,"")-COUNT($H$108:$H556)+1,0)=U556,"",INDEX(Mal!S$9:S$431,COUNTIF($E$108:$F556,"")-COUNT($H$108:$H556)+1,0)),"")</f>
        <v>#N/A</v>
      </c>
      <c r="V557" s="39" t="e">
        <f t="shared" ref="V557:V620" si="28">IF(E557="",IF(F557="",IF(F556="",V556+1,1),""),"")</f>
        <v>#N/A</v>
      </c>
      <c r="W557" s="39" t="e">
        <f>IF(IF(AND(E557="",F557=""),INDEX(Mal!I$9:I$431,(COUNT($H$108:$H557)-COUNTIF($V$108:$V557,"")),0),"")="","",IF(AND(E557="",F557=""),INDEX(Mal!I$9:I$431,(COUNT($H$108:$H557)-COUNTIF($V$108:$V557,"")),0),""))</f>
        <v>#N/A</v>
      </c>
      <c r="X557" s="39" t="e">
        <f>IF($E557="",IF(INDEX(Mal!J$9:J$431,COUNTIF($E$108:$F556,"")-COUNT($H$108:$H556)+1,0)=X556,"",INDEX(Mal!J$9:J$431,COUNTIF($E$108:$F556,"")-COUNT($H$108:$H556)+1,0)),"")</f>
        <v>#N/A</v>
      </c>
      <c r="Y557" s="39" t="e">
        <f>IF(AND(Y556="",$H557=$H556),"",IF(VLOOKUP($H557,Mal!$A$9:$T$431,20,0)='Sales Orders'!Y556,"",VLOOKUP($H557,Mal!$A$9:$T$431,20,0)))</f>
        <v>#N/A</v>
      </c>
      <c r="Z557" s="39" t="e">
        <f t="shared" ref="Z557:Z620" si="29">IF(F557="","",IF(D557="",0,1))</f>
        <v>#N/A</v>
      </c>
    </row>
    <row r="558" spans="1:26">
      <c r="A558" t="str">
        <f>IFERROR(IF(VLOOKUP(H558,Mal!$A$9:$A$431,1,0),"","END"),"END")</f>
        <v>END</v>
      </c>
      <c r="B558" s="39" t="e">
        <f>IF($E558="",IF(INDEX(Mal!$D$9:$D$431,COUNTIF($E$108:$F557,"")-COUNT($H$108:$H557)+1,0)=B557,"",INDEX(Mal!$D$9:$D$431,COUNTIF($E$108:$F557,"")-COUNT($H$108:$H557)+1,0)),"")</f>
        <v>#N/A</v>
      </c>
      <c r="C558" s="39" t="e">
        <f t="shared" ref="C558:C621" si="30">D558</f>
        <v>#N/A</v>
      </c>
      <c r="D558" s="39" t="e">
        <f>IF($E558="",IF(INDEX(Mal!$F$9:$F$431,COUNTIF($E$108:$F557,"")-COUNT($H$108:$H557)+1,0)=D557,"",INDEX(Mal!$F$9:$F$431,COUNTIF($E$108:$F557,"")-COUNT($H$108:$H557)+1,0)),"")</f>
        <v>#N/A</v>
      </c>
      <c r="E558" s="39" t="e">
        <f>IF(AND(E557="",$H558=$H557),"",IF(VLOOKUP(H558,Mal!$A$9:$B$431,2,0)='Sales Orders'!E557,"",VLOOKUP($H558,Mal!$A$9:$B$431,2,0)))</f>
        <v>#N/A</v>
      </c>
      <c r="F558" s="39" t="e">
        <f>IF($E558="",IF(INDEX(Mal!$C$9:$C$431,COUNTIF($E$108:$F557,"")-COUNT($H$108:$H557)+1,0)=F557,"",INDEX(Mal!$C$9:$C$431,COUNTIF($E$108:$F557,"")-COUNT($H$108:$H557)+1,0)),"")</f>
        <v>#N/A</v>
      </c>
      <c r="G558" s="39" t="e">
        <f t="shared" ref="G558:G621" si="31">IF(H558=H557,IF(F558="",G557,G557+1),0)</f>
        <v>#N/A</v>
      </c>
      <c r="H558" s="39">
        <f>IF(COUNTIF(Mal!$A$9:$A$431,'Sales Orders'!H557)+COUNTIFS(Mal!$A$9:$A$431,H557,Mal!$B$9:$B$431,"&lt;&gt;")+COUNTIFS(Mal!$A$9:$A$431,H557,Mal!$C$9:$C$431,"&lt;&gt;")=COUNTIF('Sales Orders'!$H$108:H557,'Sales Orders'!H557),'Sales Orders'!H557+1,'Sales Orders'!H557)</f>
        <v>2</v>
      </c>
      <c r="I558" s="39" t="e">
        <f>IF(E558="","",IF(Mal!$C$5="","",Mal!$C$5))</f>
        <v>#N/A</v>
      </c>
      <c r="J558" s="39" t="e">
        <f>IF(AND(J557="",$H558=$H557),"",IF(VLOOKUP($H558,Mal!$A$9:$H$431,7,0)='Sales Orders'!J557,"",VLOOKUP($H558,Mal!$A$9:$H$431,7,0)))</f>
        <v>#N/A</v>
      </c>
      <c r="K558" s="39" t="e">
        <f>IF(AND(K557="",$H558=$H557),"",IF(VLOOKUP($H558,Mal!$A$9:$H$431,8,0)='Sales Orders'!K557,"",VLOOKUP($H558,Mal!$A$9:$H$431,8,0)))</f>
        <v>#N/A</v>
      </c>
      <c r="L558" s="39" t="e">
        <f>IF(E558="","",IF(Mal!$C$6="","",Mal!$C$6))</f>
        <v>#N/A</v>
      </c>
      <c r="M558" s="39" t="e">
        <f>IF($E558="",IF(INDEX(Mal!K$9:K$431,COUNTIF($E$108:$F557,"")-COUNT($H$108:$H557)+1,0)=M557,"",INDEX(Mal!K$9:K$431,COUNTIF($E$108:$F557,"")-COUNT($H$108:$H557)+1,0)),"")</f>
        <v>#N/A</v>
      </c>
      <c r="N558" s="39" t="e">
        <f>IF($E558="",IF(INDEX(Mal!L$9:L$431,COUNTIF($E$108:$F557,"")-COUNT($H$108:$H557)+1,0)=N557,"",INDEX(Mal!L$9:L$431,COUNTIF($E$108:$F557,"")-COUNT($H$108:$H557)+1,0)),"")</f>
        <v>#N/A</v>
      </c>
      <c r="O558" s="39" t="e">
        <f>IF($E558="",IF(INDEX(Mal!M$9:M$431,COUNTIF($E$108:$F557,"")-COUNT($H$108:$H557)+1,0)=O557,"",INDEX(Mal!M$9:M$431,COUNTIF($E$108:$F557,"")-COUNT($H$108:$H557)+1,0)),"")</f>
        <v>#N/A</v>
      </c>
      <c r="P558" s="39" t="e">
        <f>IF($E558="",IF(INDEX(Mal!N$9:N$431,COUNTIF($E$108:$F557,"")-COUNT($H$108:$H557)+1,0)=P557,"",INDEX(Mal!N$9:N$431,COUNTIF($E$108:$F557,"")-COUNT($H$108:$H557)+1,0)),"")</f>
        <v>#N/A</v>
      </c>
      <c r="Q558" s="39" t="e">
        <f>IF($E558="",IF(INDEX(Mal!O$9:O$431,COUNTIF($E$108:$F557,"")-COUNT($H$108:$H557)+1,0)=Q557,"",INDEX(Mal!O$9:O$431,COUNTIF($E$108:$F557,"")-COUNT($H$108:$H557)+1,0)),"")</f>
        <v>#N/A</v>
      </c>
      <c r="R558" s="39" t="e">
        <f>IF($E558="",IF(INDEX(Mal!P$9:P$431,COUNTIF($E$108:$F557,"")-COUNT($H$108:$H557)+1,0)=R557,"",INDEX(Mal!P$9:P$431,COUNTIF($E$108:$F557,"")-COUNT($H$108:$H557)+1,0)),"")</f>
        <v>#N/A</v>
      </c>
      <c r="S558" s="39" t="e">
        <f>IF($E558="",IF(INDEX(Mal!Q$9:Q$431,COUNTIF($E$108:$F557,"")-COUNT($H$108:$H557)+1,0)=S557,"",INDEX(Mal!Q$9:Q$431,COUNTIF($E$108:$F557,"")-COUNT($H$108:$H557)+1,0)),"")</f>
        <v>#N/A</v>
      </c>
      <c r="T558" s="39" t="e">
        <f>IF($E558="",IF(INDEX(Mal!R$9:R$431,COUNTIF($E$108:$F557,"")-COUNT($H$108:$H557)+1,0)=T557,"",INDEX(Mal!R$9:R$431,COUNTIF($E$108:$F557,"")-COUNT($H$108:$H557)+1,0)),"")</f>
        <v>#N/A</v>
      </c>
      <c r="U558" s="39" t="e">
        <f>IF($E558="",IF(INDEX(Mal!S$9:S$431,COUNTIF($E$108:$F557,"")-COUNT($H$108:$H557)+1,0)=U557,"",INDEX(Mal!S$9:S$431,COUNTIF($E$108:$F557,"")-COUNT($H$108:$H557)+1,0)),"")</f>
        <v>#N/A</v>
      </c>
      <c r="V558" s="39" t="e">
        <f t="shared" si="28"/>
        <v>#N/A</v>
      </c>
      <c r="W558" s="39" t="e">
        <f>IF(IF(AND(E558="",F558=""),INDEX(Mal!I$9:I$431,(COUNT($H$108:$H558)-COUNTIF($V$108:$V558,"")),0),"")="","",IF(AND(E558="",F558=""),INDEX(Mal!I$9:I$431,(COUNT($H$108:$H558)-COUNTIF($V$108:$V558,"")),0),""))</f>
        <v>#N/A</v>
      </c>
      <c r="X558" s="39" t="e">
        <f>IF($E558="",IF(INDEX(Mal!J$9:J$431,COUNTIF($E$108:$F557,"")-COUNT($H$108:$H557)+1,0)=X557,"",INDEX(Mal!J$9:J$431,COUNTIF($E$108:$F557,"")-COUNT($H$108:$H557)+1,0)),"")</f>
        <v>#N/A</v>
      </c>
      <c r="Y558" s="39" t="e">
        <f>IF(AND(Y557="",$H558=$H557),"",IF(VLOOKUP($H558,Mal!$A$9:$T$431,20,0)='Sales Orders'!Y557,"",VLOOKUP($H558,Mal!$A$9:$T$431,20,0)))</f>
        <v>#N/A</v>
      </c>
      <c r="Z558" s="39" t="e">
        <f t="shared" si="29"/>
        <v>#N/A</v>
      </c>
    </row>
    <row r="559" spans="1:26">
      <c r="A559" t="str">
        <f>IFERROR(IF(VLOOKUP(H559,Mal!$A$9:$A$431,1,0),"","END"),"END")</f>
        <v>END</v>
      </c>
      <c r="B559" s="39" t="e">
        <f>IF($E559="",IF(INDEX(Mal!$D$9:$D$431,COUNTIF($E$108:$F558,"")-COUNT($H$108:$H558)+1,0)=B558,"",INDEX(Mal!$D$9:$D$431,COUNTIF($E$108:$F558,"")-COUNT($H$108:$H558)+1,0)),"")</f>
        <v>#N/A</v>
      </c>
      <c r="C559" s="39" t="e">
        <f t="shared" si="30"/>
        <v>#N/A</v>
      </c>
      <c r="D559" s="39" t="e">
        <f>IF($E559="",IF(INDEX(Mal!$F$9:$F$431,COUNTIF($E$108:$F558,"")-COUNT($H$108:$H558)+1,0)=D558,"",INDEX(Mal!$F$9:$F$431,COUNTIF($E$108:$F558,"")-COUNT($H$108:$H558)+1,0)),"")</f>
        <v>#N/A</v>
      </c>
      <c r="E559" s="39" t="e">
        <f>IF(AND(E558="",$H559=$H558),"",IF(VLOOKUP(H559,Mal!$A$9:$B$431,2,0)='Sales Orders'!E558,"",VLOOKUP($H559,Mal!$A$9:$B$431,2,0)))</f>
        <v>#N/A</v>
      </c>
      <c r="F559" s="39" t="e">
        <f>IF($E559="",IF(INDEX(Mal!$C$9:$C$431,COUNTIF($E$108:$F558,"")-COUNT($H$108:$H558)+1,0)=F558,"",INDEX(Mal!$C$9:$C$431,COUNTIF($E$108:$F558,"")-COUNT($H$108:$H558)+1,0)),"")</f>
        <v>#N/A</v>
      </c>
      <c r="G559" s="39" t="e">
        <f t="shared" si="31"/>
        <v>#N/A</v>
      </c>
      <c r="H559" s="39">
        <f>IF(COUNTIF(Mal!$A$9:$A$431,'Sales Orders'!H558)+COUNTIFS(Mal!$A$9:$A$431,H558,Mal!$B$9:$B$431,"&lt;&gt;")+COUNTIFS(Mal!$A$9:$A$431,H558,Mal!$C$9:$C$431,"&lt;&gt;")=COUNTIF('Sales Orders'!$H$108:H558,'Sales Orders'!H558),'Sales Orders'!H558+1,'Sales Orders'!H558)</f>
        <v>2</v>
      </c>
      <c r="I559" s="39" t="e">
        <f>IF(E559="","",IF(Mal!$C$5="","",Mal!$C$5))</f>
        <v>#N/A</v>
      </c>
      <c r="J559" s="39" t="e">
        <f>IF(AND(J558="",$H559=$H558),"",IF(VLOOKUP($H559,Mal!$A$9:$H$431,7,0)='Sales Orders'!J558,"",VLOOKUP($H559,Mal!$A$9:$H$431,7,0)))</f>
        <v>#N/A</v>
      </c>
      <c r="K559" s="39" t="e">
        <f>IF(AND(K558="",$H559=$H558),"",IF(VLOOKUP($H559,Mal!$A$9:$H$431,8,0)='Sales Orders'!K558,"",VLOOKUP($H559,Mal!$A$9:$H$431,8,0)))</f>
        <v>#N/A</v>
      </c>
      <c r="L559" s="39" t="e">
        <f>IF(E559="","",IF(Mal!$C$6="","",Mal!$C$6))</f>
        <v>#N/A</v>
      </c>
      <c r="M559" s="39" t="e">
        <f>IF($E559="",IF(INDEX(Mal!K$9:K$431,COUNTIF($E$108:$F558,"")-COUNT($H$108:$H558)+1,0)=M558,"",INDEX(Mal!K$9:K$431,COUNTIF($E$108:$F558,"")-COUNT($H$108:$H558)+1,0)),"")</f>
        <v>#N/A</v>
      </c>
      <c r="N559" s="39" t="e">
        <f>IF($E559="",IF(INDEX(Mal!L$9:L$431,COUNTIF($E$108:$F558,"")-COUNT($H$108:$H558)+1,0)=N558,"",INDEX(Mal!L$9:L$431,COUNTIF($E$108:$F558,"")-COUNT($H$108:$H558)+1,0)),"")</f>
        <v>#N/A</v>
      </c>
      <c r="O559" s="39" t="e">
        <f>IF($E559="",IF(INDEX(Mal!M$9:M$431,COUNTIF($E$108:$F558,"")-COUNT($H$108:$H558)+1,0)=O558,"",INDEX(Mal!M$9:M$431,COUNTIF($E$108:$F558,"")-COUNT($H$108:$H558)+1,0)),"")</f>
        <v>#N/A</v>
      </c>
      <c r="P559" s="39" t="e">
        <f>IF($E559="",IF(INDEX(Mal!N$9:N$431,COUNTIF($E$108:$F558,"")-COUNT($H$108:$H558)+1,0)=P558,"",INDEX(Mal!N$9:N$431,COUNTIF($E$108:$F558,"")-COUNT($H$108:$H558)+1,0)),"")</f>
        <v>#N/A</v>
      </c>
      <c r="Q559" s="39" t="e">
        <f>IF($E559="",IF(INDEX(Mal!O$9:O$431,COUNTIF($E$108:$F558,"")-COUNT($H$108:$H558)+1,0)=Q558,"",INDEX(Mal!O$9:O$431,COUNTIF($E$108:$F558,"")-COUNT($H$108:$H558)+1,0)),"")</f>
        <v>#N/A</v>
      </c>
      <c r="R559" s="39" t="e">
        <f>IF($E559="",IF(INDEX(Mal!P$9:P$431,COUNTIF($E$108:$F558,"")-COUNT($H$108:$H558)+1,0)=R558,"",INDEX(Mal!P$9:P$431,COUNTIF($E$108:$F558,"")-COUNT($H$108:$H558)+1,0)),"")</f>
        <v>#N/A</v>
      </c>
      <c r="S559" s="39" t="e">
        <f>IF($E559="",IF(INDEX(Mal!Q$9:Q$431,COUNTIF($E$108:$F558,"")-COUNT($H$108:$H558)+1,0)=S558,"",INDEX(Mal!Q$9:Q$431,COUNTIF($E$108:$F558,"")-COUNT($H$108:$H558)+1,0)),"")</f>
        <v>#N/A</v>
      </c>
      <c r="T559" s="39" t="e">
        <f>IF($E559="",IF(INDEX(Mal!R$9:R$431,COUNTIF($E$108:$F558,"")-COUNT($H$108:$H558)+1,0)=T558,"",INDEX(Mal!R$9:R$431,COUNTIF($E$108:$F558,"")-COUNT($H$108:$H558)+1,0)),"")</f>
        <v>#N/A</v>
      </c>
      <c r="U559" s="39" t="e">
        <f>IF($E559="",IF(INDEX(Mal!S$9:S$431,COUNTIF($E$108:$F558,"")-COUNT($H$108:$H558)+1,0)=U558,"",INDEX(Mal!S$9:S$431,COUNTIF($E$108:$F558,"")-COUNT($H$108:$H558)+1,0)),"")</f>
        <v>#N/A</v>
      </c>
      <c r="V559" s="39" t="e">
        <f t="shared" si="28"/>
        <v>#N/A</v>
      </c>
      <c r="W559" s="39" t="e">
        <f>IF(IF(AND(E559="",F559=""),INDEX(Mal!I$9:I$431,(COUNT($H$108:$H559)-COUNTIF($V$108:$V559,"")),0),"")="","",IF(AND(E559="",F559=""),INDEX(Mal!I$9:I$431,(COUNT($H$108:$H559)-COUNTIF($V$108:$V559,"")),0),""))</f>
        <v>#N/A</v>
      </c>
      <c r="X559" s="39" t="e">
        <f>IF($E559="",IF(INDEX(Mal!J$9:J$431,COUNTIF($E$108:$F558,"")-COUNT($H$108:$H558)+1,0)=X558,"",INDEX(Mal!J$9:J$431,COUNTIF($E$108:$F558,"")-COUNT($H$108:$H558)+1,0)),"")</f>
        <v>#N/A</v>
      </c>
      <c r="Y559" s="39" t="e">
        <f>IF(AND(Y558="",$H559=$H558),"",IF(VLOOKUP($H559,Mal!$A$9:$T$431,20,0)='Sales Orders'!Y558,"",VLOOKUP($H559,Mal!$A$9:$T$431,20,0)))</f>
        <v>#N/A</v>
      </c>
      <c r="Z559" s="39" t="e">
        <f t="shared" si="29"/>
        <v>#N/A</v>
      </c>
    </row>
    <row r="560" spans="1:26">
      <c r="A560" t="str">
        <f>IFERROR(IF(VLOOKUP(H560,Mal!$A$9:$A$431,1,0),"","END"),"END")</f>
        <v>END</v>
      </c>
      <c r="B560" s="39" t="e">
        <f>IF($E560="",IF(INDEX(Mal!$D$9:$D$431,COUNTIF($E$108:$F559,"")-COUNT($H$108:$H559)+1,0)=B559,"",INDEX(Mal!$D$9:$D$431,COUNTIF($E$108:$F559,"")-COUNT($H$108:$H559)+1,0)),"")</f>
        <v>#N/A</v>
      </c>
      <c r="C560" s="39" t="e">
        <f t="shared" si="30"/>
        <v>#N/A</v>
      </c>
      <c r="D560" s="39" t="e">
        <f>IF($E560="",IF(INDEX(Mal!$F$9:$F$431,COUNTIF($E$108:$F559,"")-COUNT($H$108:$H559)+1,0)=D559,"",INDEX(Mal!$F$9:$F$431,COUNTIF($E$108:$F559,"")-COUNT($H$108:$H559)+1,0)),"")</f>
        <v>#N/A</v>
      </c>
      <c r="E560" s="39" t="e">
        <f>IF(AND(E559="",$H560=$H559),"",IF(VLOOKUP(H560,Mal!$A$9:$B$431,2,0)='Sales Orders'!E559,"",VLOOKUP($H560,Mal!$A$9:$B$431,2,0)))</f>
        <v>#N/A</v>
      </c>
      <c r="F560" s="39" t="e">
        <f>IF($E560="",IF(INDEX(Mal!$C$9:$C$431,COUNTIF($E$108:$F559,"")-COUNT($H$108:$H559)+1,0)=F559,"",INDEX(Mal!$C$9:$C$431,COUNTIF($E$108:$F559,"")-COUNT($H$108:$H559)+1,0)),"")</f>
        <v>#N/A</v>
      </c>
      <c r="G560" s="39" t="e">
        <f t="shared" si="31"/>
        <v>#N/A</v>
      </c>
      <c r="H560" s="39">
        <f>IF(COUNTIF(Mal!$A$9:$A$431,'Sales Orders'!H559)+COUNTIFS(Mal!$A$9:$A$431,H559,Mal!$B$9:$B$431,"&lt;&gt;")+COUNTIFS(Mal!$A$9:$A$431,H559,Mal!$C$9:$C$431,"&lt;&gt;")=COUNTIF('Sales Orders'!$H$108:H559,'Sales Orders'!H559),'Sales Orders'!H559+1,'Sales Orders'!H559)</f>
        <v>2</v>
      </c>
      <c r="I560" s="39" t="e">
        <f>IF(E560="","",IF(Mal!$C$5="","",Mal!$C$5))</f>
        <v>#N/A</v>
      </c>
      <c r="J560" s="39" t="e">
        <f>IF(AND(J559="",$H560=$H559),"",IF(VLOOKUP($H560,Mal!$A$9:$H$431,7,0)='Sales Orders'!J559,"",VLOOKUP($H560,Mal!$A$9:$H$431,7,0)))</f>
        <v>#N/A</v>
      </c>
      <c r="K560" s="39" t="e">
        <f>IF(AND(K559="",$H560=$H559),"",IF(VLOOKUP($H560,Mal!$A$9:$H$431,8,0)='Sales Orders'!K559,"",VLOOKUP($H560,Mal!$A$9:$H$431,8,0)))</f>
        <v>#N/A</v>
      </c>
      <c r="L560" s="39" t="e">
        <f>IF(E560="","",IF(Mal!$C$6="","",Mal!$C$6))</f>
        <v>#N/A</v>
      </c>
      <c r="M560" s="39" t="e">
        <f>IF($E560="",IF(INDEX(Mal!K$9:K$431,COUNTIF($E$108:$F559,"")-COUNT($H$108:$H559)+1,0)=M559,"",INDEX(Mal!K$9:K$431,COUNTIF($E$108:$F559,"")-COUNT($H$108:$H559)+1,0)),"")</f>
        <v>#N/A</v>
      </c>
      <c r="N560" s="39" t="e">
        <f>IF($E560="",IF(INDEX(Mal!L$9:L$431,COUNTIF($E$108:$F559,"")-COUNT($H$108:$H559)+1,0)=N559,"",INDEX(Mal!L$9:L$431,COUNTIF($E$108:$F559,"")-COUNT($H$108:$H559)+1,0)),"")</f>
        <v>#N/A</v>
      </c>
      <c r="O560" s="39" t="e">
        <f>IF($E560="",IF(INDEX(Mal!M$9:M$431,COUNTIF($E$108:$F559,"")-COUNT($H$108:$H559)+1,0)=O559,"",INDEX(Mal!M$9:M$431,COUNTIF($E$108:$F559,"")-COUNT($H$108:$H559)+1,0)),"")</f>
        <v>#N/A</v>
      </c>
      <c r="P560" s="39" t="e">
        <f>IF($E560="",IF(INDEX(Mal!N$9:N$431,COUNTIF($E$108:$F559,"")-COUNT($H$108:$H559)+1,0)=P559,"",INDEX(Mal!N$9:N$431,COUNTIF($E$108:$F559,"")-COUNT($H$108:$H559)+1,0)),"")</f>
        <v>#N/A</v>
      </c>
      <c r="Q560" s="39" t="e">
        <f>IF($E560="",IF(INDEX(Mal!O$9:O$431,COUNTIF($E$108:$F559,"")-COUNT($H$108:$H559)+1,0)=Q559,"",INDEX(Mal!O$9:O$431,COUNTIF($E$108:$F559,"")-COUNT($H$108:$H559)+1,0)),"")</f>
        <v>#N/A</v>
      </c>
      <c r="R560" s="39" t="e">
        <f>IF($E560="",IF(INDEX(Mal!P$9:P$431,COUNTIF($E$108:$F559,"")-COUNT($H$108:$H559)+1,0)=R559,"",INDEX(Mal!P$9:P$431,COUNTIF($E$108:$F559,"")-COUNT($H$108:$H559)+1,0)),"")</f>
        <v>#N/A</v>
      </c>
      <c r="S560" s="39" t="e">
        <f>IF($E560="",IF(INDEX(Mal!Q$9:Q$431,COUNTIF($E$108:$F559,"")-COUNT($H$108:$H559)+1,0)=S559,"",INDEX(Mal!Q$9:Q$431,COUNTIF($E$108:$F559,"")-COUNT($H$108:$H559)+1,0)),"")</f>
        <v>#N/A</v>
      </c>
      <c r="T560" s="39" t="e">
        <f>IF($E560="",IF(INDEX(Mal!R$9:R$431,COUNTIF($E$108:$F559,"")-COUNT($H$108:$H559)+1,0)=T559,"",INDEX(Mal!R$9:R$431,COUNTIF($E$108:$F559,"")-COUNT($H$108:$H559)+1,0)),"")</f>
        <v>#N/A</v>
      </c>
      <c r="U560" s="39" t="e">
        <f>IF($E560="",IF(INDEX(Mal!S$9:S$431,COUNTIF($E$108:$F559,"")-COUNT($H$108:$H559)+1,0)=U559,"",INDEX(Mal!S$9:S$431,COUNTIF($E$108:$F559,"")-COUNT($H$108:$H559)+1,0)),"")</f>
        <v>#N/A</v>
      </c>
      <c r="V560" s="39" t="e">
        <f t="shared" si="28"/>
        <v>#N/A</v>
      </c>
      <c r="W560" s="39" t="e">
        <f>IF(IF(AND(E560="",F560=""),INDEX(Mal!I$9:I$431,(COUNT($H$108:$H560)-COUNTIF($V$108:$V560,"")),0),"")="","",IF(AND(E560="",F560=""),INDEX(Mal!I$9:I$431,(COUNT($H$108:$H560)-COUNTIF($V$108:$V560,"")),0),""))</f>
        <v>#N/A</v>
      </c>
      <c r="X560" s="39" t="e">
        <f>IF($E560="",IF(INDEX(Mal!J$9:J$431,COUNTIF($E$108:$F559,"")-COUNT($H$108:$H559)+1,0)=X559,"",INDEX(Mal!J$9:J$431,COUNTIF($E$108:$F559,"")-COUNT($H$108:$H559)+1,0)),"")</f>
        <v>#N/A</v>
      </c>
      <c r="Y560" s="39" t="e">
        <f>IF(AND(Y559="",$H560=$H559),"",IF(VLOOKUP($H560,Mal!$A$9:$T$431,20,0)='Sales Orders'!Y559,"",VLOOKUP($H560,Mal!$A$9:$T$431,20,0)))</f>
        <v>#N/A</v>
      </c>
      <c r="Z560" s="39" t="e">
        <f t="shared" si="29"/>
        <v>#N/A</v>
      </c>
    </row>
    <row r="561" spans="1:26">
      <c r="A561" t="str">
        <f>IFERROR(IF(VLOOKUP(H561,Mal!$A$9:$A$431,1,0),"","END"),"END")</f>
        <v>END</v>
      </c>
      <c r="B561" s="39" t="e">
        <f>IF($E561="",IF(INDEX(Mal!$D$9:$D$431,COUNTIF($E$108:$F560,"")-COUNT($H$108:$H560)+1,0)=B560,"",INDEX(Mal!$D$9:$D$431,COUNTIF($E$108:$F560,"")-COUNT($H$108:$H560)+1,0)),"")</f>
        <v>#N/A</v>
      </c>
      <c r="C561" s="39" t="e">
        <f t="shared" si="30"/>
        <v>#N/A</v>
      </c>
      <c r="D561" s="39" t="e">
        <f>IF($E561="",IF(INDEX(Mal!$F$9:$F$431,COUNTIF($E$108:$F560,"")-COUNT($H$108:$H560)+1,0)=D560,"",INDEX(Mal!$F$9:$F$431,COUNTIF($E$108:$F560,"")-COUNT($H$108:$H560)+1,0)),"")</f>
        <v>#N/A</v>
      </c>
      <c r="E561" s="39" t="e">
        <f>IF(AND(E560="",$H561=$H560),"",IF(VLOOKUP(H561,Mal!$A$9:$B$431,2,0)='Sales Orders'!E560,"",VLOOKUP($H561,Mal!$A$9:$B$431,2,0)))</f>
        <v>#N/A</v>
      </c>
      <c r="F561" s="39" t="e">
        <f>IF($E561="",IF(INDEX(Mal!$C$9:$C$431,COUNTIF($E$108:$F560,"")-COUNT($H$108:$H560)+1,0)=F560,"",INDEX(Mal!$C$9:$C$431,COUNTIF($E$108:$F560,"")-COUNT($H$108:$H560)+1,0)),"")</f>
        <v>#N/A</v>
      </c>
      <c r="G561" s="39" t="e">
        <f t="shared" si="31"/>
        <v>#N/A</v>
      </c>
      <c r="H561" s="39">
        <f>IF(COUNTIF(Mal!$A$9:$A$431,'Sales Orders'!H560)+COUNTIFS(Mal!$A$9:$A$431,H560,Mal!$B$9:$B$431,"&lt;&gt;")+COUNTIFS(Mal!$A$9:$A$431,H560,Mal!$C$9:$C$431,"&lt;&gt;")=COUNTIF('Sales Orders'!$H$108:H560,'Sales Orders'!H560),'Sales Orders'!H560+1,'Sales Orders'!H560)</f>
        <v>2</v>
      </c>
      <c r="I561" s="39" t="e">
        <f>IF(E561="","",IF(Mal!$C$5="","",Mal!$C$5))</f>
        <v>#N/A</v>
      </c>
      <c r="J561" s="39" t="e">
        <f>IF(AND(J560="",$H561=$H560),"",IF(VLOOKUP($H561,Mal!$A$9:$H$431,7,0)='Sales Orders'!J560,"",VLOOKUP($H561,Mal!$A$9:$H$431,7,0)))</f>
        <v>#N/A</v>
      </c>
      <c r="K561" s="39" t="e">
        <f>IF(AND(K560="",$H561=$H560),"",IF(VLOOKUP($H561,Mal!$A$9:$H$431,8,0)='Sales Orders'!K560,"",VLOOKUP($H561,Mal!$A$9:$H$431,8,0)))</f>
        <v>#N/A</v>
      </c>
      <c r="L561" s="39" t="e">
        <f>IF(E561="","",IF(Mal!$C$6="","",Mal!$C$6))</f>
        <v>#N/A</v>
      </c>
      <c r="M561" s="39" t="e">
        <f>IF($E561="",IF(INDEX(Mal!K$9:K$431,COUNTIF($E$108:$F560,"")-COUNT($H$108:$H560)+1,0)=M560,"",INDEX(Mal!K$9:K$431,COUNTIF($E$108:$F560,"")-COUNT($H$108:$H560)+1,0)),"")</f>
        <v>#N/A</v>
      </c>
      <c r="N561" s="39" t="e">
        <f>IF($E561="",IF(INDEX(Mal!L$9:L$431,COUNTIF($E$108:$F560,"")-COUNT($H$108:$H560)+1,0)=N560,"",INDEX(Mal!L$9:L$431,COUNTIF($E$108:$F560,"")-COUNT($H$108:$H560)+1,0)),"")</f>
        <v>#N/A</v>
      </c>
      <c r="O561" s="39" t="e">
        <f>IF($E561="",IF(INDEX(Mal!M$9:M$431,COUNTIF($E$108:$F560,"")-COUNT($H$108:$H560)+1,0)=O560,"",INDEX(Mal!M$9:M$431,COUNTIF($E$108:$F560,"")-COUNT($H$108:$H560)+1,0)),"")</f>
        <v>#N/A</v>
      </c>
      <c r="P561" s="39" t="e">
        <f>IF($E561="",IF(INDEX(Mal!N$9:N$431,COUNTIF($E$108:$F560,"")-COUNT($H$108:$H560)+1,0)=P560,"",INDEX(Mal!N$9:N$431,COUNTIF($E$108:$F560,"")-COUNT($H$108:$H560)+1,0)),"")</f>
        <v>#N/A</v>
      </c>
      <c r="Q561" s="39" t="e">
        <f>IF($E561="",IF(INDEX(Mal!O$9:O$431,COUNTIF($E$108:$F560,"")-COUNT($H$108:$H560)+1,0)=Q560,"",INDEX(Mal!O$9:O$431,COUNTIF($E$108:$F560,"")-COUNT($H$108:$H560)+1,0)),"")</f>
        <v>#N/A</v>
      </c>
      <c r="R561" s="39" t="e">
        <f>IF($E561="",IF(INDEX(Mal!P$9:P$431,COUNTIF($E$108:$F560,"")-COUNT($H$108:$H560)+1,0)=R560,"",INDEX(Mal!P$9:P$431,COUNTIF($E$108:$F560,"")-COUNT($H$108:$H560)+1,0)),"")</f>
        <v>#N/A</v>
      </c>
      <c r="S561" s="39" t="e">
        <f>IF($E561="",IF(INDEX(Mal!Q$9:Q$431,COUNTIF($E$108:$F560,"")-COUNT($H$108:$H560)+1,0)=S560,"",INDEX(Mal!Q$9:Q$431,COUNTIF($E$108:$F560,"")-COUNT($H$108:$H560)+1,0)),"")</f>
        <v>#N/A</v>
      </c>
      <c r="T561" s="39" t="e">
        <f>IF($E561="",IF(INDEX(Mal!R$9:R$431,COUNTIF($E$108:$F560,"")-COUNT($H$108:$H560)+1,0)=T560,"",INDEX(Mal!R$9:R$431,COUNTIF($E$108:$F560,"")-COUNT($H$108:$H560)+1,0)),"")</f>
        <v>#N/A</v>
      </c>
      <c r="U561" s="39" t="e">
        <f>IF($E561="",IF(INDEX(Mal!S$9:S$431,COUNTIF($E$108:$F560,"")-COUNT($H$108:$H560)+1,0)=U560,"",INDEX(Mal!S$9:S$431,COUNTIF($E$108:$F560,"")-COUNT($H$108:$H560)+1,0)),"")</f>
        <v>#N/A</v>
      </c>
      <c r="V561" s="39" t="e">
        <f t="shared" si="28"/>
        <v>#N/A</v>
      </c>
      <c r="W561" s="39" t="e">
        <f>IF(IF(AND(E561="",F561=""),INDEX(Mal!I$9:I$431,(COUNT($H$108:$H561)-COUNTIF($V$108:$V561,"")),0),"")="","",IF(AND(E561="",F561=""),INDEX(Mal!I$9:I$431,(COUNT($H$108:$H561)-COUNTIF($V$108:$V561,"")),0),""))</f>
        <v>#N/A</v>
      </c>
      <c r="X561" s="39" t="e">
        <f>IF($E561="",IF(INDEX(Mal!J$9:J$431,COUNTIF($E$108:$F560,"")-COUNT($H$108:$H560)+1,0)=X560,"",INDEX(Mal!J$9:J$431,COUNTIF($E$108:$F560,"")-COUNT($H$108:$H560)+1,0)),"")</f>
        <v>#N/A</v>
      </c>
      <c r="Y561" s="39" t="e">
        <f>IF(AND(Y560="",$H561=$H560),"",IF(VLOOKUP($H561,Mal!$A$9:$T$431,20,0)='Sales Orders'!Y560,"",VLOOKUP($H561,Mal!$A$9:$T$431,20,0)))</f>
        <v>#N/A</v>
      </c>
      <c r="Z561" s="39" t="e">
        <f t="shared" si="29"/>
        <v>#N/A</v>
      </c>
    </row>
    <row r="562" spans="1:26">
      <c r="A562" t="str">
        <f>IFERROR(IF(VLOOKUP(H562,Mal!$A$9:$A$431,1,0),"","END"),"END")</f>
        <v>END</v>
      </c>
      <c r="B562" s="39" t="e">
        <f>IF($E562="",IF(INDEX(Mal!$D$9:$D$431,COUNTIF($E$108:$F561,"")-COUNT($H$108:$H561)+1,0)=B561,"",INDEX(Mal!$D$9:$D$431,COUNTIF($E$108:$F561,"")-COUNT($H$108:$H561)+1,0)),"")</f>
        <v>#N/A</v>
      </c>
      <c r="C562" s="39" t="e">
        <f t="shared" si="30"/>
        <v>#N/A</v>
      </c>
      <c r="D562" s="39" t="e">
        <f>IF($E562="",IF(INDEX(Mal!$F$9:$F$431,COUNTIF($E$108:$F561,"")-COUNT($H$108:$H561)+1,0)=D561,"",INDEX(Mal!$F$9:$F$431,COUNTIF($E$108:$F561,"")-COUNT($H$108:$H561)+1,0)),"")</f>
        <v>#N/A</v>
      </c>
      <c r="E562" s="39" t="e">
        <f>IF(AND(E561="",$H562=$H561),"",IF(VLOOKUP(H562,Mal!$A$9:$B$431,2,0)='Sales Orders'!E561,"",VLOOKUP($H562,Mal!$A$9:$B$431,2,0)))</f>
        <v>#N/A</v>
      </c>
      <c r="F562" s="39" t="e">
        <f>IF($E562="",IF(INDEX(Mal!$C$9:$C$431,COUNTIF($E$108:$F561,"")-COUNT($H$108:$H561)+1,0)=F561,"",INDEX(Mal!$C$9:$C$431,COUNTIF($E$108:$F561,"")-COUNT($H$108:$H561)+1,0)),"")</f>
        <v>#N/A</v>
      </c>
      <c r="G562" s="39" t="e">
        <f t="shared" si="31"/>
        <v>#N/A</v>
      </c>
      <c r="H562" s="39">
        <f>IF(COUNTIF(Mal!$A$9:$A$431,'Sales Orders'!H561)+COUNTIFS(Mal!$A$9:$A$431,H561,Mal!$B$9:$B$431,"&lt;&gt;")+COUNTIFS(Mal!$A$9:$A$431,H561,Mal!$C$9:$C$431,"&lt;&gt;")=COUNTIF('Sales Orders'!$H$108:H561,'Sales Orders'!H561),'Sales Orders'!H561+1,'Sales Orders'!H561)</f>
        <v>2</v>
      </c>
      <c r="I562" s="39" t="e">
        <f>IF(E562="","",IF(Mal!$C$5="","",Mal!$C$5))</f>
        <v>#N/A</v>
      </c>
      <c r="J562" s="39" t="e">
        <f>IF(AND(J561="",$H562=$H561),"",IF(VLOOKUP($H562,Mal!$A$9:$H$431,7,0)='Sales Orders'!J561,"",VLOOKUP($H562,Mal!$A$9:$H$431,7,0)))</f>
        <v>#N/A</v>
      </c>
      <c r="K562" s="39" t="e">
        <f>IF(AND(K561="",$H562=$H561),"",IF(VLOOKUP($H562,Mal!$A$9:$H$431,8,0)='Sales Orders'!K561,"",VLOOKUP($H562,Mal!$A$9:$H$431,8,0)))</f>
        <v>#N/A</v>
      </c>
      <c r="L562" s="39" t="e">
        <f>IF(E562="","",IF(Mal!$C$6="","",Mal!$C$6))</f>
        <v>#N/A</v>
      </c>
      <c r="M562" s="39" t="e">
        <f>IF($E562="",IF(INDEX(Mal!K$9:K$431,COUNTIF($E$108:$F561,"")-COUNT($H$108:$H561)+1,0)=M561,"",INDEX(Mal!K$9:K$431,COUNTIF($E$108:$F561,"")-COUNT($H$108:$H561)+1,0)),"")</f>
        <v>#N/A</v>
      </c>
      <c r="N562" s="39" t="e">
        <f>IF($E562="",IF(INDEX(Mal!L$9:L$431,COUNTIF($E$108:$F561,"")-COUNT($H$108:$H561)+1,0)=N561,"",INDEX(Mal!L$9:L$431,COUNTIF($E$108:$F561,"")-COUNT($H$108:$H561)+1,0)),"")</f>
        <v>#N/A</v>
      </c>
      <c r="O562" s="39" t="e">
        <f>IF($E562="",IF(INDEX(Mal!M$9:M$431,COUNTIF($E$108:$F561,"")-COUNT($H$108:$H561)+1,0)=O561,"",INDEX(Mal!M$9:M$431,COUNTIF($E$108:$F561,"")-COUNT($H$108:$H561)+1,0)),"")</f>
        <v>#N/A</v>
      </c>
      <c r="P562" s="39" t="e">
        <f>IF($E562="",IF(INDEX(Mal!N$9:N$431,COUNTIF($E$108:$F561,"")-COUNT($H$108:$H561)+1,0)=P561,"",INDEX(Mal!N$9:N$431,COUNTIF($E$108:$F561,"")-COUNT($H$108:$H561)+1,0)),"")</f>
        <v>#N/A</v>
      </c>
      <c r="Q562" s="39" t="e">
        <f>IF($E562="",IF(INDEX(Mal!O$9:O$431,COUNTIF($E$108:$F561,"")-COUNT($H$108:$H561)+1,0)=Q561,"",INDEX(Mal!O$9:O$431,COUNTIF($E$108:$F561,"")-COUNT($H$108:$H561)+1,0)),"")</f>
        <v>#N/A</v>
      </c>
      <c r="R562" s="39" t="e">
        <f>IF($E562="",IF(INDEX(Mal!P$9:P$431,COUNTIF($E$108:$F561,"")-COUNT($H$108:$H561)+1,0)=R561,"",INDEX(Mal!P$9:P$431,COUNTIF($E$108:$F561,"")-COUNT($H$108:$H561)+1,0)),"")</f>
        <v>#N/A</v>
      </c>
      <c r="S562" s="39" t="e">
        <f>IF($E562="",IF(INDEX(Mal!Q$9:Q$431,COUNTIF($E$108:$F561,"")-COUNT($H$108:$H561)+1,0)=S561,"",INDEX(Mal!Q$9:Q$431,COUNTIF($E$108:$F561,"")-COUNT($H$108:$H561)+1,0)),"")</f>
        <v>#N/A</v>
      </c>
      <c r="T562" s="39" t="e">
        <f>IF($E562="",IF(INDEX(Mal!R$9:R$431,COUNTIF($E$108:$F561,"")-COUNT($H$108:$H561)+1,0)=T561,"",INDEX(Mal!R$9:R$431,COUNTIF($E$108:$F561,"")-COUNT($H$108:$H561)+1,0)),"")</f>
        <v>#N/A</v>
      </c>
      <c r="U562" s="39" t="e">
        <f>IF($E562="",IF(INDEX(Mal!S$9:S$431,COUNTIF($E$108:$F561,"")-COUNT($H$108:$H561)+1,0)=U561,"",INDEX(Mal!S$9:S$431,COUNTIF($E$108:$F561,"")-COUNT($H$108:$H561)+1,0)),"")</f>
        <v>#N/A</v>
      </c>
      <c r="V562" s="39" t="e">
        <f t="shared" si="28"/>
        <v>#N/A</v>
      </c>
      <c r="W562" s="39" t="e">
        <f>IF(IF(AND(E562="",F562=""),INDEX(Mal!I$9:I$431,(COUNT($H$108:$H562)-COUNTIF($V$108:$V562,"")),0),"")="","",IF(AND(E562="",F562=""),INDEX(Mal!I$9:I$431,(COUNT($H$108:$H562)-COUNTIF($V$108:$V562,"")),0),""))</f>
        <v>#N/A</v>
      </c>
      <c r="X562" s="39" t="e">
        <f>IF($E562="",IF(INDEX(Mal!J$9:J$431,COUNTIF($E$108:$F561,"")-COUNT($H$108:$H561)+1,0)=X561,"",INDEX(Mal!J$9:J$431,COUNTIF($E$108:$F561,"")-COUNT($H$108:$H561)+1,0)),"")</f>
        <v>#N/A</v>
      </c>
      <c r="Y562" s="39" t="e">
        <f>IF(AND(Y561="",$H562=$H561),"",IF(VLOOKUP($H562,Mal!$A$9:$T$431,20,0)='Sales Orders'!Y561,"",VLOOKUP($H562,Mal!$A$9:$T$431,20,0)))</f>
        <v>#N/A</v>
      </c>
      <c r="Z562" s="39" t="e">
        <f t="shared" si="29"/>
        <v>#N/A</v>
      </c>
    </row>
    <row r="563" spans="1:26">
      <c r="A563" t="str">
        <f>IFERROR(IF(VLOOKUP(H563,Mal!$A$9:$A$431,1,0),"","END"),"END")</f>
        <v>END</v>
      </c>
      <c r="B563" s="39" t="e">
        <f>IF($E563="",IF(INDEX(Mal!$D$9:$D$431,COUNTIF($E$108:$F562,"")-COUNT($H$108:$H562)+1,0)=B562,"",INDEX(Mal!$D$9:$D$431,COUNTIF($E$108:$F562,"")-COUNT($H$108:$H562)+1,0)),"")</f>
        <v>#N/A</v>
      </c>
      <c r="C563" s="39" t="e">
        <f t="shared" si="30"/>
        <v>#N/A</v>
      </c>
      <c r="D563" s="39" t="e">
        <f>IF($E563="",IF(INDEX(Mal!$F$9:$F$431,COUNTIF($E$108:$F562,"")-COUNT($H$108:$H562)+1,0)=D562,"",INDEX(Mal!$F$9:$F$431,COUNTIF($E$108:$F562,"")-COUNT($H$108:$H562)+1,0)),"")</f>
        <v>#N/A</v>
      </c>
      <c r="E563" s="39" t="e">
        <f>IF(AND(E562="",$H563=$H562),"",IF(VLOOKUP(H563,Mal!$A$9:$B$431,2,0)='Sales Orders'!E562,"",VLOOKUP($H563,Mal!$A$9:$B$431,2,0)))</f>
        <v>#N/A</v>
      </c>
      <c r="F563" s="39" t="e">
        <f>IF($E563="",IF(INDEX(Mal!$C$9:$C$431,COUNTIF($E$108:$F562,"")-COUNT($H$108:$H562)+1,0)=F562,"",INDEX(Mal!$C$9:$C$431,COUNTIF($E$108:$F562,"")-COUNT($H$108:$H562)+1,0)),"")</f>
        <v>#N/A</v>
      </c>
      <c r="G563" s="39" t="e">
        <f t="shared" si="31"/>
        <v>#N/A</v>
      </c>
      <c r="H563" s="39">
        <f>IF(COUNTIF(Mal!$A$9:$A$431,'Sales Orders'!H562)+COUNTIFS(Mal!$A$9:$A$431,H562,Mal!$B$9:$B$431,"&lt;&gt;")+COUNTIFS(Mal!$A$9:$A$431,H562,Mal!$C$9:$C$431,"&lt;&gt;")=COUNTIF('Sales Orders'!$H$108:H562,'Sales Orders'!H562),'Sales Orders'!H562+1,'Sales Orders'!H562)</f>
        <v>2</v>
      </c>
      <c r="I563" s="39" t="e">
        <f>IF(E563="","",IF(Mal!$C$5="","",Mal!$C$5))</f>
        <v>#N/A</v>
      </c>
      <c r="J563" s="39" t="e">
        <f>IF(AND(J562="",$H563=$H562),"",IF(VLOOKUP($H563,Mal!$A$9:$H$431,7,0)='Sales Orders'!J562,"",VLOOKUP($H563,Mal!$A$9:$H$431,7,0)))</f>
        <v>#N/A</v>
      </c>
      <c r="K563" s="39" t="e">
        <f>IF(AND(K562="",$H563=$H562),"",IF(VLOOKUP($H563,Mal!$A$9:$H$431,8,0)='Sales Orders'!K562,"",VLOOKUP($H563,Mal!$A$9:$H$431,8,0)))</f>
        <v>#N/A</v>
      </c>
      <c r="L563" s="39" t="e">
        <f>IF(E563="","",IF(Mal!$C$6="","",Mal!$C$6))</f>
        <v>#N/A</v>
      </c>
      <c r="M563" s="39" t="e">
        <f>IF($E563="",IF(INDEX(Mal!K$9:K$431,COUNTIF($E$108:$F562,"")-COUNT($H$108:$H562)+1,0)=M562,"",INDEX(Mal!K$9:K$431,COUNTIF($E$108:$F562,"")-COUNT($H$108:$H562)+1,0)),"")</f>
        <v>#N/A</v>
      </c>
      <c r="N563" s="39" t="e">
        <f>IF($E563="",IF(INDEX(Mal!L$9:L$431,COUNTIF($E$108:$F562,"")-COUNT($H$108:$H562)+1,0)=N562,"",INDEX(Mal!L$9:L$431,COUNTIF($E$108:$F562,"")-COUNT($H$108:$H562)+1,0)),"")</f>
        <v>#N/A</v>
      </c>
      <c r="O563" s="39" t="e">
        <f>IF($E563="",IF(INDEX(Mal!M$9:M$431,COUNTIF($E$108:$F562,"")-COUNT($H$108:$H562)+1,0)=O562,"",INDEX(Mal!M$9:M$431,COUNTIF($E$108:$F562,"")-COUNT($H$108:$H562)+1,0)),"")</f>
        <v>#N/A</v>
      </c>
      <c r="P563" s="39" t="e">
        <f>IF($E563="",IF(INDEX(Mal!N$9:N$431,COUNTIF($E$108:$F562,"")-COUNT($H$108:$H562)+1,0)=P562,"",INDEX(Mal!N$9:N$431,COUNTIF($E$108:$F562,"")-COUNT($H$108:$H562)+1,0)),"")</f>
        <v>#N/A</v>
      </c>
      <c r="Q563" s="39" t="e">
        <f>IF($E563="",IF(INDEX(Mal!O$9:O$431,COUNTIF($E$108:$F562,"")-COUNT($H$108:$H562)+1,0)=Q562,"",INDEX(Mal!O$9:O$431,COUNTIF($E$108:$F562,"")-COUNT($H$108:$H562)+1,0)),"")</f>
        <v>#N/A</v>
      </c>
      <c r="R563" s="39" t="e">
        <f>IF($E563="",IF(INDEX(Mal!P$9:P$431,COUNTIF($E$108:$F562,"")-COUNT($H$108:$H562)+1,0)=R562,"",INDEX(Mal!P$9:P$431,COUNTIF($E$108:$F562,"")-COUNT($H$108:$H562)+1,0)),"")</f>
        <v>#N/A</v>
      </c>
      <c r="S563" s="39" t="e">
        <f>IF($E563="",IF(INDEX(Mal!Q$9:Q$431,COUNTIF($E$108:$F562,"")-COUNT($H$108:$H562)+1,0)=S562,"",INDEX(Mal!Q$9:Q$431,COUNTIF($E$108:$F562,"")-COUNT($H$108:$H562)+1,0)),"")</f>
        <v>#N/A</v>
      </c>
      <c r="T563" s="39" t="e">
        <f>IF($E563="",IF(INDEX(Mal!R$9:R$431,COUNTIF($E$108:$F562,"")-COUNT($H$108:$H562)+1,0)=T562,"",INDEX(Mal!R$9:R$431,COUNTIF($E$108:$F562,"")-COUNT($H$108:$H562)+1,0)),"")</f>
        <v>#N/A</v>
      </c>
      <c r="U563" s="39" t="e">
        <f>IF($E563="",IF(INDEX(Mal!S$9:S$431,COUNTIF($E$108:$F562,"")-COUNT($H$108:$H562)+1,0)=U562,"",INDEX(Mal!S$9:S$431,COUNTIF($E$108:$F562,"")-COUNT($H$108:$H562)+1,0)),"")</f>
        <v>#N/A</v>
      </c>
      <c r="V563" s="39" t="e">
        <f t="shared" si="28"/>
        <v>#N/A</v>
      </c>
      <c r="W563" s="39" t="e">
        <f>IF(IF(AND(E563="",F563=""),INDEX(Mal!I$9:I$431,(COUNT($H$108:$H563)-COUNTIF($V$108:$V563,"")),0),"")="","",IF(AND(E563="",F563=""),INDEX(Mal!I$9:I$431,(COUNT($H$108:$H563)-COUNTIF($V$108:$V563,"")),0),""))</f>
        <v>#N/A</v>
      </c>
      <c r="X563" s="39" t="e">
        <f>IF($E563="",IF(INDEX(Mal!J$9:J$431,COUNTIF($E$108:$F562,"")-COUNT($H$108:$H562)+1,0)=X562,"",INDEX(Mal!J$9:J$431,COUNTIF($E$108:$F562,"")-COUNT($H$108:$H562)+1,0)),"")</f>
        <v>#N/A</v>
      </c>
      <c r="Y563" s="39" t="e">
        <f>IF(AND(Y562="",$H563=$H562),"",IF(VLOOKUP($H563,Mal!$A$9:$T$431,20,0)='Sales Orders'!Y562,"",VLOOKUP($H563,Mal!$A$9:$T$431,20,0)))</f>
        <v>#N/A</v>
      </c>
      <c r="Z563" s="39" t="e">
        <f t="shared" si="29"/>
        <v>#N/A</v>
      </c>
    </row>
    <row r="564" spans="1:26">
      <c r="A564" t="str">
        <f>IFERROR(IF(VLOOKUP(H564,Mal!$A$9:$A$431,1,0),"","END"),"END")</f>
        <v>END</v>
      </c>
      <c r="B564" s="39" t="e">
        <f>IF($E564="",IF(INDEX(Mal!$D$9:$D$431,COUNTIF($E$108:$F563,"")-COUNT($H$108:$H563)+1,0)=B563,"",INDEX(Mal!$D$9:$D$431,COUNTIF($E$108:$F563,"")-COUNT($H$108:$H563)+1,0)),"")</f>
        <v>#N/A</v>
      </c>
      <c r="C564" s="39" t="e">
        <f t="shared" si="30"/>
        <v>#N/A</v>
      </c>
      <c r="D564" s="39" t="e">
        <f>IF($E564="",IF(INDEX(Mal!$F$9:$F$431,COUNTIF($E$108:$F563,"")-COUNT($H$108:$H563)+1,0)=D563,"",INDEX(Mal!$F$9:$F$431,COUNTIF($E$108:$F563,"")-COUNT($H$108:$H563)+1,0)),"")</f>
        <v>#N/A</v>
      </c>
      <c r="E564" s="39" t="e">
        <f>IF(AND(E563="",$H564=$H563),"",IF(VLOOKUP(H564,Mal!$A$9:$B$431,2,0)='Sales Orders'!E563,"",VLOOKUP($H564,Mal!$A$9:$B$431,2,0)))</f>
        <v>#N/A</v>
      </c>
      <c r="F564" s="39" t="e">
        <f>IF($E564="",IF(INDEX(Mal!$C$9:$C$431,COUNTIF($E$108:$F563,"")-COUNT($H$108:$H563)+1,0)=F563,"",INDEX(Mal!$C$9:$C$431,COUNTIF($E$108:$F563,"")-COUNT($H$108:$H563)+1,0)),"")</f>
        <v>#N/A</v>
      </c>
      <c r="G564" s="39" t="e">
        <f t="shared" si="31"/>
        <v>#N/A</v>
      </c>
      <c r="H564" s="39">
        <f>IF(COUNTIF(Mal!$A$9:$A$431,'Sales Orders'!H563)+COUNTIFS(Mal!$A$9:$A$431,H563,Mal!$B$9:$B$431,"&lt;&gt;")+COUNTIFS(Mal!$A$9:$A$431,H563,Mal!$C$9:$C$431,"&lt;&gt;")=COUNTIF('Sales Orders'!$H$108:H563,'Sales Orders'!H563),'Sales Orders'!H563+1,'Sales Orders'!H563)</f>
        <v>2</v>
      </c>
      <c r="I564" s="39" t="e">
        <f>IF(E564="","",IF(Mal!$C$5="","",Mal!$C$5))</f>
        <v>#N/A</v>
      </c>
      <c r="J564" s="39" t="e">
        <f>IF(AND(J563="",$H564=$H563),"",IF(VLOOKUP($H564,Mal!$A$9:$H$431,7,0)='Sales Orders'!J563,"",VLOOKUP($H564,Mal!$A$9:$H$431,7,0)))</f>
        <v>#N/A</v>
      </c>
      <c r="K564" s="39" t="e">
        <f>IF(AND(K563="",$H564=$H563),"",IF(VLOOKUP($H564,Mal!$A$9:$H$431,8,0)='Sales Orders'!K563,"",VLOOKUP($H564,Mal!$A$9:$H$431,8,0)))</f>
        <v>#N/A</v>
      </c>
      <c r="L564" s="39" t="e">
        <f>IF(E564="","",IF(Mal!$C$6="","",Mal!$C$6))</f>
        <v>#N/A</v>
      </c>
      <c r="M564" s="39" t="e">
        <f>IF($E564="",IF(INDEX(Mal!K$9:K$431,COUNTIF($E$108:$F563,"")-COUNT($H$108:$H563)+1,0)=M563,"",INDEX(Mal!K$9:K$431,COUNTIF($E$108:$F563,"")-COUNT($H$108:$H563)+1,0)),"")</f>
        <v>#N/A</v>
      </c>
      <c r="N564" s="39" t="e">
        <f>IF($E564="",IF(INDEX(Mal!L$9:L$431,COUNTIF($E$108:$F563,"")-COUNT($H$108:$H563)+1,0)=N563,"",INDEX(Mal!L$9:L$431,COUNTIF($E$108:$F563,"")-COUNT($H$108:$H563)+1,0)),"")</f>
        <v>#N/A</v>
      </c>
      <c r="O564" s="39" t="e">
        <f>IF($E564="",IF(INDEX(Mal!M$9:M$431,COUNTIF($E$108:$F563,"")-COUNT($H$108:$H563)+1,0)=O563,"",INDEX(Mal!M$9:M$431,COUNTIF($E$108:$F563,"")-COUNT($H$108:$H563)+1,0)),"")</f>
        <v>#N/A</v>
      </c>
      <c r="P564" s="39" t="e">
        <f>IF($E564="",IF(INDEX(Mal!N$9:N$431,COUNTIF($E$108:$F563,"")-COUNT($H$108:$H563)+1,0)=P563,"",INDEX(Mal!N$9:N$431,COUNTIF($E$108:$F563,"")-COUNT($H$108:$H563)+1,0)),"")</f>
        <v>#N/A</v>
      </c>
      <c r="Q564" s="39" t="e">
        <f>IF($E564="",IF(INDEX(Mal!O$9:O$431,COUNTIF($E$108:$F563,"")-COUNT($H$108:$H563)+1,0)=Q563,"",INDEX(Mal!O$9:O$431,COUNTIF($E$108:$F563,"")-COUNT($H$108:$H563)+1,0)),"")</f>
        <v>#N/A</v>
      </c>
      <c r="R564" s="39" t="e">
        <f>IF($E564="",IF(INDEX(Mal!P$9:P$431,COUNTIF($E$108:$F563,"")-COUNT($H$108:$H563)+1,0)=R563,"",INDEX(Mal!P$9:P$431,COUNTIF($E$108:$F563,"")-COUNT($H$108:$H563)+1,0)),"")</f>
        <v>#N/A</v>
      </c>
      <c r="S564" s="39" t="e">
        <f>IF($E564="",IF(INDEX(Mal!Q$9:Q$431,COUNTIF($E$108:$F563,"")-COUNT($H$108:$H563)+1,0)=S563,"",INDEX(Mal!Q$9:Q$431,COUNTIF($E$108:$F563,"")-COUNT($H$108:$H563)+1,0)),"")</f>
        <v>#N/A</v>
      </c>
      <c r="T564" s="39" t="e">
        <f>IF($E564="",IF(INDEX(Mal!R$9:R$431,COUNTIF($E$108:$F563,"")-COUNT($H$108:$H563)+1,0)=T563,"",INDEX(Mal!R$9:R$431,COUNTIF($E$108:$F563,"")-COUNT($H$108:$H563)+1,0)),"")</f>
        <v>#N/A</v>
      </c>
      <c r="U564" s="39" t="e">
        <f>IF($E564="",IF(INDEX(Mal!S$9:S$431,COUNTIF($E$108:$F563,"")-COUNT($H$108:$H563)+1,0)=U563,"",INDEX(Mal!S$9:S$431,COUNTIF($E$108:$F563,"")-COUNT($H$108:$H563)+1,0)),"")</f>
        <v>#N/A</v>
      </c>
      <c r="V564" s="39" t="e">
        <f t="shared" si="28"/>
        <v>#N/A</v>
      </c>
      <c r="W564" s="39" t="e">
        <f>IF(IF(AND(E564="",F564=""),INDEX(Mal!I$9:I$431,(COUNT($H$108:$H564)-COUNTIF($V$108:$V564,"")),0),"")="","",IF(AND(E564="",F564=""),INDEX(Mal!I$9:I$431,(COUNT($H$108:$H564)-COUNTIF($V$108:$V564,"")),0),""))</f>
        <v>#N/A</v>
      </c>
      <c r="X564" s="39" t="e">
        <f>IF($E564="",IF(INDEX(Mal!J$9:J$431,COUNTIF($E$108:$F563,"")-COUNT($H$108:$H563)+1,0)=X563,"",INDEX(Mal!J$9:J$431,COUNTIF($E$108:$F563,"")-COUNT($H$108:$H563)+1,0)),"")</f>
        <v>#N/A</v>
      </c>
      <c r="Y564" s="39" t="e">
        <f>IF(AND(Y563="",$H564=$H563),"",IF(VLOOKUP($H564,Mal!$A$9:$T$431,20,0)='Sales Orders'!Y563,"",VLOOKUP($H564,Mal!$A$9:$T$431,20,0)))</f>
        <v>#N/A</v>
      </c>
      <c r="Z564" s="39" t="e">
        <f t="shared" si="29"/>
        <v>#N/A</v>
      </c>
    </row>
    <row r="565" spans="1:26">
      <c r="A565" t="str">
        <f>IFERROR(IF(VLOOKUP(H565,Mal!$A$9:$A$431,1,0),"","END"),"END")</f>
        <v>END</v>
      </c>
      <c r="B565" s="39" t="e">
        <f>IF($E565="",IF(INDEX(Mal!$D$9:$D$431,COUNTIF($E$108:$F564,"")-COUNT($H$108:$H564)+1,0)=B564,"",INDEX(Mal!$D$9:$D$431,COUNTIF($E$108:$F564,"")-COUNT($H$108:$H564)+1,0)),"")</f>
        <v>#N/A</v>
      </c>
      <c r="C565" s="39" t="e">
        <f t="shared" si="30"/>
        <v>#N/A</v>
      </c>
      <c r="D565" s="39" t="e">
        <f>IF($E565="",IF(INDEX(Mal!$F$9:$F$431,COUNTIF($E$108:$F564,"")-COUNT($H$108:$H564)+1,0)=D564,"",INDEX(Mal!$F$9:$F$431,COUNTIF($E$108:$F564,"")-COUNT($H$108:$H564)+1,0)),"")</f>
        <v>#N/A</v>
      </c>
      <c r="E565" s="39" t="e">
        <f>IF(AND(E564="",$H565=$H564),"",IF(VLOOKUP(H565,Mal!$A$9:$B$431,2,0)='Sales Orders'!E564,"",VLOOKUP($H565,Mal!$A$9:$B$431,2,0)))</f>
        <v>#N/A</v>
      </c>
      <c r="F565" s="39" t="e">
        <f>IF($E565="",IF(INDEX(Mal!$C$9:$C$431,COUNTIF($E$108:$F564,"")-COUNT($H$108:$H564)+1,0)=F564,"",INDEX(Mal!$C$9:$C$431,COUNTIF($E$108:$F564,"")-COUNT($H$108:$H564)+1,0)),"")</f>
        <v>#N/A</v>
      </c>
      <c r="G565" s="39" t="e">
        <f t="shared" si="31"/>
        <v>#N/A</v>
      </c>
      <c r="H565" s="39">
        <f>IF(COUNTIF(Mal!$A$9:$A$431,'Sales Orders'!H564)+COUNTIFS(Mal!$A$9:$A$431,H564,Mal!$B$9:$B$431,"&lt;&gt;")+COUNTIFS(Mal!$A$9:$A$431,H564,Mal!$C$9:$C$431,"&lt;&gt;")=COUNTIF('Sales Orders'!$H$108:H564,'Sales Orders'!H564),'Sales Orders'!H564+1,'Sales Orders'!H564)</f>
        <v>2</v>
      </c>
      <c r="I565" s="39" t="e">
        <f>IF(E565="","",IF(Mal!$C$5="","",Mal!$C$5))</f>
        <v>#N/A</v>
      </c>
      <c r="J565" s="39" t="e">
        <f>IF(AND(J564="",$H565=$H564),"",IF(VLOOKUP($H565,Mal!$A$9:$H$431,7,0)='Sales Orders'!J564,"",VLOOKUP($H565,Mal!$A$9:$H$431,7,0)))</f>
        <v>#N/A</v>
      </c>
      <c r="K565" s="39" t="e">
        <f>IF(AND(K564="",$H565=$H564),"",IF(VLOOKUP($H565,Mal!$A$9:$H$431,8,0)='Sales Orders'!K564,"",VLOOKUP($H565,Mal!$A$9:$H$431,8,0)))</f>
        <v>#N/A</v>
      </c>
      <c r="L565" s="39" t="e">
        <f>IF(E565="","",IF(Mal!$C$6="","",Mal!$C$6))</f>
        <v>#N/A</v>
      </c>
      <c r="M565" s="39" t="e">
        <f>IF($E565="",IF(INDEX(Mal!K$9:K$431,COUNTIF($E$108:$F564,"")-COUNT($H$108:$H564)+1,0)=M564,"",INDEX(Mal!K$9:K$431,COUNTIF($E$108:$F564,"")-COUNT($H$108:$H564)+1,0)),"")</f>
        <v>#N/A</v>
      </c>
      <c r="N565" s="39" t="e">
        <f>IF($E565="",IF(INDEX(Mal!L$9:L$431,COUNTIF($E$108:$F564,"")-COUNT($H$108:$H564)+1,0)=N564,"",INDEX(Mal!L$9:L$431,COUNTIF($E$108:$F564,"")-COUNT($H$108:$H564)+1,0)),"")</f>
        <v>#N/A</v>
      </c>
      <c r="O565" s="39" t="e">
        <f>IF($E565="",IF(INDEX(Mal!M$9:M$431,COUNTIF($E$108:$F564,"")-COUNT($H$108:$H564)+1,0)=O564,"",INDEX(Mal!M$9:M$431,COUNTIF($E$108:$F564,"")-COUNT($H$108:$H564)+1,0)),"")</f>
        <v>#N/A</v>
      </c>
      <c r="P565" s="39" t="e">
        <f>IF($E565="",IF(INDEX(Mal!N$9:N$431,COUNTIF($E$108:$F564,"")-COUNT($H$108:$H564)+1,0)=P564,"",INDEX(Mal!N$9:N$431,COUNTIF($E$108:$F564,"")-COUNT($H$108:$H564)+1,0)),"")</f>
        <v>#N/A</v>
      </c>
      <c r="Q565" s="39" t="e">
        <f>IF($E565="",IF(INDEX(Mal!O$9:O$431,COUNTIF($E$108:$F564,"")-COUNT($H$108:$H564)+1,0)=Q564,"",INDEX(Mal!O$9:O$431,COUNTIF($E$108:$F564,"")-COUNT($H$108:$H564)+1,0)),"")</f>
        <v>#N/A</v>
      </c>
      <c r="R565" s="39" t="e">
        <f>IF($E565="",IF(INDEX(Mal!P$9:P$431,COUNTIF($E$108:$F564,"")-COUNT($H$108:$H564)+1,0)=R564,"",INDEX(Mal!P$9:P$431,COUNTIF($E$108:$F564,"")-COUNT($H$108:$H564)+1,0)),"")</f>
        <v>#N/A</v>
      </c>
      <c r="S565" s="39" t="e">
        <f>IF($E565="",IF(INDEX(Mal!Q$9:Q$431,COUNTIF($E$108:$F564,"")-COUNT($H$108:$H564)+1,0)=S564,"",INDEX(Mal!Q$9:Q$431,COUNTIF($E$108:$F564,"")-COUNT($H$108:$H564)+1,0)),"")</f>
        <v>#N/A</v>
      </c>
      <c r="T565" s="39" t="e">
        <f>IF($E565="",IF(INDEX(Mal!R$9:R$431,COUNTIF($E$108:$F564,"")-COUNT($H$108:$H564)+1,0)=T564,"",INDEX(Mal!R$9:R$431,COUNTIF($E$108:$F564,"")-COUNT($H$108:$H564)+1,0)),"")</f>
        <v>#N/A</v>
      </c>
      <c r="U565" s="39" t="e">
        <f>IF($E565="",IF(INDEX(Mal!S$9:S$431,COUNTIF($E$108:$F564,"")-COUNT($H$108:$H564)+1,0)=U564,"",INDEX(Mal!S$9:S$431,COUNTIF($E$108:$F564,"")-COUNT($H$108:$H564)+1,0)),"")</f>
        <v>#N/A</v>
      </c>
      <c r="V565" s="39" t="e">
        <f t="shared" si="28"/>
        <v>#N/A</v>
      </c>
      <c r="W565" s="39" t="e">
        <f>IF(IF(AND(E565="",F565=""),INDEX(Mal!I$9:I$431,(COUNT($H$108:$H565)-COUNTIF($V$108:$V565,"")),0),"")="","",IF(AND(E565="",F565=""),INDEX(Mal!I$9:I$431,(COUNT($H$108:$H565)-COUNTIF($V$108:$V565,"")),0),""))</f>
        <v>#N/A</v>
      </c>
      <c r="X565" s="39" t="e">
        <f>IF($E565="",IF(INDEX(Mal!J$9:J$431,COUNTIF($E$108:$F564,"")-COUNT($H$108:$H564)+1,0)=X564,"",INDEX(Mal!J$9:J$431,COUNTIF($E$108:$F564,"")-COUNT($H$108:$H564)+1,0)),"")</f>
        <v>#N/A</v>
      </c>
      <c r="Y565" s="39" t="e">
        <f>IF(AND(Y564="",$H565=$H564),"",IF(VLOOKUP($H565,Mal!$A$9:$T$431,20,0)='Sales Orders'!Y564,"",VLOOKUP($H565,Mal!$A$9:$T$431,20,0)))</f>
        <v>#N/A</v>
      </c>
      <c r="Z565" s="39" t="e">
        <f t="shared" si="29"/>
        <v>#N/A</v>
      </c>
    </row>
    <row r="566" spans="1:26">
      <c r="A566" t="str">
        <f>IFERROR(IF(VLOOKUP(H566,Mal!$A$9:$A$431,1,0),"","END"),"END")</f>
        <v>END</v>
      </c>
      <c r="B566" s="39" t="e">
        <f>IF($E566="",IF(INDEX(Mal!$D$9:$D$431,COUNTIF($E$108:$F565,"")-COUNT($H$108:$H565)+1,0)=B565,"",INDEX(Mal!$D$9:$D$431,COUNTIF($E$108:$F565,"")-COUNT($H$108:$H565)+1,0)),"")</f>
        <v>#N/A</v>
      </c>
      <c r="C566" s="39" t="e">
        <f t="shared" si="30"/>
        <v>#N/A</v>
      </c>
      <c r="D566" s="39" t="e">
        <f>IF($E566="",IF(INDEX(Mal!$F$9:$F$431,COUNTIF($E$108:$F565,"")-COUNT($H$108:$H565)+1,0)=D565,"",INDEX(Mal!$F$9:$F$431,COUNTIF($E$108:$F565,"")-COUNT($H$108:$H565)+1,0)),"")</f>
        <v>#N/A</v>
      </c>
      <c r="E566" s="39" t="e">
        <f>IF(AND(E565="",$H566=$H565),"",IF(VLOOKUP(H566,Mal!$A$9:$B$431,2,0)='Sales Orders'!E565,"",VLOOKUP($H566,Mal!$A$9:$B$431,2,0)))</f>
        <v>#N/A</v>
      </c>
      <c r="F566" s="39" t="e">
        <f>IF($E566="",IF(INDEX(Mal!$C$9:$C$431,COUNTIF($E$108:$F565,"")-COUNT($H$108:$H565)+1,0)=F565,"",INDEX(Mal!$C$9:$C$431,COUNTIF($E$108:$F565,"")-COUNT($H$108:$H565)+1,0)),"")</f>
        <v>#N/A</v>
      </c>
      <c r="G566" s="39" t="e">
        <f t="shared" si="31"/>
        <v>#N/A</v>
      </c>
      <c r="H566" s="39">
        <f>IF(COUNTIF(Mal!$A$9:$A$431,'Sales Orders'!H565)+COUNTIFS(Mal!$A$9:$A$431,H565,Mal!$B$9:$B$431,"&lt;&gt;")+COUNTIFS(Mal!$A$9:$A$431,H565,Mal!$C$9:$C$431,"&lt;&gt;")=COUNTIF('Sales Orders'!$H$108:H565,'Sales Orders'!H565),'Sales Orders'!H565+1,'Sales Orders'!H565)</f>
        <v>2</v>
      </c>
      <c r="I566" s="39" t="e">
        <f>IF(E566="","",IF(Mal!$C$5="","",Mal!$C$5))</f>
        <v>#N/A</v>
      </c>
      <c r="J566" s="39" t="e">
        <f>IF(AND(J565="",$H566=$H565),"",IF(VLOOKUP($H566,Mal!$A$9:$H$431,7,0)='Sales Orders'!J565,"",VLOOKUP($H566,Mal!$A$9:$H$431,7,0)))</f>
        <v>#N/A</v>
      </c>
      <c r="K566" s="39" t="e">
        <f>IF(AND(K565="",$H566=$H565),"",IF(VLOOKUP($H566,Mal!$A$9:$H$431,8,0)='Sales Orders'!K565,"",VLOOKUP($H566,Mal!$A$9:$H$431,8,0)))</f>
        <v>#N/A</v>
      </c>
      <c r="L566" s="39" t="e">
        <f>IF(E566="","",IF(Mal!$C$6="","",Mal!$C$6))</f>
        <v>#N/A</v>
      </c>
      <c r="M566" s="39" t="e">
        <f>IF($E566="",IF(INDEX(Mal!K$9:K$431,COUNTIF($E$108:$F565,"")-COUNT($H$108:$H565)+1,0)=M565,"",INDEX(Mal!K$9:K$431,COUNTIF($E$108:$F565,"")-COUNT($H$108:$H565)+1,0)),"")</f>
        <v>#N/A</v>
      </c>
      <c r="N566" s="39" t="e">
        <f>IF($E566="",IF(INDEX(Mal!L$9:L$431,COUNTIF($E$108:$F565,"")-COUNT($H$108:$H565)+1,0)=N565,"",INDEX(Mal!L$9:L$431,COUNTIF($E$108:$F565,"")-COUNT($H$108:$H565)+1,0)),"")</f>
        <v>#N/A</v>
      </c>
      <c r="O566" s="39" t="e">
        <f>IF($E566="",IF(INDEX(Mal!M$9:M$431,COUNTIF($E$108:$F565,"")-COUNT($H$108:$H565)+1,0)=O565,"",INDEX(Mal!M$9:M$431,COUNTIF($E$108:$F565,"")-COUNT($H$108:$H565)+1,0)),"")</f>
        <v>#N/A</v>
      </c>
      <c r="P566" s="39" t="e">
        <f>IF($E566="",IF(INDEX(Mal!N$9:N$431,COUNTIF($E$108:$F565,"")-COUNT($H$108:$H565)+1,0)=P565,"",INDEX(Mal!N$9:N$431,COUNTIF($E$108:$F565,"")-COUNT($H$108:$H565)+1,0)),"")</f>
        <v>#N/A</v>
      </c>
      <c r="Q566" s="39" t="e">
        <f>IF($E566="",IF(INDEX(Mal!O$9:O$431,COUNTIF($E$108:$F565,"")-COUNT($H$108:$H565)+1,0)=Q565,"",INDEX(Mal!O$9:O$431,COUNTIF($E$108:$F565,"")-COUNT($H$108:$H565)+1,0)),"")</f>
        <v>#N/A</v>
      </c>
      <c r="R566" s="39" t="e">
        <f>IF($E566="",IF(INDEX(Mal!P$9:P$431,COUNTIF($E$108:$F565,"")-COUNT($H$108:$H565)+1,0)=R565,"",INDEX(Mal!P$9:P$431,COUNTIF($E$108:$F565,"")-COUNT($H$108:$H565)+1,0)),"")</f>
        <v>#N/A</v>
      </c>
      <c r="S566" s="39" t="e">
        <f>IF($E566="",IF(INDEX(Mal!Q$9:Q$431,COUNTIF($E$108:$F565,"")-COUNT($H$108:$H565)+1,0)=S565,"",INDEX(Mal!Q$9:Q$431,COUNTIF($E$108:$F565,"")-COUNT($H$108:$H565)+1,0)),"")</f>
        <v>#N/A</v>
      </c>
      <c r="T566" s="39" t="e">
        <f>IF($E566="",IF(INDEX(Mal!R$9:R$431,COUNTIF($E$108:$F565,"")-COUNT($H$108:$H565)+1,0)=T565,"",INDEX(Mal!R$9:R$431,COUNTIF($E$108:$F565,"")-COUNT($H$108:$H565)+1,0)),"")</f>
        <v>#N/A</v>
      </c>
      <c r="U566" s="39" t="e">
        <f>IF($E566="",IF(INDEX(Mal!S$9:S$431,COUNTIF($E$108:$F565,"")-COUNT($H$108:$H565)+1,0)=U565,"",INDEX(Mal!S$9:S$431,COUNTIF($E$108:$F565,"")-COUNT($H$108:$H565)+1,0)),"")</f>
        <v>#N/A</v>
      </c>
      <c r="V566" s="39" t="e">
        <f t="shared" si="28"/>
        <v>#N/A</v>
      </c>
      <c r="W566" s="39" t="e">
        <f>IF(IF(AND(E566="",F566=""),INDEX(Mal!I$9:I$431,(COUNT($H$108:$H566)-COUNTIF($V$108:$V566,"")),0),"")="","",IF(AND(E566="",F566=""),INDEX(Mal!I$9:I$431,(COUNT($H$108:$H566)-COUNTIF($V$108:$V566,"")),0),""))</f>
        <v>#N/A</v>
      </c>
      <c r="X566" s="39" t="e">
        <f>IF($E566="",IF(INDEX(Mal!J$9:J$431,COUNTIF($E$108:$F565,"")-COUNT($H$108:$H565)+1,0)=X565,"",INDEX(Mal!J$9:J$431,COUNTIF($E$108:$F565,"")-COUNT($H$108:$H565)+1,0)),"")</f>
        <v>#N/A</v>
      </c>
      <c r="Y566" s="39" t="e">
        <f>IF(AND(Y565="",$H566=$H565),"",IF(VLOOKUP($H566,Mal!$A$9:$T$431,20,0)='Sales Orders'!Y565,"",VLOOKUP($H566,Mal!$A$9:$T$431,20,0)))</f>
        <v>#N/A</v>
      </c>
      <c r="Z566" s="39" t="e">
        <f t="shared" si="29"/>
        <v>#N/A</v>
      </c>
    </row>
    <row r="567" spans="1:26">
      <c r="A567" t="str">
        <f>IFERROR(IF(VLOOKUP(H567,Mal!$A$9:$A$431,1,0),"","END"),"END")</f>
        <v>END</v>
      </c>
      <c r="B567" s="39" t="e">
        <f>IF($E567="",IF(INDEX(Mal!$D$9:$D$431,COUNTIF($E$108:$F566,"")-COUNT($H$108:$H566)+1,0)=B566,"",INDEX(Mal!$D$9:$D$431,COUNTIF($E$108:$F566,"")-COUNT($H$108:$H566)+1,0)),"")</f>
        <v>#N/A</v>
      </c>
      <c r="C567" s="39" t="e">
        <f t="shared" si="30"/>
        <v>#N/A</v>
      </c>
      <c r="D567" s="39" t="e">
        <f>IF($E567="",IF(INDEX(Mal!$F$9:$F$431,COUNTIF($E$108:$F566,"")-COUNT($H$108:$H566)+1,0)=D566,"",INDEX(Mal!$F$9:$F$431,COUNTIF($E$108:$F566,"")-COUNT($H$108:$H566)+1,0)),"")</f>
        <v>#N/A</v>
      </c>
      <c r="E567" s="39" t="e">
        <f>IF(AND(E566="",$H567=$H566),"",IF(VLOOKUP(H567,Mal!$A$9:$B$431,2,0)='Sales Orders'!E566,"",VLOOKUP($H567,Mal!$A$9:$B$431,2,0)))</f>
        <v>#N/A</v>
      </c>
      <c r="F567" s="39" t="e">
        <f>IF($E567="",IF(INDEX(Mal!$C$9:$C$431,COUNTIF($E$108:$F566,"")-COUNT($H$108:$H566)+1,0)=F566,"",INDEX(Mal!$C$9:$C$431,COUNTIF($E$108:$F566,"")-COUNT($H$108:$H566)+1,0)),"")</f>
        <v>#N/A</v>
      </c>
      <c r="G567" s="39" t="e">
        <f t="shared" si="31"/>
        <v>#N/A</v>
      </c>
      <c r="H567" s="39">
        <f>IF(COUNTIF(Mal!$A$9:$A$431,'Sales Orders'!H566)+COUNTIFS(Mal!$A$9:$A$431,H566,Mal!$B$9:$B$431,"&lt;&gt;")+COUNTIFS(Mal!$A$9:$A$431,H566,Mal!$C$9:$C$431,"&lt;&gt;")=COUNTIF('Sales Orders'!$H$108:H566,'Sales Orders'!H566),'Sales Orders'!H566+1,'Sales Orders'!H566)</f>
        <v>2</v>
      </c>
      <c r="I567" s="39" t="e">
        <f>IF(E567="","",IF(Mal!$C$5="","",Mal!$C$5))</f>
        <v>#N/A</v>
      </c>
      <c r="J567" s="39" t="e">
        <f>IF(AND(J566="",$H567=$H566),"",IF(VLOOKUP($H567,Mal!$A$9:$H$431,7,0)='Sales Orders'!J566,"",VLOOKUP($H567,Mal!$A$9:$H$431,7,0)))</f>
        <v>#N/A</v>
      </c>
      <c r="K567" s="39" t="e">
        <f>IF(AND(K566="",$H567=$H566),"",IF(VLOOKUP($H567,Mal!$A$9:$H$431,8,0)='Sales Orders'!K566,"",VLOOKUP($H567,Mal!$A$9:$H$431,8,0)))</f>
        <v>#N/A</v>
      </c>
      <c r="L567" s="39" t="e">
        <f>IF(E567="","",IF(Mal!$C$6="","",Mal!$C$6))</f>
        <v>#N/A</v>
      </c>
      <c r="M567" s="39" t="e">
        <f>IF($E567="",IF(INDEX(Mal!K$9:K$431,COUNTIF($E$108:$F566,"")-COUNT($H$108:$H566)+1,0)=M566,"",INDEX(Mal!K$9:K$431,COUNTIF($E$108:$F566,"")-COUNT($H$108:$H566)+1,0)),"")</f>
        <v>#N/A</v>
      </c>
      <c r="N567" s="39" t="e">
        <f>IF($E567="",IF(INDEX(Mal!L$9:L$431,COUNTIF($E$108:$F566,"")-COUNT($H$108:$H566)+1,0)=N566,"",INDEX(Mal!L$9:L$431,COUNTIF($E$108:$F566,"")-COUNT($H$108:$H566)+1,0)),"")</f>
        <v>#N/A</v>
      </c>
      <c r="O567" s="39" t="e">
        <f>IF($E567="",IF(INDEX(Mal!M$9:M$431,COUNTIF($E$108:$F566,"")-COUNT($H$108:$H566)+1,0)=O566,"",INDEX(Mal!M$9:M$431,COUNTIF($E$108:$F566,"")-COUNT($H$108:$H566)+1,0)),"")</f>
        <v>#N/A</v>
      </c>
      <c r="P567" s="39" t="e">
        <f>IF($E567="",IF(INDEX(Mal!N$9:N$431,COUNTIF($E$108:$F566,"")-COUNT($H$108:$H566)+1,0)=P566,"",INDEX(Mal!N$9:N$431,COUNTIF($E$108:$F566,"")-COUNT($H$108:$H566)+1,0)),"")</f>
        <v>#N/A</v>
      </c>
      <c r="Q567" s="39" t="e">
        <f>IF($E567="",IF(INDEX(Mal!O$9:O$431,COUNTIF($E$108:$F566,"")-COUNT($H$108:$H566)+1,0)=Q566,"",INDEX(Mal!O$9:O$431,COUNTIF($E$108:$F566,"")-COUNT($H$108:$H566)+1,0)),"")</f>
        <v>#N/A</v>
      </c>
      <c r="R567" s="39" t="e">
        <f>IF($E567="",IF(INDEX(Mal!P$9:P$431,COUNTIF($E$108:$F566,"")-COUNT($H$108:$H566)+1,0)=R566,"",INDEX(Mal!P$9:P$431,COUNTIF($E$108:$F566,"")-COUNT($H$108:$H566)+1,0)),"")</f>
        <v>#N/A</v>
      </c>
      <c r="S567" s="39" t="e">
        <f>IF($E567="",IF(INDEX(Mal!Q$9:Q$431,COUNTIF($E$108:$F566,"")-COUNT($H$108:$H566)+1,0)=S566,"",INDEX(Mal!Q$9:Q$431,COUNTIF($E$108:$F566,"")-COUNT($H$108:$H566)+1,0)),"")</f>
        <v>#N/A</v>
      </c>
      <c r="T567" s="39" t="e">
        <f>IF($E567="",IF(INDEX(Mal!R$9:R$431,COUNTIF($E$108:$F566,"")-COUNT($H$108:$H566)+1,0)=T566,"",INDEX(Mal!R$9:R$431,COUNTIF($E$108:$F566,"")-COUNT($H$108:$H566)+1,0)),"")</f>
        <v>#N/A</v>
      </c>
      <c r="U567" s="39" t="e">
        <f>IF($E567="",IF(INDEX(Mal!S$9:S$431,COUNTIF($E$108:$F566,"")-COUNT($H$108:$H566)+1,0)=U566,"",INDEX(Mal!S$9:S$431,COUNTIF($E$108:$F566,"")-COUNT($H$108:$H566)+1,0)),"")</f>
        <v>#N/A</v>
      </c>
      <c r="V567" s="39" t="e">
        <f t="shared" si="28"/>
        <v>#N/A</v>
      </c>
      <c r="W567" s="39" t="e">
        <f>IF(IF(AND(E567="",F567=""),INDEX(Mal!I$9:I$431,(COUNT($H$108:$H567)-COUNTIF($V$108:$V567,"")),0),"")="","",IF(AND(E567="",F567=""),INDEX(Mal!I$9:I$431,(COUNT($H$108:$H567)-COUNTIF($V$108:$V567,"")),0),""))</f>
        <v>#N/A</v>
      </c>
      <c r="X567" s="39" t="e">
        <f>IF($E567="",IF(INDEX(Mal!J$9:J$431,COUNTIF($E$108:$F566,"")-COUNT($H$108:$H566)+1,0)=X566,"",INDEX(Mal!J$9:J$431,COUNTIF($E$108:$F566,"")-COUNT($H$108:$H566)+1,0)),"")</f>
        <v>#N/A</v>
      </c>
      <c r="Y567" s="39" t="e">
        <f>IF(AND(Y566="",$H567=$H566),"",IF(VLOOKUP($H567,Mal!$A$9:$T$431,20,0)='Sales Orders'!Y566,"",VLOOKUP($H567,Mal!$A$9:$T$431,20,0)))</f>
        <v>#N/A</v>
      </c>
      <c r="Z567" s="39" t="e">
        <f t="shared" si="29"/>
        <v>#N/A</v>
      </c>
    </row>
    <row r="568" spans="1:26">
      <c r="A568" t="str">
        <f>IFERROR(IF(VLOOKUP(H568,Mal!$A$9:$A$431,1,0),"","END"),"END")</f>
        <v>END</v>
      </c>
      <c r="B568" s="39" t="e">
        <f>IF($E568="",IF(INDEX(Mal!$D$9:$D$431,COUNTIF($E$108:$F567,"")-COUNT($H$108:$H567)+1,0)=B567,"",INDEX(Mal!$D$9:$D$431,COUNTIF($E$108:$F567,"")-COUNT($H$108:$H567)+1,0)),"")</f>
        <v>#N/A</v>
      </c>
      <c r="C568" s="39" t="e">
        <f t="shared" si="30"/>
        <v>#N/A</v>
      </c>
      <c r="D568" s="39" t="e">
        <f>IF($E568="",IF(INDEX(Mal!$F$9:$F$431,COUNTIF($E$108:$F567,"")-COUNT($H$108:$H567)+1,0)=D567,"",INDEX(Mal!$F$9:$F$431,COUNTIF($E$108:$F567,"")-COUNT($H$108:$H567)+1,0)),"")</f>
        <v>#N/A</v>
      </c>
      <c r="E568" s="39" t="e">
        <f>IF(AND(E567="",$H568=$H567),"",IF(VLOOKUP(H568,Mal!$A$9:$B$431,2,0)='Sales Orders'!E567,"",VLOOKUP($H568,Mal!$A$9:$B$431,2,0)))</f>
        <v>#N/A</v>
      </c>
      <c r="F568" s="39" t="e">
        <f>IF($E568="",IF(INDEX(Mal!$C$9:$C$431,COUNTIF($E$108:$F567,"")-COUNT($H$108:$H567)+1,0)=F567,"",INDEX(Mal!$C$9:$C$431,COUNTIF($E$108:$F567,"")-COUNT($H$108:$H567)+1,0)),"")</f>
        <v>#N/A</v>
      </c>
      <c r="G568" s="39" t="e">
        <f t="shared" si="31"/>
        <v>#N/A</v>
      </c>
      <c r="H568" s="39">
        <f>IF(COUNTIF(Mal!$A$9:$A$431,'Sales Orders'!H567)+COUNTIFS(Mal!$A$9:$A$431,H567,Mal!$B$9:$B$431,"&lt;&gt;")+COUNTIFS(Mal!$A$9:$A$431,H567,Mal!$C$9:$C$431,"&lt;&gt;")=COUNTIF('Sales Orders'!$H$108:H567,'Sales Orders'!H567),'Sales Orders'!H567+1,'Sales Orders'!H567)</f>
        <v>2</v>
      </c>
      <c r="I568" s="39" t="e">
        <f>IF(E568="","",IF(Mal!$C$5="","",Mal!$C$5))</f>
        <v>#N/A</v>
      </c>
      <c r="J568" s="39" t="e">
        <f>IF(AND(J567="",$H568=$H567),"",IF(VLOOKUP($H568,Mal!$A$9:$H$431,7,0)='Sales Orders'!J567,"",VLOOKUP($H568,Mal!$A$9:$H$431,7,0)))</f>
        <v>#N/A</v>
      </c>
      <c r="K568" s="39" t="e">
        <f>IF(AND(K567="",$H568=$H567),"",IF(VLOOKUP($H568,Mal!$A$9:$H$431,8,0)='Sales Orders'!K567,"",VLOOKUP($H568,Mal!$A$9:$H$431,8,0)))</f>
        <v>#N/A</v>
      </c>
      <c r="L568" s="39" t="e">
        <f>IF(E568="","",IF(Mal!$C$6="","",Mal!$C$6))</f>
        <v>#N/A</v>
      </c>
      <c r="M568" s="39" t="e">
        <f>IF($E568="",IF(INDEX(Mal!K$9:K$431,COUNTIF($E$108:$F567,"")-COUNT($H$108:$H567)+1,0)=M567,"",INDEX(Mal!K$9:K$431,COUNTIF($E$108:$F567,"")-COUNT($H$108:$H567)+1,0)),"")</f>
        <v>#N/A</v>
      </c>
      <c r="N568" s="39" t="e">
        <f>IF($E568="",IF(INDEX(Mal!L$9:L$431,COUNTIF($E$108:$F567,"")-COUNT($H$108:$H567)+1,0)=N567,"",INDEX(Mal!L$9:L$431,COUNTIF($E$108:$F567,"")-COUNT($H$108:$H567)+1,0)),"")</f>
        <v>#N/A</v>
      </c>
      <c r="O568" s="39" t="e">
        <f>IF($E568="",IF(INDEX(Mal!M$9:M$431,COUNTIF($E$108:$F567,"")-COUNT($H$108:$H567)+1,0)=O567,"",INDEX(Mal!M$9:M$431,COUNTIF($E$108:$F567,"")-COUNT($H$108:$H567)+1,0)),"")</f>
        <v>#N/A</v>
      </c>
      <c r="P568" s="39" t="e">
        <f>IF($E568="",IF(INDEX(Mal!N$9:N$431,COUNTIF($E$108:$F567,"")-COUNT($H$108:$H567)+1,0)=P567,"",INDEX(Mal!N$9:N$431,COUNTIF($E$108:$F567,"")-COUNT($H$108:$H567)+1,0)),"")</f>
        <v>#N/A</v>
      </c>
      <c r="Q568" s="39" t="e">
        <f>IF($E568="",IF(INDEX(Mal!O$9:O$431,COUNTIF($E$108:$F567,"")-COUNT($H$108:$H567)+1,0)=Q567,"",INDEX(Mal!O$9:O$431,COUNTIF($E$108:$F567,"")-COUNT($H$108:$H567)+1,0)),"")</f>
        <v>#N/A</v>
      </c>
      <c r="R568" s="39" t="e">
        <f>IF($E568="",IF(INDEX(Mal!P$9:P$431,COUNTIF($E$108:$F567,"")-COUNT($H$108:$H567)+1,0)=R567,"",INDEX(Mal!P$9:P$431,COUNTIF($E$108:$F567,"")-COUNT($H$108:$H567)+1,0)),"")</f>
        <v>#N/A</v>
      </c>
      <c r="S568" s="39" t="e">
        <f>IF($E568="",IF(INDEX(Mal!Q$9:Q$431,COUNTIF($E$108:$F567,"")-COUNT($H$108:$H567)+1,0)=S567,"",INDEX(Mal!Q$9:Q$431,COUNTIF($E$108:$F567,"")-COUNT($H$108:$H567)+1,0)),"")</f>
        <v>#N/A</v>
      </c>
      <c r="T568" s="39" t="e">
        <f>IF($E568="",IF(INDEX(Mal!R$9:R$431,COUNTIF($E$108:$F567,"")-COUNT($H$108:$H567)+1,0)=T567,"",INDEX(Mal!R$9:R$431,COUNTIF($E$108:$F567,"")-COUNT($H$108:$H567)+1,0)),"")</f>
        <v>#N/A</v>
      </c>
      <c r="U568" s="39" t="e">
        <f>IF($E568="",IF(INDEX(Mal!S$9:S$431,COUNTIF($E$108:$F567,"")-COUNT($H$108:$H567)+1,0)=U567,"",INDEX(Mal!S$9:S$431,COUNTIF($E$108:$F567,"")-COUNT($H$108:$H567)+1,0)),"")</f>
        <v>#N/A</v>
      </c>
      <c r="V568" s="39" t="e">
        <f t="shared" si="28"/>
        <v>#N/A</v>
      </c>
      <c r="W568" s="39" t="e">
        <f>IF(IF(AND(E568="",F568=""),INDEX(Mal!I$9:I$431,(COUNT($H$108:$H568)-COUNTIF($V$108:$V568,"")),0),"")="","",IF(AND(E568="",F568=""),INDEX(Mal!I$9:I$431,(COUNT($H$108:$H568)-COUNTIF($V$108:$V568,"")),0),""))</f>
        <v>#N/A</v>
      </c>
      <c r="X568" s="39" t="e">
        <f>IF($E568="",IF(INDEX(Mal!J$9:J$431,COUNTIF($E$108:$F567,"")-COUNT($H$108:$H567)+1,0)=X567,"",INDEX(Mal!J$9:J$431,COUNTIF($E$108:$F567,"")-COUNT($H$108:$H567)+1,0)),"")</f>
        <v>#N/A</v>
      </c>
      <c r="Y568" s="39" t="e">
        <f>IF(AND(Y567="",$H568=$H567),"",IF(VLOOKUP($H568,Mal!$A$9:$T$431,20,0)='Sales Orders'!Y567,"",VLOOKUP($H568,Mal!$A$9:$T$431,20,0)))</f>
        <v>#N/A</v>
      </c>
      <c r="Z568" s="39" t="e">
        <f t="shared" si="29"/>
        <v>#N/A</v>
      </c>
    </row>
    <row r="569" spans="1:26">
      <c r="A569" t="str">
        <f>IFERROR(IF(VLOOKUP(H569,Mal!$A$9:$A$431,1,0),"","END"),"END")</f>
        <v>END</v>
      </c>
      <c r="B569" s="39" t="e">
        <f>IF($E569="",IF(INDEX(Mal!$D$9:$D$431,COUNTIF($E$108:$F568,"")-COUNT($H$108:$H568)+1,0)=B568,"",INDEX(Mal!$D$9:$D$431,COUNTIF($E$108:$F568,"")-COUNT($H$108:$H568)+1,0)),"")</f>
        <v>#N/A</v>
      </c>
      <c r="C569" s="39" t="e">
        <f t="shared" si="30"/>
        <v>#N/A</v>
      </c>
      <c r="D569" s="39" t="e">
        <f>IF($E569="",IF(INDEX(Mal!$F$9:$F$431,COUNTIF($E$108:$F568,"")-COUNT($H$108:$H568)+1,0)=D568,"",INDEX(Mal!$F$9:$F$431,COUNTIF($E$108:$F568,"")-COUNT($H$108:$H568)+1,0)),"")</f>
        <v>#N/A</v>
      </c>
      <c r="E569" s="39" t="e">
        <f>IF(AND(E568="",$H569=$H568),"",IF(VLOOKUP(H569,Mal!$A$9:$B$431,2,0)='Sales Orders'!E568,"",VLOOKUP($H569,Mal!$A$9:$B$431,2,0)))</f>
        <v>#N/A</v>
      </c>
      <c r="F569" s="39" t="e">
        <f>IF($E569="",IF(INDEX(Mal!$C$9:$C$431,COUNTIF($E$108:$F568,"")-COUNT($H$108:$H568)+1,0)=F568,"",INDEX(Mal!$C$9:$C$431,COUNTIF($E$108:$F568,"")-COUNT($H$108:$H568)+1,0)),"")</f>
        <v>#N/A</v>
      </c>
      <c r="G569" s="39" t="e">
        <f t="shared" si="31"/>
        <v>#N/A</v>
      </c>
      <c r="H569" s="39">
        <f>IF(COUNTIF(Mal!$A$9:$A$431,'Sales Orders'!H568)+COUNTIFS(Mal!$A$9:$A$431,H568,Mal!$B$9:$B$431,"&lt;&gt;")+COUNTIFS(Mal!$A$9:$A$431,H568,Mal!$C$9:$C$431,"&lt;&gt;")=COUNTIF('Sales Orders'!$H$108:H568,'Sales Orders'!H568),'Sales Orders'!H568+1,'Sales Orders'!H568)</f>
        <v>2</v>
      </c>
      <c r="I569" s="39" t="e">
        <f>IF(E569="","",IF(Mal!$C$5="","",Mal!$C$5))</f>
        <v>#N/A</v>
      </c>
      <c r="J569" s="39" t="e">
        <f>IF(AND(J568="",$H569=$H568),"",IF(VLOOKUP($H569,Mal!$A$9:$H$431,7,0)='Sales Orders'!J568,"",VLOOKUP($H569,Mal!$A$9:$H$431,7,0)))</f>
        <v>#N/A</v>
      </c>
      <c r="K569" s="39" t="e">
        <f>IF(AND(K568="",$H569=$H568),"",IF(VLOOKUP($H569,Mal!$A$9:$H$431,8,0)='Sales Orders'!K568,"",VLOOKUP($H569,Mal!$A$9:$H$431,8,0)))</f>
        <v>#N/A</v>
      </c>
      <c r="L569" s="39" t="e">
        <f>IF(E569="","",IF(Mal!$C$6="","",Mal!$C$6))</f>
        <v>#N/A</v>
      </c>
      <c r="M569" s="39" t="e">
        <f>IF($E569="",IF(INDEX(Mal!K$9:K$431,COUNTIF($E$108:$F568,"")-COUNT($H$108:$H568)+1,0)=M568,"",INDEX(Mal!K$9:K$431,COUNTIF($E$108:$F568,"")-COUNT($H$108:$H568)+1,0)),"")</f>
        <v>#N/A</v>
      </c>
      <c r="N569" s="39" t="e">
        <f>IF($E569="",IF(INDEX(Mal!L$9:L$431,COUNTIF($E$108:$F568,"")-COUNT($H$108:$H568)+1,0)=N568,"",INDEX(Mal!L$9:L$431,COUNTIF($E$108:$F568,"")-COUNT($H$108:$H568)+1,0)),"")</f>
        <v>#N/A</v>
      </c>
      <c r="O569" s="39" t="e">
        <f>IF($E569="",IF(INDEX(Mal!M$9:M$431,COUNTIF($E$108:$F568,"")-COUNT($H$108:$H568)+1,0)=O568,"",INDEX(Mal!M$9:M$431,COUNTIF($E$108:$F568,"")-COUNT($H$108:$H568)+1,0)),"")</f>
        <v>#N/A</v>
      </c>
      <c r="P569" s="39" t="e">
        <f>IF($E569="",IF(INDEX(Mal!N$9:N$431,COUNTIF($E$108:$F568,"")-COUNT($H$108:$H568)+1,0)=P568,"",INDEX(Mal!N$9:N$431,COUNTIF($E$108:$F568,"")-COUNT($H$108:$H568)+1,0)),"")</f>
        <v>#N/A</v>
      </c>
      <c r="Q569" s="39" t="e">
        <f>IF($E569="",IF(INDEX(Mal!O$9:O$431,COUNTIF($E$108:$F568,"")-COUNT($H$108:$H568)+1,0)=Q568,"",INDEX(Mal!O$9:O$431,COUNTIF($E$108:$F568,"")-COUNT($H$108:$H568)+1,0)),"")</f>
        <v>#N/A</v>
      </c>
      <c r="R569" s="39" t="e">
        <f>IF($E569="",IF(INDEX(Mal!P$9:P$431,COUNTIF($E$108:$F568,"")-COUNT($H$108:$H568)+1,0)=R568,"",INDEX(Mal!P$9:P$431,COUNTIF($E$108:$F568,"")-COUNT($H$108:$H568)+1,0)),"")</f>
        <v>#N/A</v>
      </c>
      <c r="S569" s="39" t="e">
        <f>IF($E569="",IF(INDEX(Mal!Q$9:Q$431,COUNTIF($E$108:$F568,"")-COUNT($H$108:$H568)+1,0)=S568,"",INDEX(Mal!Q$9:Q$431,COUNTIF($E$108:$F568,"")-COUNT($H$108:$H568)+1,0)),"")</f>
        <v>#N/A</v>
      </c>
      <c r="T569" s="39" t="e">
        <f>IF($E569="",IF(INDEX(Mal!R$9:R$431,COUNTIF($E$108:$F568,"")-COUNT($H$108:$H568)+1,0)=T568,"",INDEX(Mal!R$9:R$431,COUNTIF($E$108:$F568,"")-COUNT($H$108:$H568)+1,0)),"")</f>
        <v>#N/A</v>
      </c>
      <c r="U569" s="39" t="e">
        <f>IF($E569="",IF(INDEX(Mal!S$9:S$431,COUNTIF($E$108:$F568,"")-COUNT($H$108:$H568)+1,0)=U568,"",INDEX(Mal!S$9:S$431,COUNTIF($E$108:$F568,"")-COUNT($H$108:$H568)+1,0)),"")</f>
        <v>#N/A</v>
      </c>
      <c r="V569" s="39" t="e">
        <f t="shared" si="28"/>
        <v>#N/A</v>
      </c>
      <c r="W569" s="39" t="e">
        <f>IF(IF(AND(E569="",F569=""),INDEX(Mal!I$9:I$431,(COUNT($H$108:$H569)-COUNTIF($V$108:$V569,"")),0),"")="","",IF(AND(E569="",F569=""),INDEX(Mal!I$9:I$431,(COUNT($H$108:$H569)-COUNTIF($V$108:$V569,"")),0),""))</f>
        <v>#N/A</v>
      </c>
      <c r="X569" s="39" t="e">
        <f>IF($E569="",IF(INDEX(Mal!J$9:J$431,COUNTIF($E$108:$F568,"")-COUNT($H$108:$H568)+1,0)=X568,"",INDEX(Mal!J$9:J$431,COUNTIF($E$108:$F568,"")-COUNT($H$108:$H568)+1,0)),"")</f>
        <v>#N/A</v>
      </c>
      <c r="Y569" s="39" t="e">
        <f>IF(AND(Y568="",$H569=$H568),"",IF(VLOOKUP($H569,Mal!$A$9:$T$431,20,0)='Sales Orders'!Y568,"",VLOOKUP($H569,Mal!$A$9:$T$431,20,0)))</f>
        <v>#N/A</v>
      </c>
      <c r="Z569" s="39" t="e">
        <f t="shared" si="29"/>
        <v>#N/A</v>
      </c>
    </row>
    <row r="570" spans="1:26">
      <c r="A570" t="str">
        <f>IFERROR(IF(VLOOKUP(H570,Mal!$A$9:$A$431,1,0),"","END"),"END")</f>
        <v>END</v>
      </c>
      <c r="B570" s="39" t="e">
        <f>IF($E570="",IF(INDEX(Mal!$D$9:$D$431,COUNTIF($E$108:$F569,"")-COUNT($H$108:$H569)+1,0)=B569,"",INDEX(Mal!$D$9:$D$431,COUNTIF($E$108:$F569,"")-COUNT($H$108:$H569)+1,0)),"")</f>
        <v>#N/A</v>
      </c>
      <c r="C570" s="39" t="e">
        <f t="shared" si="30"/>
        <v>#N/A</v>
      </c>
      <c r="D570" s="39" t="e">
        <f>IF($E570="",IF(INDEX(Mal!$F$9:$F$431,COUNTIF($E$108:$F569,"")-COUNT($H$108:$H569)+1,0)=D569,"",INDEX(Mal!$F$9:$F$431,COUNTIF($E$108:$F569,"")-COUNT($H$108:$H569)+1,0)),"")</f>
        <v>#N/A</v>
      </c>
      <c r="E570" s="39" t="e">
        <f>IF(AND(E569="",$H570=$H569),"",IF(VLOOKUP(H570,Mal!$A$9:$B$431,2,0)='Sales Orders'!E569,"",VLOOKUP($H570,Mal!$A$9:$B$431,2,0)))</f>
        <v>#N/A</v>
      </c>
      <c r="F570" s="39" t="e">
        <f>IF($E570="",IF(INDEX(Mal!$C$9:$C$431,COUNTIF($E$108:$F569,"")-COUNT($H$108:$H569)+1,0)=F569,"",INDEX(Mal!$C$9:$C$431,COUNTIF($E$108:$F569,"")-COUNT($H$108:$H569)+1,0)),"")</f>
        <v>#N/A</v>
      </c>
      <c r="G570" s="39" t="e">
        <f t="shared" si="31"/>
        <v>#N/A</v>
      </c>
      <c r="H570" s="39">
        <f>IF(COUNTIF(Mal!$A$9:$A$431,'Sales Orders'!H569)+COUNTIFS(Mal!$A$9:$A$431,H569,Mal!$B$9:$B$431,"&lt;&gt;")+COUNTIFS(Mal!$A$9:$A$431,H569,Mal!$C$9:$C$431,"&lt;&gt;")=COUNTIF('Sales Orders'!$H$108:H569,'Sales Orders'!H569),'Sales Orders'!H569+1,'Sales Orders'!H569)</f>
        <v>2</v>
      </c>
      <c r="I570" s="39" t="e">
        <f>IF(E570="","",IF(Mal!$C$5="","",Mal!$C$5))</f>
        <v>#N/A</v>
      </c>
      <c r="J570" s="39" t="e">
        <f>IF(AND(J569="",$H570=$H569),"",IF(VLOOKUP($H570,Mal!$A$9:$H$431,7,0)='Sales Orders'!J569,"",VLOOKUP($H570,Mal!$A$9:$H$431,7,0)))</f>
        <v>#N/A</v>
      </c>
      <c r="K570" s="39" t="e">
        <f>IF(AND(K569="",$H570=$H569),"",IF(VLOOKUP($H570,Mal!$A$9:$H$431,8,0)='Sales Orders'!K569,"",VLOOKUP($H570,Mal!$A$9:$H$431,8,0)))</f>
        <v>#N/A</v>
      </c>
      <c r="L570" s="39" t="e">
        <f>IF(E570="","",IF(Mal!$C$6="","",Mal!$C$6))</f>
        <v>#N/A</v>
      </c>
      <c r="M570" s="39" t="e">
        <f>IF($E570="",IF(INDEX(Mal!K$9:K$431,COUNTIF($E$108:$F569,"")-COUNT($H$108:$H569)+1,0)=M569,"",INDEX(Mal!K$9:K$431,COUNTIF($E$108:$F569,"")-COUNT($H$108:$H569)+1,0)),"")</f>
        <v>#N/A</v>
      </c>
      <c r="N570" s="39" t="e">
        <f>IF($E570="",IF(INDEX(Mal!L$9:L$431,COUNTIF($E$108:$F569,"")-COUNT($H$108:$H569)+1,0)=N569,"",INDEX(Mal!L$9:L$431,COUNTIF($E$108:$F569,"")-COUNT($H$108:$H569)+1,0)),"")</f>
        <v>#N/A</v>
      </c>
      <c r="O570" s="39" t="e">
        <f>IF($E570="",IF(INDEX(Mal!M$9:M$431,COUNTIF($E$108:$F569,"")-COUNT($H$108:$H569)+1,0)=O569,"",INDEX(Mal!M$9:M$431,COUNTIF($E$108:$F569,"")-COUNT($H$108:$H569)+1,0)),"")</f>
        <v>#N/A</v>
      </c>
      <c r="P570" s="39" t="e">
        <f>IF($E570="",IF(INDEX(Mal!N$9:N$431,COUNTIF($E$108:$F569,"")-COUNT($H$108:$H569)+1,0)=P569,"",INDEX(Mal!N$9:N$431,COUNTIF($E$108:$F569,"")-COUNT($H$108:$H569)+1,0)),"")</f>
        <v>#N/A</v>
      </c>
      <c r="Q570" s="39" t="e">
        <f>IF($E570="",IF(INDEX(Mal!O$9:O$431,COUNTIF($E$108:$F569,"")-COUNT($H$108:$H569)+1,0)=Q569,"",INDEX(Mal!O$9:O$431,COUNTIF($E$108:$F569,"")-COUNT($H$108:$H569)+1,0)),"")</f>
        <v>#N/A</v>
      </c>
      <c r="R570" s="39" t="e">
        <f>IF($E570="",IF(INDEX(Mal!P$9:P$431,COUNTIF($E$108:$F569,"")-COUNT($H$108:$H569)+1,0)=R569,"",INDEX(Mal!P$9:P$431,COUNTIF($E$108:$F569,"")-COUNT($H$108:$H569)+1,0)),"")</f>
        <v>#N/A</v>
      </c>
      <c r="S570" s="39" t="e">
        <f>IF($E570="",IF(INDEX(Mal!Q$9:Q$431,COUNTIF($E$108:$F569,"")-COUNT($H$108:$H569)+1,0)=S569,"",INDEX(Mal!Q$9:Q$431,COUNTIF($E$108:$F569,"")-COUNT($H$108:$H569)+1,0)),"")</f>
        <v>#N/A</v>
      </c>
      <c r="T570" s="39" t="e">
        <f>IF($E570="",IF(INDEX(Mal!R$9:R$431,COUNTIF($E$108:$F569,"")-COUNT($H$108:$H569)+1,0)=T569,"",INDEX(Mal!R$9:R$431,COUNTIF($E$108:$F569,"")-COUNT($H$108:$H569)+1,0)),"")</f>
        <v>#N/A</v>
      </c>
      <c r="U570" s="39" t="e">
        <f>IF($E570="",IF(INDEX(Mal!S$9:S$431,COUNTIF($E$108:$F569,"")-COUNT($H$108:$H569)+1,0)=U569,"",INDEX(Mal!S$9:S$431,COUNTIF($E$108:$F569,"")-COUNT($H$108:$H569)+1,0)),"")</f>
        <v>#N/A</v>
      </c>
      <c r="V570" s="39" t="e">
        <f t="shared" si="28"/>
        <v>#N/A</v>
      </c>
      <c r="W570" s="39" t="e">
        <f>IF(IF(AND(E570="",F570=""),INDEX(Mal!I$9:I$431,(COUNT($H$108:$H570)-COUNTIF($V$108:$V570,"")),0),"")="","",IF(AND(E570="",F570=""),INDEX(Mal!I$9:I$431,(COUNT($H$108:$H570)-COUNTIF($V$108:$V570,"")),0),""))</f>
        <v>#N/A</v>
      </c>
      <c r="X570" s="39" t="e">
        <f>IF($E570="",IF(INDEX(Mal!J$9:J$431,COUNTIF($E$108:$F569,"")-COUNT($H$108:$H569)+1,0)=X569,"",INDEX(Mal!J$9:J$431,COUNTIF($E$108:$F569,"")-COUNT($H$108:$H569)+1,0)),"")</f>
        <v>#N/A</v>
      </c>
      <c r="Y570" s="39" t="e">
        <f>IF(AND(Y569="",$H570=$H569),"",IF(VLOOKUP($H570,Mal!$A$9:$T$431,20,0)='Sales Orders'!Y569,"",VLOOKUP($H570,Mal!$A$9:$T$431,20,0)))</f>
        <v>#N/A</v>
      </c>
      <c r="Z570" s="39" t="e">
        <f t="shared" si="29"/>
        <v>#N/A</v>
      </c>
    </row>
    <row r="571" spans="1:26">
      <c r="A571" t="str">
        <f>IFERROR(IF(VLOOKUP(H571,Mal!$A$9:$A$431,1,0),"","END"),"END")</f>
        <v>END</v>
      </c>
      <c r="B571" s="39" t="e">
        <f>IF($E571="",IF(INDEX(Mal!$D$9:$D$431,COUNTIF($E$108:$F570,"")-COUNT($H$108:$H570)+1,0)=B570,"",INDEX(Mal!$D$9:$D$431,COUNTIF($E$108:$F570,"")-COUNT($H$108:$H570)+1,0)),"")</f>
        <v>#N/A</v>
      </c>
      <c r="C571" s="39" t="e">
        <f t="shared" si="30"/>
        <v>#N/A</v>
      </c>
      <c r="D571" s="39" t="e">
        <f>IF($E571="",IF(INDEX(Mal!$F$9:$F$431,COUNTIF($E$108:$F570,"")-COUNT($H$108:$H570)+1,0)=D570,"",INDEX(Mal!$F$9:$F$431,COUNTIF($E$108:$F570,"")-COUNT($H$108:$H570)+1,0)),"")</f>
        <v>#N/A</v>
      </c>
      <c r="E571" s="39" t="e">
        <f>IF(AND(E570="",$H571=$H570),"",IF(VLOOKUP(H571,Mal!$A$9:$B$431,2,0)='Sales Orders'!E570,"",VLOOKUP($H571,Mal!$A$9:$B$431,2,0)))</f>
        <v>#N/A</v>
      </c>
      <c r="F571" s="39" t="e">
        <f>IF($E571="",IF(INDEX(Mal!$C$9:$C$431,COUNTIF($E$108:$F570,"")-COUNT($H$108:$H570)+1,0)=F570,"",INDEX(Mal!$C$9:$C$431,COUNTIF($E$108:$F570,"")-COUNT($H$108:$H570)+1,0)),"")</f>
        <v>#N/A</v>
      </c>
      <c r="G571" s="39" t="e">
        <f t="shared" si="31"/>
        <v>#N/A</v>
      </c>
      <c r="H571" s="39">
        <f>IF(COUNTIF(Mal!$A$9:$A$431,'Sales Orders'!H570)+COUNTIFS(Mal!$A$9:$A$431,H570,Mal!$B$9:$B$431,"&lt;&gt;")+COUNTIFS(Mal!$A$9:$A$431,H570,Mal!$C$9:$C$431,"&lt;&gt;")=COUNTIF('Sales Orders'!$H$108:H570,'Sales Orders'!H570),'Sales Orders'!H570+1,'Sales Orders'!H570)</f>
        <v>2</v>
      </c>
      <c r="I571" s="39" t="e">
        <f>IF(E571="","",IF(Mal!$C$5="","",Mal!$C$5))</f>
        <v>#N/A</v>
      </c>
      <c r="J571" s="39" t="e">
        <f>IF(AND(J570="",$H571=$H570),"",IF(VLOOKUP($H571,Mal!$A$9:$H$431,7,0)='Sales Orders'!J570,"",VLOOKUP($H571,Mal!$A$9:$H$431,7,0)))</f>
        <v>#N/A</v>
      </c>
      <c r="K571" s="39" t="e">
        <f>IF(AND(K570="",$H571=$H570),"",IF(VLOOKUP($H571,Mal!$A$9:$H$431,8,0)='Sales Orders'!K570,"",VLOOKUP($H571,Mal!$A$9:$H$431,8,0)))</f>
        <v>#N/A</v>
      </c>
      <c r="L571" s="39" t="e">
        <f>IF(E571="","",IF(Mal!$C$6="","",Mal!$C$6))</f>
        <v>#N/A</v>
      </c>
      <c r="M571" s="39" t="e">
        <f>IF($E571="",IF(INDEX(Mal!K$9:K$431,COUNTIF($E$108:$F570,"")-COUNT($H$108:$H570)+1,0)=M570,"",INDEX(Mal!K$9:K$431,COUNTIF($E$108:$F570,"")-COUNT($H$108:$H570)+1,0)),"")</f>
        <v>#N/A</v>
      </c>
      <c r="N571" s="39" t="e">
        <f>IF($E571="",IF(INDEX(Mal!L$9:L$431,COUNTIF($E$108:$F570,"")-COUNT($H$108:$H570)+1,0)=N570,"",INDEX(Mal!L$9:L$431,COUNTIF($E$108:$F570,"")-COUNT($H$108:$H570)+1,0)),"")</f>
        <v>#N/A</v>
      </c>
      <c r="O571" s="39" t="e">
        <f>IF($E571="",IF(INDEX(Mal!M$9:M$431,COUNTIF($E$108:$F570,"")-COUNT($H$108:$H570)+1,0)=O570,"",INDEX(Mal!M$9:M$431,COUNTIF($E$108:$F570,"")-COUNT($H$108:$H570)+1,0)),"")</f>
        <v>#N/A</v>
      </c>
      <c r="P571" s="39" t="e">
        <f>IF($E571="",IF(INDEX(Mal!N$9:N$431,COUNTIF($E$108:$F570,"")-COUNT($H$108:$H570)+1,0)=P570,"",INDEX(Mal!N$9:N$431,COUNTIF($E$108:$F570,"")-COUNT($H$108:$H570)+1,0)),"")</f>
        <v>#N/A</v>
      </c>
      <c r="Q571" s="39" t="e">
        <f>IF($E571="",IF(INDEX(Mal!O$9:O$431,COUNTIF($E$108:$F570,"")-COUNT($H$108:$H570)+1,0)=Q570,"",INDEX(Mal!O$9:O$431,COUNTIF($E$108:$F570,"")-COUNT($H$108:$H570)+1,0)),"")</f>
        <v>#N/A</v>
      </c>
      <c r="R571" s="39" t="e">
        <f>IF($E571="",IF(INDEX(Mal!P$9:P$431,COUNTIF($E$108:$F570,"")-COUNT($H$108:$H570)+1,0)=R570,"",INDEX(Mal!P$9:P$431,COUNTIF($E$108:$F570,"")-COUNT($H$108:$H570)+1,0)),"")</f>
        <v>#N/A</v>
      </c>
      <c r="S571" s="39" t="e">
        <f>IF($E571="",IF(INDEX(Mal!Q$9:Q$431,COUNTIF($E$108:$F570,"")-COUNT($H$108:$H570)+1,0)=S570,"",INDEX(Mal!Q$9:Q$431,COUNTIF($E$108:$F570,"")-COUNT($H$108:$H570)+1,0)),"")</f>
        <v>#N/A</v>
      </c>
      <c r="T571" s="39" t="e">
        <f>IF($E571="",IF(INDEX(Mal!R$9:R$431,COUNTIF($E$108:$F570,"")-COUNT($H$108:$H570)+1,0)=T570,"",INDEX(Mal!R$9:R$431,COUNTIF($E$108:$F570,"")-COUNT($H$108:$H570)+1,0)),"")</f>
        <v>#N/A</v>
      </c>
      <c r="U571" s="39" t="e">
        <f>IF($E571="",IF(INDEX(Mal!S$9:S$431,COUNTIF($E$108:$F570,"")-COUNT($H$108:$H570)+1,0)=U570,"",INDEX(Mal!S$9:S$431,COUNTIF($E$108:$F570,"")-COUNT($H$108:$H570)+1,0)),"")</f>
        <v>#N/A</v>
      </c>
      <c r="V571" s="39" t="e">
        <f t="shared" si="28"/>
        <v>#N/A</v>
      </c>
      <c r="W571" s="39" t="e">
        <f>IF(IF(AND(E571="",F571=""),INDEX(Mal!I$9:I$431,(COUNT($H$108:$H571)-COUNTIF($V$108:$V571,"")),0),"")="","",IF(AND(E571="",F571=""),INDEX(Mal!I$9:I$431,(COUNT($H$108:$H571)-COUNTIF($V$108:$V571,"")),0),""))</f>
        <v>#N/A</v>
      </c>
      <c r="X571" s="39" t="e">
        <f>IF($E571="",IF(INDEX(Mal!J$9:J$431,COUNTIF($E$108:$F570,"")-COUNT($H$108:$H570)+1,0)=X570,"",INDEX(Mal!J$9:J$431,COUNTIF($E$108:$F570,"")-COUNT($H$108:$H570)+1,0)),"")</f>
        <v>#N/A</v>
      </c>
      <c r="Y571" s="39" t="e">
        <f>IF(AND(Y570="",$H571=$H570),"",IF(VLOOKUP($H571,Mal!$A$9:$T$431,20,0)='Sales Orders'!Y570,"",VLOOKUP($H571,Mal!$A$9:$T$431,20,0)))</f>
        <v>#N/A</v>
      </c>
      <c r="Z571" s="39" t="e">
        <f t="shared" si="29"/>
        <v>#N/A</v>
      </c>
    </row>
    <row r="572" spans="1:26">
      <c r="A572" t="str">
        <f>IFERROR(IF(VLOOKUP(H572,Mal!$A$9:$A$431,1,0),"","END"),"END")</f>
        <v>END</v>
      </c>
      <c r="B572" s="39" t="e">
        <f>IF($E572="",IF(INDEX(Mal!$D$9:$D$431,COUNTIF($E$108:$F571,"")-COUNT($H$108:$H571)+1,0)=B571,"",INDEX(Mal!$D$9:$D$431,COUNTIF($E$108:$F571,"")-COUNT($H$108:$H571)+1,0)),"")</f>
        <v>#N/A</v>
      </c>
      <c r="C572" s="39" t="e">
        <f t="shared" si="30"/>
        <v>#N/A</v>
      </c>
      <c r="D572" s="39" t="e">
        <f>IF($E572="",IF(INDEX(Mal!$F$9:$F$431,COUNTIF($E$108:$F571,"")-COUNT($H$108:$H571)+1,0)=D571,"",INDEX(Mal!$F$9:$F$431,COUNTIF($E$108:$F571,"")-COUNT($H$108:$H571)+1,0)),"")</f>
        <v>#N/A</v>
      </c>
      <c r="E572" s="39" t="e">
        <f>IF(AND(E571="",$H572=$H571),"",IF(VLOOKUP(H572,Mal!$A$9:$B$431,2,0)='Sales Orders'!E571,"",VLOOKUP($H572,Mal!$A$9:$B$431,2,0)))</f>
        <v>#N/A</v>
      </c>
      <c r="F572" s="39" t="e">
        <f>IF($E572="",IF(INDEX(Mal!$C$9:$C$431,COUNTIF($E$108:$F571,"")-COUNT($H$108:$H571)+1,0)=F571,"",INDEX(Mal!$C$9:$C$431,COUNTIF($E$108:$F571,"")-COUNT($H$108:$H571)+1,0)),"")</f>
        <v>#N/A</v>
      </c>
      <c r="G572" s="39" t="e">
        <f t="shared" si="31"/>
        <v>#N/A</v>
      </c>
      <c r="H572" s="39">
        <f>IF(COUNTIF(Mal!$A$9:$A$431,'Sales Orders'!H571)+COUNTIFS(Mal!$A$9:$A$431,H571,Mal!$B$9:$B$431,"&lt;&gt;")+COUNTIFS(Mal!$A$9:$A$431,H571,Mal!$C$9:$C$431,"&lt;&gt;")=COUNTIF('Sales Orders'!$H$108:H571,'Sales Orders'!H571),'Sales Orders'!H571+1,'Sales Orders'!H571)</f>
        <v>2</v>
      </c>
      <c r="I572" s="39" t="e">
        <f>IF(E572="","",IF(Mal!$C$5="","",Mal!$C$5))</f>
        <v>#N/A</v>
      </c>
      <c r="J572" s="39" t="e">
        <f>IF(AND(J571="",$H572=$H571),"",IF(VLOOKUP($H572,Mal!$A$9:$H$431,7,0)='Sales Orders'!J571,"",VLOOKUP($H572,Mal!$A$9:$H$431,7,0)))</f>
        <v>#N/A</v>
      </c>
      <c r="K572" s="39" t="e">
        <f>IF(AND(K571="",$H572=$H571),"",IF(VLOOKUP($H572,Mal!$A$9:$H$431,8,0)='Sales Orders'!K571,"",VLOOKUP($H572,Mal!$A$9:$H$431,8,0)))</f>
        <v>#N/A</v>
      </c>
      <c r="L572" s="39" t="e">
        <f>IF(E572="","",IF(Mal!$C$6="","",Mal!$C$6))</f>
        <v>#N/A</v>
      </c>
      <c r="M572" s="39" t="e">
        <f>IF($E572="",IF(INDEX(Mal!K$9:K$431,COUNTIF($E$108:$F571,"")-COUNT($H$108:$H571)+1,0)=M571,"",INDEX(Mal!K$9:K$431,COUNTIF($E$108:$F571,"")-COUNT($H$108:$H571)+1,0)),"")</f>
        <v>#N/A</v>
      </c>
      <c r="N572" s="39" t="e">
        <f>IF($E572="",IF(INDEX(Mal!L$9:L$431,COUNTIF($E$108:$F571,"")-COUNT($H$108:$H571)+1,0)=N571,"",INDEX(Mal!L$9:L$431,COUNTIF($E$108:$F571,"")-COUNT($H$108:$H571)+1,0)),"")</f>
        <v>#N/A</v>
      </c>
      <c r="O572" s="39" t="e">
        <f>IF($E572="",IF(INDEX(Mal!M$9:M$431,COUNTIF($E$108:$F571,"")-COUNT($H$108:$H571)+1,0)=O571,"",INDEX(Mal!M$9:M$431,COUNTIF($E$108:$F571,"")-COUNT($H$108:$H571)+1,0)),"")</f>
        <v>#N/A</v>
      </c>
      <c r="P572" s="39" t="e">
        <f>IF($E572="",IF(INDEX(Mal!N$9:N$431,COUNTIF($E$108:$F571,"")-COUNT($H$108:$H571)+1,0)=P571,"",INDEX(Mal!N$9:N$431,COUNTIF($E$108:$F571,"")-COUNT($H$108:$H571)+1,0)),"")</f>
        <v>#N/A</v>
      </c>
      <c r="Q572" s="39" t="e">
        <f>IF($E572="",IF(INDEX(Mal!O$9:O$431,COUNTIF($E$108:$F571,"")-COUNT($H$108:$H571)+1,0)=Q571,"",INDEX(Mal!O$9:O$431,COUNTIF($E$108:$F571,"")-COUNT($H$108:$H571)+1,0)),"")</f>
        <v>#N/A</v>
      </c>
      <c r="R572" s="39" t="e">
        <f>IF($E572="",IF(INDEX(Mal!P$9:P$431,COUNTIF($E$108:$F571,"")-COUNT($H$108:$H571)+1,0)=R571,"",INDEX(Mal!P$9:P$431,COUNTIF($E$108:$F571,"")-COUNT($H$108:$H571)+1,0)),"")</f>
        <v>#N/A</v>
      </c>
      <c r="S572" s="39" t="e">
        <f>IF($E572="",IF(INDEX(Mal!Q$9:Q$431,COUNTIF($E$108:$F571,"")-COUNT($H$108:$H571)+1,0)=S571,"",INDEX(Mal!Q$9:Q$431,COUNTIF($E$108:$F571,"")-COUNT($H$108:$H571)+1,0)),"")</f>
        <v>#N/A</v>
      </c>
      <c r="T572" s="39" t="e">
        <f>IF($E572="",IF(INDEX(Mal!R$9:R$431,COUNTIF($E$108:$F571,"")-COUNT($H$108:$H571)+1,0)=T571,"",INDEX(Mal!R$9:R$431,COUNTIF($E$108:$F571,"")-COUNT($H$108:$H571)+1,0)),"")</f>
        <v>#N/A</v>
      </c>
      <c r="U572" s="39" t="e">
        <f>IF($E572="",IF(INDEX(Mal!S$9:S$431,COUNTIF($E$108:$F571,"")-COUNT($H$108:$H571)+1,0)=U571,"",INDEX(Mal!S$9:S$431,COUNTIF($E$108:$F571,"")-COUNT($H$108:$H571)+1,0)),"")</f>
        <v>#N/A</v>
      </c>
      <c r="V572" s="39" t="e">
        <f t="shared" si="28"/>
        <v>#N/A</v>
      </c>
      <c r="W572" s="39" t="e">
        <f>IF(IF(AND(E572="",F572=""),INDEX(Mal!I$9:I$431,(COUNT($H$108:$H572)-COUNTIF($V$108:$V572,"")),0),"")="","",IF(AND(E572="",F572=""),INDEX(Mal!I$9:I$431,(COUNT($H$108:$H572)-COUNTIF($V$108:$V572,"")),0),""))</f>
        <v>#N/A</v>
      </c>
      <c r="X572" s="39" t="e">
        <f>IF($E572="",IF(INDEX(Mal!J$9:J$431,COUNTIF($E$108:$F571,"")-COUNT($H$108:$H571)+1,0)=X571,"",INDEX(Mal!J$9:J$431,COUNTIF($E$108:$F571,"")-COUNT($H$108:$H571)+1,0)),"")</f>
        <v>#N/A</v>
      </c>
      <c r="Y572" s="39" t="e">
        <f>IF(AND(Y571="",$H572=$H571),"",IF(VLOOKUP($H572,Mal!$A$9:$T$431,20,0)='Sales Orders'!Y571,"",VLOOKUP($H572,Mal!$A$9:$T$431,20,0)))</f>
        <v>#N/A</v>
      </c>
      <c r="Z572" s="39" t="e">
        <f t="shared" si="29"/>
        <v>#N/A</v>
      </c>
    </row>
    <row r="573" spans="1:26">
      <c r="A573" t="str">
        <f>IFERROR(IF(VLOOKUP(H573,Mal!$A$9:$A$431,1,0),"","END"),"END")</f>
        <v>END</v>
      </c>
      <c r="B573" s="39" t="e">
        <f>IF($E573="",IF(INDEX(Mal!$D$9:$D$431,COUNTIF($E$108:$F572,"")-COUNT($H$108:$H572)+1,0)=B572,"",INDEX(Mal!$D$9:$D$431,COUNTIF($E$108:$F572,"")-COUNT($H$108:$H572)+1,0)),"")</f>
        <v>#N/A</v>
      </c>
      <c r="C573" s="39" t="e">
        <f t="shared" si="30"/>
        <v>#N/A</v>
      </c>
      <c r="D573" s="39" t="e">
        <f>IF($E573="",IF(INDEX(Mal!$F$9:$F$431,COUNTIF($E$108:$F572,"")-COUNT($H$108:$H572)+1,0)=D572,"",INDEX(Mal!$F$9:$F$431,COUNTIF($E$108:$F572,"")-COUNT($H$108:$H572)+1,0)),"")</f>
        <v>#N/A</v>
      </c>
      <c r="E573" s="39" t="e">
        <f>IF(AND(E572="",$H573=$H572),"",IF(VLOOKUP(H573,Mal!$A$9:$B$431,2,0)='Sales Orders'!E572,"",VLOOKUP($H573,Mal!$A$9:$B$431,2,0)))</f>
        <v>#N/A</v>
      </c>
      <c r="F573" s="39" t="e">
        <f>IF($E573="",IF(INDEX(Mal!$C$9:$C$431,COUNTIF($E$108:$F572,"")-COUNT($H$108:$H572)+1,0)=F572,"",INDEX(Mal!$C$9:$C$431,COUNTIF($E$108:$F572,"")-COUNT($H$108:$H572)+1,0)),"")</f>
        <v>#N/A</v>
      </c>
      <c r="G573" s="39" t="e">
        <f t="shared" si="31"/>
        <v>#N/A</v>
      </c>
      <c r="H573" s="39">
        <f>IF(COUNTIF(Mal!$A$9:$A$431,'Sales Orders'!H572)+COUNTIFS(Mal!$A$9:$A$431,H572,Mal!$B$9:$B$431,"&lt;&gt;")+COUNTIFS(Mal!$A$9:$A$431,H572,Mal!$C$9:$C$431,"&lt;&gt;")=COUNTIF('Sales Orders'!$H$108:H572,'Sales Orders'!H572),'Sales Orders'!H572+1,'Sales Orders'!H572)</f>
        <v>2</v>
      </c>
      <c r="I573" s="39" t="e">
        <f>IF(E573="","",IF(Mal!$C$5="","",Mal!$C$5))</f>
        <v>#N/A</v>
      </c>
      <c r="J573" s="39" t="e">
        <f>IF(AND(J572="",$H573=$H572),"",IF(VLOOKUP($H573,Mal!$A$9:$H$431,7,0)='Sales Orders'!J572,"",VLOOKUP($H573,Mal!$A$9:$H$431,7,0)))</f>
        <v>#N/A</v>
      </c>
      <c r="K573" s="39" t="e">
        <f>IF(AND(K572="",$H573=$H572),"",IF(VLOOKUP($H573,Mal!$A$9:$H$431,8,0)='Sales Orders'!K572,"",VLOOKUP($H573,Mal!$A$9:$H$431,8,0)))</f>
        <v>#N/A</v>
      </c>
      <c r="L573" s="39" t="e">
        <f>IF(E573="","",IF(Mal!$C$6="","",Mal!$C$6))</f>
        <v>#N/A</v>
      </c>
      <c r="M573" s="39" t="e">
        <f>IF($E573="",IF(INDEX(Mal!K$9:K$431,COUNTIF($E$108:$F572,"")-COUNT($H$108:$H572)+1,0)=M572,"",INDEX(Mal!K$9:K$431,COUNTIF($E$108:$F572,"")-COUNT($H$108:$H572)+1,0)),"")</f>
        <v>#N/A</v>
      </c>
      <c r="N573" s="39" t="e">
        <f>IF($E573="",IF(INDEX(Mal!L$9:L$431,COUNTIF($E$108:$F572,"")-COUNT($H$108:$H572)+1,0)=N572,"",INDEX(Mal!L$9:L$431,COUNTIF($E$108:$F572,"")-COUNT($H$108:$H572)+1,0)),"")</f>
        <v>#N/A</v>
      </c>
      <c r="O573" s="39" t="e">
        <f>IF($E573="",IF(INDEX(Mal!M$9:M$431,COUNTIF($E$108:$F572,"")-COUNT($H$108:$H572)+1,0)=O572,"",INDEX(Mal!M$9:M$431,COUNTIF($E$108:$F572,"")-COUNT($H$108:$H572)+1,0)),"")</f>
        <v>#N/A</v>
      </c>
      <c r="P573" s="39" t="e">
        <f>IF($E573="",IF(INDEX(Mal!N$9:N$431,COUNTIF($E$108:$F572,"")-COUNT($H$108:$H572)+1,0)=P572,"",INDEX(Mal!N$9:N$431,COUNTIF($E$108:$F572,"")-COUNT($H$108:$H572)+1,0)),"")</f>
        <v>#N/A</v>
      </c>
      <c r="Q573" s="39" t="e">
        <f>IF($E573="",IF(INDEX(Mal!O$9:O$431,COUNTIF($E$108:$F572,"")-COUNT($H$108:$H572)+1,0)=Q572,"",INDEX(Mal!O$9:O$431,COUNTIF($E$108:$F572,"")-COUNT($H$108:$H572)+1,0)),"")</f>
        <v>#N/A</v>
      </c>
      <c r="R573" s="39" t="e">
        <f>IF($E573="",IF(INDEX(Mal!P$9:P$431,COUNTIF($E$108:$F572,"")-COUNT($H$108:$H572)+1,0)=R572,"",INDEX(Mal!P$9:P$431,COUNTIF($E$108:$F572,"")-COUNT($H$108:$H572)+1,0)),"")</f>
        <v>#N/A</v>
      </c>
      <c r="S573" s="39" t="e">
        <f>IF($E573="",IF(INDEX(Mal!Q$9:Q$431,COUNTIF($E$108:$F572,"")-COUNT($H$108:$H572)+1,0)=S572,"",INDEX(Mal!Q$9:Q$431,COUNTIF($E$108:$F572,"")-COUNT($H$108:$H572)+1,0)),"")</f>
        <v>#N/A</v>
      </c>
      <c r="T573" s="39" t="e">
        <f>IF($E573="",IF(INDEX(Mal!R$9:R$431,COUNTIF($E$108:$F572,"")-COUNT($H$108:$H572)+1,0)=T572,"",INDEX(Mal!R$9:R$431,COUNTIF($E$108:$F572,"")-COUNT($H$108:$H572)+1,0)),"")</f>
        <v>#N/A</v>
      </c>
      <c r="U573" s="39" t="e">
        <f>IF($E573="",IF(INDEX(Mal!S$9:S$431,COUNTIF($E$108:$F572,"")-COUNT($H$108:$H572)+1,0)=U572,"",INDEX(Mal!S$9:S$431,COUNTIF($E$108:$F572,"")-COUNT($H$108:$H572)+1,0)),"")</f>
        <v>#N/A</v>
      </c>
      <c r="V573" s="39" t="e">
        <f t="shared" si="28"/>
        <v>#N/A</v>
      </c>
      <c r="W573" s="39" t="e">
        <f>IF(IF(AND(E573="",F573=""),INDEX(Mal!I$9:I$431,(COUNT($H$108:$H573)-COUNTIF($V$108:$V573,"")),0),"")="","",IF(AND(E573="",F573=""),INDEX(Mal!I$9:I$431,(COUNT($H$108:$H573)-COUNTIF($V$108:$V573,"")),0),""))</f>
        <v>#N/A</v>
      </c>
      <c r="X573" s="39" t="e">
        <f>IF($E573="",IF(INDEX(Mal!J$9:J$431,COUNTIF($E$108:$F572,"")-COUNT($H$108:$H572)+1,0)=X572,"",INDEX(Mal!J$9:J$431,COUNTIF($E$108:$F572,"")-COUNT($H$108:$H572)+1,0)),"")</f>
        <v>#N/A</v>
      </c>
      <c r="Y573" s="39" t="e">
        <f>IF(AND(Y572="",$H573=$H572),"",IF(VLOOKUP($H573,Mal!$A$9:$T$431,20,0)='Sales Orders'!Y572,"",VLOOKUP($H573,Mal!$A$9:$T$431,20,0)))</f>
        <v>#N/A</v>
      </c>
      <c r="Z573" s="39" t="e">
        <f t="shared" si="29"/>
        <v>#N/A</v>
      </c>
    </row>
    <row r="574" spans="1:26">
      <c r="A574" t="str">
        <f>IFERROR(IF(VLOOKUP(H574,Mal!$A$9:$A$431,1,0),"","END"),"END")</f>
        <v>END</v>
      </c>
      <c r="B574" s="39" t="e">
        <f>IF($E574="",IF(INDEX(Mal!$D$9:$D$431,COUNTIF($E$108:$F573,"")-COUNT($H$108:$H573)+1,0)=B573,"",INDEX(Mal!$D$9:$D$431,COUNTIF($E$108:$F573,"")-COUNT($H$108:$H573)+1,0)),"")</f>
        <v>#N/A</v>
      </c>
      <c r="C574" s="39" t="e">
        <f t="shared" si="30"/>
        <v>#N/A</v>
      </c>
      <c r="D574" s="39" t="e">
        <f>IF($E574="",IF(INDEX(Mal!$F$9:$F$431,COUNTIF($E$108:$F573,"")-COUNT($H$108:$H573)+1,0)=D573,"",INDEX(Mal!$F$9:$F$431,COUNTIF($E$108:$F573,"")-COUNT($H$108:$H573)+1,0)),"")</f>
        <v>#N/A</v>
      </c>
      <c r="E574" s="39" t="e">
        <f>IF(AND(E573="",$H574=$H573),"",IF(VLOOKUP(H574,Mal!$A$9:$B$431,2,0)='Sales Orders'!E573,"",VLOOKUP($H574,Mal!$A$9:$B$431,2,0)))</f>
        <v>#N/A</v>
      </c>
      <c r="F574" s="39" t="e">
        <f>IF($E574="",IF(INDEX(Mal!$C$9:$C$431,COUNTIF($E$108:$F573,"")-COUNT($H$108:$H573)+1,0)=F573,"",INDEX(Mal!$C$9:$C$431,COUNTIF($E$108:$F573,"")-COUNT($H$108:$H573)+1,0)),"")</f>
        <v>#N/A</v>
      </c>
      <c r="G574" s="39" t="e">
        <f t="shared" si="31"/>
        <v>#N/A</v>
      </c>
      <c r="H574" s="39">
        <f>IF(COUNTIF(Mal!$A$9:$A$431,'Sales Orders'!H573)+COUNTIFS(Mal!$A$9:$A$431,H573,Mal!$B$9:$B$431,"&lt;&gt;")+COUNTIFS(Mal!$A$9:$A$431,H573,Mal!$C$9:$C$431,"&lt;&gt;")=COUNTIF('Sales Orders'!$H$108:H573,'Sales Orders'!H573),'Sales Orders'!H573+1,'Sales Orders'!H573)</f>
        <v>2</v>
      </c>
      <c r="I574" s="39" t="e">
        <f>IF(E574="","",IF(Mal!$C$5="","",Mal!$C$5))</f>
        <v>#N/A</v>
      </c>
      <c r="J574" s="39" t="e">
        <f>IF(AND(J573="",$H574=$H573),"",IF(VLOOKUP($H574,Mal!$A$9:$H$431,7,0)='Sales Orders'!J573,"",VLOOKUP($H574,Mal!$A$9:$H$431,7,0)))</f>
        <v>#N/A</v>
      </c>
      <c r="K574" s="39" t="e">
        <f>IF(AND(K573="",$H574=$H573),"",IF(VLOOKUP($H574,Mal!$A$9:$H$431,8,0)='Sales Orders'!K573,"",VLOOKUP($H574,Mal!$A$9:$H$431,8,0)))</f>
        <v>#N/A</v>
      </c>
      <c r="L574" s="39" t="e">
        <f>IF(E574="","",IF(Mal!$C$6="","",Mal!$C$6))</f>
        <v>#N/A</v>
      </c>
      <c r="M574" s="39" t="e">
        <f>IF($E574="",IF(INDEX(Mal!K$9:K$431,COUNTIF($E$108:$F573,"")-COUNT($H$108:$H573)+1,0)=M573,"",INDEX(Mal!K$9:K$431,COUNTIF($E$108:$F573,"")-COUNT($H$108:$H573)+1,0)),"")</f>
        <v>#N/A</v>
      </c>
      <c r="N574" s="39" t="e">
        <f>IF($E574="",IF(INDEX(Mal!L$9:L$431,COUNTIF($E$108:$F573,"")-COUNT($H$108:$H573)+1,0)=N573,"",INDEX(Mal!L$9:L$431,COUNTIF($E$108:$F573,"")-COUNT($H$108:$H573)+1,0)),"")</f>
        <v>#N/A</v>
      </c>
      <c r="O574" s="39" t="e">
        <f>IF($E574="",IF(INDEX(Mal!M$9:M$431,COUNTIF($E$108:$F573,"")-COUNT($H$108:$H573)+1,0)=O573,"",INDEX(Mal!M$9:M$431,COUNTIF($E$108:$F573,"")-COUNT($H$108:$H573)+1,0)),"")</f>
        <v>#N/A</v>
      </c>
      <c r="P574" s="39" t="e">
        <f>IF($E574="",IF(INDEX(Mal!N$9:N$431,COUNTIF($E$108:$F573,"")-COUNT($H$108:$H573)+1,0)=P573,"",INDEX(Mal!N$9:N$431,COUNTIF($E$108:$F573,"")-COUNT($H$108:$H573)+1,0)),"")</f>
        <v>#N/A</v>
      </c>
      <c r="Q574" s="39" t="e">
        <f>IF($E574="",IF(INDEX(Mal!O$9:O$431,COUNTIF($E$108:$F573,"")-COUNT($H$108:$H573)+1,0)=Q573,"",INDEX(Mal!O$9:O$431,COUNTIF($E$108:$F573,"")-COUNT($H$108:$H573)+1,0)),"")</f>
        <v>#N/A</v>
      </c>
      <c r="R574" s="39" t="e">
        <f>IF($E574="",IF(INDEX(Mal!P$9:P$431,COUNTIF($E$108:$F573,"")-COUNT($H$108:$H573)+1,0)=R573,"",INDEX(Mal!P$9:P$431,COUNTIF($E$108:$F573,"")-COUNT($H$108:$H573)+1,0)),"")</f>
        <v>#N/A</v>
      </c>
      <c r="S574" s="39" t="e">
        <f>IF($E574="",IF(INDEX(Mal!Q$9:Q$431,COUNTIF($E$108:$F573,"")-COUNT($H$108:$H573)+1,0)=S573,"",INDEX(Mal!Q$9:Q$431,COUNTIF($E$108:$F573,"")-COUNT($H$108:$H573)+1,0)),"")</f>
        <v>#N/A</v>
      </c>
      <c r="T574" s="39" t="e">
        <f>IF($E574="",IF(INDEX(Mal!R$9:R$431,COUNTIF($E$108:$F573,"")-COUNT($H$108:$H573)+1,0)=T573,"",INDEX(Mal!R$9:R$431,COUNTIF($E$108:$F573,"")-COUNT($H$108:$H573)+1,0)),"")</f>
        <v>#N/A</v>
      </c>
      <c r="U574" s="39" t="e">
        <f>IF($E574="",IF(INDEX(Mal!S$9:S$431,COUNTIF($E$108:$F573,"")-COUNT($H$108:$H573)+1,0)=U573,"",INDEX(Mal!S$9:S$431,COUNTIF($E$108:$F573,"")-COUNT($H$108:$H573)+1,0)),"")</f>
        <v>#N/A</v>
      </c>
      <c r="V574" s="39" t="e">
        <f t="shared" si="28"/>
        <v>#N/A</v>
      </c>
      <c r="W574" s="39" t="e">
        <f>IF(IF(AND(E574="",F574=""),INDEX(Mal!I$9:I$431,(COUNT($H$108:$H574)-COUNTIF($V$108:$V574,"")),0),"")="","",IF(AND(E574="",F574=""),INDEX(Mal!I$9:I$431,(COUNT($H$108:$H574)-COUNTIF($V$108:$V574,"")),0),""))</f>
        <v>#N/A</v>
      </c>
      <c r="X574" s="39" t="e">
        <f>IF($E574="",IF(INDEX(Mal!J$9:J$431,COUNTIF($E$108:$F573,"")-COUNT($H$108:$H573)+1,0)=X573,"",INDEX(Mal!J$9:J$431,COUNTIF($E$108:$F573,"")-COUNT($H$108:$H573)+1,0)),"")</f>
        <v>#N/A</v>
      </c>
      <c r="Y574" s="39" t="e">
        <f>IF(AND(Y573="",$H574=$H573),"",IF(VLOOKUP($H574,Mal!$A$9:$T$431,20,0)='Sales Orders'!Y573,"",VLOOKUP($H574,Mal!$A$9:$T$431,20,0)))</f>
        <v>#N/A</v>
      </c>
      <c r="Z574" s="39" t="e">
        <f t="shared" si="29"/>
        <v>#N/A</v>
      </c>
    </row>
    <row r="575" spans="1:26">
      <c r="A575" t="str">
        <f>IFERROR(IF(VLOOKUP(H575,Mal!$A$9:$A$431,1,0),"","END"),"END")</f>
        <v>END</v>
      </c>
      <c r="B575" s="39" t="e">
        <f>IF($E575="",IF(INDEX(Mal!$D$9:$D$431,COUNTIF($E$108:$F574,"")-COUNT($H$108:$H574)+1,0)=B574,"",INDEX(Mal!$D$9:$D$431,COUNTIF($E$108:$F574,"")-COUNT($H$108:$H574)+1,0)),"")</f>
        <v>#N/A</v>
      </c>
      <c r="C575" s="39" t="e">
        <f t="shared" si="30"/>
        <v>#N/A</v>
      </c>
      <c r="D575" s="39" t="e">
        <f>IF($E575="",IF(INDEX(Mal!$F$9:$F$431,COUNTIF($E$108:$F574,"")-COUNT($H$108:$H574)+1,0)=D574,"",INDEX(Mal!$F$9:$F$431,COUNTIF($E$108:$F574,"")-COUNT($H$108:$H574)+1,0)),"")</f>
        <v>#N/A</v>
      </c>
      <c r="E575" s="39" t="e">
        <f>IF(AND(E574="",$H575=$H574),"",IF(VLOOKUP(H575,Mal!$A$9:$B$431,2,0)='Sales Orders'!E574,"",VLOOKUP($H575,Mal!$A$9:$B$431,2,0)))</f>
        <v>#N/A</v>
      </c>
      <c r="F575" s="39" t="e">
        <f>IF($E575="",IF(INDEX(Mal!$C$9:$C$431,COUNTIF($E$108:$F574,"")-COUNT($H$108:$H574)+1,0)=F574,"",INDEX(Mal!$C$9:$C$431,COUNTIF($E$108:$F574,"")-COUNT($H$108:$H574)+1,0)),"")</f>
        <v>#N/A</v>
      </c>
      <c r="G575" s="39" t="e">
        <f t="shared" si="31"/>
        <v>#N/A</v>
      </c>
      <c r="H575" s="39">
        <f>IF(COUNTIF(Mal!$A$9:$A$431,'Sales Orders'!H574)+COUNTIFS(Mal!$A$9:$A$431,H574,Mal!$B$9:$B$431,"&lt;&gt;")+COUNTIFS(Mal!$A$9:$A$431,H574,Mal!$C$9:$C$431,"&lt;&gt;")=COUNTIF('Sales Orders'!$H$108:H574,'Sales Orders'!H574),'Sales Orders'!H574+1,'Sales Orders'!H574)</f>
        <v>2</v>
      </c>
      <c r="I575" s="39" t="e">
        <f>IF(E575="","",IF(Mal!$C$5="","",Mal!$C$5))</f>
        <v>#N/A</v>
      </c>
      <c r="J575" s="39" t="e">
        <f>IF(AND(J574="",$H575=$H574),"",IF(VLOOKUP($H575,Mal!$A$9:$H$431,7,0)='Sales Orders'!J574,"",VLOOKUP($H575,Mal!$A$9:$H$431,7,0)))</f>
        <v>#N/A</v>
      </c>
      <c r="K575" s="39" t="e">
        <f>IF(AND(K574="",$H575=$H574),"",IF(VLOOKUP($H575,Mal!$A$9:$H$431,8,0)='Sales Orders'!K574,"",VLOOKUP($H575,Mal!$A$9:$H$431,8,0)))</f>
        <v>#N/A</v>
      </c>
      <c r="L575" s="39" t="e">
        <f>IF(E575="","",IF(Mal!$C$6="","",Mal!$C$6))</f>
        <v>#N/A</v>
      </c>
      <c r="M575" s="39" t="e">
        <f>IF($E575="",IF(INDEX(Mal!K$9:K$431,COUNTIF($E$108:$F574,"")-COUNT($H$108:$H574)+1,0)=M574,"",INDEX(Mal!K$9:K$431,COUNTIF($E$108:$F574,"")-COUNT($H$108:$H574)+1,0)),"")</f>
        <v>#N/A</v>
      </c>
      <c r="N575" s="39" t="e">
        <f>IF($E575="",IF(INDEX(Mal!L$9:L$431,COUNTIF($E$108:$F574,"")-COUNT($H$108:$H574)+1,0)=N574,"",INDEX(Mal!L$9:L$431,COUNTIF($E$108:$F574,"")-COUNT($H$108:$H574)+1,0)),"")</f>
        <v>#N/A</v>
      </c>
      <c r="O575" s="39" t="e">
        <f>IF($E575="",IF(INDEX(Mal!M$9:M$431,COUNTIF($E$108:$F574,"")-COUNT($H$108:$H574)+1,0)=O574,"",INDEX(Mal!M$9:M$431,COUNTIF($E$108:$F574,"")-COUNT($H$108:$H574)+1,0)),"")</f>
        <v>#N/A</v>
      </c>
      <c r="P575" s="39" t="e">
        <f>IF($E575="",IF(INDEX(Mal!N$9:N$431,COUNTIF($E$108:$F574,"")-COUNT($H$108:$H574)+1,0)=P574,"",INDEX(Mal!N$9:N$431,COUNTIF($E$108:$F574,"")-COUNT($H$108:$H574)+1,0)),"")</f>
        <v>#N/A</v>
      </c>
      <c r="Q575" s="39" t="e">
        <f>IF($E575="",IF(INDEX(Mal!O$9:O$431,COUNTIF($E$108:$F574,"")-COUNT($H$108:$H574)+1,0)=Q574,"",INDEX(Mal!O$9:O$431,COUNTIF($E$108:$F574,"")-COUNT($H$108:$H574)+1,0)),"")</f>
        <v>#N/A</v>
      </c>
      <c r="R575" s="39" t="e">
        <f>IF($E575="",IF(INDEX(Mal!P$9:P$431,COUNTIF($E$108:$F574,"")-COUNT($H$108:$H574)+1,0)=R574,"",INDEX(Mal!P$9:P$431,COUNTIF($E$108:$F574,"")-COUNT($H$108:$H574)+1,0)),"")</f>
        <v>#N/A</v>
      </c>
      <c r="S575" s="39" t="e">
        <f>IF($E575="",IF(INDEX(Mal!Q$9:Q$431,COUNTIF($E$108:$F574,"")-COUNT($H$108:$H574)+1,0)=S574,"",INDEX(Mal!Q$9:Q$431,COUNTIF($E$108:$F574,"")-COUNT($H$108:$H574)+1,0)),"")</f>
        <v>#N/A</v>
      </c>
      <c r="T575" s="39" t="e">
        <f>IF($E575="",IF(INDEX(Mal!R$9:R$431,COUNTIF($E$108:$F574,"")-COUNT($H$108:$H574)+1,0)=T574,"",INDEX(Mal!R$9:R$431,COUNTIF($E$108:$F574,"")-COUNT($H$108:$H574)+1,0)),"")</f>
        <v>#N/A</v>
      </c>
      <c r="U575" s="39" t="e">
        <f>IF($E575="",IF(INDEX(Mal!S$9:S$431,COUNTIF($E$108:$F574,"")-COUNT($H$108:$H574)+1,0)=U574,"",INDEX(Mal!S$9:S$431,COUNTIF($E$108:$F574,"")-COUNT($H$108:$H574)+1,0)),"")</f>
        <v>#N/A</v>
      </c>
      <c r="V575" s="39" t="e">
        <f t="shared" si="28"/>
        <v>#N/A</v>
      </c>
      <c r="W575" s="39" t="e">
        <f>IF(IF(AND(E575="",F575=""),INDEX(Mal!I$9:I$431,(COUNT($H$108:$H575)-COUNTIF($V$108:$V575,"")),0),"")="","",IF(AND(E575="",F575=""),INDEX(Mal!I$9:I$431,(COUNT($H$108:$H575)-COUNTIF($V$108:$V575,"")),0),""))</f>
        <v>#N/A</v>
      </c>
      <c r="X575" s="39" t="e">
        <f>IF($E575="",IF(INDEX(Mal!J$9:J$431,COUNTIF($E$108:$F574,"")-COUNT($H$108:$H574)+1,0)=X574,"",INDEX(Mal!J$9:J$431,COUNTIF($E$108:$F574,"")-COUNT($H$108:$H574)+1,0)),"")</f>
        <v>#N/A</v>
      </c>
      <c r="Y575" s="39" t="e">
        <f>IF(AND(Y574="",$H575=$H574),"",IF(VLOOKUP($H575,Mal!$A$9:$T$431,20,0)='Sales Orders'!Y574,"",VLOOKUP($H575,Mal!$A$9:$T$431,20,0)))</f>
        <v>#N/A</v>
      </c>
      <c r="Z575" s="39" t="e">
        <f t="shared" si="29"/>
        <v>#N/A</v>
      </c>
    </row>
    <row r="576" spans="1:26">
      <c r="A576" t="str">
        <f>IFERROR(IF(VLOOKUP(H576,Mal!$A$9:$A$431,1,0),"","END"),"END")</f>
        <v>END</v>
      </c>
      <c r="B576" s="39" t="e">
        <f>IF($E576="",IF(INDEX(Mal!$D$9:$D$431,COUNTIF($E$108:$F575,"")-COUNT($H$108:$H575)+1,0)=B575,"",INDEX(Mal!$D$9:$D$431,COUNTIF($E$108:$F575,"")-COUNT($H$108:$H575)+1,0)),"")</f>
        <v>#N/A</v>
      </c>
      <c r="C576" s="39" t="e">
        <f t="shared" si="30"/>
        <v>#N/A</v>
      </c>
      <c r="D576" s="39" t="e">
        <f>IF($E576="",IF(INDEX(Mal!$F$9:$F$431,COUNTIF($E$108:$F575,"")-COUNT($H$108:$H575)+1,0)=D575,"",INDEX(Mal!$F$9:$F$431,COUNTIF($E$108:$F575,"")-COUNT($H$108:$H575)+1,0)),"")</f>
        <v>#N/A</v>
      </c>
      <c r="E576" s="39" t="e">
        <f>IF(AND(E575="",$H576=$H575),"",IF(VLOOKUP(H576,Mal!$A$9:$B$431,2,0)='Sales Orders'!E575,"",VLOOKUP($H576,Mal!$A$9:$B$431,2,0)))</f>
        <v>#N/A</v>
      </c>
      <c r="F576" s="39" t="e">
        <f>IF($E576="",IF(INDEX(Mal!$C$9:$C$431,COUNTIF($E$108:$F575,"")-COUNT($H$108:$H575)+1,0)=F575,"",INDEX(Mal!$C$9:$C$431,COUNTIF($E$108:$F575,"")-COUNT($H$108:$H575)+1,0)),"")</f>
        <v>#N/A</v>
      </c>
      <c r="G576" s="39" t="e">
        <f t="shared" si="31"/>
        <v>#N/A</v>
      </c>
      <c r="H576" s="39">
        <f>IF(COUNTIF(Mal!$A$9:$A$431,'Sales Orders'!H575)+COUNTIFS(Mal!$A$9:$A$431,H575,Mal!$B$9:$B$431,"&lt;&gt;")+COUNTIFS(Mal!$A$9:$A$431,H575,Mal!$C$9:$C$431,"&lt;&gt;")=COUNTIF('Sales Orders'!$H$108:H575,'Sales Orders'!H575),'Sales Orders'!H575+1,'Sales Orders'!H575)</f>
        <v>2</v>
      </c>
      <c r="I576" s="39" t="e">
        <f>IF(E576="","",IF(Mal!$C$5="","",Mal!$C$5))</f>
        <v>#N/A</v>
      </c>
      <c r="J576" s="39" t="e">
        <f>IF(AND(J575="",$H576=$H575),"",IF(VLOOKUP($H576,Mal!$A$9:$H$431,7,0)='Sales Orders'!J575,"",VLOOKUP($H576,Mal!$A$9:$H$431,7,0)))</f>
        <v>#N/A</v>
      </c>
      <c r="K576" s="39" t="e">
        <f>IF(AND(K575="",$H576=$H575),"",IF(VLOOKUP($H576,Mal!$A$9:$H$431,8,0)='Sales Orders'!K575,"",VLOOKUP($H576,Mal!$A$9:$H$431,8,0)))</f>
        <v>#N/A</v>
      </c>
      <c r="L576" s="39" t="e">
        <f>IF(E576="","",IF(Mal!$C$6="","",Mal!$C$6))</f>
        <v>#N/A</v>
      </c>
      <c r="M576" s="39" t="e">
        <f>IF($E576="",IF(INDEX(Mal!K$9:K$431,COUNTIF($E$108:$F575,"")-COUNT($H$108:$H575)+1,0)=M575,"",INDEX(Mal!K$9:K$431,COUNTIF($E$108:$F575,"")-COUNT($H$108:$H575)+1,0)),"")</f>
        <v>#N/A</v>
      </c>
      <c r="N576" s="39" t="e">
        <f>IF($E576="",IF(INDEX(Mal!L$9:L$431,COUNTIF($E$108:$F575,"")-COUNT($H$108:$H575)+1,0)=N575,"",INDEX(Mal!L$9:L$431,COUNTIF($E$108:$F575,"")-COUNT($H$108:$H575)+1,0)),"")</f>
        <v>#N/A</v>
      </c>
      <c r="O576" s="39" t="e">
        <f>IF($E576="",IF(INDEX(Mal!M$9:M$431,COUNTIF($E$108:$F575,"")-COUNT($H$108:$H575)+1,0)=O575,"",INDEX(Mal!M$9:M$431,COUNTIF($E$108:$F575,"")-COUNT($H$108:$H575)+1,0)),"")</f>
        <v>#N/A</v>
      </c>
      <c r="P576" s="39" t="e">
        <f>IF($E576="",IF(INDEX(Mal!N$9:N$431,COUNTIF($E$108:$F575,"")-COUNT($H$108:$H575)+1,0)=P575,"",INDEX(Mal!N$9:N$431,COUNTIF($E$108:$F575,"")-COUNT($H$108:$H575)+1,0)),"")</f>
        <v>#N/A</v>
      </c>
      <c r="Q576" s="39" t="e">
        <f>IF($E576="",IF(INDEX(Mal!O$9:O$431,COUNTIF($E$108:$F575,"")-COUNT($H$108:$H575)+1,0)=Q575,"",INDEX(Mal!O$9:O$431,COUNTIF($E$108:$F575,"")-COUNT($H$108:$H575)+1,0)),"")</f>
        <v>#N/A</v>
      </c>
      <c r="R576" s="39" t="e">
        <f>IF($E576="",IF(INDEX(Mal!P$9:P$431,COUNTIF($E$108:$F575,"")-COUNT($H$108:$H575)+1,0)=R575,"",INDEX(Mal!P$9:P$431,COUNTIF($E$108:$F575,"")-COUNT($H$108:$H575)+1,0)),"")</f>
        <v>#N/A</v>
      </c>
      <c r="S576" s="39" t="e">
        <f>IF($E576="",IF(INDEX(Mal!Q$9:Q$431,COUNTIF($E$108:$F575,"")-COUNT($H$108:$H575)+1,0)=S575,"",INDEX(Mal!Q$9:Q$431,COUNTIF($E$108:$F575,"")-COUNT($H$108:$H575)+1,0)),"")</f>
        <v>#N/A</v>
      </c>
      <c r="T576" s="39" t="e">
        <f>IF($E576="",IF(INDEX(Mal!R$9:R$431,COUNTIF($E$108:$F575,"")-COUNT($H$108:$H575)+1,0)=T575,"",INDEX(Mal!R$9:R$431,COUNTIF($E$108:$F575,"")-COUNT($H$108:$H575)+1,0)),"")</f>
        <v>#N/A</v>
      </c>
      <c r="U576" s="39" t="e">
        <f>IF($E576="",IF(INDEX(Mal!S$9:S$431,COUNTIF($E$108:$F575,"")-COUNT($H$108:$H575)+1,0)=U575,"",INDEX(Mal!S$9:S$431,COUNTIF($E$108:$F575,"")-COUNT($H$108:$H575)+1,0)),"")</f>
        <v>#N/A</v>
      </c>
      <c r="V576" s="39" t="e">
        <f t="shared" si="28"/>
        <v>#N/A</v>
      </c>
      <c r="W576" s="39" t="e">
        <f>IF(IF(AND(E576="",F576=""),INDEX(Mal!I$9:I$431,(COUNT($H$108:$H576)-COUNTIF($V$108:$V576,"")),0),"")="","",IF(AND(E576="",F576=""),INDEX(Mal!I$9:I$431,(COUNT($H$108:$H576)-COUNTIF($V$108:$V576,"")),0),""))</f>
        <v>#N/A</v>
      </c>
      <c r="X576" s="39" t="e">
        <f>IF($E576="",IF(INDEX(Mal!J$9:J$431,COUNTIF($E$108:$F575,"")-COUNT($H$108:$H575)+1,0)=X575,"",INDEX(Mal!J$9:J$431,COUNTIF($E$108:$F575,"")-COUNT($H$108:$H575)+1,0)),"")</f>
        <v>#N/A</v>
      </c>
      <c r="Y576" s="39" t="e">
        <f>IF(AND(Y575="",$H576=$H575),"",IF(VLOOKUP($H576,Mal!$A$9:$T$431,20,0)='Sales Orders'!Y575,"",VLOOKUP($H576,Mal!$A$9:$T$431,20,0)))</f>
        <v>#N/A</v>
      </c>
      <c r="Z576" s="39" t="e">
        <f t="shared" si="29"/>
        <v>#N/A</v>
      </c>
    </row>
    <row r="577" spans="1:26">
      <c r="A577" t="str">
        <f>IFERROR(IF(VLOOKUP(H577,Mal!$A$9:$A$431,1,0),"","END"),"END")</f>
        <v>END</v>
      </c>
      <c r="B577" s="39" t="e">
        <f>IF($E577="",IF(INDEX(Mal!$D$9:$D$431,COUNTIF($E$108:$F576,"")-COUNT($H$108:$H576)+1,0)=B576,"",INDEX(Mal!$D$9:$D$431,COUNTIF($E$108:$F576,"")-COUNT($H$108:$H576)+1,0)),"")</f>
        <v>#N/A</v>
      </c>
      <c r="C577" s="39" t="e">
        <f t="shared" si="30"/>
        <v>#N/A</v>
      </c>
      <c r="D577" s="39" t="e">
        <f>IF($E577="",IF(INDEX(Mal!$F$9:$F$431,COUNTIF($E$108:$F576,"")-COUNT($H$108:$H576)+1,0)=D576,"",INDEX(Mal!$F$9:$F$431,COUNTIF($E$108:$F576,"")-COUNT($H$108:$H576)+1,0)),"")</f>
        <v>#N/A</v>
      </c>
      <c r="E577" s="39" t="e">
        <f>IF(AND(E576="",$H577=$H576),"",IF(VLOOKUP(H577,Mal!$A$9:$B$431,2,0)='Sales Orders'!E576,"",VLOOKUP($H577,Mal!$A$9:$B$431,2,0)))</f>
        <v>#N/A</v>
      </c>
      <c r="F577" s="39" t="e">
        <f>IF($E577="",IF(INDEX(Mal!$C$9:$C$431,COUNTIF($E$108:$F576,"")-COUNT($H$108:$H576)+1,0)=F576,"",INDEX(Mal!$C$9:$C$431,COUNTIF($E$108:$F576,"")-COUNT($H$108:$H576)+1,0)),"")</f>
        <v>#N/A</v>
      </c>
      <c r="G577" s="39" t="e">
        <f t="shared" si="31"/>
        <v>#N/A</v>
      </c>
      <c r="H577" s="39">
        <f>IF(COUNTIF(Mal!$A$9:$A$431,'Sales Orders'!H576)+COUNTIFS(Mal!$A$9:$A$431,H576,Mal!$B$9:$B$431,"&lt;&gt;")+COUNTIFS(Mal!$A$9:$A$431,H576,Mal!$C$9:$C$431,"&lt;&gt;")=COUNTIF('Sales Orders'!$H$108:H576,'Sales Orders'!H576),'Sales Orders'!H576+1,'Sales Orders'!H576)</f>
        <v>2</v>
      </c>
      <c r="I577" s="39" t="e">
        <f>IF(E577="","",IF(Mal!$C$5="","",Mal!$C$5))</f>
        <v>#N/A</v>
      </c>
      <c r="J577" s="39" t="e">
        <f>IF(AND(J576="",$H577=$H576),"",IF(VLOOKUP($H577,Mal!$A$9:$H$431,7,0)='Sales Orders'!J576,"",VLOOKUP($H577,Mal!$A$9:$H$431,7,0)))</f>
        <v>#N/A</v>
      </c>
      <c r="K577" s="39" t="e">
        <f>IF(AND(K576="",$H577=$H576),"",IF(VLOOKUP($H577,Mal!$A$9:$H$431,8,0)='Sales Orders'!K576,"",VLOOKUP($H577,Mal!$A$9:$H$431,8,0)))</f>
        <v>#N/A</v>
      </c>
      <c r="L577" s="39" t="e">
        <f>IF(E577="","",IF(Mal!$C$6="","",Mal!$C$6))</f>
        <v>#N/A</v>
      </c>
      <c r="M577" s="39" t="e">
        <f>IF($E577="",IF(INDEX(Mal!K$9:K$431,COUNTIF($E$108:$F576,"")-COUNT($H$108:$H576)+1,0)=M576,"",INDEX(Mal!K$9:K$431,COUNTIF($E$108:$F576,"")-COUNT($H$108:$H576)+1,0)),"")</f>
        <v>#N/A</v>
      </c>
      <c r="N577" s="39" t="e">
        <f>IF($E577="",IF(INDEX(Mal!L$9:L$431,COUNTIF($E$108:$F576,"")-COUNT($H$108:$H576)+1,0)=N576,"",INDEX(Mal!L$9:L$431,COUNTIF($E$108:$F576,"")-COUNT($H$108:$H576)+1,0)),"")</f>
        <v>#N/A</v>
      </c>
      <c r="O577" s="39" t="e">
        <f>IF($E577="",IF(INDEX(Mal!M$9:M$431,COUNTIF($E$108:$F576,"")-COUNT($H$108:$H576)+1,0)=O576,"",INDEX(Mal!M$9:M$431,COUNTIF($E$108:$F576,"")-COUNT($H$108:$H576)+1,0)),"")</f>
        <v>#N/A</v>
      </c>
      <c r="P577" s="39" t="e">
        <f>IF($E577="",IF(INDEX(Mal!N$9:N$431,COUNTIF($E$108:$F576,"")-COUNT($H$108:$H576)+1,0)=P576,"",INDEX(Mal!N$9:N$431,COUNTIF($E$108:$F576,"")-COUNT($H$108:$H576)+1,0)),"")</f>
        <v>#N/A</v>
      </c>
      <c r="Q577" s="39" t="e">
        <f>IF($E577="",IF(INDEX(Mal!O$9:O$431,COUNTIF($E$108:$F576,"")-COUNT($H$108:$H576)+1,0)=Q576,"",INDEX(Mal!O$9:O$431,COUNTIF($E$108:$F576,"")-COUNT($H$108:$H576)+1,0)),"")</f>
        <v>#N/A</v>
      </c>
      <c r="R577" s="39" t="e">
        <f>IF($E577="",IF(INDEX(Mal!P$9:P$431,COUNTIF($E$108:$F576,"")-COUNT($H$108:$H576)+1,0)=R576,"",INDEX(Mal!P$9:P$431,COUNTIF($E$108:$F576,"")-COUNT($H$108:$H576)+1,0)),"")</f>
        <v>#N/A</v>
      </c>
      <c r="S577" s="39" t="e">
        <f>IF($E577="",IF(INDEX(Mal!Q$9:Q$431,COUNTIF($E$108:$F576,"")-COUNT($H$108:$H576)+1,0)=S576,"",INDEX(Mal!Q$9:Q$431,COUNTIF($E$108:$F576,"")-COUNT($H$108:$H576)+1,0)),"")</f>
        <v>#N/A</v>
      </c>
      <c r="T577" s="39" t="e">
        <f>IF($E577="",IF(INDEX(Mal!R$9:R$431,COUNTIF($E$108:$F576,"")-COUNT($H$108:$H576)+1,0)=T576,"",INDEX(Mal!R$9:R$431,COUNTIF($E$108:$F576,"")-COUNT($H$108:$H576)+1,0)),"")</f>
        <v>#N/A</v>
      </c>
      <c r="U577" s="39" t="e">
        <f>IF($E577="",IF(INDEX(Mal!S$9:S$431,COUNTIF($E$108:$F576,"")-COUNT($H$108:$H576)+1,0)=U576,"",INDEX(Mal!S$9:S$431,COUNTIF($E$108:$F576,"")-COUNT($H$108:$H576)+1,0)),"")</f>
        <v>#N/A</v>
      </c>
      <c r="V577" s="39" t="e">
        <f t="shared" si="28"/>
        <v>#N/A</v>
      </c>
      <c r="W577" s="39" t="e">
        <f>IF(IF(AND(E577="",F577=""),INDEX(Mal!I$9:I$431,(COUNT($H$108:$H577)-COUNTIF($V$108:$V577,"")),0),"")="","",IF(AND(E577="",F577=""),INDEX(Mal!I$9:I$431,(COUNT($H$108:$H577)-COUNTIF($V$108:$V577,"")),0),""))</f>
        <v>#N/A</v>
      </c>
      <c r="X577" s="39" t="e">
        <f>IF($E577="",IF(INDEX(Mal!J$9:J$431,COUNTIF($E$108:$F576,"")-COUNT($H$108:$H576)+1,0)=X576,"",INDEX(Mal!J$9:J$431,COUNTIF($E$108:$F576,"")-COUNT($H$108:$H576)+1,0)),"")</f>
        <v>#N/A</v>
      </c>
      <c r="Y577" s="39" t="e">
        <f>IF(AND(Y576="",$H577=$H576),"",IF(VLOOKUP($H577,Mal!$A$9:$T$431,20,0)='Sales Orders'!Y576,"",VLOOKUP($H577,Mal!$A$9:$T$431,20,0)))</f>
        <v>#N/A</v>
      </c>
      <c r="Z577" s="39" t="e">
        <f t="shared" si="29"/>
        <v>#N/A</v>
      </c>
    </row>
    <row r="578" spans="1:26">
      <c r="A578" t="str">
        <f>IFERROR(IF(VLOOKUP(H578,Mal!$A$9:$A$431,1,0),"","END"),"END")</f>
        <v>END</v>
      </c>
      <c r="B578" s="39" t="e">
        <f>IF($E578="",IF(INDEX(Mal!$D$9:$D$431,COUNTIF($E$108:$F577,"")-COUNT($H$108:$H577)+1,0)=B577,"",INDEX(Mal!$D$9:$D$431,COUNTIF($E$108:$F577,"")-COUNT($H$108:$H577)+1,0)),"")</f>
        <v>#N/A</v>
      </c>
      <c r="C578" s="39" t="e">
        <f t="shared" si="30"/>
        <v>#N/A</v>
      </c>
      <c r="D578" s="39" t="e">
        <f>IF($E578="",IF(INDEX(Mal!$F$9:$F$431,COUNTIF($E$108:$F577,"")-COUNT($H$108:$H577)+1,0)=D577,"",INDEX(Mal!$F$9:$F$431,COUNTIF($E$108:$F577,"")-COUNT($H$108:$H577)+1,0)),"")</f>
        <v>#N/A</v>
      </c>
      <c r="E578" s="39" t="e">
        <f>IF(AND(E577="",$H578=$H577),"",IF(VLOOKUP(H578,Mal!$A$9:$B$431,2,0)='Sales Orders'!E577,"",VLOOKUP($H578,Mal!$A$9:$B$431,2,0)))</f>
        <v>#N/A</v>
      </c>
      <c r="F578" s="39" t="e">
        <f>IF($E578="",IF(INDEX(Mal!$C$9:$C$431,COUNTIF($E$108:$F577,"")-COUNT($H$108:$H577)+1,0)=F577,"",INDEX(Mal!$C$9:$C$431,COUNTIF($E$108:$F577,"")-COUNT($H$108:$H577)+1,0)),"")</f>
        <v>#N/A</v>
      </c>
      <c r="G578" s="39" t="e">
        <f t="shared" si="31"/>
        <v>#N/A</v>
      </c>
      <c r="H578" s="39">
        <f>IF(COUNTIF(Mal!$A$9:$A$431,'Sales Orders'!H577)+COUNTIFS(Mal!$A$9:$A$431,H577,Mal!$B$9:$B$431,"&lt;&gt;")+COUNTIFS(Mal!$A$9:$A$431,H577,Mal!$C$9:$C$431,"&lt;&gt;")=COUNTIF('Sales Orders'!$H$108:H577,'Sales Orders'!H577),'Sales Orders'!H577+1,'Sales Orders'!H577)</f>
        <v>2</v>
      </c>
      <c r="I578" s="39" t="e">
        <f>IF(E578="","",IF(Mal!$C$5="","",Mal!$C$5))</f>
        <v>#N/A</v>
      </c>
      <c r="J578" s="39" t="e">
        <f>IF(AND(J577="",$H578=$H577),"",IF(VLOOKUP($H578,Mal!$A$9:$H$431,7,0)='Sales Orders'!J577,"",VLOOKUP($H578,Mal!$A$9:$H$431,7,0)))</f>
        <v>#N/A</v>
      </c>
      <c r="K578" s="39" t="e">
        <f>IF(AND(K577="",$H578=$H577),"",IF(VLOOKUP($H578,Mal!$A$9:$H$431,8,0)='Sales Orders'!K577,"",VLOOKUP($H578,Mal!$A$9:$H$431,8,0)))</f>
        <v>#N/A</v>
      </c>
      <c r="L578" s="39" t="e">
        <f>IF(E578="","",IF(Mal!$C$6="","",Mal!$C$6))</f>
        <v>#N/A</v>
      </c>
      <c r="M578" s="39" t="e">
        <f>IF($E578="",IF(INDEX(Mal!K$9:K$431,COUNTIF($E$108:$F577,"")-COUNT($H$108:$H577)+1,0)=M577,"",INDEX(Mal!K$9:K$431,COUNTIF($E$108:$F577,"")-COUNT($H$108:$H577)+1,0)),"")</f>
        <v>#N/A</v>
      </c>
      <c r="N578" s="39" t="e">
        <f>IF($E578="",IF(INDEX(Mal!L$9:L$431,COUNTIF($E$108:$F577,"")-COUNT($H$108:$H577)+1,0)=N577,"",INDEX(Mal!L$9:L$431,COUNTIF($E$108:$F577,"")-COUNT($H$108:$H577)+1,0)),"")</f>
        <v>#N/A</v>
      </c>
      <c r="O578" s="39" t="e">
        <f>IF($E578="",IF(INDEX(Mal!M$9:M$431,COUNTIF($E$108:$F577,"")-COUNT($H$108:$H577)+1,0)=O577,"",INDEX(Mal!M$9:M$431,COUNTIF($E$108:$F577,"")-COUNT($H$108:$H577)+1,0)),"")</f>
        <v>#N/A</v>
      </c>
      <c r="P578" s="39" t="e">
        <f>IF($E578="",IF(INDEX(Mal!N$9:N$431,COUNTIF($E$108:$F577,"")-COUNT($H$108:$H577)+1,0)=P577,"",INDEX(Mal!N$9:N$431,COUNTIF($E$108:$F577,"")-COUNT($H$108:$H577)+1,0)),"")</f>
        <v>#N/A</v>
      </c>
      <c r="Q578" s="39" t="e">
        <f>IF($E578="",IF(INDEX(Mal!O$9:O$431,COUNTIF($E$108:$F577,"")-COUNT($H$108:$H577)+1,0)=Q577,"",INDEX(Mal!O$9:O$431,COUNTIF($E$108:$F577,"")-COUNT($H$108:$H577)+1,0)),"")</f>
        <v>#N/A</v>
      </c>
      <c r="R578" s="39" t="e">
        <f>IF($E578="",IF(INDEX(Mal!P$9:P$431,COUNTIF($E$108:$F577,"")-COUNT($H$108:$H577)+1,0)=R577,"",INDEX(Mal!P$9:P$431,COUNTIF($E$108:$F577,"")-COUNT($H$108:$H577)+1,0)),"")</f>
        <v>#N/A</v>
      </c>
      <c r="S578" s="39" t="e">
        <f>IF($E578="",IF(INDEX(Mal!Q$9:Q$431,COUNTIF($E$108:$F577,"")-COUNT($H$108:$H577)+1,0)=S577,"",INDEX(Mal!Q$9:Q$431,COUNTIF($E$108:$F577,"")-COUNT($H$108:$H577)+1,0)),"")</f>
        <v>#N/A</v>
      </c>
      <c r="T578" s="39" t="e">
        <f>IF($E578="",IF(INDEX(Mal!R$9:R$431,COUNTIF($E$108:$F577,"")-COUNT($H$108:$H577)+1,0)=T577,"",INDEX(Mal!R$9:R$431,COUNTIF($E$108:$F577,"")-COUNT($H$108:$H577)+1,0)),"")</f>
        <v>#N/A</v>
      </c>
      <c r="U578" s="39" t="e">
        <f>IF($E578="",IF(INDEX(Mal!S$9:S$431,COUNTIF($E$108:$F577,"")-COUNT($H$108:$H577)+1,0)=U577,"",INDEX(Mal!S$9:S$431,COUNTIF($E$108:$F577,"")-COUNT($H$108:$H577)+1,0)),"")</f>
        <v>#N/A</v>
      </c>
      <c r="V578" s="39" t="e">
        <f t="shared" si="28"/>
        <v>#N/A</v>
      </c>
      <c r="W578" s="39" t="e">
        <f>IF(IF(AND(E578="",F578=""),INDEX(Mal!I$9:I$431,(COUNT($H$108:$H578)-COUNTIF($V$108:$V578,"")),0),"")="","",IF(AND(E578="",F578=""),INDEX(Mal!I$9:I$431,(COUNT($H$108:$H578)-COUNTIF($V$108:$V578,"")),0),""))</f>
        <v>#N/A</v>
      </c>
      <c r="X578" s="39" t="e">
        <f>IF($E578="",IF(INDEX(Mal!J$9:J$431,COUNTIF($E$108:$F577,"")-COUNT($H$108:$H577)+1,0)=X577,"",INDEX(Mal!J$9:J$431,COUNTIF($E$108:$F577,"")-COUNT($H$108:$H577)+1,0)),"")</f>
        <v>#N/A</v>
      </c>
      <c r="Y578" s="39" t="e">
        <f>IF(AND(Y577="",$H578=$H577),"",IF(VLOOKUP($H578,Mal!$A$9:$T$431,20,0)='Sales Orders'!Y577,"",VLOOKUP($H578,Mal!$A$9:$T$431,20,0)))</f>
        <v>#N/A</v>
      </c>
      <c r="Z578" s="39" t="e">
        <f t="shared" si="29"/>
        <v>#N/A</v>
      </c>
    </row>
    <row r="579" spans="1:26">
      <c r="A579" t="str">
        <f>IFERROR(IF(VLOOKUP(H579,Mal!$A$9:$A$431,1,0),"","END"),"END")</f>
        <v>END</v>
      </c>
      <c r="B579" s="39" t="e">
        <f>IF($E579="",IF(INDEX(Mal!$D$9:$D$431,COUNTIF($E$108:$F578,"")-COUNT($H$108:$H578)+1,0)=B578,"",INDEX(Mal!$D$9:$D$431,COUNTIF($E$108:$F578,"")-COUNT($H$108:$H578)+1,0)),"")</f>
        <v>#N/A</v>
      </c>
      <c r="C579" s="39" t="e">
        <f t="shared" si="30"/>
        <v>#N/A</v>
      </c>
      <c r="D579" s="39" t="e">
        <f>IF($E579="",IF(INDEX(Mal!$F$9:$F$431,COUNTIF($E$108:$F578,"")-COUNT($H$108:$H578)+1,0)=D578,"",INDEX(Mal!$F$9:$F$431,COUNTIF($E$108:$F578,"")-COUNT($H$108:$H578)+1,0)),"")</f>
        <v>#N/A</v>
      </c>
      <c r="E579" s="39" t="e">
        <f>IF(AND(E578="",$H579=$H578),"",IF(VLOOKUP(H579,Mal!$A$9:$B$431,2,0)='Sales Orders'!E578,"",VLOOKUP($H579,Mal!$A$9:$B$431,2,0)))</f>
        <v>#N/A</v>
      </c>
      <c r="F579" s="39" t="e">
        <f>IF($E579="",IF(INDEX(Mal!$C$9:$C$431,COUNTIF($E$108:$F578,"")-COUNT($H$108:$H578)+1,0)=F578,"",INDEX(Mal!$C$9:$C$431,COUNTIF($E$108:$F578,"")-COUNT($H$108:$H578)+1,0)),"")</f>
        <v>#N/A</v>
      </c>
      <c r="G579" s="39" t="e">
        <f t="shared" si="31"/>
        <v>#N/A</v>
      </c>
      <c r="H579" s="39">
        <f>IF(COUNTIF(Mal!$A$9:$A$431,'Sales Orders'!H578)+COUNTIFS(Mal!$A$9:$A$431,H578,Mal!$B$9:$B$431,"&lt;&gt;")+COUNTIFS(Mal!$A$9:$A$431,H578,Mal!$C$9:$C$431,"&lt;&gt;")=COUNTIF('Sales Orders'!$H$108:H578,'Sales Orders'!H578),'Sales Orders'!H578+1,'Sales Orders'!H578)</f>
        <v>2</v>
      </c>
      <c r="I579" s="39" t="e">
        <f>IF(E579="","",IF(Mal!$C$5="","",Mal!$C$5))</f>
        <v>#N/A</v>
      </c>
      <c r="J579" s="39" t="e">
        <f>IF(AND(J578="",$H579=$H578),"",IF(VLOOKUP($H579,Mal!$A$9:$H$431,7,0)='Sales Orders'!J578,"",VLOOKUP($H579,Mal!$A$9:$H$431,7,0)))</f>
        <v>#N/A</v>
      </c>
      <c r="K579" s="39" t="e">
        <f>IF(AND(K578="",$H579=$H578),"",IF(VLOOKUP($H579,Mal!$A$9:$H$431,8,0)='Sales Orders'!K578,"",VLOOKUP($H579,Mal!$A$9:$H$431,8,0)))</f>
        <v>#N/A</v>
      </c>
      <c r="L579" s="39" t="e">
        <f>IF(E579="","",IF(Mal!$C$6="","",Mal!$C$6))</f>
        <v>#N/A</v>
      </c>
      <c r="M579" s="39" t="e">
        <f>IF($E579="",IF(INDEX(Mal!K$9:K$431,COUNTIF($E$108:$F578,"")-COUNT($H$108:$H578)+1,0)=M578,"",INDEX(Mal!K$9:K$431,COUNTIF($E$108:$F578,"")-COUNT($H$108:$H578)+1,0)),"")</f>
        <v>#N/A</v>
      </c>
      <c r="N579" s="39" t="e">
        <f>IF($E579="",IF(INDEX(Mal!L$9:L$431,COUNTIF($E$108:$F578,"")-COUNT($H$108:$H578)+1,0)=N578,"",INDEX(Mal!L$9:L$431,COUNTIF($E$108:$F578,"")-COUNT($H$108:$H578)+1,0)),"")</f>
        <v>#N/A</v>
      </c>
      <c r="O579" s="39" t="e">
        <f>IF($E579="",IF(INDEX(Mal!M$9:M$431,COUNTIF($E$108:$F578,"")-COUNT($H$108:$H578)+1,0)=O578,"",INDEX(Mal!M$9:M$431,COUNTIF($E$108:$F578,"")-COUNT($H$108:$H578)+1,0)),"")</f>
        <v>#N/A</v>
      </c>
      <c r="P579" s="39" t="e">
        <f>IF($E579="",IF(INDEX(Mal!N$9:N$431,COUNTIF($E$108:$F578,"")-COUNT($H$108:$H578)+1,0)=P578,"",INDEX(Mal!N$9:N$431,COUNTIF($E$108:$F578,"")-COUNT($H$108:$H578)+1,0)),"")</f>
        <v>#N/A</v>
      </c>
      <c r="Q579" s="39" t="e">
        <f>IF($E579="",IF(INDEX(Mal!O$9:O$431,COUNTIF($E$108:$F578,"")-COUNT($H$108:$H578)+1,0)=Q578,"",INDEX(Mal!O$9:O$431,COUNTIF($E$108:$F578,"")-COUNT($H$108:$H578)+1,0)),"")</f>
        <v>#N/A</v>
      </c>
      <c r="R579" s="39" t="e">
        <f>IF($E579="",IF(INDEX(Mal!P$9:P$431,COUNTIF($E$108:$F578,"")-COUNT($H$108:$H578)+1,0)=R578,"",INDEX(Mal!P$9:P$431,COUNTIF($E$108:$F578,"")-COUNT($H$108:$H578)+1,0)),"")</f>
        <v>#N/A</v>
      </c>
      <c r="S579" s="39" t="e">
        <f>IF($E579="",IF(INDEX(Mal!Q$9:Q$431,COUNTIF($E$108:$F578,"")-COUNT($H$108:$H578)+1,0)=S578,"",INDEX(Mal!Q$9:Q$431,COUNTIF($E$108:$F578,"")-COUNT($H$108:$H578)+1,0)),"")</f>
        <v>#N/A</v>
      </c>
      <c r="T579" s="39" t="e">
        <f>IF($E579="",IF(INDEX(Mal!R$9:R$431,COUNTIF($E$108:$F578,"")-COUNT($H$108:$H578)+1,0)=T578,"",INDEX(Mal!R$9:R$431,COUNTIF($E$108:$F578,"")-COUNT($H$108:$H578)+1,0)),"")</f>
        <v>#N/A</v>
      </c>
      <c r="U579" s="39" t="e">
        <f>IF($E579="",IF(INDEX(Mal!S$9:S$431,COUNTIF($E$108:$F578,"")-COUNT($H$108:$H578)+1,0)=U578,"",INDEX(Mal!S$9:S$431,COUNTIF($E$108:$F578,"")-COUNT($H$108:$H578)+1,0)),"")</f>
        <v>#N/A</v>
      </c>
      <c r="V579" s="39" t="e">
        <f t="shared" si="28"/>
        <v>#N/A</v>
      </c>
      <c r="W579" s="39" t="e">
        <f>IF(IF(AND(E579="",F579=""),INDEX(Mal!I$9:I$431,(COUNT($H$108:$H579)-COUNTIF($V$108:$V579,"")),0),"")="","",IF(AND(E579="",F579=""),INDEX(Mal!I$9:I$431,(COUNT($H$108:$H579)-COUNTIF($V$108:$V579,"")),0),""))</f>
        <v>#N/A</v>
      </c>
      <c r="X579" s="39" t="e">
        <f>IF($E579="",IF(INDEX(Mal!J$9:J$431,COUNTIF($E$108:$F578,"")-COUNT($H$108:$H578)+1,0)=X578,"",INDEX(Mal!J$9:J$431,COUNTIF($E$108:$F578,"")-COUNT($H$108:$H578)+1,0)),"")</f>
        <v>#N/A</v>
      </c>
      <c r="Y579" s="39" t="e">
        <f>IF(AND(Y578="",$H579=$H578),"",IF(VLOOKUP($H579,Mal!$A$9:$T$431,20,0)='Sales Orders'!Y578,"",VLOOKUP($H579,Mal!$A$9:$T$431,20,0)))</f>
        <v>#N/A</v>
      </c>
      <c r="Z579" s="39" t="e">
        <f t="shared" si="29"/>
        <v>#N/A</v>
      </c>
    </row>
    <row r="580" spans="1:26">
      <c r="A580" t="str">
        <f>IFERROR(IF(VLOOKUP(H580,Mal!$A$9:$A$431,1,0),"","END"),"END")</f>
        <v>END</v>
      </c>
      <c r="B580" s="39" t="e">
        <f>IF($E580="",IF(INDEX(Mal!$D$9:$D$431,COUNTIF($E$108:$F579,"")-COUNT($H$108:$H579)+1,0)=B579,"",INDEX(Mal!$D$9:$D$431,COUNTIF($E$108:$F579,"")-COUNT($H$108:$H579)+1,0)),"")</f>
        <v>#N/A</v>
      </c>
      <c r="C580" s="39" t="e">
        <f t="shared" si="30"/>
        <v>#N/A</v>
      </c>
      <c r="D580" s="39" t="e">
        <f>IF($E580="",IF(INDEX(Mal!$F$9:$F$431,COUNTIF($E$108:$F579,"")-COUNT($H$108:$H579)+1,0)=D579,"",INDEX(Mal!$F$9:$F$431,COUNTIF($E$108:$F579,"")-COUNT($H$108:$H579)+1,0)),"")</f>
        <v>#N/A</v>
      </c>
      <c r="E580" s="39" t="e">
        <f>IF(AND(E579="",$H580=$H579),"",IF(VLOOKUP(H580,Mal!$A$9:$B$431,2,0)='Sales Orders'!E579,"",VLOOKUP($H580,Mal!$A$9:$B$431,2,0)))</f>
        <v>#N/A</v>
      </c>
      <c r="F580" s="39" t="e">
        <f>IF($E580="",IF(INDEX(Mal!$C$9:$C$431,COUNTIF($E$108:$F579,"")-COUNT($H$108:$H579)+1,0)=F579,"",INDEX(Mal!$C$9:$C$431,COUNTIF($E$108:$F579,"")-COUNT($H$108:$H579)+1,0)),"")</f>
        <v>#N/A</v>
      </c>
      <c r="G580" s="39" t="e">
        <f t="shared" si="31"/>
        <v>#N/A</v>
      </c>
      <c r="H580" s="39">
        <f>IF(COUNTIF(Mal!$A$9:$A$431,'Sales Orders'!H579)+COUNTIFS(Mal!$A$9:$A$431,H579,Mal!$B$9:$B$431,"&lt;&gt;")+COUNTIFS(Mal!$A$9:$A$431,H579,Mal!$C$9:$C$431,"&lt;&gt;")=COUNTIF('Sales Orders'!$H$108:H579,'Sales Orders'!H579),'Sales Orders'!H579+1,'Sales Orders'!H579)</f>
        <v>2</v>
      </c>
      <c r="I580" s="39" t="e">
        <f>IF(E580="","",IF(Mal!$C$5="","",Mal!$C$5))</f>
        <v>#N/A</v>
      </c>
      <c r="J580" s="39" t="e">
        <f>IF(AND(J579="",$H580=$H579),"",IF(VLOOKUP($H580,Mal!$A$9:$H$431,7,0)='Sales Orders'!J579,"",VLOOKUP($H580,Mal!$A$9:$H$431,7,0)))</f>
        <v>#N/A</v>
      </c>
      <c r="K580" s="39" t="e">
        <f>IF(AND(K579="",$H580=$H579),"",IF(VLOOKUP($H580,Mal!$A$9:$H$431,8,0)='Sales Orders'!K579,"",VLOOKUP($H580,Mal!$A$9:$H$431,8,0)))</f>
        <v>#N/A</v>
      </c>
      <c r="L580" s="39" t="e">
        <f>IF(E580="","",IF(Mal!$C$6="","",Mal!$C$6))</f>
        <v>#N/A</v>
      </c>
      <c r="M580" s="39" t="e">
        <f>IF($E580="",IF(INDEX(Mal!K$9:K$431,COUNTIF($E$108:$F579,"")-COUNT($H$108:$H579)+1,0)=M579,"",INDEX(Mal!K$9:K$431,COUNTIF($E$108:$F579,"")-COUNT($H$108:$H579)+1,0)),"")</f>
        <v>#N/A</v>
      </c>
      <c r="N580" s="39" t="e">
        <f>IF($E580="",IF(INDEX(Mal!L$9:L$431,COUNTIF($E$108:$F579,"")-COUNT($H$108:$H579)+1,0)=N579,"",INDEX(Mal!L$9:L$431,COUNTIF($E$108:$F579,"")-COUNT($H$108:$H579)+1,0)),"")</f>
        <v>#N/A</v>
      </c>
      <c r="O580" s="39" t="e">
        <f>IF($E580="",IF(INDEX(Mal!M$9:M$431,COUNTIF($E$108:$F579,"")-COUNT($H$108:$H579)+1,0)=O579,"",INDEX(Mal!M$9:M$431,COUNTIF($E$108:$F579,"")-COUNT($H$108:$H579)+1,0)),"")</f>
        <v>#N/A</v>
      </c>
      <c r="P580" s="39" t="e">
        <f>IF($E580="",IF(INDEX(Mal!N$9:N$431,COUNTIF($E$108:$F579,"")-COUNT($H$108:$H579)+1,0)=P579,"",INDEX(Mal!N$9:N$431,COUNTIF($E$108:$F579,"")-COUNT($H$108:$H579)+1,0)),"")</f>
        <v>#N/A</v>
      </c>
      <c r="Q580" s="39" t="e">
        <f>IF($E580="",IF(INDEX(Mal!O$9:O$431,COUNTIF($E$108:$F579,"")-COUNT($H$108:$H579)+1,0)=Q579,"",INDEX(Mal!O$9:O$431,COUNTIF($E$108:$F579,"")-COUNT($H$108:$H579)+1,0)),"")</f>
        <v>#N/A</v>
      </c>
      <c r="R580" s="39" t="e">
        <f>IF($E580="",IF(INDEX(Mal!P$9:P$431,COUNTIF($E$108:$F579,"")-COUNT($H$108:$H579)+1,0)=R579,"",INDEX(Mal!P$9:P$431,COUNTIF($E$108:$F579,"")-COUNT($H$108:$H579)+1,0)),"")</f>
        <v>#N/A</v>
      </c>
      <c r="S580" s="39" t="e">
        <f>IF($E580="",IF(INDEX(Mal!Q$9:Q$431,COUNTIF($E$108:$F579,"")-COUNT($H$108:$H579)+1,0)=S579,"",INDEX(Mal!Q$9:Q$431,COUNTIF($E$108:$F579,"")-COUNT($H$108:$H579)+1,0)),"")</f>
        <v>#N/A</v>
      </c>
      <c r="T580" s="39" t="e">
        <f>IF($E580="",IF(INDEX(Mal!R$9:R$431,COUNTIF($E$108:$F579,"")-COUNT($H$108:$H579)+1,0)=T579,"",INDEX(Mal!R$9:R$431,COUNTIF($E$108:$F579,"")-COUNT($H$108:$H579)+1,0)),"")</f>
        <v>#N/A</v>
      </c>
      <c r="U580" s="39" t="e">
        <f>IF($E580="",IF(INDEX(Mal!S$9:S$431,COUNTIF($E$108:$F579,"")-COUNT($H$108:$H579)+1,0)=U579,"",INDEX(Mal!S$9:S$431,COUNTIF($E$108:$F579,"")-COUNT($H$108:$H579)+1,0)),"")</f>
        <v>#N/A</v>
      </c>
      <c r="V580" s="39" t="e">
        <f t="shared" si="28"/>
        <v>#N/A</v>
      </c>
      <c r="W580" s="39" t="e">
        <f>IF(IF(AND(E580="",F580=""),INDEX(Mal!I$9:I$431,(COUNT($H$108:$H580)-COUNTIF($V$108:$V580,"")),0),"")="","",IF(AND(E580="",F580=""),INDEX(Mal!I$9:I$431,(COUNT($H$108:$H580)-COUNTIF($V$108:$V580,"")),0),""))</f>
        <v>#N/A</v>
      </c>
      <c r="X580" s="39" t="e">
        <f>IF($E580="",IF(INDEX(Mal!J$9:J$431,COUNTIF($E$108:$F579,"")-COUNT($H$108:$H579)+1,0)=X579,"",INDEX(Mal!J$9:J$431,COUNTIF($E$108:$F579,"")-COUNT($H$108:$H579)+1,0)),"")</f>
        <v>#N/A</v>
      </c>
      <c r="Y580" s="39" t="e">
        <f>IF(AND(Y579="",$H580=$H579),"",IF(VLOOKUP($H580,Mal!$A$9:$T$431,20,0)='Sales Orders'!Y579,"",VLOOKUP($H580,Mal!$A$9:$T$431,20,0)))</f>
        <v>#N/A</v>
      </c>
      <c r="Z580" s="39" t="e">
        <f t="shared" si="29"/>
        <v>#N/A</v>
      </c>
    </row>
    <row r="581" spans="1:26">
      <c r="A581" t="str">
        <f>IFERROR(IF(VLOOKUP(H581,Mal!$A$9:$A$431,1,0),"","END"),"END")</f>
        <v>END</v>
      </c>
      <c r="B581" s="39" t="e">
        <f>IF($E581="",IF(INDEX(Mal!$D$9:$D$431,COUNTIF($E$108:$F580,"")-COUNT($H$108:$H580)+1,0)=B580,"",INDEX(Mal!$D$9:$D$431,COUNTIF($E$108:$F580,"")-COUNT($H$108:$H580)+1,0)),"")</f>
        <v>#N/A</v>
      </c>
      <c r="C581" s="39" t="e">
        <f t="shared" si="30"/>
        <v>#N/A</v>
      </c>
      <c r="D581" s="39" t="e">
        <f>IF($E581="",IF(INDEX(Mal!$F$9:$F$431,COUNTIF($E$108:$F580,"")-COUNT($H$108:$H580)+1,0)=D580,"",INDEX(Mal!$F$9:$F$431,COUNTIF($E$108:$F580,"")-COUNT($H$108:$H580)+1,0)),"")</f>
        <v>#N/A</v>
      </c>
      <c r="E581" s="39" t="e">
        <f>IF(AND(E580="",$H581=$H580),"",IF(VLOOKUP(H581,Mal!$A$9:$B$431,2,0)='Sales Orders'!E580,"",VLOOKUP($H581,Mal!$A$9:$B$431,2,0)))</f>
        <v>#N/A</v>
      </c>
      <c r="F581" s="39" t="e">
        <f>IF($E581="",IF(INDEX(Mal!$C$9:$C$431,COUNTIF($E$108:$F580,"")-COUNT($H$108:$H580)+1,0)=F580,"",INDEX(Mal!$C$9:$C$431,COUNTIF($E$108:$F580,"")-COUNT($H$108:$H580)+1,0)),"")</f>
        <v>#N/A</v>
      </c>
      <c r="G581" s="39" t="e">
        <f t="shared" si="31"/>
        <v>#N/A</v>
      </c>
      <c r="H581" s="39">
        <f>IF(COUNTIF(Mal!$A$9:$A$431,'Sales Orders'!H580)+COUNTIFS(Mal!$A$9:$A$431,H580,Mal!$B$9:$B$431,"&lt;&gt;")+COUNTIFS(Mal!$A$9:$A$431,H580,Mal!$C$9:$C$431,"&lt;&gt;")=COUNTIF('Sales Orders'!$H$108:H580,'Sales Orders'!H580),'Sales Orders'!H580+1,'Sales Orders'!H580)</f>
        <v>2</v>
      </c>
      <c r="I581" s="39" t="e">
        <f>IF(E581="","",IF(Mal!$C$5="","",Mal!$C$5))</f>
        <v>#N/A</v>
      </c>
      <c r="J581" s="39" t="e">
        <f>IF(AND(J580="",$H581=$H580),"",IF(VLOOKUP($H581,Mal!$A$9:$H$431,7,0)='Sales Orders'!J580,"",VLOOKUP($H581,Mal!$A$9:$H$431,7,0)))</f>
        <v>#N/A</v>
      </c>
      <c r="K581" s="39" t="e">
        <f>IF(AND(K580="",$H581=$H580),"",IF(VLOOKUP($H581,Mal!$A$9:$H$431,8,0)='Sales Orders'!K580,"",VLOOKUP($H581,Mal!$A$9:$H$431,8,0)))</f>
        <v>#N/A</v>
      </c>
      <c r="L581" s="39" t="e">
        <f>IF(E581="","",IF(Mal!$C$6="","",Mal!$C$6))</f>
        <v>#N/A</v>
      </c>
      <c r="M581" s="39" t="e">
        <f>IF($E581="",IF(INDEX(Mal!K$9:K$431,COUNTIF($E$108:$F580,"")-COUNT($H$108:$H580)+1,0)=M580,"",INDEX(Mal!K$9:K$431,COUNTIF($E$108:$F580,"")-COUNT($H$108:$H580)+1,0)),"")</f>
        <v>#N/A</v>
      </c>
      <c r="N581" s="39" t="e">
        <f>IF($E581="",IF(INDEX(Mal!L$9:L$431,COUNTIF($E$108:$F580,"")-COUNT($H$108:$H580)+1,0)=N580,"",INDEX(Mal!L$9:L$431,COUNTIF($E$108:$F580,"")-COUNT($H$108:$H580)+1,0)),"")</f>
        <v>#N/A</v>
      </c>
      <c r="O581" s="39" t="e">
        <f>IF($E581="",IF(INDEX(Mal!M$9:M$431,COUNTIF($E$108:$F580,"")-COUNT($H$108:$H580)+1,0)=O580,"",INDEX(Mal!M$9:M$431,COUNTIF($E$108:$F580,"")-COUNT($H$108:$H580)+1,0)),"")</f>
        <v>#N/A</v>
      </c>
      <c r="P581" s="39" t="e">
        <f>IF($E581="",IF(INDEX(Mal!N$9:N$431,COUNTIF($E$108:$F580,"")-COUNT($H$108:$H580)+1,0)=P580,"",INDEX(Mal!N$9:N$431,COUNTIF($E$108:$F580,"")-COUNT($H$108:$H580)+1,0)),"")</f>
        <v>#N/A</v>
      </c>
      <c r="Q581" s="39" t="e">
        <f>IF($E581="",IF(INDEX(Mal!O$9:O$431,COUNTIF($E$108:$F580,"")-COUNT($H$108:$H580)+1,0)=Q580,"",INDEX(Mal!O$9:O$431,COUNTIF($E$108:$F580,"")-COUNT($H$108:$H580)+1,0)),"")</f>
        <v>#N/A</v>
      </c>
      <c r="R581" s="39" t="e">
        <f>IF($E581="",IF(INDEX(Mal!P$9:P$431,COUNTIF($E$108:$F580,"")-COUNT($H$108:$H580)+1,0)=R580,"",INDEX(Mal!P$9:P$431,COUNTIF($E$108:$F580,"")-COUNT($H$108:$H580)+1,0)),"")</f>
        <v>#N/A</v>
      </c>
      <c r="S581" s="39" t="e">
        <f>IF($E581="",IF(INDEX(Mal!Q$9:Q$431,COUNTIF($E$108:$F580,"")-COUNT($H$108:$H580)+1,0)=S580,"",INDEX(Mal!Q$9:Q$431,COUNTIF($E$108:$F580,"")-COUNT($H$108:$H580)+1,0)),"")</f>
        <v>#N/A</v>
      </c>
      <c r="T581" s="39" t="e">
        <f>IF($E581="",IF(INDEX(Mal!R$9:R$431,COUNTIF($E$108:$F580,"")-COUNT($H$108:$H580)+1,0)=T580,"",INDEX(Mal!R$9:R$431,COUNTIF($E$108:$F580,"")-COUNT($H$108:$H580)+1,0)),"")</f>
        <v>#N/A</v>
      </c>
      <c r="U581" s="39" t="e">
        <f>IF($E581="",IF(INDEX(Mal!S$9:S$431,COUNTIF($E$108:$F580,"")-COUNT($H$108:$H580)+1,0)=U580,"",INDEX(Mal!S$9:S$431,COUNTIF($E$108:$F580,"")-COUNT($H$108:$H580)+1,0)),"")</f>
        <v>#N/A</v>
      </c>
      <c r="V581" s="39" t="e">
        <f t="shared" si="28"/>
        <v>#N/A</v>
      </c>
      <c r="W581" s="39" t="e">
        <f>IF(IF(AND(E581="",F581=""),INDEX(Mal!I$9:I$431,(COUNT($H$108:$H581)-COUNTIF($V$108:$V581,"")),0),"")="","",IF(AND(E581="",F581=""),INDEX(Mal!I$9:I$431,(COUNT($H$108:$H581)-COUNTIF($V$108:$V581,"")),0),""))</f>
        <v>#N/A</v>
      </c>
      <c r="X581" s="39" t="e">
        <f>IF($E581="",IF(INDEX(Mal!J$9:J$431,COUNTIF($E$108:$F580,"")-COUNT($H$108:$H580)+1,0)=X580,"",INDEX(Mal!J$9:J$431,COUNTIF($E$108:$F580,"")-COUNT($H$108:$H580)+1,0)),"")</f>
        <v>#N/A</v>
      </c>
      <c r="Y581" s="39" t="e">
        <f>IF(AND(Y580="",$H581=$H580),"",IF(VLOOKUP($H581,Mal!$A$9:$T$431,20,0)='Sales Orders'!Y580,"",VLOOKUP($H581,Mal!$A$9:$T$431,20,0)))</f>
        <v>#N/A</v>
      </c>
      <c r="Z581" s="39" t="e">
        <f t="shared" si="29"/>
        <v>#N/A</v>
      </c>
    </row>
    <row r="582" spans="1:26">
      <c r="A582" t="str">
        <f>IFERROR(IF(VLOOKUP(H582,Mal!$A$9:$A$431,1,0),"","END"),"END")</f>
        <v>END</v>
      </c>
      <c r="B582" s="39" t="e">
        <f>IF($E582="",IF(INDEX(Mal!$D$9:$D$431,COUNTIF($E$108:$F581,"")-COUNT($H$108:$H581)+1,0)=B581,"",INDEX(Mal!$D$9:$D$431,COUNTIF($E$108:$F581,"")-COUNT($H$108:$H581)+1,0)),"")</f>
        <v>#N/A</v>
      </c>
      <c r="C582" s="39" t="e">
        <f t="shared" si="30"/>
        <v>#N/A</v>
      </c>
      <c r="D582" s="39" t="e">
        <f>IF($E582="",IF(INDEX(Mal!$F$9:$F$431,COUNTIF($E$108:$F581,"")-COUNT($H$108:$H581)+1,0)=D581,"",INDEX(Mal!$F$9:$F$431,COUNTIF($E$108:$F581,"")-COUNT($H$108:$H581)+1,0)),"")</f>
        <v>#N/A</v>
      </c>
      <c r="E582" s="39" t="e">
        <f>IF(AND(E581="",$H582=$H581),"",IF(VLOOKUP(H582,Mal!$A$9:$B$431,2,0)='Sales Orders'!E581,"",VLOOKUP($H582,Mal!$A$9:$B$431,2,0)))</f>
        <v>#N/A</v>
      </c>
      <c r="F582" s="39" t="e">
        <f>IF($E582="",IF(INDEX(Mal!$C$9:$C$431,COUNTIF($E$108:$F581,"")-COUNT($H$108:$H581)+1,0)=F581,"",INDEX(Mal!$C$9:$C$431,COUNTIF($E$108:$F581,"")-COUNT($H$108:$H581)+1,0)),"")</f>
        <v>#N/A</v>
      </c>
      <c r="G582" s="39" t="e">
        <f t="shared" si="31"/>
        <v>#N/A</v>
      </c>
      <c r="H582" s="39">
        <f>IF(COUNTIF(Mal!$A$9:$A$431,'Sales Orders'!H581)+COUNTIFS(Mal!$A$9:$A$431,H581,Mal!$B$9:$B$431,"&lt;&gt;")+COUNTIFS(Mal!$A$9:$A$431,H581,Mal!$C$9:$C$431,"&lt;&gt;")=COUNTIF('Sales Orders'!$H$108:H581,'Sales Orders'!H581),'Sales Orders'!H581+1,'Sales Orders'!H581)</f>
        <v>2</v>
      </c>
      <c r="I582" s="39" t="e">
        <f>IF(E582="","",IF(Mal!$C$5="","",Mal!$C$5))</f>
        <v>#N/A</v>
      </c>
      <c r="J582" s="39" t="e">
        <f>IF(AND(J581="",$H582=$H581),"",IF(VLOOKUP($H582,Mal!$A$9:$H$431,7,0)='Sales Orders'!J581,"",VLOOKUP($H582,Mal!$A$9:$H$431,7,0)))</f>
        <v>#N/A</v>
      </c>
      <c r="K582" s="39" t="e">
        <f>IF(AND(K581="",$H582=$H581),"",IF(VLOOKUP($H582,Mal!$A$9:$H$431,8,0)='Sales Orders'!K581,"",VLOOKUP($H582,Mal!$A$9:$H$431,8,0)))</f>
        <v>#N/A</v>
      </c>
      <c r="L582" s="39" t="e">
        <f>IF(E582="","",IF(Mal!$C$6="","",Mal!$C$6))</f>
        <v>#N/A</v>
      </c>
      <c r="M582" s="39" t="e">
        <f>IF($E582="",IF(INDEX(Mal!K$9:K$431,COUNTIF($E$108:$F581,"")-COUNT($H$108:$H581)+1,0)=M581,"",INDEX(Mal!K$9:K$431,COUNTIF($E$108:$F581,"")-COUNT($H$108:$H581)+1,0)),"")</f>
        <v>#N/A</v>
      </c>
      <c r="N582" s="39" t="e">
        <f>IF($E582="",IF(INDEX(Mal!L$9:L$431,COUNTIF($E$108:$F581,"")-COUNT($H$108:$H581)+1,0)=N581,"",INDEX(Mal!L$9:L$431,COUNTIF($E$108:$F581,"")-COUNT($H$108:$H581)+1,0)),"")</f>
        <v>#N/A</v>
      </c>
      <c r="O582" s="39" t="e">
        <f>IF($E582="",IF(INDEX(Mal!M$9:M$431,COUNTIF($E$108:$F581,"")-COUNT($H$108:$H581)+1,0)=O581,"",INDEX(Mal!M$9:M$431,COUNTIF($E$108:$F581,"")-COUNT($H$108:$H581)+1,0)),"")</f>
        <v>#N/A</v>
      </c>
      <c r="P582" s="39" t="e">
        <f>IF($E582="",IF(INDEX(Mal!N$9:N$431,COUNTIF($E$108:$F581,"")-COUNT($H$108:$H581)+1,0)=P581,"",INDEX(Mal!N$9:N$431,COUNTIF($E$108:$F581,"")-COUNT($H$108:$H581)+1,0)),"")</f>
        <v>#N/A</v>
      </c>
      <c r="Q582" s="39" t="e">
        <f>IF($E582="",IF(INDEX(Mal!O$9:O$431,COUNTIF($E$108:$F581,"")-COUNT($H$108:$H581)+1,0)=Q581,"",INDEX(Mal!O$9:O$431,COUNTIF($E$108:$F581,"")-COUNT($H$108:$H581)+1,0)),"")</f>
        <v>#N/A</v>
      </c>
      <c r="R582" s="39" t="e">
        <f>IF($E582="",IF(INDEX(Mal!P$9:P$431,COUNTIF($E$108:$F581,"")-COUNT($H$108:$H581)+1,0)=R581,"",INDEX(Mal!P$9:P$431,COUNTIF($E$108:$F581,"")-COUNT($H$108:$H581)+1,0)),"")</f>
        <v>#N/A</v>
      </c>
      <c r="S582" s="39" t="e">
        <f>IF($E582="",IF(INDEX(Mal!Q$9:Q$431,COUNTIF($E$108:$F581,"")-COUNT($H$108:$H581)+1,0)=S581,"",INDEX(Mal!Q$9:Q$431,COUNTIF($E$108:$F581,"")-COUNT($H$108:$H581)+1,0)),"")</f>
        <v>#N/A</v>
      </c>
      <c r="T582" s="39" t="e">
        <f>IF($E582="",IF(INDEX(Mal!R$9:R$431,COUNTIF($E$108:$F581,"")-COUNT($H$108:$H581)+1,0)=T581,"",INDEX(Mal!R$9:R$431,COUNTIF($E$108:$F581,"")-COUNT($H$108:$H581)+1,0)),"")</f>
        <v>#N/A</v>
      </c>
      <c r="U582" s="39" t="e">
        <f>IF($E582="",IF(INDEX(Mal!S$9:S$431,COUNTIF($E$108:$F581,"")-COUNT($H$108:$H581)+1,0)=U581,"",INDEX(Mal!S$9:S$431,COUNTIF($E$108:$F581,"")-COUNT($H$108:$H581)+1,0)),"")</f>
        <v>#N/A</v>
      </c>
      <c r="V582" s="39" t="e">
        <f t="shared" si="28"/>
        <v>#N/A</v>
      </c>
      <c r="W582" s="39" t="e">
        <f>IF(IF(AND(E582="",F582=""),INDEX(Mal!I$9:I$431,(COUNT($H$108:$H582)-COUNTIF($V$108:$V582,"")),0),"")="","",IF(AND(E582="",F582=""),INDEX(Mal!I$9:I$431,(COUNT($H$108:$H582)-COUNTIF($V$108:$V582,"")),0),""))</f>
        <v>#N/A</v>
      </c>
      <c r="X582" s="39" t="e">
        <f>IF($E582="",IF(INDEX(Mal!J$9:J$431,COUNTIF($E$108:$F581,"")-COUNT($H$108:$H581)+1,0)=X581,"",INDEX(Mal!J$9:J$431,COUNTIF($E$108:$F581,"")-COUNT($H$108:$H581)+1,0)),"")</f>
        <v>#N/A</v>
      </c>
      <c r="Y582" s="39" t="e">
        <f>IF(AND(Y581="",$H582=$H581),"",IF(VLOOKUP($H582,Mal!$A$9:$T$431,20,0)='Sales Orders'!Y581,"",VLOOKUP($H582,Mal!$A$9:$T$431,20,0)))</f>
        <v>#N/A</v>
      </c>
      <c r="Z582" s="39" t="e">
        <f t="shared" si="29"/>
        <v>#N/A</v>
      </c>
    </row>
    <row r="583" spans="1:26">
      <c r="A583" t="str">
        <f>IFERROR(IF(VLOOKUP(H583,Mal!$A$9:$A$431,1,0),"","END"),"END")</f>
        <v>END</v>
      </c>
      <c r="B583" s="39" t="e">
        <f>IF($E583="",IF(INDEX(Mal!$D$9:$D$431,COUNTIF($E$108:$F582,"")-COUNT($H$108:$H582)+1,0)=B582,"",INDEX(Mal!$D$9:$D$431,COUNTIF($E$108:$F582,"")-COUNT($H$108:$H582)+1,0)),"")</f>
        <v>#N/A</v>
      </c>
      <c r="C583" s="39" t="e">
        <f t="shared" si="30"/>
        <v>#N/A</v>
      </c>
      <c r="D583" s="39" t="e">
        <f>IF($E583="",IF(INDEX(Mal!$F$9:$F$431,COUNTIF($E$108:$F582,"")-COUNT($H$108:$H582)+1,0)=D582,"",INDEX(Mal!$F$9:$F$431,COUNTIF($E$108:$F582,"")-COUNT($H$108:$H582)+1,0)),"")</f>
        <v>#N/A</v>
      </c>
      <c r="E583" s="39" t="e">
        <f>IF(AND(E582="",$H583=$H582),"",IF(VLOOKUP(H583,Mal!$A$9:$B$431,2,0)='Sales Orders'!E582,"",VLOOKUP($H583,Mal!$A$9:$B$431,2,0)))</f>
        <v>#N/A</v>
      </c>
      <c r="F583" s="39" t="e">
        <f>IF($E583="",IF(INDEX(Mal!$C$9:$C$431,COUNTIF($E$108:$F582,"")-COUNT($H$108:$H582)+1,0)=F582,"",INDEX(Mal!$C$9:$C$431,COUNTIF($E$108:$F582,"")-COUNT($H$108:$H582)+1,0)),"")</f>
        <v>#N/A</v>
      </c>
      <c r="G583" s="39" t="e">
        <f t="shared" si="31"/>
        <v>#N/A</v>
      </c>
      <c r="H583" s="39">
        <f>IF(COUNTIF(Mal!$A$9:$A$431,'Sales Orders'!H582)+COUNTIFS(Mal!$A$9:$A$431,H582,Mal!$B$9:$B$431,"&lt;&gt;")+COUNTIFS(Mal!$A$9:$A$431,H582,Mal!$C$9:$C$431,"&lt;&gt;")=COUNTIF('Sales Orders'!$H$108:H582,'Sales Orders'!H582),'Sales Orders'!H582+1,'Sales Orders'!H582)</f>
        <v>2</v>
      </c>
      <c r="I583" s="39" t="e">
        <f>IF(E583="","",IF(Mal!$C$5="","",Mal!$C$5))</f>
        <v>#N/A</v>
      </c>
      <c r="J583" s="39" t="e">
        <f>IF(AND(J582="",$H583=$H582),"",IF(VLOOKUP($H583,Mal!$A$9:$H$431,7,0)='Sales Orders'!J582,"",VLOOKUP($H583,Mal!$A$9:$H$431,7,0)))</f>
        <v>#N/A</v>
      </c>
      <c r="K583" s="39" t="e">
        <f>IF(AND(K582="",$H583=$H582),"",IF(VLOOKUP($H583,Mal!$A$9:$H$431,8,0)='Sales Orders'!K582,"",VLOOKUP($H583,Mal!$A$9:$H$431,8,0)))</f>
        <v>#N/A</v>
      </c>
      <c r="L583" s="39" t="e">
        <f>IF(E583="","",IF(Mal!$C$6="","",Mal!$C$6))</f>
        <v>#N/A</v>
      </c>
      <c r="M583" s="39" t="e">
        <f>IF($E583="",IF(INDEX(Mal!K$9:K$431,COUNTIF($E$108:$F582,"")-COUNT($H$108:$H582)+1,0)=M582,"",INDEX(Mal!K$9:K$431,COUNTIF($E$108:$F582,"")-COUNT($H$108:$H582)+1,0)),"")</f>
        <v>#N/A</v>
      </c>
      <c r="N583" s="39" t="e">
        <f>IF($E583="",IF(INDEX(Mal!L$9:L$431,COUNTIF($E$108:$F582,"")-COUNT($H$108:$H582)+1,0)=N582,"",INDEX(Mal!L$9:L$431,COUNTIF($E$108:$F582,"")-COUNT($H$108:$H582)+1,0)),"")</f>
        <v>#N/A</v>
      </c>
      <c r="O583" s="39" t="e">
        <f>IF($E583="",IF(INDEX(Mal!M$9:M$431,COUNTIF($E$108:$F582,"")-COUNT($H$108:$H582)+1,0)=O582,"",INDEX(Mal!M$9:M$431,COUNTIF($E$108:$F582,"")-COUNT($H$108:$H582)+1,0)),"")</f>
        <v>#N/A</v>
      </c>
      <c r="P583" s="39" t="e">
        <f>IF($E583="",IF(INDEX(Mal!N$9:N$431,COUNTIF($E$108:$F582,"")-COUNT($H$108:$H582)+1,0)=P582,"",INDEX(Mal!N$9:N$431,COUNTIF($E$108:$F582,"")-COUNT($H$108:$H582)+1,0)),"")</f>
        <v>#N/A</v>
      </c>
      <c r="Q583" s="39" t="e">
        <f>IF($E583="",IF(INDEX(Mal!O$9:O$431,COUNTIF($E$108:$F582,"")-COUNT($H$108:$H582)+1,0)=Q582,"",INDEX(Mal!O$9:O$431,COUNTIF($E$108:$F582,"")-COUNT($H$108:$H582)+1,0)),"")</f>
        <v>#N/A</v>
      </c>
      <c r="R583" s="39" t="e">
        <f>IF($E583="",IF(INDEX(Mal!P$9:P$431,COUNTIF($E$108:$F582,"")-COUNT($H$108:$H582)+1,0)=R582,"",INDEX(Mal!P$9:P$431,COUNTIF($E$108:$F582,"")-COUNT($H$108:$H582)+1,0)),"")</f>
        <v>#N/A</v>
      </c>
      <c r="S583" s="39" t="e">
        <f>IF($E583="",IF(INDEX(Mal!Q$9:Q$431,COUNTIF($E$108:$F582,"")-COUNT($H$108:$H582)+1,0)=S582,"",INDEX(Mal!Q$9:Q$431,COUNTIF($E$108:$F582,"")-COUNT($H$108:$H582)+1,0)),"")</f>
        <v>#N/A</v>
      </c>
      <c r="T583" s="39" t="e">
        <f>IF($E583="",IF(INDEX(Mal!R$9:R$431,COUNTIF($E$108:$F582,"")-COUNT($H$108:$H582)+1,0)=T582,"",INDEX(Mal!R$9:R$431,COUNTIF($E$108:$F582,"")-COUNT($H$108:$H582)+1,0)),"")</f>
        <v>#N/A</v>
      </c>
      <c r="U583" s="39" t="e">
        <f>IF($E583="",IF(INDEX(Mal!S$9:S$431,COUNTIF($E$108:$F582,"")-COUNT($H$108:$H582)+1,0)=U582,"",INDEX(Mal!S$9:S$431,COUNTIF($E$108:$F582,"")-COUNT($H$108:$H582)+1,0)),"")</f>
        <v>#N/A</v>
      </c>
      <c r="V583" s="39" t="e">
        <f t="shared" si="28"/>
        <v>#N/A</v>
      </c>
      <c r="W583" s="39" t="e">
        <f>IF(IF(AND(E583="",F583=""),INDEX(Mal!I$9:I$431,(COUNT($H$108:$H583)-COUNTIF($V$108:$V583,"")),0),"")="","",IF(AND(E583="",F583=""),INDEX(Mal!I$9:I$431,(COUNT($H$108:$H583)-COUNTIF($V$108:$V583,"")),0),""))</f>
        <v>#N/A</v>
      </c>
      <c r="X583" s="39" t="e">
        <f>IF($E583="",IF(INDEX(Mal!J$9:J$431,COUNTIF($E$108:$F582,"")-COUNT($H$108:$H582)+1,0)=X582,"",INDEX(Mal!J$9:J$431,COUNTIF($E$108:$F582,"")-COUNT($H$108:$H582)+1,0)),"")</f>
        <v>#N/A</v>
      </c>
      <c r="Y583" s="39" t="e">
        <f>IF(AND(Y582="",$H583=$H582),"",IF(VLOOKUP($H583,Mal!$A$9:$T$431,20,0)='Sales Orders'!Y582,"",VLOOKUP($H583,Mal!$A$9:$T$431,20,0)))</f>
        <v>#N/A</v>
      </c>
      <c r="Z583" s="39" t="e">
        <f t="shared" si="29"/>
        <v>#N/A</v>
      </c>
    </row>
    <row r="584" spans="1:26">
      <c r="A584" t="str">
        <f>IFERROR(IF(VLOOKUP(H584,Mal!$A$9:$A$431,1,0),"","END"),"END")</f>
        <v>END</v>
      </c>
      <c r="B584" s="39" t="e">
        <f>IF($E584="",IF(INDEX(Mal!$D$9:$D$431,COUNTIF($E$108:$F583,"")-COUNT($H$108:$H583)+1,0)=B583,"",INDEX(Mal!$D$9:$D$431,COUNTIF($E$108:$F583,"")-COUNT($H$108:$H583)+1,0)),"")</f>
        <v>#N/A</v>
      </c>
      <c r="C584" s="39" t="e">
        <f t="shared" si="30"/>
        <v>#N/A</v>
      </c>
      <c r="D584" s="39" t="e">
        <f>IF($E584="",IF(INDEX(Mal!$F$9:$F$431,COUNTIF($E$108:$F583,"")-COUNT($H$108:$H583)+1,0)=D583,"",INDEX(Mal!$F$9:$F$431,COUNTIF($E$108:$F583,"")-COUNT($H$108:$H583)+1,0)),"")</f>
        <v>#N/A</v>
      </c>
      <c r="E584" s="39" t="e">
        <f>IF(AND(E583="",$H584=$H583),"",IF(VLOOKUP(H584,Mal!$A$9:$B$431,2,0)='Sales Orders'!E583,"",VLOOKUP($H584,Mal!$A$9:$B$431,2,0)))</f>
        <v>#N/A</v>
      </c>
      <c r="F584" s="39" t="e">
        <f>IF($E584="",IF(INDEX(Mal!$C$9:$C$431,COUNTIF($E$108:$F583,"")-COUNT($H$108:$H583)+1,0)=F583,"",INDEX(Mal!$C$9:$C$431,COUNTIF($E$108:$F583,"")-COUNT($H$108:$H583)+1,0)),"")</f>
        <v>#N/A</v>
      </c>
      <c r="G584" s="39" t="e">
        <f t="shared" si="31"/>
        <v>#N/A</v>
      </c>
      <c r="H584" s="39">
        <f>IF(COUNTIF(Mal!$A$9:$A$431,'Sales Orders'!H583)+COUNTIFS(Mal!$A$9:$A$431,H583,Mal!$B$9:$B$431,"&lt;&gt;")+COUNTIFS(Mal!$A$9:$A$431,H583,Mal!$C$9:$C$431,"&lt;&gt;")=COUNTIF('Sales Orders'!$H$108:H583,'Sales Orders'!H583),'Sales Orders'!H583+1,'Sales Orders'!H583)</f>
        <v>2</v>
      </c>
      <c r="I584" s="39" t="e">
        <f>IF(E584="","",IF(Mal!$C$5="","",Mal!$C$5))</f>
        <v>#N/A</v>
      </c>
      <c r="J584" s="39" t="e">
        <f>IF(AND(J583="",$H584=$H583),"",IF(VLOOKUP($H584,Mal!$A$9:$H$431,7,0)='Sales Orders'!J583,"",VLOOKUP($H584,Mal!$A$9:$H$431,7,0)))</f>
        <v>#N/A</v>
      </c>
      <c r="K584" s="39" t="e">
        <f>IF(AND(K583="",$H584=$H583),"",IF(VLOOKUP($H584,Mal!$A$9:$H$431,8,0)='Sales Orders'!K583,"",VLOOKUP($H584,Mal!$A$9:$H$431,8,0)))</f>
        <v>#N/A</v>
      </c>
      <c r="L584" s="39" t="e">
        <f>IF(E584="","",IF(Mal!$C$6="","",Mal!$C$6))</f>
        <v>#N/A</v>
      </c>
      <c r="M584" s="39" t="e">
        <f>IF($E584="",IF(INDEX(Mal!K$9:K$431,COUNTIF($E$108:$F583,"")-COUNT($H$108:$H583)+1,0)=M583,"",INDEX(Mal!K$9:K$431,COUNTIF($E$108:$F583,"")-COUNT($H$108:$H583)+1,0)),"")</f>
        <v>#N/A</v>
      </c>
      <c r="N584" s="39" t="e">
        <f>IF($E584="",IF(INDEX(Mal!L$9:L$431,COUNTIF($E$108:$F583,"")-COUNT($H$108:$H583)+1,0)=N583,"",INDEX(Mal!L$9:L$431,COUNTIF($E$108:$F583,"")-COUNT($H$108:$H583)+1,0)),"")</f>
        <v>#N/A</v>
      </c>
      <c r="O584" s="39" t="e">
        <f>IF($E584="",IF(INDEX(Mal!M$9:M$431,COUNTIF($E$108:$F583,"")-COUNT($H$108:$H583)+1,0)=O583,"",INDEX(Mal!M$9:M$431,COUNTIF($E$108:$F583,"")-COUNT($H$108:$H583)+1,0)),"")</f>
        <v>#N/A</v>
      </c>
      <c r="P584" s="39" t="e">
        <f>IF($E584="",IF(INDEX(Mal!N$9:N$431,COUNTIF($E$108:$F583,"")-COUNT($H$108:$H583)+1,0)=P583,"",INDEX(Mal!N$9:N$431,COUNTIF($E$108:$F583,"")-COUNT($H$108:$H583)+1,0)),"")</f>
        <v>#N/A</v>
      </c>
      <c r="Q584" s="39" t="e">
        <f>IF($E584="",IF(INDEX(Mal!O$9:O$431,COUNTIF($E$108:$F583,"")-COUNT($H$108:$H583)+1,0)=Q583,"",INDEX(Mal!O$9:O$431,COUNTIF($E$108:$F583,"")-COUNT($H$108:$H583)+1,0)),"")</f>
        <v>#N/A</v>
      </c>
      <c r="R584" s="39" t="e">
        <f>IF($E584="",IF(INDEX(Mal!P$9:P$431,COUNTIF($E$108:$F583,"")-COUNT($H$108:$H583)+1,0)=R583,"",INDEX(Mal!P$9:P$431,COUNTIF($E$108:$F583,"")-COUNT($H$108:$H583)+1,0)),"")</f>
        <v>#N/A</v>
      </c>
      <c r="S584" s="39" t="e">
        <f>IF($E584="",IF(INDEX(Mal!Q$9:Q$431,COUNTIF($E$108:$F583,"")-COUNT($H$108:$H583)+1,0)=S583,"",INDEX(Mal!Q$9:Q$431,COUNTIF($E$108:$F583,"")-COUNT($H$108:$H583)+1,0)),"")</f>
        <v>#N/A</v>
      </c>
      <c r="T584" s="39" t="e">
        <f>IF($E584="",IF(INDEX(Mal!R$9:R$431,COUNTIF($E$108:$F583,"")-COUNT($H$108:$H583)+1,0)=T583,"",INDEX(Mal!R$9:R$431,COUNTIF($E$108:$F583,"")-COUNT($H$108:$H583)+1,0)),"")</f>
        <v>#N/A</v>
      </c>
      <c r="U584" s="39" t="e">
        <f>IF($E584="",IF(INDEX(Mal!S$9:S$431,COUNTIF($E$108:$F583,"")-COUNT($H$108:$H583)+1,0)=U583,"",INDEX(Mal!S$9:S$431,COUNTIF($E$108:$F583,"")-COUNT($H$108:$H583)+1,0)),"")</f>
        <v>#N/A</v>
      </c>
      <c r="V584" s="39" t="e">
        <f t="shared" si="28"/>
        <v>#N/A</v>
      </c>
      <c r="W584" s="39" t="e">
        <f>IF(IF(AND(E584="",F584=""),INDEX(Mal!I$9:I$431,(COUNT($H$108:$H584)-COUNTIF($V$108:$V584,"")),0),"")="","",IF(AND(E584="",F584=""),INDEX(Mal!I$9:I$431,(COUNT($H$108:$H584)-COUNTIF($V$108:$V584,"")),0),""))</f>
        <v>#N/A</v>
      </c>
      <c r="X584" s="39" t="e">
        <f>IF($E584="",IF(INDEX(Mal!J$9:J$431,COUNTIF($E$108:$F583,"")-COUNT($H$108:$H583)+1,0)=X583,"",INDEX(Mal!J$9:J$431,COUNTIF($E$108:$F583,"")-COUNT($H$108:$H583)+1,0)),"")</f>
        <v>#N/A</v>
      </c>
      <c r="Y584" s="39" t="e">
        <f>IF(AND(Y583="",$H584=$H583),"",IF(VLOOKUP($H584,Mal!$A$9:$T$431,20,0)='Sales Orders'!Y583,"",VLOOKUP($H584,Mal!$A$9:$T$431,20,0)))</f>
        <v>#N/A</v>
      </c>
      <c r="Z584" s="39" t="e">
        <f t="shared" si="29"/>
        <v>#N/A</v>
      </c>
    </row>
    <row r="585" spans="1:26">
      <c r="A585" t="str">
        <f>IFERROR(IF(VLOOKUP(H585,Mal!$A$9:$A$431,1,0),"","END"),"END")</f>
        <v>END</v>
      </c>
      <c r="B585" s="39" t="e">
        <f>IF($E585="",IF(INDEX(Mal!$D$9:$D$431,COUNTIF($E$108:$F584,"")-COUNT($H$108:$H584)+1,0)=B584,"",INDEX(Mal!$D$9:$D$431,COUNTIF($E$108:$F584,"")-COUNT($H$108:$H584)+1,0)),"")</f>
        <v>#N/A</v>
      </c>
      <c r="C585" s="39" t="e">
        <f t="shared" si="30"/>
        <v>#N/A</v>
      </c>
      <c r="D585" s="39" t="e">
        <f>IF($E585="",IF(INDEX(Mal!$F$9:$F$431,COUNTIF($E$108:$F584,"")-COUNT($H$108:$H584)+1,0)=D584,"",INDEX(Mal!$F$9:$F$431,COUNTIF($E$108:$F584,"")-COUNT($H$108:$H584)+1,0)),"")</f>
        <v>#N/A</v>
      </c>
      <c r="E585" s="39" t="e">
        <f>IF(AND(E584="",$H585=$H584),"",IF(VLOOKUP(H585,Mal!$A$9:$B$431,2,0)='Sales Orders'!E584,"",VLOOKUP($H585,Mal!$A$9:$B$431,2,0)))</f>
        <v>#N/A</v>
      </c>
      <c r="F585" s="39" t="e">
        <f>IF($E585="",IF(INDEX(Mal!$C$9:$C$431,COUNTIF($E$108:$F584,"")-COUNT($H$108:$H584)+1,0)=F584,"",INDEX(Mal!$C$9:$C$431,COUNTIF($E$108:$F584,"")-COUNT($H$108:$H584)+1,0)),"")</f>
        <v>#N/A</v>
      </c>
      <c r="G585" s="39" t="e">
        <f t="shared" si="31"/>
        <v>#N/A</v>
      </c>
      <c r="H585" s="39">
        <f>IF(COUNTIF(Mal!$A$9:$A$431,'Sales Orders'!H584)+COUNTIFS(Mal!$A$9:$A$431,H584,Mal!$B$9:$B$431,"&lt;&gt;")+COUNTIFS(Mal!$A$9:$A$431,H584,Mal!$C$9:$C$431,"&lt;&gt;")=COUNTIF('Sales Orders'!$H$108:H584,'Sales Orders'!H584),'Sales Orders'!H584+1,'Sales Orders'!H584)</f>
        <v>2</v>
      </c>
      <c r="I585" s="39" t="e">
        <f>IF(E585="","",IF(Mal!$C$5="","",Mal!$C$5))</f>
        <v>#N/A</v>
      </c>
      <c r="J585" s="39" t="e">
        <f>IF(AND(J584="",$H585=$H584),"",IF(VLOOKUP($H585,Mal!$A$9:$H$431,7,0)='Sales Orders'!J584,"",VLOOKUP($H585,Mal!$A$9:$H$431,7,0)))</f>
        <v>#N/A</v>
      </c>
      <c r="K585" s="39" t="e">
        <f>IF(AND(K584="",$H585=$H584),"",IF(VLOOKUP($H585,Mal!$A$9:$H$431,8,0)='Sales Orders'!K584,"",VLOOKUP($H585,Mal!$A$9:$H$431,8,0)))</f>
        <v>#N/A</v>
      </c>
      <c r="L585" s="39" t="e">
        <f>IF(E585="","",IF(Mal!$C$6="","",Mal!$C$6))</f>
        <v>#N/A</v>
      </c>
      <c r="M585" s="39" t="e">
        <f>IF($E585="",IF(INDEX(Mal!K$9:K$431,COUNTIF($E$108:$F584,"")-COUNT($H$108:$H584)+1,0)=M584,"",INDEX(Mal!K$9:K$431,COUNTIF($E$108:$F584,"")-COUNT($H$108:$H584)+1,0)),"")</f>
        <v>#N/A</v>
      </c>
      <c r="N585" s="39" t="e">
        <f>IF($E585="",IF(INDEX(Mal!L$9:L$431,COUNTIF($E$108:$F584,"")-COUNT($H$108:$H584)+1,0)=N584,"",INDEX(Mal!L$9:L$431,COUNTIF($E$108:$F584,"")-COUNT($H$108:$H584)+1,0)),"")</f>
        <v>#N/A</v>
      </c>
      <c r="O585" s="39" t="e">
        <f>IF($E585="",IF(INDEX(Mal!M$9:M$431,COUNTIF($E$108:$F584,"")-COUNT($H$108:$H584)+1,0)=O584,"",INDEX(Mal!M$9:M$431,COUNTIF($E$108:$F584,"")-COUNT($H$108:$H584)+1,0)),"")</f>
        <v>#N/A</v>
      </c>
      <c r="P585" s="39" t="e">
        <f>IF($E585="",IF(INDEX(Mal!N$9:N$431,COUNTIF($E$108:$F584,"")-COUNT($H$108:$H584)+1,0)=P584,"",INDEX(Mal!N$9:N$431,COUNTIF($E$108:$F584,"")-COUNT($H$108:$H584)+1,0)),"")</f>
        <v>#N/A</v>
      </c>
      <c r="Q585" s="39" t="e">
        <f>IF($E585="",IF(INDEX(Mal!O$9:O$431,COUNTIF($E$108:$F584,"")-COUNT($H$108:$H584)+1,0)=Q584,"",INDEX(Mal!O$9:O$431,COUNTIF($E$108:$F584,"")-COUNT($H$108:$H584)+1,0)),"")</f>
        <v>#N/A</v>
      </c>
      <c r="R585" s="39" t="e">
        <f>IF($E585="",IF(INDEX(Mal!P$9:P$431,COUNTIF($E$108:$F584,"")-COUNT($H$108:$H584)+1,0)=R584,"",INDEX(Mal!P$9:P$431,COUNTIF($E$108:$F584,"")-COUNT($H$108:$H584)+1,0)),"")</f>
        <v>#N/A</v>
      </c>
      <c r="S585" s="39" t="e">
        <f>IF($E585="",IF(INDEX(Mal!Q$9:Q$431,COUNTIF($E$108:$F584,"")-COUNT($H$108:$H584)+1,0)=S584,"",INDEX(Mal!Q$9:Q$431,COUNTIF($E$108:$F584,"")-COUNT($H$108:$H584)+1,0)),"")</f>
        <v>#N/A</v>
      </c>
      <c r="T585" s="39" t="e">
        <f>IF($E585="",IF(INDEX(Mal!R$9:R$431,COUNTIF($E$108:$F584,"")-COUNT($H$108:$H584)+1,0)=T584,"",INDEX(Mal!R$9:R$431,COUNTIF($E$108:$F584,"")-COUNT($H$108:$H584)+1,0)),"")</f>
        <v>#N/A</v>
      </c>
      <c r="U585" s="39" t="e">
        <f>IF($E585="",IF(INDEX(Mal!S$9:S$431,COUNTIF($E$108:$F584,"")-COUNT($H$108:$H584)+1,0)=U584,"",INDEX(Mal!S$9:S$431,COUNTIF($E$108:$F584,"")-COUNT($H$108:$H584)+1,0)),"")</f>
        <v>#N/A</v>
      </c>
      <c r="V585" s="39" t="e">
        <f t="shared" si="28"/>
        <v>#N/A</v>
      </c>
      <c r="W585" s="39" t="e">
        <f>IF(IF(AND(E585="",F585=""),INDEX(Mal!I$9:I$431,(COUNT($H$108:$H585)-COUNTIF($V$108:$V585,"")),0),"")="","",IF(AND(E585="",F585=""),INDEX(Mal!I$9:I$431,(COUNT($H$108:$H585)-COUNTIF($V$108:$V585,"")),0),""))</f>
        <v>#N/A</v>
      </c>
      <c r="X585" s="39" t="e">
        <f>IF($E585="",IF(INDEX(Mal!J$9:J$431,COUNTIF($E$108:$F584,"")-COUNT($H$108:$H584)+1,0)=X584,"",INDEX(Mal!J$9:J$431,COUNTIF($E$108:$F584,"")-COUNT($H$108:$H584)+1,0)),"")</f>
        <v>#N/A</v>
      </c>
      <c r="Y585" s="39" t="e">
        <f>IF(AND(Y584="",$H585=$H584),"",IF(VLOOKUP($H585,Mal!$A$9:$T$431,20,0)='Sales Orders'!Y584,"",VLOOKUP($H585,Mal!$A$9:$T$431,20,0)))</f>
        <v>#N/A</v>
      </c>
      <c r="Z585" s="39" t="e">
        <f t="shared" si="29"/>
        <v>#N/A</v>
      </c>
    </row>
    <row r="586" spans="1:26">
      <c r="A586" t="str">
        <f>IFERROR(IF(VLOOKUP(H586,Mal!$A$9:$A$431,1,0),"","END"),"END")</f>
        <v>END</v>
      </c>
      <c r="B586" s="39" t="e">
        <f>IF($E586="",IF(INDEX(Mal!$D$9:$D$431,COUNTIF($E$108:$F585,"")-COUNT($H$108:$H585)+1,0)=B585,"",INDEX(Mal!$D$9:$D$431,COUNTIF($E$108:$F585,"")-COUNT($H$108:$H585)+1,0)),"")</f>
        <v>#N/A</v>
      </c>
      <c r="C586" s="39" t="e">
        <f t="shared" si="30"/>
        <v>#N/A</v>
      </c>
      <c r="D586" s="39" t="e">
        <f>IF($E586="",IF(INDEX(Mal!$F$9:$F$431,COUNTIF($E$108:$F585,"")-COUNT($H$108:$H585)+1,0)=D585,"",INDEX(Mal!$F$9:$F$431,COUNTIF($E$108:$F585,"")-COUNT($H$108:$H585)+1,0)),"")</f>
        <v>#N/A</v>
      </c>
      <c r="E586" s="39" t="e">
        <f>IF(AND(E585="",$H586=$H585),"",IF(VLOOKUP(H586,Mal!$A$9:$B$431,2,0)='Sales Orders'!E585,"",VLOOKUP($H586,Mal!$A$9:$B$431,2,0)))</f>
        <v>#N/A</v>
      </c>
      <c r="F586" s="39" t="e">
        <f>IF($E586="",IF(INDEX(Mal!$C$9:$C$431,COUNTIF($E$108:$F585,"")-COUNT($H$108:$H585)+1,0)=F585,"",INDEX(Mal!$C$9:$C$431,COUNTIF($E$108:$F585,"")-COUNT($H$108:$H585)+1,0)),"")</f>
        <v>#N/A</v>
      </c>
      <c r="G586" s="39" t="e">
        <f t="shared" si="31"/>
        <v>#N/A</v>
      </c>
      <c r="H586" s="39">
        <f>IF(COUNTIF(Mal!$A$9:$A$431,'Sales Orders'!H585)+COUNTIFS(Mal!$A$9:$A$431,H585,Mal!$B$9:$B$431,"&lt;&gt;")+COUNTIFS(Mal!$A$9:$A$431,H585,Mal!$C$9:$C$431,"&lt;&gt;")=COUNTIF('Sales Orders'!$H$108:H585,'Sales Orders'!H585),'Sales Orders'!H585+1,'Sales Orders'!H585)</f>
        <v>2</v>
      </c>
      <c r="I586" s="39" t="e">
        <f>IF(E586="","",IF(Mal!$C$5="","",Mal!$C$5))</f>
        <v>#N/A</v>
      </c>
      <c r="J586" s="39" t="e">
        <f>IF(AND(J585="",$H586=$H585),"",IF(VLOOKUP($H586,Mal!$A$9:$H$431,7,0)='Sales Orders'!J585,"",VLOOKUP($H586,Mal!$A$9:$H$431,7,0)))</f>
        <v>#N/A</v>
      </c>
      <c r="K586" s="39" t="e">
        <f>IF(AND(K585="",$H586=$H585),"",IF(VLOOKUP($H586,Mal!$A$9:$H$431,8,0)='Sales Orders'!K585,"",VLOOKUP($H586,Mal!$A$9:$H$431,8,0)))</f>
        <v>#N/A</v>
      </c>
      <c r="L586" s="39" t="e">
        <f>IF(E586="","",IF(Mal!$C$6="","",Mal!$C$6))</f>
        <v>#N/A</v>
      </c>
      <c r="M586" s="39" t="e">
        <f>IF($E586="",IF(INDEX(Mal!K$9:K$431,COUNTIF($E$108:$F585,"")-COUNT($H$108:$H585)+1,0)=M585,"",INDEX(Mal!K$9:K$431,COUNTIF($E$108:$F585,"")-COUNT($H$108:$H585)+1,0)),"")</f>
        <v>#N/A</v>
      </c>
      <c r="N586" s="39" t="e">
        <f>IF($E586="",IF(INDEX(Mal!L$9:L$431,COUNTIF($E$108:$F585,"")-COUNT($H$108:$H585)+1,0)=N585,"",INDEX(Mal!L$9:L$431,COUNTIF($E$108:$F585,"")-COUNT($H$108:$H585)+1,0)),"")</f>
        <v>#N/A</v>
      </c>
      <c r="O586" s="39" t="e">
        <f>IF($E586="",IF(INDEX(Mal!M$9:M$431,COUNTIF($E$108:$F585,"")-COUNT($H$108:$H585)+1,0)=O585,"",INDEX(Mal!M$9:M$431,COUNTIF($E$108:$F585,"")-COUNT($H$108:$H585)+1,0)),"")</f>
        <v>#N/A</v>
      </c>
      <c r="P586" s="39" t="e">
        <f>IF($E586="",IF(INDEX(Mal!N$9:N$431,COUNTIF($E$108:$F585,"")-COUNT($H$108:$H585)+1,0)=P585,"",INDEX(Mal!N$9:N$431,COUNTIF($E$108:$F585,"")-COUNT($H$108:$H585)+1,0)),"")</f>
        <v>#N/A</v>
      </c>
      <c r="Q586" s="39" t="e">
        <f>IF($E586="",IF(INDEX(Mal!O$9:O$431,COUNTIF($E$108:$F585,"")-COUNT($H$108:$H585)+1,0)=Q585,"",INDEX(Mal!O$9:O$431,COUNTIF($E$108:$F585,"")-COUNT($H$108:$H585)+1,0)),"")</f>
        <v>#N/A</v>
      </c>
      <c r="R586" s="39" t="e">
        <f>IF($E586="",IF(INDEX(Mal!P$9:P$431,COUNTIF($E$108:$F585,"")-COUNT($H$108:$H585)+1,0)=R585,"",INDEX(Mal!P$9:P$431,COUNTIF($E$108:$F585,"")-COUNT($H$108:$H585)+1,0)),"")</f>
        <v>#N/A</v>
      </c>
      <c r="S586" s="39" t="e">
        <f>IF($E586="",IF(INDEX(Mal!Q$9:Q$431,COUNTIF($E$108:$F585,"")-COUNT($H$108:$H585)+1,0)=S585,"",INDEX(Mal!Q$9:Q$431,COUNTIF($E$108:$F585,"")-COUNT($H$108:$H585)+1,0)),"")</f>
        <v>#N/A</v>
      </c>
      <c r="T586" s="39" t="e">
        <f>IF($E586="",IF(INDEX(Mal!R$9:R$431,COUNTIF($E$108:$F585,"")-COUNT($H$108:$H585)+1,0)=T585,"",INDEX(Mal!R$9:R$431,COUNTIF($E$108:$F585,"")-COUNT($H$108:$H585)+1,0)),"")</f>
        <v>#N/A</v>
      </c>
      <c r="U586" s="39" t="e">
        <f>IF($E586="",IF(INDEX(Mal!S$9:S$431,COUNTIF($E$108:$F585,"")-COUNT($H$108:$H585)+1,0)=U585,"",INDEX(Mal!S$9:S$431,COUNTIF($E$108:$F585,"")-COUNT($H$108:$H585)+1,0)),"")</f>
        <v>#N/A</v>
      </c>
      <c r="V586" s="39" t="e">
        <f t="shared" si="28"/>
        <v>#N/A</v>
      </c>
      <c r="W586" s="39" t="e">
        <f>IF(IF(AND(E586="",F586=""),INDEX(Mal!I$9:I$431,(COUNT($H$108:$H586)-COUNTIF($V$108:$V586,"")),0),"")="","",IF(AND(E586="",F586=""),INDEX(Mal!I$9:I$431,(COUNT($H$108:$H586)-COUNTIF($V$108:$V586,"")),0),""))</f>
        <v>#N/A</v>
      </c>
      <c r="X586" s="39" t="e">
        <f>IF($E586="",IF(INDEX(Mal!J$9:J$431,COUNTIF($E$108:$F585,"")-COUNT($H$108:$H585)+1,0)=X585,"",INDEX(Mal!J$9:J$431,COUNTIF($E$108:$F585,"")-COUNT($H$108:$H585)+1,0)),"")</f>
        <v>#N/A</v>
      </c>
      <c r="Y586" s="39" t="e">
        <f>IF(AND(Y585="",$H586=$H585),"",IF(VLOOKUP($H586,Mal!$A$9:$T$431,20,0)='Sales Orders'!Y585,"",VLOOKUP($H586,Mal!$A$9:$T$431,20,0)))</f>
        <v>#N/A</v>
      </c>
      <c r="Z586" s="39" t="e">
        <f t="shared" si="29"/>
        <v>#N/A</v>
      </c>
    </row>
    <row r="587" spans="1:26">
      <c r="A587" t="str">
        <f>IFERROR(IF(VLOOKUP(H587,Mal!$A$9:$A$431,1,0),"","END"),"END")</f>
        <v>END</v>
      </c>
      <c r="B587" s="39" t="e">
        <f>IF($E587="",IF(INDEX(Mal!$D$9:$D$431,COUNTIF($E$108:$F586,"")-COUNT($H$108:$H586)+1,0)=B586,"",INDEX(Mal!$D$9:$D$431,COUNTIF($E$108:$F586,"")-COUNT($H$108:$H586)+1,0)),"")</f>
        <v>#N/A</v>
      </c>
      <c r="C587" s="39" t="e">
        <f t="shared" si="30"/>
        <v>#N/A</v>
      </c>
      <c r="D587" s="39" t="e">
        <f>IF($E587="",IF(INDEX(Mal!$F$9:$F$431,COUNTIF($E$108:$F586,"")-COUNT($H$108:$H586)+1,0)=D586,"",INDEX(Mal!$F$9:$F$431,COUNTIF($E$108:$F586,"")-COUNT($H$108:$H586)+1,0)),"")</f>
        <v>#N/A</v>
      </c>
      <c r="E587" s="39" t="e">
        <f>IF(AND(E586="",$H587=$H586),"",IF(VLOOKUP(H587,Mal!$A$9:$B$431,2,0)='Sales Orders'!E586,"",VLOOKUP($H587,Mal!$A$9:$B$431,2,0)))</f>
        <v>#N/A</v>
      </c>
      <c r="F587" s="39" t="e">
        <f>IF($E587="",IF(INDEX(Mal!$C$9:$C$431,COUNTIF($E$108:$F586,"")-COUNT($H$108:$H586)+1,0)=F586,"",INDEX(Mal!$C$9:$C$431,COUNTIF($E$108:$F586,"")-COUNT($H$108:$H586)+1,0)),"")</f>
        <v>#N/A</v>
      </c>
      <c r="G587" s="39" t="e">
        <f t="shared" si="31"/>
        <v>#N/A</v>
      </c>
      <c r="H587" s="39">
        <f>IF(COUNTIF(Mal!$A$9:$A$431,'Sales Orders'!H586)+COUNTIFS(Mal!$A$9:$A$431,H586,Mal!$B$9:$B$431,"&lt;&gt;")+COUNTIFS(Mal!$A$9:$A$431,H586,Mal!$C$9:$C$431,"&lt;&gt;")=COUNTIF('Sales Orders'!$H$108:H586,'Sales Orders'!H586),'Sales Orders'!H586+1,'Sales Orders'!H586)</f>
        <v>2</v>
      </c>
      <c r="I587" s="39" t="e">
        <f>IF(E587="","",IF(Mal!$C$5="","",Mal!$C$5))</f>
        <v>#N/A</v>
      </c>
      <c r="J587" s="39" t="e">
        <f>IF(AND(J586="",$H587=$H586),"",IF(VLOOKUP($H587,Mal!$A$9:$H$431,7,0)='Sales Orders'!J586,"",VLOOKUP($H587,Mal!$A$9:$H$431,7,0)))</f>
        <v>#N/A</v>
      </c>
      <c r="K587" s="39" t="e">
        <f>IF(AND(K586="",$H587=$H586),"",IF(VLOOKUP($H587,Mal!$A$9:$H$431,8,0)='Sales Orders'!K586,"",VLOOKUP($H587,Mal!$A$9:$H$431,8,0)))</f>
        <v>#N/A</v>
      </c>
      <c r="L587" s="39" t="e">
        <f>IF(E587="","",IF(Mal!$C$6="","",Mal!$C$6))</f>
        <v>#N/A</v>
      </c>
      <c r="M587" s="39" t="e">
        <f>IF($E587="",IF(INDEX(Mal!K$9:K$431,COUNTIF($E$108:$F586,"")-COUNT($H$108:$H586)+1,0)=M586,"",INDEX(Mal!K$9:K$431,COUNTIF($E$108:$F586,"")-COUNT($H$108:$H586)+1,0)),"")</f>
        <v>#N/A</v>
      </c>
      <c r="N587" s="39" t="e">
        <f>IF($E587="",IF(INDEX(Mal!L$9:L$431,COUNTIF($E$108:$F586,"")-COUNT($H$108:$H586)+1,0)=N586,"",INDEX(Mal!L$9:L$431,COUNTIF($E$108:$F586,"")-COUNT($H$108:$H586)+1,0)),"")</f>
        <v>#N/A</v>
      </c>
      <c r="O587" s="39" t="e">
        <f>IF($E587="",IF(INDEX(Mal!M$9:M$431,COUNTIF($E$108:$F586,"")-COUNT($H$108:$H586)+1,0)=O586,"",INDEX(Mal!M$9:M$431,COUNTIF($E$108:$F586,"")-COUNT($H$108:$H586)+1,0)),"")</f>
        <v>#N/A</v>
      </c>
      <c r="P587" s="39" t="e">
        <f>IF($E587="",IF(INDEX(Mal!N$9:N$431,COUNTIF($E$108:$F586,"")-COUNT($H$108:$H586)+1,0)=P586,"",INDEX(Mal!N$9:N$431,COUNTIF($E$108:$F586,"")-COUNT($H$108:$H586)+1,0)),"")</f>
        <v>#N/A</v>
      </c>
      <c r="Q587" s="39" t="e">
        <f>IF($E587="",IF(INDEX(Mal!O$9:O$431,COUNTIF($E$108:$F586,"")-COUNT($H$108:$H586)+1,0)=Q586,"",INDEX(Mal!O$9:O$431,COUNTIF($E$108:$F586,"")-COUNT($H$108:$H586)+1,0)),"")</f>
        <v>#N/A</v>
      </c>
      <c r="R587" s="39" t="e">
        <f>IF($E587="",IF(INDEX(Mal!P$9:P$431,COUNTIF($E$108:$F586,"")-COUNT($H$108:$H586)+1,0)=R586,"",INDEX(Mal!P$9:P$431,COUNTIF($E$108:$F586,"")-COUNT($H$108:$H586)+1,0)),"")</f>
        <v>#N/A</v>
      </c>
      <c r="S587" s="39" t="e">
        <f>IF($E587="",IF(INDEX(Mal!Q$9:Q$431,COUNTIF($E$108:$F586,"")-COUNT($H$108:$H586)+1,0)=S586,"",INDEX(Mal!Q$9:Q$431,COUNTIF($E$108:$F586,"")-COUNT($H$108:$H586)+1,0)),"")</f>
        <v>#N/A</v>
      </c>
      <c r="T587" s="39" t="e">
        <f>IF($E587="",IF(INDEX(Mal!R$9:R$431,COUNTIF($E$108:$F586,"")-COUNT($H$108:$H586)+1,0)=T586,"",INDEX(Mal!R$9:R$431,COUNTIF($E$108:$F586,"")-COUNT($H$108:$H586)+1,0)),"")</f>
        <v>#N/A</v>
      </c>
      <c r="U587" s="39" t="e">
        <f>IF($E587="",IF(INDEX(Mal!S$9:S$431,COUNTIF($E$108:$F586,"")-COUNT($H$108:$H586)+1,0)=U586,"",INDEX(Mal!S$9:S$431,COUNTIF($E$108:$F586,"")-COUNT($H$108:$H586)+1,0)),"")</f>
        <v>#N/A</v>
      </c>
      <c r="V587" s="39" t="e">
        <f t="shared" si="28"/>
        <v>#N/A</v>
      </c>
      <c r="W587" s="39" t="e">
        <f>IF(IF(AND(E587="",F587=""),INDEX(Mal!I$9:I$431,(COUNT($H$108:$H587)-COUNTIF($V$108:$V587,"")),0),"")="","",IF(AND(E587="",F587=""),INDEX(Mal!I$9:I$431,(COUNT($H$108:$H587)-COUNTIF($V$108:$V587,"")),0),""))</f>
        <v>#N/A</v>
      </c>
      <c r="X587" s="39" t="e">
        <f>IF($E587="",IF(INDEX(Mal!J$9:J$431,COUNTIF($E$108:$F586,"")-COUNT($H$108:$H586)+1,0)=X586,"",INDEX(Mal!J$9:J$431,COUNTIF($E$108:$F586,"")-COUNT($H$108:$H586)+1,0)),"")</f>
        <v>#N/A</v>
      </c>
      <c r="Y587" s="39" t="e">
        <f>IF(AND(Y586="",$H587=$H586),"",IF(VLOOKUP($H587,Mal!$A$9:$T$431,20,0)='Sales Orders'!Y586,"",VLOOKUP($H587,Mal!$A$9:$T$431,20,0)))</f>
        <v>#N/A</v>
      </c>
      <c r="Z587" s="39" t="e">
        <f t="shared" si="29"/>
        <v>#N/A</v>
      </c>
    </row>
    <row r="588" spans="1:26">
      <c r="A588" t="str">
        <f>IFERROR(IF(VLOOKUP(H588,Mal!$A$9:$A$431,1,0),"","END"),"END")</f>
        <v>END</v>
      </c>
      <c r="B588" s="39" t="e">
        <f>IF($E588="",IF(INDEX(Mal!$D$9:$D$431,COUNTIF($E$108:$F587,"")-COUNT($H$108:$H587)+1,0)=B587,"",INDEX(Mal!$D$9:$D$431,COUNTIF($E$108:$F587,"")-COUNT($H$108:$H587)+1,0)),"")</f>
        <v>#N/A</v>
      </c>
      <c r="C588" s="39" t="e">
        <f t="shared" si="30"/>
        <v>#N/A</v>
      </c>
      <c r="D588" s="39" t="e">
        <f>IF($E588="",IF(INDEX(Mal!$F$9:$F$431,COUNTIF($E$108:$F587,"")-COUNT($H$108:$H587)+1,0)=D587,"",INDEX(Mal!$F$9:$F$431,COUNTIF($E$108:$F587,"")-COUNT($H$108:$H587)+1,0)),"")</f>
        <v>#N/A</v>
      </c>
      <c r="E588" s="39" t="e">
        <f>IF(AND(E587="",$H588=$H587),"",IF(VLOOKUP(H588,Mal!$A$9:$B$431,2,0)='Sales Orders'!E587,"",VLOOKUP($H588,Mal!$A$9:$B$431,2,0)))</f>
        <v>#N/A</v>
      </c>
      <c r="F588" s="39" t="e">
        <f>IF($E588="",IF(INDEX(Mal!$C$9:$C$431,COUNTIF($E$108:$F587,"")-COUNT($H$108:$H587)+1,0)=F587,"",INDEX(Mal!$C$9:$C$431,COUNTIF($E$108:$F587,"")-COUNT($H$108:$H587)+1,0)),"")</f>
        <v>#N/A</v>
      </c>
      <c r="G588" s="39" t="e">
        <f t="shared" si="31"/>
        <v>#N/A</v>
      </c>
      <c r="H588" s="39">
        <f>IF(COUNTIF(Mal!$A$9:$A$431,'Sales Orders'!H587)+COUNTIFS(Mal!$A$9:$A$431,H587,Mal!$B$9:$B$431,"&lt;&gt;")+COUNTIFS(Mal!$A$9:$A$431,H587,Mal!$C$9:$C$431,"&lt;&gt;")=COUNTIF('Sales Orders'!$H$108:H587,'Sales Orders'!H587),'Sales Orders'!H587+1,'Sales Orders'!H587)</f>
        <v>2</v>
      </c>
      <c r="I588" s="39" t="e">
        <f>IF(E588="","",IF(Mal!$C$5="","",Mal!$C$5))</f>
        <v>#N/A</v>
      </c>
      <c r="J588" s="39" t="e">
        <f>IF(AND(J587="",$H588=$H587),"",IF(VLOOKUP($H588,Mal!$A$9:$H$431,7,0)='Sales Orders'!J587,"",VLOOKUP($H588,Mal!$A$9:$H$431,7,0)))</f>
        <v>#N/A</v>
      </c>
      <c r="K588" s="39" t="e">
        <f>IF(AND(K587="",$H588=$H587),"",IF(VLOOKUP($H588,Mal!$A$9:$H$431,8,0)='Sales Orders'!K587,"",VLOOKUP($H588,Mal!$A$9:$H$431,8,0)))</f>
        <v>#N/A</v>
      </c>
      <c r="L588" s="39" t="e">
        <f>IF(E588="","",IF(Mal!$C$6="","",Mal!$C$6))</f>
        <v>#N/A</v>
      </c>
      <c r="M588" s="39" t="e">
        <f>IF($E588="",IF(INDEX(Mal!K$9:K$431,COUNTIF($E$108:$F587,"")-COUNT($H$108:$H587)+1,0)=M587,"",INDEX(Mal!K$9:K$431,COUNTIF($E$108:$F587,"")-COUNT($H$108:$H587)+1,0)),"")</f>
        <v>#N/A</v>
      </c>
      <c r="N588" s="39" t="e">
        <f>IF($E588="",IF(INDEX(Mal!L$9:L$431,COUNTIF($E$108:$F587,"")-COUNT($H$108:$H587)+1,0)=N587,"",INDEX(Mal!L$9:L$431,COUNTIF($E$108:$F587,"")-COUNT($H$108:$H587)+1,0)),"")</f>
        <v>#N/A</v>
      </c>
      <c r="O588" s="39" t="e">
        <f>IF($E588="",IF(INDEX(Mal!M$9:M$431,COUNTIF($E$108:$F587,"")-COUNT($H$108:$H587)+1,0)=O587,"",INDEX(Mal!M$9:M$431,COUNTIF($E$108:$F587,"")-COUNT($H$108:$H587)+1,0)),"")</f>
        <v>#N/A</v>
      </c>
      <c r="P588" s="39" t="e">
        <f>IF($E588="",IF(INDEX(Mal!N$9:N$431,COUNTIF($E$108:$F587,"")-COUNT($H$108:$H587)+1,0)=P587,"",INDEX(Mal!N$9:N$431,COUNTIF($E$108:$F587,"")-COUNT($H$108:$H587)+1,0)),"")</f>
        <v>#N/A</v>
      </c>
      <c r="Q588" s="39" t="e">
        <f>IF($E588="",IF(INDEX(Mal!O$9:O$431,COUNTIF($E$108:$F587,"")-COUNT($H$108:$H587)+1,0)=Q587,"",INDEX(Mal!O$9:O$431,COUNTIF($E$108:$F587,"")-COUNT($H$108:$H587)+1,0)),"")</f>
        <v>#N/A</v>
      </c>
      <c r="R588" s="39" t="e">
        <f>IF($E588="",IF(INDEX(Mal!P$9:P$431,COUNTIF($E$108:$F587,"")-COUNT($H$108:$H587)+1,0)=R587,"",INDEX(Mal!P$9:P$431,COUNTIF($E$108:$F587,"")-COUNT($H$108:$H587)+1,0)),"")</f>
        <v>#N/A</v>
      </c>
      <c r="S588" s="39" t="e">
        <f>IF($E588="",IF(INDEX(Mal!Q$9:Q$431,COUNTIF($E$108:$F587,"")-COUNT($H$108:$H587)+1,0)=S587,"",INDEX(Mal!Q$9:Q$431,COUNTIF($E$108:$F587,"")-COUNT($H$108:$H587)+1,0)),"")</f>
        <v>#N/A</v>
      </c>
      <c r="T588" s="39" t="e">
        <f>IF($E588="",IF(INDEX(Mal!R$9:R$431,COUNTIF($E$108:$F587,"")-COUNT($H$108:$H587)+1,0)=T587,"",INDEX(Mal!R$9:R$431,COUNTIF($E$108:$F587,"")-COUNT($H$108:$H587)+1,0)),"")</f>
        <v>#N/A</v>
      </c>
      <c r="U588" s="39" t="e">
        <f>IF($E588="",IF(INDEX(Mal!S$9:S$431,COUNTIF($E$108:$F587,"")-COUNT($H$108:$H587)+1,0)=U587,"",INDEX(Mal!S$9:S$431,COUNTIF($E$108:$F587,"")-COUNT($H$108:$H587)+1,0)),"")</f>
        <v>#N/A</v>
      </c>
      <c r="V588" s="39" t="e">
        <f t="shared" si="28"/>
        <v>#N/A</v>
      </c>
      <c r="W588" s="39" t="e">
        <f>IF(IF(AND(E588="",F588=""),INDEX(Mal!I$9:I$431,(COUNT($H$108:$H588)-COUNTIF($V$108:$V588,"")),0),"")="","",IF(AND(E588="",F588=""),INDEX(Mal!I$9:I$431,(COUNT($H$108:$H588)-COUNTIF($V$108:$V588,"")),0),""))</f>
        <v>#N/A</v>
      </c>
      <c r="X588" s="39" t="e">
        <f>IF($E588="",IF(INDEX(Mal!J$9:J$431,COUNTIF($E$108:$F587,"")-COUNT($H$108:$H587)+1,0)=X587,"",INDEX(Mal!J$9:J$431,COUNTIF($E$108:$F587,"")-COUNT($H$108:$H587)+1,0)),"")</f>
        <v>#N/A</v>
      </c>
      <c r="Y588" s="39" t="e">
        <f>IF(AND(Y587="",$H588=$H587),"",IF(VLOOKUP($H588,Mal!$A$9:$T$431,20,0)='Sales Orders'!Y587,"",VLOOKUP($H588,Mal!$A$9:$T$431,20,0)))</f>
        <v>#N/A</v>
      </c>
      <c r="Z588" s="39" t="e">
        <f t="shared" si="29"/>
        <v>#N/A</v>
      </c>
    </row>
    <row r="589" spans="1:26">
      <c r="A589" t="str">
        <f>IFERROR(IF(VLOOKUP(H589,Mal!$A$9:$A$431,1,0),"","END"),"END")</f>
        <v>END</v>
      </c>
      <c r="B589" s="39" t="e">
        <f>IF($E589="",IF(INDEX(Mal!$D$9:$D$431,COUNTIF($E$108:$F588,"")-COUNT($H$108:$H588)+1,0)=B588,"",INDEX(Mal!$D$9:$D$431,COUNTIF($E$108:$F588,"")-COUNT($H$108:$H588)+1,0)),"")</f>
        <v>#N/A</v>
      </c>
      <c r="C589" s="39" t="e">
        <f t="shared" si="30"/>
        <v>#N/A</v>
      </c>
      <c r="D589" s="39" t="e">
        <f>IF($E589="",IF(INDEX(Mal!$F$9:$F$431,COUNTIF($E$108:$F588,"")-COUNT($H$108:$H588)+1,0)=D588,"",INDEX(Mal!$F$9:$F$431,COUNTIF($E$108:$F588,"")-COUNT($H$108:$H588)+1,0)),"")</f>
        <v>#N/A</v>
      </c>
      <c r="E589" s="39" t="e">
        <f>IF(AND(E588="",$H589=$H588),"",IF(VLOOKUP(H589,Mal!$A$9:$B$431,2,0)='Sales Orders'!E588,"",VLOOKUP($H589,Mal!$A$9:$B$431,2,0)))</f>
        <v>#N/A</v>
      </c>
      <c r="F589" s="39" t="e">
        <f>IF($E589="",IF(INDEX(Mal!$C$9:$C$431,COUNTIF($E$108:$F588,"")-COUNT($H$108:$H588)+1,0)=F588,"",INDEX(Mal!$C$9:$C$431,COUNTIF($E$108:$F588,"")-COUNT($H$108:$H588)+1,0)),"")</f>
        <v>#N/A</v>
      </c>
      <c r="G589" s="39" t="e">
        <f t="shared" si="31"/>
        <v>#N/A</v>
      </c>
      <c r="H589" s="39">
        <f>IF(COUNTIF(Mal!$A$9:$A$431,'Sales Orders'!H588)+COUNTIFS(Mal!$A$9:$A$431,H588,Mal!$B$9:$B$431,"&lt;&gt;")+COUNTIFS(Mal!$A$9:$A$431,H588,Mal!$C$9:$C$431,"&lt;&gt;")=COUNTIF('Sales Orders'!$H$108:H588,'Sales Orders'!H588),'Sales Orders'!H588+1,'Sales Orders'!H588)</f>
        <v>2</v>
      </c>
      <c r="I589" s="39" t="e">
        <f>IF(E589="","",IF(Mal!$C$5="","",Mal!$C$5))</f>
        <v>#N/A</v>
      </c>
      <c r="J589" s="39" t="e">
        <f>IF(AND(J588="",$H589=$H588),"",IF(VLOOKUP($H589,Mal!$A$9:$H$431,7,0)='Sales Orders'!J588,"",VLOOKUP($H589,Mal!$A$9:$H$431,7,0)))</f>
        <v>#N/A</v>
      </c>
      <c r="K589" s="39" t="e">
        <f>IF(AND(K588="",$H589=$H588),"",IF(VLOOKUP($H589,Mal!$A$9:$H$431,8,0)='Sales Orders'!K588,"",VLOOKUP($H589,Mal!$A$9:$H$431,8,0)))</f>
        <v>#N/A</v>
      </c>
      <c r="L589" s="39" t="e">
        <f>IF(E589="","",IF(Mal!$C$6="","",Mal!$C$6))</f>
        <v>#N/A</v>
      </c>
      <c r="M589" s="39" t="e">
        <f>IF($E589="",IF(INDEX(Mal!K$9:K$431,COUNTIF($E$108:$F588,"")-COUNT($H$108:$H588)+1,0)=M588,"",INDEX(Mal!K$9:K$431,COUNTIF($E$108:$F588,"")-COUNT($H$108:$H588)+1,0)),"")</f>
        <v>#N/A</v>
      </c>
      <c r="N589" s="39" t="e">
        <f>IF($E589="",IF(INDEX(Mal!L$9:L$431,COUNTIF($E$108:$F588,"")-COUNT($H$108:$H588)+1,0)=N588,"",INDEX(Mal!L$9:L$431,COUNTIF($E$108:$F588,"")-COUNT($H$108:$H588)+1,0)),"")</f>
        <v>#N/A</v>
      </c>
      <c r="O589" s="39" t="e">
        <f>IF($E589="",IF(INDEX(Mal!M$9:M$431,COUNTIF($E$108:$F588,"")-COUNT($H$108:$H588)+1,0)=O588,"",INDEX(Mal!M$9:M$431,COUNTIF($E$108:$F588,"")-COUNT($H$108:$H588)+1,0)),"")</f>
        <v>#N/A</v>
      </c>
      <c r="P589" s="39" t="e">
        <f>IF($E589="",IF(INDEX(Mal!N$9:N$431,COUNTIF($E$108:$F588,"")-COUNT($H$108:$H588)+1,0)=P588,"",INDEX(Mal!N$9:N$431,COUNTIF($E$108:$F588,"")-COUNT($H$108:$H588)+1,0)),"")</f>
        <v>#N/A</v>
      </c>
      <c r="Q589" s="39" t="e">
        <f>IF($E589="",IF(INDEX(Mal!O$9:O$431,COUNTIF($E$108:$F588,"")-COUNT($H$108:$H588)+1,0)=Q588,"",INDEX(Mal!O$9:O$431,COUNTIF($E$108:$F588,"")-COUNT($H$108:$H588)+1,0)),"")</f>
        <v>#N/A</v>
      </c>
      <c r="R589" s="39" t="e">
        <f>IF($E589="",IF(INDEX(Mal!P$9:P$431,COUNTIF($E$108:$F588,"")-COUNT($H$108:$H588)+1,0)=R588,"",INDEX(Mal!P$9:P$431,COUNTIF($E$108:$F588,"")-COUNT($H$108:$H588)+1,0)),"")</f>
        <v>#N/A</v>
      </c>
      <c r="S589" s="39" t="e">
        <f>IF($E589="",IF(INDEX(Mal!Q$9:Q$431,COUNTIF($E$108:$F588,"")-COUNT($H$108:$H588)+1,0)=S588,"",INDEX(Mal!Q$9:Q$431,COUNTIF($E$108:$F588,"")-COUNT($H$108:$H588)+1,0)),"")</f>
        <v>#N/A</v>
      </c>
      <c r="T589" s="39" t="e">
        <f>IF($E589="",IF(INDEX(Mal!R$9:R$431,COUNTIF($E$108:$F588,"")-COUNT($H$108:$H588)+1,0)=T588,"",INDEX(Mal!R$9:R$431,COUNTIF($E$108:$F588,"")-COUNT($H$108:$H588)+1,0)),"")</f>
        <v>#N/A</v>
      </c>
      <c r="U589" s="39" t="e">
        <f>IF($E589="",IF(INDEX(Mal!S$9:S$431,COUNTIF($E$108:$F588,"")-COUNT($H$108:$H588)+1,0)=U588,"",INDEX(Mal!S$9:S$431,COUNTIF($E$108:$F588,"")-COUNT($H$108:$H588)+1,0)),"")</f>
        <v>#N/A</v>
      </c>
      <c r="V589" s="39" t="e">
        <f t="shared" si="28"/>
        <v>#N/A</v>
      </c>
      <c r="W589" s="39" t="e">
        <f>IF(IF(AND(E589="",F589=""),INDEX(Mal!I$9:I$431,(COUNT($H$108:$H589)-COUNTIF($V$108:$V589,"")),0),"")="","",IF(AND(E589="",F589=""),INDEX(Mal!I$9:I$431,(COUNT($H$108:$H589)-COUNTIF($V$108:$V589,"")),0),""))</f>
        <v>#N/A</v>
      </c>
      <c r="X589" s="39" t="e">
        <f>IF($E589="",IF(INDEX(Mal!J$9:J$431,COUNTIF($E$108:$F588,"")-COUNT($H$108:$H588)+1,0)=X588,"",INDEX(Mal!J$9:J$431,COUNTIF($E$108:$F588,"")-COUNT($H$108:$H588)+1,0)),"")</f>
        <v>#N/A</v>
      </c>
      <c r="Y589" s="39" t="e">
        <f>IF(AND(Y588="",$H589=$H588),"",IF(VLOOKUP($H589,Mal!$A$9:$T$431,20,0)='Sales Orders'!Y588,"",VLOOKUP($H589,Mal!$A$9:$T$431,20,0)))</f>
        <v>#N/A</v>
      </c>
      <c r="Z589" s="39" t="e">
        <f t="shared" si="29"/>
        <v>#N/A</v>
      </c>
    </row>
    <row r="590" spans="1:26">
      <c r="A590" t="str">
        <f>IFERROR(IF(VLOOKUP(H590,Mal!$A$9:$A$431,1,0),"","END"),"END")</f>
        <v>END</v>
      </c>
      <c r="B590" s="39" t="e">
        <f>IF($E590="",IF(INDEX(Mal!$D$9:$D$431,COUNTIF($E$108:$F589,"")-COUNT($H$108:$H589)+1,0)=B589,"",INDEX(Mal!$D$9:$D$431,COUNTIF($E$108:$F589,"")-COUNT($H$108:$H589)+1,0)),"")</f>
        <v>#N/A</v>
      </c>
      <c r="C590" s="39" t="e">
        <f t="shared" si="30"/>
        <v>#N/A</v>
      </c>
      <c r="D590" s="39" t="e">
        <f>IF($E590="",IF(INDEX(Mal!$F$9:$F$431,COUNTIF($E$108:$F589,"")-COUNT($H$108:$H589)+1,0)=D589,"",INDEX(Mal!$F$9:$F$431,COUNTIF($E$108:$F589,"")-COUNT($H$108:$H589)+1,0)),"")</f>
        <v>#N/A</v>
      </c>
      <c r="E590" s="39" t="e">
        <f>IF(AND(E589="",$H590=$H589),"",IF(VLOOKUP(H590,Mal!$A$9:$B$431,2,0)='Sales Orders'!E589,"",VLOOKUP($H590,Mal!$A$9:$B$431,2,0)))</f>
        <v>#N/A</v>
      </c>
      <c r="F590" s="39" t="e">
        <f>IF($E590="",IF(INDEX(Mal!$C$9:$C$431,COUNTIF($E$108:$F589,"")-COUNT($H$108:$H589)+1,0)=F589,"",INDEX(Mal!$C$9:$C$431,COUNTIF($E$108:$F589,"")-COUNT($H$108:$H589)+1,0)),"")</f>
        <v>#N/A</v>
      </c>
      <c r="G590" s="39" t="e">
        <f t="shared" si="31"/>
        <v>#N/A</v>
      </c>
      <c r="H590" s="39">
        <f>IF(COUNTIF(Mal!$A$9:$A$431,'Sales Orders'!H589)+COUNTIFS(Mal!$A$9:$A$431,H589,Mal!$B$9:$B$431,"&lt;&gt;")+COUNTIFS(Mal!$A$9:$A$431,H589,Mal!$C$9:$C$431,"&lt;&gt;")=COUNTIF('Sales Orders'!$H$108:H589,'Sales Orders'!H589),'Sales Orders'!H589+1,'Sales Orders'!H589)</f>
        <v>2</v>
      </c>
      <c r="I590" s="39" t="e">
        <f>IF(E590="","",IF(Mal!$C$5="","",Mal!$C$5))</f>
        <v>#N/A</v>
      </c>
      <c r="J590" s="39" t="e">
        <f>IF(AND(J589="",$H590=$H589),"",IF(VLOOKUP($H590,Mal!$A$9:$H$431,7,0)='Sales Orders'!J589,"",VLOOKUP($H590,Mal!$A$9:$H$431,7,0)))</f>
        <v>#N/A</v>
      </c>
      <c r="K590" s="39" t="e">
        <f>IF(AND(K589="",$H590=$H589),"",IF(VLOOKUP($H590,Mal!$A$9:$H$431,8,0)='Sales Orders'!K589,"",VLOOKUP($H590,Mal!$A$9:$H$431,8,0)))</f>
        <v>#N/A</v>
      </c>
      <c r="L590" s="39" t="e">
        <f>IF(E590="","",IF(Mal!$C$6="","",Mal!$C$6))</f>
        <v>#N/A</v>
      </c>
      <c r="M590" s="39" t="e">
        <f>IF($E590="",IF(INDEX(Mal!K$9:K$431,COUNTIF($E$108:$F589,"")-COUNT($H$108:$H589)+1,0)=M589,"",INDEX(Mal!K$9:K$431,COUNTIF($E$108:$F589,"")-COUNT($H$108:$H589)+1,0)),"")</f>
        <v>#N/A</v>
      </c>
      <c r="N590" s="39" t="e">
        <f>IF($E590="",IF(INDEX(Mal!L$9:L$431,COUNTIF($E$108:$F589,"")-COUNT($H$108:$H589)+1,0)=N589,"",INDEX(Mal!L$9:L$431,COUNTIF($E$108:$F589,"")-COUNT($H$108:$H589)+1,0)),"")</f>
        <v>#N/A</v>
      </c>
      <c r="O590" s="39" t="e">
        <f>IF($E590="",IF(INDEX(Mal!M$9:M$431,COUNTIF($E$108:$F589,"")-COUNT($H$108:$H589)+1,0)=O589,"",INDEX(Mal!M$9:M$431,COUNTIF($E$108:$F589,"")-COUNT($H$108:$H589)+1,0)),"")</f>
        <v>#N/A</v>
      </c>
      <c r="P590" s="39" t="e">
        <f>IF($E590="",IF(INDEX(Mal!N$9:N$431,COUNTIF($E$108:$F589,"")-COUNT($H$108:$H589)+1,0)=P589,"",INDEX(Mal!N$9:N$431,COUNTIF($E$108:$F589,"")-COUNT($H$108:$H589)+1,0)),"")</f>
        <v>#N/A</v>
      </c>
      <c r="Q590" s="39" t="e">
        <f>IF($E590="",IF(INDEX(Mal!O$9:O$431,COUNTIF($E$108:$F589,"")-COUNT($H$108:$H589)+1,0)=Q589,"",INDEX(Mal!O$9:O$431,COUNTIF($E$108:$F589,"")-COUNT($H$108:$H589)+1,0)),"")</f>
        <v>#N/A</v>
      </c>
      <c r="R590" s="39" t="e">
        <f>IF($E590="",IF(INDEX(Mal!P$9:P$431,COUNTIF($E$108:$F589,"")-COUNT($H$108:$H589)+1,0)=R589,"",INDEX(Mal!P$9:P$431,COUNTIF($E$108:$F589,"")-COUNT($H$108:$H589)+1,0)),"")</f>
        <v>#N/A</v>
      </c>
      <c r="S590" s="39" t="e">
        <f>IF($E590="",IF(INDEX(Mal!Q$9:Q$431,COUNTIF($E$108:$F589,"")-COUNT($H$108:$H589)+1,0)=S589,"",INDEX(Mal!Q$9:Q$431,COUNTIF($E$108:$F589,"")-COUNT($H$108:$H589)+1,0)),"")</f>
        <v>#N/A</v>
      </c>
      <c r="T590" s="39" t="e">
        <f>IF($E590="",IF(INDEX(Mal!R$9:R$431,COUNTIF($E$108:$F589,"")-COUNT($H$108:$H589)+1,0)=T589,"",INDEX(Mal!R$9:R$431,COUNTIF($E$108:$F589,"")-COUNT($H$108:$H589)+1,0)),"")</f>
        <v>#N/A</v>
      </c>
      <c r="U590" s="39" t="e">
        <f>IF($E590="",IF(INDEX(Mal!S$9:S$431,COUNTIF($E$108:$F589,"")-COUNT($H$108:$H589)+1,0)=U589,"",INDEX(Mal!S$9:S$431,COUNTIF($E$108:$F589,"")-COUNT($H$108:$H589)+1,0)),"")</f>
        <v>#N/A</v>
      </c>
      <c r="V590" s="39" t="e">
        <f t="shared" si="28"/>
        <v>#N/A</v>
      </c>
      <c r="W590" s="39" t="e">
        <f>IF(IF(AND(E590="",F590=""),INDEX(Mal!I$9:I$431,(COUNT($H$108:$H590)-COUNTIF($V$108:$V590,"")),0),"")="","",IF(AND(E590="",F590=""),INDEX(Mal!I$9:I$431,(COUNT($H$108:$H590)-COUNTIF($V$108:$V590,"")),0),""))</f>
        <v>#N/A</v>
      </c>
      <c r="X590" s="39" t="e">
        <f>IF($E590="",IF(INDEX(Mal!J$9:J$431,COUNTIF($E$108:$F589,"")-COUNT($H$108:$H589)+1,0)=X589,"",INDEX(Mal!J$9:J$431,COUNTIF($E$108:$F589,"")-COUNT($H$108:$H589)+1,0)),"")</f>
        <v>#N/A</v>
      </c>
      <c r="Y590" s="39" t="e">
        <f>IF(AND(Y589="",$H590=$H589),"",IF(VLOOKUP($H590,Mal!$A$9:$T$431,20,0)='Sales Orders'!Y589,"",VLOOKUP($H590,Mal!$A$9:$T$431,20,0)))</f>
        <v>#N/A</v>
      </c>
      <c r="Z590" s="39" t="e">
        <f t="shared" si="29"/>
        <v>#N/A</v>
      </c>
    </row>
    <row r="591" spans="1:26">
      <c r="A591" t="str">
        <f>IFERROR(IF(VLOOKUP(H591,Mal!$A$9:$A$431,1,0),"","END"),"END")</f>
        <v>END</v>
      </c>
      <c r="B591" s="39" t="e">
        <f>IF($E591="",IF(INDEX(Mal!$D$9:$D$431,COUNTIF($E$108:$F590,"")-COUNT($H$108:$H590)+1,0)=B590,"",INDEX(Mal!$D$9:$D$431,COUNTIF($E$108:$F590,"")-COUNT($H$108:$H590)+1,0)),"")</f>
        <v>#N/A</v>
      </c>
      <c r="C591" s="39" t="e">
        <f t="shared" si="30"/>
        <v>#N/A</v>
      </c>
      <c r="D591" s="39" t="e">
        <f>IF($E591="",IF(INDEX(Mal!$F$9:$F$431,COUNTIF($E$108:$F590,"")-COUNT($H$108:$H590)+1,0)=D590,"",INDEX(Mal!$F$9:$F$431,COUNTIF($E$108:$F590,"")-COUNT($H$108:$H590)+1,0)),"")</f>
        <v>#N/A</v>
      </c>
      <c r="E591" s="39" t="e">
        <f>IF(AND(E590="",$H591=$H590),"",IF(VLOOKUP(H591,Mal!$A$9:$B$431,2,0)='Sales Orders'!E590,"",VLOOKUP($H591,Mal!$A$9:$B$431,2,0)))</f>
        <v>#N/A</v>
      </c>
      <c r="F591" s="39" t="e">
        <f>IF($E591="",IF(INDEX(Mal!$C$9:$C$431,COUNTIF($E$108:$F590,"")-COUNT($H$108:$H590)+1,0)=F590,"",INDEX(Mal!$C$9:$C$431,COUNTIF($E$108:$F590,"")-COUNT($H$108:$H590)+1,0)),"")</f>
        <v>#N/A</v>
      </c>
      <c r="G591" s="39" t="e">
        <f t="shared" si="31"/>
        <v>#N/A</v>
      </c>
      <c r="H591" s="39">
        <f>IF(COUNTIF(Mal!$A$9:$A$431,'Sales Orders'!H590)+COUNTIFS(Mal!$A$9:$A$431,H590,Mal!$B$9:$B$431,"&lt;&gt;")+COUNTIFS(Mal!$A$9:$A$431,H590,Mal!$C$9:$C$431,"&lt;&gt;")=COUNTIF('Sales Orders'!$H$108:H590,'Sales Orders'!H590),'Sales Orders'!H590+1,'Sales Orders'!H590)</f>
        <v>2</v>
      </c>
      <c r="I591" s="39" t="e">
        <f>IF(E591="","",IF(Mal!$C$5="","",Mal!$C$5))</f>
        <v>#N/A</v>
      </c>
      <c r="J591" s="39" t="e">
        <f>IF(AND(J590="",$H591=$H590),"",IF(VLOOKUP($H591,Mal!$A$9:$H$431,7,0)='Sales Orders'!J590,"",VLOOKUP($H591,Mal!$A$9:$H$431,7,0)))</f>
        <v>#N/A</v>
      </c>
      <c r="K591" s="39" t="e">
        <f>IF(AND(K590="",$H591=$H590),"",IF(VLOOKUP($H591,Mal!$A$9:$H$431,8,0)='Sales Orders'!K590,"",VLOOKUP($H591,Mal!$A$9:$H$431,8,0)))</f>
        <v>#N/A</v>
      </c>
      <c r="L591" s="39" t="e">
        <f>IF(E591="","",IF(Mal!$C$6="","",Mal!$C$6))</f>
        <v>#N/A</v>
      </c>
      <c r="M591" s="39" t="e">
        <f>IF($E591="",IF(INDEX(Mal!K$9:K$431,COUNTIF($E$108:$F590,"")-COUNT($H$108:$H590)+1,0)=M590,"",INDEX(Mal!K$9:K$431,COUNTIF($E$108:$F590,"")-COUNT($H$108:$H590)+1,0)),"")</f>
        <v>#N/A</v>
      </c>
      <c r="N591" s="39" t="e">
        <f>IF($E591="",IF(INDEX(Mal!L$9:L$431,COUNTIF($E$108:$F590,"")-COUNT($H$108:$H590)+1,0)=N590,"",INDEX(Mal!L$9:L$431,COUNTIF($E$108:$F590,"")-COUNT($H$108:$H590)+1,0)),"")</f>
        <v>#N/A</v>
      </c>
      <c r="O591" s="39" t="e">
        <f>IF($E591="",IF(INDEX(Mal!M$9:M$431,COUNTIF($E$108:$F590,"")-COUNT($H$108:$H590)+1,0)=O590,"",INDEX(Mal!M$9:M$431,COUNTIF($E$108:$F590,"")-COUNT($H$108:$H590)+1,0)),"")</f>
        <v>#N/A</v>
      </c>
      <c r="P591" s="39" t="e">
        <f>IF($E591="",IF(INDEX(Mal!N$9:N$431,COUNTIF($E$108:$F590,"")-COUNT($H$108:$H590)+1,0)=P590,"",INDEX(Mal!N$9:N$431,COUNTIF($E$108:$F590,"")-COUNT($H$108:$H590)+1,0)),"")</f>
        <v>#N/A</v>
      </c>
      <c r="Q591" s="39" t="e">
        <f>IF($E591="",IF(INDEX(Mal!O$9:O$431,COUNTIF($E$108:$F590,"")-COUNT($H$108:$H590)+1,0)=Q590,"",INDEX(Mal!O$9:O$431,COUNTIF($E$108:$F590,"")-COUNT($H$108:$H590)+1,0)),"")</f>
        <v>#N/A</v>
      </c>
      <c r="R591" s="39" t="e">
        <f>IF($E591="",IF(INDEX(Mal!P$9:P$431,COUNTIF($E$108:$F590,"")-COUNT($H$108:$H590)+1,0)=R590,"",INDEX(Mal!P$9:P$431,COUNTIF($E$108:$F590,"")-COUNT($H$108:$H590)+1,0)),"")</f>
        <v>#N/A</v>
      </c>
      <c r="S591" s="39" t="e">
        <f>IF($E591="",IF(INDEX(Mal!Q$9:Q$431,COUNTIF($E$108:$F590,"")-COUNT($H$108:$H590)+1,0)=S590,"",INDEX(Mal!Q$9:Q$431,COUNTIF($E$108:$F590,"")-COUNT($H$108:$H590)+1,0)),"")</f>
        <v>#N/A</v>
      </c>
      <c r="T591" s="39" t="e">
        <f>IF($E591="",IF(INDEX(Mal!R$9:R$431,COUNTIF($E$108:$F590,"")-COUNT($H$108:$H590)+1,0)=T590,"",INDEX(Mal!R$9:R$431,COUNTIF($E$108:$F590,"")-COUNT($H$108:$H590)+1,0)),"")</f>
        <v>#N/A</v>
      </c>
      <c r="U591" s="39" t="e">
        <f>IF($E591="",IF(INDEX(Mal!S$9:S$431,COUNTIF($E$108:$F590,"")-COUNT($H$108:$H590)+1,0)=U590,"",INDEX(Mal!S$9:S$431,COUNTIF($E$108:$F590,"")-COUNT($H$108:$H590)+1,0)),"")</f>
        <v>#N/A</v>
      </c>
      <c r="V591" s="39" t="e">
        <f t="shared" si="28"/>
        <v>#N/A</v>
      </c>
      <c r="W591" s="39" t="e">
        <f>IF(IF(AND(E591="",F591=""),INDEX(Mal!I$9:I$431,(COUNT($H$108:$H591)-COUNTIF($V$108:$V591,"")),0),"")="","",IF(AND(E591="",F591=""),INDEX(Mal!I$9:I$431,(COUNT($H$108:$H591)-COUNTIF($V$108:$V591,"")),0),""))</f>
        <v>#N/A</v>
      </c>
      <c r="X591" s="39" t="e">
        <f>IF($E591="",IF(INDEX(Mal!J$9:J$431,COUNTIF($E$108:$F590,"")-COUNT($H$108:$H590)+1,0)=X590,"",INDEX(Mal!J$9:J$431,COUNTIF($E$108:$F590,"")-COUNT($H$108:$H590)+1,0)),"")</f>
        <v>#N/A</v>
      </c>
      <c r="Y591" s="39" t="e">
        <f>IF(AND(Y590="",$H591=$H590),"",IF(VLOOKUP($H591,Mal!$A$9:$T$431,20,0)='Sales Orders'!Y590,"",VLOOKUP($H591,Mal!$A$9:$T$431,20,0)))</f>
        <v>#N/A</v>
      </c>
      <c r="Z591" s="39" t="e">
        <f t="shared" si="29"/>
        <v>#N/A</v>
      </c>
    </row>
    <row r="592" spans="1:26">
      <c r="A592" t="str">
        <f>IFERROR(IF(VLOOKUP(H592,Mal!$A$9:$A$431,1,0),"","END"),"END")</f>
        <v>END</v>
      </c>
      <c r="B592" s="39" t="e">
        <f>IF($E592="",IF(INDEX(Mal!$D$9:$D$431,COUNTIF($E$108:$F591,"")-COUNT($H$108:$H591)+1,0)=B591,"",INDEX(Mal!$D$9:$D$431,COUNTIF($E$108:$F591,"")-COUNT($H$108:$H591)+1,0)),"")</f>
        <v>#N/A</v>
      </c>
      <c r="C592" s="39" t="e">
        <f t="shared" si="30"/>
        <v>#N/A</v>
      </c>
      <c r="D592" s="39" t="e">
        <f>IF($E592="",IF(INDEX(Mal!$F$9:$F$431,COUNTIF($E$108:$F591,"")-COUNT($H$108:$H591)+1,0)=D591,"",INDEX(Mal!$F$9:$F$431,COUNTIF($E$108:$F591,"")-COUNT($H$108:$H591)+1,0)),"")</f>
        <v>#N/A</v>
      </c>
      <c r="E592" s="39" t="e">
        <f>IF(AND(E591="",$H592=$H591),"",IF(VLOOKUP(H592,Mal!$A$9:$B$431,2,0)='Sales Orders'!E591,"",VLOOKUP($H592,Mal!$A$9:$B$431,2,0)))</f>
        <v>#N/A</v>
      </c>
      <c r="F592" s="39" t="e">
        <f>IF($E592="",IF(INDEX(Mal!$C$9:$C$431,COUNTIF($E$108:$F591,"")-COUNT($H$108:$H591)+1,0)=F591,"",INDEX(Mal!$C$9:$C$431,COUNTIF($E$108:$F591,"")-COUNT($H$108:$H591)+1,0)),"")</f>
        <v>#N/A</v>
      </c>
      <c r="G592" s="39" t="e">
        <f t="shared" si="31"/>
        <v>#N/A</v>
      </c>
      <c r="H592" s="39">
        <f>IF(COUNTIF(Mal!$A$9:$A$431,'Sales Orders'!H591)+COUNTIFS(Mal!$A$9:$A$431,H591,Mal!$B$9:$B$431,"&lt;&gt;")+COUNTIFS(Mal!$A$9:$A$431,H591,Mal!$C$9:$C$431,"&lt;&gt;")=COUNTIF('Sales Orders'!$H$108:H591,'Sales Orders'!H591),'Sales Orders'!H591+1,'Sales Orders'!H591)</f>
        <v>2</v>
      </c>
      <c r="I592" s="39" t="e">
        <f>IF(E592="","",IF(Mal!$C$5="","",Mal!$C$5))</f>
        <v>#N/A</v>
      </c>
      <c r="J592" s="39" t="e">
        <f>IF(AND(J591="",$H592=$H591),"",IF(VLOOKUP($H592,Mal!$A$9:$H$431,7,0)='Sales Orders'!J591,"",VLOOKUP($H592,Mal!$A$9:$H$431,7,0)))</f>
        <v>#N/A</v>
      </c>
      <c r="K592" s="39" t="e">
        <f>IF(AND(K591="",$H592=$H591),"",IF(VLOOKUP($H592,Mal!$A$9:$H$431,8,0)='Sales Orders'!K591,"",VLOOKUP($H592,Mal!$A$9:$H$431,8,0)))</f>
        <v>#N/A</v>
      </c>
      <c r="L592" s="39" t="e">
        <f>IF(E592="","",IF(Mal!$C$6="","",Mal!$C$6))</f>
        <v>#N/A</v>
      </c>
      <c r="M592" s="39" t="e">
        <f>IF($E592="",IF(INDEX(Mal!K$9:K$431,COUNTIF($E$108:$F591,"")-COUNT($H$108:$H591)+1,0)=M591,"",INDEX(Mal!K$9:K$431,COUNTIF($E$108:$F591,"")-COUNT($H$108:$H591)+1,0)),"")</f>
        <v>#N/A</v>
      </c>
      <c r="N592" s="39" t="e">
        <f>IF($E592="",IF(INDEX(Mal!L$9:L$431,COUNTIF($E$108:$F591,"")-COUNT($H$108:$H591)+1,0)=N591,"",INDEX(Mal!L$9:L$431,COUNTIF($E$108:$F591,"")-COUNT($H$108:$H591)+1,0)),"")</f>
        <v>#N/A</v>
      </c>
      <c r="O592" s="39" t="e">
        <f>IF($E592="",IF(INDEX(Mal!M$9:M$431,COUNTIF($E$108:$F591,"")-COUNT($H$108:$H591)+1,0)=O591,"",INDEX(Mal!M$9:M$431,COUNTIF($E$108:$F591,"")-COUNT($H$108:$H591)+1,0)),"")</f>
        <v>#N/A</v>
      </c>
      <c r="P592" s="39" t="e">
        <f>IF($E592="",IF(INDEX(Mal!N$9:N$431,COUNTIF($E$108:$F591,"")-COUNT($H$108:$H591)+1,0)=P591,"",INDEX(Mal!N$9:N$431,COUNTIF($E$108:$F591,"")-COUNT($H$108:$H591)+1,0)),"")</f>
        <v>#N/A</v>
      </c>
      <c r="Q592" s="39" t="e">
        <f>IF($E592="",IF(INDEX(Mal!O$9:O$431,COUNTIF($E$108:$F591,"")-COUNT($H$108:$H591)+1,0)=Q591,"",INDEX(Mal!O$9:O$431,COUNTIF($E$108:$F591,"")-COUNT($H$108:$H591)+1,0)),"")</f>
        <v>#N/A</v>
      </c>
      <c r="R592" s="39" t="e">
        <f>IF($E592="",IF(INDEX(Mal!P$9:P$431,COUNTIF($E$108:$F591,"")-COUNT($H$108:$H591)+1,0)=R591,"",INDEX(Mal!P$9:P$431,COUNTIF($E$108:$F591,"")-COUNT($H$108:$H591)+1,0)),"")</f>
        <v>#N/A</v>
      </c>
      <c r="S592" s="39" t="e">
        <f>IF($E592="",IF(INDEX(Mal!Q$9:Q$431,COUNTIF($E$108:$F591,"")-COUNT($H$108:$H591)+1,0)=S591,"",INDEX(Mal!Q$9:Q$431,COUNTIF($E$108:$F591,"")-COUNT($H$108:$H591)+1,0)),"")</f>
        <v>#N/A</v>
      </c>
      <c r="T592" s="39" t="e">
        <f>IF($E592="",IF(INDEX(Mal!R$9:R$431,COUNTIF($E$108:$F591,"")-COUNT($H$108:$H591)+1,0)=T591,"",INDEX(Mal!R$9:R$431,COUNTIF($E$108:$F591,"")-COUNT($H$108:$H591)+1,0)),"")</f>
        <v>#N/A</v>
      </c>
      <c r="U592" s="39" t="e">
        <f>IF($E592="",IF(INDEX(Mal!S$9:S$431,COUNTIF($E$108:$F591,"")-COUNT($H$108:$H591)+1,0)=U591,"",INDEX(Mal!S$9:S$431,COUNTIF($E$108:$F591,"")-COUNT($H$108:$H591)+1,0)),"")</f>
        <v>#N/A</v>
      </c>
      <c r="V592" s="39" t="e">
        <f t="shared" si="28"/>
        <v>#N/A</v>
      </c>
      <c r="W592" s="39" t="e">
        <f>IF(IF(AND(E592="",F592=""),INDEX(Mal!I$9:I$431,(COUNT($H$108:$H592)-COUNTIF($V$108:$V592,"")),0),"")="","",IF(AND(E592="",F592=""),INDEX(Mal!I$9:I$431,(COUNT($H$108:$H592)-COUNTIF($V$108:$V592,"")),0),""))</f>
        <v>#N/A</v>
      </c>
      <c r="X592" s="39" t="e">
        <f>IF($E592="",IF(INDEX(Mal!J$9:J$431,COUNTIF($E$108:$F591,"")-COUNT($H$108:$H591)+1,0)=X591,"",INDEX(Mal!J$9:J$431,COUNTIF($E$108:$F591,"")-COUNT($H$108:$H591)+1,0)),"")</f>
        <v>#N/A</v>
      </c>
      <c r="Y592" s="39" t="e">
        <f>IF(AND(Y591="",$H592=$H591),"",IF(VLOOKUP($H592,Mal!$A$9:$T$431,20,0)='Sales Orders'!Y591,"",VLOOKUP($H592,Mal!$A$9:$T$431,20,0)))</f>
        <v>#N/A</v>
      </c>
      <c r="Z592" s="39" t="e">
        <f t="shared" si="29"/>
        <v>#N/A</v>
      </c>
    </row>
    <row r="593" spans="1:26">
      <c r="A593" t="str">
        <f>IFERROR(IF(VLOOKUP(H593,Mal!$A$9:$A$431,1,0),"","END"),"END")</f>
        <v>END</v>
      </c>
      <c r="B593" s="39" t="e">
        <f>IF($E593="",IF(INDEX(Mal!$D$9:$D$431,COUNTIF($E$108:$F592,"")-COUNT($H$108:$H592)+1,0)=B592,"",INDEX(Mal!$D$9:$D$431,COUNTIF($E$108:$F592,"")-COUNT($H$108:$H592)+1,0)),"")</f>
        <v>#N/A</v>
      </c>
      <c r="C593" s="39" t="e">
        <f t="shared" si="30"/>
        <v>#N/A</v>
      </c>
      <c r="D593" s="39" t="e">
        <f>IF($E593="",IF(INDEX(Mal!$F$9:$F$431,COUNTIF($E$108:$F592,"")-COUNT($H$108:$H592)+1,0)=D592,"",INDEX(Mal!$F$9:$F$431,COUNTIF($E$108:$F592,"")-COUNT($H$108:$H592)+1,0)),"")</f>
        <v>#N/A</v>
      </c>
      <c r="E593" s="39" t="e">
        <f>IF(AND(E592="",$H593=$H592),"",IF(VLOOKUP(H593,Mal!$A$9:$B$431,2,0)='Sales Orders'!E592,"",VLOOKUP($H593,Mal!$A$9:$B$431,2,0)))</f>
        <v>#N/A</v>
      </c>
      <c r="F593" s="39" t="e">
        <f>IF($E593="",IF(INDEX(Mal!$C$9:$C$431,COUNTIF($E$108:$F592,"")-COUNT($H$108:$H592)+1,0)=F592,"",INDEX(Mal!$C$9:$C$431,COUNTIF($E$108:$F592,"")-COUNT($H$108:$H592)+1,0)),"")</f>
        <v>#N/A</v>
      </c>
      <c r="G593" s="39" t="e">
        <f t="shared" si="31"/>
        <v>#N/A</v>
      </c>
      <c r="H593" s="39">
        <f>IF(COUNTIF(Mal!$A$9:$A$431,'Sales Orders'!H592)+COUNTIFS(Mal!$A$9:$A$431,H592,Mal!$B$9:$B$431,"&lt;&gt;")+COUNTIFS(Mal!$A$9:$A$431,H592,Mal!$C$9:$C$431,"&lt;&gt;")=COUNTIF('Sales Orders'!$H$108:H592,'Sales Orders'!H592),'Sales Orders'!H592+1,'Sales Orders'!H592)</f>
        <v>2</v>
      </c>
      <c r="I593" s="39" t="e">
        <f>IF(E593="","",IF(Mal!$C$5="","",Mal!$C$5))</f>
        <v>#N/A</v>
      </c>
      <c r="J593" s="39" t="e">
        <f>IF(AND(J592="",$H593=$H592),"",IF(VLOOKUP($H593,Mal!$A$9:$H$431,7,0)='Sales Orders'!J592,"",VLOOKUP($H593,Mal!$A$9:$H$431,7,0)))</f>
        <v>#N/A</v>
      </c>
      <c r="K593" s="39" t="e">
        <f>IF(AND(K592="",$H593=$H592),"",IF(VLOOKUP($H593,Mal!$A$9:$H$431,8,0)='Sales Orders'!K592,"",VLOOKUP($H593,Mal!$A$9:$H$431,8,0)))</f>
        <v>#N/A</v>
      </c>
      <c r="L593" s="39" t="e">
        <f>IF(E593="","",IF(Mal!$C$6="","",Mal!$C$6))</f>
        <v>#N/A</v>
      </c>
      <c r="M593" s="39" t="e">
        <f>IF($E593="",IF(INDEX(Mal!K$9:K$431,COUNTIF($E$108:$F592,"")-COUNT($H$108:$H592)+1,0)=M592,"",INDEX(Mal!K$9:K$431,COUNTIF($E$108:$F592,"")-COUNT($H$108:$H592)+1,0)),"")</f>
        <v>#N/A</v>
      </c>
      <c r="N593" s="39" t="e">
        <f>IF($E593="",IF(INDEX(Mal!L$9:L$431,COUNTIF($E$108:$F592,"")-COUNT($H$108:$H592)+1,0)=N592,"",INDEX(Mal!L$9:L$431,COUNTIF($E$108:$F592,"")-COUNT($H$108:$H592)+1,0)),"")</f>
        <v>#N/A</v>
      </c>
      <c r="O593" s="39" t="e">
        <f>IF($E593="",IF(INDEX(Mal!M$9:M$431,COUNTIF($E$108:$F592,"")-COUNT($H$108:$H592)+1,0)=O592,"",INDEX(Mal!M$9:M$431,COUNTIF($E$108:$F592,"")-COUNT($H$108:$H592)+1,0)),"")</f>
        <v>#N/A</v>
      </c>
      <c r="P593" s="39" t="e">
        <f>IF($E593="",IF(INDEX(Mal!N$9:N$431,COUNTIF($E$108:$F592,"")-COUNT($H$108:$H592)+1,0)=P592,"",INDEX(Mal!N$9:N$431,COUNTIF($E$108:$F592,"")-COUNT($H$108:$H592)+1,0)),"")</f>
        <v>#N/A</v>
      </c>
      <c r="Q593" s="39" t="e">
        <f>IF($E593="",IF(INDEX(Mal!O$9:O$431,COUNTIF($E$108:$F592,"")-COUNT($H$108:$H592)+1,0)=Q592,"",INDEX(Mal!O$9:O$431,COUNTIF($E$108:$F592,"")-COUNT($H$108:$H592)+1,0)),"")</f>
        <v>#N/A</v>
      </c>
      <c r="R593" s="39" t="e">
        <f>IF($E593="",IF(INDEX(Mal!P$9:P$431,COUNTIF($E$108:$F592,"")-COUNT($H$108:$H592)+1,0)=R592,"",INDEX(Mal!P$9:P$431,COUNTIF($E$108:$F592,"")-COUNT($H$108:$H592)+1,0)),"")</f>
        <v>#N/A</v>
      </c>
      <c r="S593" s="39" t="e">
        <f>IF($E593="",IF(INDEX(Mal!Q$9:Q$431,COUNTIF($E$108:$F592,"")-COUNT($H$108:$H592)+1,0)=S592,"",INDEX(Mal!Q$9:Q$431,COUNTIF($E$108:$F592,"")-COUNT($H$108:$H592)+1,0)),"")</f>
        <v>#N/A</v>
      </c>
      <c r="T593" s="39" t="e">
        <f>IF($E593="",IF(INDEX(Mal!R$9:R$431,COUNTIF($E$108:$F592,"")-COUNT($H$108:$H592)+1,0)=T592,"",INDEX(Mal!R$9:R$431,COUNTIF($E$108:$F592,"")-COUNT($H$108:$H592)+1,0)),"")</f>
        <v>#N/A</v>
      </c>
      <c r="U593" s="39" t="e">
        <f>IF($E593="",IF(INDEX(Mal!S$9:S$431,COUNTIF($E$108:$F592,"")-COUNT($H$108:$H592)+1,0)=U592,"",INDEX(Mal!S$9:S$431,COUNTIF($E$108:$F592,"")-COUNT($H$108:$H592)+1,0)),"")</f>
        <v>#N/A</v>
      </c>
      <c r="V593" s="39" t="e">
        <f t="shared" si="28"/>
        <v>#N/A</v>
      </c>
      <c r="W593" s="39" t="e">
        <f>IF(IF(AND(E593="",F593=""),INDEX(Mal!I$9:I$431,(COUNT($H$108:$H593)-COUNTIF($V$108:$V593,"")),0),"")="","",IF(AND(E593="",F593=""),INDEX(Mal!I$9:I$431,(COUNT($H$108:$H593)-COUNTIF($V$108:$V593,"")),0),""))</f>
        <v>#N/A</v>
      </c>
      <c r="X593" s="39" t="e">
        <f>IF($E593="",IF(INDEX(Mal!J$9:J$431,COUNTIF($E$108:$F592,"")-COUNT($H$108:$H592)+1,0)=X592,"",INDEX(Mal!J$9:J$431,COUNTIF($E$108:$F592,"")-COUNT($H$108:$H592)+1,0)),"")</f>
        <v>#N/A</v>
      </c>
      <c r="Y593" s="39" t="e">
        <f>IF(AND(Y592="",$H593=$H592),"",IF(VLOOKUP($H593,Mal!$A$9:$T$431,20,0)='Sales Orders'!Y592,"",VLOOKUP($H593,Mal!$A$9:$T$431,20,0)))</f>
        <v>#N/A</v>
      </c>
      <c r="Z593" s="39" t="e">
        <f t="shared" si="29"/>
        <v>#N/A</v>
      </c>
    </row>
    <row r="594" spans="1:26">
      <c r="A594" t="str">
        <f>IFERROR(IF(VLOOKUP(H594,Mal!$A$9:$A$431,1,0),"","END"),"END")</f>
        <v>END</v>
      </c>
      <c r="B594" s="39" t="e">
        <f>IF($E594="",IF(INDEX(Mal!$D$9:$D$431,COUNTIF($E$108:$F593,"")-COUNT($H$108:$H593)+1,0)=B593,"",INDEX(Mal!$D$9:$D$431,COUNTIF($E$108:$F593,"")-COUNT($H$108:$H593)+1,0)),"")</f>
        <v>#N/A</v>
      </c>
      <c r="C594" s="39" t="e">
        <f t="shared" si="30"/>
        <v>#N/A</v>
      </c>
      <c r="D594" s="39" t="e">
        <f>IF($E594="",IF(INDEX(Mal!$F$9:$F$431,COUNTIF($E$108:$F593,"")-COUNT($H$108:$H593)+1,0)=D593,"",INDEX(Mal!$F$9:$F$431,COUNTIF($E$108:$F593,"")-COUNT($H$108:$H593)+1,0)),"")</f>
        <v>#N/A</v>
      </c>
      <c r="E594" s="39" t="e">
        <f>IF(AND(E593="",$H594=$H593),"",IF(VLOOKUP(H594,Mal!$A$9:$B$431,2,0)='Sales Orders'!E593,"",VLOOKUP($H594,Mal!$A$9:$B$431,2,0)))</f>
        <v>#N/A</v>
      </c>
      <c r="F594" s="39" t="e">
        <f>IF($E594="",IF(INDEX(Mal!$C$9:$C$431,COUNTIF($E$108:$F593,"")-COUNT($H$108:$H593)+1,0)=F593,"",INDEX(Mal!$C$9:$C$431,COUNTIF($E$108:$F593,"")-COUNT($H$108:$H593)+1,0)),"")</f>
        <v>#N/A</v>
      </c>
      <c r="G594" s="39" t="e">
        <f t="shared" si="31"/>
        <v>#N/A</v>
      </c>
      <c r="H594" s="39">
        <f>IF(COUNTIF(Mal!$A$9:$A$431,'Sales Orders'!H593)+COUNTIFS(Mal!$A$9:$A$431,H593,Mal!$B$9:$B$431,"&lt;&gt;")+COUNTIFS(Mal!$A$9:$A$431,H593,Mal!$C$9:$C$431,"&lt;&gt;")=COUNTIF('Sales Orders'!$H$108:H593,'Sales Orders'!H593),'Sales Orders'!H593+1,'Sales Orders'!H593)</f>
        <v>2</v>
      </c>
      <c r="I594" s="39" t="e">
        <f>IF(E594="","",IF(Mal!$C$5="","",Mal!$C$5))</f>
        <v>#N/A</v>
      </c>
      <c r="J594" s="39" t="e">
        <f>IF(AND(J593="",$H594=$H593),"",IF(VLOOKUP($H594,Mal!$A$9:$H$431,7,0)='Sales Orders'!J593,"",VLOOKUP($H594,Mal!$A$9:$H$431,7,0)))</f>
        <v>#N/A</v>
      </c>
      <c r="K594" s="39" t="e">
        <f>IF(AND(K593="",$H594=$H593),"",IF(VLOOKUP($H594,Mal!$A$9:$H$431,8,0)='Sales Orders'!K593,"",VLOOKUP($H594,Mal!$A$9:$H$431,8,0)))</f>
        <v>#N/A</v>
      </c>
      <c r="L594" s="39" t="e">
        <f>IF(E594="","",IF(Mal!$C$6="","",Mal!$C$6))</f>
        <v>#N/A</v>
      </c>
      <c r="M594" s="39" t="e">
        <f>IF($E594="",IF(INDEX(Mal!K$9:K$431,COUNTIF($E$108:$F593,"")-COUNT($H$108:$H593)+1,0)=M593,"",INDEX(Mal!K$9:K$431,COUNTIF($E$108:$F593,"")-COUNT($H$108:$H593)+1,0)),"")</f>
        <v>#N/A</v>
      </c>
      <c r="N594" s="39" t="e">
        <f>IF($E594="",IF(INDEX(Mal!L$9:L$431,COUNTIF($E$108:$F593,"")-COUNT($H$108:$H593)+1,0)=N593,"",INDEX(Mal!L$9:L$431,COUNTIF($E$108:$F593,"")-COUNT($H$108:$H593)+1,0)),"")</f>
        <v>#N/A</v>
      </c>
      <c r="O594" s="39" t="e">
        <f>IF($E594="",IF(INDEX(Mal!M$9:M$431,COUNTIF($E$108:$F593,"")-COUNT($H$108:$H593)+1,0)=O593,"",INDEX(Mal!M$9:M$431,COUNTIF($E$108:$F593,"")-COUNT($H$108:$H593)+1,0)),"")</f>
        <v>#N/A</v>
      </c>
      <c r="P594" s="39" t="e">
        <f>IF($E594="",IF(INDEX(Mal!N$9:N$431,COUNTIF($E$108:$F593,"")-COUNT($H$108:$H593)+1,0)=P593,"",INDEX(Mal!N$9:N$431,COUNTIF($E$108:$F593,"")-COUNT($H$108:$H593)+1,0)),"")</f>
        <v>#N/A</v>
      </c>
      <c r="Q594" s="39" t="e">
        <f>IF($E594="",IF(INDEX(Mal!O$9:O$431,COUNTIF($E$108:$F593,"")-COUNT($H$108:$H593)+1,0)=Q593,"",INDEX(Mal!O$9:O$431,COUNTIF($E$108:$F593,"")-COUNT($H$108:$H593)+1,0)),"")</f>
        <v>#N/A</v>
      </c>
      <c r="R594" s="39" t="e">
        <f>IF($E594="",IF(INDEX(Mal!P$9:P$431,COUNTIF($E$108:$F593,"")-COUNT($H$108:$H593)+1,0)=R593,"",INDEX(Mal!P$9:P$431,COUNTIF($E$108:$F593,"")-COUNT($H$108:$H593)+1,0)),"")</f>
        <v>#N/A</v>
      </c>
      <c r="S594" s="39" t="e">
        <f>IF($E594="",IF(INDEX(Mal!Q$9:Q$431,COUNTIF($E$108:$F593,"")-COUNT($H$108:$H593)+1,0)=S593,"",INDEX(Mal!Q$9:Q$431,COUNTIF($E$108:$F593,"")-COUNT($H$108:$H593)+1,0)),"")</f>
        <v>#N/A</v>
      </c>
      <c r="T594" s="39" t="e">
        <f>IF($E594="",IF(INDEX(Mal!R$9:R$431,COUNTIF($E$108:$F593,"")-COUNT($H$108:$H593)+1,0)=T593,"",INDEX(Mal!R$9:R$431,COUNTIF($E$108:$F593,"")-COUNT($H$108:$H593)+1,0)),"")</f>
        <v>#N/A</v>
      </c>
      <c r="U594" s="39" t="e">
        <f>IF($E594="",IF(INDEX(Mal!S$9:S$431,COUNTIF($E$108:$F593,"")-COUNT($H$108:$H593)+1,0)=U593,"",INDEX(Mal!S$9:S$431,COUNTIF($E$108:$F593,"")-COUNT($H$108:$H593)+1,0)),"")</f>
        <v>#N/A</v>
      </c>
      <c r="V594" s="39" t="e">
        <f t="shared" si="28"/>
        <v>#N/A</v>
      </c>
      <c r="W594" s="39" t="e">
        <f>IF(IF(AND(E594="",F594=""),INDEX(Mal!I$9:I$431,(COUNT($H$108:$H594)-COUNTIF($V$108:$V594,"")),0),"")="","",IF(AND(E594="",F594=""),INDEX(Mal!I$9:I$431,(COUNT($H$108:$H594)-COUNTIF($V$108:$V594,"")),0),""))</f>
        <v>#N/A</v>
      </c>
      <c r="X594" s="39" t="e">
        <f>IF($E594="",IF(INDEX(Mal!J$9:J$431,COUNTIF($E$108:$F593,"")-COUNT($H$108:$H593)+1,0)=X593,"",INDEX(Mal!J$9:J$431,COUNTIF($E$108:$F593,"")-COUNT($H$108:$H593)+1,0)),"")</f>
        <v>#N/A</v>
      </c>
      <c r="Y594" s="39" t="e">
        <f>IF(AND(Y593="",$H594=$H593),"",IF(VLOOKUP($H594,Mal!$A$9:$T$431,20,0)='Sales Orders'!Y593,"",VLOOKUP($H594,Mal!$A$9:$T$431,20,0)))</f>
        <v>#N/A</v>
      </c>
      <c r="Z594" s="39" t="e">
        <f t="shared" si="29"/>
        <v>#N/A</v>
      </c>
    </row>
    <row r="595" spans="1:26">
      <c r="A595" t="str">
        <f>IFERROR(IF(VLOOKUP(H595,Mal!$A$9:$A$431,1,0),"","END"),"END")</f>
        <v>END</v>
      </c>
      <c r="B595" s="39" t="e">
        <f>IF($E595="",IF(INDEX(Mal!$D$9:$D$431,COUNTIF($E$108:$F594,"")-COUNT($H$108:$H594)+1,0)=B594,"",INDEX(Mal!$D$9:$D$431,COUNTIF($E$108:$F594,"")-COUNT($H$108:$H594)+1,0)),"")</f>
        <v>#N/A</v>
      </c>
      <c r="C595" s="39" t="e">
        <f t="shared" si="30"/>
        <v>#N/A</v>
      </c>
      <c r="D595" s="39" t="e">
        <f>IF($E595="",IF(INDEX(Mal!$F$9:$F$431,COUNTIF($E$108:$F594,"")-COUNT($H$108:$H594)+1,0)=D594,"",INDEX(Mal!$F$9:$F$431,COUNTIF($E$108:$F594,"")-COUNT($H$108:$H594)+1,0)),"")</f>
        <v>#N/A</v>
      </c>
      <c r="E595" s="39" t="e">
        <f>IF(AND(E594="",$H595=$H594),"",IF(VLOOKUP(H595,Mal!$A$9:$B$431,2,0)='Sales Orders'!E594,"",VLOOKUP($H595,Mal!$A$9:$B$431,2,0)))</f>
        <v>#N/A</v>
      </c>
      <c r="F595" s="39" t="e">
        <f>IF($E595="",IF(INDEX(Mal!$C$9:$C$431,COUNTIF($E$108:$F594,"")-COUNT($H$108:$H594)+1,0)=F594,"",INDEX(Mal!$C$9:$C$431,COUNTIF($E$108:$F594,"")-COUNT($H$108:$H594)+1,0)),"")</f>
        <v>#N/A</v>
      </c>
      <c r="G595" s="39" t="e">
        <f t="shared" si="31"/>
        <v>#N/A</v>
      </c>
      <c r="H595" s="39">
        <f>IF(COUNTIF(Mal!$A$9:$A$431,'Sales Orders'!H594)+COUNTIFS(Mal!$A$9:$A$431,H594,Mal!$B$9:$B$431,"&lt;&gt;")+COUNTIFS(Mal!$A$9:$A$431,H594,Mal!$C$9:$C$431,"&lt;&gt;")=COUNTIF('Sales Orders'!$H$108:H594,'Sales Orders'!H594),'Sales Orders'!H594+1,'Sales Orders'!H594)</f>
        <v>2</v>
      </c>
      <c r="I595" s="39" t="e">
        <f>IF(E595="","",IF(Mal!$C$5="","",Mal!$C$5))</f>
        <v>#N/A</v>
      </c>
      <c r="J595" s="39" t="e">
        <f>IF(AND(J594="",$H595=$H594),"",IF(VLOOKUP($H595,Mal!$A$9:$H$431,7,0)='Sales Orders'!J594,"",VLOOKUP($H595,Mal!$A$9:$H$431,7,0)))</f>
        <v>#N/A</v>
      </c>
      <c r="K595" s="39" t="e">
        <f>IF(AND(K594="",$H595=$H594),"",IF(VLOOKUP($H595,Mal!$A$9:$H$431,8,0)='Sales Orders'!K594,"",VLOOKUP($H595,Mal!$A$9:$H$431,8,0)))</f>
        <v>#N/A</v>
      </c>
      <c r="L595" s="39" t="e">
        <f>IF(E595="","",IF(Mal!$C$6="","",Mal!$C$6))</f>
        <v>#N/A</v>
      </c>
      <c r="M595" s="39" t="e">
        <f>IF($E595="",IF(INDEX(Mal!K$9:K$431,COUNTIF($E$108:$F594,"")-COUNT($H$108:$H594)+1,0)=M594,"",INDEX(Mal!K$9:K$431,COUNTIF($E$108:$F594,"")-COUNT($H$108:$H594)+1,0)),"")</f>
        <v>#N/A</v>
      </c>
      <c r="N595" s="39" t="e">
        <f>IF($E595="",IF(INDEX(Mal!L$9:L$431,COUNTIF($E$108:$F594,"")-COUNT($H$108:$H594)+1,0)=N594,"",INDEX(Mal!L$9:L$431,COUNTIF($E$108:$F594,"")-COUNT($H$108:$H594)+1,0)),"")</f>
        <v>#N/A</v>
      </c>
      <c r="O595" s="39" t="e">
        <f>IF($E595="",IF(INDEX(Mal!M$9:M$431,COUNTIF($E$108:$F594,"")-COUNT($H$108:$H594)+1,0)=O594,"",INDEX(Mal!M$9:M$431,COUNTIF($E$108:$F594,"")-COUNT($H$108:$H594)+1,0)),"")</f>
        <v>#N/A</v>
      </c>
      <c r="P595" s="39" t="e">
        <f>IF($E595="",IF(INDEX(Mal!N$9:N$431,COUNTIF($E$108:$F594,"")-COUNT($H$108:$H594)+1,0)=P594,"",INDEX(Mal!N$9:N$431,COUNTIF($E$108:$F594,"")-COUNT($H$108:$H594)+1,0)),"")</f>
        <v>#N/A</v>
      </c>
      <c r="Q595" s="39" t="e">
        <f>IF($E595="",IF(INDEX(Mal!O$9:O$431,COUNTIF($E$108:$F594,"")-COUNT($H$108:$H594)+1,0)=Q594,"",INDEX(Mal!O$9:O$431,COUNTIF($E$108:$F594,"")-COUNT($H$108:$H594)+1,0)),"")</f>
        <v>#N/A</v>
      </c>
      <c r="R595" s="39" t="e">
        <f>IF($E595="",IF(INDEX(Mal!P$9:P$431,COUNTIF($E$108:$F594,"")-COUNT($H$108:$H594)+1,0)=R594,"",INDEX(Mal!P$9:P$431,COUNTIF($E$108:$F594,"")-COUNT($H$108:$H594)+1,0)),"")</f>
        <v>#N/A</v>
      </c>
      <c r="S595" s="39" t="e">
        <f>IF($E595="",IF(INDEX(Mal!Q$9:Q$431,COUNTIF($E$108:$F594,"")-COUNT($H$108:$H594)+1,0)=S594,"",INDEX(Mal!Q$9:Q$431,COUNTIF($E$108:$F594,"")-COUNT($H$108:$H594)+1,0)),"")</f>
        <v>#N/A</v>
      </c>
      <c r="T595" s="39" t="e">
        <f>IF($E595="",IF(INDEX(Mal!R$9:R$431,COUNTIF($E$108:$F594,"")-COUNT($H$108:$H594)+1,0)=T594,"",INDEX(Mal!R$9:R$431,COUNTIF($E$108:$F594,"")-COUNT($H$108:$H594)+1,0)),"")</f>
        <v>#N/A</v>
      </c>
      <c r="U595" s="39" t="e">
        <f>IF($E595="",IF(INDEX(Mal!S$9:S$431,COUNTIF($E$108:$F594,"")-COUNT($H$108:$H594)+1,0)=U594,"",INDEX(Mal!S$9:S$431,COUNTIF($E$108:$F594,"")-COUNT($H$108:$H594)+1,0)),"")</f>
        <v>#N/A</v>
      </c>
      <c r="V595" s="39" t="e">
        <f t="shared" si="28"/>
        <v>#N/A</v>
      </c>
      <c r="W595" s="39" t="e">
        <f>IF(IF(AND(E595="",F595=""),INDEX(Mal!I$9:I$431,(COUNT($H$108:$H595)-COUNTIF($V$108:$V595,"")),0),"")="","",IF(AND(E595="",F595=""),INDEX(Mal!I$9:I$431,(COUNT($H$108:$H595)-COUNTIF($V$108:$V595,"")),0),""))</f>
        <v>#N/A</v>
      </c>
      <c r="X595" s="39" t="e">
        <f>IF($E595="",IF(INDEX(Mal!J$9:J$431,COUNTIF($E$108:$F594,"")-COUNT($H$108:$H594)+1,0)=X594,"",INDEX(Mal!J$9:J$431,COUNTIF($E$108:$F594,"")-COUNT($H$108:$H594)+1,0)),"")</f>
        <v>#N/A</v>
      </c>
      <c r="Y595" s="39" t="e">
        <f>IF(AND(Y594="",$H595=$H594),"",IF(VLOOKUP($H595,Mal!$A$9:$T$431,20,0)='Sales Orders'!Y594,"",VLOOKUP($H595,Mal!$A$9:$T$431,20,0)))</f>
        <v>#N/A</v>
      </c>
      <c r="Z595" s="39" t="e">
        <f t="shared" si="29"/>
        <v>#N/A</v>
      </c>
    </row>
    <row r="596" spans="1:26">
      <c r="A596" t="str">
        <f>IFERROR(IF(VLOOKUP(H596,Mal!$A$9:$A$431,1,0),"","END"),"END")</f>
        <v>END</v>
      </c>
      <c r="B596" s="39" t="e">
        <f>IF($E596="",IF(INDEX(Mal!$D$9:$D$431,COUNTIF($E$108:$F595,"")-COUNT($H$108:$H595)+1,0)=B595,"",INDEX(Mal!$D$9:$D$431,COUNTIF($E$108:$F595,"")-COUNT($H$108:$H595)+1,0)),"")</f>
        <v>#N/A</v>
      </c>
      <c r="C596" s="39" t="e">
        <f t="shared" si="30"/>
        <v>#N/A</v>
      </c>
      <c r="D596" s="39" t="e">
        <f>IF($E596="",IF(INDEX(Mal!$F$9:$F$431,COUNTIF($E$108:$F595,"")-COUNT($H$108:$H595)+1,0)=D595,"",INDEX(Mal!$F$9:$F$431,COUNTIF($E$108:$F595,"")-COUNT($H$108:$H595)+1,0)),"")</f>
        <v>#N/A</v>
      </c>
      <c r="E596" s="39" t="e">
        <f>IF(AND(E595="",$H596=$H595),"",IF(VLOOKUP(H596,Mal!$A$9:$B$431,2,0)='Sales Orders'!E595,"",VLOOKUP($H596,Mal!$A$9:$B$431,2,0)))</f>
        <v>#N/A</v>
      </c>
      <c r="F596" s="39" t="e">
        <f>IF($E596="",IF(INDEX(Mal!$C$9:$C$431,COUNTIF($E$108:$F595,"")-COUNT($H$108:$H595)+1,0)=F595,"",INDEX(Mal!$C$9:$C$431,COUNTIF($E$108:$F595,"")-COUNT($H$108:$H595)+1,0)),"")</f>
        <v>#N/A</v>
      </c>
      <c r="G596" s="39" t="e">
        <f t="shared" si="31"/>
        <v>#N/A</v>
      </c>
      <c r="H596" s="39">
        <f>IF(COUNTIF(Mal!$A$9:$A$431,'Sales Orders'!H595)+COUNTIFS(Mal!$A$9:$A$431,H595,Mal!$B$9:$B$431,"&lt;&gt;")+COUNTIFS(Mal!$A$9:$A$431,H595,Mal!$C$9:$C$431,"&lt;&gt;")=COUNTIF('Sales Orders'!$H$108:H595,'Sales Orders'!H595),'Sales Orders'!H595+1,'Sales Orders'!H595)</f>
        <v>2</v>
      </c>
      <c r="I596" s="39" t="e">
        <f>IF(E596="","",IF(Mal!$C$5="","",Mal!$C$5))</f>
        <v>#N/A</v>
      </c>
      <c r="J596" s="39" t="e">
        <f>IF(AND(J595="",$H596=$H595),"",IF(VLOOKUP($H596,Mal!$A$9:$H$431,7,0)='Sales Orders'!J595,"",VLOOKUP($H596,Mal!$A$9:$H$431,7,0)))</f>
        <v>#N/A</v>
      </c>
      <c r="K596" s="39" t="e">
        <f>IF(AND(K595="",$H596=$H595),"",IF(VLOOKUP($H596,Mal!$A$9:$H$431,8,0)='Sales Orders'!K595,"",VLOOKUP($H596,Mal!$A$9:$H$431,8,0)))</f>
        <v>#N/A</v>
      </c>
      <c r="L596" s="39" t="e">
        <f>IF(E596="","",IF(Mal!$C$6="","",Mal!$C$6))</f>
        <v>#N/A</v>
      </c>
      <c r="M596" s="39" t="e">
        <f>IF($E596="",IF(INDEX(Mal!K$9:K$431,COUNTIF($E$108:$F595,"")-COUNT($H$108:$H595)+1,0)=M595,"",INDEX(Mal!K$9:K$431,COUNTIF($E$108:$F595,"")-COUNT($H$108:$H595)+1,0)),"")</f>
        <v>#N/A</v>
      </c>
      <c r="N596" s="39" t="e">
        <f>IF($E596="",IF(INDEX(Mal!L$9:L$431,COUNTIF($E$108:$F595,"")-COUNT($H$108:$H595)+1,0)=N595,"",INDEX(Mal!L$9:L$431,COUNTIF($E$108:$F595,"")-COUNT($H$108:$H595)+1,0)),"")</f>
        <v>#N/A</v>
      </c>
      <c r="O596" s="39" t="e">
        <f>IF($E596="",IF(INDEX(Mal!M$9:M$431,COUNTIF($E$108:$F595,"")-COUNT($H$108:$H595)+1,0)=O595,"",INDEX(Mal!M$9:M$431,COUNTIF($E$108:$F595,"")-COUNT($H$108:$H595)+1,0)),"")</f>
        <v>#N/A</v>
      </c>
      <c r="P596" s="39" t="e">
        <f>IF($E596="",IF(INDEX(Mal!N$9:N$431,COUNTIF($E$108:$F595,"")-COUNT($H$108:$H595)+1,0)=P595,"",INDEX(Mal!N$9:N$431,COUNTIF($E$108:$F595,"")-COUNT($H$108:$H595)+1,0)),"")</f>
        <v>#N/A</v>
      </c>
      <c r="Q596" s="39" t="e">
        <f>IF($E596="",IF(INDEX(Mal!O$9:O$431,COUNTIF($E$108:$F595,"")-COUNT($H$108:$H595)+1,0)=Q595,"",INDEX(Mal!O$9:O$431,COUNTIF($E$108:$F595,"")-COUNT($H$108:$H595)+1,0)),"")</f>
        <v>#N/A</v>
      </c>
      <c r="R596" s="39" t="e">
        <f>IF($E596="",IF(INDEX(Mal!P$9:P$431,COUNTIF($E$108:$F595,"")-COUNT($H$108:$H595)+1,0)=R595,"",INDEX(Mal!P$9:P$431,COUNTIF($E$108:$F595,"")-COUNT($H$108:$H595)+1,0)),"")</f>
        <v>#N/A</v>
      </c>
      <c r="S596" s="39" t="e">
        <f>IF($E596="",IF(INDEX(Mal!Q$9:Q$431,COUNTIF($E$108:$F595,"")-COUNT($H$108:$H595)+1,0)=S595,"",INDEX(Mal!Q$9:Q$431,COUNTIF($E$108:$F595,"")-COUNT($H$108:$H595)+1,0)),"")</f>
        <v>#N/A</v>
      </c>
      <c r="T596" s="39" t="e">
        <f>IF($E596="",IF(INDEX(Mal!R$9:R$431,COUNTIF($E$108:$F595,"")-COUNT($H$108:$H595)+1,0)=T595,"",INDEX(Mal!R$9:R$431,COUNTIF($E$108:$F595,"")-COUNT($H$108:$H595)+1,0)),"")</f>
        <v>#N/A</v>
      </c>
      <c r="U596" s="39" t="e">
        <f>IF($E596="",IF(INDEX(Mal!S$9:S$431,COUNTIF($E$108:$F595,"")-COUNT($H$108:$H595)+1,0)=U595,"",INDEX(Mal!S$9:S$431,COUNTIF($E$108:$F595,"")-COUNT($H$108:$H595)+1,0)),"")</f>
        <v>#N/A</v>
      </c>
      <c r="V596" s="39" t="e">
        <f t="shared" si="28"/>
        <v>#N/A</v>
      </c>
      <c r="W596" s="39" t="e">
        <f>IF(IF(AND(E596="",F596=""),INDEX(Mal!I$9:I$431,(COUNT($H$108:$H596)-COUNTIF($V$108:$V596,"")),0),"")="","",IF(AND(E596="",F596=""),INDEX(Mal!I$9:I$431,(COUNT($H$108:$H596)-COUNTIF($V$108:$V596,"")),0),""))</f>
        <v>#N/A</v>
      </c>
      <c r="X596" s="39" t="e">
        <f>IF($E596="",IF(INDEX(Mal!J$9:J$431,COUNTIF($E$108:$F595,"")-COUNT($H$108:$H595)+1,0)=X595,"",INDEX(Mal!J$9:J$431,COUNTIF($E$108:$F595,"")-COUNT($H$108:$H595)+1,0)),"")</f>
        <v>#N/A</v>
      </c>
      <c r="Y596" s="39" t="e">
        <f>IF(AND(Y595="",$H596=$H595),"",IF(VLOOKUP($H596,Mal!$A$9:$T$431,20,0)='Sales Orders'!Y595,"",VLOOKUP($H596,Mal!$A$9:$T$431,20,0)))</f>
        <v>#N/A</v>
      </c>
      <c r="Z596" s="39" t="e">
        <f t="shared" si="29"/>
        <v>#N/A</v>
      </c>
    </row>
    <row r="597" spans="1:26">
      <c r="A597" t="str">
        <f>IFERROR(IF(VLOOKUP(H597,Mal!$A$9:$A$431,1,0),"","END"),"END")</f>
        <v>END</v>
      </c>
      <c r="B597" s="39" t="e">
        <f>IF($E597="",IF(INDEX(Mal!$D$9:$D$431,COUNTIF($E$108:$F596,"")-COUNT($H$108:$H596)+1,0)=B596,"",INDEX(Mal!$D$9:$D$431,COUNTIF($E$108:$F596,"")-COUNT($H$108:$H596)+1,0)),"")</f>
        <v>#N/A</v>
      </c>
      <c r="C597" s="39" t="e">
        <f t="shared" si="30"/>
        <v>#N/A</v>
      </c>
      <c r="D597" s="39" t="e">
        <f>IF($E597="",IF(INDEX(Mal!$F$9:$F$431,COUNTIF($E$108:$F596,"")-COUNT($H$108:$H596)+1,0)=D596,"",INDEX(Mal!$F$9:$F$431,COUNTIF($E$108:$F596,"")-COUNT($H$108:$H596)+1,0)),"")</f>
        <v>#N/A</v>
      </c>
      <c r="E597" s="39" t="e">
        <f>IF(AND(E596="",$H597=$H596),"",IF(VLOOKUP(H597,Mal!$A$9:$B$431,2,0)='Sales Orders'!E596,"",VLOOKUP($H597,Mal!$A$9:$B$431,2,0)))</f>
        <v>#N/A</v>
      </c>
      <c r="F597" s="39" t="e">
        <f>IF($E597="",IF(INDEX(Mal!$C$9:$C$431,COUNTIF($E$108:$F596,"")-COUNT($H$108:$H596)+1,0)=F596,"",INDEX(Mal!$C$9:$C$431,COUNTIF($E$108:$F596,"")-COUNT($H$108:$H596)+1,0)),"")</f>
        <v>#N/A</v>
      </c>
      <c r="G597" s="39" t="e">
        <f t="shared" si="31"/>
        <v>#N/A</v>
      </c>
      <c r="H597" s="39">
        <f>IF(COUNTIF(Mal!$A$9:$A$431,'Sales Orders'!H596)+COUNTIFS(Mal!$A$9:$A$431,H596,Mal!$B$9:$B$431,"&lt;&gt;")+COUNTIFS(Mal!$A$9:$A$431,H596,Mal!$C$9:$C$431,"&lt;&gt;")=COUNTIF('Sales Orders'!$H$108:H596,'Sales Orders'!H596),'Sales Orders'!H596+1,'Sales Orders'!H596)</f>
        <v>2</v>
      </c>
      <c r="I597" s="39" t="e">
        <f>IF(E597="","",IF(Mal!$C$5="","",Mal!$C$5))</f>
        <v>#N/A</v>
      </c>
      <c r="J597" s="39" t="e">
        <f>IF(AND(J596="",$H597=$H596),"",IF(VLOOKUP($H597,Mal!$A$9:$H$431,7,0)='Sales Orders'!J596,"",VLOOKUP($H597,Mal!$A$9:$H$431,7,0)))</f>
        <v>#N/A</v>
      </c>
      <c r="K597" s="39" t="e">
        <f>IF(AND(K596="",$H597=$H596),"",IF(VLOOKUP($H597,Mal!$A$9:$H$431,8,0)='Sales Orders'!K596,"",VLOOKUP($H597,Mal!$A$9:$H$431,8,0)))</f>
        <v>#N/A</v>
      </c>
      <c r="L597" s="39" t="e">
        <f>IF(E597="","",IF(Mal!$C$6="","",Mal!$C$6))</f>
        <v>#N/A</v>
      </c>
      <c r="M597" s="39" t="e">
        <f>IF($E597="",IF(INDEX(Mal!K$9:K$431,COUNTIF($E$108:$F596,"")-COUNT($H$108:$H596)+1,0)=M596,"",INDEX(Mal!K$9:K$431,COUNTIF($E$108:$F596,"")-COUNT($H$108:$H596)+1,0)),"")</f>
        <v>#N/A</v>
      </c>
      <c r="N597" s="39" t="e">
        <f>IF($E597="",IF(INDEX(Mal!L$9:L$431,COUNTIF($E$108:$F596,"")-COUNT($H$108:$H596)+1,0)=N596,"",INDEX(Mal!L$9:L$431,COUNTIF($E$108:$F596,"")-COUNT($H$108:$H596)+1,0)),"")</f>
        <v>#N/A</v>
      </c>
      <c r="O597" s="39" t="e">
        <f>IF($E597="",IF(INDEX(Mal!M$9:M$431,COUNTIF($E$108:$F596,"")-COUNT($H$108:$H596)+1,0)=O596,"",INDEX(Mal!M$9:M$431,COUNTIF($E$108:$F596,"")-COUNT($H$108:$H596)+1,0)),"")</f>
        <v>#N/A</v>
      </c>
      <c r="P597" s="39" t="e">
        <f>IF($E597="",IF(INDEX(Mal!N$9:N$431,COUNTIF($E$108:$F596,"")-COUNT($H$108:$H596)+1,0)=P596,"",INDEX(Mal!N$9:N$431,COUNTIF($E$108:$F596,"")-COUNT($H$108:$H596)+1,0)),"")</f>
        <v>#N/A</v>
      </c>
      <c r="Q597" s="39" t="e">
        <f>IF($E597="",IF(INDEX(Mal!O$9:O$431,COUNTIF($E$108:$F596,"")-COUNT($H$108:$H596)+1,0)=Q596,"",INDEX(Mal!O$9:O$431,COUNTIF($E$108:$F596,"")-COUNT($H$108:$H596)+1,0)),"")</f>
        <v>#N/A</v>
      </c>
      <c r="R597" s="39" t="e">
        <f>IF($E597="",IF(INDEX(Mal!P$9:P$431,COUNTIF($E$108:$F596,"")-COUNT($H$108:$H596)+1,0)=R596,"",INDEX(Mal!P$9:P$431,COUNTIF($E$108:$F596,"")-COUNT($H$108:$H596)+1,0)),"")</f>
        <v>#N/A</v>
      </c>
      <c r="S597" s="39" t="e">
        <f>IF($E597="",IF(INDEX(Mal!Q$9:Q$431,COUNTIF($E$108:$F596,"")-COUNT($H$108:$H596)+1,0)=S596,"",INDEX(Mal!Q$9:Q$431,COUNTIF($E$108:$F596,"")-COUNT($H$108:$H596)+1,0)),"")</f>
        <v>#N/A</v>
      </c>
      <c r="T597" s="39" t="e">
        <f>IF($E597="",IF(INDEX(Mal!R$9:R$431,COUNTIF($E$108:$F596,"")-COUNT($H$108:$H596)+1,0)=T596,"",INDEX(Mal!R$9:R$431,COUNTIF($E$108:$F596,"")-COUNT($H$108:$H596)+1,0)),"")</f>
        <v>#N/A</v>
      </c>
      <c r="U597" s="39" t="e">
        <f>IF($E597="",IF(INDEX(Mal!S$9:S$431,COUNTIF($E$108:$F596,"")-COUNT($H$108:$H596)+1,0)=U596,"",INDEX(Mal!S$9:S$431,COUNTIF($E$108:$F596,"")-COUNT($H$108:$H596)+1,0)),"")</f>
        <v>#N/A</v>
      </c>
      <c r="V597" s="39" t="e">
        <f t="shared" si="28"/>
        <v>#N/A</v>
      </c>
      <c r="W597" s="39" t="e">
        <f>IF(IF(AND(E597="",F597=""),INDEX(Mal!I$9:I$431,(COUNT($H$108:$H597)-COUNTIF($V$108:$V597,"")),0),"")="","",IF(AND(E597="",F597=""),INDEX(Mal!I$9:I$431,(COUNT($H$108:$H597)-COUNTIF($V$108:$V597,"")),0),""))</f>
        <v>#N/A</v>
      </c>
      <c r="X597" s="39" t="e">
        <f>IF($E597="",IF(INDEX(Mal!J$9:J$431,COUNTIF($E$108:$F596,"")-COUNT($H$108:$H596)+1,0)=X596,"",INDEX(Mal!J$9:J$431,COUNTIF($E$108:$F596,"")-COUNT($H$108:$H596)+1,0)),"")</f>
        <v>#N/A</v>
      </c>
      <c r="Y597" s="39" t="e">
        <f>IF(AND(Y596="",$H597=$H596),"",IF(VLOOKUP($H597,Mal!$A$9:$T$431,20,0)='Sales Orders'!Y596,"",VLOOKUP($H597,Mal!$A$9:$T$431,20,0)))</f>
        <v>#N/A</v>
      </c>
      <c r="Z597" s="39" t="e">
        <f t="shared" si="29"/>
        <v>#N/A</v>
      </c>
    </row>
    <row r="598" spans="1:26">
      <c r="A598" t="str">
        <f>IFERROR(IF(VLOOKUP(H598,Mal!$A$9:$A$431,1,0),"","END"),"END")</f>
        <v>END</v>
      </c>
      <c r="B598" s="39" t="e">
        <f>IF($E598="",IF(INDEX(Mal!$D$9:$D$431,COUNTIF($E$108:$F597,"")-COUNT($H$108:$H597)+1,0)=B597,"",INDEX(Mal!$D$9:$D$431,COUNTIF($E$108:$F597,"")-COUNT($H$108:$H597)+1,0)),"")</f>
        <v>#N/A</v>
      </c>
      <c r="C598" s="39" t="e">
        <f t="shared" si="30"/>
        <v>#N/A</v>
      </c>
      <c r="D598" s="39" t="e">
        <f>IF($E598="",IF(INDEX(Mal!$F$9:$F$431,COUNTIF($E$108:$F597,"")-COUNT($H$108:$H597)+1,0)=D597,"",INDEX(Mal!$F$9:$F$431,COUNTIF($E$108:$F597,"")-COUNT($H$108:$H597)+1,0)),"")</f>
        <v>#N/A</v>
      </c>
      <c r="E598" s="39" t="e">
        <f>IF(AND(E597="",$H598=$H597),"",IF(VLOOKUP(H598,Mal!$A$9:$B$431,2,0)='Sales Orders'!E597,"",VLOOKUP($H598,Mal!$A$9:$B$431,2,0)))</f>
        <v>#N/A</v>
      </c>
      <c r="F598" s="39" t="e">
        <f>IF($E598="",IF(INDEX(Mal!$C$9:$C$431,COUNTIF($E$108:$F597,"")-COUNT($H$108:$H597)+1,0)=F597,"",INDEX(Mal!$C$9:$C$431,COUNTIF($E$108:$F597,"")-COUNT($H$108:$H597)+1,0)),"")</f>
        <v>#N/A</v>
      </c>
      <c r="G598" s="39" t="e">
        <f t="shared" si="31"/>
        <v>#N/A</v>
      </c>
      <c r="H598" s="39">
        <f>IF(COUNTIF(Mal!$A$9:$A$431,'Sales Orders'!H597)+COUNTIFS(Mal!$A$9:$A$431,H597,Mal!$B$9:$B$431,"&lt;&gt;")+COUNTIFS(Mal!$A$9:$A$431,H597,Mal!$C$9:$C$431,"&lt;&gt;")=COUNTIF('Sales Orders'!$H$108:H597,'Sales Orders'!H597),'Sales Orders'!H597+1,'Sales Orders'!H597)</f>
        <v>2</v>
      </c>
      <c r="I598" s="39" t="e">
        <f>IF(E598="","",IF(Mal!$C$5="","",Mal!$C$5))</f>
        <v>#N/A</v>
      </c>
      <c r="J598" s="39" t="e">
        <f>IF(AND(J597="",$H598=$H597),"",IF(VLOOKUP($H598,Mal!$A$9:$H$431,7,0)='Sales Orders'!J597,"",VLOOKUP($H598,Mal!$A$9:$H$431,7,0)))</f>
        <v>#N/A</v>
      </c>
      <c r="K598" s="39" t="e">
        <f>IF(AND(K597="",$H598=$H597),"",IF(VLOOKUP($H598,Mal!$A$9:$H$431,8,0)='Sales Orders'!K597,"",VLOOKUP($H598,Mal!$A$9:$H$431,8,0)))</f>
        <v>#N/A</v>
      </c>
      <c r="L598" s="39" t="e">
        <f>IF(E598="","",IF(Mal!$C$6="","",Mal!$C$6))</f>
        <v>#N/A</v>
      </c>
      <c r="M598" s="39" t="e">
        <f>IF($E598="",IF(INDEX(Mal!K$9:K$431,COUNTIF($E$108:$F597,"")-COUNT($H$108:$H597)+1,0)=M597,"",INDEX(Mal!K$9:K$431,COUNTIF($E$108:$F597,"")-COUNT($H$108:$H597)+1,0)),"")</f>
        <v>#N/A</v>
      </c>
      <c r="N598" s="39" t="e">
        <f>IF($E598="",IF(INDEX(Mal!L$9:L$431,COUNTIF($E$108:$F597,"")-COUNT($H$108:$H597)+1,0)=N597,"",INDEX(Mal!L$9:L$431,COUNTIF($E$108:$F597,"")-COUNT($H$108:$H597)+1,0)),"")</f>
        <v>#N/A</v>
      </c>
      <c r="O598" s="39" t="e">
        <f>IF($E598="",IF(INDEX(Mal!M$9:M$431,COUNTIF($E$108:$F597,"")-COUNT($H$108:$H597)+1,0)=O597,"",INDEX(Mal!M$9:M$431,COUNTIF($E$108:$F597,"")-COUNT($H$108:$H597)+1,0)),"")</f>
        <v>#N/A</v>
      </c>
      <c r="P598" s="39" t="e">
        <f>IF($E598="",IF(INDEX(Mal!N$9:N$431,COUNTIF($E$108:$F597,"")-COUNT($H$108:$H597)+1,0)=P597,"",INDEX(Mal!N$9:N$431,COUNTIF($E$108:$F597,"")-COUNT($H$108:$H597)+1,0)),"")</f>
        <v>#N/A</v>
      </c>
      <c r="Q598" s="39" t="e">
        <f>IF($E598="",IF(INDEX(Mal!O$9:O$431,COUNTIF($E$108:$F597,"")-COUNT($H$108:$H597)+1,0)=Q597,"",INDEX(Mal!O$9:O$431,COUNTIF($E$108:$F597,"")-COUNT($H$108:$H597)+1,0)),"")</f>
        <v>#N/A</v>
      </c>
      <c r="R598" s="39" t="e">
        <f>IF($E598="",IF(INDEX(Mal!P$9:P$431,COUNTIF($E$108:$F597,"")-COUNT($H$108:$H597)+1,0)=R597,"",INDEX(Mal!P$9:P$431,COUNTIF($E$108:$F597,"")-COUNT($H$108:$H597)+1,0)),"")</f>
        <v>#N/A</v>
      </c>
      <c r="S598" s="39" t="e">
        <f>IF($E598="",IF(INDEX(Mal!Q$9:Q$431,COUNTIF($E$108:$F597,"")-COUNT($H$108:$H597)+1,0)=S597,"",INDEX(Mal!Q$9:Q$431,COUNTIF($E$108:$F597,"")-COUNT($H$108:$H597)+1,0)),"")</f>
        <v>#N/A</v>
      </c>
      <c r="T598" s="39" t="e">
        <f>IF($E598="",IF(INDEX(Mal!R$9:R$431,COUNTIF($E$108:$F597,"")-COUNT($H$108:$H597)+1,0)=T597,"",INDEX(Mal!R$9:R$431,COUNTIF($E$108:$F597,"")-COUNT($H$108:$H597)+1,0)),"")</f>
        <v>#N/A</v>
      </c>
      <c r="U598" s="39" t="e">
        <f>IF($E598="",IF(INDEX(Mal!S$9:S$431,COUNTIF($E$108:$F597,"")-COUNT($H$108:$H597)+1,0)=U597,"",INDEX(Mal!S$9:S$431,COUNTIF($E$108:$F597,"")-COUNT($H$108:$H597)+1,0)),"")</f>
        <v>#N/A</v>
      </c>
      <c r="V598" s="39" t="e">
        <f t="shared" si="28"/>
        <v>#N/A</v>
      </c>
      <c r="W598" s="39" t="e">
        <f>IF(IF(AND(E598="",F598=""),INDEX(Mal!I$9:I$431,(COUNT($H$108:$H598)-COUNTIF($V$108:$V598,"")),0),"")="","",IF(AND(E598="",F598=""),INDEX(Mal!I$9:I$431,(COUNT($H$108:$H598)-COUNTIF($V$108:$V598,"")),0),""))</f>
        <v>#N/A</v>
      </c>
      <c r="X598" s="39" t="e">
        <f>IF($E598="",IF(INDEX(Mal!J$9:J$431,COUNTIF($E$108:$F597,"")-COUNT($H$108:$H597)+1,0)=X597,"",INDEX(Mal!J$9:J$431,COUNTIF($E$108:$F597,"")-COUNT($H$108:$H597)+1,0)),"")</f>
        <v>#N/A</v>
      </c>
      <c r="Y598" s="39" t="e">
        <f>IF(AND(Y597="",$H598=$H597),"",IF(VLOOKUP($H598,Mal!$A$9:$T$431,20,0)='Sales Orders'!Y597,"",VLOOKUP($H598,Mal!$A$9:$T$431,20,0)))</f>
        <v>#N/A</v>
      </c>
      <c r="Z598" s="39" t="e">
        <f t="shared" si="29"/>
        <v>#N/A</v>
      </c>
    </row>
    <row r="599" spans="1:26">
      <c r="A599" t="str">
        <f>IFERROR(IF(VLOOKUP(H599,Mal!$A$9:$A$431,1,0),"","END"),"END")</f>
        <v>END</v>
      </c>
      <c r="B599" s="39" t="e">
        <f>IF($E599="",IF(INDEX(Mal!$D$9:$D$431,COUNTIF($E$108:$F598,"")-COUNT($H$108:$H598)+1,0)=B598,"",INDEX(Mal!$D$9:$D$431,COUNTIF($E$108:$F598,"")-COUNT($H$108:$H598)+1,0)),"")</f>
        <v>#N/A</v>
      </c>
      <c r="C599" s="39" t="e">
        <f t="shared" si="30"/>
        <v>#N/A</v>
      </c>
      <c r="D599" s="39" t="e">
        <f>IF($E599="",IF(INDEX(Mal!$F$9:$F$431,COUNTIF($E$108:$F598,"")-COUNT($H$108:$H598)+1,0)=D598,"",INDEX(Mal!$F$9:$F$431,COUNTIF($E$108:$F598,"")-COUNT($H$108:$H598)+1,0)),"")</f>
        <v>#N/A</v>
      </c>
      <c r="E599" s="39" t="e">
        <f>IF(AND(E598="",$H599=$H598),"",IF(VLOOKUP(H599,Mal!$A$9:$B$431,2,0)='Sales Orders'!E598,"",VLOOKUP($H599,Mal!$A$9:$B$431,2,0)))</f>
        <v>#N/A</v>
      </c>
      <c r="F599" s="39" t="e">
        <f>IF($E599="",IF(INDEX(Mal!$C$9:$C$431,COUNTIF($E$108:$F598,"")-COUNT($H$108:$H598)+1,0)=F598,"",INDEX(Mal!$C$9:$C$431,COUNTIF($E$108:$F598,"")-COUNT($H$108:$H598)+1,0)),"")</f>
        <v>#N/A</v>
      </c>
      <c r="G599" s="39" t="e">
        <f t="shared" si="31"/>
        <v>#N/A</v>
      </c>
      <c r="H599" s="39">
        <f>IF(COUNTIF(Mal!$A$9:$A$431,'Sales Orders'!H598)+COUNTIFS(Mal!$A$9:$A$431,H598,Mal!$B$9:$B$431,"&lt;&gt;")+COUNTIFS(Mal!$A$9:$A$431,H598,Mal!$C$9:$C$431,"&lt;&gt;")=COUNTIF('Sales Orders'!$H$108:H598,'Sales Orders'!H598),'Sales Orders'!H598+1,'Sales Orders'!H598)</f>
        <v>2</v>
      </c>
      <c r="I599" s="39" t="e">
        <f>IF(E599="","",IF(Mal!$C$5="","",Mal!$C$5))</f>
        <v>#N/A</v>
      </c>
      <c r="J599" s="39" t="e">
        <f>IF(AND(J598="",$H599=$H598),"",IF(VLOOKUP($H599,Mal!$A$9:$H$431,7,0)='Sales Orders'!J598,"",VLOOKUP($H599,Mal!$A$9:$H$431,7,0)))</f>
        <v>#N/A</v>
      </c>
      <c r="K599" s="39" t="e">
        <f>IF(AND(K598="",$H599=$H598),"",IF(VLOOKUP($H599,Mal!$A$9:$H$431,8,0)='Sales Orders'!K598,"",VLOOKUP($H599,Mal!$A$9:$H$431,8,0)))</f>
        <v>#N/A</v>
      </c>
      <c r="L599" s="39" t="e">
        <f>IF(E599="","",IF(Mal!$C$6="","",Mal!$C$6))</f>
        <v>#N/A</v>
      </c>
      <c r="M599" s="39" t="e">
        <f>IF($E599="",IF(INDEX(Mal!K$9:K$431,COUNTIF($E$108:$F598,"")-COUNT($H$108:$H598)+1,0)=M598,"",INDEX(Mal!K$9:K$431,COUNTIF($E$108:$F598,"")-COUNT($H$108:$H598)+1,0)),"")</f>
        <v>#N/A</v>
      </c>
      <c r="N599" s="39" t="e">
        <f>IF($E599="",IF(INDEX(Mal!L$9:L$431,COUNTIF($E$108:$F598,"")-COUNT($H$108:$H598)+1,0)=N598,"",INDEX(Mal!L$9:L$431,COUNTIF($E$108:$F598,"")-COUNT($H$108:$H598)+1,0)),"")</f>
        <v>#N/A</v>
      </c>
      <c r="O599" s="39" t="e">
        <f>IF($E599="",IF(INDEX(Mal!M$9:M$431,COUNTIF($E$108:$F598,"")-COUNT($H$108:$H598)+1,0)=O598,"",INDEX(Mal!M$9:M$431,COUNTIF($E$108:$F598,"")-COUNT($H$108:$H598)+1,0)),"")</f>
        <v>#N/A</v>
      </c>
      <c r="P599" s="39" t="e">
        <f>IF($E599="",IF(INDEX(Mal!N$9:N$431,COUNTIF($E$108:$F598,"")-COUNT($H$108:$H598)+1,0)=P598,"",INDEX(Mal!N$9:N$431,COUNTIF($E$108:$F598,"")-COUNT($H$108:$H598)+1,0)),"")</f>
        <v>#N/A</v>
      </c>
      <c r="Q599" s="39" t="e">
        <f>IF($E599="",IF(INDEX(Mal!O$9:O$431,COUNTIF($E$108:$F598,"")-COUNT($H$108:$H598)+1,0)=Q598,"",INDEX(Mal!O$9:O$431,COUNTIF($E$108:$F598,"")-COUNT($H$108:$H598)+1,0)),"")</f>
        <v>#N/A</v>
      </c>
      <c r="R599" s="39" t="e">
        <f>IF($E599="",IF(INDEX(Mal!P$9:P$431,COUNTIF($E$108:$F598,"")-COUNT($H$108:$H598)+1,0)=R598,"",INDEX(Mal!P$9:P$431,COUNTIF($E$108:$F598,"")-COUNT($H$108:$H598)+1,0)),"")</f>
        <v>#N/A</v>
      </c>
      <c r="S599" s="39" t="e">
        <f>IF($E599="",IF(INDEX(Mal!Q$9:Q$431,COUNTIF($E$108:$F598,"")-COUNT($H$108:$H598)+1,0)=S598,"",INDEX(Mal!Q$9:Q$431,COUNTIF($E$108:$F598,"")-COUNT($H$108:$H598)+1,0)),"")</f>
        <v>#N/A</v>
      </c>
      <c r="T599" s="39" t="e">
        <f>IF($E599="",IF(INDEX(Mal!R$9:R$431,COUNTIF($E$108:$F598,"")-COUNT($H$108:$H598)+1,0)=T598,"",INDEX(Mal!R$9:R$431,COUNTIF($E$108:$F598,"")-COUNT($H$108:$H598)+1,0)),"")</f>
        <v>#N/A</v>
      </c>
      <c r="U599" s="39" t="e">
        <f>IF($E599="",IF(INDEX(Mal!S$9:S$431,COUNTIF($E$108:$F598,"")-COUNT($H$108:$H598)+1,0)=U598,"",INDEX(Mal!S$9:S$431,COUNTIF($E$108:$F598,"")-COUNT($H$108:$H598)+1,0)),"")</f>
        <v>#N/A</v>
      </c>
      <c r="V599" s="39" t="e">
        <f t="shared" si="28"/>
        <v>#N/A</v>
      </c>
      <c r="W599" s="39" t="e">
        <f>IF(IF(AND(E599="",F599=""),INDEX(Mal!I$9:I$431,(COUNT($H$108:$H599)-COUNTIF($V$108:$V599,"")),0),"")="","",IF(AND(E599="",F599=""),INDEX(Mal!I$9:I$431,(COUNT($H$108:$H599)-COUNTIF($V$108:$V599,"")),0),""))</f>
        <v>#N/A</v>
      </c>
      <c r="X599" s="39" t="e">
        <f>IF($E599="",IF(INDEX(Mal!J$9:J$431,COUNTIF($E$108:$F598,"")-COUNT($H$108:$H598)+1,0)=X598,"",INDEX(Mal!J$9:J$431,COUNTIF($E$108:$F598,"")-COUNT($H$108:$H598)+1,0)),"")</f>
        <v>#N/A</v>
      </c>
      <c r="Y599" s="39" t="e">
        <f>IF(AND(Y598="",$H599=$H598),"",IF(VLOOKUP($H599,Mal!$A$9:$T$431,20,0)='Sales Orders'!Y598,"",VLOOKUP($H599,Mal!$A$9:$T$431,20,0)))</f>
        <v>#N/A</v>
      </c>
      <c r="Z599" s="39" t="e">
        <f t="shared" si="29"/>
        <v>#N/A</v>
      </c>
    </row>
    <row r="600" spans="1:26">
      <c r="A600" t="str">
        <f>IFERROR(IF(VLOOKUP(H600,Mal!$A$9:$A$431,1,0),"","END"),"END")</f>
        <v>END</v>
      </c>
      <c r="B600" s="39" t="e">
        <f>IF($E600="",IF(INDEX(Mal!$D$9:$D$431,COUNTIF($E$108:$F599,"")-COUNT($H$108:$H599)+1,0)=B599,"",INDEX(Mal!$D$9:$D$431,COUNTIF($E$108:$F599,"")-COUNT($H$108:$H599)+1,0)),"")</f>
        <v>#N/A</v>
      </c>
      <c r="C600" s="39" t="e">
        <f t="shared" si="30"/>
        <v>#N/A</v>
      </c>
      <c r="D600" s="39" t="e">
        <f>IF($E600="",IF(INDEX(Mal!$F$9:$F$431,COUNTIF($E$108:$F599,"")-COUNT($H$108:$H599)+1,0)=D599,"",INDEX(Mal!$F$9:$F$431,COUNTIF($E$108:$F599,"")-COUNT($H$108:$H599)+1,0)),"")</f>
        <v>#N/A</v>
      </c>
      <c r="E600" s="39" t="e">
        <f>IF(AND(E599="",$H600=$H599),"",IF(VLOOKUP(H600,Mal!$A$9:$B$431,2,0)='Sales Orders'!E599,"",VLOOKUP($H600,Mal!$A$9:$B$431,2,0)))</f>
        <v>#N/A</v>
      </c>
      <c r="F600" s="39" t="e">
        <f>IF($E600="",IF(INDEX(Mal!$C$9:$C$431,COUNTIF($E$108:$F599,"")-COUNT($H$108:$H599)+1,0)=F599,"",INDEX(Mal!$C$9:$C$431,COUNTIF($E$108:$F599,"")-COUNT($H$108:$H599)+1,0)),"")</f>
        <v>#N/A</v>
      </c>
      <c r="G600" s="39" t="e">
        <f t="shared" si="31"/>
        <v>#N/A</v>
      </c>
      <c r="H600" s="39">
        <f>IF(COUNTIF(Mal!$A$9:$A$431,'Sales Orders'!H599)+COUNTIFS(Mal!$A$9:$A$431,H599,Mal!$B$9:$B$431,"&lt;&gt;")+COUNTIFS(Mal!$A$9:$A$431,H599,Mal!$C$9:$C$431,"&lt;&gt;")=COUNTIF('Sales Orders'!$H$108:H599,'Sales Orders'!H599),'Sales Orders'!H599+1,'Sales Orders'!H599)</f>
        <v>2</v>
      </c>
      <c r="I600" s="39" t="e">
        <f>IF(E600="","",IF(Mal!$C$5="","",Mal!$C$5))</f>
        <v>#N/A</v>
      </c>
      <c r="J600" s="39" t="e">
        <f>IF(AND(J599="",$H600=$H599),"",IF(VLOOKUP($H600,Mal!$A$9:$H$431,7,0)='Sales Orders'!J599,"",VLOOKUP($H600,Mal!$A$9:$H$431,7,0)))</f>
        <v>#N/A</v>
      </c>
      <c r="K600" s="39" t="e">
        <f>IF(AND(K599="",$H600=$H599),"",IF(VLOOKUP($H600,Mal!$A$9:$H$431,8,0)='Sales Orders'!K599,"",VLOOKUP($H600,Mal!$A$9:$H$431,8,0)))</f>
        <v>#N/A</v>
      </c>
      <c r="L600" s="39" t="e">
        <f>IF(E600="","",IF(Mal!$C$6="","",Mal!$C$6))</f>
        <v>#N/A</v>
      </c>
      <c r="M600" s="39" t="e">
        <f>IF($E600="",IF(INDEX(Mal!K$9:K$431,COUNTIF($E$108:$F599,"")-COUNT($H$108:$H599)+1,0)=M599,"",INDEX(Mal!K$9:K$431,COUNTIF($E$108:$F599,"")-COUNT($H$108:$H599)+1,0)),"")</f>
        <v>#N/A</v>
      </c>
      <c r="N600" s="39" t="e">
        <f>IF($E600="",IF(INDEX(Mal!L$9:L$431,COUNTIF($E$108:$F599,"")-COUNT($H$108:$H599)+1,0)=N599,"",INDEX(Mal!L$9:L$431,COUNTIF($E$108:$F599,"")-COUNT($H$108:$H599)+1,0)),"")</f>
        <v>#N/A</v>
      </c>
      <c r="O600" s="39" t="e">
        <f>IF($E600="",IF(INDEX(Mal!M$9:M$431,COUNTIF($E$108:$F599,"")-COUNT($H$108:$H599)+1,0)=O599,"",INDEX(Mal!M$9:M$431,COUNTIF($E$108:$F599,"")-COUNT($H$108:$H599)+1,0)),"")</f>
        <v>#N/A</v>
      </c>
      <c r="P600" s="39" t="e">
        <f>IF($E600="",IF(INDEX(Mal!N$9:N$431,COUNTIF($E$108:$F599,"")-COUNT($H$108:$H599)+1,0)=P599,"",INDEX(Mal!N$9:N$431,COUNTIF($E$108:$F599,"")-COUNT($H$108:$H599)+1,0)),"")</f>
        <v>#N/A</v>
      </c>
      <c r="Q600" s="39" t="e">
        <f>IF($E600="",IF(INDEX(Mal!O$9:O$431,COUNTIF($E$108:$F599,"")-COUNT($H$108:$H599)+1,0)=Q599,"",INDEX(Mal!O$9:O$431,COUNTIF($E$108:$F599,"")-COUNT($H$108:$H599)+1,0)),"")</f>
        <v>#N/A</v>
      </c>
      <c r="R600" s="39" t="e">
        <f>IF($E600="",IF(INDEX(Mal!P$9:P$431,COUNTIF($E$108:$F599,"")-COUNT($H$108:$H599)+1,0)=R599,"",INDEX(Mal!P$9:P$431,COUNTIF($E$108:$F599,"")-COUNT($H$108:$H599)+1,0)),"")</f>
        <v>#N/A</v>
      </c>
      <c r="S600" s="39" t="e">
        <f>IF($E600="",IF(INDEX(Mal!Q$9:Q$431,COUNTIF($E$108:$F599,"")-COUNT($H$108:$H599)+1,0)=S599,"",INDEX(Mal!Q$9:Q$431,COUNTIF($E$108:$F599,"")-COUNT($H$108:$H599)+1,0)),"")</f>
        <v>#N/A</v>
      </c>
      <c r="T600" s="39" t="e">
        <f>IF($E600="",IF(INDEX(Mal!R$9:R$431,COUNTIF($E$108:$F599,"")-COUNT($H$108:$H599)+1,0)=T599,"",INDEX(Mal!R$9:R$431,COUNTIF($E$108:$F599,"")-COUNT($H$108:$H599)+1,0)),"")</f>
        <v>#N/A</v>
      </c>
      <c r="U600" s="39" t="e">
        <f>IF($E600="",IF(INDEX(Mal!S$9:S$431,COUNTIF($E$108:$F599,"")-COUNT($H$108:$H599)+1,0)=U599,"",INDEX(Mal!S$9:S$431,COUNTIF($E$108:$F599,"")-COUNT($H$108:$H599)+1,0)),"")</f>
        <v>#N/A</v>
      </c>
      <c r="V600" s="39" t="e">
        <f t="shared" si="28"/>
        <v>#N/A</v>
      </c>
      <c r="W600" s="39" t="e">
        <f>IF(IF(AND(E600="",F600=""),INDEX(Mal!I$9:I$431,(COUNT($H$108:$H600)-COUNTIF($V$108:$V600,"")),0),"")="","",IF(AND(E600="",F600=""),INDEX(Mal!I$9:I$431,(COUNT($H$108:$H600)-COUNTIF($V$108:$V600,"")),0),""))</f>
        <v>#N/A</v>
      </c>
      <c r="X600" s="39" t="e">
        <f>IF($E600="",IF(INDEX(Mal!J$9:J$431,COUNTIF($E$108:$F599,"")-COUNT($H$108:$H599)+1,0)=X599,"",INDEX(Mal!J$9:J$431,COUNTIF($E$108:$F599,"")-COUNT($H$108:$H599)+1,0)),"")</f>
        <v>#N/A</v>
      </c>
      <c r="Y600" s="39" t="e">
        <f>IF(AND(Y599="",$H600=$H599),"",IF(VLOOKUP($H600,Mal!$A$9:$T$431,20,0)='Sales Orders'!Y599,"",VLOOKUP($H600,Mal!$A$9:$T$431,20,0)))</f>
        <v>#N/A</v>
      </c>
      <c r="Z600" s="39" t="e">
        <f t="shared" si="29"/>
        <v>#N/A</v>
      </c>
    </row>
    <row r="601" spans="1:26">
      <c r="A601" t="str">
        <f>IFERROR(IF(VLOOKUP(H601,Mal!$A$9:$A$431,1,0),"","END"),"END")</f>
        <v>END</v>
      </c>
      <c r="B601" s="39" t="e">
        <f>IF($E601="",IF(INDEX(Mal!$D$9:$D$431,COUNTIF($E$108:$F600,"")-COUNT($H$108:$H600)+1,0)=B600,"",INDEX(Mal!$D$9:$D$431,COUNTIF($E$108:$F600,"")-COUNT($H$108:$H600)+1,0)),"")</f>
        <v>#N/A</v>
      </c>
      <c r="C601" s="39" t="e">
        <f t="shared" si="30"/>
        <v>#N/A</v>
      </c>
      <c r="D601" s="39" t="e">
        <f>IF($E601="",IF(INDEX(Mal!$F$9:$F$431,COUNTIF($E$108:$F600,"")-COUNT($H$108:$H600)+1,0)=D600,"",INDEX(Mal!$F$9:$F$431,COUNTIF($E$108:$F600,"")-COUNT($H$108:$H600)+1,0)),"")</f>
        <v>#N/A</v>
      </c>
      <c r="E601" s="39" t="e">
        <f>IF(AND(E600="",$H601=$H600),"",IF(VLOOKUP(H601,Mal!$A$9:$B$431,2,0)='Sales Orders'!E600,"",VLOOKUP($H601,Mal!$A$9:$B$431,2,0)))</f>
        <v>#N/A</v>
      </c>
      <c r="F601" s="39" t="e">
        <f>IF($E601="",IF(INDEX(Mal!$C$9:$C$431,COUNTIF($E$108:$F600,"")-COUNT($H$108:$H600)+1,0)=F600,"",INDEX(Mal!$C$9:$C$431,COUNTIF($E$108:$F600,"")-COUNT($H$108:$H600)+1,0)),"")</f>
        <v>#N/A</v>
      </c>
      <c r="G601" s="39" t="e">
        <f t="shared" si="31"/>
        <v>#N/A</v>
      </c>
      <c r="H601" s="39">
        <f>IF(COUNTIF(Mal!$A$9:$A$431,'Sales Orders'!H600)+COUNTIFS(Mal!$A$9:$A$431,H600,Mal!$B$9:$B$431,"&lt;&gt;")+COUNTIFS(Mal!$A$9:$A$431,H600,Mal!$C$9:$C$431,"&lt;&gt;")=COUNTIF('Sales Orders'!$H$108:H600,'Sales Orders'!H600),'Sales Orders'!H600+1,'Sales Orders'!H600)</f>
        <v>2</v>
      </c>
      <c r="I601" s="39" t="e">
        <f>IF(E601="","",IF(Mal!$C$5="","",Mal!$C$5))</f>
        <v>#N/A</v>
      </c>
      <c r="J601" s="39" t="e">
        <f>IF(AND(J600="",$H601=$H600),"",IF(VLOOKUP($H601,Mal!$A$9:$H$431,7,0)='Sales Orders'!J600,"",VLOOKUP($H601,Mal!$A$9:$H$431,7,0)))</f>
        <v>#N/A</v>
      </c>
      <c r="K601" s="39" t="e">
        <f>IF(AND(K600="",$H601=$H600),"",IF(VLOOKUP($H601,Mal!$A$9:$H$431,8,0)='Sales Orders'!K600,"",VLOOKUP($H601,Mal!$A$9:$H$431,8,0)))</f>
        <v>#N/A</v>
      </c>
      <c r="L601" s="39" t="e">
        <f>IF(E601="","",IF(Mal!$C$6="","",Mal!$C$6))</f>
        <v>#N/A</v>
      </c>
      <c r="M601" s="39" t="e">
        <f>IF($E601="",IF(INDEX(Mal!K$9:K$431,COUNTIF($E$108:$F600,"")-COUNT($H$108:$H600)+1,0)=M600,"",INDEX(Mal!K$9:K$431,COUNTIF($E$108:$F600,"")-COUNT($H$108:$H600)+1,0)),"")</f>
        <v>#N/A</v>
      </c>
      <c r="N601" s="39" t="e">
        <f>IF($E601="",IF(INDEX(Mal!L$9:L$431,COUNTIF($E$108:$F600,"")-COUNT($H$108:$H600)+1,0)=N600,"",INDEX(Mal!L$9:L$431,COUNTIF($E$108:$F600,"")-COUNT($H$108:$H600)+1,0)),"")</f>
        <v>#N/A</v>
      </c>
      <c r="O601" s="39" t="e">
        <f>IF($E601="",IF(INDEX(Mal!M$9:M$431,COUNTIF($E$108:$F600,"")-COUNT($H$108:$H600)+1,0)=O600,"",INDEX(Mal!M$9:M$431,COUNTIF($E$108:$F600,"")-COUNT($H$108:$H600)+1,0)),"")</f>
        <v>#N/A</v>
      </c>
      <c r="P601" s="39" t="e">
        <f>IF($E601="",IF(INDEX(Mal!N$9:N$431,COUNTIF($E$108:$F600,"")-COUNT($H$108:$H600)+1,0)=P600,"",INDEX(Mal!N$9:N$431,COUNTIF($E$108:$F600,"")-COUNT($H$108:$H600)+1,0)),"")</f>
        <v>#N/A</v>
      </c>
      <c r="Q601" s="39" t="e">
        <f>IF($E601="",IF(INDEX(Mal!O$9:O$431,COUNTIF($E$108:$F600,"")-COUNT($H$108:$H600)+1,0)=Q600,"",INDEX(Mal!O$9:O$431,COUNTIF($E$108:$F600,"")-COUNT($H$108:$H600)+1,0)),"")</f>
        <v>#N/A</v>
      </c>
      <c r="R601" s="39" t="e">
        <f>IF($E601="",IF(INDEX(Mal!P$9:P$431,COUNTIF($E$108:$F600,"")-COUNT($H$108:$H600)+1,0)=R600,"",INDEX(Mal!P$9:P$431,COUNTIF($E$108:$F600,"")-COUNT($H$108:$H600)+1,0)),"")</f>
        <v>#N/A</v>
      </c>
      <c r="S601" s="39" t="e">
        <f>IF($E601="",IF(INDEX(Mal!Q$9:Q$431,COUNTIF($E$108:$F600,"")-COUNT($H$108:$H600)+1,0)=S600,"",INDEX(Mal!Q$9:Q$431,COUNTIF($E$108:$F600,"")-COUNT($H$108:$H600)+1,0)),"")</f>
        <v>#N/A</v>
      </c>
      <c r="T601" s="39" t="e">
        <f>IF($E601="",IF(INDEX(Mal!R$9:R$431,COUNTIF($E$108:$F600,"")-COUNT($H$108:$H600)+1,0)=T600,"",INDEX(Mal!R$9:R$431,COUNTIF($E$108:$F600,"")-COUNT($H$108:$H600)+1,0)),"")</f>
        <v>#N/A</v>
      </c>
      <c r="U601" s="39" t="e">
        <f>IF($E601="",IF(INDEX(Mal!S$9:S$431,COUNTIF($E$108:$F600,"")-COUNT($H$108:$H600)+1,0)=U600,"",INDEX(Mal!S$9:S$431,COUNTIF($E$108:$F600,"")-COUNT($H$108:$H600)+1,0)),"")</f>
        <v>#N/A</v>
      </c>
      <c r="V601" s="39" t="e">
        <f t="shared" si="28"/>
        <v>#N/A</v>
      </c>
      <c r="W601" s="39" t="e">
        <f>IF(IF(AND(E601="",F601=""),INDEX(Mal!I$9:I$431,(COUNT($H$108:$H601)-COUNTIF($V$108:$V601,"")),0),"")="","",IF(AND(E601="",F601=""),INDEX(Mal!I$9:I$431,(COUNT($H$108:$H601)-COUNTIF($V$108:$V601,"")),0),""))</f>
        <v>#N/A</v>
      </c>
      <c r="X601" s="39" t="e">
        <f>IF($E601="",IF(INDEX(Mal!J$9:J$431,COUNTIF($E$108:$F600,"")-COUNT($H$108:$H600)+1,0)=X600,"",INDEX(Mal!J$9:J$431,COUNTIF($E$108:$F600,"")-COUNT($H$108:$H600)+1,0)),"")</f>
        <v>#N/A</v>
      </c>
      <c r="Y601" s="39" t="e">
        <f>IF(AND(Y600="",$H601=$H600),"",IF(VLOOKUP($H601,Mal!$A$9:$T$431,20,0)='Sales Orders'!Y600,"",VLOOKUP($H601,Mal!$A$9:$T$431,20,0)))</f>
        <v>#N/A</v>
      </c>
      <c r="Z601" s="39" t="e">
        <f t="shared" si="29"/>
        <v>#N/A</v>
      </c>
    </row>
    <row r="602" spans="1:26">
      <c r="A602" t="str">
        <f>IFERROR(IF(VLOOKUP(H602,Mal!$A$9:$A$431,1,0),"","END"),"END")</f>
        <v>END</v>
      </c>
      <c r="B602" s="39" t="e">
        <f>IF($E602="",IF(INDEX(Mal!$D$9:$D$431,COUNTIF($E$108:$F601,"")-COUNT($H$108:$H601)+1,0)=B601,"",INDEX(Mal!$D$9:$D$431,COUNTIF($E$108:$F601,"")-COUNT($H$108:$H601)+1,0)),"")</f>
        <v>#N/A</v>
      </c>
      <c r="C602" s="39" t="e">
        <f t="shared" si="30"/>
        <v>#N/A</v>
      </c>
      <c r="D602" s="39" t="e">
        <f>IF($E602="",IF(INDEX(Mal!$F$9:$F$431,COUNTIF($E$108:$F601,"")-COUNT($H$108:$H601)+1,0)=D601,"",INDEX(Mal!$F$9:$F$431,COUNTIF($E$108:$F601,"")-COUNT($H$108:$H601)+1,0)),"")</f>
        <v>#N/A</v>
      </c>
      <c r="E602" s="39" t="e">
        <f>IF(AND(E601="",$H602=$H601),"",IF(VLOOKUP(H602,Mal!$A$9:$B$431,2,0)='Sales Orders'!E601,"",VLOOKUP($H602,Mal!$A$9:$B$431,2,0)))</f>
        <v>#N/A</v>
      </c>
      <c r="F602" s="39" t="e">
        <f>IF($E602="",IF(INDEX(Mal!$C$9:$C$431,COUNTIF($E$108:$F601,"")-COUNT($H$108:$H601)+1,0)=F601,"",INDEX(Mal!$C$9:$C$431,COUNTIF($E$108:$F601,"")-COUNT($H$108:$H601)+1,0)),"")</f>
        <v>#N/A</v>
      </c>
      <c r="G602" s="39" t="e">
        <f t="shared" si="31"/>
        <v>#N/A</v>
      </c>
      <c r="H602" s="39">
        <f>IF(COUNTIF(Mal!$A$9:$A$431,'Sales Orders'!H601)+COUNTIFS(Mal!$A$9:$A$431,H601,Mal!$B$9:$B$431,"&lt;&gt;")+COUNTIFS(Mal!$A$9:$A$431,H601,Mal!$C$9:$C$431,"&lt;&gt;")=COUNTIF('Sales Orders'!$H$108:H601,'Sales Orders'!H601),'Sales Orders'!H601+1,'Sales Orders'!H601)</f>
        <v>2</v>
      </c>
      <c r="I602" s="39" t="e">
        <f>IF(E602="","",IF(Mal!$C$5="","",Mal!$C$5))</f>
        <v>#N/A</v>
      </c>
      <c r="J602" s="39" t="e">
        <f>IF(AND(J601="",$H602=$H601),"",IF(VLOOKUP($H602,Mal!$A$9:$H$431,7,0)='Sales Orders'!J601,"",VLOOKUP($H602,Mal!$A$9:$H$431,7,0)))</f>
        <v>#N/A</v>
      </c>
      <c r="K602" s="39" t="e">
        <f>IF(AND(K601="",$H602=$H601),"",IF(VLOOKUP($H602,Mal!$A$9:$H$431,8,0)='Sales Orders'!K601,"",VLOOKUP($H602,Mal!$A$9:$H$431,8,0)))</f>
        <v>#N/A</v>
      </c>
      <c r="L602" s="39" t="e">
        <f>IF(E602="","",IF(Mal!$C$6="","",Mal!$C$6))</f>
        <v>#N/A</v>
      </c>
      <c r="M602" s="39" t="e">
        <f>IF($E602="",IF(INDEX(Mal!K$9:K$431,COUNTIF($E$108:$F601,"")-COUNT($H$108:$H601)+1,0)=M601,"",INDEX(Mal!K$9:K$431,COUNTIF($E$108:$F601,"")-COUNT($H$108:$H601)+1,0)),"")</f>
        <v>#N/A</v>
      </c>
      <c r="N602" s="39" t="e">
        <f>IF($E602="",IF(INDEX(Mal!L$9:L$431,COUNTIF($E$108:$F601,"")-COUNT($H$108:$H601)+1,0)=N601,"",INDEX(Mal!L$9:L$431,COUNTIF($E$108:$F601,"")-COUNT($H$108:$H601)+1,0)),"")</f>
        <v>#N/A</v>
      </c>
      <c r="O602" s="39" t="e">
        <f>IF($E602="",IF(INDEX(Mal!M$9:M$431,COUNTIF($E$108:$F601,"")-COUNT($H$108:$H601)+1,0)=O601,"",INDEX(Mal!M$9:M$431,COUNTIF($E$108:$F601,"")-COUNT($H$108:$H601)+1,0)),"")</f>
        <v>#N/A</v>
      </c>
      <c r="P602" s="39" t="e">
        <f>IF($E602="",IF(INDEX(Mal!N$9:N$431,COUNTIF($E$108:$F601,"")-COUNT($H$108:$H601)+1,0)=P601,"",INDEX(Mal!N$9:N$431,COUNTIF($E$108:$F601,"")-COUNT($H$108:$H601)+1,0)),"")</f>
        <v>#N/A</v>
      </c>
      <c r="Q602" s="39" t="e">
        <f>IF($E602="",IF(INDEX(Mal!O$9:O$431,COUNTIF($E$108:$F601,"")-COUNT($H$108:$H601)+1,0)=Q601,"",INDEX(Mal!O$9:O$431,COUNTIF($E$108:$F601,"")-COUNT($H$108:$H601)+1,0)),"")</f>
        <v>#N/A</v>
      </c>
      <c r="R602" s="39" t="e">
        <f>IF($E602="",IF(INDEX(Mal!P$9:P$431,COUNTIF($E$108:$F601,"")-COUNT($H$108:$H601)+1,0)=R601,"",INDEX(Mal!P$9:P$431,COUNTIF($E$108:$F601,"")-COUNT($H$108:$H601)+1,0)),"")</f>
        <v>#N/A</v>
      </c>
      <c r="S602" s="39" t="e">
        <f>IF($E602="",IF(INDEX(Mal!Q$9:Q$431,COUNTIF($E$108:$F601,"")-COUNT($H$108:$H601)+1,0)=S601,"",INDEX(Mal!Q$9:Q$431,COUNTIF($E$108:$F601,"")-COUNT($H$108:$H601)+1,0)),"")</f>
        <v>#N/A</v>
      </c>
      <c r="T602" s="39" t="e">
        <f>IF($E602="",IF(INDEX(Mal!R$9:R$431,COUNTIF($E$108:$F601,"")-COUNT($H$108:$H601)+1,0)=T601,"",INDEX(Mal!R$9:R$431,COUNTIF($E$108:$F601,"")-COUNT($H$108:$H601)+1,0)),"")</f>
        <v>#N/A</v>
      </c>
      <c r="U602" s="39" t="e">
        <f>IF($E602="",IF(INDEX(Mal!S$9:S$431,COUNTIF($E$108:$F601,"")-COUNT($H$108:$H601)+1,0)=U601,"",INDEX(Mal!S$9:S$431,COUNTIF($E$108:$F601,"")-COUNT($H$108:$H601)+1,0)),"")</f>
        <v>#N/A</v>
      </c>
      <c r="V602" s="39" t="e">
        <f t="shared" si="28"/>
        <v>#N/A</v>
      </c>
      <c r="W602" s="39" t="e">
        <f>IF(IF(AND(E602="",F602=""),INDEX(Mal!I$9:I$431,(COUNT($H$108:$H602)-COUNTIF($V$108:$V602,"")),0),"")="","",IF(AND(E602="",F602=""),INDEX(Mal!I$9:I$431,(COUNT($H$108:$H602)-COUNTIF($V$108:$V602,"")),0),""))</f>
        <v>#N/A</v>
      </c>
      <c r="X602" s="39" t="e">
        <f>IF($E602="",IF(INDEX(Mal!J$9:J$431,COUNTIF($E$108:$F601,"")-COUNT($H$108:$H601)+1,0)=X601,"",INDEX(Mal!J$9:J$431,COUNTIF($E$108:$F601,"")-COUNT($H$108:$H601)+1,0)),"")</f>
        <v>#N/A</v>
      </c>
      <c r="Y602" s="39" t="e">
        <f>IF(AND(Y601="",$H602=$H601),"",IF(VLOOKUP($H602,Mal!$A$9:$T$431,20,0)='Sales Orders'!Y601,"",VLOOKUP($H602,Mal!$A$9:$T$431,20,0)))</f>
        <v>#N/A</v>
      </c>
      <c r="Z602" s="39" t="e">
        <f t="shared" si="29"/>
        <v>#N/A</v>
      </c>
    </row>
    <row r="603" spans="1:26">
      <c r="A603" t="str">
        <f>IFERROR(IF(VLOOKUP(H603,Mal!$A$9:$A$431,1,0),"","END"),"END")</f>
        <v>END</v>
      </c>
      <c r="B603" s="39" t="e">
        <f>IF($E603="",IF(INDEX(Mal!$D$9:$D$431,COUNTIF($E$108:$F602,"")-COUNT($H$108:$H602)+1,0)=B602,"",INDEX(Mal!$D$9:$D$431,COUNTIF($E$108:$F602,"")-COUNT($H$108:$H602)+1,0)),"")</f>
        <v>#N/A</v>
      </c>
      <c r="C603" s="39" t="e">
        <f t="shared" si="30"/>
        <v>#N/A</v>
      </c>
      <c r="D603" s="39" t="e">
        <f>IF($E603="",IF(INDEX(Mal!$F$9:$F$431,COUNTIF($E$108:$F602,"")-COUNT($H$108:$H602)+1,0)=D602,"",INDEX(Mal!$F$9:$F$431,COUNTIF($E$108:$F602,"")-COUNT($H$108:$H602)+1,0)),"")</f>
        <v>#N/A</v>
      </c>
      <c r="E603" s="39" t="e">
        <f>IF(AND(E602="",$H603=$H602),"",IF(VLOOKUP(H603,Mal!$A$9:$B$431,2,0)='Sales Orders'!E602,"",VLOOKUP($H603,Mal!$A$9:$B$431,2,0)))</f>
        <v>#N/A</v>
      </c>
      <c r="F603" s="39" t="e">
        <f>IF($E603="",IF(INDEX(Mal!$C$9:$C$431,COUNTIF($E$108:$F602,"")-COUNT($H$108:$H602)+1,0)=F602,"",INDEX(Mal!$C$9:$C$431,COUNTIF($E$108:$F602,"")-COUNT($H$108:$H602)+1,0)),"")</f>
        <v>#N/A</v>
      </c>
      <c r="G603" s="39" t="e">
        <f t="shared" si="31"/>
        <v>#N/A</v>
      </c>
      <c r="H603" s="39">
        <f>IF(COUNTIF(Mal!$A$9:$A$431,'Sales Orders'!H602)+COUNTIFS(Mal!$A$9:$A$431,H602,Mal!$B$9:$B$431,"&lt;&gt;")+COUNTIFS(Mal!$A$9:$A$431,H602,Mal!$C$9:$C$431,"&lt;&gt;")=COUNTIF('Sales Orders'!$H$108:H602,'Sales Orders'!H602),'Sales Orders'!H602+1,'Sales Orders'!H602)</f>
        <v>2</v>
      </c>
      <c r="I603" s="39" t="e">
        <f>IF(E603="","",IF(Mal!$C$5="","",Mal!$C$5))</f>
        <v>#N/A</v>
      </c>
      <c r="J603" s="39" t="e">
        <f>IF(AND(J602="",$H603=$H602),"",IF(VLOOKUP($H603,Mal!$A$9:$H$431,7,0)='Sales Orders'!J602,"",VLOOKUP($H603,Mal!$A$9:$H$431,7,0)))</f>
        <v>#N/A</v>
      </c>
      <c r="K603" s="39" t="e">
        <f>IF(AND(K602="",$H603=$H602),"",IF(VLOOKUP($H603,Mal!$A$9:$H$431,8,0)='Sales Orders'!K602,"",VLOOKUP($H603,Mal!$A$9:$H$431,8,0)))</f>
        <v>#N/A</v>
      </c>
      <c r="L603" s="39" t="e">
        <f>IF(E603="","",IF(Mal!$C$6="","",Mal!$C$6))</f>
        <v>#N/A</v>
      </c>
      <c r="M603" s="39" t="e">
        <f>IF($E603="",IF(INDEX(Mal!K$9:K$431,COUNTIF($E$108:$F602,"")-COUNT($H$108:$H602)+1,0)=M602,"",INDEX(Mal!K$9:K$431,COUNTIF($E$108:$F602,"")-COUNT($H$108:$H602)+1,0)),"")</f>
        <v>#N/A</v>
      </c>
      <c r="N603" s="39" t="e">
        <f>IF($E603="",IF(INDEX(Mal!L$9:L$431,COUNTIF($E$108:$F602,"")-COUNT($H$108:$H602)+1,0)=N602,"",INDEX(Mal!L$9:L$431,COUNTIF($E$108:$F602,"")-COUNT($H$108:$H602)+1,0)),"")</f>
        <v>#N/A</v>
      </c>
      <c r="O603" s="39" t="e">
        <f>IF($E603="",IF(INDEX(Mal!M$9:M$431,COUNTIF($E$108:$F602,"")-COUNT($H$108:$H602)+1,0)=O602,"",INDEX(Mal!M$9:M$431,COUNTIF($E$108:$F602,"")-COUNT($H$108:$H602)+1,0)),"")</f>
        <v>#N/A</v>
      </c>
      <c r="P603" s="39" t="e">
        <f>IF($E603="",IF(INDEX(Mal!N$9:N$431,COUNTIF($E$108:$F602,"")-COUNT($H$108:$H602)+1,0)=P602,"",INDEX(Mal!N$9:N$431,COUNTIF($E$108:$F602,"")-COUNT($H$108:$H602)+1,0)),"")</f>
        <v>#N/A</v>
      </c>
      <c r="Q603" s="39" t="e">
        <f>IF($E603="",IF(INDEX(Mal!O$9:O$431,COUNTIF($E$108:$F602,"")-COUNT($H$108:$H602)+1,0)=Q602,"",INDEX(Mal!O$9:O$431,COUNTIF($E$108:$F602,"")-COUNT($H$108:$H602)+1,0)),"")</f>
        <v>#N/A</v>
      </c>
      <c r="R603" s="39" t="e">
        <f>IF($E603="",IF(INDEX(Mal!P$9:P$431,COUNTIF($E$108:$F602,"")-COUNT($H$108:$H602)+1,0)=R602,"",INDEX(Mal!P$9:P$431,COUNTIF($E$108:$F602,"")-COUNT($H$108:$H602)+1,0)),"")</f>
        <v>#N/A</v>
      </c>
      <c r="S603" s="39" t="e">
        <f>IF($E603="",IF(INDEX(Mal!Q$9:Q$431,COUNTIF($E$108:$F602,"")-COUNT($H$108:$H602)+1,0)=S602,"",INDEX(Mal!Q$9:Q$431,COUNTIF($E$108:$F602,"")-COUNT($H$108:$H602)+1,0)),"")</f>
        <v>#N/A</v>
      </c>
      <c r="T603" s="39" t="e">
        <f>IF($E603="",IF(INDEX(Mal!R$9:R$431,COUNTIF($E$108:$F602,"")-COUNT($H$108:$H602)+1,0)=T602,"",INDEX(Mal!R$9:R$431,COUNTIF($E$108:$F602,"")-COUNT($H$108:$H602)+1,0)),"")</f>
        <v>#N/A</v>
      </c>
      <c r="U603" s="39" t="e">
        <f>IF($E603="",IF(INDEX(Mal!S$9:S$431,COUNTIF($E$108:$F602,"")-COUNT($H$108:$H602)+1,0)=U602,"",INDEX(Mal!S$9:S$431,COUNTIF($E$108:$F602,"")-COUNT($H$108:$H602)+1,0)),"")</f>
        <v>#N/A</v>
      </c>
      <c r="V603" s="39" t="e">
        <f t="shared" si="28"/>
        <v>#N/A</v>
      </c>
      <c r="W603" s="39" t="e">
        <f>IF(IF(AND(E603="",F603=""),INDEX(Mal!I$9:I$431,(COUNT($H$108:$H603)-COUNTIF($V$108:$V603,"")),0),"")="","",IF(AND(E603="",F603=""),INDEX(Mal!I$9:I$431,(COUNT($H$108:$H603)-COUNTIF($V$108:$V603,"")),0),""))</f>
        <v>#N/A</v>
      </c>
      <c r="X603" s="39" t="e">
        <f>IF($E603="",IF(INDEX(Mal!J$9:J$431,COUNTIF($E$108:$F602,"")-COUNT($H$108:$H602)+1,0)=X602,"",INDEX(Mal!J$9:J$431,COUNTIF($E$108:$F602,"")-COUNT($H$108:$H602)+1,0)),"")</f>
        <v>#N/A</v>
      </c>
      <c r="Y603" s="39" t="e">
        <f>IF(AND(Y602="",$H603=$H602),"",IF(VLOOKUP($H603,Mal!$A$9:$T$431,20,0)='Sales Orders'!Y602,"",VLOOKUP($H603,Mal!$A$9:$T$431,20,0)))</f>
        <v>#N/A</v>
      </c>
      <c r="Z603" s="39" t="e">
        <f t="shared" si="29"/>
        <v>#N/A</v>
      </c>
    </row>
    <row r="604" spans="1:26">
      <c r="A604" t="str">
        <f>IFERROR(IF(VLOOKUP(H604,Mal!$A$9:$A$431,1,0),"","END"),"END")</f>
        <v>END</v>
      </c>
      <c r="B604" s="39" t="e">
        <f>IF($E604="",IF(INDEX(Mal!$D$9:$D$431,COUNTIF($E$108:$F603,"")-COUNT($H$108:$H603)+1,0)=B603,"",INDEX(Mal!$D$9:$D$431,COUNTIF($E$108:$F603,"")-COUNT($H$108:$H603)+1,0)),"")</f>
        <v>#N/A</v>
      </c>
      <c r="C604" s="39" t="e">
        <f t="shared" si="30"/>
        <v>#N/A</v>
      </c>
      <c r="D604" s="39" t="e">
        <f>IF($E604="",IF(INDEX(Mal!$F$9:$F$431,COUNTIF($E$108:$F603,"")-COUNT($H$108:$H603)+1,0)=D603,"",INDEX(Mal!$F$9:$F$431,COUNTIF($E$108:$F603,"")-COUNT($H$108:$H603)+1,0)),"")</f>
        <v>#N/A</v>
      </c>
      <c r="E604" s="39" t="e">
        <f>IF(AND(E603="",$H604=$H603),"",IF(VLOOKUP(H604,Mal!$A$9:$B$431,2,0)='Sales Orders'!E603,"",VLOOKUP($H604,Mal!$A$9:$B$431,2,0)))</f>
        <v>#N/A</v>
      </c>
      <c r="F604" s="39" t="e">
        <f>IF($E604="",IF(INDEX(Mal!$C$9:$C$431,COUNTIF($E$108:$F603,"")-COUNT($H$108:$H603)+1,0)=F603,"",INDEX(Mal!$C$9:$C$431,COUNTIF($E$108:$F603,"")-COUNT($H$108:$H603)+1,0)),"")</f>
        <v>#N/A</v>
      </c>
      <c r="G604" s="39" t="e">
        <f t="shared" si="31"/>
        <v>#N/A</v>
      </c>
      <c r="H604" s="39">
        <f>IF(COUNTIF(Mal!$A$9:$A$431,'Sales Orders'!H603)+COUNTIFS(Mal!$A$9:$A$431,H603,Mal!$B$9:$B$431,"&lt;&gt;")+COUNTIFS(Mal!$A$9:$A$431,H603,Mal!$C$9:$C$431,"&lt;&gt;")=COUNTIF('Sales Orders'!$H$108:H603,'Sales Orders'!H603),'Sales Orders'!H603+1,'Sales Orders'!H603)</f>
        <v>2</v>
      </c>
      <c r="I604" s="39" t="e">
        <f>IF(E604="","",IF(Mal!$C$5="","",Mal!$C$5))</f>
        <v>#N/A</v>
      </c>
      <c r="J604" s="39" t="e">
        <f>IF(AND(J603="",$H604=$H603),"",IF(VLOOKUP($H604,Mal!$A$9:$H$431,7,0)='Sales Orders'!J603,"",VLOOKUP($H604,Mal!$A$9:$H$431,7,0)))</f>
        <v>#N/A</v>
      </c>
      <c r="K604" s="39" t="e">
        <f>IF(AND(K603="",$H604=$H603),"",IF(VLOOKUP($H604,Mal!$A$9:$H$431,8,0)='Sales Orders'!K603,"",VLOOKUP($H604,Mal!$A$9:$H$431,8,0)))</f>
        <v>#N/A</v>
      </c>
      <c r="L604" s="39" t="e">
        <f>IF(E604="","",IF(Mal!$C$6="","",Mal!$C$6))</f>
        <v>#N/A</v>
      </c>
      <c r="M604" s="39" t="e">
        <f>IF($E604="",IF(INDEX(Mal!K$9:K$431,COUNTIF($E$108:$F603,"")-COUNT($H$108:$H603)+1,0)=M603,"",INDEX(Mal!K$9:K$431,COUNTIF($E$108:$F603,"")-COUNT($H$108:$H603)+1,0)),"")</f>
        <v>#N/A</v>
      </c>
      <c r="N604" s="39" t="e">
        <f>IF($E604="",IF(INDEX(Mal!L$9:L$431,COUNTIF($E$108:$F603,"")-COUNT($H$108:$H603)+1,0)=N603,"",INDEX(Mal!L$9:L$431,COUNTIF($E$108:$F603,"")-COUNT($H$108:$H603)+1,0)),"")</f>
        <v>#N/A</v>
      </c>
      <c r="O604" s="39" t="e">
        <f>IF($E604="",IF(INDEX(Mal!M$9:M$431,COUNTIF($E$108:$F603,"")-COUNT($H$108:$H603)+1,0)=O603,"",INDEX(Mal!M$9:M$431,COUNTIF($E$108:$F603,"")-COUNT($H$108:$H603)+1,0)),"")</f>
        <v>#N/A</v>
      </c>
      <c r="P604" s="39" t="e">
        <f>IF($E604="",IF(INDEX(Mal!N$9:N$431,COUNTIF($E$108:$F603,"")-COUNT($H$108:$H603)+1,0)=P603,"",INDEX(Mal!N$9:N$431,COUNTIF($E$108:$F603,"")-COUNT($H$108:$H603)+1,0)),"")</f>
        <v>#N/A</v>
      </c>
      <c r="Q604" s="39" t="e">
        <f>IF($E604="",IF(INDEX(Mal!O$9:O$431,COUNTIF($E$108:$F603,"")-COUNT($H$108:$H603)+1,0)=Q603,"",INDEX(Mal!O$9:O$431,COUNTIF($E$108:$F603,"")-COUNT($H$108:$H603)+1,0)),"")</f>
        <v>#N/A</v>
      </c>
      <c r="R604" s="39" t="e">
        <f>IF($E604="",IF(INDEX(Mal!P$9:P$431,COUNTIF($E$108:$F603,"")-COUNT($H$108:$H603)+1,0)=R603,"",INDEX(Mal!P$9:P$431,COUNTIF($E$108:$F603,"")-COUNT($H$108:$H603)+1,0)),"")</f>
        <v>#N/A</v>
      </c>
      <c r="S604" s="39" t="e">
        <f>IF($E604="",IF(INDEX(Mal!Q$9:Q$431,COUNTIF($E$108:$F603,"")-COUNT($H$108:$H603)+1,0)=S603,"",INDEX(Mal!Q$9:Q$431,COUNTIF($E$108:$F603,"")-COUNT($H$108:$H603)+1,0)),"")</f>
        <v>#N/A</v>
      </c>
      <c r="T604" s="39" t="e">
        <f>IF($E604="",IF(INDEX(Mal!R$9:R$431,COUNTIF($E$108:$F603,"")-COUNT($H$108:$H603)+1,0)=T603,"",INDEX(Mal!R$9:R$431,COUNTIF($E$108:$F603,"")-COUNT($H$108:$H603)+1,0)),"")</f>
        <v>#N/A</v>
      </c>
      <c r="U604" s="39" t="e">
        <f>IF($E604="",IF(INDEX(Mal!S$9:S$431,COUNTIF($E$108:$F603,"")-COUNT($H$108:$H603)+1,0)=U603,"",INDEX(Mal!S$9:S$431,COUNTIF($E$108:$F603,"")-COUNT($H$108:$H603)+1,0)),"")</f>
        <v>#N/A</v>
      </c>
      <c r="V604" s="39" t="e">
        <f t="shared" si="28"/>
        <v>#N/A</v>
      </c>
      <c r="W604" s="39" t="e">
        <f>IF(IF(AND(E604="",F604=""),INDEX(Mal!I$9:I$431,(COUNT($H$108:$H604)-COUNTIF($V$108:$V604,"")),0),"")="","",IF(AND(E604="",F604=""),INDEX(Mal!I$9:I$431,(COUNT($H$108:$H604)-COUNTIF($V$108:$V604,"")),0),""))</f>
        <v>#N/A</v>
      </c>
      <c r="X604" s="39" t="e">
        <f>IF($E604="",IF(INDEX(Mal!J$9:J$431,COUNTIF($E$108:$F603,"")-COUNT($H$108:$H603)+1,0)=X603,"",INDEX(Mal!J$9:J$431,COUNTIF($E$108:$F603,"")-COUNT($H$108:$H603)+1,0)),"")</f>
        <v>#N/A</v>
      </c>
      <c r="Y604" s="39" t="e">
        <f>IF(AND(Y603="",$H604=$H603),"",IF(VLOOKUP($H604,Mal!$A$9:$T$431,20,0)='Sales Orders'!Y603,"",VLOOKUP($H604,Mal!$A$9:$T$431,20,0)))</f>
        <v>#N/A</v>
      </c>
      <c r="Z604" s="39" t="e">
        <f t="shared" si="29"/>
        <v>#N/A</v>
      </c>
    </row>
    <row r="605" spans="1:26">
      <c r="A605" t="str">
        <f>IFERROR(IF(VLOOKUP(H605,Mal!$A$9:$A$431,1,0),"","END"),"END")</f>
        <v>END</v>
      </c>
      <c r="B605" s="39" t="e">
        <f>IF($E605="",IF(INDEX(Mal!$D$9:$D$431,COUNTIF($E$108:$F604,"")-COUNT($H$108:$H604)+1,0)=B604,"",INDEX(Mal!$D$9:$D$431,COUNTIF($E$108:$F604,"")-COUNT($H$108:$H604)+1,0)),"")</f>
        <v>#N/A</v>
      </c>
      <c r="C605" s="39" t="e">
        <f t="shared" si="30"/>
        <v>#N/A</v>
      </c>
      <c r="D605" s="39" t="e">
        <f>IF($E605="",IF(INDEX(Mal!$F$9:$F$431,COUNTIF($E$108:$F604,"")-COUNT($H$108:$H604)+1,0)=D604,"",INDEX(Mal!$F$9:$F$431,COUNTIF($E$108:$F604,"")-COUNT($H$108:$H604)+1,0)),"")</f>
        <v>#N/A</v>
      </c>
      <c r="E605" s="39" t="e">
        <f>IF(AND(E604="",$H605=$H604),"",IF(VLOOKUP(H605,Mal!$A$9:$B$431,2,0)='Sales Orders'!E604,"",VLOOKUP($H605,Mal!$A$9:$B$431,2,0)))</f>
        <v>#N/A</v>
      </c>
      <c r="F605" s="39" t="e">
        <f>IF($E605="",IF(INDEX(Mal!$C$9:$C$431,COUNTIF($E$108:$F604,"")-COUNT($H$108:$H604)+1,0)=F604,"",INDEX(Mal!$C$9:$C$431,COUNTIF($E$108:$F604,"")-COUNT($H$108:$H604)+1,0)),"")</f>
        <v>#N/A</v>
      </c>
      <c r="G605" s="39" t="e">
        <f t="shared" si="31"/>
        <v>#N/A</v>
      </c>
      <c r="H605" s="39">
        <f>IF(COUNTIF(Mal!$A$9:$A$431,'Sales Orders'!H604)+COUNTIFS(Mal!$A$9:$A$431,H604,Mal!$B$9:$B$431,"&lt;&gt;")+COUNTIFS(Mal!$A$9:$A$431,H604,Mal!$C$9:$C$431,"&lt;&gt;")=COUNTIF('Sales Orders'!$H$108:H604,'Sales Orders'!H604),'Sales Orders'!H604+1,'Sales Orders'!H604)</f>
        <v>2</v>
      </c>
      <c r="I605" s="39" t="e">
        <f>IF(E605="","",IF(Mal!$C$5="","",Mal!$C$5))</f>
        <v>#N/A</v>
      </c>
      <c r="J605" s="39" t="e">
        <f>IF(AND(J604="",$H605=$H604),"",IF(VLOOKUP($H605,Mal!$A$9:$H$431,7,0)='Sales Orders'!J604,"",VLOOKUP($H605,Mal!$A$9:$H$431,7,0)))</f>
        <v>#N/A</v>
      </c>
      <c r="K605" s="39" t="e">
        <f>IF(AND(K604="",$H605=$H604),"",IF(VLOOKUP($H605,Mal!$A$9:$H$431,8,0)='Sales Orders'!K604,"",VLOOKUP($H605,Mal!$A$9:$H$431,8,0)))</f>
        <v>#N/A</v>
      </c>
      <c r="L605" s="39" t="e">
        <f>IF(E605="","",IF(Mal!$C$6="","",Mal!$C$6))</f>
        <v>#N/A</v>
      </c>
      <c r="M605" s="39" t="e">
        <f>IF($E605="",IF(INDEX(Mal!K$9:K$431,COUNTIF($E$108:$F604,"")-COUNT($H$108:$H604)+1,0)=M604,"",INDEX(Mal!K$9:K$431,COUNTIF($E$108:$F604,"")-COUNT($H$108:$H604)+1,0)),"")</f>
        <v>#N/A</v>
      </c>
      <c r="N605" s="39" t="e">
        <f>IF($E605="",IF(INDEX(Mal!L$9:L$431,COUNTIF($E$108:$F604,"")-COUNT($H$108:$H604)+1,0)=N604,"",INDEX(Mal!L$9:L$431,COUNTIF($E$108:$F604,"")-COUNT($H$108:$H604)+1,0)),"")</f>
        <v>#N/A</v>
      </c>
      <c r="O605" s="39" t="e">
        <f>IF($E605="",IF(INDEX(Mal!M$9:M$431,COUNTIF($E$108:$F604,"")-COUNT($H$108:$H604)+1,0)=O604,"",INDEX(Mal!M$9:M$431,COUNTIF($E$108:$F604,"")-COUNT($H$108:$H604)+1,0)),"")</f>
        <v>#N/A</v>
      </c>
      <c r="P605" s="39" t="e">
        <f>IF($E605="",IF(INDEX(Mal!N$9:N$431,COUNTIF($E$108:$F604,"")-COUNT($H$108:$H604)+1,0)=P604,"",INDEX(Mal!N$9:N$431,COUNTIF($E$108:$F604,"")-COUNT($H$108:$H604)+1,0)),"")</f>
        <v>#N/A</v>
      </c>
      <c r="Q605" s="39" t="e">
        <f>IF($E605="",IF(INDEX(Mal!O$9:O$431,COUNTIF($E$108:$F604,"")-COUNT($H$108:$H604)+1,0)=Q604,"",INDEX(Mal!O$9:O$431,COUNTIF($E$108:$F604,"")-COUNT($H$108:$H604)+1,0)),"")</f>
        <v>#N/A</v>
      </c>
      <c r="R605" s="39" t="e">
        <f>IF($E605="",IF(INDEX(Mal!P$9:P$431,COUNTIF($E$108:$F604,"")-COUNT($H$108:$H604)+1,0)=R604,"",INDEX(Mal!P$9:P$431,COUNTIF($E$108:$F604,"")-COUNT($H$108:$H604)+1,0)),"")</f>
        <v>#N/A</v>
      </c>
      <c r="S605" s="39" t="e">
        <f>IF($E605="",IF(INDEX(Mal!Q$9:Q$431,COUNTIF($E$108:$F604,"")-COUNT($H$108:$H604)+1,0)=S604,"",INDEX(Mal!Q$9:Q$431,COUNTIF($E$108:$F604,"")-COUNT($H$108:$H604)+1,0)),"")</f>
        <v>#N/A</v>
      </c>
      <c r="T605" s="39" t="e">
        <f>IF($E605="",IF(INDEX(Mal!R$9:R$431,COUNTIF($E$108:$F604,"")-COUNT($H$108:$H604)+1,0)=T604,"",INDEX(Mal!R$9:R$431,COUNTIF($E$108:$F604,"")-COUNT($H$108:$H604)+1,0)),"")</f>
        <v>#N/A</v>
      </c>
      <c r="U605" s="39" t="e">
        <f>IF($E605="",IF(INDEX(Mal!S$9:S$431,COUNTIF($E$108:$F604,"")-COUNT($H$108:$H604)+1,0)=U604,"",INDEX(Mal!S$9:S$431,COUNTIF($E$108:$F604,"")-COUNT($H$108:$H604)+1,0)),"")</f>
        <v>#N/A</v>
      </c>
      <c r="V605" s="39" t="e">
        <f t="shared" si="28"/>
        <v>#N/A</v>
      </c>
      <c r="W605" s="39" t="e">
        <f>IF(IF(AND(E605="",F605=""),INDEX(Mal!I$9:I$431,(COUNT($H$108:$H605)-COUNTIF($V$108:$V605,"")),0),"")="","",IF(AND(E605="",F605=""),INDEX(Mal!I$9:I$431,(COUNT($H$108:$H605)-COUNTIF($V$108:$V605,"")),0),""))</f>
        <v>#N/A</v>
      </c>
      <c r="X605" s="39" t="e">
        <f>IF($E605="",IF(INDEX(Mal!J$9:J$431,COUNTIF($E$108:$F604,"")-COUNT($H$108:$H604)+1,0)=X604,"",INDEX(Mal!J$9:J$431,COUNTIF($E$108:$F604,"")-COUNT($H$108:$H604)+1,0)),"")</f>
        <v>#N/A</v>
      </c>
      <c r="Y605" s="39" t="e">
        <f>IF(AND(Y604="",$H605=$H604),"",IF(VLOOKUP($H605,Mal!$A$9:$T$431,20,0)='Sales Orders'!Y604,"",VLOOKUP($H605,Mal!$A$9:$T$431,20,0)))</f>
        <v>#N/A</v>
      </c>
      <c r="Z605" s="39" t="e">
        <f t="shared" si="29"/>
        <v>#N/A</v>
      </c>
    </row>
    <row r="606" spans="1:26">
      <c r="A606" t="str">
        <f>IFERROR(IF(VLOOKUP(H606,Mal!$A$9:$A$431,1,0),"","END"),"END")</f>
        <v>END</v>
      </c>
      <c r="B606" s="39" t="e">
        <f>IF($E606="",IF(INDEX(Mal!$D$9:$D$431,COUNTIF($E$108:$F605,"")-COUNT($H$108:$H605)+1,0)=B605,"",INDEX(Mal!$D$9:$D$431,COUNTIF($E$108:$F605,"")-COUNT($H$108:$H605)+1,0)),"")</f>
        <v>#N/A</v>
      </c>
      <c r="C606" s="39" t="e">
        <f t="shared" si="30"/>
        <v>#N/A</v>
      </c>
      <c r="D606" s="39" t="e">
        <f>IF($E606="",IF(INDEX(Mal!$F$9:$F$431,COUNTIF($E$108:$F605,"")-COUNT($H$108:$H605)+1,0)=D605,"",INDEX(Mal!$F$9:$F$431,COUNTIF($E$108:$F605,"")-COUNT($H$108:$H605)+1,0)),"")</f>
        <v>#N/A</v>
      </c>
      <c r="E606" s="39" t="e">
        <f>IF(AND(E605="",$H606=$H605),"",IF(VLOOKUP(H606,Mal!$A$9:$B$431,2,0)='Sales Orders'!E605,"",VLOOKUP($H606,Mal!$A$9:$B$431,2,0)))</f>
        <v>#N/A</v>
      </c>
      <c r="F606" s="39" t="e">
        <f>IF($E606="",IF(INDEX(Mal!$C$9:$C$431,COUNTIF($E$108:$F605,"")-COUNT($H$108:$H605)+1,0)=F605,"",INDEX(Mal!$C$9:$C$431,COUNTIF($E$108:$F605,"")-COUNT($H$108:$H605)+1,0)),"")</f>
        <v>#N/A</v>
      </c>
      <c r="G606" s="39" t="e">
        <f t="shared" si="31"/>
        <v>#N/A</v>
      </c>
      <c r="H606" s="39">
        <f>IF(COUNTIF(Mal!$A$9:$A$431,'Sales Orders'!H605)+COUNTIFS(Mal!$A$9:$A$431,H605,Mal!$B$9:$B$431,"&lt;&gt;")+COUNTIFS(Mal!$A$9:$A$431,H605,Mal!$C$9:$C$431,"&lt;&gt;")=COUNTIF('Sales Orders'!$H$108:H605,'Sales Orders'!H605),'Sales Orders'!H605+1,'Sales Orders'!H605)</f>
        <v>2</v>
      </c>
      <c r="I606" s="39" t="e">
        <f>IF(E606="","",IF(Mal!$C$5="","",Mal!$C$5))</f>
        <v>#N/A</v>
      </c>
      <c r="J606" s="39" t="e">
        <f>IF(AND(J605="",$H606=$H605),"",IF(VLOOKUP($H606,Mal!$A$9:$H$431,7,0)='Sales Orders'!J605,"",VLOOKUP($H606,Mal!$A$9:$H$431,7,0)))</f>
        <v>#N/A</v>
      </c>
      <c r="K606" s="39" t="e">
        <f>IF(AND(K605="",$H606=$H605),"",IF(VLOOKUP($H606,Mal!$A$9:$H$431,8,0)='Sales Orders'!K605,"",VLOOKUP($H606,Mal!$A$9:$H$431,8,0)))</f>
        <v>#N/A</v>
      </c>
      <c r="L606" s="39" t="e">
        <f>IF(E606="","",IF(Mal!$C$6="","",Mal!$C$6))</f>
        <v>#N/A</v>
      </c>
      <c r="M606" s="39" t="e">
        <f>IF($E606="",IF(INDEX(Mal!K$9:K$431,COUNTIF($E$108:$F605,"")-COUNT($H$108:$H605)+1,0)=M605,"",INDEX(Mal!K$9:K$431,COUNTIF($E$108:$F605,"")-COUNT($H$108:$H605)+1,0)),"")</f>
        <v>#N/A</v>
      </c>
      <c r="N606" s="39" t="e">
        <f>IF($E606="",IF(INDEX(Mal!L$9:L$431,COUNTIF($E$108:$F605,"")-COUNT($H$108:$H605)+1,0)=N605,"",INDEX(Mal!L$9:L$431,COUNTIF($E$108:$F605,"")-COUNT($H$108:$H605)+1,0)),"")</f>
        <v>#N/A</v>
      </c>
      <c r="O606" s="39" t="e">
        <f>IF($E606="",IF(INDEX(Mal!M$9:M$431,COUNTIF($E$108:$F605,"")-COUNT($H$108:$H605)+1,0)=O605,"",INDEX(Mal!M$9:M$431,COUNTIF($E$108:$F605,"")-COUNT($H$108:$H605)+1,0)),"")</f>
        <v>#N/A</v>
      </c>
      <c r="P606" s="39" t="e">
        <f>IF($E606="",IF(INDEX(Mal!N$9:N$431,COUNTIF($E$108:$F605,"")-COUNT($H$108:$H605)+1,0)=P605,"",INDEX(Mal!N$9:N$431,COUNTIF($E$108:$F605,"")-COUNT($H$108:$H605)+1,0)),"")</f>
        <v>#N/A</v>
      </c>
      <c r="Q606" s="39" t="e">
        <f>IF($E606="",IF(INDEX(Mal!O$9:O$431,COUNTIF($E$108:$F605,"")-COUNT($H$108:$H605)+1,0)=Q605,"",INDEX(Mal!O$9:O$431,COUNTIF($E$108:$F605,"")-COUNT($H$108:$H605)+1,0)),"")</f>
        <v>#N/A</v>
      </c>
      <c r="R606" s="39" t="e">
        <f>IF($E606="",IF(INDEX(Mal!P$9:P$431,COUNTIF($E$108:$F605,"")-COUNT($H$108:$H605)+1,0)=R605,"",INDEX(Mal!P$9:P$431,COUNTIF($E$108:$F605,"")-COUNT($H$108:$H605)+1,0)),"")</f>
        <v>#N/A</v>
      </c>
      <c r="S606" s="39" t="e">
        <f>IF($E606="",IF(INDEX(Mal!Q$9:Q$431,COUNTIF($E$108:$F605,"")-COUNT($H$108:$H605)+1,0)=S605,"",INDEX(Mal!Q$9:Q$431,COUNTIF($E$108:$F605,"")-COUNT($H$108:$H605)+1,0)),"")</f>
        <v>#N/A</v>
      </c>
      <c r="T606" s="39" t="e">
        <f>IF($E606="",IF(INDEX(Mal!R$9:R$431,COUNTIF($E$108:$F605,"")-COUNT($H$108:$H605)+1,0)=T605,"",INDEX(Mal!R$9:R$431,COUNTIF($E$108:$F605,"")-COUNT($H$108:$H605)+1,0)),"")</f>
        <v>#N/A</v>
      </c>
      <c r="U606" s="39" t="e">
        <f>IF($E606="",IF(INDEX(Mal!S$9:S$431,COUNTIF($E$108:$F605,"")-COUNT($H$108:$H605)+1,0)=U605,"",INDEX(Mal!S$9:S$431,COUNTIF($E$108:$F605,"")-COUNT($H$108:$H605)+1,0)),"")</f>
        <v>#N/A</v>
      </c>
      <c r="V606" s="39" t="e">
        <f t="shared" si="28"/>
        <v>#N/A</v>
      </c>
      <c r="W606" s="39" t="e">
        <f>IF(IF(AND(E606="",F606=""),INDEX(Mal!I$9:I$431,(COUNT($H$108:$H606)-COUNTIF($V$108:$V606,"")),0),"")="","",IF(AND(E606="",F606=""),INDEX(Mal!I$9:I$431,(COUNT($H$108:$H606)-COUNTIF($V$108:$V606,"")),0),""))</f>
        <v>#N/A</v>
      </c>
      <c r="X606" s="39" t="e">
        <f>IF($E606="",IF(INDEX(Mal!J$9:J$431,COUNTIF($E$108:$F605,"")-COUNT($H$108:$H605)+1,0)=X605,"",INDEX(Mal!J$9:J$431,COUNTIF($E$108:$F605,"")-COUNT($H$108:$H605)+1,0)),"")</f>
        <v>#N/A</v>
      </c>
      <c r="Y606" s="39" t="e">
        <f>IF(AND(Y605="",$H606=$H605),"",IF(VLOOKUP($H606,Mal!$A$9:$T$431,20,0)='Sales Orders'!Y605,"",VLOOKUP($H606,Mal!$A$9:$T$431,20,0)))</f>
        <v>#N/A</v>
      </c>
      <c r="Z606" s="39" t="e">
        <f t="shared" si="29"/>
        <v>#N/A</v>
      </c>
    </row>
    <row r="607" spans="1:26">
      <c r="A607" t="str">
        <f>IFERROR(IF(VLOOKUP(H607,Mal!$A$9:$A$431,1,0),"","END"),"END")</f>
        <v>END</v>
      </c>
      <c r="B607" s="39" t="e">
        <f>IF($E607="",IF(INDEX(Mal!$D$9:$D$431,COUNTIF($E$108:$F606,"")-COUNT($H$108:$H606)+1,0)=B606,"",INDEX(Mal!$D$9:$D$431,COUNTIF($E$108:$F606,"")-COUNT($H$108:$H606)+1,0)),"")</f>
        <v>#N/A</v>
      </c>
      <c r="C607" s="39" t="e">
        <f t="shared" si="30"/>
        <v>#N/A</v>
      </c>
      <c r="D607" s="39" t="e">
        <f>IF($E607="",IF(INDEX(Mal!$F$9:$F$431,COUNTIF($E$108:$F606,"")-COUNT($H$108:$H606)+1,0)=D606,"",INDEX(Mal!$F$9:$F$431,COUNTIF($E$108:$F606,"")-COUNT($H$108:$H606)+1,0)),"")</f>
        <v>#N/A</v>
      </c>
      <c r="E607" s="39" t="e">
        <f>IF(AND(E606="",$H607=$H606),"",IF(VLOOKUP(H607,Mal!$A$9:$B$431,2,0)='Sales Orders'!E606,"",VLOOKUP($H607,Mal!$A$9:$B$431,2,0)))</f>
        <v>#N/A</v>
      </c>
      <c r="F607" s="39" t="e">
        <f>IF($E607="",IF(INDEX(Mal!$C$9:$C$431,COUNTIF($E$108:$F606,"")-COUNT($H$108:$H606)+1,0)=F606,"",INDEX(Mal!$C$9:$C$431,COUNTIF($E$108:$F606,"")-COUNT($H$108:$H606)+1,0)),"")</f>
        <v>#N/A</v>
      </c>
      <c r="G607" s="39" t="e">
        <f t="shared" si="31"/>
        <v>#N/A</v>
      </c>
      <c r="H607" s="39">
        <f>IF(COUNTIF(Mal!$A$9:$A$431,'Sales Orders'!H606)+COUNTIFS(Mal!$A$9:$A$431,H606,Mal!$B$9:$B$431,"&lt;&gt;")+COUNTIFS(Mal!$A$9:$A$431,H606,Mal!$C$9:$C$431,"&lt;&gt;")=COUNTIF('Sales Orders'!$H$108:H606,'Sales Orders'!H606),'Sales Orders'!H606+1,'Sales Orders'!H606)</f>
        <v>2</v>
      </c>
      <c r="I607" s="39" t="e">
        <f>IF(E607="","",IF(Mal!$C$5="","",Mal!$C$5))</f>
        <v>#N/A</v>
      </c>
      <c r="J607" s="39" t="e">
        <f>IF(AND(J606="",$H607=$H606),"",IF(VLOOKUP($H607,Mal!$A$9:$H$431,7,0)='Sales Orders'!J606,"",VLOOKUP($H607,Mal!$A$9:$H$431,7,0)))</f>
        <v>#N/A</v>
      </c>
      <c r="K607" s="39" t="e">
        <f>IF(AND(K606="",$H607=$H606),"",IF(VLOOKUP($H607,Mal!$A$9:$H$431,8,0)='Sales Orders'!K606,"",VLOOKUP($H607,Mal!$A$9:$H$431,8,0)))</f>
        <v>#N/A</v>
      </c>
      <c r="L607" s="39" t="e">
        <f>IF(E607="","",IF(Mal!$C$6="","",Mal!$C$6))</f>
        <v>#N/A</v>
      </c>
      <c r="M607" s="39" t="e">
        <f>IF($E607="",IF(INDEX(Mal!K$9:K$431,COUNTIF($E$108:$F606,"")-COUNT($H$108:$H606)+1,0)=M606,"",INDEX(Mal!K$9:K$431,COUNTIF($E$108:$F606,"")-COUNT($H$108:$H606)+1,0)),"")</f>
        <v>#N/A</v>
      </c>
      <c r="N607" s="39" t="e">
        <f>IF($E607="",IF(INDEX(Mal!L$9:L$431,COUNTIF($E$108:$F606,"")-COUNT($H$108:$H606)+1,0)=N606,"",INDEX(Mal!L$9:L$431,COUNTIF($E$108:$F606,"")-COUNT($H$108:$H606)+1,0)),"")</f>
        <v>#N/A</v>
      </c>
      <c r="O607" s="39" t="e">
        <f>IF($E607="",IF(INDEX(Mal!M$9:M$431,COUNTIF($E$108:$F606,"")-COUNT($H$108:$H606)+1,0)=O606,"",INDEX(Mal!M$9:M$431,COUNTIF($E$108:$F606,"")-COUNT($H$108:$H606)+1,0)),"")</f>
        <v>#N/A</v>
      </c>
      <c r="P607" s="39" t="e">
        <f>IF($E607="",IF(INDEX(Mal!N$9:N$431,COUNTIF($E$108:$F606,"")-COUNT($H$108:$H606)+1,0)=P606,"",INDEX(Mal!N$9:N$431,COUNTIF($E$108:$F606,"")-COUNT($H$108:$H606)+1,0)),"")</f>
        <v>#N/A</v>
      </c>
      <c r="Q607" s="39" t="e">
        <f>IF($E607="",IF(INDEX(Mal!O$9:O$431,COUNTIF($E$108:$F606,"")-COUNT($H$108:$H606)+1,0)=Q606,"",INDEX(Mal!O$9:O$431,COUNTIF($E$108:$F606,"")-COUNT($H$108:$H606)+1,0)),"")</f>
        <v>#N/A</v>
      </c>
      <c r="R607" s="39" t="e">
        <f>IF($E607="",IF(INDEX(Mal!P$9:P$431,COUNTIF($E$108:$F606,"")-COUNT($H$108:$H606)+1,0)=R606,"",INDEX(Mal!P$9:P$431,COUNTIF($E$108:$F606,"")-COUNT($H$108:$H606)+1,0)),"")</f>
        <v>#N/A</v>
      </c>
      <c r="S607" s="39" t="e">
        <f>IF($E607="",IF(INDEX(Mal!Q$9:Q$431,COUNTIF($E$108:$F606,"")-COUNT($H$108:$H606)+1,0)=S606,"",INDEX(Mal!Q$9:Q$431,COUNTIF($E$108:$F606,"")-COUNT($H$108:$H606)+1,0)),"")</f>
        <v>#N/A</v>
      </c>
      <c r="T607" s="39" t="e">
        <f>IF($E607="",IF(INDEX(Mal!R$9:R$431,COUNTIF($E$108:$F606,"")-COUNT($H$108:$H606)+1,0)=T606,"",INDEX(Mal!R$9:R$431,COUNTIF($E$108:$F606,"")-COUNT($H$108:$H606)+1,0)),"")</f>
        <v>#N/A</v>
      </c>
      <c r="U607" s="39" t="e">
        <f>IF($E607="",IF(INDEX(Mal!S$9:S$431,COUNTIF($E$108:$F606,"")-COUNT($H$108:$H606)+1,0)=U606,"",INDEX(Mal!S$9:S$431,COUNTIF($E$108:$F606,"")-COUNT($H$108:$H606)+1,0)),"")</f>
        <v>#N/A</v>
      </c>
      <c r="V607" s="39" t="e">
        <f t="shared" si="28"/>
        <v>#N/A</v>
      </c>
      <c r="W607" s="39" t="e">
        <f>IF(IF(AND(E607="",F607=""),INDEX(Mal!I$9:I$431,(COUNT($H$108:$H607)-COUNTIF($V$108:$V607,"")),0),"")="","",IF(AND(E607="",F607=""),INDEX(Mal!I$9:I$431,(COUNT($H$108:$H607)-COUNTIF($V$108:$V607,"")),0),""))</f>
        <v>#N/A</v>
      </c>
      <c r="X607" s="39" t="e">
        <f>IF($E607="",IF(INDEX(Mal!J$9:J$431,COUNTIF($E$108:$F606,"")-COUNT($H$108:$H606)+1,0)=X606,"",INDEX(Mal!J$9:J$431,COUNTIF($E$108:$F606,"")-COUNT($H$108:$H606)+1,0)),"")</f>
        <v>#N/A</v>
      </c>
      <c r="Y607" s="39" t="e">
        <f>IF(AND(Y606="",$H607=$H606),"",IF(VLOOKUP($H607,Mal!$A$9:$T$431,20,0)='Sales Orders'!Y606,"",VLOOKUP($H607,Mal!$A$9:$T$431,20,0)))</f>
        <v>#N/A</v>
      </c>
      <c r="Z607" s="39" t="e">
        <f t="shared" si="29"/>
        <v>#N/A</v>
      </c>
    </row>
    <row r="608" spans="1:26">
      <c r="A608" t="str">
        <f>IFERROR(IF(VLOOKUP(H608,Mal!$A$9:$A$431,1,0),"","END"),"END")</f>
        <v>END</v>
      </c>
      <c r="B608" s="39" t="e">
        <f>IF($E608="",IF(INDEX(Mal!$D$9:$D$431,COUNTIF($E$108:$F607,"")-COUNT($H$108:$H607)+1,0)=B607,"",INDEX(Mal!$D$9:$D$431,COUNTIF($E$108:$F607,"")-COUNT($H$108:$H607)+1,0)),"")</f>
        <v>#N/A</v>
      </c>
      <c r="C608" s="39" t="e">
        <f t="shared" si="30"/>
        <v>#N/A</v>
      </c>
      <c r="D608" s="39" t="e">
        <f>IF($E608="",IF(INDEX(Mal!$F$9:$F$431,COUNTIF($E$108:$F607,"")-COUNT($H$108:$H607)+1,0)=D607,"",INDEX(Mal!$F$9:$F$431,COUNTIF($E$108:$F607,"")-COUNT($H$108:$H607)+1,0)),"")</f>
        <v>#N/A</v>
      </c>
      <c r="E608" s="39" t="e">
        <f>IF(AND(E607="",$H608=$H607),"",IF(VLOOKUP(H608,Mal!$A$9:$B$431,2,0)='Sales Orders'!E607,"",VLOOKUP($H608,Mal!$A$9:$B$431,2,0)))</f>
        <v>#N/A</v>
      </c>
      <c r="F608" s="39" t="e">
        <f>IF($E608="",IF(INDEX(Mal!$C$9:$C$431,COUNTIF($E$108:$F607,"")-COUNT($H$108:$H607)+1,0)=F607,"",INDEX(Mal!$C$9:$C$431,COUNTIF($E$108:$F607,"")-COUNT($H$108:$H607)+1,0)),"")</f>
        <v>#N/A</v>
      </c>
      <c r="G608" s="39" t="e">
        <f t="shared" si="31"/>
        <v>#N/A</v>
      </c>
      <c r="H608" s="39">
        <f>IF(COUNTIF(Mal!$A$9:$A$431,'Sales Orders'!H607)+COUNTIFS(Mal!$A$9:$A$431,H607,Mal!$B$9:$B$431,"&lt;&gt;")+COUNTIFS(Mal!$A$9:$A$431,H607,Mal!$C$9:$C$431,"&lt;&gt;")=COUNTIF('Sales Orders'!$H$108:H607,'Sales Orders'!H607),'Sales Orders'!H607+1,'Sales Orders'!H607)</f>
        <v>2</v>
      </c>
      <c r="I608" s="39" t="e">
        <f>IF(E608="","",IF(Mal!$C$5="","",Mal!$C$5))</f>
        <v>#N/A</v>
      </c>
      <c r="J608" s="39" t="e">
        <f>IF(AND(J607="",$H608=$H607),"",IF(VLOOKUP($H608,Mal!$A$9:$H$431,7,0)='Sales Orders'!J607,"",VLOOKUP($H608,Mal!$A$9:$H$431,7,0)))</f>
        <v>#N/A</v>
      </c>
      <c r="K608" s="39" t="e">
        <f>IF(AND(K607="",$H608=$H607),"",IF(VLOOKUP($H608,Mal!$A$9:$H$431,8,0)='Sales Orders'!K607,"",VLOOKUP($H608,Mal!$A$9:$H$431,8,0)))</f>
        <v>#N/A</v>
      </c>
      <c r="L608" s="39" t="e">
        <f>IF(E608="","",IF(Mal!$C$6="","",Mal!$C$6))</f>
        <v>#N/A</v>
      </c>
      <c r="M608" s="39" t="e">
        <f>IF($E608="",IF(INDEX(Mal!K$9:K$431,COUNTIF($E$108:$F607,"")-COUNT($H$108:$H607)+1,0)=M607,"",INDEX(Mal!K$9:K$431,COUNTIF($E$108:$F607,"")-COUNT($H$108:$H607)+1,0)),"")</f>
        <v>#N/A</v>
      </c>
      <c r="N608" s="39" t="e">
        <f>IF($E608="",IF(INDEX(Mal!L$9:L$431,COUNTIF($E$108:$F607,"")-COUNT($H$108:$H607)+1,0)=N607,"",INDEX(Mal!L$9:L$431,COUNTIF($E$108:$F607,"")-COUNT($H$108:$H607)+1,0)),"")</f>
        <v>#N/A</v>
      </c>
      <c r="O608" s="39" t="e">
        <f>IF($E608="",IF(INDEX(Mal!M$9:M$431,COUNTIF($E$108:$F607,"")-COUNT($H$108:$H607)+1,0)=O607,"",INDEX(Mal!M$9:M$431,COUNTIF($E$108:$F607,"")-COUNT($H$108:$H607)+1,0)),"")</f>
        <v>#N/A</v>
      </c>
      <c r="P608" s="39" t="e">
        <f>IF($E608="",IF(INDEX(Mal!N$9:N$431,COUNTIF($E$108:$F607,"")-COUNT($H$108:$H607)+1,0)=P607,"",INDEX(Mal!N$9:N$431,COUNTIF($E$108:$F607,"")-COUNT($H$108:$H607)+1,0)),"")</f>
        <v>#N/A</v>
      </c>
      <c r="Q608" s="39" t="e">
        <f>IF($E608="",IF(INDEX(Mal!O$9:O$431,COUNTIF($E$108:$F607,"")-COUNT($H$108:$H607)+1,0)=Q607,"",INDEX(Mal!O$9:O$431,COUNTIF($E$108:$F607,"")-COUNT($H$108:$H607)+1,0)),"")</f>
        <v>#N/A</v>
      </c>
      <c r="R608" s="39" t="e">
        <f>IF($E608="",IF(INDEX(Mal!P$9:P$431,COUNTIF($E$108:$F607,"")-COUNT($H$108:$H607)+1,0)=R607,"",INDEX(Mal!P$9:P$431,COUNTIF($E$108:$F607,"")-COUNT($H$108:$H607)+1,0)),"")</f>
        <v>#N/A</v>
      </c>
      <c r="S608" s="39" t="e">
        <f>IF($E608="",IF(INDEX(Mal!Q$9:Q$431,COUNTIF($E$108:$F607,"")-COUNT($H$108:$H607)+1,0)=S607,"",INDEX(Mal!Q$9:Q$431,COUNTIF($E$108:$F607,"")-COUNT($H$108:$H607)+1,0)),"")</f>
        <v>#N/A</v>
      </c>
      <c r="T608" s="39" t="e">
        <f>IF($E608="",IF(INDEX(Mal!R$9:R$431,COUNTIF($E$108:$F607,"")-COUNT($H$108:$H607)+1,0)=T607,"",INDEX(Mal!R$9:R$431,COUNTIF($E$108:$F607,"")-COUNT($H$108:$H607)+1,0)),"")</f>
        <v>#N/A</v>
      </c>
      <c r="U608" s="39" t="e">
        <f>IF($E608="",IF(INDEX(Mal!S$9:S$431,COUNTIF($E$108:$F607,"")-COUNT($H$108:$H607)+1,0)=U607,"",INDEX(Mal!S$9:S$431,COUNTIF($E$108:$F607,"")-COUNT($H$108:$H607)+1,0)),"")</f>
        <v>#N/A</v>
      </c>
      <c r="V608" s="39" t="e">
        <f t="shared" si="28"/>
        <v>#N/A</v>
      </c>
      <c r="W608" s="39" t="e">
        <f>IF(IF(AND(E608="",F608=""),INDEX(Mal!I$9:I$431,(COUNT($H$108:$H608)-COUNTIF($V$108:$V608,"")),0),"")="","",IF(AND(E608="",F608=""),INDEX(Mal!I$9:I$431,(COUNT($H$108:$H608)-COUNTIF($V$108:$V608,"")),0),""))</f>
        <v>#N/A</v>
      </c>
      <c r="X608" s="39" t="e">
        <f>IF($E608="",IF(INDEX(Mal!J$9:J$431,COUNTIF($E$108:$F607,"")-COUNT($H$108:$H607)+1,0)=X607,"",INDEX(Mal!J$9:J$431,COUNTIF($E$108:$F607,"")-COUNT($H$108:$H607)+1,0)),"")</f>
        <v>#N/A</v>
      </c>
      <c r="Y608" s="39" t="e">
        <f>IF(AND(Y607="",$H608=$H607),"",IF(VLOOKUP($H608,Mal!$A$9:$T$431,20,0)='Sales Orders'!Y607,"",VLOOKUP($H608,Mal!$A$9:$T$431,20,0)))</f>
        <v>#N/A</v>
      </c>
      <c r="Z608" s="39" t="e">
        <f t="shared" si="29"/>
        <v>#N/A</v>
      </c>
    </row>
    <row r="609" spans="1:26">
      <c r="A609" t="str">
        <f>IFERROR(IF(VLOOKUP(H609,Mal!$A$9:$A$431,1,0),"","END"),"END")</f>
        <v>END</v>
      </c>
      <c r="B609" s="39" t="e">
        <f>IF($E609="",IF(INDEX(Mal!$D$9:$D$431,COUNTIF($E$108:$F608,"")-COUNT($H$108:$H608)+1,0)=B608,"",INDEX(Mal!$D$9:$D$431,COUNTIF($E$108:$F608,"")-COUNT($H$108:$H608)+1,0)),"")</f>
        <v>#N/A</v>
      </c>
      <c r="C609" s="39" t="e">
        <f t="shared" si="30"/>
        <v>#N/A</v>
      </c>
      <c r="D609" s="39" t="e">
        <f>IF($E609="",IF(INDEX(Mal!$F$9:$F$431,COUNTIF($E$108:$F608,"")-COUNT($H$108:$H608)+1,0)=D608,"",INDEX(Mal!$F$9:$F$431,COUNTIF($E$108:$F608,"")-COUNT($H$108:$H608)+1,0)),"")</f>
        <v>#N/A</v>
      </c>
      <c r="E609" s="39" t="e">
        <f>IF(AND(E608="",$H609=$H608),"",IF(VLOOKUP(H609,Mal!$A$9:$B$431,2,0)='Sales Orders'!E608,"",VLOOKUP($H609,Mal!$A$9:$B$431,2,0)))</f>
        <v>#N/A</v>
      </c>
      <c r="F609" s="39" t="e">
        <f>IF($E609="",IF(INDEX(Mal!$C$9:$C$431,COUNTIF($E$108:$F608,"")-COUNT($H$108:$H608)+1,0)=F608,"",INDEX(Mal!$C$9:$C$431,COUNTIF($E$108:$F608,"")-COUNT($H$108:$H608)+1,0)),"")</f>
        <v>#N/A</v>
      </c>
      <c r="G609" s="39" t="e">
        <f t="shared" si="31"/>
        <v>#N/A</v>
      </c>
      <c r="H609" s="39">
        <f>IF(COUNTIF(Mal!$A$9:$A$431,'Sales Orders'!H608)+COUNTIFS(Mal!$A$9:$A$431,H608,Mal!$B$9:$B$431,"&lt;&gt;")+COUNTIFS(Mal!$A$9:$A$431,H608,Mal!$C$9:$C$431,"&lt;&gt;")=COUNTIF('Sales Orders'!$H$108:H608,'Sales Orders'!H608),'Sales Orders'!H608+1,'Sales Orders'!H608)</f>
        <v>2</v>
      </c>
      <c r="I609" s="39" t="e">
        <f>IF(E609="","",IF(Mal!$C$5="","",Mal!$C$5))</f>
        <v>#N/A</v>
      </c>
      <c r="J609" s="39" t="e">
        <f>IF(AND(J608="",$H609=$H608),"",IF(VLOOKUP($H609,Mal!$A$9:$H$431,7,0)='Sales Orders'!J608,"",VLOOKUP($H609,Mal!$A$9:$H$431,7,0)))</f>
        <v>#N/A</v>
      </c>
      <c r="K609" s="39" t="e">
        <f>IF(AND(K608="",$H609=$H608),"",IF(VLOOKUP($H609,Mal!$A$9:$H$431,8,0)='Sales Orders'!K608,"",VLOOKUP($H609,Mal!$A$9:$H$431,8,0)))</f>
        <v>#N/A</v>
      </c>
      <c r="L609" s="39" t="e">
        <f>IF(E609="","",IF(Mal!$C$6="","",Mal!$C$6))</f>
        <v>#N/A</v>
      </c>
      <c r="M609" s="39" t="e">
        <f>IF($E609="",IF(INDEX(Mal!K$9:K$431,COUNTIF($E$108:$F608,"")-COUNT($H$108:$H608)+1,0)=M608,"",INDEX(Mal!K$9:K$431,COUNTIF($E$108:$F608,"")-COUNT($H$108:$H608)+1,0)),"")</f>
        <v>#N/A</v>
      </c>
      <c r="N609" s="39" t="e">
        <f>IF($E609="",IF(INDEX(Mal!L$9:L$431,COUNTIF($E$108:$F608,"")-COUNT($H$108:$H608)+1,0)=N608,"",INDEX(Mal!L$9:L$431,COUNTIF($E$108:$F608,"")-COUNT($H$108:$H608)+1,0)),"")</f>
        <v>#N/A</v>
      </c>
      <c r="O609" s="39" t="e">
        <f>IF($E609="",IF(INDEX(Mal!M$9:M$431,COUNTIF($E$108:$F608,"")-COUNT($H$108:$H608)+1,0)=O608,"",INDEX(Mal!M$9:M$431,COUNTIF($E$108:$F608,"")-COUNT($H$108:$H608)+1,0)),"")</f>
        <v>#N/A</v>
      </c>
      <c r="P609" s="39" t="e">
        <f>IF($E609="",IF(INDEX(Mal!N$9:N$431,COUNTIF($E$108:$F608,"")-COUNT($H$108:$H608)+1,0)=P608,"",INDEX(Mal!N$9:N$431,COUNTIF($E$108:$F608,"")-COUNT($H$108:$H608)+1,0)),"")</f>
        <v>#N/A</v>
      </c>
      <c r="Q609" s="39" t="e">
        <f>IF($E609="",IF(INDEX(Mal!O$9:O$431,COUNTIF($E$108:$F608,"")-COUNT($H$108:$H608)+1,0)=Q608,"",INDEX(Mal!O$9:O$431,COUNTIF($E$108:$F608,"")-COUNT($H$108:$H608)+1,0)),"")</f>
        <v>#N/A</v>
      </c>
      <c r="R609" s="39" t="e">
        <f>IF($E609="",IF(INDEX(Mal!P$9:P$431,COUNTIF($E$108:$F608,"")-COUNT($H$108:$H608)+1,0)=R608,"",INDEX(Mal!P$9:P$431,COUNTIF($E$108:$F608,"")-COUNT($H$108:$H608)+1,0)),"")</f>
        <v>#N/A</v>
      </c>
      <c r="S609" s="39" t="e">
        <f>IF($E609="",IF(INDEX(Mal!Q$9:Q$431,COUNTIF($E$108:$F608,"")-COUNT($H$108:$H608)+1,0)=S608,"",INDEX(Mal!Q$9:Q$431,COUNTIF($E$108:$F608,"")-COUNT($H$108:$H608)+1,0)),"")</f>
        <v>#N/A</v>
      </c>
      <c r="T609" s="39" t="e">
        <f>IF($E609="",IF(INDEX(Mal!R$9:R$431,COUNTIF($E$108:$F608,"")-COUNT($H$108:$H608)+1,0)=T608,"",INDEX(Mal!R$9:R$431,COUNTIF($E$108:$F608,"")-COUNT($H$108:$H608)+1,0)),"")</f>
        <v>#N/A</v>
      </c>
      <c r="U609" s="39" t="e">
        <f>IF($E609="",IF(INDEX(Mal!S$9:S$431,COUNTIF($E$108:$F608,"")-COUNT($H$108:$H608)+1,0)=U608,"",INDEX(Mal!S$9:S$431,COUNTIF($E$108:$F608,"")-COUNT($H$108:$H608)+1,0)),"")</f>
        <v>#N/A</v>
      </c>
      <c r="V609" s="39" t="e">
        <f t="shared" si="28"/>
        <v>#N/A</v>
      </c>
      <c r="W609" s="39" t="e">
        <f>IF(IF(AND(E609="",F609=""),INDEX(Mal!I$9:I$431,(COUNT($H$108:$H609)-COUNTIF($V$108:$V609,"")),0),"")="","",IF(AND(E609="",F609=""),INDEX(Mal!I$9:I$431,(COUNT($H$108:$H609)-COUNTIF($V$108:$V609,"")),0),""))</f>
        <v>#N/A</v>
      </c>
      <c r="X609" s="39" t="e">
        <f>IF($E609="",IF(INDEX(Mal!J$9:J$431,COUNTIF($E$108:$F608,"")-COUNT($H$108:$H608)+1,0)=X608,"",INDEX(Mal!J$9:J$431,COUNTIF($E$108:$F608,"")-COUNT($H$108:$H608)+1,0)),"")</f>
        <v>#N/A</v>
      </c>
      <c r="Y609" s="39" t="e">
        <f>IF(AND(Y608="",$H609=$H608),"",IF(VLOOKUP($H609,Mal!$A$9:$T$431,20,0)='Sales Orders'!Y608,"",VLOOKUP($H609,Mal!$A$9:$T$431,20,0)))</f>
        <v>#N/A</v>
      </c>
      <c r="Z609" s="39" t="e">
        <f t="shared" si="29"/>
        <v>#N/A</v>
      </c>
    </row>
    <row r="610" spans="1:26">
      <c r="A610" t="str">
        <f>IFERROR(IF(VLOOKUP(H610,Mal!$A$9:$A$431,1,0),"","END"),"END")</f>
        <v>END</v>
      </c>
      <c r="B610" s="39" t="e">
        <f>IF($E610="",IF(INDEX(Mal!$D$9:$D$431,COUNTIF($E$108:$F609,"")-COUNT($H$108:$H609)+1,0)=B609,"",INDEX(Mal!$D$9:$D$431,COUNTIF($E$108:$F609,"")-COUNT($H$108:$H609)+1,0)),"")</f>
        <v>#N/A</v>
      </c>
      <c r="C610" s="39" t="e">
        <f t="shared" si="30"/>
        <v>#N/A</v>
      </c>
      <c r="D610" s="39" t="e">
        <f>IF($E610="",IF(INDEX(Mal!$F$9:$F$431,COUNTIF($E$108:$F609,"")-COUNT($H$108:$H609)+1,0)=D609,"",INDEX(Mal!$F$9:$F$431,COUNTIF($E$108:$F609,"")-COUNT($H$108:$H609)+1,0)),"")</f>
        <v>#N/A</v>
      </c>
      <c r="E610" s="39" t="e">
        <f>IF(AND(E609="",$H610=$H609),"",IF(VLOOKUP(H610,Mal!$A$9:$B$431,2,0)='Sales Orders'!E609,"",VLOOKUP($H610,Mal!$A$9:$B$431,2,0)))</f>
        <v>#N/A</v>
      </c>
      <c r="F610" s="39" t="e">
        <f>IF($E610="",IF(INDEX(Mal!$C$9:$C$431,COUNTIF($E$108:$F609,"")-COUNT($H$108:$H609)+1,0)=F609,"",INDEX(Mal!$C$9:$C$431,COUNTIF($E$108:$F609,"")-COUNT($H$108:$H609)+1,0)),"")</f>
        <v>#N/A</v>
      </c>
      <c r="G610" s="39" t="e">
        <f t="shared" si="31"/>
        <v>#N/A</v>
      </c>
      <c r="H610" s="39">
        <f>IF(COUNTIF(Mal!$A$9:$A$431,'Sales Orders'!H609)+COUNTIFS(Mal!$A$9:$A$431,H609,Mal!$B$9:$B$431,"&lt;&gt;")+COUNTIFS(Mal!$A$9:$A$431,H609,Mal!$C$9:$C$431,"&lt;&gt;")=COUNTIF('Sales Orders'!$H$108:H609,'Sales Orders'!H609),'Sales Orders'!H609+1,'Sales Orders'!H609)</f>
        <v>2</v>
      </c>
      <c r="I610" s="39" t="e">
        <f>IF(E610="","",IF(Mal!$C$5="","",Mal!$C$5))</f>
        <v>#N/A</v>
      </c>
      <c r="J610" s="39" t="e">
        <f>IF(AND(J609="",$H610=$H609),"",IF(VLOOKUP($H610,Mal!$A$9:$H$431,7,0)='Sales Orders'!J609,"",VLOOKUP($H610,Mal!$A$9:$H$431,7,0)))</f>
        <v>#N/A</v>
      </c>
      <c r="K610" s="39" t="e">
        <f>IF(AND(K609="",$H610=$H609),"",IF(VLOOKUP($H610,Mal!$A$9:$H$431,8,0)='Sales Orders'!K609,"",VLOOKUP($H610,Mal!$A$9:$H$431,8,0)))</f>
        <v>#N/A</v>
      </c>
      <c r="L610" s="39" t="e">
        <f>IF(E610="","",IF(Mal!$C$6="","",Mal!$C$6))</f>
        <v>#N/A</v>
      </c>
      <c r="M610" s="39" t="e">
        <f>IF($E610="",IF(INDEX(Mal!K$9:K$431,COUNTIF($E$108:$F609,"")-COUNT($H$108:$H609)+1,0)=M609,"",INDEX(Mal!K$9:K$431,COUNTIF($E$108:$F609,"")-COUNT($H$108:$H609)+1,0)),"")</f>
        <v>#N/A</v>
      </c>
      <c r="N610" s="39" t="e">
        <f>IF($E610="",IF(INDEX(Mal!L$9:L$431,COUNTIF($E$108:$F609,"")-COUNT($H$108:$H609)+1,0)=N609,"",INDEX(Mal!L$9:L$431,COUNTIF($E$108:$F609,"")-COUNT($H$108:$H609)+1,0)),"")</f>
        <v>#N/A</v>
      </c>
      <c r="O610" s="39" t="e">
        <f>IF($E610="",IF(INDEX(Mal!M$9:M$431,COUNTIF($E$108:$F609,"")-COUNT($H$108:$H609)+1,0)=O609,"",INDEX(Mal!M$9:M$431,COUNTIF($E$108:$F609,"")-COUNT($H$108:$H609)+1,0)),"")</f>
        <v>#N/A</v>
      </c>
      <c r="P610" s="39" t="e">
        <f>IF($E610="",IF(INDEX(Mal!N$9:N$431,COUNTIF($E$108:$F609,"")-COUNT($H$108:$H609)+1,0)=P609,"",INDEX(Mal!N$9:N$431,COUNTIF($E$108:$F609,"")-COUNT($H$108:$H609)+1,0)),"")</f>
        <v>#N/A</v>
      </c>
      <c r="Q610" s="39" t="e">
        <f>IF($E610="",IF(INDEX(Mal!O$9:O$431,COUNTIF($E$108:$F609,"")-COUNT($H$108:$H609)+1,0)=Q609,"",INDEX(Mal!O$9:O$431,COUNTIF($E$108:$F609,"")-COUNT($H$108:$H609)+1,0)),"")</f>
        <v>#N/A</v>
      </c>
      <c r="R610" s="39" t="e">
        <f>IF($E610="",IF(INDEX(Mal!P$9:P$431,COUNTIF($E$108:$F609,"")-COUNT($H$108:$H609)+1,0)=R609,"",INDEX(Mal!P$9:P$431,COUNTIF($E$108:$F609,"")-COUNT($H$108:$H609)+1,0)),"")</f>
        <v>#N/A</v>
      </c>
      <c r="S610" s="39" t="e">
        <f>IF($E610="",IF(INDEX(Mal!Q$9:Q$431,COUNTIF($E$108:$F609,"")-COUNT($H$108:$H609)+1,0)=S609,"",INDEX(Mal!Q$9:Q$431,COUNTIF($E$108:$F609,"")-COUNT($H$108:$H609)+1,0)),"")</f>
        <v>#N/A</v>
      </c>
      <c r="T610" s="39" t="e">
        <f>IF($E610="",IF(INDEX(Mal!R$9:R$431,COUNTIF($E$108:$F609,"")-COUNT($H$108:$H609)+1,0)=T609,"",INDEX(Mal!R$9:R$431,COUNTIF($E$108:$F609,"")-COUNT($H$108:$H609)+1,0)),"")</f>
        <v>#N/A</v>
      </c>
      <c r="U610" s="39" t="e">
        <f>IF($E610="",IF(INDEX(Mal!S$9:S$431,COUNTIF($E$108:$F609,"")-COUNT($H$108:$H609)+1,0)=U609,"",INDEX(Mal!S$9:S$431,COUNTIF($E$108:$F609,"")-COUNT($H$108:$H609)+1,0)),"")</f>
        <v>#N/A</v>
      </c>
      <c r="V610" s="39" t="e">
        <f t="shared" si="28"/>
        <v>#N/A</v>
      </c>
      <c r="W610" s="39" t="e">
        <f>IF(IF(AND(E610="",F610=""),INDEX(Mal!I$9:I$431,(COUNT($H$108:$H610)-COUNTIF($V$108:$V610,"")),0),"")="","",IF(AND(E610="",F610=""),INDEX(Mal!I$9:I$431,(COUNT($H$108:$H610)-COUNTIF($V$108:$V610,"")),0),""))</f>
        <v>#N/A</v>
      </c>
      <c r="X610" s="39" t="e">
        <f>IF($E610="",IF(INDEX(Mal!J$9:J$431,COUNTIF($E$108:$F609,"")-COUNT($H$108:$H609)+1,0)=X609,"",INDEX(Mal!J$9:J$431,COUNTIF($E$108:$F609,"")-COUNT($H$108:$H609)+1,0)),"")</f>
        <v>#N/A</v>
      </c>
      <c r="Y610" s="39" t="e">
        <f>IF(AND(Y609="",$H610=$H609),"",IF(VLOOKUP($H610,Mal!$A$9:$T$431,20,0)='Sales Orders'!Y609,"",VLOOKUP($H610,Mal!$A$9:$T$431,20,0)))</f>
        <v>#N/A</v>
      </c>
      <c r="Z610" s="39" t="e">
        <f t="shared" si="29"/>
        <v>#N/A</v>
      </c>
    </row>
    <row r="611" spans="1:26">
      <c r="A611" t="str">
        <f>IFERROR(IF(VLOOKUP(H611,Mal!$A$9:$A$431,1,0),"","END"),"END")</f>
        <v>END</v>
      </c>
      <c r="B611" s="39" t="e">
        <f>IF($E611="",IF(INDEX(Mal!$D$9:$D$431,COUNTIF($E$108:$F610,"")-COUNT($H$108:$H610)+1,0)=B610,"",INDEX(Mal!$D$9:$D$431,COUNTIF($E$108:$F610,"")-COUNT($H$108:$H610)+1,0)),"")</f>
        <v>#N/A</v>
      </c>
      <c r="C611" s="39" t="e">
        <f t="shared" si="30"/>
        <v>#N/A</v>
      </c>
      <c r="D611" s="39" t="e">
        <f>IF($E611="",IF(INDEX(Mal!$F$9:$F$431,COUNTIF($E$108:$F610,"")-COUNT($H$108:$H610)+1,0)=D610,"",INDEX(Mal!$F$9:$F$431,COUNTIF($E$108:$F610,"")-COUNT($H$108:$H610)+1,0)),"")</f>
        <v>#N/A</v>
      </c>
      <c r="E611" s="39" t="e">
        <f>IF(AND(E610="",$H611=$H610),"",IF(VLOOKUP(H611,Mal!$A$9:$B$431,2,0)='Sales Orders'!E610,"",VLOOKUP($H611,Mal!$A$9:$B$431,2,0)))</f>
        <v>#N/A</v>
      </c>
      <c r="F611" s="39" t="e">
        <f>IF($E611="",IF(INDEX(Mal!$C$9:$C$431,COUNTIF($E$108:$F610,"")-COUNT($H$108:$H610)+1,0)=F610,"",INDEX(Mal!$C$9:$C$431,COUNTIF($E$108:$F610,"")-COUNT($H$108:$H610)+1,0)),"")</f>
        <v>#N/A</v>
      </c>
      <c r="G611" s="39" t="e">
        <f t="shared" si="31"/>
        <v>#N/A</v>
      </c>
      <c r="H611" s="39">
        <f>IF(COUNTIF(Mal!$A$9:$A$431,'Sales Orders'!H610)+COUNTIFS(Mal!$A$9:$A$431,H610,Mal!$B$9:$B$431,"&lt;&gt;")+COUNTIFS(Mal!$A$9:$A$431,H610,Mal!$C$9:$C$431,"&lt;&gt;")=COUNTIF('Sales Orders'!$H$108:H610,'Sales Orders'!H610),'Sales Orders'!H610+1,'Sales Orders'!H610)</f>
        <v>2</v>
      </c>
      <c r="I611" s="39" t="e">
        <f>IF(E611="","",IF(Mal!$C$5="","",Mal!$C$5))</f>
        <v>#N/A</v>
      </c>
      <c r="J611" s="39" t="e">
        <f>IF(AND(J610="",$H611=$H610),"",IF(VLOOKUP($H611,Mal!$A$9:$H$431,7,0)='Sales Orders'!J610,"",VLOOKUP($H611,Mal!$A$9:$H$431,7,0)))</f>
        <v>#N/A</v>
      </c>
      <c r="K611" s="39" t="e">
        <f>IF(AND(K610="",$H611=$H610),"",IF(VLOOKUP($H611,Mal!$A$9:$H$431,8,0)='Sales Orders'!K610,"",VLOOKUP($H611,Mal!$A$9:$H$431,8,0)))</f>
        <v>#N/A</v>
      </c>
      <c r="L611" s="39" t="e">
        <f>IF(E611="","",IF(Mal!$C$6="","",Mal!$C$6))</f>
        <v>#N/A</v>
      </c>
      <c r="M611" s="39" t="e">
        <f>IF($E611="",IF(INDEX(Mal!K$9:K$431,COUNTIF($E$108:$F610,"")-COUNT($H$108:$H610)+1,0)=M610,"",INDEX(Mal!K$9:K$431,COUNTIF($E$108:$F610,"")-COUNT($H$108:$H610)+1,0)),"")</f>
        <v>#N/A</v>
      </c>
      <c r="N611" s="39" t="e">
        <f>IF($E611="",IF(INDEX(Mal!L$9:L$431,COUNTIF($E$108:$F610,"")-COUNT($H$108:$H610)+1,0)=N610,"",INDEX(Mal!L$9:L$431,COUNTIF($E$108:$F610,"")-COUNT($H$108:$H610)+1,0)),"")</f>
        <v>#N/A</v>
      </c>
      <c r="O611" s="39" t="e">
        <f>IF($E611="",IF(INDEX(Mal!M$9:M$431,COUNTIF($E$108:$F610,"")-COUNT($H$108:$H610)+1,0)=O610,"",INDEX(Mal!M$9:M$431,COUNTIF($E$108:$F610,"")-COUNT($H$108:$H610)+1,0)),"")</f>
        <v>#N/A</v>
      </c>
      <c r="P611" s="39" t="e">
        <f>IF($E611="",IF(INDEX(Mal!N$9:N$431,COUNTIF($E$108:$F610,"")-COUNT($H$108:$H610)+1,0)=P610,"",INDEX(Mal!N$9:N$431,COUNTIF($E$108:$F610,"")-COUNT($H$108:$H610)+1,0)),"")</f>
        <v>#N/A</v>
      </c>
      <c r="Q611" s="39" t="e">
        <f>IF($E611="",IF(INDEX(Mal!O$9:O$431,COUNTIF($E$108:$F610,"")-COUNT($H$108:$H610)+1,0)=Q610,"",INDEX(Mal!O$9:O$431,COUNTIF($E$108:$F610,"")-COUNT($H$108:$H610)+1,0)),"")</f>
        <v>#N/A</v>
      </c>
      <c r="R611" s="39" t="e">
        <f>IF($E611="",IF(INDEX(Mal!P$9:P$431,COUNTIF($E$108:$F610,"")-COUNT($H$108:$H610)+1,0)=R610,"",INDEX(Mal!P$9:P$431,COUNTIF($E$108:$F610,"")-COUNT($H$108:$H610)+1,0)),"")</f>
        <v>#N/A</v>
      </c>
      <c r="S611" s="39" t="e">
        <f>IF($E611="",IF(INDEX(Mal!Q$9:Q$431,COUNTIF($E$108:$F610,"")-COUNT($H$108:$H610)+1,0)=S610,"",INDEX(Mal!Q$9:Q$431,COUNTIF($E$108:$F610,"")-COUNT($H$108:$H610)+1,0)),"")</f>
        <v>#N/A</v>
      </c>
      <c r="T611" s="39" t="e">
        <f>IF($E611="",IF(INDEX(Mal!R$9:R$431,COUNTIF($E$108:$F610,"")-COUNT($H$108:$H610)+1,0)=T610,"",INDEX(Mal!R$9:R$431,COUNTIF($E$108:$F610,"")-COUNT($H$108:$H610)+1,0)),"")</f>
        <v>#N/A</v>
      </c>
      <c r="U611" s="39" t="e">
        <f>IF($E611="",IF(INDEX(Mal!S$9:S$431,COUNTIF($E$108:$F610,"")-COUNT($H$108:$H610)+1,0)=U610,"",INDEX(Mal!S$9:S$431,COUNTIF($E$108:$F610,"")-COUNT($H$108:$H610)+1,0)),"")</f>
        <v>#N/A</v>
      </c>
      <c r="V611" s="39" t="e">
        <f t="shared" si="28"/>
        <v>#N/A</v>
      </c>
      <c r="W611" s="39" t="e">
        <f>IF(IF(AND(E611="",F611=""),INDEX(Mal!I$9:I$431,(COUNT($H$108:$H611)-COUNTIF($V$108:$V611,"")),0),"")="","",IF(AND(E611="",F611=""),INDEX(Mal!I$9:I$431,(COUNT($H$108:$H611)-COUNTIF($V$108:$V611,"")),0),""))</f>
        <v>#N/A</v>
      </c>
      <c r="X611" s="39" t="e">
        <f>IF($E611="",IF(INDEX(Mal!J$9:J$431,COUNTIF($E$108:$F610,"")-COUNT($H$108:$H610)+1,0)=X610,"",INDEX(Mal!J$9:J$431,COUNTIF($E$108:$F610,"")-COUNT($H$108:$H610)+1,0)),"")</f>
        <v>#N/A</v>
      </c>
      <c r="Y611" s="39" t="e">
        <f>IF(AND(Y610="",$H611=$H610),"",IF(VLOOKUP($H611,Mal!$A$9:$T$431,20,0)='Sales Orders'!Y610,"",VLOOKUP($H611,Mal!$A$9:$T$431,20,0)))</f>
        <v>#N/A</v>
      </c>
      <c r="Z611" s="39" t="e">
        <f t="shared" si="29"/>
        <v>#N/A</v>
      </c>
    </row>
    <row r="612" spans="1:26">
      <c r="A612" t="str">
        <f>IFERROR(IF(VLOOKUP(H612,Mal!$A$9:$A$431,1,0),"","END"),"END")</f>
        <v>END</v>
      </c>
      <c r="B612" s="39" t="e">
        <f>IF($E612="",IF(INDEX(Mal!$D$9:$D$431,COUNTIF($E$108:$F611,"")-COUNT($H$108:$H611)+1,0)=B611,"",INDEX(Mal!$D$9:$D$431,COUNTIF($E$108:$F611,"")-COUNT($H$108:$H611)+1,0)),"")</f>
        <v>#N/A</v>
      </c>
      <c r="C612" s="39" t="e">
        <f t="shared" si="30"/>
        <v>#N/A</v>
      </c>
      <c r="D612" s="39" t="e">
        <f>IF($E612="",IF(INDEX(Mal!$F$9:$F$431,COUNTIF($E$108:$F611,"")-COUNT($H$108:$H611)+1,0)=D611,"",INDEX(Mal!$F$9:$F$431,COUNTIF($E$108:$F611,"")-COUNT($H$108:$H611)+1,0)),"")</f>
        <v>#N/A</v>
      </c>
      <c r="E612" s="39" t="e">
        <f>IF(AND(E611="",$H612=$H611),"",IF(VLOOKUP(H612,Mal!$A$9:$B$431,2,0)='Sales Orders'!E611,"",VLOOKUP($H612,Mal!$A$9:$B$431,2,0)))</f>
        <v>#N/A</v>
      </c>
      <c r="F612" s="39" t="e">
        <f>IF($E612="",IF(INDEX(Mal!$C$9:$C$431,COUNTIF($E$108:$F611,"")-COUNT($H$108:$H611)+1,0)=F611,"",INDEX(Mal!$C$9:$C$431,COUNTIF($E$108:$F611,"")-COUNT($H$108:$H611)+1,0)),"")</f>
        <v>#N/A</v>
      </c>
      <c r="G612" s="39" t="e">
        <f t="shared" si="31"/>
        <v>#N/A</v>
      </c>
      <c r="H612" s="39">
        <f>IF(COUNTIF(Mal!$A$9:$A$431,'Sales Orders'!H611)+COUNTIFS(Mal!$A$9:$A$431,H611,Mal!$B$9:$B$431,"&lt;&gt;")+COUNTIFS(Mal!$A$9:$A$431,H611,Mal!$C$9:$C$431,"&lt;&gt;")=COUNTIF('Sales Orders'!$H$108:H611,'Sales Orders'!H611),'Sales Orders'!H611+1,'Sales Orders'!H611)</f>
        <v>2</v>
      </c>
      <c r="I612" s="39" t="e">
        <f>IF(E612="","",IF(Mal!$C$5="","",Mal!$C$5))</f>
        <v>#N/A</v>
      </c>
      <c r="J612" s="39" t="e">
        <f>IF(AND(J611="",$H612=$H611),"",IF(VLOOKUP($H612,Mal!$A$9:$H$431,7,0)='Sales Orders'!J611,"",VLOOKUP($H612,Mal!$A$9:$H$431,7,0)))</f>
        <v>#N/A</v>
      </c>
      <c r="K612" s="39" t="e">
        <f>IF(AND(K611="",$H612=$H611),"",IF(VLOOKUP($H612,Mal!$A$9:$H$431,8,0)='Sales Orders'!K611,"",VLOOKUP($H612,Mal!$A$9:$H$431,8,0)))</f>
        <v>#N/A</v>
      </c>
      <c r="L612" s="39" t="e">
        <f>IF(E612="","",IF(Mal!$C$6="","",Mal!$C$6))</f>
        <v>#N/A</v>
      </c>
      <c r="M612" s="39" t="e">
        <f>IF($E612="",IF(INDEX(Mal!K$9:K$431,COUNTIF($E$108:$F611,"")-COUNT($H$108:$H611)+1,0)=M611,"",INDEX(Mal!K$9:K$431,COUNTIF($E$108:$F611,"")-COUNT($H$108:$H611)+1,0)),"")</f>
        <v>#N/A</v>
      </c>
      <c r="N612" s="39" t="e">
        <f>IF($E612="",IF(INDEX(Mal!L$9:L$431,COUNTIF($E$108:$F611,"")-COUNT($H$108:$H611)+1,0)=N611,"",INDEX(Mal!L$9:L$431,COUNTIF($E$108:$F611,"")-COUNT($H$108:$H611)+1,0)),"")</f>
        <v>#N/A</v>
      </c>
      <c r="O612" s="39" t="e">
        <f>IF($E612="",IF(INDEX(Mal!M$9:M$431,COUNTIF($E$108:$F611,"")-COUNT($H$108:$H611)+1,0)=O611,"",INDEX(Mal!M$9:M$431,COUNTIF($E$108:$F611,"")-COUNT($H$108:$H611)+1,0)),"")</f>
        <v>#N/A</v>
      </c>
      <c r="P612" s="39" t="e">
        <f>IF($E612="",IF(INDEX(Mal!N$9:N$431,COUNTIF($E$108:$F611,"")-COUNT($H$108:$H611)+1,0)=P611,"",INDEX(Mal!N$9:N$431,COUNTIF($E$108:$F611,"")-COUNT($H$108:$H611)+1,0)),"")</f>
        <v>#N/A</v>
      </c>
      <c r="Q612" s="39" t="e">
        <f>IF($E612="",IF(INDEX(Mal!O$9:O$431,COUNTIF($E$108:$F611,"")-COUNT($H$108:$H611)+1,0)=Q611,"",INDEX(Mal!O$9:O$431,COUNTIF($E$108:$F611,"")-COUNT($H$108:$H611)+1,0)),"")</f>
        <v>#N/A</v>
      </c>
      <c r="R612" s="39" t="e">
        <f>IF($E612="",IF(INDEX(Mal!P$9:P$431,COUNTIF($E$108:$F611,"")-COUNT($H$108:$H611)+1,0)=R611,"",INDEX(Mal!P$9:P$431,COUNTIF($E$108:$F611,"")-COUNT($H$108:$H611)+1,0)),"")</f>
        <v>#N/A</v>
      </c>
      <c r="S612" s="39" t="e">
        <f>IF($E612="",IF(INDEX(Mal!Q$9:Q$431,COUNTIF($E$108:$F611,"")-COUNT($H$108:$H611)+1,0)=S611,"",INDEX(Mal!Q$9:Q$431,COUNTIF($E$108:$F611,"")-COUNT($H$108:$H611)+1,0)),"")</f>
        <v>#N/A</v>
      </c>
      <c r="T612" s="39" t="e">
        <f>IF($E612="",IF(INDEX(Mal!R$9:R$431,COUNTIF($E$108:$F611,"")-COUNT($H$108:$H611)+1,0)=T611,"",INDEX(Mal!R$9:R$431,COUNTIF($E$108:$F611,"")-COUNT($H$108:$H611)+1,0)),"")</f>
        <v>#N/A</v>
      </c>
      <c r="U612" s="39" t="e">
        <f>IF($E612="",IF(INDEX(Mal!S$9:S$431,COUNTIF($E$108:$F611,"")-COUNT($H$108:$H611)+1,0)=U611,"",INDEX(Mal!S$9:S$431,COUNTIF($E$108:$F611,"")-COUNT($H$108:$H611)+1,0)),"")</f>
        <v>#N/A</v>
      </c>
      <c r="V612" s="39" t="e">
        <f t="shared" si="28"/>
        <v>#N/A</v>
      </c>
      <c r="W612" s="39" t="e">
        <f>IF(IF(AND(E612="",F612=""),INDEX(Mal!I$9:I$431,(COUNT($H$108:$H612)-COUNTIF($V$108:$V612,"")),0),"")="","",IF(AND(E612="",F612=""),INDEX(Mal!I$9:I$431,(COUNT($H$108:$H612)-COUNTIF($V$108:$V612,"")),0),""))</f>
        <v>#N/A</v>
      </c>
      <c r="X612" s="39" t="e">
        <f>IF($E612="",IF(INDEX(Mal!J$9:J$431,COUNTIF($E$108:$F611,"")-COUNT($H$108:$H611)+1,0)=X611,"",INDEX(Mal!J$9:J$431,COUNTIF($E$108:$F611,"")-COUNT($H$108:$H611)+1,0)),"")</f>
        <v>#N/A</v>
      </c>
      <c r="Y612" s="39" t="e">
        <f>IF(AND(Y611="",$H612=$H611),"",IF(VLOOKUP($H612,Mal!$A$9:$T$431,20,0)='Sales Orders'!Y611,"",VLOOKUP($H612,Mal!$A$9:$T$431,20,0)))</f>
        <v>#N/A</v>
      </c>
      <c r="Z612" s="39" t="e">
        <f t="shared" si="29"/>
        <v>#N/A</v>
      </c>
    </row>
    <row r="613" spans="1:26">
      <c r="A613" t="str">
        <f>IFERROR(IF(VLOOKUP(H613,Mal!$A$9:$A$431,1,0),"","END"),"END")</f>
        <v>END</v>
      </c>
      <c r="B613" s="39" t="e">
        <f>IF($E613="",IF(INDEX(Mal!$D$9:$D$431,COUNTIF($E$108:$F612,"")-COUNT($H$108:$H612)+1,0)=B612,"",INDEX(Mal!$D$9:$D$431,COUNTIF($E$108:$F612,"")-COUNT($H$108:$H612)+1,0)),"")</f>
        <v>#N/A</v>
      </c>
      <c r="C613" s="39" t="e">
        <f t="shared" si="30"/>
        <v>#N/A</v>
      </c>
      <c r="D613" s="39" t="e">
        <f>IF($E613="",IF(INDEX(Mal!$F$9:$F$431,COUNTIF($E$108:$F612,"")-COUNT($H$108:$H612)+1,0)=D612,"",INDEX(Mal!$F$9:$F$431,COUNTIF($E$108:$F612,"")-COUNT($H$108:$H612)+1,0)),"")</f>
        <v>#N/A</v>
      </c>
      <c r="E613" s="39" t="e">
        <f>IF(AND(E612="",$H613=$H612),"",IF(VLOOKUP(H613,Mal!$A$9:$B$431,2,0)='Sales Orders'!E612,"",VLOOKUP($H613,Mal!$A$9:$B$431,2,0)))</f>
        <v>#N/A</v>
      </c>
      <c r="F613" s="39" t="e">
        <f>IF($E613="",IF(INDEX(Mal!$C$9:$C$431,COUNTIF($E$108:$F612,"")-COUNT($H$108:$H612)+1,0)=F612,"",INDEX(Mal!$C$9:$C$431,COUNTIF($E$108:$F612,"")-COUNT($H$108:$H612)+1,0)),"")</f>
        <v>#N/A</v>
      </c>
      <c r="G613" s="39" t="e">
        <f t="shared" si="31"/>
        <v>#N/A</v>
      </c>
      <c r="H613" s="39">
        <f>IF(COUNTIF(Mal!$A$9:$A$431,'Sales Orders'!H612)+COUNTIFS(Mal!$A$9:$A$431,H612,Mal!$B$9:$B$431,"&lt;&gt;")+COUNTIFS(Mal!$A$9:$A$431,H612,Mal!$C$9:$C$431,"&lt;&gt;")=COUNTIF('Sales Orders'!$H$108:H612,'Sales Orders'!H612),'Sales Orders'!H612+1,'Sales Orders'!H612)</f>
        <v>2</v>
      </c>
      <c r="I613" s="39" t="e">
        <f>IF(E613="","",IF(Mal!$C$5="","",Mal!$C$5))</f>
        <v>#N/A</v>
      </c>
      <c r="J613" s="39" t="e">
        <f>IF(AND(J612="",$H613=$H612),"",IF(VLOOKUP($H613,Mal!$A$9:$H$431,7,0)='Sales Orders'!J612,"",VLOOKUP($H613,Mal!$A$9:$H$431,7,0)))</f>
        <v>#N/A</v>
      </c>
      <c r="K613" s="39" t="e">
        <f>IF(AND(K612="",$H613=$H612),"",IF(VLOOKUP($H613,Mal!$A$9:$H$431,8,0)='Sales Orders'!K612,"",VLOOKUP($H613,Mal!$A$9:$H$431,8,0)))</f>
        <v>#N/A</v>
      </c>
      <c r="L613" s="39" t="e">
        <f>IF(E613="","",IF(Mal!$C$6="","",Mal!$C$6))</f>
        <v>#N/A</v>
      </c>
      <c r="M613" s="39" t="e">
        <f>IF($E613="",IF(INDEX(Mal!K$9:K$431,COUNTIF($E$108:$F612,"")-COUNT($H$108:$H612)+1,0)=M612,"",INDEX(Mal!K$9:K$431,COUNTIF($E$108:$F612,"")-COUNT($H$108:$H612)+1,0)),"")</f>
        <v>#N/A</v>
      </c>
      <c r="N613" s="39" t="e">
        <f>IF($E613="",IF(INDEX(Mal!L$9:L$431,COUNTIF($E$108:$F612,"")-COUNT($H$108:$H612)+1,0)=N612,"",INDEX(Mal!L$9:L$431,COUNTIF($E$108:$F612,"")-COUNT($H$108:$H612)+1,0)),"")</f>
        <v>#N/A</v>
      </c>
      <c r="O613" s="39" t="e">
        <f>IF($E613="",IF(INDEX(Mal!M$9:M$431,COUNTIF($E$108:$F612,"")-COUNT($H$108:$H612)+1,0)=O612,"",INDEX(Mal!M$9:M$431,COUNTIF($E$108:$F612,"")-COUNT($H$108:$H612)+1,0)),"")</f>
        <v>#N/A</v>
      </c>
      <c r="P613" s="39" t="e">
        <f>IF($E613="",IF(INDEX(Mal!N$9:N$431,COUNTIF($E$108:$F612,"")-COUNT($H$108:$H612)+1,0)=P612,"",INDEX(Mal!N$9:N$431,COUNTIF($E$108:$F612,"")-COUNT($H$108:$H612)+1,0)),"")</f>
        <v>#N/A</v>
      </c>
      <c r="Q613" s="39" t="e">
        <f>IF($E613="",IF(INDEX(Mal!O$9:O$431,COUNTIF($E$108:$F612,"")-COUNT($H$108:$H612)+1,0)=Q612,"",INDEX(Mal!O$9:O$431,COUNTIF($E$108:$F612,"")-COUNT($H$108:$H612)+1,0)),"")</f>
        <v>#N/A</v>
      </c>
      <c r="R613" s="39" t="e">
        <f>IF($E613="",IF(INDEX(Mal!P$9:P$431,COUNTIF($E$108:$F612,"")-COUNT($H$108:$H612)+1,0)=R612,"",INDEX(Mal!P$9:P$431,COUNTIF($E$108:$F612,"")-COUNT($H$108:$H612)+1,0)),"")</f>
        <v>#N/A</v>
      </c>
      <c r="S613" s="39" t="e">
        <f>IF($E613="",IF(INDEX(Mal!Q$9:Q$431,COUNTIF($E$108:$F612,"")-COUNT($H$108:$H612)+1,0)=S612,"",INDEX(Mal!Q$9:Q$431,COUNTIF($E$108:$F612,"")-COUNT($H$108:$H612)+1,0)),"")</f>
        <v>#N/A</v>
      </c>
      <c r="T613" s="39" t="e">
        <f>IF($E613="",IF(INDEX(Mal!R$9:R$431,COUNTIF($E$108:$F612,"")-COUNT($H$108:$H612)+1,0)=T612,"",INDEX(Mal!R$9:R$431,COUNTIF($E$108:$F612,"")-COUNT($H$108:$H612)+1,0)),"")</f>
        <v>#N/A</v>
      </c>
      <c r="U613" s="39" t="e">
        <f>IF($E613="",IF(INDEX(Mal!S$9:S$431,COUNTIF($E$108:$F612,"")-COUNT($H$108:$H612)+1,0)=U612,"",INDEX(Mal!S$9:S$431,COUNTIF($E$108:$F612,"")-COUNT($H$108:$H612)+1,0)),"")</f>
        <v>#N/A</v>
      </c>
      <c r="V613" s="39" t="e">
        <f t="shared" si="28"/>
        <v>#N/A</v>
      </c>
      <c r="W613" s="39" t="e">
        <f>IF(IF(AND(E613="",F613=""),INDEX(Mal!I$9:I$431,(COUNT($H$108:$H613)-COUNTIF($V$108:$V613,"")),0),"")="","",IF(AND(E613="",F613=""),INDEX(Mal!I$9:I$431,(COUNT($H$108:$H613)-COUNTIF($V$108:$V613,"")),0),""))</f>
        <v>#N/A</v>
      </c>
      <c r="X613" s="39" t="e">
        <f>IF($E613="",IF(INDEX(Mal!J$9:J$431,COUNTIF($E$108:$F612,"")-COUNT($H$108:$H612)+1,0)=X612,"",INDEX(Mal!J$9:J$431,COUNTIF($E$108:$F612,"")-COUNT($H$108:$H612)+1,0)),"")</f>
        <v>#N/A</v>
      </c>
      <c r="Y613" s="39" t="e">
        <f>IF(AND(Y612="",$H613=$H612),"",IF(VLOOKUP($H613,Mal!$A$9:$T$431,20,0)='Sales Orders'!Y612,"",VLOOKUP($H613,Mal!$A$9:$T$431,20,0)))</f>
        <v>#N/A</v>
      </c>
      <c r="Z613" s="39" t="e">
        <f t="shared" si="29"/>
        <v>#N/A</v>
      </c>
    </row>
    <row r="614" spans="1:26">
      <c r="A614" t="str">
        <f>IFERROR(IF(VLOOKUP(H614,Mal!$A$9:$A$431,1,0),"","END"),"END")</f>
        <v>END</v>
      </c>
      <c r="B614" s="39" t="e">
        <f>IF($E614="",IF(INDEX(Mal!$D$9:$D$431,COUNTIF($E$108:$F613,"")-COUNT($H$108:$H613)+1,0)=B613,"",INDEX(Mal!$D$9:$D$431,COUNTIF($E$108:$F613,"")-COUNT($H$108:$H613)+1,0)),"")</f>
        <v>#N/A</v>
      </c>
      <c r="C614" s="39" t="e">
        <f t="shared" si="30"/>
        <v>#N/A</v>
      </c>
      <c r="D614" s="39" t="e">
        <f>IF($E614="",IF(INDEX(Mal!$F$9:$F$431,COUNTIF($E$108:$F613,"")-COUNT($H$108:$H613)+1,0)=D613,"",INDEX(Mal!$F$9:$F$431,COUNTIF($E$108:$F613,"")-COUNT($H$108:$H613)+1,0)),"")</f>
        <v>#N/A</v>
      </c>
      <c r="E614" s="39" t="e">
        <f>IF(AND(E613="",$H614=$H613),"",IF(VLOOKUP(H614,Mal!$A$9:$B$431,2,0)='Sales Orders'!E613,"",VLOOKUP($H614,Mal!$A$9:$B$431,2,0)))</f>
        <v>#N/A</v>
      </c>
      <c r="F614" s="39" t="e">
        <f>IF($E614="",IF(INDEX(Mal!$C$9:$C$431,COUNTIF($E$108:$F613,"")-COUNT($H$108:$H613)+1,0)=F613,"",INDEX(Mal!$C$9:$C$431,COUNTIF($E$108:$F613,"")-COUNT($H$108:$H613)+1,0)),"")</f>
        <v>#N/A</v>
      </c>
      <c r="G614" s="39" t="e">
        <f t="shared" si="31"/>
        <v>#N/A</v>
      </c>
      <c r="H614" s="39">
        <f>IF(COUNTIF(Mal!$A$9:$A$431,'Sales Orders'!H613)+COUNTIFS(Mal!$A$9:$A$431,H613,Mal!$B$9:$B$431,"&lt;&gt;")+COUNTIFS(Mal!$A$9:$A$431,H613,Mal!$C$9:$C$431,"&lt;&gt;")=COUNTIF('Sales Orders'!$H$108:H613,'Sales Orders'!H613),'Sales Orders'!H613+1,'Sales Orders'!H613)</f>
        <v>2</v>
      </c>
      <c r="I614" s="39" t="e">
        <f>IF(E614="","",IF(Mal!$C$5="","",Mal!$C$5))</f>
        <v>#N/A</v>
      </c>
      <c r="J614" s="39" t="e">
        <f>IF(AND(J613="",$H614=$H613),"",IF(VLOOKUP($H614,Mal!$A$9:$H$431,7,0)='Sales Orders'!J613,"",VLOOKUP($H614,Mal!$A$9:$H$431,7,0)))</f>
        <v>#N/A</v>
      </c>
      <c r="K614" s="39" t="e">
        <f>IF(AND(K613="",$H614=$H613),"",IF(VLOOKUP($H614,Mal!$A$9:$H$431,8,0)='Sales Orders'!K613,"",VLOOKUP($H614,Mal!$A$9:$H$431,8,0)))</f>
        <v>#N/A</v>
      </c>
      <c r="L614" s="39" t="e">
        <f>IF(E614="","",IF(Mal!$C$6="","",Mal!$C$6))</f>
        <v>#N/A</v>
      </c>
      <c r="M614" s="39" t="e">
        <f>IF($E614="",IF(INDEX(Mal!K$9:K$431,COUNTIF($E$108:$F613,"")-COUNT($H$108:$H613)+1,0)=M613,"",INDEX(Mal!K$9:K$431,COUNTIF($E$108:$F613,"")-COUNT($H$108:$H613)+1,0)),"")</f>
        <v>#N/A</v>
      </c>
      <c r="N614" s="39" t="e">
        <f>IF($E614="",IF(INDEX(Mal!L$9:L$431,COUNTIF($E$108:$F613,"")-COUNT($H$108:$H613)+1,0)=N613,"",INDEX(Mal!L$9:L$431,COUNTIF($E$108:$F613,"")-COUNT($H$108:$H613)+1,0)),"")</f>
        <v>#N/A</v>
      </c>
      <c r="O614" s="39" t="e">
        <f>IF($E614="",IF(INDEX(Mal!M$9:M$431,COUNTIF($E$108:$F613,"")-COUNT($H$108:$H613)+1,0)=O613,"",INDEX(Mal!M$9:M$431,COUNTIF($E$108:$F613,"")-COUNT($H$108:$H613)+1,0)),"")</f>
        <v>#N/A</v>
      </c>
      <c r="P614" s="39" t="e">
        <f>IF($E614="",IF(INDEX(Mal!N$9:N$431,COUNTIF($E$108:$F613,"")-COUNT($H$108:$H613)+1,0)=P613,"",INDEX(Mal!N$9:N$431,COUNTIF($E$108:$F613,"")-COUNT($H$108:$H613)+1,0)),"")</f>
        <v>#N/A</v>
      </c>
      <c r="Q614" s="39" t="e">
        <f>IF($E614="",IF(INDEX(Mal!O$9:O$431,COUNTIF($E$108:$F613,"")-COUNT($H$108:$H613)+1,0)=Q613,"",INDEX(Mal!O$9:O$431,COUNTIF($E$108:$F613,"")-COUNT($H$108:$H613)+1,0)),"")</f>
        <v>#N/A</v>
      </c>
      <c r="R614" s="39" t="e">
        <f>IF($E614="",IF(INDEX(Mal!P$9:P$431,COUNTIF($E$108:$F613,"")-COUNT($H$108:$H613)+1,0)=R613,"",INDEX(Mal!P$9:P$431,COUNTIF($E$108:$F613,"")-COUNT($H$108:$H613)+1,0)),"")</f>
        <v>#N/A</v>
      </c>
      <c r="S614" s="39" t="e">
        <f>IF($E614="",IF(INDEX(Mal!Q$9:Q$431,COUNTIF($E$108:$F613,"")-COUNT($H$108:$H613)+1,0)=S613,"",INDEX(Mal!Q$9:Q$431,COUNTIF($E$108:$F613,"")-COUNT($H$108:$H613)+1,0)),"")</f>
        <v>#N/A</v>
      </c>
      <c r="T614" s="39" t="e">
        <f>IF($E614="",IF(INDEX(Mal!R$9:R$431,COUNTIF($E$108:$F613,"")-COUNT($H$108:$H613)+1,0)=T613,"",INDEX(Mal!R$9:R$431,COUNTIF($E$108:$F613,"")-COUNT($H$108:$H613)+1,0)),"")</f>
        <v>#N/A</v>
      </c>
      <c r="U614" s="39" t="e">
        <f>IF($E614="",IF(INDEX(Mal!S$9:S$431,COUNTIF($E$108:$F613,"")-COUNT($H$108:$H613)+1,0)=U613,"",INDEX(Mal!S$9:S$431,COUNTIF($E$108:$F613,"")-COUNT($H$108:$H613)+1,0)),"")</f>
        <v>#N/A</v>
      </c>
      <c r="V614" s="39" t="e">
        <f t="shared" si="28"/>
        <v>#N/A</v>
      </c>
      <c r="W614" s="39" t="e">
        <f>IF(IF(AND(E614="",F614=""),INDEX(Mal!I$9:I$431,(COUNT($H$108:$H614)-COUNTIF($V$108:$V614,"")),0),"")="","",IF(AND(E614="",F614=""),INDEX(Mal!I$9:I$431,(COUNT($H$108:$H614)-COUNTIF($V$108:$V614,"")),0),""))</f>
        <v>#N/A</v>
      </c>
      <c r="X614" s="39" t="e">
        <f>IF($E614="",IF(INDEX(Mal!J$9:J$431,COUNTIF($E$108:$F613,"")-COUNT($H$108:$H613)+1,0)=X613,"",INDEX(Mal!J$9:J$431,COUNTIF($E$108:$F613,"")-COUNT($H$108:$H613)+1,0)),"")</f>
        <v>#N/A</v>
      </c>
      <c r="Y614" s="39" t="e">
        <f>IF(AND(Y613="",$H614=$H613),"",IF(VLOOKUP($H614,Mal!$A$9:$T$431,20,0)='Sales Orders'!Y613,"",VLOOKUP($H614,Mal!$A$9:$T$431,20,0)))</f>
        <v>#N/A</v>
      </c>
      <c r="Z614" s="39" t="e">
        <f t="shared" si="29"/>
        <v>#N/A</v>
      </c>
    </row>
    <row r="615" spans="1:26">
      <c r="A615" t="str">
        <f>IFERROR(IF(VLOOKUP(H615,Mal!$A$9:$A$431,1,0),"","END"),"END")</f>
        <v>END</v>
      </c>
      <c r="B615" s="39" t="e">
        <f>IF($E615="",IF(INDEX(Mal!$D$9:$D$431,COUNTIF($E$108:$F614,"")-COUNT($H$108:$H614)+1,0)=B614,"",INDEX(Mal!$D$9:$D$431,COUNTIF($E$108:$F614,"")-COUNT($H$108:$H614)+1,0)),"")</f>
        <v>#N/A</v>
      </c>
      <c r="C615" s="39" t="e">
        <f t="shared" si="30"/>
        <v>#N/A</v>
      </c>
      <c r="D615" s="39" t="e">
        <f>IF($E615="",IF(INDEX(Mal!$F$9:$F$431,COUNTIF($E$108:$F614,"")-COUNT($H$108:$H614)+1,0)=D614,"",INDEX(Mal!$F$9:$F$431,COUNTIF($E$108:$F614,"")-COUNT($H$108:$H614)+1,0)),"")</f>
        <v>#N/A</v>
      </c>
      <c r="E615" s="39" t="e">
        <f>IF(AND(E614="",$H615=$H614),"",IF(VLOOKUP(H615,Mal!$A$9:$B$431,2,0)='Sales Orders'!E614,"",VLOOKUP($H615,Mal!$A$9:$B$431,2,0)))</f>
        <v>#N/A</v>
      </c>
      <c r="F615" s="39" t="e">
        <f>IF($E615="",IF(INDEX(Mal!$C$9:$C$431,COUNTIF($E$108:$F614,"")-COUNT($H$108:$H614)+1,0)=F614,"",INDEX(Mal!$C$9:$C$431,COUNTIF($E$108:$F614,"")-COUNT($H$108:$H614)+1,0)),"")</f>
        <v>#N/A</v>
      </c>
      <c r="G615" s="39" t="e">
        <f t="shared" si="31"/>
        <v>#N/A</v>
      </c>
      <c r="H615" s="39">
        <f>IF(COUNTIF(Mal!$A$9:$A$431,'Sales Orders'!H614)+COUNTIFS(Mal!$A$9:$A$431,H614,Mal!$B$9:$B$431,"&lt;&gt;")+COUNTIFS(Mal!$A$9:$A$431,H614,Mal!$C$9:$C$431,"&lt;&gt;")=COUNTIF('Sales Orders'!$H$108:H614,'Sales Orders'!H614),'Sales Orders'!H614+1,'Sales Orders'!H614)</f>
        <v>2</v>
      </c>
      <c r="I615" s="39" t="e">
        <f>IF(E615="","",IF(Mal!$C$5="","",Mal!$C$5))</f>
        <v>#N/A</v>
      </c>
      <c r="J615" s="39" t="e">
        <f>IF(AND(J614="",$H615=$H614),"",IF(VLOOKUP($H615,Mal!$A$9:$H$431,7,0)='Sales Orders'!J614,"",VLOOKUP($H615,Mal!$A$9:$H$431,7,0)))</f>
        <v>#N/A</v>
      </c>
      <c r="K615" s="39" t="e">
        <f>IF(AND(K614="",$H615=$H614),"",IF(VLOOKUP($H615,Mal!$A$9:$H$431,8,0)='Sales Orders'!K614,"",VLOOKUP($H615,Mal!$A$9:$H$431,8,0)))</f>
        <v>#N/A</v>
      </c>
      <c r="L615" s="39" t="e">
        <f>IF(E615="","",IF(Mal!$C$6="","",Mal!$C$6))</f>
        <v>#N/A</v>
      </c>
      <c r="M615" s="39" t="e">
        <f>IF($E615="",IF(INDEX(Mal!K$9:K$431,COUNTIF($E$108:$F614,"")-COUNT($H$108:$H614)+1,0)=M614,"",INDEX(Mal!K$9:K$431,COUNTIF($E$108:$F614,"")-COUNT($H$108:$H614)+1,0)),"")</f>
        <v>#N/A</v>
      </c>
      <c r="N615" s="39" t="e">
        <f>IF($E615="",IF(INDEX(Mal!L$9:L$431,COUNTIF($E$108:$F614,"")-COUNT($H$108:$H614)+1,0)=N614,"",INDEX(Mal!L$9:L$431,COUNTIF($E$108:$F614,"")-COUNT($H$108:$H614)+1,0)),"")</f>
        <v>#N/A</v>
      </c>
      <c r="O615" s="39" t="e">
        <f>IF($E615="",IF(INDEX(Mal!M$9:M$431,COUNTIF($E$108:$F614,"")-COUNT($H$108:$H614)+1,0)=O614,"",INDEX(Mal!M$9:M$431,COUNTIF($E$108:$F614,"")-COUNT($H$108:$H614)+1,0)),"")</f>
        <v>#N/A</v>
      </c>
      <c r="P615" s="39" t="e">
        <f>IF($E615="",IF(INDEX(Mal!N$9:N$431,COUNTIF($E$108:$F614,"")-COUNT($H$108:$H614)+1,0)=P614,"",INDEX(Mal!N$9:N$431,COUNTIF($E$108:$F614,"")-COUNT($H$108:$H614)+1,0)),"")</f>
        <v>#N/A</v>
      </c>
      <c r="Q615" s="39" t="e">
        <f>IF($E615="",IF(INDEX(Mal!O$9:O$431,COUNTIF($E$108:$F614,"")-COUNT($H$108:$H614)+1,0)=Q614,"",INDEX(Mal!O$9:O$431,COUNTIF($E$108:$F614,"")-COUNT($H$108:$H614)+1,0)),"")</f>
        <v>#N/A</v>
      </c>
      <c r="R615" s="39" t="e">
        <f>IF($E615="",IF(INDEX(Mal!P$9:P$431,COUNTIF($E$108:$F614,"")-COUNT($H$108:$H614)+1,0)=R614,"",INDEX(Mal!P$9:P$431,COUNTIF($E$108:$F614,"")-COUNT($H$108:$H614)+1,0)),"")</f>
        <v>#N/A</v>
      </c>
      <c r="S615" s="39" t="e">
        <f>IF($E615="",IF(INDEX(Mal!Q$9:Q$431,COUNTIF($E$108:$F614,"")-COUNT($H$108:$H614)+1,0)=S614,"",INDEX(Mal!Q$9:Q$431,COUNTIF($E$108:$F614,"")-COUNT($H$108:$H614)+1,0)),"")</f>
        <v>#N/A</v>
      </c>
      <c r="T615" s="39" t="e">
        <f>IF($E615="",IF(INDEX(Mal!R$9:R$431,COUNTIF($E$108:$F614,"")-COUNT($H$108:$H614)+1,0)=T614,"",INDEX(Mal!R$9:R$431,COUNTIF($E$108:$F614,"")-COUNT($H$108:$H614)+1,0)),"")</f>
        <v>#N/A</v>
      </c>
      <c r="U615" s="39" t="e">
        <f>IF($E615="",IF(INDEX(Mal!S$9:S$431,COUNTIF($E$108:$F614,"")-COUNT($H$108:$H614)+1,0)=U614,"",INDEX(Mal!S$9:S$431,COUNTIF($E$108:$F614,"")-COUNT($H$108:$H614)+1,0)),"")</f>
        <v>#N/A</v>
      </c>
      <c r="V615" s="39" t="e">
        <f t="shared" si="28"/>
        <v>#N/A</v>
      </c>
      <c r="W615" s="39" t="e">
        <f>IF(IF(AND(E615="",F615=""),INDEX(Mal!I$9:I$431,(COUNT($H$108:$H615)-COUNTIF($V$108:$V615,"")),0),"")="","",IF(AND(E615="",F615=""),INDEX(Mal!I$9:I$431,(COUNT($H$108:$H615)-COUNTIF($V$108:$V615,"")),0),""))</f>
        <v>#N/A</v>
      </c>
      <c r="X615" s="39" t="e">
        <f>IF($E615="",IF(INDEX(Mal!J$9:J$431,COUNTIF($E$108:$F614,"")-COUNT($H$108:$H614)+1,0)=X614,"",INDEX(Mal!J$9:J$431,COUNTIF($E$108:$F614,"")-COUNT($H$108:$H614)+1,0)),"")</f>
        <v>#N/A</v>
      </c>
      <c r="Y615" s="39" t="e">
        <f>IF(AND(Y614="",$H615=$H614),"",IF(VLOOKUP($H615,Mal!$A$9:$T$431,20,0)='Sales Orders'!Y614,"",VLOOKUP($H615,Mal!$A$9:$T$431,20,0)))</f>
        <v>#N/A</v>
      </c>
      <c r="Z615" s="39" t="e">
        <f t="shared" si="29"/>
        <v>#N/A</v>
      </c>
    </row>
    <row r="616" spans="1:26">
      <c r="A616" t="str">
        <f>IFERROR(IF(VLOOKUP(H616,Mal!$A$9:$A$431,1,0),"","END"),"END")</f>
        <v>END</v>
      </c>
      <c r="B616" s="39" t="e">
        <f>IF($E616="",IF(INDEX(Mal!$D$9:$D$431,COUNTIF($E$108:$F615,"")-COUNT($H$108:$H615)+1,0)=B615,"",INDEX(Mal!$D$9:$D$431,COUNTIF($E$108:$F615,"")-COUNT($H$108:$H615)+1,0)),"")</f>
        <v>#N/A</v>
      </c>
      <c r="C616" s="39" t="e">
        <f t="shared" si="30"/>
        <v>#N/A</v>
      </c>
      <c r="D616" s="39" t="e">
        <f>IF($E616="",IF(INDEX(Mal!$F$9:$F$431,COUNTIF($E$108:$F615,"")-COUNT($H$108:$H615)+1,0)=D615,"",INDEX(Mal!$F$9:$F$431,COUNTIF($E$108:$F615,"")-COUNT($H$108:$H615)+1,0)),"")</f>
        <v>#N/A</v>
      </c>
      <c r="E616" s="39" t="e">
        <f>IF(AND(E615="",$H616=$H615),"",IF(VLOOKUP(H616,Mal!$A$9:$B$431,2,0)='Sales Orders'!E615,"",VLOOKUP($H616,Mal!$A$9:$B$431,2,0)))</f>
        <v>#N/A</v>
      </c>
      <c r="F616" s="39" t="e">
        <f>IF($E616="",IF(INDEX(Mal!$C$9:$C$431,COUNTIF($E$108:$F615,"")-COUNT($H$108:$H615)+1,0)=F615,"",INDEX(Mal!$C$9:$C$431,COUNTIF($E$108:$F615,"")-COUNT($H$108:$H615)+1,0)),"")</f>
        <v>#N/A</v>
      </c>
      <c r="G616" s="39" t="e">
        <f t="shared" si="31"/>
        <v>#N/A</v>
      </c>
      <c r="H616" s="39">
        <f>IF(COUNTIF(Mal!$A$9:$A$431,'Sales Orders'!H615)+COUNTIFS(Mal!$A$9:$A$431,H615,Mal!$B$9:$B$431,"&lt;&gt;")+COUNTIFS(Mal!$A$9:$A$431,H615,Mal!$C$9:$C$431,"&lt;&gt;")=COUNTIF('Sales Orders'!$H$108:H615,'Sales Orders'!H615),'Sales Orders'!H615+1,'Sales Orders'!H615)</f>
        <v>2</v>
      </c>
      <c r="I616" s="39" t="e">
        <f>IF(E616="","",IF(Mal!$C$5="","",Mal!$C$5))</f>
        <v>#N/A</v>
      </c>
      <c r="J616" s="39" t="e">
        <f>IF(AND(J615="",$H616=$H615),"",IF(VLOOKUP($H616,Mal!$A$9:$H$431,7,0)='Sales Orders'!J615,"",VLOOKUP($H616,Mal!$A$9:$H$431,7,0)))</f>
        <v>#N/A</v>
      </c>
      <c r="K616" s="39" t="e">
        <f>IF(AND(K615="",$H616=$H615),"",IF(VLOOKUP($H616,Mal!$A$9:$H$431,8,0)='Sales Orders'!K615,"",VLOOKUP($H616,Mal!$A$9:$H$431,8,0)))</f>
        <v>#N/A</v>
      </c>
      <c r="L616" s="39" t="e">
        <f>IF(E616="","",IF(Mal!$C$6="","",Mal!$C$6))</f>
        <v>#N/A</v>
      </c>
      <c r="M616" s="39" t="e">
        <f>IF($E616="",IF(INDEX(Mal!K$9:K$431,COUNTIF($E$108:$F615,"")-COUNT($H$108:$H615)+1,0)=M615,"",INDEX(Mal!K$9:K$431,COUNTIF($E$108:$F615,"")-COUNT($H$108:$H615)+1,0)),"")</f>
        <v>#N/A</v>
      </c>
      <c r="N616" s="39" t="e">
        <f>IF($E616="",IF(INDEX(Mal!L$9:L$431,COUNTIF($E$108:$F615,"")-COUNT($H$108:$H615)+1,0)=N615,"",INDEX(Mal!L$9:L$431,COUNTIF($E$108:$F615,"")-COUNT($H$108:$H615)+1,0)),"")</f>
        <v>#N/A</v>
      </c>
      <c r="O616" s="39" t="e">
        <f>IF($E616="",IF(INDEX(Mal!M$9:M$431,COUNTIF($E$108:$F615,"")-COUNT($H$108:$H615)+1,0)=O615,"",INDEX(Mal!M$9:M$431,COUNTIF($E$108:$F615,"")-COUNT($H$108:$H615)+1,0)),"")</f>
        <v>#N/A</v>
      </c>
      <c r="P616" s="39" t="e">
        <f>IF($E616="",IF(INDEX(Mal!N$9:N$431,COUNTIF($E$108:$F615,"")-COUNT($H$108:$H615)+1,0)=P615,"",INDEX(Mal!N$9:N$431,COUNTIF($E$108:$F615,"")-COUNT($H$108:$H615)+1,0)),"")</f>
        <v>#N/A</v>
      </c>
      <c r="Q616" s="39" t="e">
        <f>IF($E616="",IF(INDEX(Mal!O$9:O$431,COUNTIF($E$108:$F615,"")-COUNT($H$108:$H615)+1,0)=Q615,"",INDEX(Mal!O$9:O$431,COUNTIF($E$108:$F615,"")-COUNT($H$108:$H615)+1,0)),"")</f>
        <v>#N/A</v>
      </c>
      <c r="R616" s="39" t="e">
        <f>IF($E616="",IF(INDEX(Mal!P$9:P$431,COUNTIF($E$108:$F615,"")-COUNT($H$108:$H615)+1,0)=R615,"",INDEX(Mal!P$9:P$431,COUNTIF($E$108:$F615,"")-COUNT($H$108:$H615)+1,0)),"")</f>
        <v>#N/A</v>
      </c>
      <c r="S616" s="39" t="e">
        <f>IF($E616="",IF(INDEX(Mal!Q$9:Q$431,COUNTIF($E$108:$F615,"")-COUNT($H$108:$H615)+1,0)=S615,"",INDEX(Mal!Q$9:Q$431,COUNTIF($E$108:$F615,"")-COUNT($H$108:$H615)+1,0)),"")</f>
        <v>#N/A</v>
      </c>
      <c r="T616" s="39" t="e">
        <f>IF($E616="",IF(INDEX(Mal!R$9:R$431,COUNTIF($E$108:$F615,"")-COUNT($H$108:$H615)+1,0)=T615,"",INDEX(Mal!R$9:R$431,COUNTIF($E$108:$F615,"")-COUNT($H$108:$H615)+1,0)),"")</f>
        <v>#N/A</v>
      </c>
      <c r="U616" s="39" t="e">
        <f>IF($E616="",IF(INDEX(Mal!S$9:S$431,COUNTIF($E$108:$F615,"")-COUNT($H$108:$H615)+1,0)=U615,"",INDEX(Mal!S$9:S$431,COUNTIF($E$108:$F615,"")-COUNT($H$108:$H615)+1,0)),"")</f>
        <v>#N/A</v>
      </c>
      <c r="V616" s="39" t="e">
        <f t="shared" si="28"/>
        <v>#N/A</v>
      </c>
      <c r="W616" s="39" t="e">
        <f>IF(IF(AND(E616="",F616=""),INDEX(Mal!I$9:I$431,(COUNT($H$108:$H616)-COUNTIF($V$108:$V616,"")),0),"")="","",IF(AND(E616="",F616=""),INDEX(Mal!I$9:I$431,(COUNT($H$108:$H616)-COUNTIF($V$108:$V616,"")),0),""))</f>
        <v>#N/A</v>
      </c>
      <c r="X616" s="39" t="e">
        <f>IF($E616="",IF(INDEX(Mal!J$9:J$431,COUNTIF($E$108:$F615,"")-COUNT($H$108:$H615)+1,0)=X615,"",INDEX(Mal!J$9:J$431,COUNTIF($E$108:$F615,"")-COUNT($H$108:$H615)+1,0)),"")</f>
        <v>#N/A</v>
      </c>
      <c r="Y616" s="39" t="e">
        <f>IF(AND(Y615="",$H616=$H615),"",IF(VLOOKUP($H616,Mal!$A$9:$T$431,20,0)='Sales Orders'!Y615,"",VLOOKUP($H616,Mal!$A$9:$T$431,20,0)))</f>
        <v>#N/A</v>
      </c>
      <c r="Z616" s="39" t="e">
        <f t="shared" si="29"/>
        <v>#N/A</v>
      </c>
    </row>
    <row r="617" spans="1:26">
      <c r="A617" t="str">
        <f>IFERROR(IF(VLOOKUP(H617,Mal!$A$9:$A$431,1,0),"","END"),"END")</f>
        <v>END</v>
      </c>
      <c r="B617" s="39" t="e">
        <f>IF($E617="",IF(INDEX(Mal!$D$9:$D$431,COUNTIF($E$108:$F616,"")-COUNT($H$108:$H616)+1,0)=B616,"",INDEX(Mal!$D$9:$D$431,COUNTIF($E$108:$F616,"")-COUNT($H$108:$H616)+1,0)),"")</f>
        <v>#N/A</v>
      </c>
      <c r="C617" s="39" t="e">
        <f t="shared" si="30"/>
        <v>#N/A</v>
      </c>
      <c r="D617" s="39" t="e">
        <f>IF($E617="",IF(INDEX(Mal!$F$9:$F$431,COUNTIF($E$108:$F616,"")-COUNT($H$108:$H616)+1,0)=D616,"",INDEX(Mal!$F$9:$F$431,COUNTIF($E$108:$F616,"")-COUNT($H$108:$H616)+1,0)),"")</f>
        <v>#N/A</v>
      </c>
      <c r="E617" s="39" t="e">
        <f>IF(AND(E616="",$H617=$H616),"",IF(VLOOKUP(H617,Mal!$A$9:$B$431,2,0)='Sales Orders'!E616,"",VLOOKUP($H617,Mal!$A$9:$B$431,2,0)))</f>
        <v>#N/A</v>
      </c>
      <c r="F617" s="39" t="e">
        <f>IF($E617="",IF(INDEX(Mal!$C$9:$C$431,COUNTIF($E$108:$F616,"")-COUNT($H$108:$H616)+1,0)=F616,"",INDEX(Mal!$C$9:$C$431,COUNTIF($E$108:$F616,"")-COUNT($H$108:$H616)+1,0)),"")</f>
        <v>#N/A</v>
      </c>
      <c r="G617" s="39" t="e">
        <f t="shared" si="31"/>
        <v>#N/A</v>
      </c>
      <c r="H617" s="39">
        <f>IF(COUNTIF(Mal!$A$9:$A$431,'Sales Orders'!H616)+COUNTIFS(Mal!$A$9:$A$431,H616,Mal!$B$9:$B$431,"&lt;&gt;")+COUNTIFS(Mal!$A$9:$A$431,H616,Mal!$C$9:$C$431,"&lt;&gt;")=COUNTIF('Sales Orders'!$H$108:H616,'Sales Orders'!H616),'Sales Orders'!H616+1,'Sales Orders'!H616)</f>
        <v>2</v>
      </c>
      <c r="I617" s="39" t="e">
        <f>IF(E617="","",IF(Mal!$C$5="","",Mal!$C$5))</f>
        <v>#N/A</v>
      </c>
      <c r="J617" s="39" t="e">
        <f>IF(AND(J616="",$H617=$H616),"",IF(VLOOKUP($H617,Mal!$A$9:$H$431,7,0)='Sales Orders'!J616,"",VLOOKUP($H617,Mal!$A$9:$H$431,7,0)))</f>
        <v>#N/A</v>
      </c>
      <c r="K617" s="39" t="e">
        <f>IF(AND(K616="",$H617=$H616),"",IF(VLOOKUP($H617,Mal!$A$9:$H$431,8,0)='Sales Orders'!K616,"",VLOOKUP($H617,Mal!$A$9:$H$431,8,0)))</f>
        <v>#N/A</v>
      </c>
      <c r="L617" s="39" t="e">
        <f>IF(E617="","",IF(Mal!$C$6="","",Mal!$C$6))</f>
        <v>#N/A</v>
      </c>
      <c r="M617" s="39" t="e">
        <f>IF($E617="",IF(INDEX(Mal!K$9:K$431,COUNTIF($E$108:$F616,"")-COUNT($H$108:$H616)+1,0)=M616,"",INDEX(Mal!K$9:K$431,COUNTIF($E$108:$F616,"")-COUNT($H$108:$H616)+1,0)),"")</f>
        <v>#N/A</v>
      </c>
      <c r="N617" s="39" t="e">
        <f>IF($E617="",IF(INDEX(Mal!L$9:L$431,COUNTIF($E$108:$F616,"")-COUNT($H$108:$H616)+1,0)=N616,"",INDEX(Mal!L$9:L$431,COUNTIF($E$108:$F616,"")-COUNT($H$108:$H616)+1,0)),"")</f>
        <v>#N/A</v>
      </c>
      <c r="O617" s="39" t="e">
        <f>IF($E617="",IF(INDEX(Mal!M$9:M$431,COUNTIF($E$108:$F616,"")-COUNT($H$108:$H616)+1,0)=O616,"",INDEX(Mal!M$9:M$431,COUNTIF($E$108:$F616,"")-COUNT($H$108:$H616)+1,0)),"")</f>
        <v>#N/A</v>
      </c>
      <c r="P617" s="39" t="e">
        <f>IF($E617="",IF(INDEX(Mal!N$9:N$431,COUNTIF($E$108:$F616,"")-COUNT($H$108:$H616)+1,0)=P616,"",INDEX(Mal!N$9:N$431,COUNTIF($E$108:$F616,"")-COUNT($H$108:$H616)+1,0)),"")</f>
        <v>#N/A</v>
      </c>
      <c r="Q617" s="39" t="e">
        <f>IF($E617="",IF(INDEX(Mal!O$9:O$431,COUNTIF($E$108:$F616,"")-COUNT($H$108:$H616)+1,0)=Q616,"",INDEX(Mal!O$9:O$431,COUNTIF($E$108:$F616,"")-COUNT($H$108:$H616)+1,0)),"")</f>
        <v>#N/A</v>
      </c>
      <c r="R617" s="39" t="e">
        <f>IF($E617="",IF(INDEX(Mal!P$9:P$431,COUNTIF($E$108:$F616,"")-COUNT($H$108:$H616)+1,0)=R616,"",INDEX(Mal!P$9:P$431,COUNTIF($E$108:$F616,"")-COUNT($H$108:$H616)+1,0)),"")</f>
        <v>#N/A</v>
      </c>
      <c r="S617" s="39" t="e">
        <f>IF($E617="",IF(INDEX(Mal!Q$9:Q$431,COUNTIF($E$108:$F616,"")-COUNT($H$108:$H616)+1,0)=S616,"",INDEX(Mal!Q$9:Q$431,COUNTIF($E$108:$F616,"")-COUNT($H$108:$H616)+1,0)),"")</f>
        <v>#N/A</v>
      </c>
      <c r="T617" s="39" t="e">
        <f>IF($E617="",IF(INDEX(Mal!R$9:R$431,COUNTIF($E$108:$F616,"")-COUNT($H$108:$H616)+1,0)=T616,"",INDEX(Mal!R$9:R$431,COUNTIF($E$108:$F616,"")-COUNT($H$108:$H616)+1,0)),"")</f>
        <v>#N/A</v>
      </c>
      <c r="U617" s="39" t="e">
        <f>IF($E617="",IF(INDEX(Mal!S$9:S$431,COUNTIF($E$108:$F616,"")-COUNT($H$108:$H616)+1,0)=U616,"",INDEX(Mal!S$9:S$431,COUNTIF($E$108:$F616,"")-COUNT($H$108:$H616)+1,0)),"")</f>
        <v>#N/A</v>
      </c>
      <c r="V617" s="39" t="e">
        <f t="shared" si="28"/>
        <v>#N/A</v>
      </c>
      <c r="W617" s="39" t="e">
        <f>IF(IF(AND(E617="",F617=""),INDEX(Mal!I$9:I$431,(COUNT($H$108:$H617)-COUNTIF($V$108:$V617,"")),0),"")="","",IF(AND(E617="",F617=""),INDEX(Mal!I$9:I$431,(COUNT($H$108:$H617)-COUNTIF($V$108:$V617,"")),0),""))</f>
        <v>#N/A</v>
      </c>
      <c r="X617" s="39" t="e">
        <f>IF($E617="",IF(INDEX(Mal!J$9:J$431,COUNTIF($E$108:$F616,"")-COUNT($H$108:$H616)+1,0)=X616,"",INDEX(Mal!J$9:J$431,COUNTIF($E$108:$F616,"")-COUNT($H$108:$H616)+1,0)),"")</f>
        <v>#N/A</v>
      </c>
      <c r="Y617" s="39" t="e">
        <f>IF(AND(Y616="",$H617=$H616),"",IF(VLOOKUP($H617,Mal!$A$9:$T$431,20,0)='Sales Orders'!Y616,"",VLOOKUP($H617,Mal!$A$9:$T$431,20,0)))</f>
        <v>#N/A</v>
      </c>
      <c r="Z617" s="39" t="e">
        <f t="shared" si="29"/>
        <v>#N/A</v>
      </c>
    </row>
    <row r="618" spans="1:26">
      <c r="A618" t="str">
        <f>IFERROR(IF(VLOOKUP(H618,Mal!$A$9:$A$431,1,0),"","END"),"END")</f>
        <v>END</v>
      </c>
      <c r="B618" s="39" t="e">
        <f>IF($E618="",IF(INDEX(Mal!$D$9:$D$431,COUNTIF($E$108:$F617,"")-COUNT($H$108:$H617)+1,0)=B617,"",INDEX(Mal!$D$9:$D$431,COUNTIF($E$108:$F617,"")-COUNT($H$108:$H617)+1,0)),"")</f>
        <v>#N/A</v>
      </c>
      <c r="C618" s="39" t="e">
        <f t="shared" si="30"/>
        <v>#N/A</v>
      </c>
      <c r="D618" s="39" t="e">
        <f>IF($E618="",IF(INDEX(Mal!$F$9:$F$431,COUNTIF($E$108:$F617,"")-COUNT($H$108:$H617)+1,0)=D617,"",INDEX(Mal!$F$9:$F$431,COUNTIF($E$108:$F617,"")-COUNT($H$108:$H617)+1,0)),"")</f>
        <v>#N/A</v>
      </c>
      <c r="E618" s="39" t="e">
        <f>IF(AND(E617="",$H618=$H617),"",IF(VLOOKUP(H618,Mal!$A$9:$B$431,2,0)='Sales Orders'!E617,"",VLOOKUP($H618,Mal!$A$9:$B$431,2,0)))</f>
        <v>#N/A</v>
      </c>
      <c r="F618" s="39" t="e">
        <f>IF($E618="",IF(INDEX(Mal!$C$9:$C$431,COUNTIF($E$108:$F617,"")-COUNT($H$108:$H617)+1,0)=F617,"",INDEX(Mal!$C$9:$C$431,COUNTIF($E$108:$F617,"")-COUNT($H$108:$H617)+1,0)),"")</f>
        <v>#N/A</v>
      </c>
      <c r="G618" s="39" t="e">
        <f t="shared" si="31"/>
        <v>#N/A</v>
      </c>
      <c r="H618" s="39">
        <f>IF(COUNTIF(Mal!$A$9:$A$431,'Sales Orders'!H617)+COUNTIFS(Mal!$A$9:$A$431,H617,Mal!$B$9:$B$431,"&lt;&gt;")+COUNTIFS(Mal!$A$9:$A$431,H617,Mal!$C$9:$C$431,"&lt;&gt;")=COUNTIF('Sales Orders'!$H$108:H617,'Sales Orders'!H617),'Sales Orders'!H617+1,'Sales Orders'!H617)</f>
        <v>2</v>
      </c>
      <c r="I618" s="39" t="e">
        <f>IF(E618="","",IF(Mal!$C$5="","",Mal!$C$5))</f>
        <v>#N/A</v>
      </c>
      <c r="J618" s="39" t="e">
        <f>IF(AND(J617="",$H618=$H617),"",IF(VLOOKUP($H618,Mal!$A$9:$H$431,7,0)='Sales Orders'!J617,"",VLOOKUP($H618,Mal!$A$9:$H$431,7,0)))</f>
        <v>#N/A</v>
      </c>
      <c r="K618" s="39" t="e">
        <f>IF(AND(K617="",$H618=$H617),"",IF(VLOOKUP($H618,Mal!$A$9:$H$431,8,0)='Sales Orders'!K617,"",VLOOKUP($H618,Mal!$A$9:$H$431,8,0)))</f>
        <v>#N/A</v>
      </c>
      <c r="L618" s="39" t="e">
        <f>IF(E618="","",IF(Mal!$C$6="","",Mal!$C$6))</f>
        <v>#N/A</v>
      </c>
      <c r="M618" s="39" t="e">
        <f>IF($E618="",IF(INDEX(Mal!K$9:K$431,COUNTIF($E$108:$F617,"")-COUNT($H$108:$H617)+1,0)=M617,"",INDEX(Mal!K$9:K$431,COUNTIF($E$108:$F617,"")-COUNT($H$108:$H617)+1,0)),"")</f>
        <v>#N/A</v>
      </c>
      <c r="N618" s="39" t="e">
        <f>IF($E618="",IF(INDEX(Mal!L$9:L$431,COUNTIF($E$108:$F617,"")-COUNT($H$108:$H617)+1,0)=N617,"",INDEX(Mal!L$9:L$431,COUNTIF($E$108:$F617,"")-COUNT($H$108:$H617)+1,0)),"")</f>
        <v>#N/A</v>
      </c>
      <c r="O618" s="39" t="e">
        <f>IF($E618="",IF(INDEX(Mal!M$9:M$431,COUNTIF($E$108:$F617,"")-COUNT($H$108:$H617)+1,0)=O617,"",INDEX(Mal!M$9:M$431,COUNTIF($E$108:$F617,"")-COUNT($H$108:$H617)+1,0)),"")</f>
        <v>#N/A</v>
      </c>
      <c r="P618" s="39" t="e">
        <f>IF($E618="",IF(INDEX(Mal!N$9:N$431,COUNTIF($E$108:$F617,"")-COUNT($H$108:$H617)+1,0)=P617,"",INDEX(Mal!N$9:N$431,COUNTIF($E$108:$F617,"")-COUNT($H$108:$H617)+1,0)),"")</f>
        <v>#N/A</v>
      </c>
      <c r="Q618" s="39" t="e">
        <f>IF($E618="",IF(INDEX(Mal!O$9:O$431,COUNTIF($E$108:$F617,"")-COUNT($H$108:$H617)+1,0)=Q617,"",INDEX(Mal!O$9:O$431,COUNTIF($E$108:$F617,"")-COUNT($H$108:$H617)+1,0)),"")</f>
        <v>#N/A</v>
      </c>
      <c r="R618" s="39" t="e">
        <f>IF($E618="",IF(INDEX(Mal!P$9:P$431,COUNTIF($E$108:$F617,"")-COUNT($H$108:$H617)+1,0)=R617,"",INDEX(Mal!P$9:P$431,COUNTIF($E$108:$F617,"")-COUNT($H$108:$H617)+1,0)),"")</f>
        <v>#N/A</v>
      </c>
      <c r="S618" s="39" t="e">
        <f>IF($E618="",IF(INDEX(Mal!Q$9:Q$431,COUNTIF($E$108:$F617,"")-COUNT($H$108:$H617)+1,0)=S617,"",INDEX(Mal!Q$9:Q$431,COUNTIF($E$108:$F617,"")-COUNT($H$108:$H617)+1,0)),"")</f>
        <v>#N/A</v>
      </c>
      <c r="T618" s="39" t="e">
        <f>IF($E618="",IF(INDEX(Mal!R$9:R$431,COUNTIF($E$108:$F617,"")-COUNT($H$108:$H617)+1,0)=T617,"",INDEX(Mal!R$9:R$431,COUNTIF($E$108:$F617,"")-COUNT($H$108:$H617)+1,0)),"")</f>
        <v>#N/A</v>
      </c>
      <c r="U618" s="39" t="e">
        <f>IF($E618="",IF(INDEX(Mal!S$9:S$431,COUNTIF($E$108:$F617,"")-COUNT($H$108:$H617)+1,0)=U617,"",INDEX(Mal!S$9:S$431,COUNTIF($E$108:$F617,"")-COUNT($H$108:$H617)+1,0)),"")</f>
        <v>#N/A</v>
      </c>
      <c r="V618" s="39" t="e">
        <f t="shared" si="28"/>
        <v>#N/A</v>
      </c>
      <c r="W618" s="39" t="e">
        <f>IF(IF(AND(E618="",F618=""),INDEX(Mal!I$9:I$431,(COUNT($H$108:$H618)-COUNTIF($V$108:$V618,"")),0),"")="","",IF(AND(E618="",F618=""),INDEX(Mal!I$9:I$431,(COUNT($H$108:$H618)-COUNTIF($V$108:$V618,"")),0),""))</f>
        <v>#N/A</v>
      </c>
      <c r="X618" s="39" t="e">
        <f>IF($E618="",IF(INDEX(Mal!J$9:J$431,COUNTIF($E$108:$F617,"")-COUNT($H$108:$H617)+1,0)=X617,"",INDEX(Mal!J$9:J$431,COUNTIF($E$108:$F617,"")-COUNT($H$108:$H617)+1,0)),"")</f>
        <v>#N/A</v>
      </c>
      <c r="Y618" s="39" t="e">
        <f>IF(AND(Y617="",$H618=$H617),"",IF(VLOOKUP($H618,Mal!$A$9:$T$431,20,0)='Sales Orders'!Y617,"",VLOOKUP($H618,Mal!$A$9:$T$431,20,0)))</f>
        <v>#N/A</v>
      </c>
      <c r="Z618" s="39" t="e">
        <f t="shared" si="29"/>
        <v>#N/A</v>
      </c>
    </row>
    <row r="619" spans="1:26">
      <c r="A619" t="str">
        <f>IFERROR(IF(VLOOKUP(H619,Mal!$A$9:$A$431,1,0),"","END"),"END")</f>
        <v>END</v>
      </c>
      <c r="B619" s="39" t="e">
        <f>IF($E619="",IF(INDEX(Mal!$D$9:$D$431,COUNTIF($E$108:$F618,"")-COUNT($H$108:$H618)+1,0)=B618,"",INDEX(Mal!$D$9:$D$431,COUNTIF($E$108:$F618,"")-COUNT($H$108:$H618)+1,0)),"")</f>
        <v>#N/A</v>
      </c>
      <c r="C619" s="39" t="e">
        <f t="shared" si="30"/>
        <v>#N/A</v>
      </c>
      <c r="D619" s="39" t="e">
        <f>IF($E619="",IF(INDEX(Mal!$F$9:$F$431,COUNTIF($E$108:$F618,"")-COUNT($H$108:$H618)+1,0)=D618,"",INDEX(Mal!$F$9:$F$431,COUNTIF($E$108:$F618,"")-COUNT($H$108:$H618)+1,0)),"")</f>
        <v>#N/A</v>
      </c>
      <c r="E619" s="39" t="e">
        <f>IF(AND(E618="",$H619=$H618),"",IF(VLOOKUP(H619,Mal!$A$9:$B$431,2,0)='Sales Orders'!E618,"",VLOOKUP($H619,Mal!$A$9:$B$431,2,0)))</f>
        <v>#N/A</v>
      </c>
      <c r="F619" s="39" t="e">
        <f>IF($E619="",IF(INDEX(Mal!$C$9:$C$431,COUNTIF($E$108:$F618,"")-COUNT($H$108:$H618)+1,0)=F618,"",INDEX(Mal!$C$9:$C$431,COUNTIF($E$108:$F618,"")-COUNT($H$108:$H618)+1,0)),"")</f>
        <v>#N/A</v>
      </c>
      <c r="G619" s="39" t="e">
        <f t="shared" si="31"/>
        <v>#N/A</v>
      </c>
      <c r="H619" s="39">
        <f>IF(COUNTIF(Mal!$A$9:$A$431,'Sales Orders'!H618)+COUNTIFS(Mal!$A$9:$A$431,H618,Mal!$B$9:$B$431,"&lt;&gt;")+COUNTIFS(Mal!$A$9:$A$431,H618,Mal!$C$9:$C$431,"&lt;&gt;")=COUNTIF('Sales Orders'!$H$108:H618,'Sales Orders'!H618),'Sales Orders'!H618+1,'Sales Orders'!H618)</f>
        <v>2</v>
      </c>
      <c r="I619" s="39" t="e">
        <f>IF(E619="","",IF(Mal!$C$5="","",Mal!$C$5))</f>
        <v>#N/A</v>
      </c>
      <c r="J619" s="39" t="e">
        <f>IF(AND(J618="",$H619=$H618),"",IF(VLOOKUP($H619,Mal!$A$9:$H$431,7,0)='Sales Orders'!J618,"",VLOOKUP($H619,Mal!$A$9:$H$431,7,0)))</f>
        <v>#N/A</v>
      </c>
      <c r="K619" s="39" t="e">
        <f>IF(AND(K618="",$H619=$H618),"",IF(VLOOKUP($H619,Mal!$A$9:$H$431,8,0)='Sales Orders'!K618,"",VLOOKUP($H619,Mal!$A$9:$H$431,8,0)))</f>
        <v>#N/A</v>
      </c>
      <c r="L619" s="39" t="e">
        <f>IF(E619="","",IF(Mal!$C$6="","",Mal!$C$6))</f>
        <v>#N/A</v>
      </c>
      <c r="M619" s="39" t="e">
        <f>IF($E619="",IF(INDEX(Mal!K$9:K$431,COUNTIF($E$108:$F618,"")-COUNT($H$108:$H618)+1,0)=M618,"",INDEX(Mal!K$9:K$431,COUNTIF($E$108:$F618,"")-COUNT($H$108:$H618)+1,0)),"")</f>
        <v>#N/A</v>
      </c>
      <c r="N619" s="39" t="e">
        <f>IF($E619="",IF(INDEX(Mal!L$9:L$431,COUNTIF($E$108:$F618,"")-COUNT($H$108:$H618)+1,0)=N618,"",INDEX(Mal!L$9:L$431,COUNTIF($E$108:$F618,"")-COUNT($H$108:$H618)+1,0)),"")</f>
        <v>#N/A</v>
      </c>
      <c r="O619" s="39" t="e">
        <f>IF($E619="",IF(INDEX(Mal!M$9:M$431,COUNTIF($E$108:$F618,"")-COUNT($H$108:$H618)+1,0)=O618,"",INDEX(Mal!M$9:M$431,COUNTIF($E$108:$F618,"")-COUNT($H$108:$H618)+1,0)),"")</f>
        <v>#N/A</v>
      </c>
      <c r="P619" s="39" t="e">
        <f>IF($E619="",IF(INDEX(Mal!N$9:N$431,COUNTIF($E$108:$F618,"")-COUNT($H$108:$H618)+1,0)=P618,"",INDEX(Mal!N$9:N$431,COUNTIF($E$108:$F618,"")-COUNT($H$108:$H618)+1,0)),"")</f>
        <v>#N/A</v>
      </c>
      <c r="Q619" s="39" t="e">
        <f>IF($E619="",IF(INDEX(Mal!O$9:O$431,COUNTIF($E$108:$F618,"")-COUNT($H$108:$H618)+1,0)=Q618,"",INDEX(Mal!O$9:O$431,COUNTIF($E$108:$F618,"")-COUNT($H$108:$H618)+1,0)),"")</f>
        <v>#N/A</v>
      </c>
      <c r="R619" s="39" t="e">
        <f>IF($E619="",IF(INDEX(Mal!P$9:P$431,COUNTIF($E$108:$F618,"")-COUNT($H$108:$H618)+1,0)=R618,"",INDEX(Mal!P$9:P$431,COUNTIF($E$108:$F618,"")-COUNT($H$108:$H618)+1,0)),"")</f>
        <v>#N/A</v>
      </c>
      <c r="S619" s="39" t="e">
        <f>IF($E619="",IF(INDEX(Mal!Q$9:Q$431,COUNTIF($E$108:$F618,"")-COUNT($H$108:$H618)+1,0)=S618,"",INDEX(Mal!Q$9:Q$431,COUNTIF($E$108:$F618,"")-COUNT($H$108:$H618)+1,0)),"")</f>
        <v>#N/A</v>
      </c>
      <c r="T619" s="39" t="e">
        <f>IF($E619="",IF(INDEX(Mal!R$9:R$431,COUNTIF($E$108:$F618,"")-COUNT($H$108:$H618)+1,0)=T618,"",INDEX(Mal!R$9:R$431,COUNTIF($E$108:$F618,"")-COUNT($H$108:$H618)+1,0)),"")</f>
        <v>#N/A</v>
      </c>
      <c r="U619" s="39" t="e">
        <f>IF($E619="",IF(INDEX(Mal!S$9:S$431,COUNTIF($E$108:$F618,"")-COUNT($H$108:$H618)+1,0)=U618,"",INDEX(Mal!S$9:S$431,COUNTIF($E$108:$F618,"")-COUNT($H$108:$H618)+1,0)),"")</f>
        <v>#N/A</v>
      </c>
      <c r="V619" s="39" t="e">
        <f t="shared" si="28"/>
        <v>#N/A</v>
      </c>
      <c r="W619" s="39" t="e">
        <f>IF(IF(AND(E619="",F619=""),INDEX(Mal!I$9:I$431,(COUNT($H$108:$H619)-COUNTIF($V$108:$V619,"")),0),"")="","",IF(AND(E619="",F619=""),INDEX(Mal!I$9:I$431,(COUNT($H$108:$H619)-COUNTIF($V$108:$V619,"")),0),""))</f>
        <v>#N/A</v>
      </c>
      <c r="X619" s="39" t="e">
        <f>IF($E619="",IF(INDEX(Mal!J$9:J$431,COUNTIF($E$108:$F618,"")-COUNT($H$108:$H618)+1,0)=X618,"",INDEX(Mal!J$9:J$431,COUNTIF($E$108:$F618,"")-COUNT($H$108:$H618)+1,0)),"")</f>
        <v>#N/A</v>
      </c>
      <c r="Y619" s="39" t="e">
        <f>IF(AND(Y618="",$H619=$H618),"",IF(VLOOKUP($H619,Mal!$A$9:$T$431,20,0)='Sales Orders'!Y618,"",VLOOKUP($H619,Mal!$A$9:$T$431,20,0)))</f>
        <v>#N/A</v>
      </c>
      <c r="Z619" s="39" t="e">
        <f t="shared" si="29"/>
        <v>#N/A</v>
      </c>
    </row>
    <row r="620" spans="1:26">
      <c r="A620" t="str">
        <f>IFERROR(IF(VLOOKUP(H620,Mal!$A$9:$A$431,1,0),"","END"),"END")</f>
        <v>END</v>
      </c>
      <c r="B620" s="39" t="e">
        <f>IF($E620="",IF(INDEX(Mal!$D$9:$D$431,COUNTIF($E$108:$F619,"")-COUNT($H$108:$H619)+1,0)=B619,"",INDEX(Mal!$D$9:$D$431,COUNTIF($E$108:$F619,"")-COUNT($H$108:$H619)+1,0)),"")</f>
        <v>#N/A</v>
      </c>
      <c r="C620" s="39" t="e">
        <f t="shared" si="30"/>
        <v>#N/A</v>
      </c>
      <c r="D620" s="39" t="e">
        <f>IF($E620="",IF(INDEX(Mal!$F$9:$F$431,COUNTIF($E$108:$F619,"")-COUNT($H$108:$H619)+1,0)=D619,"",INDEX(Mal!$F$9:$F$431,COUNTIF($E$108:$F619,"")-COUNT($H$108:$H619)+1,0)),"")</f>
        <v>#N/A</v>
      </c>
      <c r="E620" s="39" t="e">
        <f>IF(AND(E619="",$H620=$H619),"",IF(VLOOKUP(H620,Mal!$A$9:$B$431,2,0)='Sales Orders'!E619,"",VLOOKUP($H620,Mal!$A$9:$B$431,2,0)))</f>
        <v>#N/A</v>
      </c>
      <c r="F620" s="39" t="e">
        <f>IF($E620="",IF(INDEX(Mal!$C$9:$C$431,COUNTIF($E$108:$F619,"")-COUNT($H$108:$H619)+1,0)=F619,"",INDEX(Mal!$C$9:$C$431,COUNTIF($E$108:$F619,"")-COUNT($H$108:$H619)+1,0)),"")</f>
        <v>#N/A</v>
      </c>
      <c r="G620" s="39" t="e">
        <f t="shared" si="31"/>
        <v>#N/A</v>
      </c>
      <c r="H620" s="39">
        <f>IF(COUNTIF(Mal!$A$9:$A$431,'Sales Orders'!H619)+COUNTIFS(Mal!$A$9:$A$431,H619,Mal!$B$9:$B$431,"&lt;&gt;")+COUNTIFS(Mal!$A$9:$A$431,H619,Mal!$C$9:$C$431,"&lt;&gt;")=COUNTIF('Sales Orders'!$H$108:H619,'Sales Orders'!H619),'Sales Orders'!H619+1,'Sales Orders'!H619)</f>
        <v>2</v>
      </c>
      <c r="I620" s="39" t="e">
        <f>IF(E620="","",IF(Mal!$C$5="","",Mal!$C$5))</f>
        <v>#N/A</v>
      </c>
      <c r="J620" s="39" t="e">
        <f>IF(AND(J619="",$H620=$H619),"",IF(VLOOKUP($H620,Mal!$A$9:$H$431,7,0)='Sales Orders'!J619,"",VLOOKUP($H620,Mal!$A$9:$H$431,7,0)))</f>
        <v>#N/A</v>
      </c>
      <c r="K620" s="39" t="e">
        <f>IF(AND(K619="",$H620=$H619),"",IF(VLOOKUP($H620,Mal!$A$9:$H$431,8,0)='Sales Orders'!K619,"",VLOOKUP($H620,Mal!$A$9:$H$431,8,0)))</f>
        <v>#N/A</v>
      </c>
      <c r="L620" s="39" t="e">
        <f>IF(E620="","",IF(Mal!$C$6="","",Mal!$C$6))</f>
        <v>#N/A</v>
      </c>
      <c r="M620" s="39" t="e">
        <f>IF($E620="",IF(INDEX(Mal!K$9:K$431,COUNTIF($E$108:$F619,"")-COUNT($H$108:$H619)+1,0)=M619,"",INDEX(Mal!K$9:K$431,COUNTIF($E$108:$F619,"")-COUNT($H$108:$H619)+1,0)),"")</f>
        <v>#N/A</v>
      </c>
      <c r="N620" s="39" t="e">
        <f>IF($E620="",IF(INDEX(Mal!L$9:L$431,COUNTIF($E$108:$F619,"")-COUNT($H$108:$H619)+1,0)=N619,"",INDEX(Mal!L$9:L$431,COUNTIF($E$108:$F619,"")-COUNT($H$108:$H619)+1,0)),"")</f>
        <v>#N/A</v>
      </c>
      <c r="O620" s="39" t="e">
        <f>IF($E620="",IF(INDEX(Mal!M$9:M$431,COUNTIF($E$108:$F619,"")-COUNT($H$108:$H619)+1,0)=O619,"",INDEX(Mal!M$9:M$431,COUNTIF($E$108:$F619,"")-COUNT($H$108:$H619)+1,0)),"")</f>
        <v>#N/A</v>
      </c>
      <c r="P620" s="39" t="e">
        <f>IF($E620="",IF(INDEX(Mal!N$9:N$431,COUNTIF($E$108:$F619,"")-COUNT($H$108:$H619)+1,0)=P619,"",INDEX(Mal!N$9:N$431,COUNTIF($E$108:$F619,"")-COUNT($H$108:$H619)+1,0)),"")</f>
        <v>#N/A</v>
      </c>
      <c r="Q620" s="39" t="e">
        <f>IF($E620="",IF(INDEX(Mal!O$9:O$431,COUNTIF($E$108:$F619,"")-COUNT($H$108:$H619)+1,0)=Q619,"",INDEX(Mal!O$9:O$431,COUNTIF($E$108:$F619,"")-COUNT($H$108:$H619)+1,0)),"")</f>
        <v>#N/A</v>
      </c>
      <c r="R620" s="39" t="e">
        <f>IF($E620="",IF(INDEX(Mal!P$9:P$431,COUNTIF($E$108:$F619,"")-COUNT($H$108:$H619)+1,0)=R619,"",INDEX(Mal!P$9:P$431,COUNTIF($E$108:$F619,"")-COUNT($H$108:$H619)+1,0)),"")</f>
        <v>#N/A</v>
      </c>
      <c r="S620" s="39" t="e">
        <f>IF($E620="",IF(INDEX(Mal!Q$9:Q$431,COUNTIF($E$108:$F619,"")-COUNT($H$108:$H619)+1,0)=S619,"",INDEX(Mal!Q$9:Q$431,COUNTIF($E$108:$F619,"")-COUNT($H$108:$H619)+1,0)),"")</f>
        <v>#N/A</v>
      </c>
      <c r="T620" s="39" t="e">
        <f>IF($E620="",IF(INDEX(Mal!R$9:R$431,COUNTIF($E$108:$F619,"")-COUNT($H$108:$H619)+1,0)=T619,"",INDEX(Mal!R$9:R$431,COUNTIF($E$108:$F619,"")-COUNT($H$108:$H619)+1,0)),"")</f>
        <v>#N/A</v>
      </c>
      <c r="U620" s="39" t="e">
        <f>IF($E620="",IF(INDEX(Mal!S$9:S$431,COUNTIF($E$108:$F619,"")-COUNT($H$108:$H619)+1,0)=U619,"",INDEX(Mal!S$9:S$431,COUNTIF($E$108:$F619,"")-COUNT($H$108:$H619)+1,0)),"")</f>
        <v>#N/A</v>
      </c>
      <c r="V620" s="39" t="e">
        <f t="shared" si="28"/>
        <v>#N/A</v>
      </c>
      <c r="W620" s="39" t="e">
        <f>IF(IF(AND(E620="",F620=""),INDEX(Mal!I$9:I$431,(COUNT($H$108:$H620)-COUNTIF($V$108:$V620,"")),0),"")="","",IF(AND(E620="",F620=""),INDEX(Mal!I$9:I$431,(COUNT($H$108:$H620)-COUNTIF($V$108:$V620,"")),0),""))</f>
        <v>#N/A</v>
      </c>
      <c r="X620" s="39" t="e">
        <f>IF($E620="",IF(INDEX(Mal!J$9:J$431,COUNTIF($E$108:$F619,"")-COUNT($H$108:$H619)+1,0)=X619,"",INDEX(Mal!J$9:J$431,COUNTIF($E$108:$F619,"")-COUNT($H$108:$H619)+1,0)),"")</f>
        <v>#N/A</v>
      </c>
      <c r="Y620" s="39" t="e">
        <f>IF(AND(Y619="",$H620=$H619),"",IF(VLOOKUP($H620,Mal!$A$9:$T$431,20,0)='Sales Orders'!Y619,"",VLOOKUP($H620,Mal!$A$9:$T$431,20,0)))</f>
        <v>#N/A</v>
      </c>
      <c r="Z620" s="39" t="e">
        <f t="shared" si="29"/>
        <v>#N/A</v>
      </c>
    </row>
    <row r="621" spans="1:26">
      <c r="A621" t="str">
        <f>IFERROR(IF(VLOOKUP(H621,Mal!$A$9:$A$431,1,0),"","END"),"END")</f>
        <v>END</v>
      </c>
      <c r="B621" s="39" t="e">
        <f>IF($E621="",IF(INDEX(Mal!$D$9:$D$431,COUNTIF($E$108:$F620,"")-COUNT($H$108:$H620)+1,0)=B620,"",INDEX(Mal!$D$9:$D$431,COUNTIF($E$108:$F620,"")-COUNT($H$108:$H620)+1,0)),"")</f>
        <v>#N/A</v>
      </c>
      <c r="C621" s="39" t="e">
        <f t="shared" si="30"/>
        <v>#N/A</v>
      </c>
      <c r="D621" s="39" t="e">
        <f>IF($E621="",IF(INDEX(Mal!$F$9:$F$431,COUNTIF($E$108:$F620,"")-COUNT($H$108:$H620)+1,0)=D620,"",INDEX(Mal!$F$9:$F$431,COUNTIF($E$108:$F620,"")-COUNT($H$108:$H620)+1,0)),"")</f>
        <v>#N/A</v>
      </c>
      <c r="E621" s="39" t="e">
        <f>IF(AND(E620="",$H621=$H620),"",IF(VLOOKUP(H621,Mal!$A$9:$B$431,2,0)='Sales Orders'!E620,"",VLOOKUP($H621,Mal!$A$9:$B$431,2,0)))</f>
        <v>#N/A</v>
      </c>
      <c r="F621" s="39" t="e">
        <f>IF($E621="",IF(INDEX(Mal!$C$9:$C$431,COUNTIF($E$108:$F620,"")-COUNT($H$108:$H620)+1,0)=F620,"",INDEX(Mal!$C$9:$C$431,COUNTIF($E$108:$F620,"")-COUNT($H$108:$H620)+1,0)),"")</f>
        <v>#N/A</v>
      </c>
      <c r="G621" s="39" t="e">
        <f t="shared" si="31"/>
        <v>#N/A</v>
      </c>
      <c r="H621" s="39">
        <f>IF(COUNTIF(Mal!$A$9:$A$431,'Sales Orders'!H620)+COUNTIFS(Mal!$A$9:$A$431,H620,Mal!$B$9:$B$431,"&lt;&gt;")+COUNTIFS(Mal!$A$9:$A$431,H620,Mal!$C$9:$C$431,"&lt;&gt;")=COUNTIF('Sales Orders'!$H$108:H620,'Sales Orders'!H620),'Sales Orders'!H620+1,'Sales Orders'!H620)</f>
        <v>2</v>
      </c>
      <c r="I621" s="39" t="e">
        <f>IF(E621="","",IF(Mal!$C$5="","",Mal!$C$5))</f>
        <v>#N/A</v>
      </c>
      <c r="J621" s="39" t="e">
        <f>IF(AND(J620="",$H621=$H620),"",IF(VLOOKUP($H621,Mal!$A$9:$H$431,7,0)='Sales Orders'!J620,"",VLOOKUP($H621,Mal!$A$9:$H$431,7,0)))</f>
        <v>#N/A</v>
      </c>
      <c r="K621" s="39" t="e">
        <f>IF(AND(K620="",$H621=$H620),"",IF(VLOOKUP($H621,Mal!$A$9:$H$431,8,0)='Sales Orders'!K620,"",VLOOKUP($H621,Mal!$A$9:$H$431,8,0)))</f>
        <v>#N/A</v>
      </c>
      <c r="L621" s="39" t="e">
        <f>IF(E621="","",IF(Mal!$C$6="","",Mal!$C$6))</f>
        <v>#N/A</v>
      </c>
      <c r="M621" s="39" t="e">
        <f>IF($E621="",IF(INDEX(Mal!K$9:K$431,COUNTIF($E$108:$F620,"")-COUNT($H$108:$H620)+1,0)=M620,"",INDEX(Mal!K$9:K$431,COUNTIF($E$108:$F620,"")-COUNT($H$108:$H620)+1,0)),"")</f>
        <v>#N/A</v>
      </c>
      <c r="N621" s="39" t="e">
        <f>IF($E621="",IF(INDEX(Mal!L$9:L$431,COUNTIF($E$108:$F620,"")-COUNT($H$108:$H620)+1,0)=N620,"",INDEX(Mal!L$9:L$431,COUNTIF($E$108:$F620,"")-COUNT($H$108:$H620)+1,0)),"")</f>
        <v>#N/A</v>
      </c>
      <c r="O621" s="39" t="e">
        <f>IF($E621="",IF(INDEX(Mal!M$9:M$431,COUNTIF($E$108:$F620,"")-COUNT($H$108:$H620)+1,0)=O620,"",INDEX(Mal!M$9:M$431,COUNTIF($E$108:$F620,"")-COUNT($H$108:$H620)+1,0)),"")</f>
        <v>#N/A</v>
      </c>
      <c r="P621" s="39" t="e">
        <f>IF($E621="",IF(INDEX(Mal!N$9:N$431,COUNTIF($E$108:$F620,"")-COUNT($H$108:$H620)+1,0)=P620,"",INDEX(Mal!N$9:N$431,COUNTIF($E$108:$F620,"")-COUNT($H$108:$H620)+1,0)),"")</f>
        <v>#N/A</v>
      </c>
      <c r="Q621" s="39" t="e">
        <f>IF($E621="",IF(INDEX(Mal!O$9:O$431,COUNTIF($E$108:$F620,"")-COUNT($H$108:$H620)+1,0)=Q620,"",INDEX(Mal!O$9:O$431,COUNTIF($E$108:$F620,"")-COUNT($H$108:$H620)+1,0)),"")</f>
        <v>#N/A</v>
      </c>
      <c r="R621" s="39" t="e">
        <f>IF($E621="",IF(INDEX(Mal!P$9:P$431,COUNTIF($E$108:$F620,"")-COUNT($H$108:$H620)+1,0)=R620,"",INDEX(Mal!P$9:P$431,COUNTIF($E$108:$F620,"")-COUNT($H$108:$H620)+1,0)),"")</f>
        <v>#N/A</v>
      </c>
      <c r="S621" s="39" t="e">
        <f>IF($E621="",IF(INDEX(Mal!Q$9:Q$431,COUNTIF($E$108:$F620,"")-COUNT($H$108:$H620)+1,0)=S620,"",INDEX(Mal!Q$9:Q$431,COUNTIF($E$108:$F620,"")-COUNT($H$108:$H620)+1,0)),"")</f>
        <v>#N/A</v>
      </c>
      <c r="T621" s="39" t="e">
        <f>IF($E621="",IF(INDEX(Mal!R$9:R$431,COUNTIF($E$108:$F620,"")-COUNT($H$108:$H620)+1,0)=T620,"",INDEX(Mal!R$9:R$431,COUNTIF($E$108:$F620,"")-COUNT($H$108:$H620)+1,0)),"")</f>
        <v>#N/A</v>
      </c>
      <c r="U621" s="39" t="e">
        <f>IF($E621="",IF(INDEX(Mal!S$9:S$431,COUNTIF($E$108:$F620,"")-COUNT($H$108:$H620)+1,0)=U620,"",INDEX(Mal!S$9:S$431,COUNTIF($E$108:$F620,"")-COUNT($H$108:$H620)+1,0)),"")</f>
        <v>#N/A</v>
      </c>
      <c r="V621" s="39" t="e">
        <f t="shared" ref="V621:V684" si="32">IF(E621="",IF(F621="",IF(F620="",V620+1,1),""),"")</f>
        <v>#N/A</v>
      </c>
      <c r="W621" s="39" t="e">
        <f>IF(IF(AND(E621="",F621=""),INDEX(Mal!I$9:I$431,(COUNT($H$108:$H621)-COUNTIF($V$108:$V621,"")),0),"")="","",IF(AND(E621="",F621=""),INDEX(Mal!I$9:I$431,(COUNT($H$108:$H621)-COUNTIF($V$108:$V621,"")),0),""))</f>
        <v>#N/A</v>
      </c>
      <c r="X621" s="39" t="e">
        <f>IF($E621="",IF(INDEX(Mal!J$9:J$431,COUNTIF($E$108:$F620,"")-COUNT($H$108:$H620)+1,0)=X620,"",INDEX(Mal!J$9:J$431,COUNTIF($E$108:$F620,"")-COUNT($H$108:$H620)+1,0)),"")</f>
        <v>#N/A</v>
      </c>
      <c r="Y621" s="39" t="e">
        <f>IF(AND(Y620="",$H621=$H620),"",IF(VLOOKUP($H621,Mal!$A$9:$T$431,20,0)='Sales Orders'!Y620,"",VLOOKUP($H621,Mal!$A$9:$T$431,20,0)))</f>
        <v>#N/A</v>
      </c>
      <c r="Z621" s="39" t="e">
        <f t="shared" ref="Z621:Z684" si="33">IF(F621="","",IF(D621="",0,1))</f>
        <v>#N/A</v>
      </c>
    </row>
    <row r="622" spans="1:26">
      <c r="A622" t="str">
        <f>IFERROR(IF(VLOOKUP(H622,Mal!$A$9:$A$431,1,0),"","END"),"END")</f>
        <v>END</v>
      </c>
      <c r="B622" s="39" t="e">
        <f>IF($E622="",IF(INDEX(Mal!$D$9:$D$431,COUNTIF($E$108:$F621,"")-COUNT($H$108:$H621)+1,0)=B621,"",INDEX(Mal!$D$9:$D$431,COUNTIF($E$108:$F621,"")-COUNT($H$108:$H621)+1,0)),"")</f>
        <v>#N/A</v>
      </c>
      <c r="C622" s="39" t="e">
        <f t="shared" ref="C622:C685" si="34">D622</f>
        <v>#N/A</v>
      </c>
      <c r="D622" s="39" t="e">
        <f>IF($E622="",IF(INDEX(Mal!$F$9:$F$431,COUNTIF($E$108:$F621,"")-COUNT($H$108:$H621)+1,0)=D621,"",INDEX(Mal!$F$9:$F$431,COUNTIF($E$108:$F621,"")-COUNT($H$108:$H621)+1,0)),"")</f>
        <v>#N/A</v>
      </c>
      <c r="E622" s="39" t="e">
        <f>IF(AND(E621="",$H622=$H621),"",IF(VLOOKUP(H622,Mal!$A$9:$B$431,2,0)='Sales Orders'!E621,"",VLOOKUP($H622,Mal!$A$9:$B$431,2,0)))</f>
        <v>#N/A</v>
      </c>
      <c r="F622" s="39" t="e">
        <f>IF($E622="",IF(INDEX(Mal!$C$9:$C$431,COUNTIF($E$108:$F621,"")-COUNT($H$108:$H621)+1,0)=F621,"",INDEX(Mal!$C$9:$C$431,COUNTIF($E$108:$F621,"")-COUNT($H$108:$H621)+1,0)),"")</f>
        <v>#N/A</v>
      </c>
      <c r="G622" s="39" t="e">
        <f t="shared" ref="G622:G685" si="35">IF(H622=H621,IF(F622="",G621,G621+1),0)</f>
        <v>#N/A</v>
      </c>
      <c r="H622" s="39">
        <f>IF(COUNTIF(Mal!$A$9:$A$431,'Sales Orders'!H621)+COUNTIFS(Mal!$A$9:$A$431,H621,Mal!$B$9:$B$431,"&lt;&gt;")+COUNTIFS(Mal!$A$9:$A$431,H621,Mal!$C$9:$C$431,"&lt;&gt;")=COUNTIF('Sales Orders'!$H$108:H621,'Sales Orders'!H621),'Sales Orders'!H621+1,'Sales Orders'!H621)</f>
        <v>2</v>
      </c>
      <c r="I622" s="39" t="e">
        <f>IF(E622="","",IF(Mal!$C$5="","",Mal!$C$5))</f>
        <v>#N/A</v>
      </c>
      <c r="J622" s="39" t="e">
        <f>IF(AND(J621="",$H622=$H621),"",IF(VLOOKUP($H622,Mal!$A$9:$H$431,7,0)='Sales Orders'!J621,"",VLOOKUP($H622,Mal!$A$9:$H$431,7,0)))</f>
        <v>#N/A</v>
      </c>
      <c r="K622" s="39" t="e">
        <f>IF(AND(K621="",$H622=$H621),"",IF(VLOOKUP($H622,Mal!$A$9:$H$431,8,0)='Sales Orders'!K621,"",VLOOKUP($H622,Mal!$A$9:$H$431,8,0)))</f>
        <v>#N/A</v>
      </c>
      <c r="L622" s="39" t="e">
        <f>IF(E622="","",IF(Mal!$C$6="","",Mal!$C$6))</f>
        <v>#N/A</v>
      </c>
      <c r="M622" s="39" t="e">
        <f>IF($E622="",IF(INDEX(Mal!K$9:K$431,COUNTIF($E$108:$F621,"")-COUNT($H$108:$H621)+1,0)=M621,"",INDEX(Mal!K$9:K$431,COUNTIF($E$108:$F621,"")-COUNT($H$108:$H621)+1,0)),"")</f>
        <v>#N/A</v>
      </c>
      <c r="N622" s="39" t="e">
        <f>IF($E622="",IF(INDEX(Mal!L$9:L$431,COUNTIF($E$108:$F621,"")-COUNT($H$108:$H621)+1,0)=N621,"",INDEX(Mal!L$9:L$431,COUNTIF($E$108:$F621,"")-COUNT($H$108:$H621)+1,0)),"")</f>
        <v>#N/A</v>
      </c>
      <c r="O622" s="39" t="e">
        <f>IF($E622="",IF(INDEX(Mal!M$9:M$431,COUNTIF($E$108:$F621,"")-COUNT($H$108:$H621)+1,0)=O621,"",INDEX(Mal!M$9:M$431,COUNTIF($E$108:$F621,"")-COUNT($H$108:$H621)+1,0)),"")</f>
        <v>#N/A</v>
      </c>
      <c r="P622" s="39" t="e">
        <f>IF($E622="",IF(INDEX(Mal!N$9:N$431,COUNTIF($E$108:$F621,"")-COUNT($H$108:$H621)+1,0)=P621,"",INDEX(Mal!N$9:N$431,COUNTIF($E$108:$F621,"")-COUNT($H$108:$H621)+1,0)),"")</f>
        <v>#N/A</v>
      </c>
      <c r="Q622" s="39" t="e">
        <f>IF($E622="",IF(INDEX(Mal!O$9:O$431,COUNTIF($E$108:$F621,"")-COUNT($H$108:$H621)+1,0)=Q621,"",INDEX(Mal!O$9:O$431,COUNTIF($E$108:$F621,"")-COUNT($H$108:$H621)+1,0)),"")</f>
        <v>#N/A</v>
      </c>
      <c r="R622" s="39" t="e">
        <f>IF($E622="",IF(INDEX(Mal!P$9:P$431,COUNTIF($E$108:$F621,"")-COUNT($H$108:$H621)+1,0)=R621,"",INDEX(Mal!P$9:P$431,COUNTIF($E$108:$F621,"")-COUNT($H$108:$H621)+1,0)),"")</f>
        <v>#N/A</v>
      </c>
      <c r="S622" s="39" t="e">
        <f>IF($E622="",IF(INDEX(Mal!Q$9:Q$431,COUNTIF($E$108:$F621,"")-COUNT($H$108:$H621)+1,0)=S621,"",INDEX(Mal!Q$9:Q$431,COUNTIF($E$108:$F621,"")-COUNT($H$108:$H621)+1,0)),"")</f>
        <v>#N/A</v>
      </c>
      <c r="T622" s="39" t="e">
        <f>IF($E622="",IF(INDEX(Mal!R$9:R$431,COUNTIF($E$108:$F621,"")-COUNT($H$108:$H621)+1,0)=T621,"",INDEX(Mal!R$9:R$431,COUNTIF($E$108:$F621,"")-COUNT($H$108:$H621)+1,0)),"")</f>
        <v>#N/A</v>
      </c>
      <c r="U622" s="39" t="e">
        <f>IF($E622="",IF(INDEX(Mal!S$9:S$431,COUNTIF($E$108:$F621,"")-COUNT($H$108:$H621)+1,0)=U621,"",INDEX(Mal!S$9:S$431,COUNTIF($E$108:$F621,"")-COUNT($H$108:$H621)+1,0)),"")</f>
        <v>#N/A</v>
      </c>
      <c r="V622" s="39" t="e">
        <f t="shared" si="32"/>
        <v>#N/A</v>
      </c>
      <c r="W622" s="39" t="e">
        <f>IF(IF(AND(E622="",F622=""),INDEX(Mal!I$9:I$431,(COUNT($H$108:$H622)-COUNTIF($V$108:$V622,"")),0),"")="","",IF(AND(E622="",F622=""),INDEX(Mal!I$9:I$431,(COUNT($H$108:$H622)-COUNTIF($V$108:$V622,"")),0),""))</f>
        <v>#N/A</v>
      </c>
      <c r="X622" s="39" t="e">
        <f>IF($E622="",IF(INDEX(Mal!J$9:J$431,COUNTIF($E$108:$F621,"")-COUNT($H$108:$H621)+1,0)=X621,"",INDEX(Mal!J$9:J$431,COUNTIF($E$108:$F621,"")-COUNT($H$108:$H621)+1,0)),"")</f>
        <v>#N/A</v>
      </c>
      <c r="Y622" s="39" t="e">
        <f>IF(AND(Y621="",$H622=$H621),"",IF(VLOOKUP($H622,Mal!$A$9:$T$431,20,0)='Sales Orders'!Y621,"",VLOOKUP($H622,Mal!$A$9:$T$431,20,0)))</f>
        <v>#N/A</v>
      </c>
      <c r="Z622" s="39" t="e">
        <f t="shared" si="33"/>
        <v>#N/A</v>
      </c>
    </row>
    <row r="623" spans="1:26">
      <c r="A623" t="str">
        <f>IFERROR(IF(VLOOKUP(H623,Mal!$A$9:$A$431,1,0),"","END"),"END")</f>
        <v>END</v>
      </c>
      <c r="B623" s="39" t="e">
        <f>IF($E623="",IF(INDEX(Mal!$D$9:$D$431,COUNTIF($E$108:$F622,"")-COUNT($H$108:$H622)+1,0)=B622,"",INDEX(Mal!$D$9:$D$431,COUNTIF($E$108:$F622,"")-COUNT($H$108:$H622)+1,0)),"")</f>
        <v>#N/A</v>
      </c>
      <c r="C623" s="39" t="e">
        <f t="shared" si="34"/>
        <v>#N/A</v>
      </c>
      <c r="D623" s="39" t="e">
        <f>IF($E623="",IF(INDEX(Mal!$F$9:$F$431,COUNTIF($E$108:$F622,"")-COUNT($H$108:$H622)+1,0)=D622,"",INDEX(Mal!$F$9:$F$431,COUNTIF($E$108:$F622,"")-COUNT($H$108:$H622)+1,0)),"")</f>
        <v>#N/A</v>
      </c>
      <c r="E623" s="39" t="e">
        <f>IF(AND(E622="",$H623=$H622),"",IF(VLOOKUP(H623,Mal!$A$9:$B$431,2,0)='Sales Orders'!E622,"",VLOOKUP($H623,Mal!$A$9:$B$431,2,0)))</f>
        <v>#N/A</v>
      </c>
      <c r="F623" s="39" t="e">
        <f>IF($E623="",IF(INDEX(Mal!$C$9:$C$431,COUNTIF($E$108:$F622,"")-COUNT($H$108:$H622)+1,0)=F622,"",INDEX(Mal!$C$9:$C$431,COUNTIF($E$108:$F622,"")-COUNT($H$108:$H622)+1,0)),"")</f>
        <v>#N/A</v>
      </c>
      <c r="G623" s="39" t="e">
        <f t="shared" si="35"/>
        <v>#N/A</v>
      </c>
      <c r="H623" s="39">
        <f>IF(COUNTIF(Mal!$A$9:$A$431,'Sales Orders'!H622)+COUNTIFS(Mal!$A$9:$A$431,H622,Mal!$B$9:$B$431,"&lt;&gt;")+COUNTIFS(Mal!$A$9:$A$431,H622,Mal!$C$9:$C$431,"&lt;&gt;")=COUNTIF('Sales Orders'!$H$108:H622,'Sales Orders'!H622),'Sales Orders'!H622+1,'Sales Orders'!H622)</f>
        <v>2</v>
      </c>
      <c r="I623" s="39" t="e">
        <f>IF(E623="","",IF(Mal!$C$5="","",Mal!$C$5))</f>
        <v>#N/A</v>
      </c>
      <c r="J623" s="39" t="e">
        <f>IF(AND(J622="",$H623=$H622),"",IF(VLOOKUP($H623,Mal!$A$9:$H$431,7,0)='Sales Orders'!J622,"",VLOOKUP($H623,Mal!$A$9:$H$431,7,0)))</f>
        <v>#N/A</v>
      </c>
      <c r="K623" s="39" t="e">
        <f>IF(AND(K622="",$H623=$H622),"",IF(VLOOKUP($H623,Mal!$A$9:$H$431,8,0)='Sales Orders'!K622,"",VLOOKUP($H623,Mal!$A$9:$H$431,8,0)))</f>
        <v>#N/A</v>
      </c>
      <c r="L623" s="39" t="e">
        <f>IF(E623="","",IF(Mal!$C$6="","",Mal!$C$6))</f>
        <v>#N/A</v>
      </c>
      <c r="M623" s="39" t="e">
        <f>IF($E623="",IF(INDEX(Mal!K$9:K$431,COUNTIF($E$108:$F622,"")-COUNT($H$108:$H622)+1,0)=M622,"",INDEX(Mal!K$9:K$431,COUNTIF($E$108:$F622,"")-COUNT($H$108:$H622)+1,0)),"")</f>
        <v>#N/A</v>
      </c>
      <c r="N623" s="39" t="e">
        <f>IF($E623="",IF(INDEX(Mal!L$9:L$431,COUNTIF($E$108:$F622,"")-COUNT($H$108:$H622)+1,0)=N622,"",INDEX(Mal!L$9:L$431,COUNTIF($E$108:$F622,"")-COUNT($H$108:$H622)+1,0)),"")</f>
        <v>#N/A</v>
      </c>
      <c r="O623" s="39" t="e">
        <f>IF($E623="",IF(INDEX(Mal!M$9:M$431,COUNTIF($E$108:$F622,"")-COUNT($H$108:$H622)+1,0)=O622,"",INDEX(Mal!M$9:M$431,COUNTIF($E$108:$F622,"")-COUNT($H$108:$H622)+1,0)),"")</f>
        <v>#N/A</v>
      </c>
      <c r="P623" s="39" t="e">
        <f>IF($E623="",IF(INDEX(Mal!N$9:N$431,COUNTIF($E$108:$F622,"")-COUNT($H$108:$H622)+1,0)=P622,"",INDEX(Mal!N$9:N$431,COUNTIF($E$108:$F622,"")-COUNT($H$108:$H622)+1,0)),"")</f>
        <v>#N/A</v>
      </c>
      <c r="Q623" s="39" t="e">
        <f>IF($E623="",IF(INDEX(Mal!O$9:O$431,COUNTIF($E$108:$F622,"")-COUNT($H$108:$H622)+1,0)=Q622,"",INDEX(Mal!O$9:O$431,COUNTIF($E$108:$F622,"")-COUNT($H$108:$H622)+1,0)),"")</f>
        <v>#N/A</v>
      </c>
      <c r="R623" s="39" t="e">
        <f>IF($E623="",IF(INDEX(Mal!P$9:P$431,COUNTIF($E$108:$F622,"")-COUNT($H$108:$H622)+1,0)=R622,"",INDEX(Mal!P$9:P$431,COUNTIF($E$108:$F622,"")-COUNT($H$108:$H622)+1,0)),"")</f>
        <v>#N/A</v>
      </c>
      <c r="S623" s="39" t="e">
        <f>IF($E623="",IF(INDEX(Mal!Q$9:Q$431,COUNTIF($E$108:$F622,"")-COUNT($H$108:$H622)+1,0)=S622,"",INDEX(Mal!Q$9:Q$431,COUNTIF($E$108:$F622,"")-COUNT($H$108:$H622)+1,0)),"")</f>
        <v>#N/A</v>
      </c>
      <c r="T623" s="39" t="e">
        <f>IF($E623="",IF(INDEX(Mal!R$9:R$431,COUNTIF($E$108:$F622,"")-COUNT($H$108:$H622)+1,0)=T622,"",INDEX(Mal!R$9:R$431,COUNTIF($E$108:$F622,"")-COUNT($H$108:$H622)+1,0)),"")</f>
        <v>#N/A</v>
      </c>
      <c r="U623" s="39" t="e">
        <f>IF($E623="",IF(INDEX(Mal!S$9:S$431,COUNTIF($E$108:$F622,"")-COUNT($H$108:$H622)+1,0)=U622,"",INDEX(Mal!S$9:S$431,COUNTIF($E$108:$F622,"")-COUNT($H$108:$H622)+1,0)),"")</f>
        <v>#N/A</v>
      </c>
      <c r="V623" s="39" t="e">
        <f t="shared" si="32"/>
        <v>#N/A</v>
      </c>
      <c r="W623" s="39" t="e">
        <f>IF(IF(AND(E623="",F623=""),INDEX(Mal!I$9:I$431,(COUNT($H$108:$H623)-COUNTIF($V$108:$V623,"")),0),"")="","",IF(AND(E623="",F623=""),INDEX(Mal!I$9:I$431,(COUNT($H$108:$H623)-COUNTIF($V$108:$V623,"")),0),""))</f>
        <v>#N/A</v>
      </c>
      <c r="X623" s="39" t="e">
        <f>IF($E623="",IF(INDEX(Mal!J$9:J$431,COUNTIF($E$108:$F622,"")-COUNT($H$108:$H622)+1,0)=X622,"",INDEX(Mal!J$9:J$431,COUNTIF($E$108:$F622,"")-COUNT($H$108:$H622)+1,0)),"")</f>
        <v>#N/A</v>
      </c>
      <c r="Y623" s="39" t="e">
        <f>IF(AND(Y622="",$H623=$H622),"",IF(VLOOKUP($H623,Mal!$A$9:$T$431,20,0)='Sales Orders'!Y622,"",VLOOKUP($H623,Mal!$A$9:$T$431,20,0)))</f>
        <v>#N/A</v>
      </c>
      <c r="Z623" s="39" t="e">
        <f t="shared" si="33"/>
        <v>#N/A</v>
      </c>
    </row>
    <row r="624" spans="1:26">
      <c r="A624" t="str">
        <f>IFERROR(IF(VLOOKUP(H624,Mal!$A$9:$A$431,1,0),"","END"),"END")</f>
        <v>END</v>
      </c>
      <c r="B624" s="39" t="e">
        <f>IF($E624="",IF(INDEX(Mal!$D$9:$D$431,COUNTIF($E$108:$F623,"")-COUNT($H$108:$H623)+1,0)=B623,"",INDEX(Mal!$D$9:$D$431,COUNTIF($E$108:$F623,"")-COUNT($H$108:$H623)+1,0)),"")</f>
        <v>#N/A</v>
      </c>
      <c r="C624" s="39" t="e">
        <f t="shared" si="34"/>
        <v>#N/A</v>
      </c>
      <c r="D624" s="39" t="e">
        <f>IF($E624="",IF(INDEX(Mal!$F$9:$F$431,COUNTIF($E$108:$F623,"")-COUNT($H$108:$H623)+1,0)=D623,"",INDEX(Mal!$F$9:$F$431,COUNTIF($E$108:$F623,"")-COUNT($H$108:$H623)+1,0)),"")</f>
        <v>#N/A</v>
      </c>
      <c r="E624" s="39" t="e">
        <f>IF(AND(E623="",$H624=$H623),"",IF(VLOOKUP(H624,Mal!$A$9:$B$431,2,0)='Sales Orders'!E623,"",VLOOKUP($H624,Mal!$A$9:$B$431,2,0)))</f>
        <v>#N/A</v>
      </c>
      <c r="F624" s="39" t="e">
        <f>IF($E624="",IF(INDEX(Mal!$C$9:$C$431,COUNTIF($E$108:$F623,"")-COUNT($H$108:$H623)+1,0)=F623,"",INDEX(Mal!$C$9:$C$431,COUNTIF($E$108:$F623,"")-COUNT($H$108:$H623)+1,0)),"")</f>
        <v>#N/A</v>
      </c>
      <c r="G624" s="39" t="e">
        <f t="shared" si="35"/>
        <v>#N/A</v>
      </c>
      <c r="H624" s="39">
        <f>IF(COUNTIF(Mal!$A$9:$A$431,'Sales Orders'!H623)+COUNTIFS(Mal!$A$9:$A$431,H623,Mal!$B$9:$B$431,"&lt;&gt;")+COUNTIFS(Mal!$A$9:$A$431,H623,Mal!$C$9:$C$431,"&lt;&gt;")=COUNTIF('Sales Orders'!$H$108:H623,'Sales Orders'!H623),'Sales Orders'!H623+1,'Sales Orders'!H623)</f>
        <v>2</v>
      </c>
      <c r="I624" s="39" t="e">
        <f>IF(E624="","",IF(Mal!$C$5="","",Mal!$C$5))</f>
        <v>#N/A</v>
      </c>
      <c r="J624" s="39" t="e">
        <f>IF(AND(J623="",$H624=$H623),"",IF(VLOOKUP($H624,Mal!$A$9:$H$431,7,0)='Sales Orders'!J623,"",VLOOKUP($H624,Mal!$A$9:$H$431,7,0)))</f>
        <v>#N/A</v>
      </c>
      <c r="K624" s="39" t="e">
        <f>IF(AND(K623="",$H624=$H623),"",IF(VLOOKUP($H624,Mal!$A$9:$H$431,8,0)='Sales Orders'!K623,"",VLOOKUP($H624,Mal!$A$9:$H$431,8,0)))</f>
        <v>#N/A</v>
      </c>
      <c r="L624" s="39" t="e">
        <f>IF(E624="","",IF(Mal!$C$6="","",Mal!$C$6))</f>
        <v>#N/A</v>
      </c>
      <c r="M624" s="39" t="e">
        <f>IF($E624="",IF(INDEX(Mal!K$9:K$431,COUNTIF($E$108:$F623,"")-COUNT($H$108:$H623)+1,0)=M623,"",INDEX(Mal!K$9:K$431,COUNTIF($E$108:$F623,"")-COUNT($H$108:$H623)+1,0)),"")</f>
        <v>#N/A</v>
      </c>
      <c r="N624" s="39" t="e">
        <f>IF($E624="",IF(INDEX(Mal!L$9:L$431,COUNTIF($E$108:$F623,"")-COUNT($H$108:$H623)+1,0)=N623,"",INDEX(Mal!L$9:L$431,COUNTIF($E$108:$F623,"")-COUNT($H$108:$H623)+1,0)),"")</f>
        <v>#N/A</v>
      </c>
      <c r="O624" s="39" t="e">
        <f>IF($E624="",IF(INDEX(Mal!M$9:M$431,COUNTIF($E$108:$F623,"")-COUNT($H$108:$H623)+1,0)=O623,"",INDEX(Mal!M$9:M$431,COUNTIF($E$108:$F623,"")-COUNT($H$108:$H623)+1,0)),"")</f>
        <v>#N/A</v>
      </c>
      <c r="P624" s="39" t="e">
        <f>IF($E624="",IF(INDEX(Mal!N$9:N$431,COUNTIF($E$108:$F623,"")-COUNT($H$108:$H623)+1,0)=P623,"",INDEX(Mal!N$9:N$431,COUNTIF($E$108:$F623,"")-COUNT($H$108:$H623)+1,0)),"")</f>
        <v>#N/A</v>
      </c>
      <c r="Q624" s="39" t="e">
        <f>IF($E624="",IF(INDEX(Mal!O$9:O$431,COUNTIF($E$108:$F623,"")-COUNT($H$108:$H623)+1,0)=Q623,"",INDEX(Mal!O$9:O$431,COUNTIF($E$108:$F623,"")-COUNT($H$108:$H623)+1,0)),"")</f>
        <v>#N/A</v>
      </c>
      <c r="R624" s="39" t="e">
        <f>IF($E624="",IF(INDEX(Mal!P$9:P$431,COUNTIF($E$108:$F623,"")-COUNT($H$108:$H623)+1,0)=R623,"",INDEX(Mal!P$9:P$431,COUNTIF($E$108:$F623,"")-COUNT($H$108:$H623)+1,0)),"")</f>
        <v>#N/A</v>
      </c>
      <c r="S624" s="39" t="e">
        <f>IF($E624="",IF(INDEX(Mal!Q$9:Q$431,COUNTIF($E$108:$F623,"")-COUNT($H$108:$H623)+1,0)=S623,"",INDEX(Mal!Q$9:Q$431,COUNTIF($E$108:$F623,"")-COUNT($H$108:$H623)+1,0)),"")</f>
        <v>#N/A</v>
      </c>
      <c r="T624" s="39" t="e">
        <f>IF($E624="",IF(INDEX(Mal!R$9:R$431,COUNTIF($E$108:$F623,"")-COUNT($H$108:$H623)+1,0)=T623,"",INDEX(Mal!R$9:R$431,COUNTIF($E$108:$F623,"")-COUNT($H$108:$H623)+1,0)),"")</f>
        <v>#N/A</v>
      </c>
      <c r="U624" s="39" t="e">
        <f>IF($E624="",IF(INDEX(Mal!S$9:S$431,COUNTIF($E$108:$F623,"")-COUNT($H$108:$H623)+1,0)=U623,"",INDEX(Mal!S$9:S$431,COUNTIF($E$108:$F623,"")-COUNT($H$108:$H623)+1,0)),"")</f>
        <v>#N/A</v>
      </c>
      <c r="V624" s="39" t="e">
        <f t="shared" si="32"/>
        <v>#N/A</v>
      </c>
      <c r="W624" s="39" t="e">
        <f>IF(IF(AND(E624="",F624=""),INDEX(Mal!I$9:I$431,(COUNT($H$108:$H624)-COUNTIF($V$108:$V624,"")),0),"")="","",IF(AND(E624="",F624=""),INDEX(Mal!I$9:I$431,(COUNT($H$108:$H624)-COUNTIF($V$108:$V624,"")),0),""))</f>
        <v>#N/A</v>
      </c>
      <c r="X624" s="39" t="e">
        <f>IF($E624="",IF(INDEX(Mal!J$9:J$431,COUNTIF($E$108:$F623,"")-COUNT($H$108:$H623)+1,0)=X623,"",INDEX(Mal!J$9:J$431,COUNTIF($E$108:$F623,"")-COUNT($H$108:$H623)+1,0)),"")</f>
        <v>#N/A</v>
      </c>
      <c r="Y624" s="39" t="e">
        <f>IF(AND(Y623="",$H624=$H623),"",IF(VLOOKUP($H624,Mal!$A$9:$T$431,20,0)='Sales Orders'!Y623,"",VLOOKUP($H624,Mal!$A$9:$T$431,20,0)))</f>
        <v>#N/A</v>
      </c>
      <c r="Z624" s="39" t="e">
        <f t="shared" si="33"/>
        <v>#N/A</v>
      </c>
    </row>
    <row r="625" spans="1:26">
      <c r="A625" t="str">
        <f>IFERROR(IF(VLOOKUP(H625,Mal!$A$9:$A$431,1,0),"","END"),"END")</f>
        <v>END</v>
      </c>
      <c r="B625" s="39" t="e">
        <f>IF($E625="",IF(INDEX(Mal!$D$9:$D$431,COUNTIF($E$108:$F624,"")-COUNT($H$108:$H624)+1,0)=B624,"",INDEX(Mal!$D$9:$D$431,COUNTIF($E$108:$F624,"")-COUNT($H$108:$H624)+1,0)),"")</f>
        <v>#N/A</v>
      </c>
      <c r="C625" s="39" t="e">
        <f t="shared" si="34"/>
        <v>#N/A</v>
      </c>
      <c r="D625" s="39" t="e">
        <f>IF($E625="",IF(INDEX(Mal!$F$9:$F$431,COUNTIF($E$108:$F624,"")-COUNT($H$108:$H624)+1,0)=D624,"",INDEX(Mal!$F$9:$F$431,COUNTIF($E$108:$F624,"")-COUNT($H$108:$H624)+1,0)),"")</f>
        <v>#N/A</v>
      </c>
      <c r="E625" s="39" t="e">
        <f>IF(AND(E624="",$H625=$H624),"",IF(VLOOKUP(H625,Mal!$A$9:$B$431,2,0)='Sales Orders'!E624,"",VLOOKUP($H625,Mal!$A$9:$B$431,2,0)))</f>
        <v>#N/A</v>
      </c>
      <c r="F625" s="39" t="e">
        <f>IF($E625="",IF(INDEX(Mal!$C$9:$C$431,COUNTIF($E$108:$F624,"")-COUNT($H$108:$H624)+1,0)=F624,"",INDEX(Mal!$C$9:$C$431,COUNTIF($E$108:$F624,"")-COUNT($H$108:$H624)+1,0)),"")</f>
        <v>#N/A</v>
      </c>
      <c r="G625" s="39" t="e">
        <f t="shared" si="35"/>
        <v>#N/A</v>
      </c>
      <c r="H625" s="39">
        <f>IF(COUNTIF(Mal!$A$9:$A$431,'Sales Orders'!H624)+COUNTIFS(Mal!$A$9:$A$431,H624,Mal!$B$9:$B$431,"&lt;&gt;")+COUNTIFS(Mal!$A$9:$A$431,H624,Mal!$C$9:$C$431,"&lt;&gt;")=COUNTIF('Sales Orders'!$H$108:H624,'Sales Orders'!H624),'Sales Orders'!H624+1,'Sales Orders'!H624)</f>
        <v>2</v>
      </c>
      <c r="I625" s="39" t="e">
        <f>IF(E625="","",IF(Mal!$C$5="","",Mal!$C$5))</f>
        <v>#N/A</v>
      </c>
      <c r="J625" s="39" t="e">
        <f>IF(AND(J624="",$H625=$H624),"",IF(VLOOKUP($H625,Mal!$A$9:$H$431,7,0)='Sales Orders'!J624,"",VLOOKUP($H625,Mal!$A$9:$H$431,7,0)))</f>
        <v>#N/A</v>
      </c>
      <c r="K625" s="39" t="e">
        <f>IF(AND(K624="",$H625=$H624),"",IF(VLOOKUP($H625,Mal!$A$9:$H$431,8,0)='Sales Orders'!K624,"",VLOOKUP($H625,Mal!$A$9:$H$431,8,0)))</f>
        <v>#N/A</v>
      </c>
      <c r="L625" s="39" t="e">
        <f>IF(E625="","",IF(Mal!$C$6="","",Mal!$C$6))</f>
        <v>#N/A</v>
      </c>
      <c r="M625" s="39" t="e">
        <f>IF($E625="",IF(INDEX(Mal!K$9:K$431,COUNTIF($E$108:$F624,"")-COUNT($H$108:$H624)+1,0)=M624,"",INDEX(Mal!K$9:K$431,COUNTIF($E$108:$F624,"")-COUNT($H$108:$H624)+1,0)),"")</f>
        <v>#N/A</v>
      </c>
      <c r="N625" s="39" t="e">
        <f>IF($E625="",IF(INDEX(Mal!L$9:L$431,COUNTIF($E$108:$F624,"")-COUNT($H$108:$H624)+1,0)=N624,"",INDEX(Mal!L$9:L$431,COUNTIF($E$108:$F624,"")-COUNT($H$108:$H624)+1,0)),"")</f>
        <v>#N/A</v>
      </c>
      <c r="O625" s="39" t="e">
        <f>IF($E625="",IF(INDEX(Mal!M$9:M$431,COUNTIF($E$108:$F624,"")-COUNT($H$108:$H624)+1,0)=O624,"",INDEX(Mal!M$9:M$431,COUNTIF($E$108:$F624,"")-COUNT($H$108:$H624)+1,0)),"")</f>
        <v>#N/A</v>
      </c>
      <c r="P625" s="39" t="e">
        <f>IF($E625="",IF(INDEX(Mal!N$9:N$431,COUNTIF($E$108:$F624,"")-COUNT($H$108:$H624)+1,0)=P624,"",INDEX(Mal!N$9:N$431,COUNTIF($E$108:$F624,"")-COUNT($H$108:$H624)+1,0)),"")</f>
        <v>#N/A</v>
      </c>
      <c r="Q625" s="39" t="e">
        <f>IF($E625="",IF(INDEX(Mal!O$9:O$431,COUNTIF($E$108:$F624,"")-COUNT($H$108:$H624)+1,0)=Q624,"",INDEX(Mal!O$9:O$431,COUNTIF($E$108:$F624,"")-COUNT($H$108:$H624)+1,0)),"")</f>
        <v>#N/A</v>
      </c>
      <c r="R625" s="39" t="e">
        <f>IF($E625="",IF(INDEX(Mal!P$9:P$431,COUNTIF($E$108:$F624,"")-COUNT($H$108:$H624)+1,0)=R624,"",INDEX(Mal!P$9:P$431,COUNTIF($E$108:$F624,"")-COUNT($H$108:$H624)+1,0)),"")</f>
        <v>#N/A</v>
      </c>
      <c r="S625" s="39" t="e">
        <f>IF($E625="",IF(INDEX(Mal!Q$9:Q$431,COUNTIF($E$108:$F624,"")-COUNT($H$108:$H624)+1,0)=S624,"",INDEX(Mal!Q$9:Q$431,COUNTIF($E$108:$F624,"")-COUNT($H$108:$H624)+1,0)),"")</f>
        <v>#N/A</v>
      </c>
      <c r="T625" s="39" t="e">
        <f>IF($E625="",IF(INDEX(Mal!R$9:R$431,COUNTIF($E$108:$F624,"")-COUNT($H$108:$H624)+1,0)=T624,"",INDEX(Mal!R$9:R$431,COUNTIF($E$108:$F624,"")-COUNT($H$108:$H624)+1,0)),"")</f>
        <v>#N/A</v>
      </c>
      <c r="U625" s="39" t="e">
        <f>IF($E625="",IF(INDEX(Mal!S$9:S$431,COUNTIF($E$108:$F624,"")-COUNT($H$108:$H624)+1,0)=U624,"",INDEX(Mal!S$9:S$431,COUNTIF($E$108:$F624,"")-COUNT($H$108:$H624)+1,0)),"")</f>
        <v>#N/A</v>
      </c>
      <c r="V625" s="39" t="e">
        <f t="shared" si="32"/>
        <v>#N/A</v>
      </c>
      <c r="W625" s="39" t="e">
        <f>IF(IF(AND(E625="",F625=""),INDEX(Mal!I$9:I$431,(COUNT($H$108:$H625)-COUNTIF($V$108:$V625,"")),0),"")="","",IF(AND(E625="",F625=""),INDEX(Mal!I$9:I$431,(COUNT($H$108:$H625)-COUNTIF($V$108:$V625,"")),0),""))</f>
        <v>#N/A</v>
      </c>
      <c r="X625" s="39" t="e">
        <f>IF($E625="",IF(INDEX(Mal!J$9:J$431,COUNTIF($E$108:$F624,"")-COUNT($H$108:$H624)+1,0)=X624,"",INDEX(Mal!J$9:J$431,COUNTIF($E$108:$F624,"")-COUNT($H$108:$H624)+1,0)),"")</f>
        <v>#N/A</v>
      </c>
      <c r="Y625" s="39" t="e">
        <f>IF(AND(Y624="",$H625=$H624),"",IF(VLOOKUP($H625,Mal!$A$9:$T$431,20,0)='Sales Orders'!Y624,"",VLOOKUP($H625,Mal!$A$9:$T$431,20,0)))</f>
        <v>#N/A</v>
      </c>
      <c r="Z625" s="39" t="e">
        <f t="shared" si="33"/>
        <v>#N/A</v>
      </c>
    </row>
    <row r="626" spans="1:26">
      <c r="A626" t="str">
        <f>IFERROR(IF(VLOOKUP(H626,Mal!$A$9:$A$431,1,0),"","END"),"END")</f>
        <v>END</v>
      </c>
      <c r="B626" s="39" t="e">
        <f>IF($E626="",IF(INDEX(Mal!$D$9:$D$431,COUNTIF($E$108:$F625,"")-COUNT($H$108:$H625)+1,0)=B625,"",INDEX(Mal!$D$9:$D$431,COUNTIF($E$108:$F625,"")-COUNT($H$108:$H625)+1,0)),"")</f>
        <v>#N/A</v>
      </c>
      <c r="C626" s="39" t="e">
        <f t="shared" si="34"/>
        <v>#N/A</v>
      </c>
      <c r="D626" s="39" t="e">
        <f>IF($E626="",IF(INDEX(Mal!$F$9:$F$431,COUNTIF($E$108:$F625,"")-COUNT($H$108:$H625)+1,0)=D625,"",INDEX(Mal!$F$9:$F$431,COUNTIF($E$108:$F625,"")-COUNT($H$108:$H625)+1,0)),"")</f>
        <v>#N/A</v>
      </c>
      <c r="E626" s="39" t="e">
        <f>IF(AND(E625="",$H626=$H625),"",IF(VLOOKUP(H626,Mal!$A$9:$B$431,2,0)='Sales Orders'!E625,"",VLOOKUP($H626,Mal!$A$9:$B$431,2,0)))</f>
        <v>#N/A</v>
      </c>
      <c r="F626" s="39" t="e">
        <f>IF($E626="",IF(INDEX(Mal!$C$9:$C$431,COUNTIF($E$108:$F625,"")-COUNT($H$108:$H625)+1,0)=F625,"",INDEX(Mal!$C$9:$C$431,COUNTIF($E$108:$F625,"")-COUNT($H$108:$H625)+1,0)),"")</f>
        <v>#N/A</v>
      </c>
      <c r="G626" s="39" t="e">
        <f t="shared" si="35"/>
        <v>#N/A</v>
      </c>
      <c r="H626" s="39">
        <f>IF(COUNTIF(Mal!$A$9:$A$431,'Sales Orders'!H625)+COUNTIFS(Mal!$A$9:$A$431,H625,Mal!$B$9:$B$431,"&lt;&gt;")+COUNTIFS(Mal!$A$9:$A$431,H625,Mal!$C$9:$C$431,"&lt;&gt;")=COUNTIF('Sales Orders'!$H$108:H625,'Sales Orders'!H625),'Sales Orders'!H625+1,'Sales Orders'!H625)</f>
        <v>2</v>
      </c>
      <c r="I626" s="39" t="e">
        <f>IF(E626="","",IF(Mal!$C$5="","",Mal!$C$5))</f>
        <v>#N/A</v>
      </c>
      <c r="J626" s="39" t="e">
        <f>IF(AND(J625="",$H626=$H625),"",IF(VLOOKUP($H626,Mal!$A$9:$H$431,7,0)='Sales Orders'!J625,"",VLOOKUP($H626,Mal!$A$9:$H$431,7,0)))</f>
        <v>#N/A</v>
      </c>
      <c r="K626" s="39" t="e">
        <f>IF(AND(K625="",$H626=$H625),"",IF(VLOOKUP($H626,Mal!$A$9:$H$431,8,0)='Sales Orders'!K625,"",VLOOKUP($H626,Mal!$A$9:$H$431,8,0)))</f>
        <v>#N/A</v>
      </c>
      <c r="L626" s="39" t="e">
        <f>IF(E626="","",IF(Mal!$C$6="","",Mal!$C$6))</f>
        <v>#N/A</v>
      </c>
      <c r="M626" s="39" t="e">
        <f>IF($E626="",IF(INDEX(Mal!K$9:K$431,COUNTIF($E$108:$F625,"")-COUNT($H$108:$H625)+1,0)=M625,"",INDEX(Mal!K$9:K$431,COUNTIF($E$108:$F625,"")-COUNT($H$108:$H625)+1,0)),"")</f>
        <v>#N/A</v>
      </c>
      <c r="N626" s="39" t="e">
        <f>IF($E626="",IF(INDEX(Mal!L$9:L$431,COUNTIF($E$108:$F625,"")-COUNT($H$108:$H625)+1,0)=N625,"",INDEX(Mal!L$9:L$431,COUNTIF($E$108:$F625,"")-COUNT($H$108:$H625)+1,0)),"")</f>
        <v>#N/A</v>
      </c>
      <c r="O626" s="39" t="e">
        <f>IF($E626="",IF(INDEX(Mal!M$9:M$431,COUNTIF($E$108:$F625,"")-COUNT($H$108:$H625)+1,0)=O625,"",INDEX(Mal!M$9:M$431,COUNTIF($E$108:$F625,"")-COUNT($H$108:$H625)+1,0)),"")</f>
        <v>#N/A</v>
      </c>
      <c r="P626" s="39" t="e">
        <f>IF($E626="",IF(INDEX(Mal!N$9:N$431,COUNTIF($E$108:$F625,"")-COUNT($H$108:$H625)+1,0)=P625,"",INDEX(Mal!N$9:N$431,COUNTIF($E$108:$F625,"")-COUNT($H$108:$H625)+1,0)),"")</f>
        <v>#N/A</v>
      </c>
      <c r="Q626" s="39" t="e">
        <f>IF($E626="",IF(INDEX(Mal!O$9:O$431,COUNTIF($E$108:$F625,"")-COUNT($H$108:$H625)+1,0)=Q625,"",INDEX(Mal!O$9:O$431,COUNTIF($E$108:$F625,"")-COUNT($H$108:$H625)+1,0)),"")</f>
        <v>#N/A</v>
      </c>
      <c r="R626" s="39" t="e">
        <f>IF($E626="",IF(INDEX(Mal!P$9:P$431,COUNTIF($E$108:$F625,"")-COUNT($H$108:$H625)+1,0)=R625,"",INDEX(Mal!P$9:P$431,COUNTIF($E$108:$F625,"")-COUNT($H$108:$H625)+1,0)),"")</f>
        <v>#N/A</v>
      </c>
      <c r="S626" s="39" t="e">
        <f>IF($E626="",IF(INDEX(Mal!Q$9:Q$431,COUNTIF($E$108:$F625,"")-COUNT($H$108:$H625)+1,0)=S625,"",INDEX(Mal!Q$9:Q$431,COUNTIF($E$108:$F625,"")-COUNT($H$108:$H625)+1,0)),"")</f>
        <v>#N/A</v>
      </c>
      <c r="T626" s="39" t="e">
        <f>IF($E626="",IF(INDEX(Mal!R$9:R$431,COUNTIF($E$108:$F625,"")-COUNT($H$108:$H625)+1,0)=T625,"",INDEX(Mal!R$9:R$431,COUNTIF($E$108:$F625,"")-COUNT($H$108:$H625)+1,0)),"")</f>
        <v>#N/A</v>
      </c>
      <c r="U626" s="39" t="e">
        <f>IF($E626="",IF(INDEX(Mal!S$9:S$431,COUNTIF($E$108:$F625,"")-COUNT($H$108:$H625)+1,0)=U625,"",INDEX(Mal!S$9:S$431,COUNTIF($E$108:$F625,"")-COUNT($H$108:$H625)+1,0)),"")</f>
        <v>#N/A</v>
      </c>
      <c r="V626" s="39" t="e">
        <f t="shared" si="32"/>
        <v>#N/A</v>
      </c>
      <c r="W626" s="39" t="e">
        <f>IF(IF(AND(E626="",F626=""),INDEX(Mal!I$9:I$431,(COUNT($H$108:$H626)-COUNTIF($V$108:$V626,"")),0),"")="","",IF(AND(E626="",F626=""),INDEX(Mal!I$9:I$431,(COUNT($H$108:$H626)-COUNTIF($V$108:$V626,"")),0),""))</f>
        <v>#N/A</v>
      </c>
      <c r="X626" s="39" t="e">
        <f>IF($E626="",IF(INDEX(Mal!J$9:J$431,COUNTIF($E$108:$F625,"")-COUNT($H$108:$H625)+1,0)=X625,"",INDEX(Mal!J$9:J$431,COUNTIF($E$108:$F625,"")-COUNT($H$108:$H625)+1,0)),"")</f>
        <v>#N/A</v>
      </c>
      <c r="Y626" s="39" t="e">
        <f>IF(AND(Y625="",$H626=$H625),"",IF(VLOOKUP($H626,Mal!$A$9:$T$431,20,0)='Sales Orders'!Y625,"",VLOOKUP($H626,Mal!$A$9:$T$431,20,0)))</f>
        <v>#N/A</v>
      </c>
      <c r="Z626" s="39" t="e">
        <f t="shared" si="33"/>
        <v>#N/A</v>
      </c>
    </row>
    <row r="627" spans="1:26">
      <c r="A627" t="str">
        <f>IFERROR(IF(VLOOKUP(H627,Mal!$A$9:$A$431,1,0),"","END"),"END")</f>
        <v>END</v>
      </c>
      <c r="B627" s="39" t="e">
        <f>IF($E627="",IF(INDEX(Mal!$D$9:$D$431,COUNTIF($E$108:$F626,"")-COUNT($H$108:$H626)+1,0)=B626,"",INDEX(Mal!$D$9:$D$431,COUNTIF($E$108:$F626,"")-COUNT($H$108:$H626)+1,0)),"")</f>
        <v>#N/A</v>
      </c>
      <c r="C627" s="39" t="e">
        <f t="shared" si="34"/>
        <v>#N/A</v>
      </c>
      <c r="D627" s="39" t="e">
        <f>IF($E627="",IF(INDEX(Mal!$F$9:$F$431,COUNTIF($E$108:$F626,"")-COUNT($H$108:$H626)+1,0)=D626,"",INDEX(Mal!$F$9:$F$431,COUNTIF($E$108:$F626,"")-COUNT($H$108:$H626)+1,0)),"")</f>
        <v>#N/A</v>
      </c>
      <c r="E627" s="39" t="e">
        <f>IF(AND(E626="",$H627=$H626),"",IF(VLOOKUP(H627,Mal!$A$9:$B$431,2,0)='Sales Orders'!E626,"",VLOOKUP($H627,Mal!$A$9:$B$431,2,0)))</f>
        <v>#N/A</v>
      </c>
      <c r="F627" s="39" t="e">
        <f>IF($E627="",IF(INDEX(Mal!$C$9:$C$431,COUNTIF($E$108:$F626,"")-COUNT($H$108:$H626)+1,0)=F626,"",INDEX(Mal!$C$9:$C$431,COUNTIF($E$108:$F626,"")-COUNT($H$108:$H626)+1,0)),"")</f>
        <v>#N/A</v>
      </c>
      <c r="G627" s="39" t="e">
        <f t="shared" si="35"/>
        <v>#N/A</v>
      </c>
      <c r="H627" s="39">
        <f>IF(COUNTIF(Mal!$A$9:$A$431,'Sales Orders'!H626)+COUNTIFS(Mal!$A$9:$A$431,H626,Mal!$B$9:$B$431,"&lt;&gt;")+COUNTIFS(Mal!$A$9:$A$431,H626,Mal!$C$9:$C$431,"&lt;&gt;")=COUNTIF('Sales Orders'!$H$108:H626,'Sales Orders'!H626),'Sales Orders'!H626+1,'Sales Orders'!H626)</f>
        <v>2</v>
      </c>
      <c r="I627" s="39" t="e">
        <f>IF(E627="","",IF(Mal!$C$5="","",Mal!$C$5))</f>
        <v>#N/A</v>
      </c>
      <c r="J627" s="39" t="e">
        <f>IF(AND(J626="",$H627=$H626),"",IF(VLOOKUP($H627,Mal!$A$9:$H$431,7,0)='Sales Orders'!J626,"",VLOOKUP($H627,Mal!$A$9:$H$431,7,0)))</f>
        <v>#N/A</v>
      </c>
      <c r="K627" s="39" t="e">
        <f>IF(AND(K626="",$H627=$H626),"",IF(VLOOKUP($H627,Mal!$A$9:$H$431,8,0)='Sales Orders'!K626,"",VLOOKUP($H627,Mal!$A$9:$H$431,8,0)))</f>
        <v>#N/A</v>
      </c>
      <c r="L627" s="39" t="e">
        <f>IF(E627="","",IF(Mal!$C$6="","",Mal!$C$6))</f>
        <v>#N/A</v>
      </c>
      <c r="M627" s="39" t="e">
        <f>IF($E627="",IF(INDEX(Mal!K$9:K$431,COUNTIF($E$108:$F626,"")-COUNT($H$108:$H626)+1,0)=M626,"",INDEX(Mal!K$9:K$431,COUNTIF($E$108:$F626,"")-COUNT($H$108:$H626)+1,0)),"")</f>
        <v>#N/A</v>
      </c>
      <c r="N627" s="39" t="e">
        <f>IF($E627="",IF(INDEX(Mal!L$9:L$431,COUNTIF($E$108:$F626,"")-COUNT($H$108:$H626)+1,0)=N626,"",INDEX(Mal!L$9:L$431,COUNTIF($E$108:$F626,"")-COUNT($H$108:$H626)+1,0)),"")</f>
        <v>#N/A</v>
      </c>
      <c r="O627" s="39" t="e">
        <f>IF($E627="",IF(INDEX(Mal!M$9:M$431,COUNTIF($E$108:$F626,"")-COUNT($H$108:$H626)+1,0)=O626,"",INDEX(Mal!M$9:M$431,COUNTIF($E$108:$F626,"")-COUNT($H$108:$H626)+1,0)),"")</f>
        <v>#N/A</v>
      </c>
      <c r="P627" s="39" t="e">
        <f>IF($E627="",IF(INDEX(Mal!N$9:N$431,COUNTIF($E$108:$F626,"")-COUNT($H$108:$H626)+1,0)=P626,"",INDEX(Mal!N$9:N$431,COUNTIF($E$108:$F626,"")-COUNT($H$108:$H626)+1,0)),"")</f>
        <v>#N/A</v>
      </c>
      <c r="Q627" s="39" t="e">
        <f>IF($E627="",IF(INDEX(Mal!O$9:O$431,COUNTIF($E$108:$F626,"")-COUNT($H$108:$H626)+1,0)=Q626,"",INDEX(Mal!O$9:O$431,COUNTIF($E$108:$F626,"")-COUNT($H$108:$H626)+1,0)),"")</f>
        <v>#N/A</v>
      </c>
      <c r="R627" s="39" t="e">
        <f>IF($E627="",IF(INDEX(Mal!P$9:P$431,COUNTIF($E$108:$F626,"")-COUNT($H$108:$H626)+1,0)=R626,"",INDEX(Mal!P$9:P$431,COUNTIF($E$108:$F626,"")-COUNT($H$108:$H626)+1,0)),"")</f>
        <v>#N/A</v>
      </c>
      <c r="S627" s="39" t="e">
        <f>IF($E627="",IF(INDEX(Mal!Q$9:Q$431,COUNTIF($E$108:$F626,"")-COUNT($H$108:$H626)+1,0)=S626,"",INDEX(Mal!Q$9:Q$431,COUNTIF($E$108:$F626,"")-COUNT($H$108:$H626)+1,0)),"")</f>
        <v>#N/A</v>
      </c>
      <c r="T627" s="39" t="e">
        <f>IF($E627="",IF(INDEX(Mal!R$9:R$431,COUNTIF($E$108:$F626,"")-COUNT($H$108:$H626)+1,0)=T626,"",INDEX(Mal!R$9:R$431,COUNTIF($E$108:$F626,"")-COUNT($H$108:$H626)+1,0)),"")</f>
        <v>#N/A</v>
      </c>
      <c r="U627" s="39" t="e">
        <f>IF($E627="",IF(INDEX(Mal!S$9:S$431,COUNTIF($E$108:$F626,"")-COUNT($H$108:$H626)+1,0)=U626,"",INDEX(Mal!S$9:S$431,COUNTIF($E$108:$F626,"")-COUNT($H$108:$H626)+1,0)),"")</f>
        <v>#N/A</v>
      </c>
      <c r="V627" s="39" t="e">
        <f t="shared" si="32"/>
        <v>#N/A</v>
      </c>
      <c r="W627" s="39" t="e">
        <f>IF(IF(AND(E627="",F627=""),INDEX(Mal!I$9:I$431,(COUNT($H$108:$H627)-COUNTIF($V$108:$V627,"")),0),"")="","",IF(AND(E627="",F627=""),INDEX(Mal!I$9:I$431,(COUNT($H$108:$H627)-COUNTIF($V$108:$V627,"")),0),""))</f>
        <v>#N/A</v>
      </c>
      <c r="X627" s="39" t="e">
        <f>IF($E627="",IF(INDEX(Mal!J$9:J$431,COUNTIF($E$108:$F626,"")-COUNT($H$108:$H626)+1,0)=X626,"",INDEX(Mal!J$9:J$431,COUNTIF($E$108:$F626,"")-COUNT($H$108:$H626)+1,0)),"")</f>
        <v>#N/A</v>
      </c>
      <c r="Y627" s="39" t="e">
        <f>IF(AND(Y626="",$H627=$H626),"",IF(VLOOKUP($H627,Mal!$A$9:$T$431,20,0)='Sales Orders'!Y626,"",VLOOKUP($H627,Mal!$A$9:$T$431,20,0)))</f>
        <v>#N/A</v>
      </c>
      <c r="Z627" s="39" t="e">
        <f t="shared" si="33"/>
        <v>#N/A</v>
      </c>
    </row>
    <row r="628" spans="1:26">
      <c r="A628" t="str">
        <f>IFERROR(IF(VLOOKUP(H628,Mal!$A$9:$A$431,1,0),"","END"),"END")</f>
        <v>END</v>
      </c>
      <c r="B628" s="39" t="e">
        <f>IF($E628="",IF(INDEX(Mal!$D$9:$D$431,COUNTIF($E$108:$F627,"")-COUNT($H$108:$H627)+1,0)=B627,"",INDEX(Mal!$D$9:$D$431,COUNTIF($E$108:$F627,"")-COUNT($H$108:$H627)+1,0)),"")</f>
        <v>#N/A</v>
      </c>
      <c r="C628" s="39" t="e">
        <f t="shared" si="34"/>
        <v>#N/A</v>
      </c>
      <c r="D628" s="39" t="e">
        <f>IF($E628="",IF(INDEX(Mal!$F$9:$F$431,COUNTIF($E$108:$F627,"")-COUNT($H$108:$H627)+1,0)=D627,"",INDEX(Mal!$F$9:$F$431,COUNTIF($E$108:$F627,"")-COUNT($H$108:$H627)+1,0)),"")</f>
        <v>#N/A</v>
      </c>
      <c r="E628" s="39" t="e">
        <f>IF(AND(E627="",$H628=$H627),"",IF(VLOOKUP(H628,Mal!$A$9:$B$431,2,0)='Sales Orders'!E627,"",VLOOKUP($H628,Mal!$A$9:$B$431,2,0)))</f>
        <v>#N/A</v>
      </c>
      <c r="F628" s="39" t="e">
        <f>IF($E628="",IF(INDEX(Mal!$C$9:$C$431,COUNTIF($E$108:$F627,"")-COUNT($H$108:$H627)+1,0)=F627,"",INDEX(Mal!$C$9:$C$431,COUNTIF($E$108:$F627,"")-COUNT($H$108:$H627)+1,0)),"")</f>
        <v>#N/A</v>
      </c>
      <c r="G628" s="39" t="e">
        <f t="shared" si="35"/>
        <v>#N/A</v>
      </c>
      <c r="H628" s="39">
        <f>IF(COUNTIF(Mal!$A$9:$A$431,'Sales Orders'!H627)+COUNTIFS(Mal!$A$9:$A$431,H627,Mal!$B$9:$B$431,"&lt;&gt;")+COUNTIFS(Mal!$A$9:$A$431,H627,Mal!$C$9:$C$431,"&lt;&gt;")=COUNTIF('Sales Orders'!$H$108:H627,'Sales Orders'!H627),'Sales Orders'!H627+1,'Sales Orders'!H627)</f>
        <v>2</v>
      </c>
      <c r="I628" s="39" t="e">
        <f>IF(E628="","",IF(Mal!$C$5="","",Mal!$C$5))</f>
        <v>#N/A</v>
      </c>
      <c r="J628" s="39" t="e">
        <f>IF(AND(J627="",$H628=$H627),"",IF(VLOOKUP($H628,Mal!$A$9:$H$431,7,0)='Sales Orders'!J627,"",VLOOKUP($H628,Mal!$A$9:$H$431,7,0)))</f>
        <v>#N/A</v>
      </c>
      <c r="K628" s="39" t="e">
        <f>IF(AND(K627="",$H628=$H627),"",IF(VLOOKUP($H628,Mal!$A$9:$H$431,8,0)='Sales Orders'!K627,"",VLOOKUP($H628,Mal!$A$9:$H$431,8,0)))</f>
        <v>#N/A</v>
      </c>
      <c r="L628" s="39" t="e">
        <f>IF(E628="","",IF(Mal!$C$6="","",Mal!$C$6))</f>
        <v>#N/A</v>
      </c>
      <c r="M628" s="39" t="e">
        <f>IF($E628="",IF(INDEX(Mal!K$9:K$431,COUNTIF($E$108:$F627,"")-COUNT($H$108:$H627)+1,0)=M627,"",INDEX(Mal!K$9:K$431,COUNTIF($E$108:$F627,"")-COUNT($H$108:$H627)+1,0)),"")</f>
        <v>#N/A</v>
      </c>
      <c r="N628" s="39" t="e">
        <f>IF($E628="",IF(INDEX(Mal!L$9:L$431,COUNTIF($E$108:$F627,"")-COUNT($H$108:$H627)+1,0)=N627,"",INDEX(Mal!L$9:L$431,COUNTIF($E$108:$F627,"")-COUNT($H$108:$H627)+1,0)),"")</f>
        <v>#N/A</v>
      </c>
      <c r="O628" s="39" t="e">
        <f>IF($E628="",IF(INDEX(Mal!M$9:M$431,COUNTIF($E$108:$F627,"")-COUNT($H$108:$H627)+1,0)=O627,"",INDEX(Mal!M$9:M$431,COUNTIF($E$108:$F627,"")-COUNT($H$108:$H627)+1,0)),"")</f>
        <v>#N/A</v>
      </c>
      <c r="P628" s="39" t="e">
        <f>IF($E628="",IF(INDEX(Mal!N$9:N$431,COUNTIF($E$108:$F627,"")-COUNT($H$108:$H627)+1,0)=P627,"",INDEX(Mal!N$9:N$431,COUNTIF($E$108:$F627,"")-COUNT($H$108:$H627)+1,0)),"")</f>
        <v>#N/A</v>
      </c>
      <c r="Q628" s="39" t="e">
        <f>IF($E628="",IF(INDEX(Mal!O$9:O$431,COUNTIF($E$108:$F627,"")-COUNT($H$108:$H627)+1,0)=Q627,"",INDEX(Mal!O$9:O$431,COUNTIF($E$108:$F627,"")-COUNT($H$108:$H627)+1,0)),"")</f>
        <v>#N/A</v>
      </c>
      <c r="R628" s="39" t="e">
        <f>IF($E628="",IF(INDEX(Mal!P$9:P$431,COUNTIF($E$108:$F627,"")-COUNT($H$108:$H627)+1,0)=R627,"",INDEX(Mal!P$9:P$431,COUNTIF($E$108:$F627,"")-COUNT($H$108:$H627)+1,0)),"")</f>
        <v>#N/A</v>
      </c>
      <c r="S628" s="39" t="e">
        <f>IF($E628="",IF(INDEX(Mal!Q$9:Q$431,COUNTIF($E$108:$F627,"")-COUNT($H$108:$H627)+1,0)=S627,"",INDEX(Mal!Q$9:Q$431,COUNTIF($E$108:$F627,"")-COUNT($H$108:$H627)+1,0)),"")</f>
        <v>#N/A</v>
      </c>
      <c r="T628" s="39" t="e">
        <f>IF($E628="",IF(INDEX(Mal!R$9:R$431,COUNTIF($E$108:$F627,"")-COUNT($H$108:$H627)+1,0)=T627,"",INDEX(Mal!R$9:R$431,COUNTIF($E$108:$F627,"")-COUNT($H$108:$H627)+1,0)),"")</f>
        <v>#N/A</v>
      </c>
      <c r="U628" s="39" t="e">
        <f>IF($E628="",IF(INDEX(Mal!S$9:S$431,COUNTIF($E$108:$F627,"")-COUNT($H$108:$H627)+1,0)=U627,"",INDEX(Mal!S$9:S$431,COUNTIF($E$108:$F627,"")-COUNT($H$108:$H627)+1,0)),"")</f>
        <v>#N/A</v>
      </c>
      <c r="V628" s="39" t="e">
        <f t="shared" si="32"/>
        <v>#N/A</v>
      </c>
      <c r="W628" s="39" t="e">
        <f>IF(IF(AND(E628="",F628=""),INDEX(Mal!I$9:I$431,(COUNT($H$108:$H628)-COUNTIF($V$108:$V628,"")),0),"")="","",IF(AND(E628="",F628=""),INDEX(Mal!I$9:I$431,(COUNT($H$108:$H628)-COUNTIF($V$108:$V628,"")),0),""))</f>
        <v>#N/A</v>
      </c>
      <c r="X628" s="39" t="e">
        <f>IF($E628="",IF(INDEX(Mal!J$9:J$431,COUNTIF($E$108:$F627,"")-COUNT($H$108:$H627)+1,0)=X627,"",INDEX(Mal!J$9:J$431,COUNTIF($E$108:$F627,"")-COUNT($H$108:$H627)+1,0)),"")</f>
        <v>#N/A</v>
      </c>
      <c r="Y628" s="39" t="e">
        <f>IF(AND(Y627="",$H628=$H627),"",IF(VLOOKUP($H628,Mal!$A$9:$T$431,20,0)='Sales Orders'!Y627,"",VLOOKUP($H628,Mal!$A$9:$T$431,20,0)))</f>
        <v>#N/A</v>
      </c>
      <c r="Z628" s="39" t="e">
        <f t="shared" si="33"/>
        <v>#N/A</v>
      </c>
    </row>
    <row r="629" spans="1:26">
      <c r="A629" t="str">
        <f>IFERROR(IF(VLOOKUP(H629,Mal!$A$9:$A$431,1,0),"","END"),"END")</f>
        <v>END</v>
      </c>
      <c r="B629" s="39" t="e">
        <f>IF($E629="",IF(INDEX(Mal!$D$9:$D$431,COUNTIF($E$108:$F628,"")-COUNT($H$108:$H628)+1,0)=B628,"",INDEX(Mal!$D$9:$D$431,COUNTIF($E$108:$F628,"")-COUNT($H$108:$H628)+1,0)),"")</f>
        <v>#N/A</v>
      </c>
      <c r="C629" s="39" t="e">
        <f t="shared" si="34"/>
        <v>#N/A</v>
      </c>
      <c r="D629" s="39" t="e">
        <f>IF($E629="",IF(INDEX(Mal!$F$9:$F$431,COUNTIF($E$108:$F628,"")-COUNT($H$108:$H628)+1,0)=D628,"",INDEX(Mal!$F$9:$F$431,COUNTIF($E$108:$F628,"")-COUNT($H$108:$H628)+1,0)),"")</f>
        <v>#N/A</v>
      </c>
      <c r="E629" s="39" t="e">
        <f>IF(AND(E628="",$H629=$H628),"",IF(VLOOKUP(H629,Mal!$A$9:$B$431,2,0)='Sales Orders'!E628,"",VLOOKUP($H629,Mal!$A$9:$B$431,2,0)))</f>
        <v>#N/A</v>
      </c>
      <c r="F629" s="39" t="e">
        <f>IF($E629="",IF(INDEX(Mal!$C$9:$C$431,COUNTIF($E$108:$F628,"")-COUNT($H$108:$H628)+1,0)=F628,"",INDEX(Mal!$C$9:$C$431,COUNTIF($E$108:$F628,"")-COUNT($H$108:$H628)+1,0)),"")</f>
        <v>#N/A</v>
      </c>
      <c r="G629" s="39" t="e">
        <f t="shared" si="35"/>
        <v>#N/A</v>
      </c>
      <c r="H629" s="39">
        <f>IF(COUNTIF(Mal!$A$9:$A$431,'Sales Orders'!H628)+COUNTIFS(Mal!$A$9:$A$431,H628,Mal!$B$9:$B$431,"&lt;&gt;")+COUNTIFS(Mal!$A$9:$A$431,H628,Mal!$C$9:$C$431,"&lt;&gt;")=COUNTIF('Sales Orders'!$H$108:H628,'Sales Orders'!H628),'Sales Orders'!H628+1,'Sales Orders'!H628)</f>
        <v>2</v>
      </c>
      <c r="I629" s="39" t="e">
        <f>IF(E629="","",IF(Mal!$C$5="","",Mal!$C$5))</f>
        <v>#N/A</v>
      </c>
      <c r="J629" s="39" t="e">
        <f>IF(AND(J628="",$H629=$H628),"",IF(VLOOKUP($H629,Mal!$A$9:$H$431,7,0)='Sales Orders'!J628,"",VLOOKUP($H629,Mal!$A$9:$H$431,7,0)))</f>
        <v>#N/A</v>
      </c>
      <c r="K629" s="39" t="e">
        <f>IF(AND(K628="",$H629=$H628),"",IF(VLOOKUP($H629,Mal!$A$9:$H$431,8,0)='Sales Orders'!K628,"",VLOOKUP($H629,Mal!$A$9:$H$431,8,0)))</f>
        <v>#N/A</v>
      </c>
      <c r="L629" s="39" t="e">
        <f>IF(E629="","",IF(Mal!$C$6="","",Mal!$C$6))</f>
        <v>#N/A</v>
      </c>
      <c r="M629" s="39" t="e">
        <f>IF($E629="",IF(INDEX(Mal!K$9:K$431,COUNTIF($E$108:$F628,"")-COUNT($H$108:$H628)+1,0)=M628,"",INDEX(Mal!K$9:K$431,COUNTIF($E$108:$F628,"")-COUNT($H$108:$H628)+1,0)),"")</f>
        <v>#N/A</v>
      </c>
      <c r="N629" s="39" t="e">
        <f>IF($E629="",IF(INDEX(Mal!L$9:L$431,COUNTIF($E$108:$F628,"")-COUNT($H$108:$H628)+1,0)=N628,"",INDEX(Mal!L$9:L$431,COUNTIF($E$108:$F628,"")-COUNT($H$108:$H628)+1,0)),"")</f>
        <v>#N/A</v>
      </c>
      <c r="O629" s="39" t="e">
        <f>IF($E629="",IF(INDEX(Mal!M$9:M$431,COUNTIF($E$108:$F628,"")-COUNT($H$108:$H628)+1,0)=O628,"",INDEX(Mal!M$9:M$431,COUNTIF($E$108:$F628,"")-COUNT($H$108:$H628)+1,0)),"")</f>
        <v>#N/A</v>
      </c>
      <c r="P629" s="39" t="e">
        <f>IF($E629="",IF(INDEX(Mal!N$9:N$431,COUNTIF($E$108:$F628,"")-COUNT($H$108:$H628)+1,0)=P628,"",INDEX(Mal!N$9:N$431,COUNTIF($E$108:$F628,"")-COUNT($H$108:$H628)+1,0)),"")</f>
        <v>#N/A</v>
      </c>
      <c r="Q629" s="39" t="e">
        <f>IF($E629="",IF(INDEX(Mal!O$9:O$431,COUNTIF($E$108:$F628,"")-COUNT($H$108:$H628)+1,0)=Q628,"",INDEX(Mal!O$9:O$431,COUNTIF($E$108:$F628,"")-COUNT($H$108:$H628)+1,0)),"")</f>
        <v>#N/A</v>
      </c>
      <c r="R629" s="39" t="e">
        <f>IF($E629="",IF(INDEX(Mal!P$9:P$431,COUNTIF($E$108:$F628,"")-COUNT($H$108:$H628)+1,0)=R628,"",INDEX(Mal!P$9:P$431,COUNTIF($E$108:$F628,"")-COUNT($H$108:$H628)+1,0)),"")</f>
        <v>#N/A</v>
      </c>
      <c r="S629" s="39" t="e">
        <f>IF($E629="",IF(INDEX(Mal!Q$9:Q$431,COUNTIF($E$108:$F628,"")-COUNT($H$108:$H628)+1,0)=S628,"",INDEX(Mal!Q$9:Q$431,COUNTIF($E$108:$F628,"")-COUNT($H$108:$H628)+1,0)),"")</f>
        <v>#N/A</v>
      </c>
      <c r="T629" s="39" t="e">
        <f>IF($E629="",IF(INDEX(Mal!R$9:R$431,COUNTIF($E$108:$F628,"")-COUNT($H$108:$H628)+1,0)=T628,"",INDEX(Mal!R$9:R$431,COUNTIF($E$108:$F628,"")-COUNT($H$108:$H628)+1,0)),"")</f>
        <v>#N/A</v>
      </c>
      <c r="U629" s="39" t="e">
        <f>IF($E629="",IF(INDEX(Mal!S$9:S$431,COUNTIF($E$108:$F628,"")-COUNT($H$108:$H628)+1,0)=U628,"",INDEX(Mal!S$9:S$431,COUNTIF($E$108:$F628,"")-COUNT($H$108:$H628)+1,0)),"")</f>
        <v>#N/A</v>
      </c>
      <c r="V629" s="39" t="e">
        <f t="shared" si="32"/>
        <v>#N/A</v>
      </c>
      <c r="W629" s="39" t="e">
        <f>IF(IF(AND(E629="",F629=""),INDEX(Mal!I$9:I$431,(COUNT($H$108:$H629)-COUNTIF($V$108:$V629,"")),0),"")="","",IF(AND(E629="",F629=""),INDEX(Mal!I$9:I$431,(COUNT($H$108:$H629)-COUNTIF($V$108:$V629,"")),0),""))</f>
        <v>#N/A</v>
      </c>
      <c r="X629" s="39" t="e">
        <f>IF($E629="",IF(INDEX(Mal!J$9:J$431,COUNTIF($E$108:$F628,"")-COUNT($H$108:$H628)+1,0)=X628,"",INDEX(Mal!J$9:J$431,COUNTIF($E$108:$F628,"")-COUNT($H$108:$H628)+1,0)),"")</f>
        <v>#N/A</v>
      </c>
      <c r="Y629" s="39" t="e">
        <f>IF(AND(Y628="",$H629=$H628),"",IF(VLOOKUP($H629,Mal!$A$9:$T$431,20,0)='Sales Orders'!Y628,"",VLOOKUP($H629,Mal!$A$9:$T$431,20,0)))</f>
        <v>#N/A</v>
      </c>
      <c r="Z629" s="39" t="e">
        <f t="shared" si="33"/>
        <v>#N/A</v>
      </c>
    </row>
    <row r="630" spans="1:26">
      <c r="A630" t="str">
        <f>IFERROR(IF(VLOOKUP(H630,Mal!$A$9:$A$431,1,0),"","END"),"END")</f>
        <v>END</v>
      </c>
      <c r="B630" s="39" t="e">
        <f>IF($E630="",IF(INDEX(Mal!$D$9:$D$431,COUNTIF($E$108:$F629,"")-COUNT($H$108:$H629)+1,0)=B629,"",INDEX(Mal!$D$9:$D$431,COUNTIF($E$108:$F629,"")-COUNT($H$108:$H629)+1,0)),"")</f>
        <v>#N/A</v>
      </c>
      <c r="C630" s="39" t="e">
        <f t="shared" si="34"/>
        <v>#N/A</v>
      </c>
      <c r="D630" s="39" t="e">
        <f>IF($E630="",IF(INDEX(Mal!$F$9:$F$431,COUNTIF($E$108:$F629,"")-COUNT($H$108:$H629)+1,0)=D629,"",INDEX(Mal!$F$9:$F$431,COUNTIF($E$108:$F629,"")-COUNT($H$108:$H629)+1,0)),"")</f>
        <v>#N/A</v>
      </c>
      <c r="E630" s="39" t="e">
        <f>IF(AND(E629="",$H630=$H629),"",IF(VLOOKUP(H630,Mal!$A$9:$B$431,2,0)='Sales Orders'!E629,"",VLOOKUP($H630,Mal!$A$9:$B$431,2,0)))</f>
        <v>#N/A</v>
      </c>
      <c r="F630" s="39" t="e">
        <f>IF($E630="",IF(INDEX(Mal!$C$9:$C$431,COUNTIF($E$108:$F629,"")-COUNT($H$108:$H629)+1,0)=F629,"",INDEX(Mal!$C$9:$C$431,COUNTIF($E$108:$F629,"")-COUNT($H$108:$H629)+1,0)),"")</f>
        <v>#N/A</v>
      </c>
      <c r="G630" s="39" t="e">
        <f t="shared" si="35"/>
        <v>#N/A</v>
      </c>
      <c r="H630" s="39">
        <f>IF(COUNTIF(Mal!$A$9:$A$431,'Sales Orders'!H629)+COUNTIFS(Mal!$A$9:$A$431,H629,Mal!$B$9:$B$431,"&lt;&gt;")+COUNTIFS(Mal!$A$9:$A$431,H629,Mal!$C$9:$C$431,"&lt;&gt;")=COUNTIF('Sales Orders'!$H$108:H629,'Sales Orders'!H629),'Sales Orders'!H629+1,'Sales Orders'!H629)</f>
        <v>2</v>
      </c>
      <c r="I630" s="39" t="e">
        <f>IF(E630="","",IF(Mal!$C$5="","",Mal!$C$5))</f>
        <v>#N/A</v>
      </c>
      <c r="J630" s="39" t="e">
        <f>IF(AND(J629="",$H630=$H629),"",IF(VLOOKUP($H630,Mal!$A$9:$H$431,7,0)='Sales Orders'!J629,"",VLOOKUP($H630,Mal!$A$9:$H$431,7,0)))</f>
        <v>#N/A</v>
      </c>
      <c r="K630" s="39" t="e">
        <f>IF(AND(K629="",$H630=$H629),"",IF(VLOOKUP($H630,Mal!$A$9:$H$431,8,0)='Sales Orders'!K629,"",VLOOKUP($H630,Mal!$A$9:$H$431,8,0)))</f>
        <v>#N/A</v>
      </c>
      <c r="L630" s="39" t="e">
        <f>IF(E630="","",IF(Mal!$C$6="","",Mal!$C$6))</f>
        <v>#N/A</v>
      </c>
      <c r="M630" s="39" t="e">
        <f>IF($E630="",IF(INDEX(Mal!K$9:K$431,COUNTIF($E$108:$F629,"")-COUNT($H$108:$H629)+1,0)=M629,"",INDEX(Mal!K$9:K$431,COUNTIF($E$108:$F629,"")-COUNT($H$108:$H629)+1,0)),"")</f>
        <v>#N/A</v>
      </c>
      <c r="N630" s="39" t="e">
        <f>IF($E630="",IF(INDEX(Mal!L$9:L$431,COUNTIF($E$108:$F629,"")-COUNT($H$108:$H629)+1,0)=N629,"",INDEX(Mal!L$9:L$431,COUNTIF($E$108:$F629,"")-COUNT($H$108:$H629)+1,0)),"")</f>
        <v>#N/A</v>
      </c>
      <c r="O630" s="39" t="e">
        <f>IF($E630="",IF(INDEX(Mal!M$9:M$431,COUNTIF($E$108:$F629,"")-COUNT($H$108:$H629)+1,0)=O629,"",INDEX(Mal!M$9:M$431,COUNTIF($E$108:$F629,"")-COUNT($H$108:$H629)+1,0)),"")</f>
        <v>#N/A</v>
      </c>
      <c r="P630" s="39" t="e">
        <f>IF($E630="",IF(INDEX(Mal!N$9:N$431,COUNTIF($E$108:$F629,"")-COUNT($H$108:$H629)+1,0)=P629,"",INDEX(Mal!N$9:N$431,COUNTIF($E$108:$F629,"")-COUNT($H$108:$H629)+1,0)),"")</f>
        <v>#N/A</v>
      </c>
      <c r="Q630" s="39" t="e">
        <f>IF($E630="",IF(INDEX(Mal!O$9:O$431,COUNTIF($E$108:$F629,"")-COUNT($H$108:$H629)+1,0)=Q629,"",INDEX(Mal!O$9:O$431,COUNTIF($E$108:$F629,"")-COUNT($H$108:$H629)+1,0)),"")</f>
        <v>#N/A</v>
      </c>
      <c r="R630" s="39" t="e">
        <f>IF($E630="",IF(INDEX(Mal!P$9:P$431,COUNTIF($E$108:$F629,"")-COUNT($H$108:$H629)+1,0)=R629,"",INDEX(Mal!P$9:P$431,COUNTIF($E$108:$F629,"")-COUNT($H$108:$H629)+1,0)),"")</f>
        <v>#N/A</v>
      </c>
      <c r="S630" s="39" t="e">
        <f>IF($E630="",IF(INDEX(Mal!Q$9:Q$431,COUNTIF($E$108:$F629,"")-COUNT($H$108:$H629)+1,0)=S629,"",INDEX(Mal!Q$9:Q$431,COUNTIF($E$108:$F629,"")-COUNT($H$108:$H629)+1,0)),"")</f>
        <v>#N/A</v>
      </c>
      <c r="T630" s="39" t="e">
        <f>IF($E630="",IF(INDEX(Mal!R$9:R$431,COUNTIF($E$108:$F629,"")-COUNT($H$108:$H629)+1,0)=T629,"",INDEX(Mal!R$9:R$431,COUNTIF($E$108:$F629,"")-COUNT($H$108:$H629)+1,0)),"")</f>
        <v>#N/A</v>
      </c>
      <c r="U630" s="39" t="e">
        <f>IF($E630="",IF(INDEX(Mal!S$9:S$431,COUNTIF($E$108:$F629,"")-COUNT($H$108:$H629)+1,0)=U629,"",INDEX(Mal!S$9:S$431,COUNTIF($E$108:$F629,"")-COUNT($H$108:$H629)+1,0)),"")</f>
        <v>#N/A</v>
      </c>
      <c r="V630" s="39" t="e">
        <f t="shared" si="32"/>
        <v>#N/A</v>
      </c>
      <c r="W630" s="39" t="e">
        <f>IF(IF(AND(E630="",F630=""),INDEX(Mal!I$9:I$431,(COUNT($H$108:$H630)-COUNTIF($V$108:$V630,"")),0),"")="","",IF(AND(E630="",F630=""),INDEX(Mal!I$9:I$431,(COUNT($H$108:$H630)-COUNTIF($V$108:$V630,"")),0),""))</f>
        <v>#N/A</v>
      </c>
      <c r="X630" s="39" t="e">
        <f>IF($E630="",IF(INDEX(Mal!J$9:J$431,COUNTIF($E$108:$F629,"")-COUNT($H$108:$H629)+1,0)=X629,"",INDEX(Mal!J$9:J$431,COUNTIF($E$108:$F629,"")-COUNT($H$108:$H629)+1,0)),"")</f>
        <v>#N/A</v>
      </c>
      <c r="Y630" s="39" t="e">
        <f>IF(AND(Y629="",$H630=$H629),"",IF(VLOOKUP($H630,Mal!$A$9:$T$431,20,0)='Sales Orders'!Y629,"",VLOOKUP($H630,Mal!$A$9:$T$431,20,0)))</f>
        <v>#N/A</v>
      </c>
      <c r="Z630" s="39" t="e">
        <f t="shared" si="33"/>
        <v>#N/A</v>
      </c>
    </row>
    <row r="631" spans="1:26">
      <c r="A631" t="str">
        <f>IFERROR(IF(VLOOKUP(H631,Mal!$A$9:$A$431,1,0),"","END"),"END")</f>
        <v>END</v>
      </c>
      <c r="B631" s="39" t="e">
        <f>IF($E631="",IF(INDEX(Mal!$D$9:$D$431,COUNTIF($E$108:$F630,"")-COUNT($H$108:$H630)+1,0)=B630,"",INDEX(Mal!$D$9:$D$431,COUNTIF($E$108:$F630,"")-COUNT($H$108:$H630)+1,0)),"")</f>
        <v>#N/A</v>
      </c>
      <c r="C631" s="39" t="e">
        <f t="shared" si="34"/>
        <v>#N/A</v>
      </c>
      <c r="D631" s="39" t="e">
        <f>IF($E631="",IF(INDEX(Mal!$F$9:$F$431,COUNTIF($E$108:$F630,"")-COUNT($H$108:$H630)+1,0)=D630,"",INDEX(Mal!$F$9:$F$431,COUNTIF($E$108:$F630,"")-COUNT($H$108:$H630)+1,0)),"")</f>
        <v>#N/A</v>
      </c>
      <c r="E631" s="39" t="e">
        <f>IF(AND(E630="",$H631=$H630),"",IF(VLOOKUP(H631,Mal!$A$9:$B$431,2,0)='Sales Orders'!E630,"",VLOOKUP($H631,Mal!$A$9:$B$431,2,0)))</f>
        <v>#N/A</v>
      </c>
      <c r="F631" s="39" t="e">
        <f>IF($E631="",IF(INDEX(Mal!$C$9:$C$431,COUNTIF($E$108:$F630,"")-COUNT($H$108:$H630)+1,0)=F630,"",INDEX(Mal!$C$9:$C$431,COUNTIF($E$108:$F630,"")-COUNT($H$108:$H630)+1,0)),"")</f>
        <v>#N/A</v>
      </c>
      <c r="G631" s="39" t="e">
        <f t="shared" si="35"/>
        <v>#N/A</v>
      </c>
      <c r="H631" s="39">
        <f>IF(COUNTIF(Mal!$A$9:$A$431,'Sales Orders'!H630)+COUNTIFS(Mal!$A$9:$A$431,H630,Mal!$B$9:$B$431,"&lt;&gt;")+COUNTIFS(Mal!$A$9:$A$431,H630,Mal!$C$9:$C$431,"&lt;&gt;")=COUNTIF('Sales Orders'!$H$108:H630,'Sales Orders'!H630),'Sales Orders'!H630+1,'Sales Orders'!H630)</f>
        <v>2</v>
      </c>
      <c r="I631" s="39" t="e">
        <f>IF(E631="","",IF(Mal!$C$5="","",Mal!$C$5))</f>
        <v>#N/A</v>
      </c>
      <c r="J631" s="39" t="e">
        <f>IF(AND(J630="",$H631=$H630),"",IF(VLOOKUP($H631,Mal!$A$9:$H$431,7,0)='Sales Orders'!J630,"",VLOOKUP($H631,Mal!$A$9:$H$431,7,0)))</f>
        <v>#N/A</v>
      </c>
      <c r="K631" s="39" t="e">
        <f>IF(AND(K630="",$H631=$H630),"",IF(VLOOKUP($H631,Mal!$A$9:$H$431,8,0)='Sales Orders'!K630,"",VLOOKUP($H631,Mal!$A$9:$H$431,8,0)))</f>
        <v>#N/A</v>
      </c>
      <c r="L631" s="39" t="e">
        <f>IF(E631="","",IF(Mal!$C$6="","",Mal!$C$6))</f>
        <v>#N/A</v>
      </c>
      <c r="M631" s="39" t="e">
        <f>IF($E631="",IF(INDEX(Mal!K$9:K$431,COUNTIF($E$108:$F630,"")-COUNT($H$108:$H630)+1,0)=M630,"",INDEX(Mal!K$9:K$431,COUNTIF($E$108:$F630,"")-COUNT($H$108:$H630)+1,0)),"")</f>
        <v>#N/A</v>
      </c>
      <c r="N631" s="39" t="e">
        <f>IF($E631="",IF(INDEX(Mal!L$9:L$431,COUNTIF($E$108:$F630,"")-COUNT($H$108:$H630)+1,0)=N630,"",INDEX(Mal!L$9:L$431,COUNTIF($E$108:$F630,"")-COUNT($H$108:$H630)+1,0)),"")</f>
        <v>#N/A</v>
      </c>
      <c r="O631" s="39" t="e">
        <f>IF($E631="",IF(INDEX(Mal!M$9:M$431,COUNTIF($E$108:$F630,"")-COUNT($H$108:$H630)+1,0)=O630,"",INDEX(Mal!M$9:M$431,COUNTIF($E$108:$F630,"")-COUNT($H$108:$H630)+1,0)),"")</f>
        <v>#N/A</v>
      </c>
      <c r="P631" s="39" t="e">
        <f>IF($E631="",IF(INDEX(Mal!N$9:N$431,COUNTIF($E$108:$F630,"")-COUNT($H$108:$H630)+1,0)=P630,"",INDEX(Mal!N$9:N$431,COUNTIF($E$108:$F630,"")-COUNT($H$108:$H630)+1,0)),"")</f>
        <v>#N/A</v>
      </c>
      <c r="Q631" s="39" t="e">
        <f>IF($E631="",IF(INDEX(Mal!O$9:O$431,COUNTIF($E$108:$F630,"")-COUNT($H$108:$H630)+1,0)=Q630,"",INDEX(Mal!O$9:O$431,COUNTIF($E$108:$F630,"")-COUNT($H$108:$H630)+1,0)),"")</f>
        <v>#N/A</v>
      </c>
      <c r="R631" s="39" t="e">
        <f>IF($E631="",IF(INDEX(Mal!P$9:P$431,COUNTIF($E$108:$F630,"")-COUNT($H$108:$H630)+1,0)=R630,"",INDEX(Mal!P$9:P$431,COUNTIF($E$108:$F630,"")-COUNT($H$108:$H630)+1,0)),"")</f>
        <v>#N/A</v>
      </c>
      <c r="S631" s="39" t="e">
        <f>IF($E631="",IF(INDEX(Mal!Q$9:Q$431,COUNTIF($E$108:$F630,"")-COUNT($H$108:$H630)+1,0)=S630,"",INDEX(Mal!Q$9:Q$431,COUNTIF($E$108:$F630,"")-COUNT($H$108:$H630)+1,0)),"")</f>
        <v>#N/A</v>
      </c>
      <c r="T631" s="39" t="e">
        <f>IF($E631="",IF(INDEX(Mal!R$9:R$431,COUNTIF($E$108:$F630,"")-COUNT($H$108:$H630)+1,0)=T630,"",INDEX(Mal!R$9:R$431,COUNTIF($E$108:$F630,"")-COUNT($H$108:$H630)+1,0)),"")</f>
        <v>#N/A</v>
      </c>
      <c r="U631" s="39" t="e">
        <f>IF($E631="",IF(INDEX(Mal!S$9:S$431,COUNTIF($E$108:$F630,"")-COUNT($H$108:$H630)+1,0)=U630,"",INDEX(Mal!S$9:S$431,COUNTIF($E$108:$F630,"")-COUNT($H$108:$H630)+1,0)),"")</f>
        <v>#N/A</v>
      </c>
      <c r="V631" s="39" t="e">
        <f t="shared" si="32"/>
        <v>#N/A</v>
      </c>
      <c r="W631" s="39" t="e">
        <f>IF(IF(AND(E631="",F631=""),INDEX(Mal!I$9:I$431,(COUNT($H$108:$H631)-COUNTIF($V$108:$V631,"")),0),"")="","",IF(AND(E631="",F631=""),INDEX(Mal!I$9:I$431,(COUNT($H$108:$H631)-COUNTIF($V$108:$V631,"")),0),""))</f>
        <v>#N/A</v>
      </c>
      <c r="X631" s="39" t="e">
        <f>IF($E631="",IF(INDEX(Mal!J$9:J$431,COUNTIF($E$108:$F630,"")-COUNT($H$108:$H630)+1,0)=X630,"",INDEX(Mal!J$9:J$431,COUNTIF($E$108:$F630,"")-COUNT($H$108:$H630)+1,0)),"")</f>
        <v>#N/A</v>
      </c>
      <c r="Y631" s="39" t="e">
        <f>IF(AND(Y630="",$H631=$H630),"",IF(VLOOKUP($H631,Mal!$A$9:$T$431,20,0)='Sales Orders'!Y630,"",VLOOKUP($H631,Mal!$A$9:$T$431,20,0)))</f>
        <v>#N/A</v>
      </c>
      <c r="Z631" s="39" t="e">
        <f t="shared" si="33"/>
        <v>#N/A</v>
      </c>
    </row>
    <row r="632" spans="1:26">
      <c r="A632" t="str">
        <f>IFERROR(IF(VLOOKUP(H632,Mal!$A$9:$A$431,1,0),"","END"),"END")</f>
        <v>END</v>
      </c>
      <c r="B632" s="39" t="e">
        <f>IF($E632="",IF(INDEX(Mal!$D$9:$D$431,COUNTIF($E$108:$F631,"")-COUNT($H$108:$H631)+1,0)=B631,"",INDEX(Mal!$D$9:$D$431,COUNTIF($E$108:$F631,"")-COUNT($H$108:$H631)+1,0)),"")</f>
        <v>#N/A</v>
      </c>
      <c r="C632" s="39" t="e">
        <f t="shared" si="34"/>
        <v>#N/A</v>
      </c>
      <c r="D632" s="39" t="e">
        <f>IF($E632="",IF(INDEX(Mal!$F$9:$F$431,COUNTIF($E$108:$F631,"")-COUNT($H$108:$H631)+1,0)=D631,"",INDEX(Mal!$F$9:$F$431,COUNTIF($E$108:$F631,"")-COUNT($H$108:$H631)+1,0)),"")</f>
        <v>#N/A</v>
      </c>
      <c r="E632" s="39" t="e">
        <f>IF(AND(E631="",$H632=$H631),"",IF(VLOOKUP(H632,Mal!$A$9:$B$431,2,0)='Sales Orders'!E631,"",VLOOKUP($H632,Mal!$A$9:$B$431,2,0)))</f>
        <v>#N/A</v>
      </c>
      <c r="F632" s="39" t="e">
        <f>IF($E632="",IF(INDEX(Mal!$C$9:$C$431,COUNTIF($E$108:$F631,"")-COUNT($H$108:$H631)+1,0)=F631,"",INDEX(Mal!$C$9:$C$431,COUNTIF($E$108:$F631,"")-COUNT($H$108:$H631)+1,0)),"")</f>
        <v>#N/A</v>
      </c>
      <c r="G632" s="39" t="e">
        <f t="shared" si="35"/>
        <v>#N/A</v>
      </c>
      <c r="H632" s="39">
        <f>IF(COUNTIF(Mal!$A$9:$A$431,'Sales Orders'!H631)+COUNTIFS(Mal!$A$9:$A$431,H631,Mal!$B$9:$B$431,"&lt;&gt;")+COUNTIFS(Mal!$A$9:$A$431,H631,Mal!$C$9:$C$431,"&lt;&gt;")=COUNTIF('Sales Orders'!$H$108:H631,'Sales Orders'!H631),'Sales Orders'!H631+1,'Sales Orders'!H631)</f>
        <v>2</v>
      </c>
      <c r="I632" s="39" t="e">
        <f>IF(E632="","",IF(Mal!$C$5="","",Mal!$C$5))</f>
        <v>#N/A</v>
      </c>
      <c r="J632" s="39" t="e">
        <f>IF(AND(J631="",$H632=$H631),"",IF(VLOOKUP($H632,Mal!$A$9:$H$431,7,0)='Sales Orders'!J631,"",VLOOKUP($H632,Mal!$A$9:$H$431,7,0)))</f>
        <v>#N/A</v>
      </c>
      <c r="K632" s="39" t="e">
        <f>IF(AND(K631="",$H632=$H631),"",IF(VLOOKUP($H632,Mal!$A$9:$H$431,8,0)='Sales Orders'!K631,"",VLOOKUP($H632,Mal!$A$9:$H$431,8,0)))</f>
        <v>#N/A</v>
      </c>
      <c r="L632" s="39" t="e">
        <f>IF(E632="","",IF(Mal!$C$6="","",Mal!$C$6))</f>
        <v>#N/A</v>
      </c>
      <c r="M632" s="39" t="e">
        <f>IF($E632="",IF(INDEX(Mal!K$9:K$431,COUNTIF($E$108:$F631,"")-COUNT($H$108:$H631)+1,0)=M631,"",INDEX(Mal!K$9:K$431,COUNTIF($E$108:$F631,"")-COUNT($H$108:$H631)+1,0)),"")</f>
        <v>#N/A</v>
      </c>
      <c r="N632" s="39" t="e">
        <f>IF($E632="",IF(INDEX(Mal!L$9:L$431,COUNTIF($E$108:$F631,"")-COUNT($H$108:$H631)+1,0)=N631,"",INDEX(Mal!L$9:L$431,COUNTIF($E$108:$F631,"")-COUNT($H$108:$H631)+1,0)),"")</f>
        <v>#N/A</v>
      </c>
      <c r="O632" s="39" t="e">
        <f>IF($E632="",IF(INDEX(Mal!M$9:M$431,COUNTIF($E$108:$F631,"")-COUNT($H$108:$H631)+1,0)=O631,"",INDEX(Mal!M$9:M$431,COUNTIF($E$108:$F631,"")-COUNT($H$108:$H631)+1,0)),"")</f>
        <v>#N/A</v>
      </c>
      <c r="P632" s="39" t="e">
        <f>IF($E632="",IF(INDEX(Mal!N$9:N$431,COUNTIF($E$108:$F631,"")-COUNT($H$108:$H631)+1,0)=P631,"",INDEX(Mal!N$9:N$431,COUNTIF($E$108:$F631,"")-COUNT($H$108:$H631)+1,0)),"")</f>
        <v>#N/A</v>
      </c>
      <c r="Q632" s="39" t="e">
        <f>IF($E632="",IF(INDEX(Mal!O$9:O$431,COUNTIF($E$108:$F631,"")-COUNT($H$108:$H631)+1,0)=Q631,"",INDEX(Mal!O$9:O$431,COUNTIF($E$108:$F631,"")-COUNT($H$108:$H631)+1,0)),"")</f>
        <v>#N/A</v>
      </c>
      <c r="R632" s="39" t="e">
        <f>IF($E632="",IF(INDEX(Mal!P$9:P$431,COUNTIF($E$108:$F631,"")-COUNT($H$108:$H631)+1,0)=R631,"",INDEX(Mal!P$9:P$431,COUNTIF($E$108:$F631,"")-COUNT($H$108:$H631)+1,0)),"")</f>
        <v>#N/A</v>
      </c>
      <c r="S632" s="39" t="e">
        <f>IF($E632="",IF(INDEX(Mal!Q$9:Q$431,COUNTIF($E$108:$F631,"")-COUNT($H$108:$H631)+1,0)=S631,"",INDEX(Mal!Q$9:Q$431,COUNTIF($E$108:$F631,"")-COUNT($H$108:$H631)+1,0)),"")</f>
        <v>#N/A</v>
      </c>
      <c r="T632" s="39" t="e">
        <f>IF($E632="",IF(INDEX(Mal!R$9:R$431,COUNTIF($E$108:$F631,"")-COUNT($H$108:$H631)+1,0)=T631,"",INDEX(Mal!R$9:R$431,COUNTIF($E$108:$F631,"")-COUNT($H$108:$H631)+1,0)),"")</f>
        <v>#N/A</v>
      </c>
      <c r="U632" s="39" t="e">
        <f>IF($E632="",IF(INDEX(Mal!S$9:S$431,COUNTIF($E$108:$F631,"")-COUNT($H$108:$H631)+1,0)=U631,"",INDEX(Mal!S$9:S$431,COUNTIF($E$108:$F631,"")-COUNT($H$108:$H631)+1,0)),"")</f>
        <v>#N/A</v>
      </c>
      <c r="V632" s="39" t="e">
        <f t="shared" si="32"/>
        <v>#N/A</v>
      </c>
      <c r="W632" s="39" t="e">
        <f>IF(IF(AND(E632="",F632=""),INDEX(Mal!I$9:I$431,(COUNT($H$108:$H632)-COUNTIF($V$108:$V632,"")),0),"")="","",IF(AND(E632="",F632=""),INDEX(Mal!I$9:I$431,(COUNT($H$108:$H632)-COUNTIF($V$108:$V632,"")),0),""))</f>
        <v>#N/A</v>
      </c>
      <c r="X632" s="39" t="e">
        <f>IF($E632="",IF(INDEX(Mal!J$9:J$431,COUNTIF($E$108:$F631,"")-COUNT($H$108:$H631)+1,0)=X631,"",INDEX(Mal!J$9:J$431,COUNTIF($E$108:$F631,"")-COUNT($H$108:$H631)+1,0)),"")</f>
        <v>#N/A</v>
      </c>
      <c r="Y632" s="39" t="e">
        <f>IF(AND(Y631="",$H632=$H631),"",IF(VLOOKUP($H632,Mal!$A$9:$T$431,20,0)='Sales Orders'!Y631,"",VLOOKUP($H632,Mal!$A$9:$T$431,20,0)))</f>
        <v>#N/A</v>
      </c>
      <c r="Z632" s="39" t="e">
        <f t="shared" si="33"/>
        <v>#N/A</v>
      </c>
    </row>
    <row r="633" spans="1:26">
      <c r="A633" t="str">
        <f>IFERROR(IF(VLOOKUP(H633,Mal!$A$9:$A$431,1,0),"","END"),"END")</f>
        <v>END</v>
      </c>
      <c r="B633" s="39" t="e">
        <f>IF($E633="",IF(INDEX(Mal!$D$9:$D$431,COUNTIF($E$108:$F632,"")-COUNT($H$108:$H632)+1,0)=B632,"",INDEX(Mal!$D$9:$D$431,COUNTIF($E$108:$F632,"")-COUNT($H$108:$H632)+1,0)),"")</f>
        <v>#N/A</v>
      </c>
      <c r="C633" s="39" t="e">
        <f t="shared" si="34"/>
        <v>#N/A</v>
      </c>
      <c r="D633" s="39" t="e">
        <f>IF($E633="",IF(INDEX(Mal!$F$9:$F$431,COUNTIF($E$108:$F632,"")-COUNT($H$108:$H632)+1,0)=D632,"",INDEX(Mal!$F$9:$F$431,COUNTIF($E$108:$F632,"")-COUNT($H$108:$H632)+1,0)),"")</f>
        <v>#N/A</v>
      </c>
      <c r="E633" s="39" t="e">
        <f>IF(AND(E632="",$H633=$H632),"",IF(VLOOKUP(H633,Mal!$A$9:$B$431,2,0)='Sales Orders'!E632,"",VLOOKUP($H633,Mal!$A$9:$B$431,2,0)))</f>
        <v>#N/A</v>
      </c>
      <c r="F633" s="39" t="e">
        <f>IF($E633="",IF(INDEX(Mal!$C$9:$C$431,COUNTIF($E$108:$F632,"")-COUNT($H$108:$H632)+1,0)=F632,"",INDEX(Mal!$C$9:$C$431,COUNTIF($E$108:$F632,"")-COUNT($H$108:$H632)+1,0)),"")</f>
        <v>#N/A</v>
      </c>
      <c r="G633" s="39" t="e">
        <f t="shared" si="35"/>
        <v>#N/A</v>
      </c>
      <c r="H633" s="39">
        <f>IF(COUNTIF(Mal!$A$9:$A$431,'Sales Orders'!H632)+COUNTIFS(Mal!$A$9:$A$431,H632,Mal!$B$9:$B$431,"&lt;&gt;")+COUNTIFS(Mal!$A$9:$A$431,H632,Mal!$C$9:$C$431,"&lt;&gt;")=COUNTIF('Sales Orders'!$H$108:H632,'Sales Orders'!H632),'Sales Orders'!H632+1,'Sales Orders'!H632)</f>
        <v>2</v>
      </c>
      <c r="I633" s="39" t="e">
        <f>IF(E633="","",IF(Mal!$C$5="","",Mal!$C$5))</f>
        <v>#N/A</v>
      </c>
      <c r="J633" s="39" t="e">
        <f>IF(AND(J632="",$H633=$H632),"",IF(VLOOKUP($H633,Mal!$A$9:$H$431,7,0)='Sales Orders'!J632,"",VLOOKUP($H633,Mal!$A$9:$H$431,7,0)))</f>
        <v>#N/A</v>
      </c>
      <c r="K633" s="39" t="e">
        <f>IF(AND(K632="",$H633=$H632),"",IF(VLOOKUP($H633,Mal!$A$9:$H$431,8,0)='Sales Orders'!K632,"",VLOOKUP($H633,Mal!$A$9:$H$431,8,0)))</f>
        <v>#N/A</v>
      </c>
      <c r="L633" s="39" t="e">
        <f>IF(E633="","",IF(Mal!$C$6="","",Mal!$C$6))</f>
        <v>#N/A</v>
      </c>
      <c r="M633" s="39" t="e">
        <f>IF($E633="",IF(INDEX(Mal!K$9:K$431,COUNTIF($E$108:$F632,"")-COUNT($H$108:$H632)+1,0)=M632,"",INDEX(Mal!K$9:K$431,COUNTIF($E$108:$F632,"")-COUNT($H$108:$H632)+1,0)),"")</f>
        <v>#N/A</v>
      </c>
      <c r="N633" s="39" t="e">
        <f>IF($E633="",IF(INDEX(Mal!L$9:L$431,COUNTIF($E$108:$F632,"")-COUNT($H$108:$H632)+1,0)=N632,"",INDEX(Mal!L$9:L$431,COUNTIF($E$108:$F632,"")-COUNT($H$108:$H632)+1,0)),"")</f>
        <v>#N/A</v>
      </c>
      <c r="O633" s="39" t="e">
        <f>IF($E633="",IF(INDEX(Mal!M$9:M$431,COUNTIF($E$108:$F632,"")-COUNT($H$108:$H632)+1,0)=O632,"",INDEX(Mal!M$9:M$431,COUNTIF($E$108:$F632,"")-COUNT($H$108:$H632)+1,0)),"")</f>
        <v>#N/A</v>
      </c>
      <c r="P633" s="39" t="e">
        <f>IF($E633="",IF(INDEX(Mal!N$9:N$431,COUNTIF($E$108:$F632,"")-COUNT($H$108:$H632)+1,0)=P632,"",INDEX(Mal!N$9:N$431,COUNTIF($E$108:$F632,"")-COUNT($H$108:$H632)+1,0)),"")</f>
        <v>#N/A</v>
      </c>
      <c r="Q633" s="39" t="e">
        <f>IF($E633="",IF(INDEX(Mal!O$9:O$431,COUNTIF($E$108:$F632,"")-COUNT($H$108:$H632)+1,0)=Q632,"",INDEX(Mal!O$9:O$431,COUNTIF($E$108:$F632,"")-COUNT($H$108:$H632)+1,0)),"")</f>
        <v>#N/A</v>
      </c>
      <c r="R633" s="39" t="e">
        <f>IF($E633="",IF(INDEX(Mal!P$9:P$431,COUNTIF($E$108:$F632,"")-COUNT($H$108:$H632)+1,0)=R632,"",INDEX(Mal!P$9:P$431,COUNTIF($E$108:$F632,"")-COUNT($H$108:$H632)+1,0)),"")</f>
        <v>#N/A</v>
      </c>
      <c r="S633" s="39" t="e">
        <f>IF($E633="",IF(INDEX(Mal!Q$9:Q$431,COUNTIF($E$108:$F632,"")-COUNT($H$108:$H632)+1,0)=S632,"",INDEX(Mal!Q$9:Q$431,COUNTIF($E$108:$F632,"")-COUNT($H$108:$H632)+1,0)),"")</f>
        <v>#N/A</v>
      </c>
      <c r="T633" s="39" t="e">
        <f>IF($E633="",IF(INDEX(Mal!R$9:R$431,COUNTIF($E$108:$F632,"")-COUNT($H$108:$H632)+1,0)=T632,"",INDEX(Mal!R$9:R$431,COUNTIF($E$108:$F632,"")-COUNT($H$108:$H632)+1,0)),"")</f>
        <v>#N/A</v>
      </c>
      <c r="U633" s="39" t="e">
        <f>IF($E633="",IF(INDEX(Mal!S$9:S$431,COUNTIF($E$108:$F632,"")-COUNT($H$108:$H632)+1,0)=U632,"",INDEX(Mal!S$9:S$431,COUNTIF($E$108:$F632,"")-COUNT($H$108:$H632)+1,0)),"")</f>
        <v>#N/A</v>
      </c>
      <c r="V633" s="39" t="e">
        <f t="shared" si="32"/>
        <v>#N/A</v>
      </c>
      <c r="W633" s="39" t="e">
        <f>IF(IF(AND(E633="",F633=""),INDEX(Mal!I$9:I$431,(COUNT($H$108:$H633)-COUNTIF($V$108:$V633,"")),0),"")="","",IF(AND(E633="",F633=""),INDEX(Mal!I$9:I$431,(COUNT($H$108:$H633)-COUNTIF($V$108:$V633,"")),0),""))</f>
        <v>#N/A</v>
      </c>
      <c r="X633" s="39" t="e">
        <f>IF($E633="",IF(INDEX(Mal!J$9:J$431,COUNTIF($E$108:$F632,"")-COUNT($H$108:$H632)+1,0)=X632,"",INDEX(Mal!J$9:J$431,COUNTIF($E$108:$F632,"")-COUNT($H$108:$H632)+1,0)),"")</f>
        <v>#N/A</v>
      </c>
      <c r="Y633" s="39" t="e">
        <f>IF(AND(Y632="",$H633=$H632),"",IF(VLOOKUP($H633,Mal!$A$9:$T$431,20,0)='Sales Orders'!Y632,"",VLOOKUP($H633,Mal!$A$9:$T$431,20,0)))</f>
        <v>#N/A</v>
      </c>
      <c r="Z633" s="39" t="e">
        <f t="shared" si="33"/>
        <v>#N/A</v>
      </c>
    </row>
    <row r="634" spans="1:26">
      <c r="A634" t="str">
        <f>IFERROR(IF(VLOOKUP(H634,Mal!$A$9:$A$431,1,0),"","END"),"END")</f>
        <v>END</v>
      </c>
      <c r="B634" s="39" t="e">
        <f>IF($E634="",IF(INDEX(Mal!$D$9:$D$431,COUNTIF($E$108:$F633,"")-COUNT($H$108:$H633)+1,0)=B633,"",INDEX(Mal!$D$9:$D$431,COUNTIF($E$108:$F633,"")-COUNT($H$108:$H633)+1,0)),"")</f>
        <v>#N/A</v>
      </c>
      <c r="C634" s="39" t="e">
        <f t="shared" si="34"/>
        <v>#N/A</v>
      </c>
      <c r="D634" s="39" t="e">
        <f>IF($E634="",IF(INDEX(Mal!$F$9:$F$431,COUNTIF($E$108:$F633,"")-COUNT($H$108:$H633)+1,0)=D633,"",INDEX(Mal!$F$9:$F$431,COUNTIF($E$108:$F633,"")-COUNT($H$108:$H633)+1,0)),"")</f>
        <v>#N/A</v>
      </c>
      <c r="E634" s="39" t="e">
        <f>IF(AND(E633="",$H634=$H633),"",IF(VLOOKUP(H634,Mal!$A$9:$B$431,2,0)='Sales Orders'!E633,"",VLOOKUP($H634,Mal!$A$9:$B$431,2,0)))</f>
        <v>#N/A</v>
      </c>
      <c r="F634" s="39" t="e">
        <f>IF($E634="",IF(INDEX(Mal!$C$9:$C$431,COUNTIF($E$108:$F633,"")-COUNT($H$108:$H633)+1,0)=F633,"",INDEX(Mal!$C$9:$C$431,COUNTIF($E$108:$F633,"")-COUNT($H$108:$H633)+1,0)),"")</f>
        <v>#N/A</v>
      </c>
      <c r="G634" s="39" t="e">
        <f t="shared" si="35"/>
        <v>#N/A</v>
      </c>
      <c r="H634" s="39">
        <f>IF(COUNTIF(Mal!$A$9:$A$431,'Sales Orders'!H633)+COUNTIFS(Mal!$A$9:$A$431,H633,Mal!$B$9:$B$431,"&lt;&gt;")+COUNTIFS(Mal!$A$9:$A$431,H633,Mal!$C$9:$C$431,"&lt;&gt;")=COUNTIF('Sales Orders'!$H$108:H633,'Sales Orders'!H633),'Sales Orders'!H633+1,'Sales Orders'!H633)</f>
        <v>2</v>
      </c>
      <c r="I634" s="39" t="e">
        <f>IF(E634="","",IF(Mal!$C$5="","",Mal!$C$5))</f>
        <v>#N/A</v>
      </c>
      <c r="J634" s="39" t="e">
        <f>IF(AND(J633="",$H634=$H633),"",IF(VLOOKUP($H634,Mal!$A$9:$H$431,7,0)='Sales Orders'!J633,"",VLOOKUP($H634,Mal!$A$9:$H$431,7,0)))</f>
        <v>#N/A</v>
      </c>
      <c r="K634" s="39" t="e">
        <f>IF(AND(K633="",$H634=$H633),"",IF(VLOOKUP($H634,Mal!$A$9:$H$431,8,0)='Sales Orders'!K633,"",VLOOKUP($H634,Mal!$A$9:$H$431,8,0)))</f>
        <v>#N/A</v>
      </c>
      <c r="L634" s="39" t="e">
        <f>IF(E634="","",IF(Mal!$C$6="","",Mal!$C$6))</f>
        <v>#N/A</v>
      </c>
      <c r="M634" s="39" t="e">
        <f>IF($E634="",IF(INDEX(Mal!K$9:K$431,COUNTIF($E$108:$F633,"")-COUNT($H$108:$H633)+1,0)=M633,"",INDEX(Mal!K$9:K$431,COUNTIF($E$108:$F633,"")-COUNT($H$108:$H633)+1,0)),"")</f>
        <v>#N/A</v>
      </c>
      <c r="N634" s="39" t="e">
        <f>IF($E634="",IF(INDEX(Mal!L$9:L$431,COUNTIF($E$108:$F633,"")-COUNT($H$108:$H633)+1,0)=N633,"",INDEX(Mal!L$9:L$431,COUNTIF($E$108:$F633,"")-COUNT($H$108:$H633)+1,0)),"")</f>
        <v>#N/A</v>
      </c>
      <c r="O634" s="39" t="e">
        <f>IF($E634="",IF(INDEX(Mal!M$9:M$431,COUNTIF($E$108:$F633,"")-COUNT($H$108:$H633)+1,0)=O633,"",INDEX(Mal!M$9:M$431,COUNTIF($E$108:$F633,"")-COUNT($H$108:$H633)+1,0)),"")</f>
        <v>#N/A</v>
      </c>
      <c r="P634" s="39" t="e">
        <f>IF($E634="",IF(INDEX(Mal!N$9:N$431,COUNTIF($E$108:$F633,"")-COUNT($H$108:$H633)+1,0)=P633,"",INDEX(Mal!N$9:N$431,COUNTIF($E$108:$F633,"")-COUNT($H$108:$H633)+1,0)),"")</f>
        <v>#N/A</v>
      </c>
      <c r="Q634" s="39" t="e">
        <f>IF($E634="",IF(INDEX(Mal!O$9:O$431,COUNTIF($E$108:$F633,"")-COUNT($H$108:$H633)+1,0)=Q633,"",INDEX(Mal!O$9:O$431,COUNTIF($E$108:$F633,"")-COUNT($H$108:$H633)+1,0)),"")</f>
        <v>#N/A</v>
      </c>
      <c r="R634" s="39" t="e">
        <f>IF($E634="",IF(INDEX(Mal!P$9:P$431,COUNTIF($E$108:$F633,"")-COUNT($H$108:$H633)+1,0)=R633,"",INDEX(Mal!P$9:P$431,COUNTIF($E$108:$F633,"")-COUNT($H$108:$H633)+1,0)),"")</f>
        <v>#N/A</v>
      </c>
      <c r="S634" s="39" t="e">
        <f>IF($E634="",IF(INDEX(Mal!Q$9:Q$431,COUNTIF($E$108:$F633,"")-COUNT($H$108:$H633)+1,0)=S633,"",INDEX(Mal!Q$9:Q$431,COUNTIF($E$108:$F633,"")-COUNT($H$108:$H633)+1,0)),"")</f>
        <v>#N/A</v>
      </c>
      <c r="T634" s="39" t="e">
        <f>IF($E634="",IF(INDEX(Mal!R$9:R$431,COUNTIF($E$108:$F633,"")-COUNT($H$108:$H633)+1,0)=T633,"",INDEX(Mal!R$9:R$431,COUNTIF($E$108:$F633,"")-COUNT($H$108:$H633)+1,0)),"")</f>
        <v>#N/A</v>
      </c>
      <c r="U634" s="39" t="e">
        <f>IF($E634="",IF(INDEX(Mal!S$9:S$431,COUNTIF($E$108:$F633,"")-COUNT($H$108:$H633)+1,0)=U633,"",INDEX(Mal!S$9:S$431,COUNTIF($E$108:$F633,"")-COUNT($H$108:$H633)+1,0)),"")</f>
        <v>#N/A</v>
      </c>
      <c r="V634" s="39" t="e">
        <f t="shared" si="32"/>
        <v>#N/A</v>
      </c>
      <c r="W634" s="39" t="e">
        <f>IF(IF(AND(E634="",F634=""),INDEX(Mal!I$9:I$431,(COUNT($H$108:$H634)-COUNTIF($V$108:$V634,"")),0),"")="","",IF(AND(E634="",F634=""),INDEX(Mal!I$9:I$431,(COUNT($H$108:$H634)-COUNTIF($V$108:$V634,"")),0),""))</f>
        <v>#N/A</v>
      </c>
      <c r="X634" s="39" t="e">
        <f>IF($E634="",IF(INDEX(Mal!J$9:J$431,COUNTIF($E$108:$F633,"")-COUNT($H$108:$H633)+1,0)=X633,"",INDEX(Mal!J$9:J$431,COUNTIF($E$108:$F633,"")-COUNT($H$108:$H633)+1,0)),"")</f>
        <v>#N/A</v>
      </c>
      <c r="Y634" s="39" t="e">
        <f>IF(AND(Y633="",$H634=$H633),"",IF(VLOOKUP($H634,Mal!$A$9:$T$431,20,0)='Sales Orders'!Y633,"",VLOOKUP($H634,Mal!$A$9:$T$431,20,0)))</f>
        <v>#N/A</v>
      </c>
      <c r="Z634" s="39" t="e">
        <f t="shared" si="33"/>
        <v>#N/A</v>
      </c>
    </row>
    <row r="635" spans="1:26">
      <c r="A635" t="str">
        <f>IFERROR(IF(VLOOKUP(H635,Mal!$A$9:$A$431,1,0),"","END"),"END")</f>
        <v>END</v>
      </c>
      <c r="B635" s="39" t="e">
        <f>IF($E635="",IF(INDEX(Mal!$D$9:$D$431,COUNTIF($E$108:$F634,"")-COUNT($H$108:$H634)+1,0)=B634,"",INDEX(Mal!$D$9:$D$431,COUNTIF($E$108:$F634,"")-COUNT($H$108:$H634)+1,0)),"")</f>
        <v>#N/A</v>
      </c>
      <c r="C635" s="39" t="e">
        <f t="shared" si="34"/>
        <v>#N/A</v>
      </c>
      <c r="D635" s="39" t="e">
        <f>IF($E635="",IF(INDEX(Mal!$F$9:$F$431,COUNTIF($E$108:$F634,"")-COUNT($H$108:$H634)+1,0)=D634,"",INDEX(Mal!$F$9:$F$431,COUNTIF($E$108:$F634,"")-COUNT($H$108:$H634)+1,0)),"")</f>
        <v>#N/A</v>
      </c>
      <c r="E635" s="39" t="e">
        <f>IF(AND(E634="",$H635=$H634),"",IF(VLOOKUP(H635,Mal!$A$9:$B$431,2,0)='Sales Orders'!E634,"",VLOOKUP($H635,Mal!$A$9:$B$431,2,0)))</f>
        <v>#N/A</v>
      </c>
      <c r="F635" s="39" t="e">
        <f>IF($E635="",IF(INDEX(Mal!$C$9:$C$431,COUNTIF($E$108:$F634,"")-COUNT($H$108:$H634)+1,0)=F634,"",INDEX(Mal!$C$9:$C$431,COUNTIF($E$108:$F634,"")-COUNT($H$108:$H634)+1,0)),"")</f>
        <v>#N/A</v>
      </c>
      <c r="G635" s="39" t="e">
        <f t="shared" si="35"/>
        <v>#N/A</v>
      </c>
      <c r="H635" s="39">
        <f>IF(COUNTIF(Mal!$A$9:$A$431,'Sales Orders'!H634)+COUNTIFS(Mal!$A$9:$A$431,H634,Mal!$B$9:$B$431,"&lt;&gt;")+COUNTIFS(Mal!$A$9:$A$431,H634,Mal!$C$9:$C$431,"&lt;&gt;")=COUNTIF('Sales Orders'!$H$108:H634,'Sales Orders'!H634),'Sales Orders'!H634+1,'Sales Orders'!H634)</f>
        <v>2</v>
      </c>
      <c r="I635" s="39" t="e">
        <f>IF(E635="","",IF(Mal!$C$5="","",Mal!$C$5))</f>
        <v>#N/A</v>
      </c>
      <c r="J635" s="39" t="e">
        <f>IF(AND(J634="",$H635=$H634),"",IF(VLOOKUP($H635,Mal!$A$9:$H$431,7,0)='Sales Orders'!J634,"",VLOOKUP($H635,Mal!$A$9:$H$431,7,0)))</f>
        <v>#N/A</v>
      </c>
      <c r="K635" s="39" t="e">
        <f>IF(AND(K634="",$H635=$H634),"",IF(VLOOKUP($H635,Mal!$A$9:$H$431,8,0)='Sales Orders'!K634,"",VLOOKUP($H635,Mal!$A$9:$H$431,8,0)))</f>
        <v>#N/A</v>
      </c>
      <c r="L635" s="39" t="e">
        <f>IF(E635="","",IF(Mal!$C$6="","",Mal!$C$6))</f>
        <v>#N/A</v>
      </c>
      <c r="M635" s="39" t="e">
        <f>IF($E635="",IF(INDEX(Mal!K$9:K$431,COUNTIF($E$108:$F634,"")-COUNT($H$108:$H634)+1,0)=M634,"",INDEX(Mal!K$9:K$431,COUNTIF($E$108:$F634,"")-COUNT($H$108:$H634)+1,0)),"")</f>
        <v>#N/A</v>
      </c>
      <c r="N635" s="39" t="e">
        <f>IF($E635="",IF(INDEX(Mal!L$9:L$431,COUNTIF($E$108:$F634,"")-COUNT($H$108:$H634)+1,0)=N634,"",INDEX(Mal!L$9:L$431,COUNTIF($E$108:$F634,"")-COUNT($H$108:$H634)+1,0)),"")</f>
        <v>#N/A</v>
      </c>
      <c r="O635" s="39" t="e">
        <f>IF($E635="",IF(INDEX(Mal!M$9:M$431,COUNTIF($E$108:$F634,"")-COUNT($H$108:$H634)+1,0)=O634,"",INDEX(Mal!M$9:M$431,COUNTIF($E$108:$F634,"")-COUNT($H$108:$H634)+1,0)),"")</f>
        <v>#N/A</v>
      </c>
      <c r="P635" s="39" t="e">
        <f>IF($E635="",IF(INDEX(Mal!N$9:N$431,COUNTIF($E$108:$F634,"")-COUNT($H$108:$H634)+1,0)=P634,"",INDEX(Mal!N$9:N$431,COUNTIF($E$108:$F634,"")-COUNT($H$108:$H634)+1,0)),"")</f>
        <v>#N/A</v>
      </c>
      <c r="Q635" s="39" t="e">
        <f>IF($E635="",IF(INDEX(Mal!O$9:O$431,COUNTIF($E$108:$F634,"")-COUNT($H$108:$H634)+1,0)=Q634,"",INDEX(Mal!O$9:O$431,COUNTIF($E$108:$F634,"")-COUNT($H$108:$H634)+1,0)),"")</f>
        <v>#N/A</v>
      </c>
      <c r="R635" s="39" t="e">
        <f>IF($E635="",IF(INDEX(Mal!P$9:P$431,COUNTIF($E$108:$F634,"")-COUNT($H$108:$H634)+1,0)=R634,"",INDEX(Mal!P$9:P$431,COUNTIF($E$108:$F634,"")-COUNT($H$108:$H634)+1,0)),"")</f>
        <v>#N/A</v>
      </c>
      <c r="S635" s="39" t="e">
        <f>IF($E635="",IF(INDEX(Mal!Q$9:Q$431,COUNTIF($E$108:$F634,"")-COUNT($H$108:$H634)+1,0)=S634,"",INDEX(Mal!Q$9:Q$431,COUNTIF($E$108:$F634,"")-COUNT($H$108:$H634)+1,0)),"")</f>
        <v>#N/A</v>
      </c>
      <c r="T635" s="39" t="e">
        <f>IF($E635="",IF(INDEX(Mal!R$9:R$431,COUNTIF($E$108:$F634,"")-COUNT($H$108:$H634)+1,0)=T634,"",INDEX(Mal!R$9:R$431,COUNTIF($E$108:$F634,"")-COUNT($H$108:$H634)+1,0)),"")</f>
        <v>#N/A</v>
      </c>
      <c r="U635" s="39" t="e">
        <f>IF($E635="",IF(INDEX(Mal!S$9:S$431,COUNTIF($E$108:$F634,"")-COUNT($H$108:$H634)+1,0)=U634,"",INDEX(Mal!S$9:S$431,COUNTIF($E$108:$F634,"")-COUNT($H$108:$H634)+1,0)),"")</f>
        <v>#N/A</v>
      </c>
      <c r="V635" s="39" t="e">
        <f t="shared" si="32"/>
        <v>#N/A</v>
      </c>
      <c r="W635" s="39" t="e">
        <f>IF(IF(AND(E635="",F635=""),INDEX(Mal!I$9:I$431,(COUNT($H$108:$H635)-COUNTIF($V$108:$V635,"")),0),"")="","",IF(AND(E635="",F635=""),INDEX(Mal!I$9:I$431,(COUNT($H$108:$H635)-COUNTIF($V$108:$V635,"")),0),""))</f>
        <v>#N/A</v>
      </c>
      <c r="X635" s="39" t="e">
        <f>IF($E635="",IF(INDEX(Mal!J$9:J$431,COUNTIF($E$108:$F634,"")-COUNT($H$108:$H634)+1,0)=X634,"",INDEX(Mal!J$9:J$431,COUNTIF($E$108:$F634,"")-COUNT($H$108:$H634)+1,0)),"")</f>
        <v>#N/A</v>
      </c>
      <c r="Y635" s="39" t="e">
        <f>IF(AND(Y634="",$H635=$H634),"",IF(VLOOKUP($H635,Mal!$A$9:$T$431,20,0)='Sales Orders'!Y634,"",VLOOKUP($H635,Mal!$A$9:$T$431,20,0)))</f>
        <v>#N/A</v>
      </c>
      <c r="Z635" s="39" t="e">
        <f t="shared" si="33"/>
        <v>#N/A</v>
      </c>
    </row>
    <row r="636" spans="1:26">
      <c r="A636" t="str">
        <f>IFERROR(IF(VLOOKUP(H636,Mal!$A$9:$A$431,1,0),"","END"),"END")</f>
        <v>END</v>
      </c>
      <c r="B636" s="39" t="e">
        <f>IF($E636="",IF(INDEX(Mal!$D$9:$D$431,COUNTIF($E$108:$F635,"")-COUNT($H$108:$H635)+1,0)=B635,"",INDEX(Mal!$D$9:$D$431,COUNTIF($E$108:$F635,"")-COUNT($H$108:$H635)+1,0)),"")</f>
        <v>#N/A</v>
      </c>
      <c r="C636" s="39" t="e">
        <f t="shared" si="34"/>
        <v>#N/A</v>
      </c>
      <c r="D636" s="39" t="e">
        <f>IF($E636="",IF(INDEX(Mal!$F$9:$F$431,COUNTIF($E$108:$F635,"")-COUNT($H$108:$H635)+1,0)=D635,"",INDEX(Mal!$F$9:$F$431,COUNTIF($E$108:$F635,"")-COUNT($H$108:$H635)+1,0)),"")</f>
        <v>#N/A</v>
      </c>
      <c r="E636" s="39" t="e">
        <f>IF(AND(E635="",$H636=$H635),"",IF(VLOOKUP(H636,Mal!$A$9:$B$431,2,0)='Sales Orders'!E635,"",VLOOKUP($H636,Mal!$A$9:$B$431,2,0)))</f>
        <v>#N/A</v>
      </c>
      <c r="F636" s="39" t="e">
        <f>IF($E636="",IF(INDEX(Mal!$C$9:$C$431,COUNTIF($E$108:$F635,"")-COUNT($H$108:$H635)+1,0)=F635,"",INDEX(Mal!$C$9:$C$431,COUNTIF($E$108:$F635,"")-COUNT($H$108:$H635)+1,0)),"")</f>
        <v>#N/A</v>
      </c>
      <c r="G636" s="39" t="e">
        <f t="shared" si="35"/>
        <v>#N/A</v>
      </c>
      <c r="H636" s="39">
        <f>IF(COUNTIF(Mal!$A$9:$A$431,'Sales Orders'!H635)+COUNTIFS(Mal!$A$9:$A$431,H635,Mal!$B$9:$B$431,"&lt;&gt;")+COUNTIFS(Mal!$A$9:$A$431,H635,Mal!$C$9:$C$431,"&lt;&gt;")=COUNTIF('Sales Orders'!$H$108:H635,'Sales Orders'!H635),'Sales Orders'!H635+1,'Sales Orders'!H635)</f>
        <v>2</v>
      </c>
      <c r="I636" s="39" t="e">
        <f>IF(E636="","",IF(Mal!$C$5="","",Mal!$C$5))</f>
        <v>#N/A</v>
      </c>
      <c r="J636" s="39" t="e">
        <f>IF(AND(J635="",$H636=$H635),"",IF(VLOOKUP($H636,Mal!$A$9:$H$431,7,0)='Sales Orders'!J635,"",VLOOKUP($H636,Mal!$A$9:$H$431,7,0)))</f>
        <v>#N/A</v>
      </c>
      <c r="K636" s="39" t="e">
        <f>IF(AND(K635="",$H636=$H635),"",IF(VLOOKUP($H636,Mal!$A$9:$H$431,8,0)='Sales Orders'!K635,"",VLOOKUP($H636,Mal!$A$9:$H$431,8,0)))</f>
        <v>#N/A</v>
      </c>
      <c r="L636" s="39" t="e">
        <f>IF(E636="","",IF(Mal!$C$6="","",Mal!$C$6))</f>
        <v>#N/A</v>
      </c>
      <c r="M636" s="39" t="e">
        <f>IF($E636="",IF(INDEX(Mal!K$9:K$431,COUNTIF($E$108:$F635,"")-COUNT($H$108:$H635)+1,0)=M635,"",INDEX(Mal!K$9:K$431,COUNTIF($E$108:$F635,"")-COUNT($H$108:$H635)+1,0)),"")</f>
        <v>#N/A</v>
      </c>
      <c r="N636" s="39" t="e">
        <f>IF($E636="",IF(INDEX(Mal!L$9:L$431,COUNTIF($E$108:$F635,"")-COUNT($H$108:$H635)+1,0)=N635,"",INDEX(Mal!L$9:L$431,COUNTIF($E$108:$F635,"")-COUNT($H$108:$H635)+1,0)),"")</f>
        <v>#N/A</v>
      </c>
      <c r="O636" s="39" t="e">
        <f>IF($E636="",IF(INDEX(Mal!M$9:M$431,COUNTIF($E$108:$F635,"")-COUNT($H$108:$H635)+1,0)=O635,"",INDEX(Mal!M$9:M$431,COUNTIF($E$108:$F635,"")-COUNT($H$108:$H635)+1,0)),"")</f>
        <v>#N/A</v>
      </c>
      <c r="P636" s="39" t="e">
        <f>IF($E636="",IF(INDEX(Mal!N$9:N$431,COUNTIF($E$108:$F635,"")-COUNT($H$108:$H635)+1,0)=P635,"",INDEX(Mal!N$9:N$431,COUNTIF($E$108:$F635,"")-COUNT($H$108:$H635)+1,0)),"")</f>
        <v>#N/A</v>
      </c>
      <c r="Q636" s="39" t="e">
        <f>IF($E636="",IF(INDEX(Mal!O$9:O$431,COUNTIF($E$108:$F635,"")-COUNT($H$108:$H635)+1,0)=Q635,"",INDEX(Mal!O$9:O$431,COUNTIF($E$108:$F635,"")-COUNT($H$108:$H635)+1,0)),"")</f>
        <v>#N/A</v>
      </c>
      <c r="R636" s="39" t="e">
        <f>IF($E636="",IF(INDEX(Mal!P$9:P$431,COUNTIF($E$108:$F635,"")-COUNT($H$108:$H635)+1,0)=R635,"",INDEX(Mal!P$9:P$431,COUNTIF($E$108:$F635,"")-COUNT($H$108:$H635)+1,0)),"")</f>
        <v>#N/A</v>
      </c>
      <c r="S636" s="39" t="e">
        <f>IF($E636="",IF(INDEX(Mal!Q$9:Q$431,COUNTIF($E$108:$F635,"")-COUNT($H$108:$H635)+1,0)=S635,"",INDEX(Mal!Q$9:Q$431,COUNTIF($E$108:$F635,"")-COUNT($H$108:$H635)+1,0)),"")</f>
        <v>#N/A</v>
      </c>
      <c r="T636" s="39" t="e">
        <f>IF($E636="",IF(INDEX(Mal!R$9:R$431,COUNTIF($E$108:$F635,"")-COUNT($H$108:$H635)+1,0)=T635,"",INDEX(Mal!R$9:R$431,COUNTIF($E$108:$F635,"")-COUNT($H$108:$H635)+1,0)),"")</f>
        <v>#N/A</v>
      </c>
      <c r="U636" s="39" t="e">
        <f>IF($E636="",IF(INDEX(Mal!S$9:S$431,COUNTIF($E$108:$F635,"")-COUNT($H$108:$H635)+1,0)=U635,"",INDEX(Mal!S$9:S$431,COUNTIF($E$108:$F635,"")-COUNT($H$108:$H635)+1,0)),"")</f>
        <v>#N/A</v>
      </c>
      <c r="V636" s="39" t="e">
        <f t="shared" si="32"/>
        <v>#N/A</v>
      </c>
      <c r="W636" s="39" t="e">
        <f>IF(IF(AND(E636="",F636=""),INDEX(Mal!I$9:I$431,(COUNT($H$108:$H636)-COUNTIF($V$108:$V636,"")),0),"")="","",IF(AND(E636="",F636=""),INDEX(Mal!I$9:I$431,(COUNT($H$108:$H636)-COUNTIF($V$108:$V636,"")),0),""))</f>
        <v>#N/A</v>
      </c>
      <c r="X636" s="39" t="e">
        <f>IF($E636="",IF(INDEX(Mal!J$9:J$431,COUNTIF($E$108:$F635,"")-COUNT($H$108:$H635)+1,0)=X635,"",INDEX(Mal!J$9:J$431,COUNTIF($E$108:$F635,"")-COUNT($H$108:$H635)+1,0)),"")</f>
        <v>#N/A</v>
      </c>
      <c r="Y636" s="39" t="e">
        <f>IF(AND(Y635="",$H636=$H635),"",IF(VLOOKUP($H636,Mal!$A$9:$T$431,20,0)='Sales Orders'!Y635,"",VLOOKUP($H636,Mal!$A$9:$T$431,20,0)))</f>
        <v>#N/A</v>
      </c>
      <c r="Z636" s="39" t="e">
        <f t="shared" si="33"/>
        <v>#N/A</v>
      </c>
    </row>
    <row r="637" spans="1:26">
      <c r="A637" t="str">
        <f>IFERROR(IF(VLOOKUP(H637,Mal!$A$9:$A$431,1,0),"","END"),"END")</f>
        <v>END</v>
      </c>
      <c r="B637" s="39" t="e">
        <f>IF($E637="",IF(INDEX(Mal!$D$9:$D$431,COUNTIF($E$108:$F636,"")-COUNT($H$108:$H636)+1,0)=B636,"",INDEX(Mal!$D$9:$D$431,COUNTIF($E$108:$F636,"")-COUNT($H$108:$H636)+1,0)),"")</f>
        <v>#N/A</v>
      </c>
      <c r="C637" s="39" t="e">
        <f t="shared" si="34"/>
        <v>#N/A</v>
      </c>
      <c r="D637" s="39" t="e">
        <f>IF($E637="",IF(INDEX(Mal!$F$9:$F$431,COUNTIF($E$108:$F636,"")-COUNT($H$108:$H636)+1,0)=D636,"",INDEX(Mal!$F$9:$F$431,COUNTIF($E$108:$F636,"")-COUNT($H$108:$H636)+1,0)),"")</f>
        <v>#N/A</v>
      </c>
      <c r="E637" s="39" t="e">
        <f>IF(AND(E636="",$H637=$H636),"",IF(VLOOKUP(H637,Mal!$A$9:$B$431,2,0)='Sales Orders'!E636,"",VLOOKUP($H637,Mal!$A$9:$B$431,2,0)))</f>
        <v>#N/A</v>
      </c>
      <c r="F637" s="39" t="e">
        <f>IF($E637="",IF(INDEX(Mal!$C$9:$C$431,COUNTIF($E$108:$F636,"")-COUNT($H$108:$H636)+1,0)=F636,"",INDEX(Mal!$C$9:$C$431,COUNTIF($E$108:$F636,"")-COUNT($H$108:$H636)+1,0)),"")</f>
        <v>#N/A</v>
      </c>
      <c r="G637" s="39" t="e">
        <f t="shared" si="35"/>
        <v>#N/A</v>
      </c>
      <c r="H637" s="39">
        <f>IF(COUNTIF(Mal!$A$9:$A$431,'Sales Orders'!H636)+COUNTIFS(Mal!$A$9:$A$431,H636,Mal!$B$9:$B$431,"&lt;&gt;")+COUNTIFS(Mal!$A$9:$A$431,H636,Mal!$C$9:$C$431,"&lt;&gt;")=COUNTIF('Sales Orders'!$H$108:H636,'Sales Orders'!H636),'Sales Orders'!H636+1,'Sales Orders'!H636)</f>
        <v>2</v>
      </c>
      <c r="I637" s="39" t="e">
        <f>IF(E637="","",IF(Mal!$C$5="","",Mal!$C$5))</f>
        <v>#N/A</v>
      </c>
      <c r="J637" s="39" t="e">
        <f>IF(AND(J636="",$H637=$H636),"",IF(VLOOKUP($H637,Mal!$A$9:$H$431,7,0)='Sales Orders'!J636,"",VLOOKUP($H637,Mal!$A$9:$H$431,7,0)))</f>
        <v>#N/A</v>
      </c>
      <c r="K637" s="39" t="e">
        <f>IF(AND(K636="",$H637=$H636),"",IF(VLOOKUP($H637,Mal!$A$9:$H$431,8,0)='Sales Orders'!K636,"",VLOOKUP($H637,Mal!$A$9:$H$431,8,0)))</f>
        <v>#N/A</v>
      </c>
      <c r="L637" s="39" t="e">
        <f>IF(E637="","",IF(Mal!$C$6="","",Mal!$C$6))</f>
        <v>#N/A</v>
      </c>
      <c r="M637" s="39" t="e">
        <f>IF($E637="",IF(INDEX(Mal!K$9:K$431,COUNTIF($E$108:$F636,"")-COUNT($H$108:$H636)+1,0)=M636,"",INDEX(Mal!K$9:K$431,COUNTIF($E$108:$F636,"")-COUNT($H$108:$H636)+1,0)),"")</f>
        <v>#N/A</v>
      </c>
      <c r="N637" s="39" t="e">
        <f>IF($E637="",IF(INDEX(Mal!L$9:L$431,COUNTIF($E$108:$F636,"")-COUNT($H$108:$H636)+1,0)=N636,"",INDEX(Mal!L$9:L$431,COUNTIF($E$108:$F636,"")-COUNT($H$108:$H636)+1,0)),"")</f>
        <v>#N/A</v>
      </c>
      <c r="O637" s="39" t="e">
        <f>IF($E637="",IF(INDEX(Mal!M$9:M$431,COUNTIF($E$108:$F636,"")-COUNT($H$108:$H636)+1,0)=O636,"",INDEX(Mal!M$9:M$431,COUNTIF($E$108:$F636,"")-COUNT($H$108:$H636)+1,0)),"")</f>
        <v>#N/A</v>
      </c>
      <c r="P637" s="39" t="e">
        <f>IF($E637="",IF(INDEX(Mal!N$9:N$431,COUNTIF($E$108:$F636,"")-COUNT($H$108:$H636)+1,0)=P636,"",INDEX(Mal!N$9:N$431,COUNTIF($E$108:$F636,"")-COUNT($H$108:$H636)+1,0)),"")</f>
        <v>#N/A</v>
      </c>
      <c r="Q637" s="39" t="e">
        <f>IF($E637="",IF(INDEX(Mal!O$9:O$431,COUNTIF($E$108:$F636,"")-COUNT($H$108:$H636)+1,0)=Q636,"",INDEX(Mal!O$9:O$431,COUNTIF($E$108:$F636,"")-COUNT($H$108:$H636)+1,0)),"")</f>
        <v>#N/A</v>
      </c>
      <c r="R637" s="39" t="e">
        <f>IF($E637="",IF(INDEX(Mal!P$9:P$431,COUNTIF($E$108:$F636,"")-COUNT($H$108:$H636)+1,0)=R636,"",INDEX(Mal!P$9:P$431,COUNTIF($E$108:$F636,"")-COUNT($H$108:$H636)+1,0)),"")</f>
        <v>#N/A</v>
      </c>
      <c r="S637" s="39" t="e">
        <f>IF($E637="",IF(INDEX(Mal!Q$9:Q$431,COUNTIF($E$108:$F636,"")-COUNT($H$108:$H636)+1,0)=S636,"",INDEX(Mal!Q$9:Q$431,COUNTIF($E$108:$F636,"")-COUNT($H$108:$H636)+1,0)),"")</f>
        <v>#N/A</v>
      </c>
      <c r="T637" s="39" t="e">
        <f>IF($E637="",IF(INDEX(Mal!R$9:R$431,COUNTIF($E$108:$F636,"")-COUNT($H$108:$H636)+1,0)=T636,"",INDEX(Mal!R$9:R$431,COUNTIF($E$108:$F636,"")-COUNT($H$108:$H636)+1,0)),"")</f>
        <v>#N/A</v>
      </c>
      <c r="U637" s="39" t="e">
        <f>IF($E637="",IF(INDEX(Mal!S$9:S$431,COUNTIF($E$108:$F636,"")-COUNT($H$108:$H636)+1,0)=U636,"",INDEX(Mal!S$9:S$431,COUNTIF($E$108:$F636,"")-COUNT($H$108:$H636)+1,0)),"")</f>
        <v>#N/A</v>
      </c>
      <c r="V637" s="39" t="e">
        <f t="shared" si="32"/>
        <v>#N/A</v>
      </c>
      <c r="W637" s="39" t="e">
        <f>IF(IF(AND(E637="",F637=""),INDEX(Mal!I$9:I$431,(COUNT($H$108:$H637)-COUNTIF($V$108:$V637,"")),0),"")="","",IF(AND(E637="",F637=""),INDEX(Mal!I$9:I$431,(COUNT($H$108:$H637)-COUNTIF($V$108:$V637,"")),0),""))</f>
        <v>#N/A</v>
      </c>
      <c r="X637" s="39" t="e">
        <f>IF($E637="",IF(INDEX(Mal!J$9:J$431,COUNTIF($E$108:$F636,"")-COUNT($H$108:$H636)+1,0)=X636,"",INDEX(Mal!J$9:J$431,COUNTIF($E$108:$F636,"")-COUNT($H$108:$H636)+1,0)),"")</f>
        <v>#N/A</v>
      </c>
      <c r="Y637" s="39" t="e">
        <f>IF(AND(Y636="",$H637=$H636),"",IF(VLOOKUP($H637,Mal!$A$9:$T$431,20,0)='Sales Orders'!Y636,"",VLOOKUP($H637,Mal!$A$9:$T$431,20,0)))</f>
        <v>#N/A</v>
      </c>
      <c r="Z637" s="39" t="e">
        <f t="shared" si="33"/>
        <v>#N/A</v>
      </c>
    </row>
    <row r="638" spans="1:26">
      <c r="A638" t="str">
        <f>IFERROR(IF(VLOOKUP(H638,Mal!$A$9:$A$431,1,0),"","END"),"END")</f>
        <v>END</v>
      </c>
      <c r="B638" s="39" t="e">
        <f>IF($E638="",IF(INDEX(Mal!$D$9:$D$431,COUNTIF($E$108:$F637,"")-COUNT($H$108:$H637)+1,0)=B637,"",INDEX(Mal!$D$9:$D$431,COUNTIF($E$108:$F637,"")-COUNT($H$108:$H637)+1,0)),"")</f>
        <v>#N/A</v>
      </c>
      <c r="C638" s="39" t="e">
        <f t="shared" si="34"/>
        <v>#N/A</v>
      </c>
      <c r="D638" s="39" t="e">
        <f>IF($E638="",IF(INDEX(Mal!$F$9:$F$431,COUNTIF($E$108:$F637,"")-COUNT($H$108:$H637)+1,0)=D637,"",INDEX(Mal!$F$9:$F$431,COUNTIF($E$108:$F637,"")-COUNT($H$108:$H637)+1,0)),"")</f>
        <v>#N/A</v>
      </c>
      <c r="E638" s="39" t="e">
        <f>IF(AND(E637="",$H638=$H637),"",IF(VLOOKUP(H638,Mal!$A$9:$B$431,2,0)='Sales Orders'!E637,"",VLOOKUP($H638,Mal!$A$9:$B$431,2,0)))</f>
        <v>#N/A</v>
      </c>
      <c r="F638" s="39" t="e">
        <f>IF($E638="",IF(INDEX(Mal!$C$9:$C$431,COUNTIF($E$108:$F637,"")-COUNT($H$108:$H637)+1,0)=F637,"",INDEX(Mal!$C$9:$C$431,COUNTIF($E$108:$F637,"")-COUNT($H$108:$H637)+1,0)),"")</f>
        <v>#N/A</v>
      </c>
      <c r="G638" s="39" t="e">
        <f t="shared" si="35"/>
        <v>#N/A</v>
      </c>
      <c r="H638" s="39">
        <f>IF(COUNTIF(Mal!$A$9:$A$431,'Sales Orders'!H637)+COUNTIFS(Mal!$A$9:$A$431,H637,Mal!$B$9:$B$431,"&lt;&gt;")+COUNTIFS(Mal!$A$9:$A$431,H637,Mal!$C$9:$C$431,"&lt;&gt;")=COUNTIF('Sales Orders'!$H$108:H637,'Sales Orders'!H637),'Sales Orders'!H637+1,'Sales Orders'!H637)</f>
        <v>2</v>
      </c>
      <c r="I638" s="39" t="e">
        <f>IF(E638="","",IF(Mal!$C$5="","",Mal!$C$5))</f>
        <v>#N/A</v>
      </c>
      <c r="J638" s="39" t="e">
        <f>IF(AND(J637="",$H638=$H637),"",IF(VLOOKUP($H638,Mal!$A$9:$H$431,7,0)='Sales Orders'!J637,"",VLOOKUP($H638,Mal!$A$9:$H$431,7,0)))</f>
        <v>#N/A</v>
      </c>
      <c r="K638" s="39" t="e">
        <f>IF(AND(K637="",$H638=$H637),"",IF(VLOOKUP($H638,Mal!$A$9:$H$431,8,0)='Sales Orders'!K637,"",VLOOKUP($H638,Mal!$A$9:$H$431,8,0)))</f>
        <v>#N/A</v>
      </c>
      <c r="L638" s="39" t="e">
        <f>IF(E638="","",IF(Mal!$C$6="","",Mal!$C$6))</f>
        <v>#N/A</v>
      </c>
      <c r="M638" s="39" t="e">
        <f>IF($E638="",IF(INDEX(Mal!K$9:K$431,COUNTIF($E$108:$F637,"")-COUNT($H$108:$H637)+1,0)=M637,"",INDEX(Mal!K$9:K$431,COUNTIF($E$108:$F637,"")-COUNT($H$108:$H637)+1,0)),"")</f>
        <v>#N/A</v>
      </c>
      <c r="N638" s="39" t="e">
        <f>IF($E638="",IF(INDEX(Mal!L$9:L$431,COUNTIF($E$108:$F637,"")-COUNT($H$108:$H637)+1,0)=N637,"",INDEX(Mal!L$9:L$431,COUNTIF($E$108:$F637,"")-COUNT($H$108:$H637)+1,0)),"")</f>
        <v>#N/A</v>
      </c>
      <c r="O638" s="39" t="e">
        <f>IF($E638="",IF(INDEX(Mal!M$9:M$431,COUNTIF($E$108:$F637,"")-COUNT($H$108:$H637)+1,0)=O637,"",INDEX(Mal!M$9:M$431,COUNTIF($E$108:$F637,"")-COUNT($H$108:$H637)+1,0)),"")</f>
        <v>#N/A</v>
      </c>
      <c r="P638" s="39" t="e">
        <f>IF($E638="",IF(INDEX(Mal!N$9:N$431,COUNTIF($E$108:$F637,"")-COUNT($H$108:$H637)+1,0)=P637,"",INDEX(Mal!N$9:N$431,COUNTIF($E$108:$F637,"")-COUNT($H$108:$H637)+1,0)),"")</f>
        <v>#N/A</v>
      </c>
      <c r="Q638" s="39" t="e">
        <f>IF($E638="",IF(INDEX(Mal!O$9:O$431,COUNTIF($E$108:$F637,"")-COUNT($H$108:$H637)+1,0)=Q637,"",INDEX(Mal!O$9:O$431,COUNTIF($E$108:$F637,"")-COUNT($H$108:$H637)+1,0)),"")</f>
        <v>#N/A</v>
      </c>
      <c r="R638" s="39" t="e">
        <f>IF($E638="",IF(INDEX(Mal!P$9:P$431,COUNTIF($E$108:$F637,"")-COUNT($H$108:$H637)+1,0)=R637,"",INDEX(Mal!P$9:P$431,COUNTIF($E$108:$F637,"")-COUNT($H$108:$H637)+1,0)),"")</f>
        <v>#N/A</v>
      </c>
      <c r="S638" s="39" t="e">
        <f>IF($E638="",IF(INDEX(Mal!Q$9:Q$431,COUNTIF($E$108:$F637,"")-COUNT($H$108:$H637)+1,0)=S637,"",INDEX(Mal!Q$9:Q$431,COUNTIF($E$108:$F637,"")-COUNT($H$108:$H637)+1,0)),"")</f>
        <v>#N/A</v>
      </c>
      <c r="T638" s="39" t="e">
        <f>IF($E638="",IF(INDEX(Mal!R$9:R$431,COUNTIF($E$108:$F637,"")-COUNT($H$108:$H637)+1,0)=T637,"",INDEX(Mal!R$9:R$431,COUNTIF($E$108:$F637,"")-COUNT($H$108:$H637)+1,0)),"")</f>
        <v>#N/A</v>
      </c>
      <c r="U638" s="39" t="e">
        <f>IF($E638="",IF(INDEX(Mal!S$9:S$431,COUNTIF($E$108:$F637,"")-COUNT($H$108:$H637)+1,0)=U637,"",INDEX(Mal!S$9:S$431,COUNTIF($E$108:$F637,"")-COUNT($H$108:$H637)+1,0)),"")</f>
        <v>#N/A</v>
      </c>
      <c r="V638" s="39" t="e">
        <f t="shared" si="32"/>
        <v>#N/A</v>
      </c>
      <c r="W638" s="39" t="e">
        <f>IF(IF(AND(E638="",F638=""),INDEX(Mal!I$9:I$431,(COUNT($H$108:$H638)-COUNTIF($V$108:$V638,"")),0),"")="","",IF(AND(E638="",F638=""),INDEX(Mal!I$9:I$431,(COUNT($H$108:$H638)-COUNTIF($V$108:$V638,"")),0),""))</f>
        <v>#N/A</v>
      </c>
      <c r="X638" s="39" t="e">
        <f>IF($E638="",IF(INDEX(Mal!J$9:J$431,COUNTIF($E$108:$F637,"")-COUNT($H$108:$H637)+1,0)=X637,"",INDEX(Mal!J$9:J$431,COUNTIF($E$108:$F637,"")-COUNT($H$108:$H637)+1,0)),"")</f>
        <v>#N/A</v>
      </c>
      <c r="Y638" s="39" t="e">
        <f>IF(AND(Y637="",$H638=$H637),"",IF(VLOOKUP($H638,Mal!$A$9:$T$431,20,0)='Sales Orders'!Y637,"",VLOOKUP($H638,Mal!$A$9:$T$431,20,0)))</f>
        <v>#N/A</v>
      </c>
      <c r="Z638" s="39" t="e">
        <f t="shared" si="33"/>
        <v>#N/A</v>
      </c>
    </row>
    <row r="639" spans="1:26">
      <c r="A639" t="str">
        <f>IFERROR(IF(VLOOKUP(H639,Mal!$A$9:$A$431,1,0),"","END"),"END")</f>
        <v>END</v>
      </c>
      <c r="B639" s="39" t="e">
        <f>IF($E639="",IF(INDEX(Mal!$D$9:$D$431,COUNTIF($E$108:$F638,"")-COUNT($H$108:$H638)+1,0)=B638,"",INDEX(Mal!$D$9:$D$431,COUNTIF($E$108:$F638,"")-COUNT($H$108:$H638)+1,0)),"")</f>
        <v>#N/A</v>
      </c>
      <c r="C639" s="39" t="e">
        <f t="shared" si="34"/>
        <v>#N/A</v>
      </c>
      <c r="D639" s="39" t="e">
        <f>IF($E639="",IF(INDEX(Mal!$F$9:$F$431,COUNTIF($E$108:$F638,"")-COUNT($H$108:$H638)+1,0)=D638,"",INDEX(Mal!$F$9:$F$431,COUNTIF($E$108:$F638,"")-COUNT($H$108:$H638)+1,0)),"")</f>
        <v>#N/A</v>
      </c>
      <c r="E639" s="39" t="e">
        <f>IF(AND(E638="",$H639=$H638),"",IF(VLOOKUP(H639,Mal!$A$9:$B$431,2,0)='Sales Orders'!E638,"",VLOOKUP($H639,Mal!$A$9:$B$431,2,0)))</f>
        <v>#N/A</v>
      </c>
      <c r="F639" s="39" t="e">
        <f>IF($E639="",IF(INDEX(Mal!$C$9:$C$431,COUNTIF($E$108:$F638,"")-COUNT($H$108:$H638)+1,0)=F638,"",INDEX(Mal!$C$9:$C$431,COUNTIF($E$108:$F638,"")-COUNT($H$108:$H638)+1,0)),"")</f>
        <v>#N/A</v>
      </c>
      <c r="G639" s="39" t="e">
        <f t="shared" si="35"/>
        <v>#N/A</v>
      </c>
      <c r="H639" s="39">
        <f>IF(COUNTIF(Mal!$A$9:$A$431,'Sales Orders'!H638)+COUNTIFS(Mal!$A$9:$A$431,H638,Mal!$B$9:$B$431,"&lt;&gt;")+COUNTIFS(Mal!$A$9:$A$431,H638,Mal!$C$9:$C$431,"&lt;&gt;")=COUNTIF('Sales Orders'!$H$108:H638,'Sales Orders'!H638),'Sales Orders'!H638+1,'Sales Orders'!H638)</f>
        <v>2</v>
      </c>
      <c r="I639" s="39" t="e">
        <f>IF(E639="","",IF(Mal!$C$5="","",Mal!$C$5))</f>
        <v>#N/A</v>
      </c>
      <c r="J639" s="39" t="e">
        <f>IF(AND(J638="",$H639=$H638),"",IF(VLOOKUP($H639,Mal!$A$9:$H$431,7,0)='Sales Orders'!J638,"",VLOOKUP($H639,Mal!$A$9:$H$431,7,0)))</f>
        <v>#N/A</v>
      </c>
      <c r="K639" s="39" t="e">
        <f>IF(AND(K638="",$H639=$H638),"",IF(VLOOKUP($H639,Mal!$A$9:$H$431,8,0)='Sales Orders'!K638,"",VLOOKUP($H639,Mal!$A$9:$H$431,8,0)))</f>
        <v>#N/A</v>
      </c>
      <c r="L639" s="39" t="e">
        <f>IF(E639="","",IF(Mal!$C$6="","",Mal!$C$6))</f>
        <v>#N/A</v>
      </c>
      <c r="M639" s="39" t="e">
        <f>IF($E639="",IF(INDEX(Mal!K$9:K$431,COUNTIF($E$108:$F638,"")-COUNT($H$108:$H638)+1,0)=M638,"",INDEX(Mal!K$9:K$431,COUNTIF($E$108:$F638,"")-COUNT($H$108:$H638)+1,0)),"")</f>
        <v>#N/A</v>
      </c>
      <c r="N639" s="39" t="e">
        <f>IF($E639="",IF(INDEX(Mal!L$9:L$431,COUNTIF($E$108:$F638,"")-COUNT($H$108:$H638)+1,0)=N638,"",INDEX(Mal!L$9:L$431,COUNTIF($E$108:$F638,"")-COUNT($H$108:$H638)+1,0)),"")</f>
        <v>#N/A</v>
      </c>
      <c r="O639" s="39" t="e">
        <f>IF($E639="",IF(INDEX(Mal!M$9:M$431,COUNTIF($E$108:$F638,"")-COUNT($H$108:$H638)+1,0)=O638,"",INDEX(Mal!M$9:M$431,COUNTIF($E$108:$F638,"")-COUNT($H$108:$H638)+1,0)),"")</f>
        <v>#N/A</v>
      </c>
      <c r="P639" s="39" t="e">
        <f>IF($E639="",IF(INDEX(Mal!N$9:N$431,COUNTIF($E$108:$F638,"")-COUNT($H$108:$H638)+1,0)=P638,"",INDEX(Mal!N$9:N$431,COUNTIF($E$108:$F638,"")-COUNT($H$108:$H638)+1,0)),"")</f>
        <v>#N/A</v>
      </c>
      <c r="Q639" s="39" t="e">
        <f>IF($E639="",IF(INDEX(Mal!O$9:O$431,COUNTIF($E$108:$F638,"")-COUNT($H$108:$H638)+1,0)=Q638,"",INDEX(Mal!O$9:O$431,COUNTIF($E$108:$F638,"")-COUNT($H$108:$H638)+1,0)),"")</f>
        <v>#N/A</v>
      </c>
      <c r="R639" s="39" t="e">
        <f>IF($E639="",IF(INDEX(Mal!P$9:P$431,COUNTIF($E$108:$F638,"")-COUNT($H$108:$H638)+1,0)=R638,"",INDEX(Mal!P$9:P$431,COUNTIF($E$108:$F638,"")-COUNT($H$108:$H638)+1,0)),"")</f>
        <v>#N/A</v>
      </c>
      <c r="S639" s="39" t="e">
        <f>IF($E639="",IF(INDEX(Mal!Q$9:Q$431,COUNTIF($E$108:$F638,"")-COUNT($H$108:$H638)+1,0)=S638,"",INDEX(Mal!Q$9:Q$431,COUNTIF($E$108:$F638,"")-COUNT($H$108:$H638)+1,0)),"")</f>
        <v>#N/A</v>
      </c>
      <c r="T639" s="39" t="e">
        <f>IF($E639="",IF(INDEX(Mal!R$9:R$431,COUNTIF($E$108:$F638,"")-COUNT($H$108:$H638)+1,0)=T638,"",INDEX(Mal!R$9:R$431,COUNTIF($E$108:$F638,"")-COUNT($H$108:$H638)+1,0)),"")</f>
        <v>#N/A</v>
      </c>
      <c r="U639" s="39" t="e">
        <f>IF($E639="",IF(INDEX(Mal!S$9:S$431,COUNTIF($E$108:$F638,"")-COUNT($H$108:$H638)+1,0)=U638,"",INDEX(Mal!S$9:S$431,COUNTIF($E$108:$F638,"")-COUNT($H$108:$H638)+1,0)),"")</f>
        <v>#N/A</v>
      </c>
      <c r="V639" s="39" t="e">
        <f t="shared" si="32"/>
        <v>#N/A</v>
      </c>
      <c r="W639" s="39" t="e">
        <f>IF(IF(AND(E639="",F639=""),INDEX(Mal!I$9:I$431,(COUNT($H$108:$H639)-COUNTIF($V$108:$V639,"")),0),"")="","",IF(AND(E639="",F639=""),INDEX(Mal!I$9:I$431,(COUNT($H$108:$H639)-COUNTIF($V$108:$V639,"")),0),""))</f>
        <v>#N/A</v>
      </c>
      <c r="X639" s="39" t="e">
        <f>IF($E639="",IF(INDEX(Mal!J$9:J$431,COUNTIF($E$108:$F638,"")-COUNT($H$108:$H638)+1,0)=X638,"",INDEX(Mal!J$9:J$431,COUNTIF($E$108:$F638,"")-COUNT($H$108:$H638)+1,0)),"")</f>
        <v>#N/A</v>
      </c>
      <c r="Y639" s="39" t="e">
        <f>IF(AND(Y638="",$H639=$H638),"",IF(VLOOKUP($H639,Mal!$A$9:$T$431,20,0)='Sales Orders'!Y638,"",VLOOKUP($H639,Mal!$A$9:$T$431,20,0)))</f>
        <v>#N/A</v>
      </c>
      <c r="Z639" s="39" t="e">
        <f t="shared" si="33"/>
        <v>#N/A</v>
      </c>
    </row>
    <row r="640" spans="1:26">
      <c r="A640" t="str">
        <f>IFERROR(IF(VLOOKUP(H640,Mal!$A$9:$A$431,1,0),"","END"),"END")</f>
        <v>END</v>
      </c>
      <c r="B640" s="39" t="e">
        <f>IF($E640="",IF(INDEX(Mal!$D$9:$D$431,COUNTIF($E$108:$F639,"")-COUNT($H$108:$H639)+1,0)=B639,"",INDEX(Mal!$D$9:$D$431,COUNTIF($E$108:$F639,"")-COUNT($H$108:$H639)+1,0)),"")</f>
        <v>#N/A</v>
      </c>
      <c r="C640" s="39" t="e">
        <f t="shared" si="34"/>
        <v>#N/A</v>
      </c>
      <c r="D640" s="39" t="e">
        <f>IF($E640="",IF(INDEX(Mal!$F$9:$F$431,COUNTIF($E$108:$F639,"")-COUNT($H$108:$H639)+1,0)=D639,"",INDEX(Mal!$F$9:$F$431,COUNTIF($E$108:$F639,"")-COUNT($H$108:$H639)+1,0)),"")</f>
        <v>#N/A</v>
      </c>
      <c r="E640" s="39" t="e">
        <f>IF(AND(E639="",$H640=$H639),"",IF(VLOOKUP(H640,Mal!$A$9:$B$431,2,0)='Sales Orders'!E639,"",VLOOKUP($H640,Mal!$A$9:$B$431,2,0)))</f>
        <v>#N/A</v>
      </c>
      <c r="F640" s="39" t="e">
        <f>IF($E640="",IF(INDEX(Mal!$C$9:$C$431,COUNTIF($E$108:$F639,"")-COUNT($H$108:$H639)+1,0)=F639,"",INDEX(Mal!$C$9:$C$431,COUNTIF($E$108:$F639,"")-COUNT($H$108:$H639)+1,0)),"")</f>
        <v>#N/A</v>
      </c>
      <c r="G640" s="39" t="e">
        <f t="shared" si="35"/>
        <v>#N/A</v>
      </c>
      <c r="H640" s="39">
        <f>IF(COUNTIF(Mal!$A$9:$A$431,'Sales Orders'!H639)+COUNTIFS(Mal!$A$9:$A$431,H639,Mal!$B$9:$B$431,"&lt;&gt;")+COUNTIFS(Mal!$A$9:$A$431,H639,Mal!$C$9:$C$431,"&lt;&gt;")=COUNTIF('Sales Orders'!$H$108:H639,'Sales Orders'!H639),'Sales Orders'!H639+1,'Sales Orders'!H639)</f>
        <v>2</v>
      </c>
      <c r="I640" s="39" t="e">
        <f>IF(E640="","",IF(Mal!$C$5="","",Mal!$C$5))</f>
        <v>#N/A</v>
      </c>
      <c r="J640" s="39" t="e">
        <f>IF(AND(J639="",$H640=$H639),"",IF(VLOOKUP($H640,Mal!$A$9:$H$431,7,0)='Sales Orders'!J639,"",VLOOKUP($H640,Mal!$A$9:$H$431,7,0)))</f>
        <v>#N/A</v>
      </c>
      <c r="K640" s="39" t="e">
        <f>IF(AND(K639="",$H640=$H639),"",IF(VLOOKUP($H640,Mal!$A$9:$H$431,8,0)='Sales Orders'!K639,"",VLOOKUP($H640,Mal!$A$9:$H$431,8,0)))</f>
        <v>#N/A</v>
      </c>
      <c r="L640" s="39" t="e">
        <f>IF(E640="","",IF(Mal!$C$6="","",Mal!$C$6))</f>
        <v>#N/A</v>
      </c>
      <c r="M640" s="39" t="e">
        <f>IF($E640="",IF(INDEX(Mal!K$9:K$431,COUNTIF($E$108:$F639,"")-COUNT($H$108:$H639)+1,0)=M639,"",INDEX(Mal!K$9:K$431,COUNTIF($E$108:$F639,"")-COUNT($H$108:$H639)+1,0)),"")</f>
        <v>#N/A</v>
      </c>
      <c r="N640" s="39" t="e">
        <f>IF($E640="",IF(INDEX(Mal!L$9:L$431,COUNTIF($E$108:$F639,"")-COUNT($H$108:$H639)+1,0)=N639,"",INDEX(Mal!L$9:L$431,COUNTIF($E$108:$F639,"")-COUNT($H$108:$H639)+1,0)),"")</f>
        <v>#N/A</v>
      </c>
      <c r="O640" s="39" t="e">
        <f>IF($E640="",IF(INDEX(Mal!M$9:M$431,COUNTIF($E$108:$F639,"")-COUNT($H$108:$H639)+1,0)=O639,"",INDEX(Mal!M$9:M$431,COUNTIF($E$108:$F639,"")-COUNT($H$108:$H639)+1,0)),"")</f>
        <v>#N/A</v>
      </c>
      <c r="P640" s="39" t="e">
        <f>IF($E640="",IF(INDEX(Mal!N$9:N$431,COUNTIF($E$108:$F639,"")-COUNT($H$108:$H639)+1,0)=P639,"",INDEX(Mal!N$9:N$431,COUNTIF($E$108:$F639,"")-COUNT($H$108:$H639)+1,0)),"")</f>
        <v>#N/A</v>
      </c>
      <c r="Q640" s="39" t="e">
        <f>IF($E640="",IF(INDEX(Mal!O$9:O$431,COUNTIF($E$108:$F639,"")-COUNT($H$108:$H639)+1,0)=Q639,"",INDEX(Mal!O$9:O$431,COUNTIF($E$108:$F639,"")-COUNT($H$108:$H639)+1,0)),"")</f>
        <v>#N/A</v>
      </c>
      <c r="R640" s="39" t="e">
        <f>IF($E640="",IF(INDEX(Mal!P$9:P$431,COUNTIF($E$108:$F639,"")-COUNT($H$108:$H639)+1,0)=R639,"",INDEX(Mal!P$9:P$431,COUNTIF($E$108:$F639,"")-COUNT($H$108:$H639)+1,0)),"")</f>
        <v>#N/A</v>
      </c>
      <c r="S640" s="39" t="e">
        <f>IF($E640="",IF(INDEX(Mal!Q$9:Q$431,COUNTIF($E$108:$F639,"")-COUNT($H$108:$H639)+1,0)=S639,"",INDEX(Mal!Q$9:Q$431,COUNTIF($E$108:$F639,"")-COUNT($H$108:$H639)+1,0)),"")</f>
        <v>#N/A</v>
      </c>
      <c r="T640" s="39" t="e">
        <f>IF($E640="",IF(INDEX(Mal!R$9:R$431,COUNTIF($E$108:$F639,"")-COUNT($H$108:$H639)+1,0)=T639,"",INDEX(Mal!R$9:R$431,COUNTIF($E$108:$F639,"")-COUNT($H$108:$H639)+1,0)),"")</f>
        <v>#N/A</v>
      </c>
      <c r="U640" s="39" t="e">
        <f>IF($E640="",IF(INDEX(Mal!S$9:S$431,COUNTIF($E$108:$F639,"")-COUNT($H$108:$H639)+1,0)=U639,"",INDEX(Mal!S$9:S$431,COUNTIF($E$108:$F639,"")-COUNT($H$108:$H639)+1,0)),"")</f>
        <v>#N/A</v>
      </c>
      <c r="V640" s="39" t="e">
        <f t="shared" si="32"/>
        <v>#N/A</v>
      </c>
      <c r="W640" s="39" t="e">
        <f>IF(IF(AND(E640="",F640=""),INDEX(Mal!I$9:I$431,(COUNT($H$108:$H640)-COUNTIF($V$108:$V640,"")),0),"")="","",IF(AND(E640="",F640=""),INDEX(Mal!I$9:I$431,(COUNT($H$108:$H640)-COUNTIF($V$108:$V640,"")),0),""))</f>
        <v>#N/A</v>
      </c>
      <c r="X640" s="39" t="e">
        <f>IF($E640="",IF(INDEX(Mal!J$9:J$431,COUNTIF($E$108:$F639,"")-COUNT($H$108:$H639)+1,0)=X639,"",INDEX(Mal!J$9:J$431,COUNTIF($E$108:$F639,"")-COUNT($H$108:$H639)+1,0)),"")</f>
        <v>#N/A</v>
      </c>
      <c r="Y640" s="39" t="e">
        <f>IF(AND(Y639="",$H640=$H639),"",IF(VLOOKUP($H640,Mal!$A$9:$T$431,20,0)='Sales Orders'!Y639,"",VLOOKUP($H640,Mal!$A$9:$T$431,20,0)))</f>
        <v>#N/A</v>
      </c>
      <c r="Z640" s="39" t="e">
        <f t="shared" si="33"/>
        <v>#N/A</v>
      </c>
    </row>
    <row r="641" spans="1:26">
      <c r="A641" t="str">
        <f>IFERROR(IF(VLOOKUP(H641,Mal!$A$9:$A$431,1,0),"","END"),"END")</f>
        <v>END</v>
      </c>
      <c r="B641" s="39" t="e">
        <f>IF($E641="",IF(INDEX(Mal!$D$9:$D$431,COUNTIF($E$108:$F640,"")-COUNT($H$108:$H640)+1,0)=B640,"",INDEX(Mal!$D$9:$D$431,COUNTIF($E$108:$F640,"")-COUNT($H$108:$H640)+1,0)),"")</f>
        <v>#N/A</v>
      </c>
      <c r="C641" s="39" t="e">
        <f t="shared" si="34"/>
        <v>#N/A</v>
      </c>
      <c r="D641" s="39" t="e">
        <f>IF($E641="",IF(INDEX(Mal!$F$9:$F$431,COUNTIF($E$108:$F640,"")-COUNT($H$108:$H640)+1,0)=D640,"",INDEX(Mal!$F$9:$F$431,COUNTIF($E$108:$F640,"")-COUNT($H$108:$H640)+1,0)),"")</f>
        <v>#N/A</v>
      </c>
      <c r="E641" s="39" t="e">
        <f>IF(AND(E640="",$H641=$H640),"",IF(VLOOKUP(H641,Mal!$A$9:$B$431,2,0)='Sales Orders'!E640,"",VLOOKUP($H641,Mal!$A$9:$B$431,2,0)))</f>
        <v>#N/A</v>
      </c>
      <c r="F641" s="39" t="e">
        <f>IF($E641="",IF(INDEX(Mal!$C$9:$C$431,COUNTIF($E$108:$F640,"")-COUNT($H$108:$H640)+1,0)=F640,"",INDEX(Mal!$C$9:$C$431,COUNTIF($E$108:$F640,"")-COUNT($H$108:$H640)+1,0)),"")</f>
        <v>#N/A</v>
      </c>
      <c r="G641" s="39" t="e">
        <f t="shared" si="35"/>
        <v>#N/A</v>
      </c>
      <c r="H641" s="39">
        <f>IF(COUNTIF(Mal!$A$9:$A$431,'Sales Orders'!H640)+COUNTIFS(Mal!$A$9:$A$431,H640,Mal!$B$9:$B$431,"&lt;&gt;")+COUNTIFS(Mal!$A$9:$A$431,H640,Mal!$C$9:$C$431,"&lt;&gt;")=COUNTIF('Sales Orders'!$H$108:H640,'Sales Orders'!H640),'Sales Orders'!H640+1,'Sales Orders'!H640)</f>
        <v>2</v>
      </c>
      <c r="I641" s="39" t="e">
        <f>IF(E641="","",IF(Mal!$C$5="","",Mal!$C$5))</f>
        <v>#N/A</v>
      </c>
      <c r="J641" s="39" t="e">
        <f>IF(AND(J640="",$H641=$H640),"",IF(VLOOKUP($H641,Mal!$A$9:$H$431,7,0)='Sales Orders'!J640,"",VLOOKUP($H641,Mal!$A$9:$H$431,7,0)))</f>
        <v>#N/A</v>
      </c>
      <c r="K641" s="39" t="e">
        <f>IF(AND(K640="",$H641=$H640),"",IF(VLOOKUP($H641,Mal!$A$9:$H$431,8,0)='Sales Orders'!K640,"",VLOOKUP($H641,Mal!$A$9:$H$431,8,0)))</f>
        <v>#N/A</v>
      </c>
      <c r="L641" s="39" t="e">
        <f>IF(E641="","",IF(Mal!$C$6="","",Mal!$C$6))</f>
        <v>#N/A</v>
      </c>
      <c r="M641" s="39" t="e">
        <f>IF($E641="",IF(INDEX(Mal!K$9:K$431,COUNTIF($E$108:$F640,"")-COUNT($H$108:$H640)+1,0)=M640,"",INDEX(Mal!K$9:K$431,COUNTIF($E$108:$F640,"")-COUNT($H$108:$H640)+1,0)),"")</f>
        <v>#N/A</v>
      </c>
      <c r="N641" s="39" t="e">
        <f>IF($E641="",IF(INDEX(Mal!L$9:L$431,COUNTIF($E$108:$F640,"")-COUNT($H$108:$H640)+1,0)=N640,"",INDEX(Mal!L$9:L$431,COUNTIF($E$108:$F640,"")-COUNT($H$108:$H640)+1,0)),"")</f>
        <v>#N/A</v>
      </c>
      <c r="O641" s="39" t="e">
        <f>IF($E641="",IF(INDEX(Mal!M$9:M$431,COUNTIF($E$108:$F640,"")-COUNT($H$108:$H640)+1,0)=O640,"",INDEX(Mal!M$9:M$431,COUNTIF($E$108:$F640,"")-COUNT($H$108:$H640)+1,0)),"")</f>
        <v>#N/A</v>
      </c>
      <c r="P641" s="39" t="e">
        <f>IF($E641="",IF(INDEX(Mal!N$9:N$431,COUNTIF($E$108:$F640,"")-COUNT($H$108:$H640)+1,0)=P640,"",INDEX(Mal!N$9:N$431,COUNTIF($E$108:$F640,"")-COUNT($H$108:$H640)+1,0)),"")</f>
        <v>#N/A</v>
      </c>
      <c r="Q641" s="39" t="e">
        <f>IF($E641="",IF(INDEX(Mal!O$9:O$431,COUNTIF($E$108:$F640,"")-COUNT($H$108:$H640)+1,0)=Q640,"",INDEX(Mal!O$9:O$431,COUNTIF($E$108:$F640,"")-COUNT($H$108:$H640)+1,0)),"")</f>
        <v>#N/A</v>
      </c>
      <c r="R641" s="39" t="e">
        <f>IF($E641="",IF(INDEX(Mal!P$9:P$431,COUNTIF($E$108:$F640,"")-COUNT($H$108:$H640)+1,0)=R640,"",INDEX(Mal!P$9:P$431,COUNTIF($E$108:$F640,"")-COUNT($H$108:$H640)+1,0)),"")</f>
        <v>#N/A</v>
      </c>
      <c r="S641" s="39" t="e">
        <f>IF($E641="",IF(INDEX(Mal!Q$9:Q$431,COUNTIF($E$108:$F640,"")-COUNT($H$108:$H640)+1,0)=S640,"",INDEX(Mal!Q$9:Q$431,COUNTIF($E$108:$F640,"")-COUNT($H$108:$H640)+1,0)),"")</f>
        <v>#N/A</v>
      </c>
      <c r="T641" s="39" t="e">
        <f>IF($E641="",IF(INDEX(Mal!R$9:R$431,COUNTIF($E$108:$F640,"")-COUNT($H$108:$H640)+1,0)=T640,"",INDEX(Mal!R$9:R$431,COUNTIF($E$108:$F640,"")-COUNT($H$108:$H640)+1,0)),"")</f>
        <v>#N/A</v>
      </c>
      <c r="U641" s="39" t="e">
        <f>IF($E641="",IF(INDEX(Mal!S$9:S$431,COUNTIF($E$108:$F640,"")-COUNT($H$108:$H640)+1,0)=U640,"",INDEX(Mal!S$9:S$431,COUNTIF($E$108:$F640,"")-COUNT($H$108:$H640)+1,0)),"")</f>
        <v>#N/A</v>
      </c>
      <c r="V641" s="39" t="e">
        <f t="shared" si="32"/>
        <v>#N/A</v>
      </c>
      <c r="W641" s="39" t="e">
        <f>IF(IF(AND(E641="",F641=""),INDEX(Mal!I$9:I$431,(COUNT($H$108:$H641)-COUNTIF($V$108:$V641,"")),0),"")="","",IF(AND(E641="",F641=""),INDEX(Mal!I$9:I$431,(COUNT($H$108:$H641)-COUNTIF($V$108:$V641,"")),0),""))</f>
        <v>#N/A</v>
      </c>
      <c r="X641" s="39" t="e">
        <f>IF($E641="",IF(INDEX(Mal!J$9:J$431,COUNTIF($E$108:$F640,"")-COUNT($H$108:$H640)+1,0)=X640,"",INDEX(Mal!J$9:J$431,COUNTIF($E$108:$F640,"")-COUNT($H$108:$H640)+1,0)),"")</f>
        <v>#N/A</v>
      </c>
      <c r="Y641" s="39" t="e">
        <f>IF(AND(Y640="",$H641=$H640),"",IF(VLOOKUP($H641,Mal!$A$9:$T$431,20,0)='Sales Orders'!Y640,"",VLOOKUP($H641,Mal!$A$9:$T$431,20,0)))</f>
        <v>#N/A</v>
      </c>
      <c r="Z641" s="39" t="e">
        <f t="shared" si="33"/>
        <v>#N/A</v>
      </c>
    </row>
    <row r="642" spans="1:26">
      <c r="A642" t="str">
        <f>IFERROR(IF(VLOOKUP(H642,Mal!$A$9:$A$431,1,0),"","END"),"END")</f>
        <v>END</v>
      </c>
      <c r="B642" s="39" t="e">
        <f>IF($E642="",IF(INDEX(Mal!$D$9:$D$431,COUNTIF($E$108:$F641,"")-COUNT($H$108:$H641)+1,0)=B641,"",INDEX(Mal!$D$9:$D$431,COUNTIF($E$108:$F641,"")-COUNT($H$108:$H641)+1,0)),"")</f>
        <v>#N/A</v>
      </c>
      <c r="C642" s="39" t="e">
        <f t="shared" si="34"/>
        <v>#N/A</v>
      </c>
      <c r="D642" s="39" t="e">
        <f>IF($E642="",IF(INDEX(Mal!$F$9:$F$431,COUNTIF($E$108:$F641,"")-COUNT($H$108:$H641)+1,0)=D641,"",INDEX(Mal!$F$9:$F$431,COUNTIF($E$108:$F641,"")-COUNT($H$108:$H641)+1,0)),"")</f>
        <v>#N/A</v>
      </c>
      <c r="E642" s="39" t="e">
        <f>IF(AND(E641="",$H642=$H641),"",IF(VLOOKUP(H642,Mal!$A$9:$B$431,2,0)='Sales Orders'!E641,"",VLOOKUP($H642,Mal!$A$9:$B$431,2,0)))</f>
        <v>#N/A</v>
      </c>
      <c r="F642" s="39" t="e">
        <f>IF($E642="",IF(INDEX(Mal!$C$9:$C$431,COUNTIF($E$108:$F641,"")-COUNT($H$108:$H641)+1,0)=F641,"",INDEX(Mal!$C$9:$C$431,COUNTIF($E$108:$F641,"")-COUNT($H$108:$H641)+1,0)),"")</f>
        <v>#N/A</v>
      </c>
      <c r="G642" s="39" t="e">
        <f t="shared" si="35"/>
        <v>#N/A</v>
      </c>
      <c r="H642" s="39">
        <f>IF(COUNTIF(Mal!$A$9:$A$431,'Sales Orders'!H641)+COUNTIFS(Mal!$A$9:$A$431,H641,Mal!$B$9:$B$431,"&lt;&gt;")+COUNTIFS(Mal!$A$9:$A$431,H641,Mal!$C$9:$C$431,"&lt;&gt;")=COUNTIF('Sales Orders'!$H$108:H641,'Sales Orders'!H641),'Sales Orders'!H641+1,'Sales Orders'!H641)</f>
        <v>2</v>
      </c>
      <c r="I642" s="39" t="e">
        <f>IF(E642="","",IF(Mal!$C$5="","",Mal!$C$5))</f>
        <v>#N/A</v>
      </c>
      <c r="J642" s="39" t="e">
        <f>IF(AND(J641="",$H642=$H641),"",IF(VLOOKUP($H642,Mal!$A$9:$H$431,7,0)='Sales Orders'!J641,"",VLOOKUP($H642,Mal!$A$9:$H$431,7,0)))</f>
        <v>#N/A</v>
      </c>
      <c r="K642" s="39" t="e">
        <f>IF(AND(K641="",$H642=$H641),"",IF(VLOOKUP($H642,Mal!$A$9:$H$431,8,0)='Sales Orders'!K641,"",VLOOKUP($H642,Mal!$A$9:$H$431,8,0)))</f>
        <v>#N/A</v>
      </c>
      <c r="L642" s="39" t="e">
        <f>IF(E642="","",IF(Mal!$C$6="","",Mal!$C$6))</f>
        <v>#N/A</v>
      </c>
      <c r="M642" s="39" t="e">
        <f>IF($E642="",IF(INDEX(Mal!K$9:K$431,COUNTIF($E$108:$F641,"")-COUNT($H$108:$H641)+1,0)=M641,"",INDEX(Mal!K$9:K$431,COUNTIF($E$108:$F641,"")-COUNT($H$108:$H641)+1,0)),"")</f>
        <v>#N/A</v>
      </c>
      <c r="N642" s="39" t="e">
        <f>IF($E642="",IF(INDEX(Mal!L$9:L$431,COUNTIF($E$108:$F641,"")-COUNT($H$108:$H641)+1,0)=N641,"",INDEX(Mal!L$9:L$431,COUNTIF($E$108:$F641,"")-COUNT($H$108:$H641)+1,0)),"")</f>
        <v>#N/A</v>
      </c>
      <c r="O642" s="39" t="e">
        <f>IF($E642="",IF(INDEX(Mal!M$9:M$431,COUNTIF($E$108:$F641,"")-COUNT($H$108:$H641)+1,0)=O641,"",INDEX(Mal!M$9:M$431,COUNTIF($E$108:$F641,"")-COUNT($H$108:$H641)+1,0)),"")</f>
        <v>#N/A</v>
      </c>
      <c r="P642" s="39" t="e">
        <f>IF($E642="",IF(INDEX(Mal!N$9:N$431,COUNTIF($E$108:$F641,"")-COUNT($H$108:$H641)+1,0)=P641,"",INDEX(Mal!N$9:N$431,COUNTIF($E$108:$F641,"")-COUNT($H$108:$H641)+1,0)),"")</f>
        <v>#N/A</v>
      </c>
      <c r="Q642" s="39" t="e">
        <f>IF($E642="",IF(INDEX(Mal!O$9:O$431,COUNTIF($E$108:$F641,"")-COUNT($H$108:$H641)+1,0)=Q641,"",INDEX(Mal!O$9:O$431,COUNTIF($E$108:$F641,"")-COUNT($H$108:$H641)+1,0)),"")</f>
        <v>#N/A</v>
      </c>
      <c r="R642" s="39" t="e">
        <f>IF($E642="",IF(INDEX(Mal!P$9:P$431,COUNTIF($E$108:$F641,"")-COUNT($H$108:$H641)+1,0)=R641,"",INDEX(Mal!P$9:P$431,COUNTIF($E$108:$F641,"")-COUNT($H$108:$H641)+1,0)),"")</f>
        <v>#N/A</v>
      </c>
      <c r="S642" s="39" t="e">
        <f>IF($E642="",IF(INDEX(Mal!Q$9:Q$431,COUNTIF($E$108:$F641,"")-COUNT($H$108:$H641)+1,0)=S641,"",INDEX(Mal!Q$9:Q$431,COUNTIF($E$108:$F641,"")-COUNT($H$108:$H641)+1,0)),"")</f>
        <v>#N/A</v>
      </c>
      <c r="T642" s="39" t="e">
        <f>IF($E642="",IF(INDEX(Mal!R$9:R$431,COUNTIF($E$108:$F641,"")-COUNT($H$108:$H641)+1,0)=T641,"",INDEX(Mal!R$9:R$431,COUNTIF($E$108:$F641,"")-COUNT($H$108:$H641)+1,0)),"")</f>
        <v>#N/A</v>
      </c>
      <c r="U642" s="39" t="e">
        <f>IF($E642="",IF(INDEX(Mal!S$9:S$431,COUNTIF($E$108:$F641,"")-COUNT($H$108:$H641)+1,0)=U641,"",INDEX(Mal!S$9:S$431,COUNTIF($E$108:$F641,"")-COUNT($H$108:$H641)+1,0)),"")</f>
        <v>#N/A</v>
      </c>
      <c r="V642" s="39" t="e">
        <f t="shared" si="32"/>
        <v>#N/A</v>
      </c>
      <c r="W642" s="39" t="e">
        <f>IF(IF(AND(E642="",F642=""),INDEX(Mal!I$9:I$431,(COUNT($H$108:$H642)-COUNTIF($V$108:$V642,"")),0),"")="","",IF(AND(E642="",F642=""),INDEX(Mal!I$9:I$431,(COUNT($H$108:$H642)-COUNTIF($V$108:$V642,"")),0),""))</f>
        <v>#N/A</v>
      </c>
      <c r="X642" s="39" t="e">
        <f>IF($E642="",IF(INDEX(Mal!J$9:J$431,COUNTIF($E$108:$F641,"")-COUNT($H$108:$H641)+1,0)=X641,"",INDEX(Mal!J$9:J$431,COUNTIF($E$108:$F641,"")-COUNT($H$108:$H641)+1,0)),"")</f>
        <v>#N/A</v>
      </c>
      <c r="Y642" s="39" t="e">
        <f>IF(AND(Y641="",$H642=$H641),"",IF(VLOOKUP($H642,Mal!$A$9:$T$431,20,0)='Sales Orders'!Y641,"",VLOOKUP($H642,Mal!$A$9:$T$431,20,0)))</f>
        <v>#N/A</v>
      </c>
      <c r="Z642" s="39" t="e">
        <f t="shared" si="33"/>
        <v>#N/A</v>
      </c>
    </row>
    <row r="643" spans="1:26">
      <c r="A643" t="str">
        <f>IFERROR(IF(VLOOKUP(H643,Mal!$A$9:$A$431,1,0),"","END"),"END")</f>
        <v>END</v>
      </c>
      <c r="B643" s="39" t="e">
        <f>IF($E643="",IF(INDEX(Mal!$D$9:$D$431,COUNTIF($E$108:$F642,"")-COUNT($H$108:$H642)+1,0)=B642,"",INDEX(Mal!$D$9:$D$431,COUNTIF($E$108:$F642,"")-COUNT($H$108:$H642)+1,0)),"")</f>
        <v>#N/A</v>
      </c>
      <c r="C643" s="39" t="e">
        <f t="shared" si="34"/>
        <v>#N/A</v>
      </c>
      <c r="D643" s="39" t="e">
        <f>IF($E643="",IF(INDEX(Mal!$F$9:$F$431,COUNTIF($E$108:$F642,"")-COUNT($H$108:$H642)+1,0)=D642,"",INDEX(Mal!$F$9:$F$431,COUNTIF($E$108:$F642,"")-COUNT($H$108:$H642)+1,0)),"")</f>
        <v>#N/A</v>
      </c>
      <c r="E643" s="39" t="e">
        <f>IF(AND(E642="",$H643=$H642),"",IF(VLOOKUP(H643,Mal!$A$9:$B$431,2,0)='Sales Orders'!E642,"",VLOOKUP($H643,Mal!$A$9:$B$431,2,0)))</f>
        <v>#N/A</v>
      </c>
      <c r="F643" s="39" t="e">
        <f>IF($E643="",IF(INDEX(Mal!$C$9:$C$431,COUNTIF($E$108:$F642,"")-COUNT($H$108:$H642)+1,0)=F642,"",INDEX(Mal!$C$9:$C$431,COUNTIF($E$108:$F642,"")-COUNT($H$108:$H642)+1,0)),"")</f>
        <v>#N/A</v>
      </c>
      <c r="G643" s="39" t="e">
        <f t="shared" si="35"/>
        <v>#N/A</v>
      </c>
      <c r="H643" s="39">
        <f>IF(COUNTIF(Mal!$A$9:$A$431,'Sales Orders'!H642)+COUNTIFS(Mal!$A$9:$A$431,H642,Mal!$B$9:$B$431,"&lt;&gt;")+COUNTIFS(Mal!$A$9:$A$431,H642,Mal!$C$9:$C$431,"&lt;&gt;")=COUNTIF('Sales Orders'!$H$108:H642,'Sales Orders'!H642),'Sales Orders'!H642+1,'Sales Orders'!H642)</f>
        <v>2</v>
      </c>
      <c r="I643" s="39" t="e">
        <f>IF(E643="","",IF(Mal!$C$5="","",Mal!$C$5))</f>
        <v>#N/A</v>
      </c>
      <c r="J643" s="39" t="e">
        <f>IF(AND(J642="",$H643=$H642),"",IF(VLOOKUP($H643,Mal!$A$9:$H$431,7,0)='Sales Orders'!J642,"",VLOOKUP($H643,Mal!$A$9:$H$431,7,0)))</f>
        <v>#N/A</v>
      </c>
      <c r="K643" s="39" t="e">
        <f>IF(AND(K642="",$H643=$H642),"",IF(VLOOKUP($H643,Mal!$A$9:$H$431,8,0)='Sales Orders'!K642,"",VLOOKUP($H643,Mal!$A$9:$H$431,8,0)))</f>
        <v>#N/A</v>
      </c>
      <c r="L643" s="39" t="e">
        <f>IF(E643="","",IF(Mal!$C$6="","",Mal!$C$6))</f>
        <v>#N/A</v>
      </c>
      <c r="M643" s="39" t="e">
        <f>IF($E643="",IF(INDEX(Mal!K$9:K$431,COUNTIF($E$108:$F642,"")-COUNT($H$108:$H642)+1,0)=M642,"",INDEX(Mal!K$9:K$431,COUNTIF($E$108:$F642,"")-COUNT($H$108:$H642)+1,0)),"")</f>
        <v>#N/A</v>
      </c>
      <c r="N643" s="39" t="e">
        <f>IF($E643="",IF(INDEX(Mal!L$9:L$431,COUNTIF($E$108:$F642,"")-COUNT($H$108:$H642)+1,0)=N642,"",INDEX(Mal!L$9:L$431,COUNTIF($E$108:$F642,"")-COUNT($H$108:$H642)+1,0)),"")</f>
        <v>#N/A</v>
      </c>
      <c r="O643" s="39" t="e">
        <f>IF($E643="",IF(INDEX(Mal!M$9:M$431,COUNTIF($E$108:$F642,"")-COUNT($H$108:$H642)+1,0)=O642,"",INDEX(Mal!M$9:M$431,COUNTIF($E$108:$F642,"")-COUNT($H$108:$H642)+1,0)),"")</f>
        <v>#N/A</v>
      </c>
      <c r="P643" s="39" t="e">
        <f>IF($E643="",IF(INDEX(Mal!N$9:N$431,COUNTIF($E$108:$F642,"")-COUNT($H$108:$H642)+1,0)=P642,"",INDEX(Mal!N$9:N$431,COUNTIF($E$108:$F642,"")-COUNT($H$108:$H642)+1,0)),"")</f>
        <v>#N/A</v>
      </c>
      <c r="Q643" s="39" t="e">
        <f>IF($E643="",IF(INDEX(Mal!O$9:O$431,COUNTIF($E$108:$F642,"")-COUNT($H$108:$H642)+1,0)=Q642,"",INDEX(Mal!O$9:O$431,COUNTIF($E$108:$F642,"")-COUNT($H$108:$H642)+1,0)),"")</f>
        <v>#N/A</v>
      </c>
      <c r="R643" s="39" t="e">
        <f>IF($E643="",IF(INDEX(Mal!P$9:P$431,COUNTIF($E$108:$F642,"")-COUNT($H$108:$H642)+1,0)=R642,"",INDEX(Mal!P$9:P$431,COUNTIF($E$108:$F642,"")-COUNT($H$108:$H642)+1,0)),"")</f>
        <v>#N/A</v>
      </c>
      <c r="S643" s="39" t="e">
        <f>IF($E643="",IF(INDEX(Mal!Q$9:Q$431,COUNTIF($E$108:$F642,"")-COUNT($H$108:$H642)+1,0)=S642,"",INDEX(Mal!Q$9:Q$431,COUNTIF($E$108:$F642,"")-COUNT($H$108:$H642)+1,0)),"")</f>
        <v>#N/A</v>
      </c>
      <c r="T643" s="39" t="e">
        <f>IF($E643="",IF(INDEX(Mal!R$9:R$431,COUNTIF($E$108:$F642,"")-COUNT($H$108:$H642)+1,0)=T642,"",INDEX(Mal!R$9:R$431,COUNTIF($E$108:$F642,"")-COUNT($H$108:$H642)+1,0)),"")</f>
        <v>#N/A</v>
      </c>
      <c r="U643" s="39" t="e">
        <f>IF($E643="",IF(INDEX(Mal!S$9:S$431,COUNTIF($E$108:$F642,"")-COUNT($H$108:$H642)+1,0)=U642,"",INDEX(Mal!S$9:S$431,COUNTIF($E$108:$F642,"")-COUNT($H$108:$H642)+1,0)),"")</f>
        <v>#N/A</v>
      </c>
      <c r="V643" s="39" t="e">
        <f t="shared" si="32"/>
        <v>#N/A</v>
      </c>
      <c r="W643" s="39" t="e">
        <f>IF(IF(AND(E643="",F643=""),INDEX(Mal!I$9:I$431,(COUNT($H$108:$H643)-COUNTIF($V$108:$V643,"")),0),"")="","",IF(AND(E643="",F643=""),INDEX(Mal!I$9:I$431,(COUNT($H$108:$H643)-COUNTIF($V$108:$V643,"")),0),""))</f>
        <v>#N/A</v>
      </c>
      <c r="X643" s="39" t="e">
        <f>IF($E643="",IF(INDEX(Mal!J$9:J$431,COUNTIF($E$108:$F642,"")-COUNT($H$108:$H642)+1,0)=X642,"",INDEX(Mal!J$9:J$431,COUNTIF($E$108:$F642,"")-COUNT($H$108:$H642)+1,0)),"")</f>
        <v>#N/A</v>
      </c>
      <c r="Y643" s="39" t="e">
        <f>IF(AND(Y642="",$H643=$H642),"",IF(VLOOKUP($H643,Mal!$A$9:$T$431,20,0)='Sales Orders'!Y642,"",VLOOKUP($H643,Mal!$A$9:$T$431,20,0)))</f>
        <v>#N/A</v>
      </c>
      <c r="Z643" s="39" t="e">
        <f t="shared" si="33"/>
        <v>#N/A</v>
      </c>
    </row>
    <row r="644" spans="1:26">
      <c r="A644" t="str">
        <f>IFERROR(IF(VLOOKUP(H644,Mal!$A$9:$A$431,1,0),"","END"),"END")</f>
        <v>END</v>
      </c>
      <c r="B644" s="39" t="e">
        <f>IF($E644="",IF(INDEX(Mal!$D$9:$D$431,COUNTIF($E$108:$F643,"")-COUNT($H$108:$H643)+1,0)=B643,"",INDEX(Mal!$D$9:$D$431,COUNTIF($E$108:$F643,"")-COUNT($H$108:$H643)+1,0)),"")</f>
        <v>#N/A</v>
      </c>
      <c r="C644" s="39" t="e">
        <f t="shared" si="34"/>
        <v>#N/A</v>
      </c>
      <c r="D644" s="39" t="e">
        <f>IF($E644="",IF(INDEX(Mal!$F$9:$F$431,COUNTIF($E$108:$F643,"")-COUNT($H$108:$H643)+1,0)=D643,"",INDEX(Mal!$F$9:$F$431,COUNTIF($E$108:$F643,"")-COUNT($H$108:$H643)+1,0)),"")</f>
        <v>#N/A</v>
      </c>
      <c r="E644" s="39" t="e">
        <f>IF(AND(E643="",$H644=$H643),"",IF(VLOOKUP(H644,Mal!$A$9:$B$431,2,0)='Sales Orders'!E643,"",VLOOKUP($H644,Mal!$A$9:$B$431,2,0)))</f>
        <v>#N/A</v>
      </c>
      <c r="F644" s="39" t="e">
        <f>IF($E644="",IF(INDEX(Mal!$C$9:$C$431,COUNTIF($E$108:$F643,"")-COUNT($H$108:$H643)+1,0)=F643,"",INDEX(Mal!$C$9:$C$431,COUNTIF($E$108:$F643,"")-COUNT($H$108:$H643)+1,0)),"")</f>
        <v>#N/A</v>
      </c>
      <c r="G644" s="39" t="e">
        <f t="shared" si="35"/>
        <v>#N/A</v>
      </c>
      <c r="H644" s="39">
        <f>IF(COUNTIF(Mal!$A$9:$A$431,'Sales Orders'!H643)+COUNTIFS(Mal!$A$9:$A$431,H643,Mal!$B$9:$B$431,"&lt;&gt;")+COUNTIFS(Mal!$A$9:$A$431,H643,Mal!$C$9:$C$431,"&lt;&gt;")=COUNTIF('Sales Orders'!$H$108:H643,'Sales Orders'!H643),'Sales Orders'!H643+1,'Sales Orders'!H643)</f>
        <v>2</v>
      </c>
      <c r="I644" s="39" t="e">
        <f>IF(E644="","",IF(Mal!$C$5="","",Mal!$C$5))</f>
        <v>#N/A</v>
      </c>
      <c r="J644" s="39" t="e">
        <f>IF(AND(J643="",$H644=$H643),"",IF(VLOOKUP($H644,Mal!$A$9:$H$431,7,0)='Sales Orders'!J643,"",VLOOKUP($H644,Mal!$A$9:$H$431,7,0)))</f>
        <v>#N/A</v>
      </c>
      <c r="K644" s="39" t="e">
        <f>IF(AND(K643="",$H644=$H643),"",IF(VLOOKUP($H644,Mal!$A$9:$H$431,8,0)='Sales Orders'!K643,"",VLOOKUP($H644,Mal!$A$9:$H$431,8,0)))</f>
        <v>#N/A</v>
      </c>
      <c r="L644" s="39" t="e">
        <f>IF(E644="","",IF(Mal!$C$6="","",Mal!$C$6))</f>
        <v>#N/A</v>
      </c>
      <c r="M644" s="39" t="e">
        <f>IF($E644="",IF(INDEX(Mal!K$9:K$431,COUNTIF($E$108:$F643,"")-COUNT($H$108:$H643)+1,0)=M643,"",INDEX(Mal!K$9:K$431,COUNTIF($E$108:$F643,"")-COUNT($H$108:$H643)+1,0)),"")</f>
        <v>#N/A</v>
      </c>
      <c r="N644" s="39" t="e">
        <f>IF($E644="",IF(INDEX(Mal!L$9:L$431,COUNTIF($E$108:$F643,"")-COUNT($H$108:$H643)+1,0)=N643,"",INDEX(Mal!L$9:L$431,COUNTIF($E$108:$F643,"")-COUNT($H$108:$H643)+1,0)),"")</f>
        <v>#N/A</v>
      </c>
      <c r="O644" s="39" t="e">
        <f>IF($E644="",IF(INDEX(Mal!M$9:M$431,COUNTIF($E$108:$F643,"")-COUNT($H$108:$H643)+1,0)=O643,"",INDEX(Mal!M$9:M$431,COUNTIF($E$108:$F643,"")-COUNT($H$108:$H643)+1,0)),"")</f>
        <v>#N/A</v>
      </c>
      <c r="P644" s="39" t="e">
        <f>IF($E644="",IF(INDEX(Mal!N$9:N$431,COUNTIF($E$108:$F643,"")-COUNT($H$108:$H643)+1,0)=P643,"",INDEX(Mal!N$9:N$431,COUNTIF($E$108:$F643,"")-COUNT($H$108:$H643)+1,0)),"")</f>
        <v>#N/A</v>
      </c>
      <c r="Q644" s="39" t="e">
        <f>IF($E644="",IF(INDEX(Mal!O$9:O$431,COUNTIF($E$108:$F643,"")-COUNT($H$108:$H643)+1,0)=Q643,"",INDEX(Mal!O$9:O$431,COUNTIF($E$108:$F643,"")-COUNT($H$108:$H643)+1,0)),"")</f>
        <v>#N/A</v>
      </c>
      <c r="R644" s="39" t="e">
        <f>IF($E644="",IF(INDEX(Mal!P$9:P$431,COUNTIF($E$108:$F643,"")-COUNT($H$108:$H643)+1,0)=R643,"",INDEX(Mal!P$9:P$431,COUNTIF($E$108:$F643,"")-COUNT($H$108:$H643)+1,0)),"")</f>
        <v>#N/A</v>
      </c>
      <c r="S644" s="39" t="e">
        <f>IF($E644="",IF(INDEX(Mal!Q$9:Q$431,COUNTIF($E$108:$F643,"")-COUNT($H$108:$H643)+1,0)=S643,"",INDEX(Mal!Q$9:Q$431,COUNTIF($E$108:$F643,"")-COUNT($H$108:$H643)+1,0)),"")</f>
        <v>#N/A</v>
      </c>
      <c r="T644" s="39" t="e">
        <f>IF($E644="",IF(INDEX(Mal!R$9:R$431,COUNTIF($E$108:$F643,"")-COUNT($H$108:$H643)+1,0)=T643,"",INDEX(Mal!R$9:R$431,COUNTIF($E$108:$F643,"")-COUNT($H$108:$H643)+1,0)),"")</f>
        <v>#N/A</v>
      </c>
      <c r="U644" s="39" t="e">
        <f>IF($E644="",IF(INDEX(Mal!S$9:S$431,COUNTIF($E$108:$F643,"")-COUNT($H$108:$H643)+1,0)=U643,"",INDEX(Mal!S$9:S$431,COUNTIF($E$108:$F643,"")-COUNT($H$108:$H643)+1,0)),"")</f>
        <v>#N/A</v>
      </c>
      <c r="V644" s="39" t="e">
        <f t="shared" si="32"/>
        <v>#N/A</v>
      </c>
      <c r="W644" s="39" t="e">
        <f>IF(IF(AND(E644="",F644=""),INDEX(Mal!I$9:I$431,(COUNT($H$108:$H644)-COUNTIF($V$108:$V644,"")),0),"")="","",IF(AND(E644="",F644=""),INDEX(Mal!I$9:I$431,(COUNT($H$108:$H644)-COUNTIF($V$108:$V644,"")),0),""))</f>
        <v>#N/A</v>
      </c>
      <c r="X644" s="39" t="e">
        <f>IF($E644="",IF(INDEX(Mal!J$9:J$431,COUNTIF($E$108:$F643,"")-COUNT($H$108:$H643)+1,0)=X643,"",INDEX(Mal!J$9:J$431,COUNTIF($E$108:$F643,"")-COUNT($H$108:$H643)+1,0)),"")</f>
        <v>#N/A</v>
      </c>
      <c r="Y644" s="39" t="e">
        <f>IF(AND(Y643="",$H644=$H643),"",IF(VLOOKUP($H644,Mal!$A$9:$T$431,20,0)='Sales Orders'!Y643,"",VLOOKUP($H644,Mal!$A$9:$T$431,20,0)))</f>
        <v>#N/A</v>
      </c>
      <c r="Z644" s="39" t="e">
        <f t="shared" si="33"/>
        <v>#N/A</v>
      </c>
    </row>
    <row r="645" spans="1:26">
      <c r="A645" t="str">
        <f>IFERROR(IF(VLOOKUP(H645,Mal!$A$9:$A$431,1,0),"","END"),"END")</f>
        <v>END</v>
      </c>
      <c r="B645" s="39" t="e">
        <f>IF($E645="",IF(INDEX(Mal!$D$9:$D$431,COUNTIF($E$108:$F644,"")-COUNT($H$108:$H644)+1,0)=B644,"",INDEX(Mal!$D$9:$D$431,COUNTIF($E$108:$F644,"")-COUNT($H$108:$H644)+1,0)),"")</f>
        <v>#N/A</v>
      </c>
      <c r="C645" s="39" t="e">
        <f t="shared" si="34"/>
        <v>#N/A</v>
      </c>
      <c r="D645" s="39" t="e">
        <f>IF($E645="",IF(INDEX(Mal!$F$9:$F$431,COUNTIF($E$108:$F644,"")-COUNT($H$108:$H644)+1,0)=D644,"",INDEX(Mal!$F$9:$F$431,COUNTIF($E$108:$F644,"")-COUNT($H$108:$H644)+1,0)),"")</f>
        <v>#N/A</v>
      </c>
      <c r="E645" s="39" t="e">
        <f>IF(AND(E644="",$H645=$H644),"",IF(VLOOKUP(H645,Mal!$A$9:$B$431,2,0)='Sales Orders'!E644,"",VLOOKUP($H645,Mal!$A$9:$B$431,2,0)))</f>
        <v>#N/A</v>
      </c>
      <c r="F645" s="39" t="e">
        <f>IF($E645="",IF(INDEX(Mal!$C$9:$C$431,COUNTIF($E$108:$F644,"")-COUNT($H$108:$H644)+1,0)=F644,"",INDEX(Mal!$C$9:$C$431,COUNTIF($E$108:$F644,"")-COUNT($H$108:$H644)+1,0)),"")</f>
        <v>#N/A</v>
      </c>
      <c r="G645" s="39" t="e">
        <f t="shared" si="35"/>
        <v>#N/A</v>
      </c>
      <c r="H645" s="39">
        <f>IF(COUNTIF(Mal!$A$9:$A$431,'Sales Orders'!H644)+COUNTIFS(Mal!$A$9:$A$431,H644,Mal!$B$9:$B$431,"&lt;&gt;")+COUNTIFS(Mal!$A$9:$A$431,H644,Mal!$C$9:$C$431,"&lt;&gt;")=COUNTIF('Sales Orders'!$H$108:H644,'Sales Orders'!H644),'Sales Orders'!H644+1,'Sales Orders'!H644)</f>
        <v>2</v>
      </c>
      <c r="I645" s="39" t="e">
        <f>IF(E645="","",IF(Mal!$C$5="","",Mal!$C$5))</f>
        <v>#N/A</v>
      </c>
      <c r="J645" s="39" t="e">
        <f>IF(AND(J644="",$H645=$H644),"",IF(VLOOKUP($H645,Mal!$A$9:$H$431,7,0)='Sales Orders'!J644,"",VLOOKUP($H645,Mal!$A$9:$H$431,7,0)))</f>
        <v>#N/A</v>
      </c>
      <c r="K645" s="39" t="e">
        <f>IF(AND(K644="",$H645=$H644),"",IF(VLOOKUP($H645,Mal!$A$9:$H$431,8,0)='Sales Orders'!K644,"",VLOOKUP($H645,Mal!$A$9:$H$431,8,0)))</f>
        <v>#N/A</v>
      </c>
      <c r="L645" s="39" t="e">
        <f>IF(E645="","",IF(Mal!$C$6="","",Mal!$C$6))</f>
        <v>#N/A</v>
      </c>
      <c r="M645" s="39" t="e">
        <f>IF($E645="",IF(INDEX(Mal!K$9:K$431,COUNTIF($E$108:$F644,"")-COUNT($H$108:$H644)+1,0)=M644,"",INDEX(Mal!K$9:K$431,COUNTIF($E$108:$F644,"")-COUNT($H$108:$H644)+1,0)),"")</f>
        <v>#N/A</v>
      </c>
      <c r="N645" s="39" t="e">
        <f>IF($E645="",IF(INDEX(Mal!L$9:L$431,COUNTIF($E$108:$F644,"")-COUNT($H$108:$H644)+1,0)=N644,"",INDEX(Mal!L$9:L$431,COUNTIF($E$108:$F644,"")-COUNT($H$108:$H644)+1,0)),"")</f>
        <v>#N/A</v>
      </c>
      <c r="O645" s="39" t="e">
        <f>IF($E645="",IF(INDEX(Mal!M$9:M$431,COUNTIF($E$108:$F644,"")-COUNT($H$108:$H644)+1,0)=O644,"",INDEX(Mal!M$9:M$431,COUNTIF($E$108:$F644,"")-COUNT($H$108:$H644)+1,0)),"")</f>
        <v>#N/A</v>
      </c>
      <c r="P645" s="39" t="e">
        <f>IF($E645="",IF(INDEX(Mal!N$9:N$431,COUNTIF($E$108:$F644,"")-COUNT($H$108:$H644)+1,0)=P644,"",INDEX(Mal!N$9:N$431,COUNTIF($E$108:$F644,"")-COUNT($H$108:$H644)+1,0)),"")</f>
        <v>#N/A</v>
      </c>
      <c r="Q645" s="39" t="e">
        <f>IF($E645="",IF(INDEX(Mal!O$9:O$431,COUNTIF($E$108:$F644,"")-COUNT($H$108:$H644)+1,0)=Q644,"",INDEX(Mal!O$9:O$431,COUNTIF($E$108:$F644,"")-COUNT($H$108:$H644)+1,0)),"")</f>
        <v>#N/A</v>
      </c>
      <c r="R645" s="39" t="e">
        <f>IF($E645="",IF(INDEX(Mal!P$9:P$431,COUNTIF($E$108:$F644,"")-COUNT($H$108:$H644)+1,0)=R644,"",INDEX(Mal!P$9:P$431,COUNTIF($E$108:$F644,"")-COUNT($H$108:$H644)+1,0)),"")</f>
        <v>#N/A</v>
      </c>
      <c r="S645" s="39" t="e">
        <f>IF($E645="",IF(INDEX(Mal!Q$9:Q$431,COUNTIF($E$108:$F644,"")-COUNT($H$108:$H644)+1,0)=S644,"",INDEX(Mal!Q$9:Q$431,COUNTIF($E$108:$F644,"")-COUNT($H$108:$H644)+1,0)),"")</f>
        <v>#N/A</v>
      </c>
      <c r="T645" s="39" t="e">
        <f>IF($E645="",IF(INDEX(Mal!R$9:R$431,COUNTIF($E$108:$F644,"")-COUNT($H$108:$H644)+1,0)=T644,"",INDEX(Mal!R$9:R$431,COUNTIF($E$108:$F644,"")-COUNT($H$108:$H644)+1,0)),"")</f>
        <v>#N/A</v>
      </c>
      <c r="U645" s="39" t="e">
        <f>IF($E645="",IF(INDEX(Mal!S$9:S$431,COUNTIF($E$108:$F644,"")-COUNT($H$108:$H644)+1,0)=U644,"",INDEX(Mal!S$9:S$431,COUNTIF($E$108:$F644,"")-COUNT($H$108:$H644)+1,0)),"")</f>
        <v>#N/A</v>
      </c>
      <c r="V645" s="39" t="e">
        <f t="shared" si="32"/>
        <v>#N/A</v>
      </c>
      <c r="W645" s="39" t="e">
        <f>IF(IF(AND(E645="",F645=""),INDEX(Mal!I$9:I$431,(COUNT($H$108:$H645)-COUNTIF($V$108:$V645,"")),0),"")="","",IF(AND(E645="",F645=""),INDEX(Mal!I$9:I$431,(COUNT($H$108:$H645)-COUNTIF($V$108:$V645,"")),0),""))</f>
        <v>#N/A</v>
      </c>
      <c r="X645" s="39" t="e">
        <f>IF($E645="",IF(INDEX(Mal!J$9:J$431,COUNTIF($E$108:$F644,"")-COUNT($H$108:$H644)+1,0)=X644,"",INDEX(Mal!J$9:J$431,COUNTIF($E$108:$F644,"")-COUNT($H$108:$H644)+1,0)),"")</f>
        <v>#N/A</v>
      </c>
      <c r="Y645" s="39" t="e">
        <f>IF(AND(Y644="",$H645=$H644),"",IF(VLOOKUP($H645,Mal!$A$9:$T$431,20,0)='Sales Orders'!Y644,"",VLOOKUP($H645,Mal!$A$9:$T$431,20,0)))</f>
        <v>#N/A</v>
      </c>
      <c r="Z645" s="39" t="e">
        <f t="shared" si="33"/>
        <v>#N/A</v>
      </c>
    </row>
    <row r="646" spans="1:26">
      <c r="A646" t="str">
        <f>IFERROR(IF(VLOOKUP(H646,Mal!$A$9:$A$431,1,0),"","END"),"END")</f>
        <v>END</v>
      </c>
      <c r="B646" s="39" t="e">
        <f>IF($E646="",IF(INDEX(Mal!$D$9:$D$431,COUNTIF($E$108:$F645,"")-COUNT($H$108:$H645)+1,0)=B645,"",INDEX(Mal!$D$9:$D$431,COUNTIF($E$108:$F645,"")-COUNT($H$108:$H645)+1,0)),"")</f>
        <v>#N/A</v>
      </c>
      <c r="C646" s="39" t="e">
        <f t="shared" si="34"/>
        <v>#N/A</v>
      </c>
      <c r="D646" s="39" t="e">
        <f>IF($E646="",IF(INDEX(Mal!$F$9:$F$431,COUNTIF($E$108:$F645,"")-COUNT($H$108:$H645)+1,0)=D645,"",INDEX(Mal!$F$9:$F$431,COUNTIF($E$108:$F645,"")-COUNT($H$108:$H645)+1,0)),"")</f>
        <v>#N/A</v>
      </c>
      <c r="E646" s="39" t="e">
        <f>IF(AND(E645="",$H646=$H645),"",IF(VLOOKUP(H646,Mal!$A$9:$B$431,2,0)='Sales Orders'!E645,"",VLOOKUP($H646,Mal!$A$9:$B$431,2,0)))</f>
        <v>#N/A</v>
      </c>
      <c r="F646" s="39" t="e">
        <f>IF($E646="",IF(INDEX(Mal!$C$9:$C$431,COUNTIF($E$108:$F645,"")-COUNT($H$108:$H645)+1,0)=F645,"",INDEX(Mal!$C$9:$C$431,COUNTIF($E$108:$F645,"")-COUNT($H$108:$H645)+1,0)),"")</f>
        <v>#N/A</v>
      </c>
      <c r="G646" s="39" t="e">
        <f t="shared" si="35"/>
        <v>#N/A</v>
      </c>
      <c r="H646" s="39">
        <f>IF(COUNTIF(Mal!$A$9:$A$431,'Sales Orders'!H645)+COUNTIFS(Mal!$A$9:$A$431,H645,Mal!$B$9:$B$431,"&lt;&gt;")+COUNTIFS(Mal!$A$9:$A$431,H645,Mal!$C$9:$C$431,"&lt;&gt;")=COUNTIF('Sales Orders'!$H$108:H645,'Sales Orders'!H645),'Sales Orders'!H645+1,'Sales Orders'!H645)</f>
        <v>2</v>
      </c>
      <c r="I646" s="39" t="e">
        <f>IF(E646="","",IF(Mal!$C$5="","",Mal!$C$5))</f>
        <v>#N/A</v>
      </c>
      <c r="J646" s="39" t="e">
        <f>IF(AND(J645="",$H646=$H645),"",IF(VLOOKUP($H646,Mal!$A$9:$H$431,7,0)='Sales Orders'!J645,"",VLOOKUP($H646,Mal!$A$9:$H$431,7,0)))</f>
        <v>#N/A</v>
      </c>
      <c r="K646" s="39" t="e">
        <f>IF(AND(K645="",$H646=$H645),"",IF(VLOOKUP($H646,Mal!$A$9:$H$431,8,0)='Sales Orders'!K645,"",VLOOKUP($H646,Mal!$A$9:$H$431,8,0)))</f>
        <v>#N/A</v>
      </c>
      <c r="L646" s="39" t="e">
        <f>IF(E646="","",IF(Mal!$C$6="","",Mal!$C$6))</f>
        <v>#N/A</v>
      </c>
      <c r="M646" s="39" t="e">
        <f>IF($E646="",IF(INDEX(Mal!K$9:K$431,COUNTIF($E$108:$F645,"")-COUNT($H$108:$H645)+1,0)=M645,"",INDEX(Mal!K$9:K$431,COUNTIF($E$108:$F645,"")-COUNT($H$108:$H645)+1,0)),"")</f>
        <v>#N/A</v>
      </c>
      <c r="N646" s="39" t="e">
        <f>IF($E646="",IF(INDEX(Mal!L$9:L$431,COUNTIF($E$108:$F645,"")-COUNT($H$108:$H645)+1,0)=N645,"",INDEX(Mal!L$9:L$431,COUNTIF($E$108:$F645,"")-COUNT($H$108:$H645)+1,0)),"")</f>
        <v>#N/A</v>
      </c>
      <c r="O646" s="39" t="e">
        <f>IF($E646="",IF(INDEX(Mal!M$9:M$431,COUNTIF($E$108:$F645,"")-COUNT($H$108:$H645)+1,0)=O645,"",INDEX(Mal!M$9:M$431,COUNTIF($E$108:$F645,"")-COUNT($H$108:$H645)+1,0)),"")</f>
        <v>#N/A</v>
      </c>
      <c r="P646" s="39" t="e">
        <f>IF($E646="",IF(INDEX(Mal!N$9:N$431,COUNTIF($E$108:$F645,"")-COUNT($H$108:$H645)+1,0)=P645,"",INDEX(Mal!N$9:N$431,COUNTIF($E$108:$F645,"")-COUNT($H$108:$H645)+1,0)),"")</f>
        <v>#N/A</v>
      </c>
      <c r="Q646" s="39" t="e">
        <f>IF($E646="",IF(INDEX(Mal!O$9:O$431,COUNTIF($E$108:$F645,"")-COUNT($H$108:$H645)+1,0)=Q645,"",INDEX(Mal!O$9:O$431,COUNTIF($E$108:$F645,"")-COUNT($H$108:$H645)+1,0)),"")</f>
        <v>#N/A</v>
      </c>
      <c r="R646" s="39" t="e">
        <f>IF($E646="",IF(INDEX(Mal!P$9:P$431,COUNTIF($E$108:$F645,"")-COUNT($H$108:$H645)+1,0)=R645,"",INDEX(Mal!P$9:P$431,COUNTIF($E$108:$F645,"")-COUNT($H$108:$H645)+1,0)),"")</f>
        <v>#N/A</v>
      </c>
      <c r="S646" s="39" t="e">
        <f>IF($E646="",IF(INDEX(Mal!Q$9:Q$431,COUNTIF($E$108:$F645,"")-COUNT($H$108:$H645)+1,0)=S645,"",INDEX(Mal!Q$9:Q$431,COUNTIF($E$108:$F645,"")-COUNT($H$108:$H645)+1,0)),"")</f>
        <v>#N/A</v>
      </c>
      <c r="T646" s="39" t="e">
        <f>IF($E646="",IF(INDEX(Mal!R$9:R$431,COUNTIF($E$108:$F645,"")-COUNT($H$108:$H645)+1,0)=T645,"",INDEX(Mal!R$9:R$431,COUNTIF($E$108:$F645,"")-COUNT($H$108:$H645)+1,0)),"")</f>
        <v>#N/A</v>
      </c>
      <c r="U646" s="39" t="e">
        <f>IF($E646="",IF(INDEX(Mal!S$9:S$431,COUNTIF($E$108:$F645,"")-COUNT($H$108:$H645)+1,0)=U645,"",INDEX(Mal!S$9:S$431,COUNTIF($E$108:$F645,"")-COUNT($H$108:$H645)+1,0)),"")</f>
        <v>#N/A</v>
      </c>
      <c r="V646" s="39" t="e">
        <f t="shared" si="32"/>
        <v>#N/A</v>
      </c>
      <c r="W646" s="39" t="e">
        <f>IF(IF(AND(E646="",F646=""),INDEX(Mal!I$9:I$431,(COUNT($H$108:$H646)-COUNTIF($V$108:$V646,"")),0),"")="","",IF(AND(E646="",F646=""),INDEX(Mal!I$9:I$431,(COUNT($H$108:$H646)-COUNTIF($V$108:$V646,"")),0),""))</f>
        <v>#N/A</v>
      </c>
      <c r="X646" s="39" t="e">
        <f>IF($E646="",IF(INDEX(Mal!J$9:J$431,COUNTIF($E$108:$F645,"")-COUNT($H$108:$H645)+1,0)=X645,"",INDEX(Mal!J$9:J$431,COUNTIF($E$108:$F645,"")-COUNT($H$108:$H645)+1,0)),"")</f>
        <v>#N/A</v>
      </c>
      <c r="Y646" s="39" t="e">
        <f>IF(AND(Y645="",$H646=$H645),"",IF(VLOOKUP($H646,Mal!$A$9:$T$431,20,0)='Sales Orders'!Y645,"",VLOOKUP($H646,Mal!$A$9:$T$431,20,0)))</f>
        <v>#N/A</v>
      </c>
      <c r="Z646" s="39" t="e">
        <f t="shared" si="33"/>
        <v>#N/A</v>
      </c>
    </row>
    <row r="647" spans="1:26">
      <c r="A647" t="str">
        <f>IFERROR(IF(VLOOKUP(H647,Mal!$A$9:$A$431,1,0),"","END"),"END")</f>
        <v>END</v>
      </c>
      <c r="B647" s="39" t="e">
        <f>IF($E647="",IF(INDEX(Mal!$D$9:$D$431,COUNTIF($E$108:$F646,"")-COUNT($H$108:$H646)+1,0)=B646,"",INDEX(Mal!$D$9:$D$431,COUNTIF($E$108:$F646,"")-COUNT($H$108:$H646)+1,0)),"")</f>
        <v>#N/A</v>
      </c>
      <c r="C647" s="39" t="e">
        <f t="shared" si="34"/>
        <v>#N/A</v>
      </c>
      <c r="D647" s="39" t="e">
        <f>IF($E647="",IF(INDEX(Mal!$F$9:$F$431,COUNTIF($E$108:$F646,"")-COUNT($H$108:$H646)+1,0)=D646,"",INDEX(Mal!$F$9:$F$431,COUNTIF($E$108:$F646,"")-COUNT($H$108:$H646)+1,0)),"")</f>
        <v>#N/A</v>
      </c>
      <c r="E647" s="39" t="e">
        <f>IF(AND(E646="",$H647=$H646),"",IF(VLOOKUP(H647,Mal!$A$9:$B$431,2,0)='Sales Orders'!E646,"",VLOOKUP($H647,Mal!$A$9:$B$431,2,0)))</f>
        <v>#N/A</v>
      </c>
      <c r="F647" s="39" t="e">
        <f>IF($E647="",IF(INDEX(Mal!$C$9:$C$431,COUNTIF($E$108:$F646,"")-COUNT($H$108:$H646)+1,0)=F646,"",INDEX(Mal!$C$9:$C$431,COUNTIF($E$108:$F646,"")-COUNT($H$108:$H646)+1,0)),"")</f>
        <v>#N/A</v>
      </c>
      <c r="G647" s="39" t="e">
        <f t="shared" si="35"/>
        <v>#N/A</v>
      </c>
      <c r="H647" s="39">
        <f>IF(COUNTIF(Mal!$A$9:$A$431,'Sales Orders'!H646)+COUNTIFS(Mal!$A$9:$A$431,H646,Mal!$B$9:$B$431,"&lt;&gt;")+COUNTIFS(Mal!$A$9:$A$431,H646,Mal!$C$9:$C$431,"&lt;&gt;")=COUNTIF('Sales Orders'!$H$108:H646,'Sales Orders'!H646),'Sales Orders'!H646+1,'Sales Orders'!H646)</f>
        <v>2</v>
      </c>
      <c r="I647" s="39" t="e">
        <f>IF(E647="","",IF(Mal!$C$5="","",Mal!$C$5))</f>
        <v>#N/A</v>
      </c>
      <c r="J647" s="39" t="e">
        <f>IF(AND(J646="",$H647=$H646),"",IF(VLOOKUP($H647,Mal!$A$9:$H$431,7,0)='Sales Orders'!J646,"",VLOOKUP($H647,Mal!$A$9:$H$431,7,0)))</f>
        <v>#N/A</v>
      </c>
      <c r="K647" s="39" t="e">
        <f>IF(AND(K646="",$H647=$H646),"",IF(VLOOKUP($H647,Mal!$A$9:$H$431,8,0)='Sales Orders'!K646,"",VLOOKUP($H647,Mal!$A$9:$H$431,8,0)))</f>
        <v>#N/A</v>
      </c>
      <c r="L647" s="39" t="e">
        <f>IF(E647="","",IF(Mal!$C$6="","",Mal!$C$6))</f>
        <v>#N/A</v>
      </c>
      <c r="M647" s="39" t="e">
        <f>IF($E647="",IF(INDEX(Mal!K$9:K$431,COUNTIF($E$108:$F646,"")-COUNT($H$108:$H646)+1,0)=M646,"",INDEX(Mal!K$9:K$431,COUNTIF($E$108:$F646,"")-COUNT($H$108:$H646)+1,0)),"")</f>
        <v>#N/A</v>
      </c>
      <c r="N647" s="39" t="e">
        <f>IF($E647="",IF(INDEX(Mal!L$9:L$431,COUNTIF($E$108:$F646,"")-COUNT($H$108:$H646)+1,0)=N646,"",INDEX(Mal!L$9:L$431,COUNTIF($E$108:$F646,"")-COUNT($H$108:$H646)+1,0)),"")</f>
        <v>#N/A</v>
      </c>
      <c r="O647" s="39" t="e">
        <f>IF($E647="",IF(INDEX(Mal!M$9:M$431,COUNTIF($E$108:$F646,"")-COUNT($H$108:$H646)+1,0)=O646,"",INDEX(Mal!M$9:M$431,COUNTIF($E$108:$F646,"")-COUNT($H$108:$H646)+1,0)),"")</f>
        <v>#N/A</v>
      </c>
      <c r="P647" s="39" t="e">
        <f>IF($E647="",IF(INDEX(Mal!N$9:N$431,COUNTIF($E$108:$F646,"")-COUNT($H$108:$H646)+1,0)=P646,"",INDEX(Mal!N$9:N$431,COUNTIF($E$108:$F646,"")-COUNT($H$108:$H646)+1,0)),"")</f>
        <v>#N/A</v>
      </c>
      <c r="Q647" s="39" t="e">
        <f>IF($E647="",IF(INDEX(Mal!O$9:O$431,COUNTIF($E$108:$F646,"")-COUNT($H$108:$H646)+1,0)=Q646,"",INDEX(Mal!O$9:O$431,COUNTIF($E$108:$F646,"")-COUNT($H$108:$H646)+1,0)),"")</f>
        <v>#N/A</v>
      </c>
      <c r="R647" s="39" t="e">
        <f>IF($E647="",IF(INDEX(Mal!P$9:P$431,COUNTIF($E$108:$F646,"")-COUNT($H$108:$H646)+1,0)=R646,"",INDEX(Mal!P$9:P$431,COUNTIF($E$108:$F646,"")-COUNT($H$108:$H646)+1,0)),"")</f>
        <v>#N/A</v>
      </c>
      <c r="S647" s="39" t="e">
        <f>IF($E647="",IF(INDEX(Mal!Q$9:Q$431,COUNTIF($E$108:$F646,"")-COUNT($H$108:$H646)+1,0)=S646,"",INDEX(Mal!Q$9:Q$431,COUNTIF($E$108:$F646,"")-COUNT($H$108:$H646)+1,0)),"")</f>
        <v>#N/A</v>
      </c>
      <c r="T647" s="39" t="e">
        <f>IF($E647="",IF(INDEX(Mal!R$9:R$431,COUNTIF($E$108:$F646,"")-COUNT($H$108:$H646)+1,0)=T646,"",INDEX(Mal!R$9:R$431,COUNTIF($E$108:$F646,"")-COUNT($H$108:$H646)+1,0)),"")</f>
        <v>#N/A</v>
      </c>
      <c r="U647" s="39" t="e">
        <f>IF($E647="",IF(INDEX(Mal!S$9:S$431,COUNTIF($E$108:$F646,"")-COUNT($H$108:$H646)+1,0)=U646,"",INDEX(Mal!S$9:S$431,COUNTIF($E$108:$F646,"")-COUNT($H$108:$H646)+1,0)),"")</f>
        <v>#N/A</v>
      </c>
      <c r="V647" s="39" t="e">
        <f t="shared" si="32"/>
        <v>#N/A</v>
      </c>
      <c r="W647" s="39" t="e">
        <f>IF(IF(AND(E647="",F647=""),INDEX(Mal!I$9:I$431,(COUNT($H$108:$H647)-COUNTIF($V$108:$V647,"")),0),"")="","",IF(AND(E647="",F647=""),INDEX(Mal!I$9:I$431,(COUNT($H$108:$H647)-COUNTIF($V$108:$V647,"")),0),""))</f>
        <v>#N/A</v>
      </c>
      <c r="X647" s="39" t="e">
        <f>IF($E647="",IF(INDEX(Mal!J$9:J$431,COUNTIF($E$108:$F646,"")-COUNT($H$108:$H646)+1,0)=X646,"",INDEX(Mal!J$9:J$431,COUNTIF($E$108:$F646,"")-COUNT($H$108:$H646)+1,0)),"")</f>
        <v>#N/A</v>
      </c>
      <c r="Y647" s="39" t="e">
        <f>IF(AND(Y646="",$H647=$H646),"",IF(VLOOKUP($H647,Mal!$A$9:$T$431,20,0)='Sales Orders'!Y646,"",VLOOKUP($H647,Mal!$A$9:$T$431,20,0)))</f>
        <v>#N/A</v>
      </c>
      <c r="Z647" s="39" t="e">
        <f t="shared" si="33"/>
        <v>#N/A</v>
      </c>
    </row>
    <row r="648" spans="1:26">
      <c r="A648" t="str">
        <f>IFERROR(IF(VLOOKUP(H648,Mal!$A$9:$A$431,1,0),"","END"),"END")</f>
        <v>END</v>
      </c>
      <c r="B648" s="39" t="e">
        <f>IF($E648="",IF(INDEX(Mal!$D$9:$D$431,COUNTIF($E$108:$F647,"")-COUNT($H$108:$H647)+1,0)=B647,"",INDEX(Mal!$D$9:$D$431,COUNTIF($E$108:$F647,"")-COUNT($H$108:$H647)+1,0)),"")</f>
        <v>#N/A</v>
      </c>
      <c r="C648" s="39" t="e">
        <f t="shared" si="34"/>
        <v>#N/A</v>
      </c>
      <c r="D648" s="39" t="e">
        <f>IF($E648="",IF(INDEX(Mal!$F$9:$F$431,COUNTIF($E$108:$F647,"")-COUNT($H$108:$H647)+1,0)=D647,"",INDEX(Mal!$F$9:$F$431,COUNTIF($E$108:$F647,"")-COUNT($H$108:$H647)+1,0)),"")</f>
        <v>#N/A</v>
      </c>
      <c r="E648" s="39" t="e">
        <f>IF(AND(E647="",$H648=$H647),"",IF(VLOOKUP(H648,Mal!$A$9:$B$431,2,0)='Sales Orders'!E647,"",VLOOKUP($H648,Mal!$A$9:$B$431,2,0)))</f>
        <v>#N/A</v>
      </c>
      <c r="F648" s="39" t="e">
        <f>IF($E648="",IF(INDEX(Mal!$C$9:$C$431,COUNTIF($E$108:$F647,"")-COUNT($H$108:$H647)+1,0)=F647,"",INDEX(Mal!$C$9:$C$431,COUNTIF($E$108:$F647,"")-COUNT($H$108:$H647)+1,0)),"")</f>
        <v>#N/A</v>
      </c>
      <c r="G648" s="39" t="e">
        <f t="shared" si="35"/>
        <v>#N/A</v>
      </c>
      <c r="H648" s="39">
        <f>IF(COUNTIF(Mal!$A$9:$A$431,'Sales Orders'!H647)+COUNTIFS(Mal!$A$9:$A$431,H647,Mal!$B$9:$B$431,"&lt;&gt;")+COUNTIFS(Mal!$A$9:$A$431,H647,Mal!$C$9:$C$431,"&lt;&gt;")=COUNTIF('Sales Orders'!$H$108:H647,'Sales Orders'!H647),'Sales Orders'!H647+1,'Sales Orders'!H647)</f>
        <v>2</v>
      </c>
      <c r="I648" s="39" t="e">
        <f>IF(E648="","",IF(Mal!$C$5="","",Mal!$C$5))</f>
        <v>#N/A</v>
      </c>
      <c r="J648" s="39" t="e">
        <f>IF(AND(J647="",$H648=$H647),"",IF(VLOOKUP($H648,Mal!$A$9:$H$431,7,0)='Sales Orders'!J647,"",VLOOKUP($H648,Mal!$A$9:$H$431,7,0)))</f>
        <v>#N/A</v>
      </c>
      <c r="K648" s="39" t="e">
        <f>IF(AND(K647="",$H648=$H647),"",IF(VLOOKUP($H648,Mal!$A$9:$H$431,8,0)='Sales Orders'!K647,"",VLOOKUP($H648,Mal!$A$9:$H$431,8,0)))</f>
        <v>#N/A</v>
      </c>
      <c r="L648" s="39" t="e">
        <f>IF(E648="","",IF(Mal!$C$6="","",Mal!$C$6))</f>
        <v>#N/A</v>
      </c>
      <c r="M648" s="39" t="e">
        <f>IF($E648="",IF(INDEX(Mal!K$9:K$431,COUNTIF($E$108:$F647,"")-COUNT($H$108:$H647)+1,0)=M647,"",INDEX(Mal!K$9:K$431,COUNTIF($E$108:$F647,"")-COUNT($H$108:$H647)+1,0)),"")</f>
        <v>#N/A</v>
      </c>
      <c r="N648" s="39" t="e">
        <f>IF($E648="",IF(INDEX(Mal!L$9:L$431,COUNTIF($E$108:$F647,"")-COUNT($H$108:$H647)+1,0)=N647,"",INDEX(Mal!L$9:L$431,COUNTIF($E$108:$F647,"")-COUNT($H$108:$H647)+1,0)),"")</f>
        <v>#N/A</v>
      </c>
      <c r="O648" s="39" t="e">
        <f>IF($E648="",IF(INDEX(Mal!M$9:M$431,COUNTIF($E$108:$F647,"")-COUNT($H$108:$H647)+1,0)=O647,"",INDEX(Mal!M$9:M$431,COUNTIF($E$108:$F647,"")-COUNT($H$108:$H647)+1,0)),"")</f>
        <v>#N/A</v>
      </c>
      <c r="P648" s="39" t="e">
        <f>IF($E648="",IF(INDEX(Mal!N$9:N$431,COUNTIF($E$108:$F647,"")-COUNT($H$108:$H647)+1,0)=P647,"",INDEX(Mal!N$9:N$431,COUNTIF($E$108:$F647,"")-COUNT($H$108:$H647)+1,0)),"")</f>
        <v>#N/A</v>
      </c>
      <c r="Q648" s="39" t="e">
        <f>IF($E648="",IF(INDEX(Mal!O$9:O$431,COUNTIF($E$108:$F647,"")-COUNT($H$108:$H647)+1,0)=Q647,"",INDEX(Mal!O$9:O$431,COUNTIF($E$108:$F647,"")-COUNT($H$108:$H647)+1,0)),"")</f>
        <v>#N/A</v>
      </c>
      <c r="R648" s="39" t="e">
        <f>IF($E648="",IF(INDEX(Mal!P$9:P$431,COUNTIF($E$108:$F647,"")-COUNT($H$108:$H647)+1,0)=R647,"",INDEX(Mal!P$9:P$431,COUNTIF($E$108:$F647,"")-COUNT($H$108:$H647)+1,0)),"")</f>
        <v>#N/A</v>
      </c>
      <c r="S648" s="39" t="e">
        <f>IF($E648="",IF(INDEX(Mal!Q$9:Q$431,COUNTIF($E$108:$F647,"")-COUNT($H$108:$H647)+1,0)=S647,"",INDEX(Mal!Q$9:Q$431,COUNTIF($E$108:$F647,"")-COUNT($H$108:$H647)+1,0)),"")</f>
        <v>#N/A</v>
      </c>
      <c r="T648" s="39" t="e">
        <f>IF($E648="",IF(INDEX(Mal!R$9:R$431,COUNTIF($E$108:$F647,"")-COUNT($H$108:$H647)+1,0)=T647,"",INDEX(Mal!R$9:R$431,COUNTIF($E$108:$F647,"")-COUNT($H$108:$H647)+1,0)),"")</f>
        <v>#N/A</v>
      </c>
      <c r="U648" s="39" t="e">
        <f>IF($E648="",IF(INDEX(Mal!S$9:S$431,COUNTIF($E$108:$F647,"")-COUNT($H$108:$H647)+1,0)=U647,"",INDEX(Mal!S$9:S$431,COUNTIF($E$108:$F647,"")-COUNT($H$108:$H647)+1,0)),"")</f>
        <v>#N/A</v>
      </c>
      <c r="V648" s="39" t="e">
        <f t="shared" si="32"/>
        <v>#N/A</v>
      </c>
      <c r="W648" s="39" t="e">
        <f>IF(IF(AND(E648="",F648=""),INDEX(Mal!I$9:I$431,(COUNT($H$108:$H648)-COUNTIF($V$108:$V648,"")),0),"")="","",IF(AND(E648="",F648=""),INDEX(Mal!I$9:I$431,(COUNT($H$108:$H648)-COUNTIF($V$108:$V648,"")),0),""))</f>
        <v>#N/A</v>
      </c>
      <c r="X648" s="39" t="e">
        <f>IF($E648="",IF(INDEX(Mal!J$9:J$431,COUNTIF($E$108:$F647,"")-COUNT($H$108:$H647)+1,0)=X647,"",INDEX(Mal!J$9:J$431,COUNTIF($E$108:$F647,"")-COUNT($H$108:$H647)+1,0)),"")</f>
        <v>#N/A</v>
      </c>
      <c r="Y648" s="39" t="e">
        <f>IF(AND(Y647="",$H648=$H647),"",IF(VLOOKUP($H648,Mal!$A$9:$T$431,20,0)='Sales Orders'!Y647,"",VLOOKUP($H648,Mal!$A$9:$T$431,20,0)))</f>
        <v>#N/A</v>
      </c>
      <c r="Z648" s="39" t="e">
        <f t="shared" si="33"/>
        <v>#N/A</v>
      </c>
    </row>
    <row r="649" spans="1:26">
      <c r="A649" t="str">
        <f>IFERROR(IF(VLOOKUP(H649,Mal!$A$9:$A$431,1,0),"","END"),"END")</f>
        <v>END</v>
      </c>
      <c r="B649" s="39" t="e">
        <f>IF($E649="",IF(INDEX(Mal!$D$9:$D$431,COUNTIF($E$108:$F648,"")-COUNT($H$108:$H648)+1,0)=B648,"",INDEX(Mal!$D$9:$D$431,COUNTIF($E$108:$F648,"")-COUNT($H$108:$H648)+1,0)),"")</f>
        <v>#N/A</v>
      </c>
      <c r="C649" s="39" t="e">
        <f t="shared" si="34"/>
        <v>#N/A</v>
      </c>
      <c r="D649" s="39" t="e">
        <f>IF($E649="",IF(INDEX(Mal!$F$9:$F$431,COUNTIF($E$108:$F648,"")-COUNT($H$108:$H648)+1,0)=D648,"",INDEX(Mal!$F$9:$F$431,COUNTIF($E$108:$F648,"")-COUNT($H$108:$H648)+1,0)),"")</f>
        <v>#N/A</v>
      </c>
      <c r="E649" s="39" t="e">
        <f>IF(AND(E648="",$H649=$H648),"",IF(VLOOKUP(H649,Mal!$A$9:$B$431,2,0)='Sales Orders'!E648,"",VLOOKUP($H649,Mal!$A$9:$B$431,2,0)))</f>
        <v>#N/A</v>
      </c>
      <c r="F649" s="39" t="e">
        <f>IF($E649="",IF(INDEX(Mal!$C$9:$C$431,COUNTIF($E$108:$F648,"")-COUNT($H$108:$H648)+1,0)=F648,"",INDEX(Mal!$C$9:$C$431,COUNTIF($E$108:$F648,"")-COUNT($H$108:$H648)+1,0)),"")</f>
        <v>#N/A</v>
      </c>
      <c r="G649" s="39" t="e">
        <f t="shared" si="35"/>
        <v>#N/A</v>
      </c>
      <c r="H649" s="39">
        <f>IF(COUNTIF(Mal!$A$9:$A$431,'Sales Orders'!H648)+COUNTIFS(Mal!$A$9:$A$431,H648,Mal!$B$9:$B$431,"&lt;&gt;")+COUNTIFS(Mal!$A$9:$A$431,H648,Mal!$C$9:$C$431,"&lt;&gt;")=COUNTIF('Sales Orders'!$H$108:H648,'Sales Orders'!H648),'Sales Orders'!H648+1,'Sales Orders'!H648)</f>
        <v>2</v>
      </c>
      <c r="I649" s="39" t="e">
        <f>IF(E649="","",IF(Mal!$C$5="","",Mal!$C$5))</f>
        <v>#N/A</v>
      </c>
      <c r="J649" s="39" t="e">
        <f>IF(AND(J648="",$H649=$H648),"",IF(VLOOKUP($H649,Mal!$A$9:$H$431,7,0)='Sales Orders'!J648,"",VLOOKUP($H649,Mal!$A$9:$H$431,7,0)))</f>
        <v>#N/A</v>
      </c>
      <c r="K649" s="39" t="e">
        <f>IF(AND(K648="",$H649=$H648),"",IF(VLOOKUP($H649,Mal!$A$9:$H$431,8,0)='Sales Orders'!K648,"",VLOOKUP($H649,Mal!$A$9:$H$431,8,0)))</f>
        <v>#N/A</v>
      </c>
      <c r="L649" s="39" t="e">
        <f>IF(E649="","",IF(Mal!$C$6="","",Mal!$C$6))</f>
        <v>#N/A</v>
      </c>
      <c r="M649" s="39" t="e">
        <f>IF($E649="",IF(INDEX(Mal!K$9:K$431,COUNTIF($E$108:$F648,"")-COUNT($H$108:$H648)+1,0)=M648,"",INDEX(Mal!K$9:K$431,COUNTIF($E$108:$F648,"")-COUNT($H$108:$H648)+1,0)),"")</f>
        <v>#N/A</v>
      </c>
      <c r="N649" s="39" t="e">
        <f>IF($E649="",IF(INDEX(Mal!L$9:L$431,COUNTIF($E$108:$F648,"")-COUNT($H$108:$H648)+1,0)=N648,"",INDEX(Mal!L$9:L$431,COUNTIF($E$108:$F648,"")-COUNT($H$108:$H648)+1,0)),"")</f>
        <v>#N/A</v>
      </c>
      <c r="O649" s="39" t="e">
        <f>IF($E649="",IF(INDEX(Mal!M$9:M$431,COUNTIF($E$108:$F648,"")-COUNT($H$108:$H648)+1,0)=O648,"",INDEX(Mal!M$9:M$431,COUNTIF($E$108:$F648,"")-COUNT($H$108:$H648)+1,0)),"")</f>
        <v>#N/A</v>
      </c>
      <c r="P649" s="39" t="e">
        <f>IF($E649="",IF(INDEX(Mal!N$9:N$431,COUNTIF($E$108:$F648,"")-COUNT($H$108:$H648)+1,0)=P648,"",INDEX(Mal!N$9:N$431,COUNTIF($E$108:$F648,"")-COUNT($H$108:$H648)+1,0)),"")</f>
        <v>#N/A</v>
      </c>
      <c r="Q649" s="39" t="e">
        <f>IF($E649="",IF(INDEX(Mal!O$9:O$431,COUNTIF($E$108:$F648,"")-COUNT($H$108:$H648)+1,0)=Q648,"",INDEX(Mal!O$9:O$431,COUNTIF($E$108:$F648,"")-COUNT($H$108:$H648)+1,0)),"")</f>
        <v>#N/A</v>
      </c>
      <c r="R649" s="39" t="e">
        <f>IF($E649="",IF(INDEX(Mal!P$9:P$431,COUNTIF($E$108:$F648,"")-COUNT($H$108:$H648)+1,0)=R648,"",INDEX(Mal!P$9:P$431,COUNTIF($E$108:$F648,"")-COUNT($H$108:$H648)+1,0)),"")</f>
        <v>#N/A</v>
      </c>
      <c r="S649" s="39" t="e">
        <f>IF($E649="",IF(INDEX(Mal!Q$9:Q$431,COUNTIF($E$108:$F648,"")-COUNT($H$108:$H648)+1,0)=S648,"",INDEX(Mal!Q$9:Q$431,COUNTIF($E$108:$F648,"")-COUNT($H$108:$H648)+1,0)),"")</f>
        <v>#N/A</v>
      </c>
      <c r="T649" s="39" t="e">
        <f>IF($E649="",IF(INDEX(Mal!R$9:R$431,COUNTIF($E$108:$F648,"")-COUNT($H$108:$H648)+1,0)=T648,"",INDEX(Mal!R$9:R$431,COUNTIF($E$108:$F648,"")-COUNT($H$108:$H648)+1,0)),"")</f>
        <v>#N/A</v>
      </c>
      <c r="U649" s="39" t="e">
        <f>IF($E649="",IF(INDEX(Mal!S$9:S$431,COUNTIF($E$108:$F648,"")-COUNT($H$108:$H648)+1,0)=U648,"",INDEX(Mal!S$9:S$431,COUNTIF($E$108:$F648,"")-COUNT($H$108:$H648)+1,0)),"")</f>
        <v>#N/A</v>
      </c>
      <c r="V649" s="39" t="e">
        <f t="shared" si="32"/>
        <v>#N/A</v>
      </c>
      <c r="W649" s="39" t="e">
        <f>IF(IF(AND(E649="",F649=""),INDEX(Mal!I$9:I$431,(COUNT($H$108:$H649)-COUNTIF($V$108:$V649,"")),0),"")="","",IF(AND(E649="",F649=""),INDEX(Mal!I$9:I$431,(COUNT($H$108:$H649)-COUNTIF($V$108:$V649,"")),0),""))</f>
        <v>#N/A</v>
      </c>
      <c r="X649" s="39" t="e">
        <f>IF($E649="",IF(INDEX(Mal!J$9:J$431,COUNTIF($E$108:$F648,"")-COUNT($H$108:$H648)+1,0)=X648,"",INDEX(Mal!J$9:J$431,COUNTIF($E$108:$F648,"")-COUNT($H$108:$H648)+1,0)),"")</f>
        <v>#N/A</v>
      </c>
      <c r="Y649" s="39" t="e">
        <f>IF(AND(Y648="",$H649=$H648),"",IF(VLOOKUP($H649,Mal!$A$9:$T$431,20,0)='Sales Orders'!Y648,"",VLOOKUP($H649,Mal!$A$9:$T$431,20,0)))</f>
        <v>#N/A</v>
      </c>
      <c r="Z649" s="39" t="e">
        <f t="shared" si="33"/>
        <v>#N/A</v>
      </c>
    </row>
    <row r="650" spans="1:26">
      <c r="A650" t="str">
        <f>IFERROR(IF(VLOOKUP(H650,Mal!$A$9:$A$431,1,0),"","END"),"END")</f>
        <v>END</v>
      </c>
      <c r="B650" s="39" t="e">
        <f>IF($E650="",IF(INDEX(Mal!$D$9:$D$431,COUNTIF($E$108:$F649,"")-COUNT($H$108:$H649)+1,0)=B649,"",INDEX(Mal!$D$9:$D$431,COUNTIF($E$108:$F649,"")-COUNT($H$108:$H649)+1,0)),"")</f>
        <v>#N/A</v>
      </c>
      <c r="C650" s="39" t="e">
        <f t="shared" si="34"/>
        <v>#N/A</v>
      </c>
      <c r="D650" s="39" t="e">
        <f>IF($E650="",IF(INDEX(Mal!$F$9:$F$431,COUNTIF($E$108:$F649,"")-COUNT($H$108:$H649)+1,0)=D649,"",INDEX(Mal!$F$9:$F$431,COUNTIF($E$108:$F649,"")-COUNT($H$108:$H649)+1,0)),"")</f>
        <v>#N/A</v>
      </c>
      <c r="E650" s="39" t="e">
        <f>IF(AND(E649="",$H650=$H649),"",IF(VLOOKUP(H650,Mal!$A$9:$B$431,2,0)='Sales Orders'!E649,"",VLOOKUP($H650,Mal!$A$9:$B$431,2,0)))</f>
        <v>#N/A</v>
      </c>
      <c r="F650" s="39" t="e">
        <f>IF($E650="",IF(INDEX(Mal!$C$9:$C$431,COUNTIF($E$108:$F649,"")-COUNT($H$108:$H649)+1,0)=F649,"",INDEX(Mal!$C$9:$C$431,COUNTIF($E$108:$F649,"")-COUNT($H$108:$H649)+1,0)),"")</f>
        <v>#N/A</v>
      </c>
      <c r="G650" s="39" t="e">
        <f t="shared" si="35"/>
        <v>#N/A</v>
      </c>
      <c r="H650" s="39">
        <f>IF(COUNTIF(Mal!$A$9:$A$431,'Sales Orders'!H649)+COUNTIFS(Mal!$A$9:$A$431,H649,Mal!$B$9:$B$431,"&lt;&gt;")+COUNTIFS(Mal!$A$9:$A$431,H649,Mal!$C$9:$C$431,"&lt;&gt;")=COUNTIF('Sales Orders'!$H$108:H649,'Sales Orders'!H649),'Sales Orders'!H649+1,'Sales Orders'!H649)</f>
        <v>2</v>
      </c>
      <c r="I650" s="39" t="e">
        <f>IF(E650="","",IF(Mal!$C$5="","",Mal!$C$5))</f>
        <v>#N/A</v>
      </c>
      <c r="J650" s="39" t="e">
        <f>IF(AND(J649="",$H650=$H649),"",IF(VLOOKUP($H650,Mal!$A$9:$H$431,7,0)='Sales Orders'!J649,"",VLOOKUP($H650,Mal!$A$9:$H$431,7,0)))</f>
        <v>#N/A</v>
      </c>
      <c r="K650" s="39" t="e">
        <f>IF(AND(K649="",$H650=$H649),"",IF(VLOOKUP($H650,Mal!$A$9:$H$431,8,0)='Sales Orders'!K649,"",VLOOKUP($H650,Mal!$A$9:$H$431,8,0)))</f>
        <v>#N/A</v>
      </c>
      <c r="L650" s="39" t="e">
        <f>IF(E650="","",IF(Mal!$C$6="","",Mal!$C$6))</f>
        <v>#N/A</v>
      </c>
      <c r="M650" s="39" t="e">
        <f>IF($E650="",IF(INDEX(Mal!K$9:K$431,COUNTIF($E$108:$F649,"")-COUNT($H$108:$H649)+1,0)=M649,"",INDEX(Mal!K$9:K$431,COUNTIF($E$108:$F649,"")-COUNT($H$108:$H649)+1,0)),"")</f>
        <v>#N/A</v>
      </c>
      <c r="N650" s="39" t="e">
        <f>IF($E650="",IF(INDEX(Mal!L$9:L$431,COUNTIF($E$108:$F649,"")-COUNT($H$108:$H649)+1,0)=N649,"",INDEX(Mal!L$9:L$431,COUNTIF($E$108:$F649,"")-COUNT($H$108:$H649)+1,0)),"")</f>
        <v>#N/A</v>
      </c>
      <c r="O650" s="39" t="e">
        <f>IF($E650="",IF(INDEX(Mal!M$9:M$431,COUNTIF($E$108:$F649,"")-COUNT($H$108:$H649)+1,0)=O649,"",INDEX(Mal!M$9:M$431,COUNTIF($E$108:$F649,"")-COUNT($H$108:$H649)+1,0)),"")</f>
        <v>#N/A</v>
      </c>
      <c r="P650" s="39" t="e">
        <f>IF($E650="",IF(INDEX(Mal!N$9:N$431,COUNTIF($E$108:$F649,"")-COUNT($H$108:$H649)+1,0)=P649,"",INDEX(Mal!N$9:N$431,COUNTIF($E$108:$F649,"")-COUNT($H$108:$H649)+1,0)),"")</f>
        <v>#N/A</v>
      </c>
      <c r="Q650" s="39" t="e">
        <f>IF($E650="",IF(INDEX(Mal!O$9:O$431,COUNTIF($E$108:$F649,"")-COUNT($H$108:$H649)+1,0)=Q649,"",INDEX(Mal!O$9:O$431,COUNTIF($E$108:$F649,"")-COUNT($H$108:$H649)+1,0)),"")</f>
        <v>#N/A</v>
      </c>
      <c r="R650" s="39" t="e">
        <f>IF($E650="",IF(INDEX(Mal!P$9:P$431,COUNTIF($E$108:$F649,"")-COUNT($H$108:$H649)+1,0)=R649,"",INDEX(Mal!P$9:P$431,COUNTIF($E$108:$F649,"")-COUNT($H$108:$H649)+1,0)),"")</f>
        <v>#N/A</v>
      </c>
      <c r="S650" s="39" t="e">
        <f>IF($E650="",IF(INDEX(Mal!Q$9:Q$431,COUNTIF($E$108:$F649,"")-COUNT($H$108:$H649)+1,0)=S649,"",INDEX(Mal!Q$9:Q$431,COUNTIF($E$108:$F649,"")-COUNT($H$108:$H649)+1,0)),"")</f>
        <v>#N/A</v>
      </c>
      <c r="T650" s="39" t="e">
        <f>IF($E650="",IF(INDEX(Mal!R$9:R$431,COUNTIF($E$108:$F649,"")-COUNT($H$108:$H649)+1,0)=T649,"",INDEX(Mal!R$9:R$431,COUNTIF($E$108:$F649,"")-COUNT($H$108:$H649)+1,0)),"")</f>
        <v>#N/A</v>
      </c>
      <c r="U650" s="39" t="e">
        <f>IF($E650="",IF(INDEX(Mal!S$9:S$431,COUNTIF($E$108:$F649,"")-COUNT($H$108:$H649)+1,0)=U649,"",INDEX(Mal!S$9:S$431,COUNTIF($E$108:$F649,"")-COUNT($H$108:$H649)+1,0)),"")</f>
        <v>#N/A</v>
      </c>
      <c r="V650" s="39" t="e">
        <f t="shared" si="32"/>
        <v>#N/A</v>
      </c>
      <c r="W650" s="39" t="e">
        <f>IF(IF(AND(E650="",F650=""),INDEX(Mal!I$9:I$431,(COUNT($H$108:$H650)-COUNTIF($V$108:$V650,"")),0),"")="","",IF(AND(E650="",F650=""),INDEX(Mal!I$9:I$431,(COUNT($H$108:$H650)-COUNTIF($V$108:$V650,"")),0),""))</f>
        <v>#N/A</v>
      </c>
      <c r="X650" s="39" t="e">
        <f>IF($E650="",IF(INDEX(Mal!J$9:J$431,COUNTIF($E$108:$F649,"")-COUNT($H$108:$H649)+1,0)=X649,"",INDEX(Mal!J$9:J$431,COUNTIF($E$108:$F649,"")-COUNT($H$108:$H649)+1,0)),"")</f>
        <v>#N/A</v>
      </c>
      <c r="Y650" s="39" t="e">
        <f>IF(AND(Y649="",$H650=$H649),"",IF(VLOOKUP($H650,Mal!$A$9:$T$431,20,0)='Sales Orders'!Y649,"",VLOOKUP($H650,Mal!$A$9:$T$431,20,0)))</f>
        <v>#N/A</v>
      </c>
      <c r="Z650" s="39" t="e">
        <f t="shared" si="33"/>
        <v>#N/A</v>
      </c>
    </row>
    <row r="651" spans="1:26">
      <c r="A651" t="str">
        <f>IFERROR(IF(VLOOKUP(H651,Mal!$A$9:$A$431,1,0),"","END"),"END")</f>
        <v>END</v>
      </c>
      <c r="B651" s="39" t="e">
        <f>IF($E651="",IF(INDEX(Mal!$D$9:$D$431,COUNTIF($E$108:$F650,"")-COUNT($H$108:$H650)+1,0)=B650,"",INDEX(Mal!$D$9:$D$431,COUNTIF($E$108:$F650,"")-COUNT($H$108:$H650)+1,0)),"")</f>
        <v>#N/A</v>
      </c>
      <c r="C651" s="39" t="e">
        <f t="shared" si="34"/>
        <v>#N/A</v>
      </c>
      <c r="D651" s="39" t="e">
        <f>IF($E651="",IF(INDEX(Mal!$F$9:$F$431,COUNTIF($E$108:$F650,"")-COUNT($H$108:$H650)+1,0)=D650,"",INDEX(Mal!$F$9:$F$431,COUNTIF($E$108:$F650,"")-COUNT($H$108:$H650)+1,0)),"")</f>
        <v>#N/A</v>
      </c>
      <c r="E651" s="39" t="e">
        <f>IF(AND(E650="",$H651=$H650),"",IF(VLOOKUP(H651,Mal!$A$9:$B$431,2,0)='Sales Orders'!E650,"",VLOOKUP($H651,Mal!$A$9:$B$431,2,0)))</f>
        <v>#N/A</v>
      </c>
      <c r="F651" s="39" t="e">
        <f>IF($E651="",IF(INDEX(Mal!$C$9:$C$431,COUNTIF($E$108:$F650,"")-COUNT($H$108:$H650)+1,0)=F650,"",INDEX(Mal!$C$9:$C$431,COUNTIF($E$108:$F650,"")-COUNT($H$108:$H650)+1,0)),"")</f>
        <v>#N/A</v>
      </c>
      <c r="G651" s="39" t="e">
        <f t="shared" si="35"/>
        <v>#N/A</v>
      </c>
      <c r="H651" s="39">
        <f>IF(COUNTIF(Mal!$A$9:$A$431,'Sales Orders'!H650)+COUNTIFS(Mal!$A$9:$A$431,H650,Mal!$B$9:$B$431,"&lt;&gt;")+COUNTIFS(Mal!$A$9:$A$431,H650,Mal!$C$9:$C$431,"&lt;&gt;")=COUNTIF('Sales Orders'!$H$108:H650,'Sales Orders'!H650),'Sales Orders'!H650+1,'Sales Orders'!H650)</f>
        <v>2</v>
      </c>
      <c r="I651" s="39" t="e">
        <f>IF(E651="","",IF(Mal!$C$5="","",Mal!$C$5))</f>
        <v>#N/A</v>
      </c>
      <c r="J651" s="39" t="e">
        <f>IF(AND(J650="",$H651=$H650),"",IF(VLOOKUP($H651,Mal!$A$9:$H$431,7,0)='Sales Orders'!J650,"",VLOOKUP($H651,Mal!$A$9:$H$431,7,0)))</f>
        <v>#N/A</v>
      </c>
      <c r="K651" s="39" t="e">
        <f>IF(AND(K650="",$H651=$H650),"",IF(VLOOKUP($H651,Mal!$A$9:$H$431,8,0)='Sales Orders'!K650,"",VLOOKUP($H651,Mal!$A$9:$H$431,8,0)))</f>
        <v>#N/A</v>
      </c>
      <c r="L651" s="39" t="e">
        <f>IF(E651="","",IF(Mal!$C$6="","",Mal!$C$6))</f>
        <v>#N/A</v>
      </c>
      <c r="M651" s="39" t="e">
        <f>IF($E651="",IF(INDEX(Mal!K$9:K$431,COUNTIF($E$108:$F650,"")-COUNT($H$108:$H650)+1,0)=M650,"",INDEX(Mal!K$9:K$431,COUNTIF($E$108:$F650,"")-COUNT($H$108:$H650)+1,0)),"")</f>
        <v>#N/A</v>
      </c>
      <c r="N651" s="39" t="e">
        <f>IF($E651="",IF(INDEX(Mal!L$9:L$431,COUNTIF($E$108:$F650,"")-COUNT($H$108:$H650)+1,0)=N650,"",INDEX(Mal!L$9:L$431,COUNTIF($E$108:$F650,"")-COUNT($H$108:$H650)+1,0)),"")</f>
        <v>#N/A</v>
      </c>
      <c r="O651" s="39" t="e">
        <f>IF($E651="",IF(INDEX(Mal!M$9:M$431,COUNTIF($E$108:$F650,"")-COUNT($H$108:$H650)+1,0)=O650,"",INDEX(Mal!M$9:M$431,COUNTIF($E$108:$F650,"")-COUNT($H$108:$H650)+1,0)),"")</f>
        <v>#N/A</v>
      </c>
      <c r="P651" s="39" t="e">
        <f>IF($E651="",IF(INDEX(Mal!N$9:N$431,COUNTIF($E$108:$F650,"")-COUNT($H$108:$H650)+1,0)=P650,"",INDEX(Mal!N$9:N$431,COUNTIF($E$108:$F650,"")-COUNT($H$108:$H650)+1,0)),"")</f>
        <v>#N/A</v>
      </c>
      <c r="Q651" s="39" t="e">
        <f>IF($E651="",IF(INDEX(Mal!O$9:O$431,COUNTIF($E$108:$F650,"")-COUNT($H$108:$H650)+1,0)=Q650,"",INDEX(Mal!O$9:O$431,COUNTIF($E$108:$F650,"")-COUNT($H$108:$H650)+1,0)),"")</f>
        <v>#N/A</v>
      </c>
      <c r="R651" s="39" t="e">
        <f>IF($E651="",IF(INDEX(Mal!P$9:P$431,COUNTIF($E$108:$F650,"")-COUNT($H$108:$H650)+1,0)=R650,"",INDEX(Mal!P$9:P$431,COUNTIF($E$108:$F650,"")-COUNT($H$108:$H650)+1,0)),"")</f>
        <v>#N/A</v>
      </c>
      <c r="S651" s="39" t="e">
        <f>IF($E651="",IF(INDEX(Mal!Q$9:Q$431,COUNTIF($E$108:$F650,"")-COUNT($H$108:$H650)+1,0)=S650,"",INDEX(Mal!Q$9:Q$431,COUNTIF($E$108:$F650,"")-COUNT($H$108:$H650)+1,0)),"")</f>
        <v>#N/A</v>
      </c>
      <c r="T651" s="39" t="e">
        <f>IF($E651="",IF(INDEX(Mal!R$9:R$431,COUNTIF($E$108:$F650,"")-COUNT($H$108:$H650)+1,0)=T650,"",INDEX(Mal!R$9:R$431,COUNTIF($E$108:$F650,"")-COUNT($H$108:$H650)+1,0)),"")</f>
        <v>#N/A</v>
      </c>
      <c r="U651" s="39" t="e">
        <f>IF($E651="",IF(INDEX(Mal!S$9:S$431,COUNTIF($E$108:$F650,"")-COUNT($H$108:$H650)+1,0)=U650,"",INDEX(Mal!S$9:S$431,COUNTIF($E$108:$F650,"")-COUNT($H$108:$H650)+1,0)),"")</f>
        <v>#N/A</v>
      </c>
      <c r="V651" s="39" t="e">
        <f t="shared" si="32"/>
        <v>#N/A</v>
      </c>
      <c r="W651" s="39" t="e">
        <f>IF(IF(AND(E651="",F651=""),INDEX(Mal!I$9:I$431,(COUNT($H$108:$H651)-COUNTIF($V$108:$V651,"")),0),"")="","",IF(AND(E651="",F651=""),INDEX(Mal!I$9:I$431,(COUNT($H$108:$H651)-COUNTIF($V$108:$V651,"")),0),""))</f>
        <v>#N/A</v>
      </c>
      <c r="X651" s="39" t="e">
        <f>IF($E651="",IF(INDEX(Mal!J$9:J$431,COUNTIF($E$108:$F650,"")-COUNT($H$108:$H650)+1,0)=X650,"",INDEX(Mal!J$9:J$431,COUNTIF($E$108:$F650,"")-COUNT($H$108:$H650)+1,0)),"")</f>
        <v>#N/A</v>
      </c>
      <c r="Y651" s="39" t="e">
        <f>IF(AND(Y650="",$H651=$H650),"",IF(VLOOKUP($H651,Mal!$A$9:$T$431,20,0)='Sales Orders'!Y650,"",VLOOKUP($H651,Mal!$A$9:$T$431,20,0)))</f>
        <v>#N/A</v>
      </c>
      <c r="Z651" s="39" t="e">
        <f t="shared" si="33"/>
        <v>#N/A</v>
      </c>
    </row>
    <row r="652" spans="1:26">
      <c r="A652" t="str">
        <f>IFERROR(IF(VLOOKUP(H652,Mal!$A$9:$A$431,1,0),"","END"),"END")</f>
        <v>END</v>
      </c>
      <c r="B652" s="39" t="e">
        <f>IF($E652="",IF(INDEX(Mal!$D$9:$D$431,COUNTIF($E$108:$F651,"")-COUNT($H$108:$H651)+1,0)=B651,"",INDEX(Mal!$D$9:$D$431,COUNTIF($E$108:$F651,"")-COUNT($H$108:$H651)+1,0)),"")</f>
        <v>#N/A</v>
      </c>
      <c r="C652" s="39" t="e">
        <f t="shared" si="34"/>
        <v>#N/A</v>
      </c>
      <c r="D652" s="39" t="e">
        <f>IF($E652="",IF(INDEX(Mal!$F$9:$F$431,COUNTIF($E$108:$F651,"")-COUNT($H$108:$H651)+1,0)=D651,"",INDEX(Mal!$F$9:$F$431,COUNTIF($E$108:$F651,"")-COUNT($H$108:$H651)+1,0)),"")</f>
        <v>#N/A</v>
      </c>
      <c r="E652" s="39" t="e">
        <f>IF(AND(E651="",$H652=$H651),"",IF(VLOOKUP(H652,Mal!$A$9:$B$431,2,0)='Sales Orders'!E651,"",VLOOKUP($H652,Mal!$A$9:$B$431,2,0)))</f>
        <v>#N/A</v>
      </c>
      <c r="F652" s="39" t="e">
        <f>IF($E652="",IF(INDEX(Mal!$C$9:$C$431,COUNTIF($E$108:$F651,"")-COUNT($H$108:$H651)+1,0)=F651,"",INDEX(Mal!$C$9:$C$431,COUNTIF($E$108:$F651,"")-COUNT($H$108:$H651)+1,0)),"")</f>
        <v>#N/A</v>
      </c>
      <c r="G652" s="39" t="e">
        <f t="shared" si="35"/>
        <v>#N/A</v>
      </c>
      <c r="H652" s="39">
        <f>IF(COUNTIF(Mal!$A$9:$A$431,'Sales Orders'!H651)+COUNTIFS(Mal!$A$9:$A$431,H651,Mal!$B$9:$B$431,"&lt;&gt;")+COUNTIFS(Mal!$A$9:$A$431,H651,Mal!$C$9:$C$431,"&lt;&gt;")=COUNTIF('Sales Orders'!$H$108:H651,'Sales Orders'!H651),'Sales Orders'!H651+1,'Sales Orders'!H651)</f>
        <v>2</v>
      </c>
      <c r="I652" s="39" t="e">
        <f>IF(E652="","",IF(Mal!$C$5="","",Mal!$C$5))</f>
        <v>#N/A</v>
      </c>
      <c r="J652" s="39" t="e">
        <f>IF(AND(J651="",$H652=$H651),"",IF(VLOOKUP($H652,Mal!$A$9:$H$431,7,0)='Sales Orders'!J651,"",VLOOKUP($H652,Mal!$A$9:$H$431,7,0)))</f>
        <v>#N/A</v>
      </c>
      <c r="K652" s="39" t="e">
        <f>IF(AND(K651="",$H652=$H651),"",IF(VLOOKUP($H652,Mal!$A$9:$H$431,8,0)='Sales Orders'!K651,"",VLOOKUP($H652,Mal!$A$9:$H$431,8,0)))</f>
        <v>#N/A</v>
      </c>
      <c r="L652" s="39" t="e">
        <f>IF(E652="","",IF(Mal!$C$6="","",Mal!$C$6))</f>
        <v>#N/A</v>
      </c>
      <c r="M652" s="39" t="e">
        <f>IF($E652="",IF(INDEX(Mal!K$9:K$431,COUNTIF($E$108:$F651,"")-COUNT($H$108:$H651)+1,0)=M651,"",INDEX(Mal!K$9:K$431,COUNTIF($E$108:$F651,"")-COUNT($H$108:$H651)+1,0)),"")</f>
        <v>#N/A</v>
      </c>
      <c r="N652" s="39" t="e">
        <f>IF($E652="",IF(INDEX(Mal!L$9:L$431,COUNTIF($E$108:$F651,"")-COUNT($H$108:$H651)+1,0)=N651,"",INDEX(Mal!L$9:L$431,COUNTIF($E$108:$F651,"")-COUNT($H$108:$H651)+1,0)),"")</f>
        <v>#N/A</v>
      </c>
      <c r="O652" s="39" t="e">
        <f>IF($E652="",IF(INDEX(Mal!M$9:M$431,COUNTIF($E$108:$F651,"")-COUNT($H$108:$H651)+1,0)=O651,"",INDEX(Mal!M$9:M$431,COUNTIF($E$108:$F651,"")-COUNT($H$108:$H651)+1,0)),"")</f>
        <v>#N/A</v>
      </c>
      <c r="P652" s="39" t="e">
        <f>IF($E652="",IF(INDEX(Mal!N$9:N$431,COUNTIF($E$108:$F651,"")-COUNT($H$108:$H651)+1,0)=P651,"",INDEX(Mal!N$9:N$431,COUNTIF($E$108:$F651,"")-COUNT($H$108:$H651)+1,0)),"")</f>
        <v>#N/A</v>
      </c>
      <c r="Q652" s="39" t="e">
        <f>IF($E652="",IF(INDEX(Mal!O$9:O$431,COUNTIF($E$108:$F651,"")-COUNT($H$108:$H651)+1,0)=Q651,"",INDEX(Mal!O$9:O$431,COUNTIF($E$108:$F651,"")-COUNT($H$108:$H651)+1,0)),"")</f>
        <v>#N/A</v>
      </c>
      <c r="R652" s="39" t="e">
        <f>IF($E652="",IF(INDEX(Mal!P$9:P$431,COUNTIF($E$108:$F651,"")-COUNT($H$108:$H651)+1,0)=R651,"",INDEX(Mal!P$9:P$431,COUNTIF($E$108:$F651,"")-COUNT($H$108:$H651)+1,0)),"")</f>
        <v>#N/A</v>
      </c>
      <c r="S652" s="39" t="e">
        <f>IF($E652="",IF(INDEX(Mal!Q$9:Q$431,COUNTIF($E$108:$F651,"")-COUNT($H$108:$H651)+1,0)=S651,"",INDEX(Mal!Q$9:Q$431,COUNTIF($E$108:$F651,"")-COUNT($H$108:$H651)+1,0)),"")</f>
        <v>#N/A</v>
      </c>
      <c r="T652" s="39" t="e">
        <f>IF($E652="",IF(INDEX(Mal!R$9:R$431,COUNTIF($E$108:$F651,"")-COUNT($H$108:$H651)+1,0)=T651,"",INDEX(Mal!R$9:R$431,COUNTIF($E$108:$F651,"")-COUNT($H$108:$H651)+1,0)),"")</f>
        <v>#N/A</v>
      </c>
      <c r="U652" s="39" t="e">
        <f>IF($E652="",IF(INDEX(Mal!S$9:S$431,COUNTIF($E$108:$F651,"")-COUNT($H$108:$H651)+1,0)=U651,"",INDEX(Mal!S$9:S$431,COUNTIF($E$108:$F651,"")-COUNT($H$108:$H651)+1,0)),"")</f>
        <v>#N/A</v>
      </c>
      <c r="V652" s="39" t="e">
        <f t="shared" si="32"/>
        <v>#N/A</v>
      </c>
      <c r="W652" s="39" t="e">
        <f>IF(IF(AND(E652="",F652=""),INDEX(Mal!I$9:I$431,(COUNT($H$108:$H652)-COUNTIF($V$108:$V652,"")),0),"")="","",IF(AND(E652="",F652=""),INDEX(Mal!I$9:I$431,(COUNT($H$108:$H652)-COUNTIF($V$108:$V652,"")),0),""))</f>
        <v>#N/A</v>
      </c>
      <c r="X652" s="39" t="e">
        <f>IF($E652="",IF(INDEX(Mal!J$9:J$431,COUNTIF($E$108:$F651,"")-COUNT($H$108:$H651)+1,0)=X651,"",INDEX(Mal!J$9:J$431,COUNTIF($E$108:$F651,"")-COUNT($H$108:$H651)+1,0)),"")</f>
        <v>#N/A</v>
      </c>
      <c r="Y652" s="39" t="e">
        <f>IF(AND(Y651="",$H652=$H651),"",IF(VLOOKUP($H652,Mal!$A$9:$T$431,20,0)='Sales Orders'!Y651,"",VLOOKUP($H652,Mal!$A$9:$T$431,20,0)))</f>
        <v>#N/A</v>
      </c>
      <c r="Z652" s="39" t="e">
        <f t="shared" si="33"/>
        <v>#N/A</v>
      </c>
    </row>
    <row r="653" spans="1:26">
      <c r="A653" t="str">
        <f>IFERROR(IF(VLOOKUP(H653,Mal!$A$9:$A$431,1,0),"","END"),"END")</f>
        <v>END</v>
      </c>
      <c r="B653" s="39" t="e">
        <f>IF($E653="",IF(INDEX(Mal!$D$9:$D$431,COUNTIF($E$108:$F652,"")-COUNT($H$108:$H652)+1,0)=B652,"",INDEX(Mal!$D$9:$D$431,COUNTIF($E$108:$F652,"")-COUNT($H$108:$H652)+1,0)),"")</f>
        <v>#N/A</v>
      </c>
      <c r="C653" s="39" t="e">
        <f t="shared" si="34"/>
        <v>#N/A</v>
      </c>
      <c r="D653" s="39" t="e">
        <f>IF($E653="",IF(INDEX(Mal!$F$9:$F$431,COUNTIF($E$108:$F652,"")-COUNT($H$108:$H652)+1,0)=D652,"",INDEX(Mal!$F$9:$F$431,COUNTIF($E$108:$F652,"")-COUNT($H$108:$H652)+1,0)),"")</f>
        <v>#N/A</v>
      </c>
      <c r="E653" s="39" t="e">
        <f>IF(AND(E652="",$H653=$H652),"",IF(VLOOKUP(H653,Mal!$A$9:$B$431,2,0)='Sales Orders'!E652,"",VLOOKUP($H653,Mal!$A$9:$B$431,2,0)))</f>
        <v>#N/A</v>
      </c>
      <c r="F653" s="39" t="e">
        <f>IF($E653="",IF(INDEX(Mal!$C$9:$C$431,COUNTIF($E$108:$F652,"")-COUNT($H$108:$H652)+1,0)=F652,"",INDEX(Mal!$C$9:$C$431,COUNTIF($E$108:$F652,"")-COUNT($H$108:$H652)+1,0)),"")</f>
        <v>#N/A</v>
      </c>
      <c r="G653" s="39" t="e">
        <f t="shared" si="35"/>
        <v>#N/A</v>
      </c>
      <c r="H653" s="39">
        <f>IF(COUNTIF(Mal!$A$9:$A$431,'Sales Orders'!H652)+COUNTIFS(Mal!$A$9:$A$431,H652,Mal!$B$9:$B$431,"&lt;&gt;")+COUNTIFS(Mal!$A$9:$A$431,H652,Mal!$C$9:$C$431,"&lt;&gt;")=COUNTIF('Sales Orders'!$H$108:H652,'Sales Orders'!H652),'Sales Orders'!H652+1,'Sales Orders'!H652)</f>
        <v>2</v>
      </c>
      <c r="I653" s="39" t="e">
        <f>IF(E653="","",IF(Mal!$C$5="","",Mal!$C$5))</f>
        <v>#N/A</v>
      </c>
      <c r="J653" s="39" t="e">
        <f>IF(AND(J652="",$H653=$H652),"",IF(VLOOKUP($H653,Mal!$A$9:$H$431,7,0)='Sales Orders'!J652,"",VLOOKUP($H653,Mal!$A$9:$H$431,7,0)))</f>
        <v>#N/A</v>
      </c>
      <c r="K653" s="39" t="e">
        <f>IF(AND(K652="",$H653=$H652),"",IF(VLOOKUP($H653,Mal!$A$9:$H$431,8,0)='Sales Orders'!K652,"",VLOOKUP($H653,Mal!$A$9:$H$431,8,0)))</f>
        <v>#N/A</v>
      </c>
      <c r="L653" s="39" t="e">
        <f>IF(E653="","",IF(Mal!$C$6="","",Mal!$C$6))</f>
        <v>#N/A</v>
      </c>
      <c r="M653" s="39" t="e">
        <f>IF($E653="",IF(INDEX(Mal!K$9:K$431,COUNTIF($E$108:$F652,"")-COUNT($H$108:$H652)+1,0)=M652,"",INDEX(Mal!K$9:K$431,COUNTIF($E$108:$F652,"")-COUNT($H$108:$H652)+1,0)),"")</f>
        <v>#N/A</v>
      </c>
      <c r="N653" s="39" t="e">
        <f>IF($E653="",IF(INDEX(Mal!L$9:L$431,COUNTIF($E$108:$F652,"")-COUNT($H$108:$H652)+1,0)=N652,"",INDEX(Mal!L$9:L$431,COUNTIF($E$108:$F652,"")-COUNT($H$108:$H652)+1,0)),"")</f>
        <v>#N/A</v>
      </c>
      <c r="O653" s="39" t="e">
        <f>IF($E653="",IF(INDEX(Mal!M$9:M$431,COUNTIF($E$108:$F652,"")-COUNT($H$108:$H652)+1,0)=O652,"",INDEX(Mal!M$9:M$431,COUNTIF($E$108:$F652,"")-COUNT($H$108:$H652)+1,0)),"")</f>
        <v>#N/A</v>
      </c>
      <c r="P653" s="39" t="e">
        <f>IF($E653="",IF(INDEX(Mal!N$9:N$431,COUNTIF($E$108:$F652,"")-COUNT($H$108:$H652)+1,0)=P652,"",INDEX(Mal!N$9:N$431,COUNTIF($E$108:$F652,"")-COUNT($H$108:$H652)+1,0)),"")</f>
        <v>#N/A</v>
      </c>
      <c r="Q653" s="39" t="e">
        <f>IF($E653="",IF(INDEX(Mal!O$9:O$431,COUNTIF($E$108:$F652,"")-COUNT($H$108:$H652)+1,0)=Q652,"",INDEX(Mal!O$9:O$431,COUNTIF($E$108:$F652,"")-COUNT($H$108:$H652)+1,0)),"")</f>
        <v>#N/A</v>
      </c>
      <c r="R653" s="39" t="e">
        <f>IF($E653="",IF(INDEX(Mal!P$9:P$431,COUNTIF($E$108:$F652,"")-COUNT($H$108:$H652)+1,0)=R652,"",INDEX(Mal!P$9:P$431,COUNTIF($E$108:$F652,"")-COUNT($H$108:$H652)+1,0)),"")</f>
        <v>#N/A</v>
      </c>
      <c r="S653" s="39" t="e">
        <f>IF($E653="",IF(INDEX(Mal!Q$9:Q$431,COUNTIF($E$108:$F652,"")-COUNT($H$108:$H652)+1,0)=S652,"",INDEX(Mal!Q$9:Q$431,COUNTIF($E$108:$F652,"")-COUNT($H$108:$H652)+1,0)),"")</f>
        <v>#N/A</v>
      </c>
      <c r="T653" s="39" t="e">
        <f>IF($E653="",IF(INDEX(Mal!R$9:R$431,COUNTIF($E$108:$F652,"")-COUNT($H$108:$H652)+1,0)=T652,"",INDEX(Mal!R$9:R$431,COUNTIF($E$108:$F652,"")-COUNT($H$108:$H652)+1,0)),"")</f>
        <v>#N/A</v>
      </c>
      <c r="U653" s="39" t="e">
        <f>IF($E653="",IF(INDEX(Mal!S$9:S$431,COUNTIF($E$108:$F652,"")-COUNT($H$108:$H652)+1,0)=U652,"",INDEX(Mal!S$9:S$431,COUNTIF($E$108:$F652,"")-COUNT($H$108:$H652)+1,0)),"")</f>
        <v>#N/A</v>
      </c>
      <c r="V653" s="39" t="e">
        <f t="shared" si="32"/>
        <v>#N/A</v>
      </c>
      <c r="W653" s="39" t="e">
        <f>IF(IF(AND(E653="",F653=""),INDEX(Mal!I$9:I$431,(COUNT($H$108:$H653)-COUNTIF($V$108:$V653,"")),0),"")="","",IF(AND(E653="",F653=""),INDEX(Mal!I$9:I$431,(COUNT($H$108:$H653)-COUNTIF($V$108:$V653,"")),0),""))</f>
        <v>#N/A</v>
      </c>
      <c r="X653" s="39" t="e">
        <f>IF($E653="",IF(INDEX(Mal!J$9:J$431,COUNTIF($E$108:$F652,"")-COUNT($H$108:$H652)+1,0)=X652,"",INDEX(Mal!J$9:J$431,COUNTIF($E$108:$F652,"")-COUNT($H$108:$H652)+1,0)),"")</f>
        <v>#N/A</v>
      </c>
      <c r="Y653" s="39" t="e">
        <f>IF(AND(Y652="",$H653=$H652),"",IF(VLOOKUP($H653,Mal!$A$9:$T$431,20,0)='Sales Orders'!Y652,"",VLOOKUP($H653,Mal!$A$9:$T$431,20,0)))</f>
        <v>#N/A</v>
      </c>
      <c r="Z653" s="39" t="e">
        <f t="shared" si="33"/>
        <v>#N/A</v>
      </c>
    </row>
    <row r="654" spans="1:26">
      <c r="A654" t="str">
        <f>IFERROR(IF(VLOOKUP(H654,Mal!$A$9:$A$431,1,0),"","END"),"END")</f>
        <v>END</v>
      </c>
      <c r="B654" s="39" t="e">
        <f>IF($E654="",IF(INDEX(Mal!$D$9:$D$431,COUNTIF($E$108:$F653,"")-COUNT($H$108:$H653)+1,0)=B653,"",INDEX(Mal!$D$9:$D$431,COUNTIF($E$108:$F653,"")-COUNT($H$108:$H653)+1,0)),"")</f>
        <v>#N/A</v>
      </c>
      <c r="C654" s="39" t="e">
        <f t="shared" si="34"/>
        <v>#N/A</v>
      </c>
      <c r="D654" s="39" t="e">
        <f>IF($E654="",IF(INDEX(Mal!$F$9:$F$431,COUNTIF($E$108:$F653,"")-COUNT($H$108:$H653)+1,0)=D653,"",INDEX(Mal!$F$9:$F$431,COUNTIF($E$108:$F653,"")-COUNT($H$108:$H653)+1,0)),"")</f>
        <v>#N/A</v>
      </c>
      <c r="E654" s="39" t="e">
        <f>IF(AND(E653="",$H654=$H653),"",IF(VLOOKUP(H654,Mal!$A$9:$B$431,2,0)='Sales Orders'!E653,"",VLOOKUP($H654,Mal!$A$9:$B$431,2,0)))</f>
        <v>#N/A</v>
      </c>
      <c r="F654" s="39" t="e">
        <f>IF($E654="",IF(INDEX(Mal!$C$9:$C$431,COUNTIF($E$108:$F653,"")-COUNT($H$108:$H653)+1,0)=F653,"",INDEX(Mal!$C$9:$C$431,COUNTIF($E$108:$F653,"")-COUNT($H$108:$H653)+1,0)),"")</f>
        <v>#N/A</v>
      </c>
      <c r="G654" s="39" t="e">
        <f t="shared" si="35"/>
        <v>#N/A</v>
      </c>
      <c r="H654" s="39">
        <f>IF(COUNTIF(Mal!$A$9:$A$431,'Sales Orders'!H653)+COUNTIFS(Mal!$A$9:$A$431,H653,Mal!$B$9:$B$431,"&lt;&gt;")+COUNTIFS(Mal!$A$9:$A$431,H653,Mal!$C$9:$C$431,"&lt;&gt;")=COUNTIF('Sales Orders'!$H$108:H653,'Sales Orders'!H653),'Sales Orders'!H653+1,'Sales Orders'!H653)</f>
        <v>2</v>
      </c>
      <c r="I654" s="39" t="e">
        <f>IF(E654="","",IF(Mal!$C$5="","",Mal!$C$5))</f>
        <v>#N/A</v>
      </c>
      <c r="J654" s="39" t="e">
        <f>IF(AND(J653="",$H654=$H653),"",IF(VLOOKUP($H654,Mal!$A$9:$H$431,7,0)='Sales Orders'!J653,"",VLOOKUP($H654,Mal!$A$9:$H$431,7,0)))</f>
        <v>#N/A</v>
      </c>
      <c r="K654" s="39" t="e">
        <f>IF(AND(K653="",$H654=$H653),"",IF(VLOOKUP($H654,Mal!$A$9:$H$431,8,0)='Sales Orders'!K653,"",VLOOKUP($H654,Mal!$A$9:$H$431,8,0)))</f>
        <v>#N/A</v>
      </c>
      <c r="L654" s="39" t="e">
        <f>IF(E654="","",IF(Mal!$C$6="","",Mal!$C$6))</f>
        <v>#N/A</v>
      </c>
      <c r="M654" s="39" t="e">
        <f>IF($E654="",IF(INDEX(Mal!K$9:K$431,COUNTIF($E$108:$F653,"")-COUNT($H$108:$H653)+1,0)=M653,"",INDEX(Mal!K$9:K$431,COUNTIF($E$108:$F653,"")-COUNT($H$108:$H653)+1,0)),"")</f>
        <v>#N/A</v>
      </c>
      <c r="N654" s="39" t="e">
        <f>IF($E654="",IF(INDEX(Mal!L$9:L$431,COUNTIF($E$108:$F653,"")-COUNT($H$108:$H653)+1,0)=N653,"",INDEX(Mal!L$9:L$431,COUNTIF($E$108:$F653,"")-COUNT($H$108:$H653)+1,0)),"")</f>
        <v>#N/A</v>
      </c>
      <c r="O654" s="39" t="e">
        <f>IF($E654="",IF(INDEX(Mal!M$9:M$431,COUNTIF($E$108:$F653,"")-COUNT($H$108:$H653)+1,0)=O653,"",INDEX(Mal!M$9:M$431,COUNTIF($E$108:$F653,"")-COUNT($H$108:$H653)+1,0)),"")</f>
        <v>#N/A</v>
      </c>
      <c r="P654" s="39" t="e">
        <f>IF($E654="",IF(INDEX(Mal!N$9:N$431,COUNTIF($E$108:$F653,"")-COUNT($H$108:$H653)+1,0)=P653,"",INDEX(Mal!N$9:N$431,COUNTIF($E$108:$F653,"")-COUNT($H$108:$H653)+1,0)),"")</f>
        <v>#N/A</v>
      </c>
      <c r="Q654" s="39" t="e">
        <f>IF($E654="",IF(INDEX(Mal!O$9:O$431,COUNTIF($E$108:$F653,"")-COUNT($H$108:$H653)+1,0)=Q653,"",INDEX(Mal!O$9:O$431,COUNTIF($E$108:$F653,"")-COUNT($H$108:$H653)+1,0)),"")</f>
        <v>#N/A</v>
      </c>
      <c r="R654" s="39" t="e">
        <f>IF($E654="",IF(INDEX(Mal!P$9:P$431,COUNTIF($E$108:$F653,"")-COUNT($H$108:$H653)+1,0)=R653,"",INDEX(Mal!P$9:P$431,COUNTIF($E$108:$F653,"")-COUNT($H$108:$H653)+1,0)),"")</f>
        <v>#N/A</v>
      </c>
      <c r="S654" s="39" t="e">
        <f>IF($E654="",IF(INDEX(Mal!Q$9:Q$431,COUNTIF($E$108:$F653,"")-COUNT($H$108:$H653)+1,0)=S653,"",INDEX(Mal!Q$9:Q$431,COUNTIF($E$108:$F653,"")-COUNT($H$108:$H653)+1,0)),"")</f>
        <v>#N/A</v>
      </c>
      <c r="T654" s="39" t="e">
        <f>IF($E654="",IF(INDEX(Mal!R$9:R$431,COUNTIF($E$108:$F653,"")-COUNT($H$108:$H653)+1,0)=T653,"",INDEX(Mal!R$9:R$431,COUNTIF($E$108:$F653,"")-COUNT($H$108:$H653)+1,0)),"")</f>
        <v>#N/A</v>
      </c>
      <c r="U654" s="39" t="e">
        <f>IF($E654="",IF(INDEX(Mal!S$9:S$431,COUNTIF($E$108:$F653,"")-COUNT($H$108:$H653)+1,0)=U653,"",INDEX(Mal!S$9:S$431,COUNTIF($E$108:$F653,"")-COUNT($H$108:$H653)+1,0)),"")</f>
        <v>#N/A</v>
      </c>
      <c r="V654" s="39" t="e">
        <f t="shared" si="32"/>
        <v>#N/A</v>
      </c>
      <c r="W654" s="39" t="e">
        <f>IF(IF(AND(E654="",F654=""),INDEX(Mal!I$9:I$431,(COUNT($H$108:$H654)-COUNTIF($V$108:$V654,"")),0),"")="","",IF(AND(E654="",F654=""),INDEX(Mal!I$9:I$431,(COUNT($H$108:$H654)-COUNTIF($V$108:$V654,"")),0),""))</f>
        <v>#N/A</v>
      </c>
      <c r="X654" s="39" t="e">
        <f>IF($E654="",IF(INDEX(Mal!J$9:J$431,COUNTIF($E$108:$F653,"")-COUNT($H$108:$H653)+1,0)=X653,"",INDEX(Mal!J$9:J$431,COUNTIF($E$108:$F653,"")-COUNT($H$108:$H653)+1,0)),"")</f>
        <v>#N/A</v>
      </c>
      <c r="Y654" s="39" t="e">
        <f>IF(AND(Y653="",$H654=$H653),"",IF(VLOOKUP($H654,Mal!$A$9:$T$431,20,0)='Sales Orders'!Y653,"",VLOOKUP($H654,Mal!$A$9:$T$431,20,0)))</f>
        <v>#N/A</v>
      </c>
      <c r="Z654" s="39" t="e">
        <f t="shared" si="33"/>
        <v>#N/A</v>
      </c>
    </row>
    <row r="655" spans="1:26">
      <c r="A655" t="str">
        <f>IFERROR(IF(VLOOKUP(H655,Mal!$A$9:$A$431,1,0),"","END"),"END")</f>
        <v>END</v>
      </c>
      <c r="B655" s="39" t="e">
        <f>IF($E655="",IF(INDEX(Mal!$D$9:$D$431,COUNTIF($E$108:$F654,"")-COUNT($H$108:$H654)+1,0)=B654,"",INDEX(Mal!$D$9:$D$431,COUNTIF($E$108:$F654,"")-COUNT($H$108:$H654)+1,0)),"")</f>
        <v>#N/A</v>
      </c>
      <c r="C655" s="39" t="e">
        <f t="shared" si="34"/>
        <v>#N/A</v>
      </c>
      <c r="D655" s="39" t="e">
        <f>IF($E655="",IF(INDEX(Mal!$F$9:$F$431,COUNTIF($E$108:$F654,"")-COUNT($H$108:$H654)+1,0)=D654,"",INDEX(Mal!$F$9:$F$431,COUNTIF($E$108:$F654,"")-COUNT($H$108:$H654)+1,0)),"")</f>
        <v>#N/A</v>
      </c>
      <c r="E655" s="39" t="e">
        <f>IF(AND(E654="",$H655=$H654),"",IF(VLOOKUP(H655,Mal!$A$9:$B$431,2,0)='Sales Orders'!E654,"",VLOOKUP($H655,Mal!$A$9:$B$431,2,0)))</f>
        <v>#N/A</v>
      </c>
      <c r="F655" s="39" t="e">
        <f>IF($E655="",IF(INDEX(Mal!$C$9:$C$431,COUNTIF($E$108:$F654,"")-COUNT($H$108:$H654)+1,0)=F654,"",INDEX(Mal!$C$9:$C$431,COUNTIF($E$108:$F654,"")-COUNT($H$108:$H654)+1,0)),"")</f>
        <v>#N/A</v>
      </c>
      <c r="G655" s="39" t="e">
        <f t="shared" si="35"/>
        <v>#N/A</v>
      </c>
      <c r="H655" s="39">
        <f>IF(COUNTIF(Mal!$A$9:$A$431,'Sales Orders'!H654)+COUNTIFS(Mal!$A$9:$A$431,H654,Mal!$B$9:$B$431,"&lt;&gt;")+COUNTIFS(Mal!$A$9:$A$431,H654,Mal!$C$9:$C$431,"&lt;&gt;")=COUNTIF('Sales Orders'!$H$108:H654,'Sales Orders'!H654),'Sales Orders'!H654+1,'Sales Orders'!H654)</f>
        <v>2</v>
      </c>
      <c r="I655" s="39" t="e">
        <f>IF(E655="","",IF(Mal!$C$5="","",Mal!$C$5))</f>
        <v>#N/A</v>
      </c>
      <c r="J655" s="39" t="e">
        <f>IF(AND(J654="",$H655=$H654),"",IF(VLOOKUP($H655,Mal!$A$9:$H$431,7,0)='Sales Orders'!J654,"",VLOOKUP($H655,Mal!$A$9:$H$431,7,0)))</f>
        <v>#N/A</v>
      </c>
      <c r="K655" s="39" t="e">
        <f>IF(AND(K654="",$H655=$H654),"",IF(VLOOKUP($H655,Mal!$A$9:$H$431,8,0)='Sales Orders'!K654,"",VLOOKUP($H655,Mal!$A$9:$H$431,8,0)))</f>
        <v>#N/A</v>
      </c>
      <c r="L655" s="39" t="e">
        <f>IF(E655="","",IF(Mal!$C$6="","",Mal!$C$6))</f>
        <v>#N/A</v>
      </c>
      <c r="M655" s="39" t="e">
        <f>IF($E655="",IF(INDEX(Mal!K$9:K$431,COUNTIF($E$108:$F654,"")-COUNT($H$108:$H654)+1,0)=M654,"",INDEX(Mal!K$9:K$431,COUNTIF($E$108:$F654,"")-COUNT($H$108:$H654)+1,0)),"")</f>
        <v>#N/A</v>
      </c>
      <c r="N655" s="39" t="e">
        <f>IF($E655="",IF(INDEX(Mal!L$9:L$431,COUNTIF($E$108:$F654,"")-COUNT($H$108:$H654)+1,0)=N654,"",INDEX(Mal!L$9:L$431,COUNTIF($E$108:$F654,"")-COUNT($H$108:$H654)+1,0)),"")</f>
        <v>#N/A</v>
      </c>
      <c r="O655" s="39" t="e">
        <f>IF($E655="",IF(INDEX(Mal!M$9:M$431,COUNTIF($E$108:$F654,"")-COUNT($H$108:$H654)+1,0)=O654,"",INDEX(Mal!M$9:M$431,COUNTIF($E$108:$F654,"")-COUNT($H$108:$H654)+1,0)),"")</f>
        <v>#N/A</v>
      </c>
      <c r="P655" s="39" t="e">
        <f>IF($E655="",IF(INDEX(Mal!N$9:N$431,COUNTIF($E$108:$F654,"")-COUNT($H$108:$H654)+1,0)=P654,"",INDEX(Mal!N$9:N$431,COUNTIF($E$108:$F654,"")-COUNT($H$108:$H654)+1,0)),"")</f>
        <v>#N/A</v>
      </c>
      <c r="Q655" s="39" t="e">
        <f>IF($E655="",IF(INDEX(Mal!O$9:O$431,COUNTIF($E$108:$F654,"")-COUNT($H$108:$H654)+1,0)=Q654,"",INDEX(Mal!O$9:O$431,COUNTIF($E$108:$F654,"")-COUNT($H$108:$H654)+1,0)),"")</f>
        <v>#N/A</v>
      </c>
      <c r="R655" s="39" t="e">
        <f>IF($E655="",IF(INDEX(Mal!P$9:P$431,COUNTIF($E$108:$F654,"")-COUNT($H$108:$H654)+1,0)=R654,"",INDEX(Mal!P$9:P$431,COUNTIF($E$108:$F654,"")-COUNT($H$108:$H654)+1,0)),"")</f>
        <v>#N/A</v>
      </c>
      <c r="S655" s="39" t="e">
        <f>IF($E655="",IF(INDEX(Mal!Q$9:Q$431,COUNTIF($E$108:$F654,"")-COUNT($H$108:$H654)+1,0)=S654,"",INDEX(Mal!Q$9:Q$431,COUNTIF($E$108:$F654,"")-COUNT($H$108:$H654)+1,0)),"")</f>
        <v>#N/A</v>
      </c>
      <c r="T655" s="39" t="e">
        <f>IF($E655="",IF(INDEX(Mal!R$9:R$431,COUNTIF($E$108:$F654,"")-COUNT($H$108:$H654)+1,0)=T654,"",INDEX(Mal!R$9:R$431,COUNTIF($E$108:$F654,"")-COUNT($H$108:$H654)+1,0)),"")</f>
        <v>#N/A</v>
      </c>
      <c r="U655" s="39" t="e">
        <f>IF($E655="",IF(INDEX(Mal!S$9:S$431,COUNTIF($E$108:$F654,"")-COUNT($H$108:$H654)+1,0)=U654,"",INDEX(Mal!S$9:S$431,COUNTIF($E$108:$F654,"")-COUNT($H$108:$H654)+1,0)),"")</f>
        <v>#N/A</v>
      </c>
      <c r="V655" s="39" t="e">
        <f t="shared" si="32"/>
        <v>#N/A</v>
      </c>
      <c r="W655" s="39" t="e">
        <f>IF(IF(AND(E655="",F655=""),INDEX(Mal!I$9:I$431,(COUNT($H$108:$H655)-COUNTIF($V$108:$V655,"")),0),"")="","",IF(AND(E655="",F655=""),INDEX(Mal!I$9:I$431,(COUNT($H$108:$H655)-COUNTIF($V$108:$V655,"")),0),""))</f>
        <v>#N/A</v>
      </c>
      <c r="X655" s="39" t="e">
        <f>IF($E655="",IF(INDEX(Mal!J$9:J$431,COUNTIF($E$108:$F654,"")-COUNT($H$108:$H654)+1,0)=X654,"",INDEX(Mal!J$9:J$431,COUNTIF($E$108:$F654,"")-COUNT($H$108:$H654)+1,0)),"")</f>
        <v>#N/A</v>
      </c>
      <c r="Y655" s="39" t="e">
        <f>IF(AND(Y654="",$H655=$H654),"",IF(VLOOKUP($H655,Mal!$A$9:$T$431,20,0)='Sales Orders'!Y654,"",VLOOKUP($H655,Mal!$A$9:$T$431,20,0)))</f>
        <v>#N/A</v>
      </c>
      <c r="Z655" s="39" t="e">
        <f t="shared" si="33"/>
        <v>#N/A</v>
      </c>
    </row>
    <row r="656" spans="1:26">
      <c r="A656" t="str">
        <f>IFERROR(IF(VLOOKUP(H656,Mal!$A$9:$A$431,1,0),"","END"),"END")</f>
        <v>END</v>
      </c>
      <c r="B656" s="39" t="e">
        <f>IF($E656="",IF(INDEX(Mal!$D$9:$D$431,COUNTIF($E$108:$F655,"")-COUNT($H$108:$H655)+1,0)=B655,"",INDEX(Mal!$D$9:$D$431,COUNTIF($E$108:$F655,"")-COUNT($H$108:$H655)+1,0)),"")</f>
        <v>#N/A</v>
      </c>
      <c r="C656" s="39" t="e">
        <f t="shared" si="34"/>
        <v>#N/A</v>
      </c>
      <c r="D656" s="39" t="e">
        <f>IF($E656="",IF(INDEX(Mal!$F$9:$F$431,COUNTIF($E$108:$F655,"")-COUNT($H$108:$H655)+1,0)=D655,"",INDEX(Mal!$F$9:$F$431,COUNTIF($E$108:$F655,"")-COUNT($H$108:$H655)+1,0)),"")</f>
        <v>#N/A</v>
      </c>
      <c r="E656" s="39" t="e">
        <f>IF(AND(E655="",$H656=$H655),"",IF(VLOOKUP(H656,Mal!$A$9:$B$431,2,0)='Sales Orders'!E655,"",VLOOKUP($H656,Mal!$A$9:$B$431,2,0)))</f>
        <v>#N/A</v>
      </c>
      <c r="F656" s="39" t="e">
        <f>IF($E656="",IF(INDEX(Mal!$C$9:$C$431,COUNTIF($E$108:$F655,"")-COUNT($H$108:$H655)+1,0)=F655,"",INDEX(Mal!$C$9:$C$431,COUNTIF($E$108:$F655,"")-COUNT($H$108:$H655)+1,0)),"")</f>
        <v>#N/A</v>
      </c>
      <c r="G656" s="39" t="e">
        <f t="shared" si="35"/>
        <v>#N/A</v>
      </c>
      <c r="H656" s="39">
        <f>IF(COUNTIF(Mal!$A$9:$A$431,'Sales Orders'!H655)+COUNTIFS(Mal!$A$9:$A$431,H655,Mal!$B$9:$B$431,"&lt;&gt;")+COUNTIFS(Mal!$A$9:$A$431,H655,Mal!$C$9:$C$431,"&lt;&gt;")=COUNTIF('Sales Orders'!$H$108:H655,'Sales Orders'!H655),'Sales Orders'!H655+1,'Sales Orders'!H655)</f>
        <v>2</v>
      </c>
      <c r="I656" s="39" t="e">
        <f>IF(E656="","",IF(Mal!$C$5="","",Mal!$C$5))</f>
        <v>#N/A</v>
      </c>
      <c r="J656" s="39" t="e">
        <f>IF(AND(J655="",$H656=$H655),"",IF(VLOOKUP($H656,Mal!$A$9:$H$431,7,0)='Sales Orders'!J655,"",VLOOKUP($H656,Mal!$A$9:$H$431,7,0)))</f>
        <v>#N/A</v>
      </c>
      <c r="K656" s="39" t="e">
        <f>IF(AND(K655="",$H656=$H655),"",IF(VLOOKUP($H656,Mal!$A$9:$H$431,8,0)='Sales Orders'!K655,"",VLOOKUP($H656,Mal!$A$9:$H$431,8,0)))</f>
        <v>#N/A</v>
      </c>
      <c r="L656" s="39" t="e">
        <f>IF(E656="","",IF(Mal!$C$6="","",Mal!$C$6))</f>
        <v>#N/A</v>
      </c>
      <c r="M656" s="39" t="e">
        <f>IF($E656="",IF(INDEX(Mal!K$9:K$431,COUNTIF($E$108:$F655,"")-COUNT($H$108:$H655)+1,0)=M655,"",INDEX(Mal!K$9:K$431,COUNTIF($E$108:$F655,"")-COUNT($H$108:$H655)+1,0)),"")</f>
        <v>#N/A</v>
      </c>
      <c r="N656" s="39" t="e">
        <f>IF($E656="",IF(INDEX(Mal!L$9:L$431,COUNTIF($E$108:$F655,"")-COUNT($H$108:$H655)+1,0)=N655,"",INDEX(Mal!L$9:L$431,COUNTIF($E$108:$F655,"")-COUNT($H$108:$H655)+1,0)),"")</f>
        <v>#N/A</v>
      </c>
      <c r="O656" s="39" t="e">
        <f>IF($E656="",IF(INDEX(Mal!M$9:M$431,COUNTIF($E$108:$F655,"")-COUNT($H$108:$H655)+1,0)=O655,"",INDEX(Mal!M$9:M$431,COUNTIF($E$108:$F655,"")-COUNT($H$108:$H655)+1,0)),"")</f>
        <v>#N/A</v>
      </c>
      <c r="P656" s="39" t="e">
        <f>IF($E656="",IF(INDEX(Mal!N$9:N$431,COUNTIF($E$108:$F655,"")-COUNT($H$108:$H655)+1,0)=P655,"",INDEX(Mal!N$9:N$431,COUNTIF($E$108:$F655,"")-COUNT($H$108:$H655)+1,0)),"")</f>
        <v>#N/A</v>
      </c>
      <c r="Q656" s="39" t="e">
        <f>IF($E656="",IF(INDEX(Mal!O$9:O$431,COUNTIF($E$108:$F655,"")-COUNT($H$108:$H655)+1,0)=Q655,"",INDEX(Mal!O$9:O$431,COUNTIF($E$108:$F655,"")-COUNT($H$108:$H655)+1,0)),"")</f>
        <v>#N/A</v>
      </c>
      <c r="R656" s="39" t="e">
        <f>IF($E656="",IF(INDEX(Mal!P$9:P$431,COUNTIF($E$108:$F655,"")-COUNT($H$108:$H655)+1,0)=R655,"",INDEX(Mal!P$9:P$431,COUNTIF($E$108:$F655,"")-COUNT($H$108:$H655)+1,0)),"")</f>
        <v>#N/A</v>
      </c>
      <c r="S656" s="39" t="e">
        <f>IF($E656="",IF(INDEX(Mal!Q$9:Q$431,COUNTIF($E$108:$F655,"")-COUNT($H$108:$H655)+1,0)=S655,"",INDEX(Mal!Q$9:Q$431,COUNTIF($E$108:$F655,"")-COUNT($H$108:$H655)+1,0)),"")</f>
        <v>#N/A</v>
      </c>
      <c r="T656" s="39" t="e">
        <f>IF($E656="",IF(INDEX(Mal!R$9:R$431,COUNTIF($E$108:$F655,"")-COUNT($H$108:$H655)+1,0)=T655,"",INDEX(Mal!R$9:R$431,COUNTIF($E$108:$F655,"")-COUNT($H$108:$H655)+1,0)),"")</f>
        <v>#N/A</v>
      </c>
      <c r="U656" s="39" t="e">
        <f>IF($E656="",IF(INDEX(Mal!S$9:S$431,COUNTIF($E$108:$F655,"")-COUNT($H$108:$H655)+1,0)=U655,"",INDEX(Mal!S$9:S$431,COUNTIF($E$108:$F655,"")-COUNT($H$108:$H655)+1,0)),"")</f>
        <v>#N/A</v>
      </c>
      <c r="V656" s="39" t="e">
        <f t="shared" si="32"/>
        <v>#N/A</v>
      </c>
      <c r="W656" s="39" t="e">
        <f>IF(IF(AND(E656="",F656=""),INDEX(Mal!I$9:I$431,(COUNT($H$108:$H656)-COUNTIF($V$108:$V656,"")),0),"")="","",IF(AND(E656="",F656=""),INDEX(Mal!I$9:I$431,(COUNT($H$108:$H656)-COUNTIF($V$108:$V656,"")),0),""))</f>
        <v>#N/A</v>
      </c>
      <c r="X656" s="39" t="e">
        <f>IF($E656="",IF(INDEX(Mal!J$9:J$431,COUNTIF($E$108:$F655,"")-COUNT($H$108:$H655)+1,0)=X655,"",INDEX(Mal!J$9:J$431,COUNTIF($E$108:$F655,"")-COUNT($H$108:$H655)+1,0)),"")</f>
        <v>#N/A</v>
      </c>
      <c r="Y656" s="39" t="e">
        <f>IF(AND(Y655="",$H656=$H655),"",IF(VLOOKUP($H656,Mal!$A$9:$T$431,20,0)='Sales Orders'!Y655,"",VLOOKUP($H656,Mal!$A$9:$T$431,20,0)))</f>
        <v>#N/A</v>
      </c>
      <c r="Z656" s="39" t="e">
        <f t="shared" si="33"/>
        <v>#N/A</v>
      </c>
    </row>
    <row r="657" spans="1:26">
      <c r="A657" t="str">
        <f>IFERROR(IF(VLOOKUP(H657,Mal!$A$9:$A$431,1,0),"","END"),"END")</f>
        <v>END</v>
      </c>
      <c r="B657" s="39" t="e">
        <f>IF($E657="",IF(INDEX(Mal!$D$9:$D$431,COUNTIF($E$108:$F656,"")-COUNT($H$108:$H656)+1,0)=B656,"",INDEX(Mal!$D$9:$D$431,COUNTIF($E$108:$F656,"")-COUNT($H$108:$H656)+1,0)),"")</f>
        <v>#N/A</v>
      </c>
      <c r="C657" s="39" t="e">
        <f t="shared" si="34"/>
        <v>#N/A</v>
      </c>
      <c r="D657" s="39" t="e">
        <f>IF($E657="",IF(INDEX(Mal!$F$9:$F$431,COUNTIF($E$108:$F656,"")-COUNT($H$108:$H656)+1,0)=D656,"",INDEX(Mal!$F$9:$F$431,COUNTIF($E$108:$F656,"")-COUNT($H$108:$H656)+1,0)),"")</f>
        <v>#N/A</v>
      </c>
      <c r="E657" s="39" t="e">
        <f>IF(AND(E656="",$H657=$H656),"",IF(VLOOKUP(H657,Mal!$A$9:$B$431,2,0)='Sales Orders'!E656,"",VLOOKUP($H657,Mal!$A$9:$B$431,2,0)))</f>
        <v>#N/A</v>
      </c>
      <c r="F657" s="39" t="e">
        <f>IF($E657="",IF(INDEX(Mal!$C$9:$C$431,COUNTIF($E$108:$F656,"")-COUNT($H$108:$H656)+1,0)=F656,"",INDEX(Mal!$C$9:$C$431,COUNTIF($E$108:$F656,"")-COUNT($H$108:$H656)+1,0)),"")</f>
        <v>#N/A</v>
      </c>
      <c r="G657" s="39" t="e">
        <f t="shared" si="35"/>
        <v>#N/A</v>
      </c>
      <c r="H657" s="39">
        <f>IF(COUNTIF(Mal!$A$9:$A$431,'Sales Orders'!H656)+COUNTIFS(Mal!$A$9:$A$431,H656,Mal!$B$9:$B$431,"&lt;&gt;")+COUNTIFS(Mal!$A$9:$A$431,H656,Mal!$C$9:$C$431,"&lt;&gt;")=COUNTIF('Sales Orders'!$H$108:H656,'Sales Orders'!H656),'Sales Orders'!H656+1,'Sales Orders'!H656)</f>
        <v>2</v>
      </c>
      <c r="I657" s="39" t="e">
        <f>IF(E657="","",IF(Mal!$C$5="","",Mal!$C$5))</f>
        <v>#N/A</v>
      </c>
      <c r="J657" s="39" t="e">
        <f>IF(AND(J656="",$H657=$H656),"",IF(VLOOKUP($H657,Mal!$A$9:$H$431,7,0)='Sales Orders'!J656,"",VLOOKUP($H657,Mal!$A$9:$H$431,7,0)))</f>
        <v>#N/A</v>
      </c>
      <c r="K657" s="39" t="e">
        <f>IF(AND(K656="",$H657=$H656),"",IF(VLOOKUP($H657,Mal!$A$9:$H$431,8,0)='Sales Orders'!K656,"",VLOOKUP($H657,Mal!$A$9:$H$431,8,0)))</f>
        <v>#N/A</v>
      </c>
      <c r="L657" s="39" t="e">
        <f>IF(E657="","",IF(Mal!$C$6="","",Mal!$C$6))</f>
        <v>#N/A</v>
      </c>
      <c r="M657" s="39" t="e">
        <f>IF($E657="",IF(INDEX(Mal!K$9:K$431,COUNTIF($E$108:$F656,"")-COUNT($H$108:$H656)+1,0)=M656,"",INDEX(Mal!K$9:K$431,COUNTIF($E$108:$F656,"")-COUNT($H$108:$H656)+1,0)),"")</f>
        <v>#N/A</v>
      </c>
      <c r="N657" s="39" t="e">
        <f>IF($E657="",IF(INDEX(Mal!L$9:L$431,COUNTIF($E$108:$F656,"")-COUNT($H$108:$H656)+1,0)=N656,"",INDEX(Mal!L$9:L$431,COUNTIF($E$108:$F656,"")-COUNT($H$108:$H656)+1,0)),"")</f>
        <v>#N/A</v>
      </c>
      <c r="O657" s="39" t="e">
        <f>IF($E657="",IF(INDEX(Mal!M$9:M$431,COUNTIF($E$108:$F656,"")-COUNT($H$108:$H656)+1,0)=O656,"",INDEX(Mal!M$9:M$431,COUNTIF($E$108:$F656,"")-COUNT($H$108:$H656)+1,0)),"")</f>
        <v>#N/A</v>
      </c>
      <c r="P657" s="39" t="e">
        <f>IF($E657="",IF(INDEX(Mal!N$9:N$431,COUNTIF($E$108:$F656,"")-COUNT($H$108:$H656)+1,0)=P656,"",INDEX(Mal!N$9:N$431,COUNTIF($E$108:$F656,"")-COUNT($H$108:$H656)+1,0)),"")</f>
        <v>#N/A</v>
      </c>
      <c r="Q657" s="39" t="e">
        <f>IF($E657="",IF(INDEX(Mal!O$9:O$431,COUNTIF($E$108:$F656,"")-COUNT($H$108:$H656)+1,0)=Q656,"",INDEX(Mal!O$9:O$431,COUNTIF($E$108:$F656,"")-COUNT($H$108:$H656)+1,0)),"")</f>
        <v>#N/A</v>
      </c>
      <c r="R657" s="39" t="e">
        <f>IF($E657="",IF(INDEX(Mal!P$9:P$431,COUNTIF($E$108:$F656,"")-COUNT($H$108:$H656)+1,0)=R656,"",INDEX(Mal!P$9:P$431,COUNTIF($E$108:$F656,"")-COUNT($H$108:$H656)+1,0)),"")</f>
        <v>#N/A</v>
      </c>
      <c r="S657" s="39" t="e">
        <f>IF($E657="",IF(INDEX(Mal!Q$9:Q$431,COUNTIF($E$108:$F656,"")-COUNT($H$108:$H656)+1,0)=S656,"",INDEX(Mal!Q$9:Q$431,COUNTIF($E$108:$F656,"")-COUNT($H$108:$H656)+1,0)),"")</f>
        <v>#N/A</v>
      </c>
      <c r="T657" s="39" t="e">
        <f>IF($E657="",IF(INDEX(Mal!R$9:R$431,COUNTIF($E$108:$F656,"")-COUNT($H$108:$H656)+1,0)=T656,"",INDEX(Mal!R$9:R$431,COUNTIF($E$108:$F656,"")-COUNT($H$108:$H656)+1,0)),"")</f>
        <v>#N/A</v>
      </c>
      <c r="U657" s="39" t="e">
        <f>IF($E657="",IF(INDEX(Mal!S$9:S$431,COUNTIF($E$108:$F656,"")-COUNT($H$108:$H656)+1,0)=U656,"",INDEX(Mal!S$9:S$431,COUNTIF($E$108:$F656,"")-COUNT($H$108:$H656)+1,0)),"")</f>
        <v>#N/A</v>
      </c>
      <c r="V657" s="39" t="e">
        <f t="shared" si="32"/>
        <v>#N/A</v>
      </c>
      <c r="W657" s="39" t="e">
        <f>IF(IF(AND(E657="",F657=""),INDEX(Mal!I$9:I$431,(COUNT($H$108:$H657)-COUNTIF($V$108:$V657,"")),0),"")="","",IF(AND(E657="",F657=""),INDEX(Mal!I$9:I$431,(COUNT($H$108:$H657)-COUNTIF($V$108:$V657,"")),0),""))</f>
        <v>#N/A</v>
      </c>
      <c r="X657" s="39" t="e">
        <f>IF($E657="",IF(INDEX(Mal!J$9:J$431,COUNTIF($E$108:$F656,"")-COUNT($H$108:$H656)+1,0)=X656,"",INDEX(Mal!J$9:J$431,COUNTIF($E$108:$F656,"")-COUNT($H$108:$H656)+1,0)),"")</f>
        <v>#N/A</v>
      </c>
      <c r="Y657" s="39" t="e">
        <f>IF(AND(Y656="",$H657=$H656),"",IF(VLOOKUP($H657,Mal!$A$9:$T$431,20,0)='Sales Orders'!Y656,"",VLOOKUP($H657,Mal!$A$9:$T$431,20,0)))</f>
        <v>#N/A</v>
      </c>
      <c r="Z657" s="39" t="e">
        <f t="shared" si="33"/>
        <v>#N/A</v>
      </c>
    </row>
    <row r="658" spans="1:26">
      <c r="A658" t="str">
        <f>IFERROR(IF(VLOOKUP(H658,Mal!$A$9:$A$431,1,0),"","END"),"END")</f>
        <v>END</v>
      </c>
      <c r="B658" s="39" t="e">
        <f>IF($E658="",IF(INDEX(Mal!$D$9:$D$431,COUNTIF($E$108:$F657,"")-COUNT($H$108:$H657)+1,0)=B657,"",INDEX(Mal!$D$9:$D$431,COUNTIF($E$108:$F657,"")-COUNT($H$108:$H657)+1,0)),"")</f>
        <v>#N/A</v>
      </c>
      <c r="C658" s="39" t="e">
        <f t="shared" si="34"/>
        <v>#N/A</v>
      </c>
      <c r="D658" s="39" t="e">
        <f>IF($E658="",IF(INDEX(Mal!$F$9:$F$431,COUNTIF($E$108:$F657,"")-COUNT($H$108:$H657)+1,0)=D657,"",INDEX(Mal!$F$9:$F$431,COUNTIF($E$108:$F657,"")-COUNT($H$108:$H657)+1,0)),"")</f>
        <v>#N/A</v>
      </c>
      <c r="E658" s="39" t="e">
        <f>IF(AND(E657="",$H658=$H657),"",IF(VLOOKUP(H658,Mal!$A$9:$B$431,2,0)='Sales Orders'!E657,"",VLOOKUP($H658,Mal!$A$9:$B$431,2,0)))</f>
        <v>#N/A</v>
      </c>
      <c r="F658" s="39" t="e">
        <f>IF($E658="",IF(INDEX(Mal!$C$9:$C$431,COUNTIF($E$108:$F657,"")-COUNT($H$108:$H657)+1,0)=F657,"",INDEX(Mal!$C$9:$C$431,COUNTIF($E$108:$F657,"")-COUNT($H$108:$H657)+1,0)),"")</f>
        <v>#N/A</v>
      </c>
      <c r="G658" s="39" t="e">
        <f t="shared" si="35"/>
        <v>#N/A</v>
      </c>
      <c r="H658" s="39">
        <f>IF(COUNTIF(Mal!$A$9:$A$431,'Sales Orders'!H657)+COUNTIFS(Mal!$A$9:$A$431,H657,Mal!$B$9:$B$431,"&lt;&gt;")+COUNTIFS(Mal!$A$9:$A$431,H657,Mal!$C$9:$C$431,"&lt;&gt;")=COUNTIF('Sales Orders'!$H$108:H657,'Sales Orders'!H657),'Sales Orders'!H657+1,'Sales Orders'!H657)</f>
        <v>2</v>
      </c>
      <c r="I658" s="39" t="e">
        <f>IF(E658="","",IF(Mal!$C$5="","",Mal!$C$5))</f>
        <v>#N/A</v>
      </c>
      <c r="J658" s="39" t="e">
        <f>IF(AND(J657="",$H658=$H657),"",IF(VLOOKUP($H658,Mal!$A$9:$H$431,7,0)='Sales Orders'!J657,"",VLOOKUP($H658,Mal!$A$9:$H$431,7,0)))</f>
        <v>#N/A</v>
      </c>
      <c r="K658" s="39" t="e">
        <f>IF(AND(K657="",$H658=$H657),"",IF(VLOOKUP($H658,Mal!$A$9:$H$431,8,0)='Sales Orders'!K657,"",VLOOKUP($H658,Mal!$A$9:$H$431,8,0)))</f>
        <v>#N/A</v>
      </c>
      <c r="L658" s="39" t="e">
        <f>IF(E658="","",IF(Mal!$C$6="","",Mal!$C$6))</f>
        <v>#N/A</v>
      </c>
      <c r="M658" s="39" t="e">
        <f>IF($E658="",IF(INDEX(Mal!K$9:K$431,COUNTIF($E$108:$F657,"")-COUNT($H$108:$H657)+1,0)=M657,"",INDEX(Mal!K$9:K$431,COUNTIF($E$108:$F657,"")-COUNT($H$108:$H657)+1,0)),"")</f>
        <v>#N/A</v>
      </c>
      <c r="N658" s="39" t="e">
        <f>IF($E658="",IF(INDEX(Mal!L$9:L$431,COUNTIF($E$108:$F657,"")-COUNT($H$108:$H657)+1,0)=N657,"",INDEX(Mal!L$9:L$431,COUNTIF($E$108:$F657,"")-COUNT($H$108:$H657)+1,0)),"")</f>
        <v>#N/A</v>
      </c>
      <c r="O658" s="39" t="e">
        <f>IF($E658="",IF(INDEX(Mal!M$9:M$431,COUNTIF($E$108:$F657,"")-COUNT($H$108:$H657)+1,0)=O657,"",INDEX(Mal!M$9:M$431,COUNTIF($E$108:$F657,"")-COUNT($H$108:$H657)+1,0)),"")</f>
        <v>#N/A</v>
      </c>
      <c r="P658" s="39" t="e">
        <f>IF($E658="",IF(INDEX(Mal!N$9:N$431,COUNTIF($E$108:$F657,"")-COUNT($H$108:$H657)+1,0)=P657,"",INDEX(Mal!N$9:N$431,COUNTIF($E$108:$F657,"")-COUNT($H$108:$H657)+1,0)),"")</f>
        <v>#N/A</v>
      </c>
      <c r="Q658" s="39" t="e">
        <f>IF($E658="",IF(INDEX(Mal!O$9:O$431,COUNTIF($E$108:$F657,"")-COUNT($H$108:$H657)+1,0)=Q657,"",INDEX(Mal!O$9:O$431,COUNTIF($E$108:$F657,"")-COUNT($H$108:$H657)+1,0)),"")</f>
        <v>#N/A</v>
      </c>
      <c r="R658" s="39" t="e">
        <f>IF($E658="",IF(INDEX(Mal!P$9:P$431,COUNTIF($E$108:$F657,"")-COUNT($H$108:$H657)+1,0)=R657,"",INDEX(Mal!P$9:P$431,COUNTIF($E$108:$F657,"")-COUNT($H$108:$H657)+1,0)),"")</f>
        <v>#N/A</v>
      </c>
      <c r="S658" s="39" t="e">
        <f>IF($E658="",IF(INDEX(Mal!Q$9:Q$431,COUNTIF($E$108:$F657,"")-COUNT($H$108:$H657)+1,0)=S657,"",INDEX(Mal!Q$9:Q$431,COUNTIF($E$108:$F657,"")-COUNT($H$108:$H657)+1,0)),"")</f>
        <v>#N/A</v>
      </c>
      <c r="T658" s="39" t="e">
        <f>IF($E658="",IF(INDEX(Mal!R$9:R$431,COUNTIF($E$108:$F657,"")-COUNT($H$108:$H657)+1,0)=T657,"",INDEX(Mal!R$9:R$431,COUNTIF($E$108:$F657,"")-COUNT($H$108:$H657)+1,0)),"")</f>
        <v>#N/A</v>
      </c>
      <c r="U658" s="39" t="e">
        <f>IF($E658="",IF(INDEX(Mal!S$9:S$431,COUNTIF($E$108:$F657,"")-COUNT($H$108:$H657)+1,0)=U657,"",INDEX(Mal!S$9:S$431,COUNTIF($E$108:$F657,"")-COUNT($H$108:$H657)+1,0)),"")</f>
        <v>#N/A</v>
      </c>
      <c r="V658" s="39" t="e">
        <f t="shared" si="32"/>
        <v>#N/A</v>
      </c>
      <c r="W658" s="39" t="e">
        <f>IF(IF(AND(E658="",F658=""),INDEX(Mal!I$9:I$431,(COUNT($H$108:$H658)-COUNTIF($V$108:$V658,"")),0),"")="","",IF(AND(E658="",F658=""),INDEX(Mal!I$9:I$431,(COUNT($H$108:$H658)-COUNTIF($V$108:$V658,"")),0),""))</f>
        <v>#N/A</v>
      </c>
      <c r="X658" s="39" t="e">
        <f>IF($E658="",IF(INDEX(Mal!J$9:J$431,COUNTIF($E$108:$F657,"")-COUNT($H$108:$H657)+1,0)=X657,"",INDEX(Mal!J$9:J$431,COUNTIF($E$108:$F657,"")-COUNT($H$108:$H657)+1,0)),"")</f>
        <v>#N/A</v>
      </c>
      <c r="Y658" s="39" t="e">
        <f>IF(AND(Y657="",$H658=$H657),"",IF(VLOOKUP($H658,Mal!$A$9:$T$431,20,0)='Sales Orders'!Y657,"",VLOOKUP($H658,Mal!$A$9:$T$431,20,0)))</f>
        <v>#N/A</v>
      </c>
      <c r="Z658" s="39" t="e">
        <f t="shared" si="33"/>
        <v>#N/A</v>
      </c>
    </row>
    <row r="659" spans="1:26">
      <c r="A659" t="str">
        <f>IFERROR(IF(VLOOKUP(H659,Mal!$A$9:$A$431,1,0),"","END"),"END")</f>
        <v>END</v>
      </c>
      <c r="B659" s="39" t="e">
        <f>IF($E659="",IF(INDEX(Mal!$D$9:$D$431,COUNTIF($E$108:$F658,"")-COUNT($H$108:$H658)+1,0)=B658,"",INDEX(Mal!$D$9:$D$431,COUNTIF($E$108:$F658,"")-COUNT($H$108:$H658)+1,0)),"")</f>
        <v>#N/A</v>
      </c>
      <c r="C659" s="39" t="e">
        <f t="shared" si="34"/>
        <v>#N/A</v>
      </c>
      <c r="D659" s="39" t="e">
        <f>IF($E659="",IF(INDEX(Mal!$F$9:$F$431,COUNTIF($E$108:$F658,"")-COUNT($H$108:$H658)+1,0)=D658,"",INDEX(Mal!$F$9:$F$431,COUNTIF($E$108:$F658,"")-COUNT($H$108:$H658)+1,0)),"")</f>
        <v>#N/A</v>
      </c>
      <c r="E659" s="39" t="e">
        <f>IF(AND(E658="",$H659=$H658),"",IF(VLOOKUP(H659,Mal!$A$9:$B$431,2,0)='Sales Orders'!E658,"",VLOOKUP($H659,Mal!$A$9:$B$431,2,0)))</f>
        <v>#N/A</v>
      </c>
      <c r="F659" s="39" t="e">
        <f>IF($E659="",IF(INDEX(Mal!$C$9:$C$431,COUNTIF($E$108:$F658,"")-COUNT($H$108:$H658)+1,0)=F658,"",INDEX(Mal!$C$9:$C$431,COUNTIF($E$108:$F658,"")-COUNT($H$108:$H658)+1,0)),"")</f>
        <v>#N/A</v>
      </c>
      <c r="G659" s="39" t="e">
        <f t="shared" si="35"/>
        <v>#N/A</v>
      </c>
      <c r="H659" s="39">
        <f>IF(COUNTIF(Mal!$A$9:$A$431,'Sales Orders'!H658)+COUNTIFS(Mal!$A$9:$A$431,H658,Mal!$B$9:$B$431,"&lt;&gt;")+COUNTIFS(Mal!$A$9:$A$431,H658,Mal!$C$9:$C$431,"&lt;&gt;")=COUNTIF('Sales Orders'!$H$108:H658,'Sales Orders'!H658),'Sales Orders'!H658+1,'Sales Orders'!H658)</f>
        <v>2</v>
      </c>
      <c r="I659" s="39" t="e">
        <f>IF(E659="","",IF(Mal!$C$5="","",Mal!$C$5))</f>
        <v>#N/A</v>
      </c>
      <c r="J659" s="39" t="e">
        <f>IF(AND(J658="",$H659=$H658),"",IF(VLOOKUP($H659,Mal!$A$9:$H$431,7,0)='Sales Orders'!J658,"",VLOOKUP($H659,Mal!$A$9:$H$431,7,0)))</f>
        <v>#N/A</v>
      </c>
      <c r="K659" s="39" t="e">
        <f>IF(AND(K658="",$H659=$H658),"",IF(VLOOKUP($H659,Mal!$A$9:$H$431,8,0)='Sales Orders'!K658,"",VLOOKUP($H659,Mal!$A$9:$H$431,8,0)))</f>
        <v>#N/A</v>
      </c>
      <c r="L659" s="39" t="e">
        <f>IF(E659="","",IF(Mal!$C$6="","",Mal!$C$6))</f>
        <v>#N/A</v>
      </c>
      <c r="M659" s="39" t="e">
        <f>IF($E659="",IF(INDEX(Mal!K$9:K$431,COUNTIF($E$108:$F658,"")-COUNT($H$108:$H658)+1,0)=M658,"",INDEX(Mal!K$9:K$431,COUNTIF($E$108:$F658,"")-COUNT($H$108:$H658)+1,0)),"")</f>
        <v>#N/A</v>
      </c>
      <c r="N659" s="39" t="e">
        <f>IF($E659="",IF(INDEX(Mal!L$9:L$431,COUNTIF($E$108:$F658,"")-COUNT($H$108:$H658)+1,0)=N658,"",INDEX(Mal!L$9:L$431,COUNTIF($E$108:$F658,"")-COUNT($H$108:$H658)+1,0)),"")</f>
        <v>#N/A</v>
      </c>
      <c r="O659" s="39" t="e">
        <f>IF($E659="",IF(INDEX(Mal!M$9:M$431,COUNTIF($E$108:$F658,"")-COUNT($H$108:$H658)+1,0)=O658,"",INDEX(Mal!M$9:M$431,COUNTIF($E$108:$F658,"")-COUNT($H$108:$H658)+1,0)),"")</f>
        <v>#N/A</v>
      </c>
      <c r="P659" s="39" t="e">
        <f>IF($E659="",IF(INDEX(Mal!N$9:N$431,COUNTIF($E$108:$F658,"")-COUNT($H$108:$H658)+1,0)=P658,"",INDEX(Mal!N$9:N$431,COUNTIF($E$108:$F658,"")-COUNT($H$108:$H658)+1,0)),"")</f>
        <v>#N/A</v>
      </c>
      <c r="Q659" s="39" t="e">
        <f>IF($E659="",IF(INDEX(Mal!O$9:O$431,COUNTIF($E$108:$F658,"")-COUNT($H$108:$H658)+1,0)=Q658,"",INDEX(Mal!O$9:O$431,COUNTIF($E$108:$F658,"")-COUNT($H$108:$H658)+1,0)),"")</f>
        <v>#N/A</v>
      </c>
      <c r="R659" s="39" t="e">
        <f>IF($E659="",IF(INDEX(Mal!P$9:P$431,COUNTIF($E$108:$F658,"")-COUNT($H$108:$H658)+1,0)=R658,"",INDEX(Mal!P$9:P$431,COUNTIF($E$108:$F658,"")-COUNT($H$108:$H658)+1,0)),"")</f>
        <v>#N/A</v>
      </c>
      <c r="S659" s="39" t="e">
        <f>IF($E659="",IF(INDEX(Mal!Q$9:Q$431,COUNTIF($E$108:$F658,"")-COUNT($H$108:$H658)+1,0)=S658,"",INDEX(Mal!Q$9:Q$431,COUNTIF($E$108:$F658,"")-COUNT($H$108:$H658)+1,0)),"")</f>
        <v>#N/A</v>
      </c>
      <c r="T659" s="39" t="e">
        <f>IF($E659="",IF(INDEX(Mal!R$9:R$431,COUNTIF($E$108:$F658,"")-COUNT($H$108:$H658)+1,0)=T658,"",INDEX(Mal!R$9:R$431,COUNTIF($E$108:$F658,"")-COUNT($H$108:$H658)+1,0)),"")</f>
        <v>#N/A</v>
      </c>
      <c r="U659" s="39" t="e">
        <f>IF($E659="",IF(INDEX(Mal!S$9:S$431,COUNTIF($E$108:$F658,"")-COUNT($H$108:$H658)+1,0)=U658,"",INDEX(Mal!S$9:S$431,COUNTIF($E$108:$F658,"")-COUNT($H$108:$H658)+1,0)),"")</f>
        <v>#N/A</v>
      </c>
      <c r="V659" s="39" t="e">
        <f t="shared" si="32"/>
        <v>#N/A</v>
      </c>
      <c r="W659" s="39" t="e">
        <f>IF(IF(AND(E659="",F659=""),INDEX(Mal!I$9:I$431,(COUNT($H$108:$H659)-COUNTIF($V$108:$V659,"")),0),"")="","",IF(AND(E659="",F659=""),INDEX(Mal!I$9:I$431,(COUNT($H$108:$H659)-COUNTIF($V$108:$V659,"")),0),""))</f>
        <v>#N/A</v>
      </c>
      <c r="X659" s="39" t="e">
        <f>IF($E659="",IF(INDEX(Mal!J$9:J$431,COUNTIF($E$108:$F658,"")-COUNT($H$108:$H658)+1,0)=X658,"",INDEX(Mal!J$9:J$431,COUNTIF($E$108:$F658,"")-COUNT($H$108:$H658)+1,0)),"")</f>
        <v>#N/A</v>
      </c>
      <c r="Y659" s="39" t="e">
        <f>IF(AND(Y658="",$H659=$H658),"",IF(VLOOKUP($H659,Mal!$A$9:$T$431,20,0)='Sales Orders'!Y658,"",VLOOKUP($H659,Mal!$A$9:$T$431,20,0)))</f>
        <v>#N/A</v>
      </c>
      <c r="Z659" s="39" t="e">
        <f t="shared" si="33"/>
        <v>#N/A</v>
      </c>
    </row>
    <row r="660" spans="1:26">
      <c r="A660" t="str">
        <f>IFERROR(IF(VLOOKUP(H660,Mal!$A$9:$A$431,1,0),"","END"),"END")</f>
        <v>END</v>
      </c>
      <c r="B660" s="39" t="e">
        <f>IF($E660="",IF(INDEX(Mal!$D$9:$D$431,COUNTIF($E$108:$F659,"")-COUNT($H$108:$H659)+1,0)=B659,"",INDEX(Mal!$D$9:$D$431,COUNTIF($E$108:$F659,"")-COUNT($H$108:$H659)+1,0)),"")</f>
        <v>#N/A</v>
      </c>
      <c r="C660" s="39" t="e">
        <f t="shared" si="34"/>
        <v>#N/A</v>
      </c>
      <c r="D660" s="39" t="e">
        <f>IF($E660="",IF(INDEX(Mal!$F$9:$F$431,COUNTIF($E$108:$F659,"")-COUNT($H$108:$H659)+1,0)=D659,"",INDEX(Mal!$F$9:$F$431,COUNTIF($E$108:$F659,"")-COUNT($H$108:$H659)+1,0)),"")</f>
        <v>#N/A</v>
      </c>
      <c r="E660" s="39" t="e">
        <f>IF(AND(E659="",$H660=$H659),"",IF(VLOOKUP(H660,Mal!$A$9:$B$431,2,0)='Sales Orders'!E659,"",VLOOKUP($H660,Mal!$A$9:$B$431,2,0)))</f>
        <v>#N/A</v>
      </c>
      <c r="F660" s="39" t="e">
        <f>IF($E660="",IF(INDEX(Mal!$C$9:$C$431,COUNTIF($E$108:$F659,"")-COUNT($H$108:$H659)+1,0)=F659,"",INDEX(Mal!$C$9:$C$431,COUNTIF($E$108:$F659,"")-COUNT($H$108:$H659)+1,0)),"")</f>
        <v>#N/A</v>
      </c>
      <c r="G660" s="39" t="e">
        <f t="shared" si="35"/>
        <v>#N/A</v>
      </c>
      <c r="H660" s="39">
        <f>IF(COUNTIF(Mal!$A$9:$A$431,'Sales Orders'!H659)+COUNTIFS(Mal!$A$9:$A$431,H659,Mal!$B$9:$B$431,"&lt;&gt;")+COUNTIFS(Mal!$A$9:$A$431,H659,Mal!$C$9:$C$431,"&lt;&gt;")=COUNTIF('Sales Orders'!$H$108:H659,'Sales Orders'!H659),'Sales Orders'!H659+1,'Sales Orders'!H659)</f>
        <v>2</v>
      </c>
      <c r="I660" s="39" t="e">
        <f>IF(E660="","",IF(Mal!$C$5="","",Mal!$C$5))</f>
        <v>#N/A</v>
      </c>
      <c r="J660" s="39" t="e">
        <f>IF(AND(J659="",$H660=$H659),"",IF(VLOOKUP($H660,Mal!$A$9:$H$431,7,0)='Sales Orders'!J659,"",VLOOKUP($H660,Mal!$A$9:$H$431,7,0)))</f>
        <v>#N/A</v>
      </c>
      <c r="K660" s="39" t="e">
        <f>IF(AND(K659="",$H660=$H659),"",IF(VLOOKUP($H660,Mal!$A$9:$H$431,8,0)='Sales Orders'!K659,"",VLOOKUP($H660,Mal!$A$9:$H$431,8,0)))</f>
        <v>#N/A</v>
      </c>
      <c r="L660" s="39" t="e">
        <f>IF(E660="","",IF(Mal!$C$6="","",Mal!$C$6))</f>
        <v>#N/A</v>
      </c>
      <c r="M660" s="39" t="e">
        <f>IF($E660="",IF(INDEX(Mal!K$9:K$431,COUNTIF($E$108:$F659,"")-COUNT($H$108:$H659)+1,0)=M659,"",INDEX(Mal!K$9:K$431,COUNTIF($E$108:$F659,"")-COUNT($H$108:$H659)+1,0)),"")</f>
        <v>#N/A</v>
      </c>
      <c r="N660" s="39" t="e">
        <f>IF($E660="",IF(INDEX(Mal!L$9:L$431,COUNTIF($E$108:$F659,"")-COUNT($H$108:$H659)+1,0)=N659,"",INDEX(Mal!L$9:L$431,COUNTIF($E$108:$F659,"")-COUNT($H$108:$H659)+1,0)),"")</f>
        <v>#N/A</v>
      </c>
      <c r="O660" s="39" t="e">
        <f>IF($E660="",IF(INDEX(Mal!M$9:M$431,COUNTIF($E$108:$F659,"")-COUNT($H$108:$H659)+1,0)=O659,"",INDEX(Mal!M$9:M$431,COUNTIF($E$108:$F659,"")-COUNT($H$108:$H659)+1,0)),"")</f>
        <v>#N/A</v>
      </c>
      <c r="P660" s="39" t="e">
        <f>IF($E660="",IF(INDEX(Mal!N$9:N$431,COUNTIF($E$108:$F659,"")-COUNT($H$108:$H659)+1,0)=P659,"",INDEX(Mal!N$9:N$431,COUNTIF($E$108:$F659,"")-COUNT($H$108:$H659)+1,0)),"")</f>
        <v>#N/A</v>
      </c>
      <c r="Q660" s="39" t="e">
        <f>IF($E660="",IF(INDEX(Mal!O$9:O$431,COUNTIF($E$108:$F659,"")-COUNT($H$108:$H659)+1,0)=Q659,"",INDEX(Mal!O$9:O$431,COUNTIF($E$108:$F659,"")-COUNT($H$108:$H659)+1,0)),"")</f>
        <v>#N/A</v>
      </c>
      <c r="R660" s="39" t="e">
        <f>IF($E660="",IF(INDEX(Mal!P$9:P$431,COUNTIF($E$108:$F659,"")-COUNT($H$108:$H659)+1,0)=R659,"",INDEX(Mal!P$9:P$431,COUNTIF($E$108:$F659,"")-COUNT($H$108:$H659)+1,0)),"")</f>
        <v>#N/A</v>
      </c>
      <c r="S660" s="39" t="e">
        <f>IF($E660="",IF(INDEX(Mal!Q$9:Q$431,COUNTIF($E$108:$F659,"")-COUNT($H$108:$H659)+1,0)=S659,"",INDEX(Mal!Q$9:Q$431,COUNTIF($E$108:$F659,"")-COUNT($H$108:$H659)+1,0)),"")</f>
        <v>#N/A</v>
      </c>
      <c r="T660" s="39" t="e">
        <f>IF($E660="",IF(INDEX(Mal!R$9:R$431,COUNTIF($E$108:$F659,"")-COUNT($H$108:$H659)+1,0)=T659,"",INDEX(Mal!R$9:R$431,COUNTIF($E$108:$F659,"")-COUNT($H$108:$H659)+1,0)),"")</f>
        <v>#N/A</v>
      </c>
      <c r="U660" s="39" t="e">
        <f>IF($E660="",IF(INDEX(Mal!S$9:S$431,COUNTIF($E$108:$F659,"")-COUNT($H$108:$H659)+1,0)=U659,"",INDEX(Mal!S$9:S$431,COUNTIF($E$108:$F659,"")-COUNT($H$108:$H659)+1,0)),"")</f>
        <v>#N/A</v>
      </c>
      <c r="V660" s="39" t="e">
        <f t="shared" si="32"/>
        <v>#N/A</v>
      </c>
      <c r="W660" s="39" t="e">
        <f>IF(IF(AND(E660="",F660=""),INDEX(Mal!I$9:I$431,(COUNT($H$108:$H660)-COUNTIF($V$108:$V660,"")),0),"")="","",IF(AND(E660="",F660=""),INDEX(Mal!I$9:I$431,(COUNT($H$108:$H660)-COUNTIF($V$108:$V660,"")),0),""))</f>
        <v>#N/A</v>
      </c>
      <c r="X660" s="39" t="e">
        <f>IF($E660="",IF(INDEX(Mal!J$9:J$431,COUNTIF($E$108:$F659,"")-COUNT($H$108:$H659)+1,0)=X659,"",INDEX(Mal!J$9:J$431,COUNTIF($E$108:$F659,"")-COUNT($H$108:$H659)+1,0)),"")</f>
        <v>#N/A</v>
      </c>
      <c r="Y660" s="39" t="e">
        <f>IF(AND(Y659="",$H660=$H659),"",IF(VLOOKUP($H660,Mal!$A$9:$T$431,20,0)='Sales Orders'!Y659,"",VLOOKUP($H660,Mal!$A$9:$T$431,20,0)))</f>
        <v>#N/A</v>
      </c>
      <c r="Z660" s="39" t="e">
        <f t="shared" si="33"/>
        <v>#N/A</v>
      </c>
    </row>
    <row r="661" spans="1:26">
      <c r="A661" t="str">
        <f>IFERROR(IF(VLOOKUP(H661,Mal!$A$9:$A$431,1,0),"","END"),"END")</f>
        <v>END</v>
      </c>
      <c r="B661" s="39" t="e">
        <f>IF($E661="",IF(INDEX(Mal!$D$9:$D$431,COUNTIF($E$108:$F660,"")-COUNT($H$108:$H660)+1,0)=B660,"",INDEX(Mal!$D$9:$D$431,COUNTIF($E$108:$F660,"")-COUNT($H$108:$H660)+1,0)),"")</f>
        <v>#N/A</v>
      </c>
      <c r="C661" s="39" t="e">
        <f t="shared" si="34"/>
        <v>#N/A</v>
      </c>
      <c r="D661" s="39" t="e">
        <f>IF($E661="",IF(INDEX(Mal!$F$9:$F$431,COUNTIF($E$108:$F660,"")-COUNT($H$108:$H660)+1,0)=D660,"",INDEX(Mal!$F$9:$F$431,COUNTIF($E$108:$F660,"")-COUNT($H$108:$H660)+1,0)),"")</f>
        <v>#N/A</v>
      </c>
      <c r="E661" s="39" t="e">
        <f>IF(AND(E660="",$H661=$H660),"",IF(VLOOKUP(H661,Mal!$A$9:$B$431,2,0)='Sales Orders'!E660,"",VLOOKUP($H661,Mal!$A$9:$B$431,2,0)))</f>
        <v>#N/A</v>
      </c>
      <c r="F661" s="39" t="e">
        <f>IF($E661="",IF(INDEX(Mal!$C$9:$C$431,COUNTIF($E$108:$F660,"")-COUNT($H$108:$H660)+1,0)=F660,"",INDEX(Mal!$C$9:$C$431,COUNTIF($E$108:$F660,"")-COUNT($H$108:$H660)+1,0)),"")</f>
        <v>#N/A</v>
      </c>
      <c r="G661" s="39" t="e">
        <f t="shared" si="35"/>
        <v>#N/A</v>
      </c>
      <c r="H661" s="39">
        <f>IF(COUNTIF(Mal!$A$9:$A$431,'Sales Orders'!H660)+COUNTIFS(Mal!$A$9:$A$431,H660,Mal!$B$9:$B$431,"&lt;&gt;")+COUNTIFS(Mal!$A$9:$A$431,H660,Mal!$C$9:$C$431,"&lt;&gt;")=COUNTIF('Sales Orders'!$H$108:H660,'Sales Orders'!H660),'Sales Orders'!H660+1,'Sales Orders'!H660)</f>
        <v>2</v>
      </c>
      <c r="I661" s="39" t="e">
        <f>IF(E661="","",IF(Mal!$C$5="","",Mal!$C$5))</f>
        <v>#N/A</v>
      </c>
      <c r="J661" s="39" t="e">
        <f>IF(AND(J660="",$H661=$H660),"",IF(VLOOKUP($H661,Mal!$A$9:$H$431,7,0)='Sales Orders'!J660,"",VLOOKUP($H661,Mal!$A$9:$H$431,7,0)))</f>
        <v>#N/A</v>
      </c>
      <c r="K661" s="39" t="e">
        <f>IF(AND(K660="",$H661=$H660),"",IF(VLOOKUP($H661,Mal!$A$9:$H$431,8,0)='Sales Orders'!K660,"",VLOOKUP($H661,Mal!$A$9:$H$431,8,0)))</f>
        <v>#N/A</v>
      </c>
      <c r="L661" s="39" t="e">
        <f>IF(E661="","",IF(Mal!$C$6="","",Mal!$C$6))</f>
        <v>#N/A</v>
      </c>
      <c r="M661" s="39" t="e">
        <f>IF($E661="",IF(INDEX(Mal!K$9:K$431,COUNTIF($E$108:$F660,"")-COUNT($H$108:$H660)+1,0)=M660,"",INDEX(Mal!K$9:K$431,COUNTIF($E$108:$F660,"")-COUNT($H$108:$H660)+1,0)),"")</f>
        <v>#N/A</v>
      </c>
      <c r="N661" s="39" t="e">
        <f>IF($E661="",IF(INDEX(Mal!L$9:L$431,COUNTIF($E$108:$F660,"")-COUNT($H$108:$H660)+1,0)=N660,"",INDEX(Mal!L$9:L$431,COUNTIF($E$108:$F660,"")-COUNT($H$108:$H660)+1,0)),"")</f>
        <v>#N/A</v>
      </c>
      <c r="O661" s="39" t="e">
        <f>IF($E661="",IF(INDEX(Mal!M$9:M$431,COUNTIF($E$108:$F660,"")-COUNT($H$108:$H660)+1,0)=O660,"",INDEX(Mal!M$9:M$431,COUNTIF($E$108:$F660,"")-COUNT($H$108:$H660)+1,0)),"")</f>
        <v>#N/A</v>
      </c>
      <c r="P661" s="39" t="e">
        <f>IF($E661="",IF(INDEX(Mal!N$9:N$431,COUNTIF($E$108:$F660,"")-COUNT($H$108:$H660)+1,0)=P660,"",INDEX(Mal!N$9:N$431,COUNTIF($E$108:$F660,"")-COUNT($H$108:$H660)+1,0)),"")</f>
        <v>#N/A</v>
      </c>
      <c r="Q661" s="39" t="e">
        <f>IF($E661="",IF(INDEX(Mal!O$9:O$431,COUNTIF($E$108:$F660,"")-COUNT($H$108:$H660)+1,0)=Q660,"",INDEX(Mal!O$9:O$431,COUNTIF($E$108:$F660,"")-COUNT($H$108:$H660)+1,0)),"")</f>
        <v>#N/A</v>
      </c>
      <c r="R661" s="39" t="e">
        <f>IF($E661="",IF(INDEX(Mal!P$9:P$431,COUNTIF($E$108:$F660,"")-COUNT($H$108:$H660)+1,0)=R660,"",INDEX(Mal!P$9:P$431,COUNTIF($E$108:$F660,"")-COUNT($H$108:$H660)+1,0)),"")</f>
        <v>#N/A</v>
      </c>
      <c r="S661" s="39" t="e">
        <f>IF($E661="",IF(INDEX(Mal!Q$9:Q$431,COUNTIF($E$108:$F660,"")-COUNT($H$108:$H660)+1,0)=S660,"",INDEX(Mal!Q$9:Q$431,COUNTIF($E$108:$F660,"")-COUNT($H$108:$H660)+1,0)),"")</f>
        <v>#N/A</v>
      </c>
      <c r="T661" s="39" t="e">
        <f>IF($E661="",IF(INDEX(Mal!R$9:R$431,COUNTIF($E$108:$F660,"")-COUNT($H$108:$H660)+1,0)=T660,"",INDEX(Mal!R$9:R$431,COUNTIF($E$108:$F660,"")-COUNT($H$108:$H660)+1,0)),"")</f>
        <v>#N/A</v>
      </c>
      <c r="U661" s="39" t="e">
        <f>IF($E661="",IF(INDEX(Mal!S$9:S$431,COUNTIF($E$108:$F660,"")-COUNT($H$108:$H660)+1,0)=U660,"",INDEX(Mal!S$9:S$431,COUNTIF($E$108:$F660,"")-COUNT($H$108:$H660)+1,0)),"")</f>
        <v>#N/A</v>
      </c>
      <c r="V661" s="39" t="e">
        <f t="shared" si="32"/>
        <v>#N/A</v>
      </c>
      <c r="W661" s="39" t="e">
        <f>IF(IF(AND(E661="",F661=""),INDEX(Mal!I$9:I$431,(COUNT($H$108:$H661)-COUNTIF($V$108:$V661,"")),0),"")="","",IF(AND(E661="",F661=""),INDEX(Mal!I$9:I$431,(COUNT($H$108:$H661)-COUNTIF($V$108:$V661,"")),0),""))</f>
        <v>#N/A</v>
      </c>
      <c r="X661" s="39" t="e">
        <f>IF($E661="",IF(INDEX(Mal!J$9:J$431,COUNTIF($E$108:$F660,"")-COUNT($H$108:$H660)+1,0)=X660,"",INDEX(Mal!J$9:J$431,COUNTIF($E$108:$F660,"")-COUNT($H$108:$H660)+1,0)),"")</f>
        <v>#N/A</v>
      </c>
      <c r="Y661" s="39" t="e">
        <f>IF(AND(Y660="",$H661=$H660),"",IF(VLOOKUP($H661,Mal!$A$9:$T$431,20,0)='Sales Orders'!Y660,"",VLOOKUP($H661,Mal!$A$9:$T$431,20,0)))</f>
        <v>#N/A</v>
      </c>
      <c r="Z661" s="39" t="e">
        <f t="shared" si="33"/>
        <v>#N/A</v>
      </c>
    </row>
    <row r="662" spans="1:26">
      <c r="A662" t="str">
        <f>IFERROR(IF(VLOOKUP(H662,Mal!$A$9:$A$431,1,0),"","END"),"END")</f>
        <v>END</v>
      </c>
      <c r="B662" s="39" t="e">
        <f>IF($E662="",IF(INDEX(Mal!$D$9:$D$431,COUNTIF($E$108:$F661,"")-COUNT($H$108:$H661)+1,0)=B661,"",INDEX(Mal!$D$9:$D$431,COUNTIF($E$108:$F661,"")-COUNT($H$108:$H661)+1,0)),"")</f>
        <v>#N/A</v>
      </c>
      <c r="C662" s="39" t="e">
        <f t="shared" si="34"/>
        <v>#N/A</v>
      </c>
      <c r="D662" s="39" t="e">
        <f>IF($E662="",IF(INDEX(Mal!$F$9:$F$431,COUNTIF($E$108:$F661,"")-COUNT($H$108:$H661)+1,0)=D661,"",INDEX(Mal!$F$9:$F$431,COUNTIF($E$108:$F661,"")-COUNT($H$108:$H661)+1,0)),"")</f>
        <v>#N/A</v>
      </c>
      <c r="E662" s="39" t="e">
        <f>IF(AND(E661="",$H662=$H661),"",IF(VLOOKUP(H662,Mal!$A$9:$B$431,2,0)='Sales Orders'!E661,"",VLOOKUP($H662,Mal!$A$9:$B$431,2,0)))</f>
        <v>#N/A</v>
      </c>
      <c r="F662" s="39" t="e">
        <f>IF($E662="",IF(INDEX(Mal!$C$9:$C$431,COUNTIF($E$108:$F661,"")-COUNT($H$108:$H661)+1,0)=F661,"",INDEX(Mal!$C$9:$C$431,COUNTIF($E$108:$F661,"")-COUNT($H$108:$H661)+1,0)),"")</f>
        <v>#N/A</v>
      </c>
      <c r="G662" s="39" t="e">
        <f t="shared" si="35"/>
        <v>#N/A</v>
      </c>
      <c r="H662" s="39">
        <f>IF(COUNTIF(Mal!$A$9:$A$431,'Sales Orders'!H661)+COUNTIFS(Mal!$A$9:$A$431,H661,Mal!$B$9:$B$431,"&lt;&gt;")+COUNTIFS(Mal!$A$9:$A$431,H661,Mal!$C$9:$C$431,"&lt;&gt;")=COUNTIF('Sales Orders'!$H$108:H661,'Sales Orders'!H661),'Sales Orders'!H661+1,'Sales Orders'!H661)</f>
        <v>2</v>
      </c>
      <c r="I662" s="39" t="e">
        <f>IF(E662="","",IF(Mal!$C$5="","",Mal!$C$5))</f>
        <v>#N/A</v>
      </c>
      <c r="J662" s="39" t="e">
        <f>IF(AND(J661="",$H662=$H661),"",IF(VLOOKUP($H662,Mal!$A$9:$H$431,7,0)='Sales Orders'!J661,"",VLOOKUP($H662,Mal!$A$9:$H$431,7,0)))</f>
        <v>#N/A</v>
      </c>
      <c r="K662" s="39" t="e">
        <f>IF(AND(K661="",$H662=$H661),"",IF(VLOOKUP($H662,Mal!$A$9:$H$431,8,0)='Sales Orders'!K661,"",VLOOKUP($H662,Mal!$A$9:$H$431,8,0)))</f>
        <v>#N/A</v>
      </c>
      <c r="L662" s="39" t="e">
        <f>IF(E662="","",IF(Mal!$C$6="","",Mal!$C$6))</f>
        <v>#N/A</v>
      </c>
      <c r="M662" s="39" t="e">
        <f>IF($E662="",IF(INDEX(Mal!K$9:K$431,COUNTIF($E$108:$F661,"")-COUNT($H$108:$H661)+1,0)=M661,"",INDEX(Mal!K$9:K$431,COUNTIF($E$108:$F661,"")-COUNT($H$108:$H661)+1,0)),"")</f>
        <v>#N/A</v>
      </c>
      <c r="N662" s="39" t="e">
        <f>IF($E662="",IF(INDEX(Mal!L$9:L$431,COUNTIF($E$108:$F661,"")-COUNT($H$108:$H661)+1,0)=N661,"",INDEX(Mal!L$9:L$431,COUNTIF($E$108:$F661,"")-COUNT($H$108:$H661)+1,0)),"")</f>
        <v>#N/A</v>
      </c>
      <c r="O662" s="39" t="e">
        <f>IF($E662="",IF(INDEX(Mal!M$9:M$431,COUNTIF($E$108:$F661,"")-COUNT($H$108:$H661)+1,0)=O661,"",INDEX(Mal!M$9:M$431,COUNTIF($E$108:$F661,"")-COUNT($H$108:$H661)+1,0)),"")</f>
        <v>#N/A</v>
      </c>
      <c r="P662" s="39" t="e">
        <f>IF($E662="",IF(INDEX(Mal!N$9:N$431,COUNTIF($E$108:$F661,"")-COUNT($H$108:$H661)+1,0)=P661,"",INDEX(Mal!N$9:N$431,COUNTIF($E$108:$F661,"")-COUNT($H$108:$H661)+1,0)),"")</f>
        <v>#N/A</v>
      </c>
      <c r="Q662" s="39" t="e">
        <f>IF($E662="",IF(INDEX(Mal!O$9:O$431,COUNTIF($E$108:$F661,"")-COUNT($H$108:$H661)+1,0)=Q661,"",INDEX(Mal!O$9:O$431,COUNTIF($E$108:$F661,"")-COUNT($H$108:$H661)+1,0)),"")</f>
        <v>#N/A</v>
      </c>
      <c r="R662" s="39" t="e">
        <f>IF($E662="",IF(INDEX(Mal!P$9:P$431,COUNTIF($E$108:$F661,"")-COUNT($H$108:$H661)+1,0)=R661,"",INDEX(Mal!P$9:P$431,COUNTIF($E$108:$F661,"")-COUNT($H$108:$H661)+1,0)),"")</f>
        <v>#N/A</v>
      </c>
      <c r="S662" s="39" t="e">
        <f>IF($E662="",IF(INDEX(Mal!Q$9:Q$431,COUNTIF($E$108:$F661,"")-COUNT($H$108:$H661)+1,0)=S661,"",INDEX(Mal!Q$9:Q$431,COUNTIF($E$108:$F661,"")-COUNT($H$108:$H661)+1,0)),"")</f>
        <v>#N/A</v>
      </c>
      <c r="T662" s="39" t="e">
        <f>IF($E662="",IF(INDEX(Mal!R$9:R$431,COUNTIF($E$108:$F661,"")-COUNT($H$108:$H661)+1,0)=T661,"",INDEX(Mal!R$9:R$431,COUNTIF($E$108:$F661,"")-COUNT($H$108:$H661)+1,0)),"")</f>
        <v>#N/A</v>
      </c>
      <c r="U662" s="39" t="e">
        <f>IF($E662="",IF(INDEX(Mal!S$9:S$431,COUNTIF($E$108:$F661,"")-COUNT($H$108:$H661)+1,0)=U661,"",INDEX(Mal!S$9:S$431,COUNTIF($E$108:$F661,"")-COUNT($H$108:$H661)+1,0)),"")</f>
        <v>#N/A</v>
      </c>
      <c r="V662" s="39" t="e">
        <f t="shared" si="32"/>
        <v>#N/A</v>
      </c>
      <c r="W662" s="39" t="e">
        <f>IF(IF(AND(E662="",F662=""),INDEX(Mal!I$9:I$431,(COUNT($H$108:$H662)-COUNTIF($V$108:$V662,"")),0),"")="","",IF(AND(E662="",F662=""),INDEX(Mal!I$9:I$431,(COUNT($H$108:$H662)-COUNTIF($V$108:$V662,"")),0),""))</f>
        <v>#N/A</v>
      </c>
      <c r="X662" s="39" t="e">
        <f>IF($E662="",IF(INDEX(Mal!J$9:J$431,COUNTIF($E$108:$F661,"")-COUNT($H$108:$H661)+1,0)=X661,"",INDEX(Mal!J$9:J$431,COUNTIF($E$108:$F661,"")-COUNT($H$108:$H661)+1,0)),"")</f>
        <v>#N/A</v>
      </c>
      <c r="Y662" s="39" t="e">
        <f>IF(AND(Y661="",$H662=$H661),"",IF(VLOOKUP($H662,Mal!$A$9:$T$431,20,0)='Sales Orders'!Y661,"",VLOOKUP($H662,Mal!$A$9:$T$431,20,0)))</f>
        <v>#N/A</v>
      </c>
      <c r="Z662" s="39" t="e">
        <f t="shared" si="33"/>
        <v>#N/A</v>
      </c>
    </row>
    <row r="663" spans="1:26">
      <c r="A663" t="str">
        <f>IFERROR(IF(VLOOKUP(H663,Mal!$A$9:$A$431,1,0),"","END"),"END")</f>
        <v>END</v>
      </c>
      <c r="B663" s="39" t="e">
        <f>IF($E663="",IF(INDEX(Mal!$D$9:$D$431,COUNTIF($E$108:$F662,"")-COUNT($H$108:$H662)+1,0)=B662,"",INDEX(Mal!$D$9:$D$431,COUNTIF($E$108:$F662,"")-COUNT($H$108:$H662)+1,0)),"")</f>
        <v>#N/A</v>
      </c>
      <c r="C663" s="39" t="e">
        <f t="shared" si="34"/>
        <v>#N/A</v>
      </c>
      <c r="D663" s="39" t="e">
        <f>IF($E663="",IF(INDEX(Mal!$F$9:$F$431,COUNTIF($E$108:$F662,"")-COUNT($H$108:$H662)+1,0)=D662,"",INDEX(Mal!$F$9:$F$431,COUNTIF($E$108:$F662,"")-COUNT($H$108:$H662)+1,0)),"")</f>
        <v>#N/A</v>
      </c>
      <c r="E663" s="39" t="e">
        <f>IF(AND(E662="",$H663=$H662),"",IF(VLOOKUP(H663,Mal!$A$9:$B$431,2,0)='Sales Orders'!E662,"",VLOOKUP($H663,Mal!$A$9:$B$431,2,0)))</f>
        <v>#N/A</v>
      </c>
      <c r="F663" s="39" t="e">
        <f>IF($E663="",IF(INDEX(Mal!$C$9:$C$431,COUNTIF($E$108:$F662,"")-COUNT($H$108:$H662)+1,0)=F662,"",INDEX(Mal!$C$9:$C$431,COUNTIF($E$108:$F662,"")-COUNT($H$108:$H662)+1,0)),"")</f>
        <v>#N/A</v>
      </c>
      <c r="G663" s="39" t="e">
        <f t="shared" si="35"/>
        <v>#N/A</v>
      </c>
      <c r="H663" s="39">
        <f>IF(COUNTIF(Mal!$A$9:$A$431,'Sales Orders'!H662)+COUNTIFS(Mal!$A$9:$A$431,H662,Mal!$B$9:$B$431,"&lt;&gt;")+COUNTIFS(Mal!$A$9:$A$431,H662,Mal!$C$9:$C$431,"&lt;&gt;")=COUNTIF('Sales Orders'!$H$108:H662,'Sales Orders'!H662),'Sales Orders'!H662+1,'Sales Orders'!H662)</f>
        <v>2</v>
      </c>
      <c r="I663" s="39" t="e">
        <f>IF(E663="","",IF(Mal!$C$5="","",Mal!$C$5))</f>
        <v>#N/A</v>
      </c>
      <c r="J663" s="39" t="e">
        <f>IF(AND(J662="",$H663=$H662),"",IF(VLOOKUP($H663,Mal!$A$9:$H$431,7,0)='Sales Orders'!J662,"",VLOOKUP($H663,Mal!$A$9:$H$431,7,0)))</f>
        <v>#N/A</v>
      </c>
      <c r="K663" s="39" t="e">
        <f>IF(AND(K662="",$H663=$H662),"",IF(VLOOKUP($H663,Mal!$A$9:$H$431,8,0)='Sales Orders'!K662,"",VLOOKUP($H663,Mal!$A$9:$H$431,8,0)))</f>
        <v>#N/A</v>
      </c>
      <c r="L663" s="39" t="e">
        <f>IF(E663="","",IF(Mal!$C$6="","",Mal!$C$6))</f>
        <v>#N/A</v>
      </c>
      <c r="M663" s="39" t="e">
        <f>IF($E663="",IF(INDEX(Mal!K$9:K$431,COUNTIF($E$108:$F662,"")-COUNT($H$108:$H662)+1,0)=M662,"",INDEX(Mal!K$9:K$431,COUNTIF($E$108:$F662,"")-COUNT($H$108:$H662)+1,0)),"")</f>
        <v>#N/A</v>
      </c>
      <c r="N663" s="39" t="e">
        <f>IF($E663="",IF(INDEX(Mal!L$9:L$431,COUNTIF($E$108:$F662,"")-COUNT($H$108:$H662)+1,0)=N662,"",INDEX(Mal!L$9:L$431,COUNTIF($E$108:$F662,"")-COUNT($H$108:$H662)+1,0)),"")</f>
        <v>#N/A</v>
      </c>
      <c r="O663" s="39" t="e">
        <f>IF($E663="",IF(INDEX(Mal!M$9:M$431,COUNTIF($E$108:$F662,"")-COUNT($H$108:$H662)+1,0)=O662,"",INDEX(Mal!M$9:M$431,COUNTIF($E$108:$F662,"")-COUNT($H$108:$H662)+1,0)),"")</f>
        <v>#N/A</v>
      </c>
      <c r="P663" s="39" t="e">
        <f>IF($E663="",IF(INDEX(Mal!N$9:N$431,COUNTIF($E$108:$F662,"")-COUNT($H$108:$H662)+1,0)=P662,"",INDEX(Mal!N$9:N$431,COUNTIF($E$108:$F662,"")-COUNT($H$108:$H662)+1,0)),"")</f>
        <v>#N/A</v>
      </c>
      <c r="Q663" s="39" t="e">
        <f>IF($E663="",IF(INDEX(Mal!O$9:O$431,COUNTIF($E$108:$F662,"")-COUNT($H$108:$H662)+1,0)=Q662,"",INDEX(Mal!O$9:O$431,COUNTIF($E$108:$F662,"")-COUNT($H$108:$H662)+1,0)),"")</f>
        <v>#N/A</v>
      </c>
      <c r="R663" s="39" t="e">
        <f>IF($E663="",IF(INDEX(Mal!P$9:P$431,COUNTIF($E$108:$F662,"")-COUNT($H$108:$H662)+1,0)=R662,"",INDEX(Mal!P$9:P$431,COUNTIF($E$108:$F662,"")-COUNT($H$108:$H662)+1,0)),"")</f>
        <v>#N/A</v>
      </c>
      <c r="S663" s="39" t="e">
        <f>IF($E663="",IF(INDEX(Mal!Q$9:Q$431,COUNTIF($E$108:$F662,"")-COUNT($H$108:$H662)+1,0)=S662,"",INDEX(Mal!Q$9:Q$431,COUNTIF($E$108:$F662,"")-COUNT($H$108:$H662)+1,0)),"")</f>
        <v>#N/A</v>
      </c>
      <c r="T663" s="39" t="e">
        <f>IF($E663="",IF(INDEX(Mal!R$9:R$431,COUNTIF($E$108:$F662,"")-COUNT($H$108:$H662)+1,0)=T662,"",INDEX(Mal!R$9:R$431,COUNTIF($E$108:$F662,"")-COUNT($H$108:$H662)+1,0)),"")</f>
        <v>#N/A</v>
      </c>
      <c r="U663" s="39" t="e">
        <f>IF($E663="",IF(INDEX(Mal!S$9:S$431,COUNTIF($E$108:$F662,"")-COUNT($H$108:$H662)+1,0)=U662,"",INDEX(Mal!S$9:S$431,COUNTIF($E$108:$F662,"")-COUNT($H$108:$H662)+1,0)),"")</f>
        <v>#N/A</v>
      </c>
      <c r="V663" s="39" t="e">
        <f t="shared" si="32"/>
        <v>#N/A</v>
      </c>
      <c r="W663" s="39" t="e">
        <f>IF(IF(AND(E663="",F663=""),INDEX(Mal!I$9:I$431,(COUNT($H$108:$H663)-COUNTIF($V$108:$V663,"")),0),"")="","",IF(AND(E663="",F663=""),INDEX(Mal!I$9:I$431,(COUNT($H$108:$H663)-COUNTIF($V$108:$V663,"")),0),""))</f>
        <v>#N/A</v>
      </c>
      <c r="X663" s="39" t="e">
        <f>IF($E663="",IF(INDEX(Mal!J$9:J$431,COUNTIF($E$108:$F662,"")-COUNT($H$108:$H662)+1,0)=X662,"",INDEX(Mal!J$9:J$431,COUNTIF($E$108:$F662,"")-COUNT($H$108:$H662)+1,0)),"")</f>
        <v>#N/A</v>
      </c>
      <c r="Y663" s="39" t="e">
        <f>IF(AND(Y662="",$H663=$H662),"",IF(VLOOKUP($H663,Mal!$A$9:$T$431,20,0)='Sales Orders'!Y662,"",VLOOKUP($H663,Mal!$A$9:$T$431,20,0)))</f>
        <v>#N/A</v>
      </c>
      <c r="Z663" s="39" t="e">
        <f t="shared" si="33"/>
        <v>#N/A</v>
      </c>
    </row>
    <row r="664" spans="1:26">
      <c r="A664" t="str">
        <f>IFERROR(IF(VLOOKUP(H664,Mal!$A$9:$A$431,1,0),"","END"),"END")</f>
        <v>END</v>
      </c>
      <c r="B664" s="39" t="e">
        <f>IF($E664="",IF(INDEX(Mal!$D$9:$D$431,COUNTIF($E$108:$F663,"")-COUNT($H$108:$H663)+1,0)=B663,"",INDEX(Mal!$D$9:$D$431,COUNTIF($E$108:$F663,"")-COUNT($H$108:$H663)+1,0)),"")</f>
        <v>#N/A</v>
      </c>
      <c r="C664" s="39" t="e">
        <f t="shared" si="34"/>
        <v>#N/A</v>
      </c>
      <c r="D664" s="39" t="e">
        <f>IF($E664="",IF(INDEX(Mal!$F$9:$F$431,COUNTIF($E$108:$F663,"")-COUNT($H$108:$H663)+1,0)=D663,"",INDEX(Mal!$F$9:$F$431,COUNTIF($E$108:$F663,"")-COUNT($H$108:$H663)+1,0)),"")</f>
        <v>#N/A</v>
      </c>
      <c r="E664" s="39" t="e">
        <f>IF(AND(E663="",$H664=$H663),"",IF(VLOOKUP(H664,Mal!$A$9:$B$431,2,0)='Sales Orders'!E663,"",VLOOKUP($H664,Mal!$A$9:$B$431,2,0)))</f>
        <v>#N/A</v>
      </c>
      <c r="F664" s="39" t="e">
        <f>IF($E664="",IF(INDEX(Mal!$C$9:$C$431,COUNTIF($E$108:$F663,"")-COUNT($H$108:$H663)+1,0)=F663,"",INDEX(Mal!$C$9:$C$431,COUNTIF($E$108:$F663,"")-COUNT($H$108:$H663)+1,0)),"")</f>
        <v>#N/A</v>
      </c>
      <c r="G664" s="39" t="e">
        <f t="shared" si="35"/>
        <v>#N/A</v>
      </c>
      <c r="H664" s="39">
        <f>IF(COUNTIF(Mal!$A$9:$A$431,'Sales Orders'!H663)+COUNTIFS(Mal!$A$9:$A$431,H663,Mal!$B$9:$B$431,"&lt;&gt;")+COUNTIFS(Mal!$A$9:$A$431,H663,Mal!$C$9:$C$431,"&lt;&gt;")=COUNTIF('Sales Orders'!$H$108:H663,'Sales Orders'!H663),'Sales Orders'!H663+1,'Sales Orders'!H663)</f>
        <v>2</v>
      </c>
      <c r="I664" s="39" t="e">
        <f>IF(E664="","",IF(Mal!$C$5="","",Mal!$C$5))</f>
        <v>#N/A</v>
      </c>
      <c r="J664" s="39" t="e">
        <f>IF(AND(J663="",$H664=$H663),"",IF(VLOOKUP($H664,Mal!$A$9:$H$431,7,0)='Sales Orders'!J663,"",VLOOKUP($H664,Mal!$A$9:$H$431,7,0)))</f>
        <v>#N/A</v>
      </c>
      <c r="K664" s="39" t="e">
        <f>IF(AND(K663="",$H664=$H663),"",IF(VLOOKUP($H664,Mal!$A$9:$H$431,8,0)='Sales Orders'!K663,"",VLOOKUP($H664,Mal!$A$9:$H$431,8,0)))</f>
        <v>#N/A</v>
      </c>
      <c r="L664" s="39" t="e">
        <f>IF(E664="","",IF(Mal!$C$6="","",Mal!$C$6))</f>
        <v>#N/A</v>
      </c>
      <c r="M664" s="39" t="e">
        <f>IF($E664="",IF(INDEX(Mal!K$9:K$431,COUNTIF($E$108:$F663,"")-COUNT($H$108:$H663)+1,0)=M663,"",INDEX(Mal!K$9:K$431,COUNTIF($E$108:$F663,"")-COUNT($H$108:$H663)+1,0)),"")</f>
        <v>#N/A</v>
      </c>
      <c r="N664" s="39" t="e">
        <f>IF($E664="",IF(INDEX(Mal!L$9:L$431,COUNTIF($E$108:$F663,"")-COUNT($H$108:$H663)+1,0)=N663,"",INDEX(Mal!L$9:L$431,COUNTIF($E$108:$F663,"")-COUNT($H$108:$H663)+1,0)),"")</f>
        <v>#N/A</v>
      </c>
      <c r="O664" s="39" t="e">
        <f>IF($E664="",IF(INDEX(Mal!M$9:M$431,COUNTIF($E$108:$F663,"")-COUNT($H$108:$H663)+1,0)=O663,"",INDEX(Mal!M$9:M$431,COUNTIF($E$108:$F663,"")-COUNT($H$108:$H663)+1,0)),"")</f>
        <v>#N/A</v>
      </c>
      <c r="P664" s="39" t="e">
        <f>IF($E664="",IF(INDEX(Mal!N$9:N$431,COUNTIF($E$108:$F663,"")-COUNT($H$108:$H663)+1,0)=P663,"",INDEX(Mal!N$9:N$431,COUNTIF($E$108:$F663,"")-COUNT($H$108:$H663)+1,0)),"")</f>
        <v>#N/A</v>
      </c>
      <c r="Q664" s="39" t="e">
        <f>IF($E664="",IF(INDEX(Mal!O$9:O$431,COUNTIF($E$108:$F663,"")-COUNT($H$108:$H663)+1,0)=Q663,"",INDEX(Mal!O$9:O$431,COUNTIF($E$108:$F663,"")-COUNT($H$108:$H663)+1,0)),"")</f>
        <v>#N/A</v>
      </c>
      <c r="R664" s="39" t="e">
        <f>IF($E664="",IF(INDEX(Mal!P$9:P$431,COUNTIF($E$108:$F663,"")-COUNT($H$108:$H663)+1,0)=R663,"",INDEX(Mal!P$9:P$431,COUNTIF($E$108:$F663,"")-COUNT($H$108:$H663)+1,0)),"")</f>
        <v>#N/A</v>
      </c>
      <c r="S664" s="39" t="e">
        <f>IF($E664="",IF(INDEX(Mal!Q$9:Q$431,COUNTIF($E$108:$F663,"")-COUNT($H$108:$H663)+1,0)=S663,"",INDEX(Mal!Q$9:Q$431,COUNTIF($E$108:$F663,"")-COUNT($H$108:$H663)+1,0)),"")</f>
        <v>#N/A</v>
      </c>
      <c r="T664" s="39" t="e">
        <f>IF($E664="",IF(INDEX(Mal!R$9:R$431,COUNTIF($E$108:$F663,"")-COUNT($H$108:$H663)+1,0)=T663,"",INDEX(Mal!R$9:R$431,COUNTIF($E$108:$F663,"")-COUNT($H$108:$H663)+1,0)),"")</f>
        <v>#N/A</v>
      </c>
      <c r="U664" s="39" t="e">
        <f>IF($E664="",IF(INDEX(Mal!S$9:S$431,COUNTIF($E$108:$F663,"")-COUNT($H$108:$H663)+1,0)=U663,"",INDEX(Mal!S$9:S$431,COUNTIF($E$108:$F663,"")-COUNT($H$108:$H663)+1,0)),"")</f>
        <v>#N/A</v>
      </c>
      <c r="V664" s="39" t="e">
        <f t="shared" si="32"/>
        <v>#N/A</v>
      </c>
      <c r="W664" s="39" t="e">
        <f>IF(IF(AND(E664="",F664=""),INDEX(Mal!I$9:I$431,(COUNT($H$108:$H664)-COUNTIF($V$108:$V664,"")),0),"")="","",IF(AND(E664="",F664=""),INDEX(Mal!I$9:I$431,(COUNT($H$108:$H664)-COUNTIF($V$108:$V664,"")),0),""))</f>
        <v>#N/A</v>
      </c>
      <c r="X664" s="39" t="e">
        <f>IF($E664="",IF(INDEX(Mal!J$9:J$431,COUNTIF($E$108:$F663,"")-COUNT($H$108:$H663)+1,0)=X663,"",INDEX(Mal!J$9:J$431,COUNTIF($E$108:$F663,"")-COUNT($H$108:$H663)+1,0)),"")</f>
        <v>#N/A</v>
      </c>
      <c r="Y664" s="39" t="e">
        <f>IF(AND(Y663="",$H664=$H663),"",IF(VLOOKUP($H664,Mal!$A$9:$T$431,20,0)='Sales Orders'!Y663,"",VLOOKUP($H664,Mal!$A$9:$T$431,20,0)))</f>
        <v>#N/A</v>
      </c>
      <c r="Z664" s="39" t="e">
        <f t="shared" si="33"/>
        <v>#N/A</v>
      </c>
    </row>
    <row r="665" spans="1:26">
      <c r="A665" t="str">
        <f>IFERROR(IF(VLOOKUP(H665,Mal!$A$9:$A$431,1,0),"","END"),"END")</f>
        <v>END</v>
      </c>
      <c r="B665" s="39" t="e">
        <f>IF($E665="",IF(INDEX(Mal!$D$9:$D$431,COUNTIF($E$108:$F664,"")-COUNT($H$108:$H664)+1,0)=B664,"",INDEX(Mal!$D$9:$D$431,COUNTIF($E$108:$F664,"")-COUNT($H$108:$H664)+1,0)),"")</f>
        <v>#N/A</v>
      </c>
      <c r="C665" s="39" t="e">
        <f t="shared" si="34"/>
        <v>#N/A</v>
      </c>
      <c r="D665" s="39" t="e">
        <f>IF($E665="",IF(INDEX(Mal!$F$9:$F$431,COUNTIF($E$108:$F664,"")-COUNT($H$108:$H664)+1,0)=D664,"",INDEX(Mal!$F$9:$F$431,COUNTIF($E$108:$F664,"")-COUNT($H$108:$H664)+1,0)),"")</f>
        <v>#N/A</v>
      </c>
      <c r="E665" s="39" t="e">
        <f>IF(AND(E664="",$H665=$H664),"",IF(VLOOKUP(H665,Mal!$A$9:$B$431,2,0)='Sales Orders'!E664,"",VLOOKUP($H665,Mal!$A$9:$B$431,2,0)))</f>
        <v>#N/A</v>
      </c>
      <c r="F665" s="39" t="e">
        <f>IF($E665="",IF(INDEX(Mal!$C$9:$C$431,COUNTIF($E$108:$F664,"")-COUNT($H$108:$H664)+1,0)=F664,"",INDEX(Mal!$C$9:$C$431,COUNTIF($E$108:$F664,"")-COUNT($H$108:$H664)+1,0)),"")</f>
        <v>#N/A</v>
      </c>
      <c r="G665" s="39" t="e">
        <f t="shared" si="35"/>
        <v>#N/A</v>
      </c>
      <c r="H665" s="39">
        <f>IF(COUNTIF(Mal!$A$9:$A$431,'Sales Orders'!H664)+COUNTIFS(Mal!$A$9:$A$431,H664,Mal!$B$9:$B$431,"&lt;&gt;")+COUNTIFS(Mal!$A$9:$A$431,H664,Mal!$C$9:$C$431,"&lt;&gt;")=COUNTIF('Sales Orders'!$H$108:H664,'Sales Orders'!H664),'Sales Orders'!H664+1,'Sales Orders'!H664)</f>
        <v>2</v>
      </c>
      <c r="I665" s="39" t="e">
        <f>IF(E665="","",IF(Mal!$C$5="","",Mal!$C$5))</f>
        <v>#N/A</v>
      </c>
      <c r="J665" s="39" t="e">
        <f>IF(AND(J664="",$H665=$H664),"",IF(VLOOKUP($H665,Mal!$A$9:$H$431,7,0)='Sales Orders'!J664,"",VLOOKUP($H665,Mal!$A$9:$H$431,7,0)))</f>
        <v>#N/A</v>
      </c>
      <c r="K665" s="39" t="e">
        <f>IF(AND(K664="",$H665=$H664),"",IF(VLOOKUP($H665,Mal!$A$9:$H$431,8,0)='Sales Orders'!K664,"",VLOOKUP($H665,Mal!$A$9:$H$431,8,0)))</f>
        <v>#N/A</v>
      </c>
      <c r="L665" s="39" t="e">
        <f>IF(E665="","",IF(Mal!$C$6="","",Mal!$C$6))</f>
        <v>#N/A</v>
      </c>
      <c r="M665" s="39" t="e">
        <f>IF($E665="",IF(INDEX(Mal!K$9:K$431,COUNTIF($E$108:$F664,"")-COUNT($H$108:$H664)+1,0)=M664,"",INDEX(Mal!K$9:K$431,COUNTIF($E$108:$F664,"")-COUNT($H$108:$H664)+1,0)),"")</f>
        <v>#N/A</v>
      </c>
      <c r="N665" s="39" t="e">
        <f>IF($E665="",IF(INDEX(Mal!L$9:L$431,COUNTIF($E$108:$F664,"")-COUNT($H$108:$H664)+1,0)=N664,"",INDEX(Mal!L$9:L$431,COUNTIF($E$108:$F664,"")-COUNT($H$108:$H664)+1,0)),"")</f>
        <v>#N/A</v>
      </c>
      <c r="O665" s="39" t="e">
        <f>IF($E665="",IF(INDEX(Mal!M$9:M$431,COUNTIF($E$108:$F664,"")-COUNT($H$108:$H664)+1,0)=O664,"",INDEX(Mal!M$9:M$431,COUNTIF($E$108:$F664,"")-COUNT($H$108:$H664)+1,0)),"")</f>
        <v>#N/A</v>
      </c>
      <c r="P665" s="39" t="e">
        <f>IF($E665="",IF(INDEX(Mal!N$9:N$431,COUNTIF($E$108:$F664,"")-COUNT($H$108:$H664)+1,0)=P664,"",INDEX(Mal!N$9:N$431,COUNTIF($E$108:$F664,"")-COUNT($H$108:$H664)+1,0)),"")</f>
        <v>#N/A</v>
      </c>
      <c r="Q665" s="39" t="e">
        <f>IF($E665="",IF(INDEX(Mal!O$9:O$431,COUNTIF($E$108:$F664,"")-COUNT($H$108:$H664)+1,0)=Q664,"",INDEX(Mal!O$9:O$431,COUNTIF($E$108:$F664,"")-COUNT($H$108:$H664)+1,0)),"")</f>
        <v>#N/A</v>
      </c>
      <c r="R665" s="39" t="e">
        <f>IF($E665="",IF(INDEX(Mal!P$9:P$431,COUNTIF($E$108:$F664,"")-COUNT($H$108:$H664)+1,0)=R664,"",INDEX(Mal!P$9:P$431,COUNTIF($E$108:$F664,"")-COUNT($H$108:$H664)+1,0)),"")</f>
        <v>#N/A</v>
      </c>
      <c r="S665" s="39" t="e">
        <f>IF($E665="",IF(INDEX(Mal!Q$9:Q$431,COUNTIF($E$108:$F664,"")-COUNT($H$108:$H664)+1,0)=S664,"",INDEX(Mal!Q$9:Q$431,COUNTIF($E$108:$F664,"")-COUNT($H$108:$H664)+1,0)),"")</f>
        <v>#N/A</v>
      </c>
      <c r="T665" s="39" t="e">
        <f>IF($E665="",IF(INDEX(Mal!R$9:R$431,COUNTIF($E$108:$F664,"")-COUNT($H$108:$H664)+1,0)=T664,"",INDEX(Mal!R$9:R$431,COUNTIF($E$108:$F664,"")-COUNT($H$108:$H664)+1,0)),"")</f>
        <v>#N/A</v>
      </c>
      <c r="U665" s="39" t="e">
        <f>IF($E665="",IF(INDEX(Mal!S$9:S$431,COUNTIF($E$108:$F664,"")-COUNT($H$108:$H664)+1,0)=U664,"",INDEX(Mal!S$9:S$431,COUNTIF($E$108:$F664,"")-COUNT($H$108:$H664)+1,0)),"")</f>
        <v>#N/A</v>
      </c>
      <c r="V665" s="39" t="e">
        <f t="shared" si="32"/>
        <v>#N/A</v>
      </c>
      <c r="W665" s="39" t="e">
        <f>IF(IF(AND(E665="",F665=""),INDEX(Mal!I$9:I$431,(COUNT($H$108:$H665)-COUNTIF($V$108:$V665,"")),0),"")="","",IF(AND(E665="",F665=""),INDEX(Mal!I$9:I$431,(COUNT($H$108:$H665)-COUNTIF($V$108:$V665,"")),0),""))</f>
        <v>#N/A</v>
      </c>
      <c r="X665" s="39" t="e">
        <f>IF($E665="",IF(INDEX(Mal!J$9:J$431,COUNTIF($E$108:$F664,"")-COUNT($H$108:$H664)+1,0)=X664,"",INDEX(Mal!J$9:J$431,COUNTIF($E$108:$F664,"")-COUNT($H$108:$H664)+1,0)),"")</f>
        <v>#N/A</v>
      </c>
      <c r="Y665" s="39" t="e">
        <f>IF(AND(Y664="",$H665=$H664),"",IF(VLOOKUP($H665,Mal!$A$9:$T$431,20,0)='Sales Orders'!Y664,"",VLOOKUP($H665,Mal!$A$9:$T$431,20,0)))</f>
        <v>#N/A</v>
      </c>
      <c r="Z665" s="39" t="e">
        <f t="shared" si="33"/>
        <v>#N/A</v>
      </c>
    </row>
    <row r="666" spans="1:26">
      <c r="A666" t="str">
        <f>IFERROR(IF(VLOOKUP(H666,Mal!$A$9:$A$431,1,0),"","END"),"END")</f>
        <v>END</v>
      </c>
      <c r="B666" s="39" t="e">
        <f>IF($E666="",IF(INDEX(Mal!$D$9:$D$431,COUNTIF($E$108:$F665,"")-COUNT($H$108:$H665)+1,0)=B665,"",INDEX(Mal!$D$9:$D$431,COUNTIF($E$108:$F665,"")-COUNT($H$108:$H665)+1,0)),"")</f>
        <v>#N/A</v>
      </c>
      <c r="C666" s="39" t="e">
        <f t="shared" si="34"/>
        <v>#N/A</v>
      </c>
      <c r="D666" s="39" t="e">
        <f>IF($E666="",IF(INDEX(Mal!$F$9:$F$431,COUNTIF($E$108:$F665,"")-COUNT($H$108:$H665)+1,0)=D665,"",INDEX(Mal!$F$9:$F$431,COUNTIF($E$108:$F665,"")-COUNT($H$108:$H665)+1,0)),"")</f>
        <v>#N/A</v>
      </c>
      <c r="E666" s="39" t="e">
        <f>IF(AND(E665="",$H666=$H665),"",IF(VLOOKUP(H666,Mal!$A$9:$B$431,2,0)='Sales Orders'!E665,"",VLOOKUP($H666,Mal!$A$9:$B$431,2,0)))</f>
        <v>#N/A</v>
      </c>
      <c r="F666" s="39" t="e">
        <f>IF($E666="",IF(INDEX(Mal!$C$9:$C$431,COUNTIF($E$108:$F665,"")-COUNT($H$108:$H665)+1,0)=F665,"",INDEX(Mal!$C$9:$C$431,COUNTIF($E$108:$F665,"")-COUNT($H$108:$H665)+1,0)),"")</f>
        <v>#N/A</v>
      </c>
      <c r="G666" s="39" t="e">
        <f t="shared" si="35"/>
        <v>#N/A</v>
      </c>
      <c r="H666" s="39">
        <f>IF(COUNTIF(Mal!$A$9:$A$431,'Sales Orders'!H665)+COUNTIFS(Mal!$A$9:$A$431,H665,Mal!$B$9:$B$431,"&lt;&gt;")+COUNTIFS(Mal!$A$9:$A$431,H665,Mal!$C$9:$C$431,"&lt;&gt;")=COUNTIF('Sales Orders'!$H$108:H665,'Sales Orders'!H665),'Sales Orders'!H665+1,'Sales Orders'!H665)</f>
        <v>2</v>
      </c>
      <c r="I666" s="39" t="e">
        <f>IF(E666="","",IF(Mal!$C$5="","",Mal!$C$5))</f>
        <v>#N/A</v>
      </c>
      <c r="J666" s="39" t="e">
        <f>IF(AND(J665="",$H666=$H665),"",IF(VLOOKUP($H666,Mal!$A$9:$H$431,7,0)='Sales Orders'!J665,"",VLOOKUP($H666,Mal!$A$9:$H$431,7,0)))</f>
        <v>#N/A</v>
      </c>
      <c r="K666" s="39" t="e">
        <f>IF(AND(K665="",$H666=$H665),"",IF(VLOOKUP($H666,Mal!$A$9:$H$431,8,0)='Sales Orders'!K665,"",VLOOKUP($H666,Mal!$A$9:$H$431,8,0)))</f>
        <v>#N/A</v>
      </c>
      <c r="L666" s="39" t="e">
        <f>IF(E666="","",IF(Mal!$C$6="","",Mal!$C$6))</f>
        <v>#N/A</v>
      </c>
      <c r="M666" s="39" t="e">
        <f>IF($E666="",IF(INDEX(Mal!K$9:K$431,COUNTIF($E$108:$F665,"")-COUNT($H$108:$H665)+1,0)=M665,"",INDEX(Mal!K$9:K$431,COUNTIF($E$108:$F665,"")-COUNT($H$108:$H665)+1,0)),"")</f>
        <v>#N/A</v>
      </c>
      <c r="N666" s="39" t="e">
        <f>IF($E666="",IF(INDEX(Mal!L$9:L$431,COUNTIF($E$108:$F665,"")-COUNT($H$108:$H665)+1,0)=N665,"",INDEX(Mal!L$9:L$431,COUNTIF($E$108:$F665,"")-COUNT($H$108:$H665)+1,0)),"")</f>
        <v>#N/A</v>
      </c>
      <c r="O666" s="39" t="e">
        <f>IF($E666="",IF(INDEX(Mal!M$9:M$431,COUNTIF($E$108:$F665,"")-COUNT($H$108:$H665)+1,0)=O665,"",INDEX(Mal!M$9:M$431,COUNTIF($E$108:$F665,"")-COUNT($H$108:$H665)+1,0)),"")</f>
        <v>#N/A</v>
      </c>
      <c r="P666" s="39" t="e">
        <f>IF($E666="",IF(INDEX(Mal!N$9:N$431,COUNTIF($E$108:$F665,"")-COUNT($H$108:$H665)+1,0)=P665,"",INDEX(Mal!N$9:N$431,COUNTIF($E$108:$F665,"")-COUNT($H$108:$H665)+1,0)),"")</f>
        <v>#N/A</v>
      </c>
      <c r="Q666" s="39" t="e">
        <f>IF($E666="",IF(INDEX(Mal!O$9:O$431,COUNTIF($E$108:$F665,"")-COUNT($H$108:$H665)+1,0)=Q665,"",INDEX(Mal!O$9:O$431,COUNTIF($E$108:$F665,"")-COUNT($H$108:$H665)+1,0)),"")</f>
        <v>#N/A</v>
      </c>
      <c r="R666" s="39" t="e">
        <f>IF($E666="",IF(INDEX(Mal!P$9:P$431,COUNTIF($E$108:$F665,"")-COUNT($H$108:$H665)+1,0)=R665,"",INDEX(Mal!P$9:P$431,COUNTIF($E$108:$F665,"")-COUNT($H$108:$H665)+1,0)),"")</f>
        <v>#N/A</v>
      </c>
      <c r="S666" s="39" t="e">
        <f>IF($E666="",IF(INDEX(Mal!Q$9:Q$431,COUNTIF($E$108:$F665,"")-COUNT($H$108:$H665)+1,0)=S665,"",INDEX(Mal!Q$9:Q$431,COUNTIF($E$108:$F665,"")-COUNT($H$108:$H665)+1,0)),"")</f>
        <v>#N/A</v>
      </c>
      <c r="T666" s="39" t="e">
        <f>IF($E666="",IF(INDEX(Mal!R$9:R$431,COUNTIF($E$108:$F665,"")-COUNT($H$108:$H665)+1,0)=T665,"",INDEX(Mal!R$9:R$431,COUNTIF($E$108:$F665,"")-COUNT($H$108:$H665)+1,0)),"")</f>
        <v>#N/A</v>
      </c>
      <c r="U666" s="39" t="e">
        <f>IF($E666="",IF(INDEX(Mal!S$9:S$431,COUNTIF($E$108:$F665,"")-COUNT($H$108:$H665)+1,0)=U665,"",INDEX(Mal!S$9:S$431,COUNTIF($E$108:$F665,"")-COUNT($H$108:$H665)+1,0)),"")</f>
        <v>#N/A</v>
      </c>
      <c r="V666" s="39" t="e">
        <f t="shared" si="32"/>
        <v>#N/A</v>
      </c>
      <c r="W666" s="39" t="e">
        <f>IF(IF(AND(E666="",F666=""),INDEX(Mal!I$9:I$431,(COUNT($H$108:$H666)-COUNTIF($V$108:$V666,"")),0),"")="","",IF(AND(E666="",F666=""),INDEX(Mal!I$9:I$431,(COUNT($H$108:$H666)-COUNTIF($V$108:$V666,"")),0),""))</f>
        <v>#N/A</v>
      </c>
      <c r="X666" s="39" t="e">
        <f>IF($E666="",IF(INDEX(Mal!J$9:J$431,COUNTIF($E$108:$F665,"")-COUNT($H$108:$H665)+1,0)=X665,"",INDEX(Mal!J$9:J$431,COUNTIF($E$108:$F665,"")-COUNT($H$108:$H665)+1,0)),"")</f>
        <v>#N/A</v>
      </c>
      <c r="Y666" s="39" t="e">
        <f>IF(AND(Y665="",$H666=$H665),"",IF(VLOOKUP($H666,Mal!$A$9:$T$431,20,0)='Sales Orders'!Y665,"",VLOOKUP($H666,Mal!$A$9:$T$431,20,0)))</f>
        <v>#N/A</v>
      </c>
      <c r="Z666" s="39" t="e">
        <f t="shared" si="33"/>
        <v>#N/A</v>
      </c>
    </row>
    <row r="667" spans="1:26">
      <c r="A667" t="str">
        <f>IFERROR(IF(VLOOKUP(H667,Mal!$A$9:$A$431,1,0),"","END"),"END")</f>
        <v>END</v>
      </c>
      <c r="B667" s="39" t="e">
        <f>IF($E667="",IF(INDEX(Mal!$D$9:$D$431,COUNTIF($E$108:$F666,"")-COUNT($H$108:$H666)+1,0)=B666,"",INDEX(Mal!$D$9:$D$431,COUNTIF($E$108:$F666,"")-COUNT($H$108:$H666)+1,0)),"")</f>
        <v>#N/A</v>
      </c>
      <c r="C667" s="39" t="e">
        <f t="shared" si="34"/>
        <v>#N/A</v>
      </c>
      <c r="D667" s="39" t="e">
        <f>IF($E667="",IF(INDEX(Mal!$F$9:$F$431,COUNTIF($E$108:$F666,"")-COUNT($H$108:$H666)+1,0)=D666,"",INDEX(Mal!$F$9:$F$431,COUNTIF($E$108:$F666,"")-COUNT($H$108:$H666)+1,0)),"")</f>
        <v>#N/A</v>
      </c>
      <c r="E667" s="39" t="e">
        <f>IF(AND(E666="",$H667=$H666),"",IF(VLOOKUP(H667,Mal!$A$9:$B$431,2,0)='Sales Orders'!E666,"",VLOOKUP($H667,Mal!$A$9:$B$431,2,0)))</f>
        <v>#N/A</v>
      </c>
      <c r="F667" s="39" t="e">
        <f>IF($E667="",IF(INDEX(Mal!$C$9:$C$431,COUNTIF($E$108:$F666,"")-COUNT($H$108:$H666)+1,0)=F666,"",INDEX(Mal!$C$9:$C$431,COUNTIF($E$108:$F666,"")-COUNT($H$108:$H666)+1,0)),"")</f>
        <v>#N/A</v>
      </c>
      <c r="G667" s="39" t="e">
        <f t="shared" si="35"/>
        <v>#N/A</v>
      </c>
      <c r="H667" s="39">
        <f>IF(COUNTIF(Mal!$A$9:$A$431,'Sales Orders'!H666)+COUNTIFS(Mal!$A$9:$A$431,H666,Mal!$B$9:$B$431,"&lt;&gt;")+COUNTIFS(Mal!$A$9:$A$431,H666,Mal!$C$9:$C$431,"&lt;&gt;")=COUNTIF('Sales Orders'!$H$108:H666,'Sales Orders'!H666),'Sales Orders'!H666+1,'Sales Orders'!H666)</f>
        <v>2</v>
      </c>
      <c r="I667" s="39" t="e">
        <f>IF(E667="","",IF(Mal!$C$5="","",Mal!$C$5))</f>
        <v>#N/A</v>
      </c>
      <c r="J667" s="39" t="e">
        <f>IF(AND(J666="",$H667=$H666),"",IF(VLOOKUP($H667,Mal!$A$9:$H$431,7,0)='Sales Orders'!J666,"",VLOOKUP($H667,Mal!$A$9:$H$431,7,0)))</f>
        <v>#N/A</v>
      </c>
      <c r="K667" s="39" t="e">
        <f>IF(AND(K666="",$H667=$H666),"",IF(VLOOKUP($H667,Mal!$A$9:$H$431,8,0)='Sales Orders'!K666,"",VLOOKUP($H667,Mal!$A$9:$H$431,8,0)))</f>
        <v>#N/A</v>
      </c>
      <c r="L667" s="39" t="e">
        <f>IF(E667="","",IF(Mal!$C$6="","",Mal!$C$6))</f>
        <v>#N/A</v>
      </c>
      <c r="M667" s="39" t="e">
        <f>IF($E667="",IF(INDEX(Mal!K$9:K$431,COUNTIF($E$108:$F666,"")-COUNT($H$108:$H666)+1,0)=M666,"",INDEX(Mal!K$9:K$431,COUNTIF($E$108:$F666,"")-COUNT($H$108:$H666)+1,0)),"")</f>
        <v>#N/A</v>
      </c>
      <c r="N667" s="39" t="e">
        <f>IF($E667="",IF(INDEX(Mal!L$9:L$431,COUNTIF($E$108:$F666,"")-COUNT($H$108:$H666)+1,0)=N666,"",INDEX(Mal!L$9:L$431,COUNTIF($E$108:$F666,"")-COUNT($H$108:$H666)+1,0)),"")</f>
        <v>#N/A</v>
      </c>
      <c r="O667" s="39" t="e">
        <f>IF($E667="",IF(INDEX(Mal!M$9:M$431,COUNTIF($E$108:$F666,"")-COUNT($H$108:$H666)+1,0)=O666,"",INDEX(Mal!M$9:M$431,COUNTIF($E$108:$F666,"")-COUNT($H$108:$H666)+1,0)),"")</f>
        <v>#N/A</v>
      </c>
      <c r="P667" s="39" t="e">
        <f>IF($E667="",IF(INDEX(Mal!N$9:N$431,COUNTIF($E$108:$F666,"")-COUNT($H$108:$H666)+1,0)=P666,"",INDEX(Mal!N$9:N$431,COUNTIF($E$108:$F666,"")-COUNT($H$108:$H666)+1,0)),"")</f>
        <v>#N/A</v>
      </c>
      <c r="Q667" s="39" t="e">
        <f>IF($E667="",IF(INDEX(Mal!O$9:O$431,COUNTIF($E$108:$F666,"")-COUNT($H$108:$H666)+1,0)=Q666,"",INDEX(Mal!O$9:O$431,COUNTIF($E$108:$F666,"")-COUNT($H$108:$H666)+1,0)),"")</f>
        <v>#N/A</v>
      </c>
      <c r="R667" s="39" t="e">
        <f>IF($E667="",IF(INDEX(Mal!P$9:P$431,COUNTIF($E$108:$F666,"")-COUNT($H$108:$H666)+1,0)=R666,"",INDEX(Mal!P$9:P$431,COUNTIF($E$108:$F666,"")-COUNT($H$108:$H666)+1,0)),"")</f>
        <v>#N/A</v>
      </c>
      <c r="S667" s="39" t="e">
        <f>IF($E667="",IF(INDEX(Mal!Q$9:Q$431,COUNTIF($E$108:$F666,"")-COUNT($H$108:$H666)+1,0)=S666,"",INDEX(Mal!Q$9:Q$431,COUNTIF($E$108:$F666,"")-COUNT($H$108:$H666)+1,0)),"")</f>
        <v>#N/A</v>
      </c>
      <c r="T667" s="39" t="e">
        <f>IF($E667="",IF(INDEX(Mal!R$9:R$431,COUNTIF($E$108:$F666,"")-COUNT($H$108:$H666)+1,0)=T666,"",INDEX(Mal!R$9:R$431,COUNTIF($E$108:$F666,"")-COUNT($H$108:$H666)+1,0)),"")</f>
        <v>#N/A</v>
      </c>
      <c r="U667" s="39" t="e">
        <f>IF($E667="",IF(INDEX(Mal!S$9:S$431,COUNTIF($E$108:$F666,"")-COUNT($H$108:$H666)+1,0)=U666,"",INDEX(Mal!S$9:S$431,COUNTIF($E$108:$F666,"")-COUNT($H$108:$H666)+1,0)),"")</f>
        <v>#N/A</v>
      </c>
      <c r="V667" s="39" t="e">
        <f t="shared" si="32"/>
        <v>#N/A</v>
      </c>
      <c r="W667" s="39" t="e">
        <f>IF(IF(AND(E667="",F667=""),INDEX(Mal!I$9:I$431,(COUNT($H$108:$H667)-COUNTIF($V$108:$V667,"")),0),"")="","",IF(AND(E667="",F667=""),INDEX(Mal!I$9:I$431,(COUNT($H$108:$H667)-COUNTIF($V$108:$V667,"")),0),""))</f>
        <v>#N/A</v>
      </c>
      <c r="X667" s="39" t="e">
        <f>IF($E667="",IF(INDEX(Mal!J$9:J$431,COUNTIF($E$108:$F666,"")-COUNT($H$108:$H666)+1,0)=X666,"",INDEX(Mal!J$9:J$431,COUNTIF($E$108:$F666,"")-COUNT($H$108:$H666)+1,0)),"")</f>
        <v>#N/A</v>
      </c>
      <c r="Y667" s="39" t="e">
        <f>IF(AND(Y666="",$H667=$H666),"",IF(VLOOKUP($H667,Mal!$A$9:$T$431,20,0)='Sales Orders'!Y666,"",VLOOKUP($H667,Mal!$A$9:$T$431,20,0)))</f>
        <v>#N/A</v>
      </c>
      <c r="Z667" s="39" t="e">
        <f t="shared" si="33"/>
        <v>#N/A</v>
      </c>
    </row>
    <row r="668" spans="1:26">
      <c r="A668" t="str">
        <f>IFERROR(IF(VLOOKUP(H668,Mal!$A$9:$A$431,1,0),"","END"),"END")</f>
        <v>END</v>
      </c>
      <c r="B668" s="39" t="e">
        <f>IF($E668="",IF(INDEX(Mal!$D$9:$D$431,COUNTIF($E$108:$F667,"")-COUNT($H$108:$H667)+1,0)=B667,"",INDEX(Mal!$D$9:$D$431,COUNTIF($E$108:$F667,"")-COUNT($H$108:$H667)+1,0)),"")</f>
        <v>#N/A</v>
      </c>
      <c r="C668" s="39" t="e">
        <f t="shared" si="34"/>
        <v>#N/A</v>
      </c>
      <c r="D668" s="39" t="e">
        <f>IF($E668="",IF(INDEX(Mal!$F$9:$F$431,COUNTIF($E$108:$F667,"")-COUNT($H$108:$H667)+1,0)=D667,"",INDEX(Mal!$F$9:$F$431,COUNTIF($E$108:$F667,"")-COUNT($H$108:$H667)+1,0)),"")</f>
        <v>#N/A</v>
      </c>
      <c r="E668" s="39" t="e">
        <f>IF(AND(E667="",$H668=$H667),"",IF(VLOOKUP(H668,Mal!$A$9:$B$431,2,0)='Sales Orders'!E667,"",VLOOKUP($H668,Mal!$A$9:$B$431,2,0)))</f>
        <v>#N/A</v>
      </c>
      <c r="F668" s="39" t="e">
        <f>IF($E668="",IF(INDEX(Mal!$C$9:$C$431,COUNTIF($E$108:$F667,"")-COUNT($H$108:$H667)+1,0)=F667,"",INDEX(Mal!$C$9:$C$431,COUNTIF($E$108:$F667,"")-COUNT($H$108:$H667)+1,0)),"")</f>
        <v>#N/A</v>
      </c>
      <c r="G668" s="39" t="e">
        <f t="shared" si="35"/>
        <v>#N/A</v>
      </c>
      <c r="H668" s="39">
        <f>IF(COUNTIF(Mal!$A$9:$A$431,'Sales Orders'!H667)+COUNTIFS(Mal!$A$9:$A$431,H667,Mal!$B$9:$B$431,"&lt;&gt;")+COUNTIFS(Mal!$A$9:$A$431,H667,Mal!$C$9:$C$431,"&lt;&gt;")=COUNTIF('Sales Orders'!$H$108:H667,'Sales Orders'!H667),'Sales Orders'!H667+1,'Sales Orders'!H667)</f>
        <v>2</v>
      </c>
      <c r="I668" s="39" t="e">
        <f>IF(E668="","",IF(Mal!$C$5="","",Mal!$C$5))</f>
        <v>#N/A</v>
      </c>
      <c r="J668" s="39" t="e">
        <f>IF(AND(J667="",$H668=$H667),"",IF(VLOOKUP($H668,Mal!$A$9:$H$431,7,0)='Sales Orders'!J667,"",VLOOKUP($H668,Mal!$A$9:$H$431,7,0)))</f>
        <v>#N/A</v>
      </c>
      <c r="K668" s="39" t="e">
        <f>IF(AND(K667="",$H668=$H667),"",IF(VLOOKUP($H668,Mal!$A$9:$H$431,8,0)='Sales Orders'!K667,"",VLOOKUP($H668,Mal!$A$9:$H$431,8,0)))</f>
        <v>#N/A</v>
      </c>
      <c r="L668" s="39" t="e">
        <f>IF(E668="","",IF(Mal!$C$6="","",Mal!$C$6))</f>
        <v>#N/A</v>
      </c>
      <c r="M668" s="39" t="e">
        <f>IF($E668="",IF(INDEX(Mal!K$9:K$431,COUNTIF($E$108:$F667,"")-COUNT($H$108:$H667)+1,0)=M667,"",INDEX(Mal!K$9:K$431,COUNTIF($E$108:$F667,"")-COUNT($H$108:$H667)+1,0)),"")</f>
        <v>#N/A</v>
      </c>
      <c r="N668" s="39" t="e">
        <f>IF($E668="",IF(INDEX(Mal!L$9:L$431,COUNTIF($E$108:$F667,"")-COUNT($H$108:$H667)+1,0)=N667,"",INDEX(Mal!L$9:L$431,COUNTIF($E$108:$F667,"")-COUNT($H$108:$H667)+1,0)),"")</f>
        <v>#N/A</v>
      </c>
      <c r="O668" s="39" t="e">
        <f>IF($E668="",IF(INDEX(Mal!M$9:M$431,COUNTIF($E$108:$F667,"")-COUNT($H$108:$H667)+1,0)=O667,"",INDEX(Mal!M$9:M$431,COUNTIF($E$108:$F667,"")-COUNT($H$108:$H667)+1,0)),"")</f>
        <v>#N/A</v>
      </c>
      <c r="P668" s="39" t="e">
        <f>IF($E668="",IF(INDEX(Mal!N$9:N$431,COUNTIF($E$108:$F667,"")-COUNT($H$108:$H667)+1,0)=P667,"",INDEX(Mal!N$9:N$431,COUNTIF($E$108:$F667,"")-COUNT($H$108:$H667)+1,0)),"")</f>
        <v>#N/A</v>
      </c>
      <c r="Q668" s="39" t="e">
        <f>IF($E668="",IF(INDEX(Mal!O$9:O$431,COUNTIF($E$108:$F667,"")-COUNT($H$108:$H667)+1,0)=Q667,"",INDEX(Mal!O$9:O$431,COUNTIF($E$108:$F667,"")-COUNT($H$108:$H667)+1,0)),"")</f>
        <v>#N/A</v>
      </c>
      <c r="R668" s="39" t="e">
        <f>IF($E668="",IF(INDEX(Mal!P$9:P$431,COUNTIF($E$108:$F667,"")-COUNT($H$108:$H667)+1,0)=R667,"",INDEX(Mal!P$9:P$431,COUNTIF($E$108:$F667,"")-COUNT($H$108:$H667)+1,0)),"")</f>
        <v>#N/A</v>
      </c>
      <c r="S668" s="39" t="e">
        <f>IF($E668="",IF(INDEX(Mal!Q$9:Q$431,COUNTIF($E$108:$F667,"")-COUNT($H$108:$H667)+1,0)=S667,"",INDEX(Mal!Q$9:Q$431,COUNTIF($E$108:$F667,"")-COUNT($H$108:$H667)+1,0)),"")</f>
        <v>#N/A</v>
      </c>
      <c r="T668" s="39" t="e">
        <f>IF($E668="",IF(INDEX(Mal!R$9:R$431,COUNTIF($E$108:$F667,"")-COUNT($H$108:$H667)+1,0)=T667,"",INDEX(Mal!R$9:R$431,COUNTIF($E$108:$F667,"")-COUNT($H$108:$H667)+1,0)),"")</f>
        <v>#N/A</v>
      </c>
      <c r="U668" s="39" t="e">
        <f>IF($E668="",IF(INDEX(Mal!S$9:S$431,COUNTIF($E$108:$F667,"")-COUNT($H$108:$H667)+1,0)=U667,"",INDEX(Mal!S$9:S$431,COUNTIF($E$108:$F667,"")-COUNT($H$108:$H667)+1,0)),"")</f>
        <v>#N/A</v>
      </c>
      <c r="V668" s="39" t="e">
        <f t="shared" si="32"/>
        <v>#N/A</v>
      </c>
      <c r="W668" s="39" t="e">
        <f>IF(IF(AND(E668="",F668=""),INDEX(Mal!I$9:I$431,(COUNT($H$108:$H668)-COUNTIF($V$108:$V668,"")),0),"")="","",IF(AND(E668="",F668=""),INDEX(Mal!I$9:I$431,(COUNT($H$108:$H668)-COUNTIF($V$108:$V668,"")),0),""))</f>
        <v>#N/A</v>
      </c>
      <c r="X668" s="39" t="e">
        <f>IF($E668="",IF(INDEX(Mal!J$9:J$431,COUNTIF($E$108:$F667,"")-COUNT($H$108:$H667)+1,0)=X667,"",INDEX(Mal!J$9:J$431,COUNTIF($E$108:$F667,"")-COUNT($H$108:$H667)+1,0)),"")</f>
        <v>#N/A</v>
      </c>
      <c r="Y668" s="39" t="e">
        <f>IF(AND(Y667="",$H668=$H667),"",IF(VLOOKUP($H668,Mal!$A$9:$T$431,20,0)='Sales Orders'!Y667,"",VLOOKUP($H668,Mal!$A$9:$T$431,20,0)))</f>
        <v>#N/A</v>
      </c>
      <c r="Z668" s="39" t="e">
        <f t="shared" si="33"/>
        <v>#N/A</v>
      </c>
    </row>
    <row r="669" spans="1:26">
      <c r="A669" t="str">
        <f>IFERROR(IF(VLOOKUP(H669,Mal!$A$9:$A$431,1,0),"","END"),"END")</f>
        <v>END</v>
      </c>
      <c r="B669" s="39" t="e">
        <f>IF($E669="",IF(INDEX(Mal!$D$9:$D$431,COUNTIF($E$108:$F668,"")-COUNT($H$108:$H668)+1,0)=B668,"",INDEX(Mal!$D$9:$D$431,COUNTIF($E$108:$F668,"")-COUNT($H$108:$H668)+1,0)),"")</f>
        <v>#N/A</v>
      </c>
      <c r="C669" s="39" t="e">
        <f t="shared" si="34"/>
        <v>#N/A</v>
      </c>
      <c r="D669" s="39" t="e">
        <f>IF($E669="",IF(INDEX(Mal!$F$9:$F$431,COUNTIF($E$108:$F668,"")-COUNT($H$108:$H668)+1,0)=D668,"",INDEX(Mal!$F$9:$F$431,COUNTIF($E$108:$F668,"")-COUNT($H$108:$H668)+1,0)),"")</f>
        <v>#N/A</v>
      </c>
      <c r="E669" s="39" t="e">
        <f>IF(AND(E668="",$H669=$H668),"",IF(VLOOKUP(H669,Mal!$A$9:$B$431,2,0)='Sales Orders'!E668,"",VLOOKUP($H669,Mal!$A$9:$B$431,2,0)))</f>
        <v>#N/A</v>
      </c>
      <c r="F669" s="39" t="e">
        <f>IF($E669="",IF(INDEX(Mal!$C$9:$C$431,COUNTIF($E$108:$F668,"")-COUNT($H$108:$H668)+1,0)=F668,"",INDEX(Mal!$C$9:$C$431,COUNTIF($E$108:$F668,"")-COUNT($H$108:$H668)+1,0)),"")</f>
        <v>#N/A</v>
      </c>
      <c r="G669" s="39" t="e">
        <f t="shared" si="35"/>
        <v>#N/A</v>
      </c>
      <c r="H669" s="39">
        <f>IF(COUNTIF(Mal!$A$9:$A$431,'Sales Orders'!H668)+COUNTIFS(Mal!$A$9:$A$431,H668,Mal!$B$9:$B$431,"&lt;&gt;")+COUNTIFS(Mal!$A$9:$A$431,H668,Mal!$C$9:$C$431,"&lt;&gt;")=COUNTIF('Sales Orders'!$H$108:H668,'Sales Orders'!H668),'Sales Orders'!H668+1,'Sales Orders'!H668)</f>
        <v>2</v>
      </c>
      <c r="I669" s="39" t="e">
        <f>IF(E669="","",IF(Mal!$C$5="","",Mal!$C$5))</f>
        <v>#N/A</v>
      </c>
      <c r="J669" s="39" t="e">
        <f>IF(AND(J668="",$H669=$H668),"",IF(VLOOKUP($H669,Mal!$A$9:$H$431,7,0)='Sales Orders'!J668,"",VLOOKUP($H669,Mal!$A$9:$H$431,7,0)))</f>
        <v>#N/A</v>
      </c>
      <c r="K669" s="39" t="e">
        <f>IF(AND(K668="",$H669=$H668),"",IF(VLOOKUP($H669,Mal!$A$9:$H$431,8,0)='Sales Orders'!K668,"",VLOOKUP($H669,Mal!$A$9:$H$431,8,0)))</f>
        <v>#N/A</v>
      </c>
      <c r="L669" s="39" t="e">
        <f>IF(E669="","",IF(Mal!$C$6="","",Mal!$C$6))</f>
        <v>#N/A</v>
      </c>
      <c r="M669" s="39" t="e">
        <f>IF($E669="",IF(INDEX(Mal!K$9:K$431,COUNTIF($E$108:$F668,"")-COUNT($H$108:$H668)+1,0)=M668,"",INDEX(Mal!K$9:K$431,COUNTIF($E$108:$F668,"")-COUNT($H$108:$H668)+1,0)),"")</f>
        <v>#N/A</v>
      </c>
      <c r="N669" s="39" t="e">
        <f>IF($E669="",IF(INDEX(Mal!L$9:L$431,COUNTIF($E$108:$F668,"")-COUNT($H$108:$H668)+1,0)=N668,"",INDEX(Mal!L$9:L$431,COUNTIF($E$108:$F668,"")-COUNT($H$108:$H668)+1,0)),"")</f>
        <v>#N/A</v>
      </c>
      <c r="O669" s="39" t="e">
        <f>IF($E669="",IF(INDEX(Mal!M$9:M$431,COUNTIF($E$108:$F668,"")-COUNT($H$108:$H668)+1,0)=O668,"",INDEX(Mal!M$9:M$431,COUNTIF($E$108:$F668,"")-COUNT($H$108:$H668)+1,0)),"")</f>
        <v>#N/A</v>
      </c>
      <c r="P669" s="39" t="e">
        <f>IF($E669="",IF(INDEX(Mal!N$9:N$431,COUNTIF($E$108:$F668,"")-COUNT($H$108:$H668)+1,0)=P668,"",INDEX(Mal!N$9:N$431,COUNTIF($E$108:$F668,"")-COUNT($H$108:$H668)+1,0)),"")</f>
        <v>#N/A</v>
      </c>
      <c r="Q669" s="39" t="e">
        <f>IF($E669="",IF(INDEX(Mal!O$9:O$431,COUNTIF($E$108:$F668,"")-COUNT($H$108:$H668)+1,0)=Q668,"",INDEX(Mal!O$9:O$431,COUNTIF($E$108:$F668,"")-COUNT($H$108:$H668)+1,0)),"")</f>
        <v>#N/A</v>
      </c>
      <c r="R669" s="39" t="e">
        <f>IF($E669="",IF(INDEX(Mal!P$9:P$431,COUNTIF($E$108:$F668,"")-COUNT($H$108:$H668)+1,0)=R668,"",INDEX(Mal!P$9:P$431,COUNTIF($E$108:$F668,"")-COUNT($H$108:$H668)+1,0)),"")</f>
        <v>#N/A</v>
      </c>
      <c r="S669" s="39" t="e">
        <f>IF($E669="",IF(INDEX(Mal!Q$9:Q$431,COUNTIF($E$108:$F668,"")-COUNT($H$108:$H668)+1,0)=S668,"",INDEX(Mal!Q$9:Q$431,COUNTIF($E$108:$F668,"")-COUNT($H$108:$H668)+1,0)),"")</f>
        <v>#N/A</v>
      </c>
      <c r="T669" s="39" t="e">
        <f>IF($E669="",IF(INDEX(Mal!R$9:R$431,COUNTIF($E$108:$F668,"")-COUNT($H$108:$H668)+1,0)=T668,"",INDEX(Mal!R$9:R$431,COUNTIF($E$108:$F668,"")-COUNT($H$108:$H668)+1,0)),"")</f>
        <v>#N/A</v>
      </c>
      <c r="U669" s="39" t="e">
        <f>IF($E669="",IF(INDEX(Mal!S$9:S$431,COUNTIF($E$108:$F668,"")-COUNT($H$108:$H668)+1,0)=U668,"",INDEX(Mal!S$9:S$431,COUNTIF($E$108:$F668,"")-COUNT($H$108:$H668)+1,0)),"")</f>
        <v>#N/A</v>
      </c>
      <c r="V669" s="39" t="e">
        <f t="shared" si="32"/>
        <v>#N/A</v>
      </c>
      <c r="W669" s="39" t="e">
        <f>IF(IF(AND(E669="",F669=""),INDEX(Mal!I$9:I$431,(COUNT($H$108:$H669)-COUNTIF($V$108:$V669,"")),0),"")="","",IF(AND(E669="",F669=""),INDEX(Mal!I$9:I$431,(COUNT($H$108:$H669)-COUNTIF($V$108:$V669,"")),0),""))</f>
        <v>#N/A</v>
      </c>
      <c r="X669" s="39" t="e">
        <f>IF($E669="",IF(INDEX(Mal!J$9:J$431,COUNTIF($E$108:$F668,"")-COUNT($H$108:$H668)+1,0)=X668,"",INDEX(Mal!J$9:J$431,COUNTIF($E$108:$F668,"")-COUNT($H$108:$H668)+1,0)),"")</f>
        <v>#N/A</v>
      </c>
      <c r="Y669" s="39" t="e">
        <f>IF(AND(Y668="",$H669=$H668),"",IF(VLOOKUP($H669,Mal!$A$9:$T$431,20,0)='Sales Orders'!Y668,"",VLOOKUP($H669,Mal!$A$9:$T$431,20,0)))</f>
        <v>#N/A</v>
      </c>
      <c r="Z669" s="39" t="e">
        <f t="shared" si="33"/>
        <v>#N/A</v>
      </c>
    </row>
    <row r="670" spans="1:26">
      <c r="A670" t="str">
        <f>IFERROR(IF(VLOOKUP(H670,Mal!$A$9:$A$431,1,0),"","END"),"END")</f>
        <v>END</v>
      </c>
      <c r="B670" s="39" t="e">
        <f>IF($E670="",IF(INDEX(Mal!$D$9:$D$431,COUNTIF($E$108:$F669,"")-COUNT($H$108:$H669)+1,0)=B669,"",INDEX(Mal!$D$9:$D$431,COUNTIF($E$108:$F669,"")-COUNT($H$108:$H669)+1,0)),"")</f>
        <v>#N/A</v>
      </c>
      <c r="C670" s="39" t="e">
        <f t="shared" si="34"/>
        <v>#N/A</v>
      </c>
      <c r="D670" s="39" t="e">
        <f>IF($E670="",IF(INDEX(Mal!$F$9:$F$431,COUNTIF($E$108:$F669,"")-COUNT($H$108:$H669)+1,0)=D669,"",INDEX(Mal!$F$9:$F$431,COUNTIF($E$108:$F669,"")-COUNT($H$108:$H669)+1,0)),"")</f>
        <v>#N/A</v>
      </c>
      <c r="E670" s="39" t="e">
        <f>IF(AND(E669="",$H670=$H669),"",IF(VLOOKUP(H670,Mal!$A$9:$B$431,2,0)='Sales Orders'!E669,"",VLOOKUP($H670,Mal!$A$9:$B$431,2,0)))</f>
        <v>#N/A</v>
      </c>
      <c r="F670" s="39" t="e">
        <f>IF($E670="",IF(INDEX(Mal!$C$9:$C$431,COUNTIF($E$108:$F669,"")-COUNT($H$108:$H669)+1,0)=F669,"",INDEX(Mal!$C$9:$C$431,COUNTIF($E$108:$F669,"")-COUNT($H$108:$H669)+1,0)),"")</f>
        <v>#N/A</v>
      </c>
      <c r="G670" s="39" t="e">
        <f t="shared" si="35"/>
        <v>#N/A</v>
      </c>
      <c r="H670" s="39">
        <f>IF(COUNTIF(Mal!$A$9:$A$431,'Sales Orders'!H669)+COUNTIFS(Mal!$A$9:$A$431,H669,Mal!$B$9:$B$431,"&lt;&gt;")+COUNTIFS(Mal!$A$9:$A$431,H669,Mal!$C$9:$C$431,"&lt;&gt;")=COUNTIF('Sales Orders'!$H$108:H669,'Sales Orders'!H669),'Sales Orders'!H669+1,'Sales Orders'!H669)</f>
        <v>2</v>
      </c>
      <c r="I670" s="39" t="e">
        <f>IF(E670="","",IF(Mal!$C$5="","",Mal!$C$5))</f>
        <v>#N/A</v>
      </c>
      <c r="J670" s="39" t="e">
        <f>IF(AND(J669="",$H670=$H669),"",IF(VLOOKUP($H670,Mal!$A$9:$H$431,7,0)='Sales Orders'!J669,"",VLOOKUP($H670,Mal!$A$9:$H$431,7,0)))</f>
        <v>#N/A</v>
      </c>
      <c r="K670" s="39" t="e">
        <f>IF(AND(K669="",$H670=$H669),"",IF(VLOOKUP($H670,Mal!$A$9:$H$431,8,0)='Sales Orders'!K669,"",VLOOKUP($H670,Mal!$A$9:$H$431,8,0)))</f>
        <v>#N/A</v>
      </c>
      <c r="L670" s="39" t="e">
        <f>IF(E670="","",IF(Mal!$C$6="","",Mal!$C$6))</f>
        <v>#N/A</v>
      </c>
      <c r="M670" s="39" t="e">
        <f>IF($E670="",IF(INDEX(Mal!K$9:K$431,COUNTIF($E$108:$F669,"")-COUNT($H$108:$H669)+1,0)=M669,"",INDEX(Mal!K$9:K$431,COUNTIF($E$108:$F669,"")-COUNT($H$108:$H669)+1,0)),"")</f>
        <v>#N/A</v>
      </c>
      <c r="N670" s="39" t="e">
        <f>IF($E670="",IF(INDEX(Mal!L$9:L$431,COUNTIF($E$108:$F669,"")-COUNT($H$108:$H669)+1,0)=N669,"",INDEX(Mal!L$9:L$431,COUNTIF($E$108:$F669,"")-COUNT($H$108:$H669)+1,0)),"")</f>
        <v>#N/A</v>
      </c>
      <c r="O670" s="39" t="e">
        <f>IF($E670="",IF(INDEX(Mal!M$9:M$431,COUNTIF($E$108:$F669,"")-COUNT($H$108:$H669)+1,0)=O669,"",INDEX(Mal!M$9:M$431,COUNTIF($E$108:$F669,"")-COUNT($H$108:$H669)+1,0)),"")</f>
        <v>#N/A</v>
      </c>
      <c r="P670" s="39" t="e">
        <f>IF($E670="",IF(INDEX(Mal!N$9:N$431,COUNTIF($E$108:$F669,"")-COUNT($H$108:$H669)+1,0)=P669,"",INDEX(Mal!N$9:N$431,COUNTIF($E$108:$F669,"")-COUNT($H$108:$H669)+1,0)),"")</f>
        <v>#N/A</v>
      </c>
      <c r="Q670" s="39" t="e">
        <f>IF($E670="",IF(INDEX(Mal!O$9:O$431,COUNTIF($E$108:$F669,"")-COUNT($H$108:$H669)+1,0)=Q669,"",INDEX(Mal!O$9:O$431,COUNTIF($E$108:$F669,"")-COUNT($H$108:$H669)+1,0)),"")</f>
        <v>#N/A</v>
      </c>
      <c r="R670" s="39" t="e">
        <f>IF($E670="",IF(INDEX(Mal!P$9:P$431,COUNTIF($E$108:$F669,"")-COUNT($H$108:$H669)+1,0)=R669,"",INDEX(Mal!P$9:P$431,COUNTIF($E$108:$F669,"")-COUNT($H$108:$H669)+1,0)),"")</f>
        <v>#N/A</v>
      </c>
      <c r="S670" s="39" t="e">
        <f>IF($E670="",IF(INDEX(Mal!Q$9:Q$431,COUNTIF($E$108:$F669,"")-COUNT($H$108:$H669)+1,0)=S669,"",INDEX(Mal!Q$9:Q$431,COUNTIF($E$108:$F669,"")-COUNT($H$108:$H669)+1,0)),"")</f>
        <v>#N/A</v>
      </c>
      <c r="T670" s="39" t="e">
        <f>IF($E670="",IF(INDEX(Mal!R$9:R$431,COUNTIF($E$108:$F669,"")-COUNT($H$108:$H669)+1,0)=T669,"",INDEX(Mal!R$9:R$431,COUNTIF($E$108:$F669,"")-COUNT($H$108:$H669)+1,0)),"")</f>
        <v>#N/A</v>
      </c>
      <c r="U670" s="39" t="e">
        <f>IF($E670="",IF(INDEX(Mal!S$9:S$431,COUNTIF($E$108:$F669,"")-COUNT($H$108:$H669)+1,0)=U669,"",INDEX(Mal!S$9:S$431,COUNTIF($E$108:$F669,"")-COUNT($H$108:$H669)+1,0)),"")</f>
        <v>#N/A</v>
      </c>
      <c r="V670" s="39" t="e">
        <f t="shared" si="32"/>
        <v>#N/A</v>
      </c>
      <c r="W670" s="39" t="e">
        <f>IF(IF(AND(E670="",F670=""),INDEX(Mal!I$9:I$431,(COUNT($H$108:$H670)-COUNTIF($V$108:$V670,"")),0),"")="","",IF(AND(E670="",F670=""),INDEX(Mal!I$9:I$431,(COUNT($H$108:$H670)-COUNTIF($V$108:$V670,"")),0),""))</f>
        <v>#N/A</v>
      </c>
      <c r="X670" s="39" t="e">
        <f>IF($E670="",IF(INDEX(Mal!J$9:J$431,COUNTIF($E$108:$F669,"")-COUNT($H$108:$H669)+1,0)=X669,"",INDEX(Mal!J$9:J$431,COUNTIF($E$108:$F669,"")-COUNT($H$108:$H669)+1,0)),"")</f>
        <v>#N/A</v>
      </c>
      <c r="Y670" s="39" t="e">
        <f>IF(AND(Y669="",$H670=$H669),"",IF(VLOOKUP($H670,Mal!$A$9:$T$431,20,0)='Sales Orders'!Y669,"",VLOOKUP($H670,Mal!$A$9:$T$431,20,0)))</f>
        <v>#N/A</v>
      </c>
      <c r="Z670" s="39" t="e">
        <f t="shared" si="33"/>
        <v>#N/A</v>
      </c>
    </row>
    <row r="671" spans="1:26">
      <c r="A671" t="str">
        <f>IFERROR(IF(VLOOKUP(H671,Mal!$A$9:$A$431,1,0),"","END"),"END")</f>
        <v>END</v>
      </c>
      <c r="B671" s="39" t="e">
        <f>IF($E671="",IF(INDEX(Mal!$D$9:$D$431,COUNTIF($E$108:$F670,"")-COUNT($H$108:$H670)+1,0)=B670,"",INDEX(Mal!$D$9:$D$431,COUNTIF($E$108:$F670,"")-COUNT($H$108:$H670)+1,0)),"")</f>
        <v>#N/A</v>
      </c>
      <c r="C671" s="39" t="e">
        <f t="shared" si="34"/>
        <v>#N/A</v>
      </c>
      <c r="D671" s="39" t="e">
        <f>IF($E671="",IF(INDEX(Mal!$F$9:$F$431,COUNTIF($E$108:$F670,"")-COUNT($H$108:$H670)+1,0)=D670,"",INDEX(Mal!$F$9:$F$431,COUNTIF($E$108:$F670,"")-COUNT($H$108:$H670)+1,0)),"")</f>
        <v>#N/A</v>
      </c>
      <c r="E671" s="39" t="e">
        <f>IF(AND(E670="",$H671=$H670),"",IF(VLOOKUP(H671,Mal!$A$9:$B$431,2,0)='Sales Orders'!E670,"",VLOOKUP($H671,Mal!$A$9:$B$431,2,0)))</f>
        <v>#N/A</v>
      </c>
      <c r="F671" s="39" t="e">
        <f>IF($E671="",IF(INDEX(Mal!$C$9:$C$431,COUNTIF($E$108:$F670,"")-COUNT($H$108:$H670)+1,0)=F670,"",INDEX(Mal!$C$9:$C$431,COUNTIF($E$108:$F670,"")-COUNT($H$108:$H670)+1,0)),"")</f>
        <v>#N/A</v>
      </c>
      <c r="G671" s="39" t="e">
        <f t="shared" si="35"/>
        <v>#N/A</v>
      </c>
      <c r="H671" s="39">
        <f>IF(COUNTIF(Mal!$A$9:$A$431,'Sales Orders'!H670)+COUNTIFS(Mal!$A$9:$A$431,H670,Mal!$B$9:$B$431,"&lt;&gt;")+COUNTIFS(Mal!$A$9:$A$431,H670,Mal!$C$9:$C$431,"&lt;&gt;")=COUNTIF('Sales Orders'!$H$108:H670,'Sales Orders'!H670),'Sales Orders'!H670+1,'Sales Orders'!H670)</f>
        <v>2</v>
      </c>
      <c r="I671" s="39" t="e">
        <f>IF(E671="","",IF(Mal!$C$5="","",Mal!$C$5))</f>
        <v>#N/A</v>
      </c>
      <c r="J671" s="39" t="e">
        <f>IF(AND(J670="",$H671=$H670),"",IF(VLOOKUP($H671,Mal!$A$9:$H$431,7,0)='Sales Orders'!J670,"",VLOOKUP($H671,Mal!$A$9:$H$431,7,0)))</f>
        <v>#N/A</v>
      </c>
      <c r="K671" s="39" t="e">
        <f>IF(AND(K670="",$H671=$H670),"",IF(VLOOKUP($H671,Mal!$A$9:$H$431,8,0)='Sales Orders'!K670,"",VLOOKUP($H671,Mal!$A$9:$H$431,8,0)))</f>
        <v>#N/A</v>
      </c>
      <c r="L671" s="39" t="e">
        <f>IF(E671="","",IF(Mal!$C$6="","",Mal!$C$6))</f>
        <v>#N/A</v>
      </c>
      <c r="M671" s="39" t="e">
        <f>IF($E671="",IF(INDEX(Mal!K$9:K$431,COUNTIF($E$108:$F670,"")-COUNT($H$108:$H670)+1,0)=M670,"",INDEX(Mal!K$9:K$431,COUNTIF($E$108:$F670,"")-COUNT($H$108:$H670)+1,0)),"")</f>
        <v>#N/A</v>
      </c>
      <c r="N671" s="39" t="e">
        <f>IF($E671="",IF(INDEX(Mal!L$9:L$431,COUNTIF($E$108:$F670,"")-COUNT($H$108:$H670)+1,0)=N670,"",INDEX(Mal!L$9:L$431,COUNTIF($E$108:$F670,"")-COUNT($H$108:$H670)+1,0)),"")</f>
        <v>#N/A</v>
      </c>
      <c r="O671" s="39" t="e">
        <f>IF($E671="",IF(INDEX(Mal!M$9:M$431,COUNTIF($E$108:$F670,"")-COUNT($H$108:$H670)+1,0)=O670,"",INDEX(Mal!M$9:M$431,COUNTIF($E$108:$F670,"")-COUNT($H$108:$H670)+1,0)),"")</f>
        <v>#N/A</v>
      </c>
      <c r="P671" s="39" t="e">
        <f>IF($E671="",IF(INDEX(Mal!N$9:N$431,COUNTIF($E$108:$F670,"")-COUNT($H$108:$H670)+1,0)=P670,"",INDEX(Mal!N$9:N$431,COUNTIF($E$108:$F670,"")-COUNT($H$108:$H670)+1,0)),"")</f>
        <v>#N/A</v>
      </c>
      <c r="Q671" s="39" t="e">
        <f>IF($E671="",IF(INDEX(Mal!O$9:O$431,COUNTIF($E$108:$F670,"")-COUNT($H$108:$H670)+1,0)=Q670,"",INDEX(Mal!O$9:O$431,COUNTIF($E$108:$F670,"")-COUNT($H$108:$H670)+1,0)),"")</f>
        <v>#N/A</v>
      </c>
      <c r="R671" s="39" t="e">
        <f>IF($E671="",IF(INDEX(Mal!P$9:P$431,COUNTIF($E$108:$F670,"")-COUNT($H$108:$H670)+1,0)=R670,"",INDEX(Mal!P$9:P$431,COUNTIF($E$108:$F670,"")-COUNT($H$108:$H670)+1,0)),"")</f>
        <v>#N/A</v>
      </c>
      <c r="S671" s="39" t="e">
        <f>IF($E671="",IF(INDEX(Mal!Q$9:Q$431,COUNTIF($E$108:$F670,"")-COUNT($H$108:$H670)+1,0)=S670,"",INDEX(Mal!Q$9:Q$431,COUNTIF($E$108:$F670,"")-COUNT($H$108:$H670)+1,0)),"")</f>
        <v>#N/A</v>
      </c>
      <c r="T671" s="39" t="e">
        <f>IF($E671="",IF(INDEX(Mal!R$9:R$431,COUNTIF($E$108:$F670,"")-COUNT($H$108:$H670)+1,0)=T670,"",INDEX(Mal!R$9:R$431,COUNTIF($E$108:$F670,"")-COUNT($H$108:$H670)+1,0)),"")</f>
        <v>#N/A</v>
      </c>
      <c r="U671" s="39" t="e">
        <f>IF($E671="",IF(INDEX(Mal!S$9:S$431,COUNTIF($E$108:$F670,"")-COUNT($H$108:$H670)+1,0)=U670,"",INDEX(Mal!S$9:S$431,COUNTIF($E$108:$F670,"")-COUNT($H$108:$H670)+1,0)),"")</f>
        <v>#N/A</v>
      </c>
      <c r="V671" s="39" t="e">
        <f t="shared" si="32"/>
        <v>#N/A</v>
      </c>
      <c r="W671" s="39" t="e">
        <f>IF(IF(AND(E671="",F671=""),INDEX(Mal!I$9:I$431,(COUNT($H$108:$H671)-COUNTIF($V$108:$V671,"")),0),"")="","",IF(AND(E671="",F671=""),INDEX(Mal!I$9:I$431,(COUNT($H$108:$H671)-COUNTIF($V$108:$V671,"")),0),""))</f>
        <v>#N/A</v>
      </c>
      <c r="X671" s="39" t="e">
        <f>IF($E671="",IF(INDEX(Mal!J$9:J$431,COUNTIF($E$108:$F670,"")-COUNT($H$108:$H670)+1,0)=X670,"",INDEX(Mal!J$9:J$431,COUNTIF($E$108:$F670,"")-COUNT($H$108:$H670)+1,0)),"")</f>
        <v>#N/A</v>
      </c>
      <c r="Y671" s="39" t="e">
        <f>IF(AND(Y670="",$H671=$H670),"",IF(VLOOKUP($H671,Mal!$A$9:$T$431,20,0)='Sales Orders'!Y670,"",VLOOKUP($H671,Mal!$A$9:$T$431,20,0)))</f>
        <v>#N/A</v>
      </c>
      <c r="Z671" s="39" t="e">
        <f t="shared" si="33"/>
        <v>#N/A</v>
      </c>
    </row>
    <row r="672" spans="1:26">
      <c r="A672" t="str">
        <f>IFERROR(IF(VLOOKUP(H672,Mal!$A$9:$A$431,1,0),"","END"),"END")</f>
        <v>END</v>
      </c>
      <c r="B672" s="39" t="e">
        <f>IF($E672="",IF(INDEX(Mal!$D$9:$D$431,COUNTIF($E$108:$F671,"")-COUNT($H$108:$H671)+1,0)=B671,"",INDEX(Mal!$D$9:$D$431,COUNTIF($E$108:$F671,"")-COUNT($H$108:$H671)+1,0)),"")</f>
        <v>#N/A</v>
      </c>
      <c r="C672" s="39" t="e">
        <f t="shared" si="34"/>
        <v>#N/A</v>
      </c>
      <c r="D672" s="39" t="e">
        <f>IF($E672="",IF(INDEX(Mal!$F$9:$F$431,COUNTIF($E$108:$F671,"")-COUNT($H$108:$H671)+1,0)=D671,"",INDEX(Mal!$F$9:$F$431,COUNTIF($E$108:$F671,"")-COUNT($H$108:$H671)+1,0)),"")</f>
        <v>#N/A</v>
      </c>
      <c r="E672" s="39" t="e">
        <f>IF(AND(E671="",$H672=$H671),"",IF(VLOOKUP(H672,Mal!$A$9:$B$431,2,0)='Sales Orders'!E671,"",VLOOKUP($H672,Mal!$A$9:$B$431,2,0)))</f>
        <v>#N/A</v>
      </c>
      <c r="F672" s="39" t="e">
        <f>IF($E672="",IF(INDEX(Mal!$C$9:$C$431,COUNTIF($E$108:$F671,"")-COUNT($H$108:$H671)+1,0)=F671,"",INDEX(Mal!$C$9:$C$431,COUNTIF($E$108:$F671,"")-COUNT($H$108:$H671)+1,0)),"")</f>
        <v>#N/A</v>
      </c>
      <c r="G672" s="39" t="e">
        <f t="shared" si="35"/>
        <v>#N/A</v>
      </c>
      <c r="H672" s="39">
        <f>IF(COUNTIF(Mal!$A$9:$A$431,'Sales Orders'!H671)+COUNTIFS(Mal!$A$9:$A$431,H671,Mal!$B$9:$B$431,"&lt;&gt;")+COUNTIFS(Mal!$A$9:$A$431,H671,Mal!$C$9:$C$431,"&lt;&gt;")=COUNTIF('Sales Orders'!$H$108:H671,'Sales Orders'!H671),'Sales Orders'!H671+1,'Sales Orders'!H671)</f>
        <v>2</v>
      </c>
      <c r="I672" s="39" t="e">
        <f>IF(E672="","",IF(Mal!$C$5="","",Mal!$C$5))</f>
        <v>#N/A</v>
      </c>
      <c r="J672" s="39" t="e">
        <f>IF(AND(J671="",$H672=$H671),"",IF(VLOOKUP($H672,Mal!$A$9:$H$431,7,0)='Sales Orders'!J671,"",VLOOKUP($H672,Mal!$A$9:$H$431,7,0)))</f>
        <v>#N/A</v>
      </c>
      <c r="K672" s="39" t="e">
        <f>IF(AND(K671="",$H672=$H671),"",IF(VLOOKUP($H672,Mal!$A$9:$H$431,8,0)='Sales Orders'!K671,"",VLOOKUP($H672,Mal!$A$9:$H$431,8,0)))</f>
        <v>#N/A</v>
      </c>
      <c r="L672" s="39" t="e">
        <f>IF(E672="","",IF(Mal!$C$6="","",Mal!$C$6))</f>
        <v>#N/A</v>
      </c>
      <c r="M672" s="39" t="e">
        <f>IF($E672="",IF(INDEX(Mal!K$9:K$431,COUNTIF($E$108:$F671,"")-COUNT($H$108:$H671)+1,0)=M671,"",INDEX(Mal!K$9:K$431,COUNTIF($E$108:$F671,"")-COUNT($H$108:$H671)+1,0)),"")</f>
        <v>#N/A</v>
      </c>
      <c r="N672" s="39" t="e">
        <f>IF($E672="",IF(INDEX(Mal!L$9:L$431,COUNTIF($E$108:$F671,"")-COUNT($H$108:$H671)+1,0)=N671,"",INDEX(Mal!L$9:L$431,COUNTIF($E$108:$F671,"")-COUNT($H$108:$H671)+1,0)),"")</f>
        <v>#N/A</v>
      </c>
      <c r="O672" s="39" t="e">
        <f>IF($E672="",IF(INDEX(Mal!M$9:M$431,COUNTIF($E$108:$F671,"")-COUNT($H$108:$H671)+1,0)=O671,"",INDEX(Mal!M$9:M$431,COUNTIF($E$108:$F671,"")-COUNT($H$108:$H671)+1,0)),"")</f>
        <v>#N/A</v>
      </c>
      <c r="P672" s="39" t="e">
        <f>IF($E672="",IF(INDEX(Mal!N$9:N$431,COUNTIF($E$108:$F671,"")-COUNT($H$108:$H671)+1,0)=P671,"",INDEX(Mal!N$9:N$431,COUNTIF($E$108:$F671,"")-COUNT($H$108:$H671)+1,0)),"")</f>
        <v>#N/A</v>
      </c>
      <c r="Q672" s="39" t="e">
        <f>IF($E672="",IF(INDEX(Mal!O$9:O$431,COUNTIF($E$108:$F671,"")-COUNT($H$108:$H671)+1,0)=Q671,"",INDEX(Mal!O$9:O$431,COUNTIF($E$108:$F671,"")-COUNT($H$108:$H671)+1,0)),"")</f>
        <v>#N/A</v>
      </c>
      <c r="R672" s="39" t="e">
        <f>IF($E672="",IF(INDEX(Mal!P$9:P$431,COUNTIF($E$108:$F671,"")-COUNT($H$108:$H671)+1,0)=R671,"",INDEX(Mal!P$9:P$431,COUNTIF($E$108:$F671,"")-COUNT($H$108:$H671)+1,0)),"")</f>
        <v>#N/A</v>
      </c>
      <c r="S672" s="39" t="e">
        <f>IF($E672="",IF(INDEX(Mal!Q$9:Q$431,COUNTIF($E$108:$F671,"")-COUNT($H$108:$H671)+1,0)=S671,"",INDEX(Mal!Q$9:Q$431,COUNTIF($E$108:$F671,"")-COUNT($H$108:$H671)+1,0)),"")</f>
        <v>#N/A</v>
      </c>
      <c r="T672" s="39" t="e">
        <f>IF($E672="",IF(INDEX(Mal!R$9:R$431,COUNTIF($E$108:$F671,"")-COUNT($H$108:$H671)+1,0)=T671,"",INDEX(Mal!R$9:R$431,COUNTIF($E$108:$F671,"")-COUNT($H$108:$H671)+1,0)),"")</f>
        <v>#N/A</v>
      </c>
      <c r="U672" s="39" t="e">
        <f>IF($E672="",IF(INDEX(Mal!S$9:S$431,COUNTIF($E$108:$F671,"")-COUNT($H$108:$H671)+1,0)=U671,"",INDEX(Mal!S$9:S$431,COUNTIF($E$108:$F671,"")-COUNT($H$108:$H671)+1,0)),"")</f>
        <v>#N/A</v>
      </c>
      <c r="V672" s="39" t="e">
        <f t="shared" si="32"/>
        <v>#N/A</v>
      </c>
      <c r="W672" s="39" t="e">
        <f>IF(IF(AND(E672="",F672=""),INDEX(Mal!I$9:I$431,(COUNT($H$108:$H672)-COUNTIF($V$108:$V672,"")),0),"")="","",IF(AND(E672="",F672=""),INDEX(Mal!I$9:I$431,(COUNT($H$108:$H672)-COUNTIF($V$108:$V672,"")),0),""))</f>
        <v>#N/A</v>
      </c>
      <c r="X672" s="39" t="e">
        <f>IF($E672="",IF(INDEX(Mal!J$9:J$431,COUNTIF($E$108:$F671,"")-COUNT($H$108:$H671)+1,0)=X671,"",INDEX(Mal!J$9:J$431,COUNTIF($E$108:$F671,"")-COUNT($H$108:$H671)+1,0)),"")</f>
        <v>#N/A</v>
      </c>
      <c r="Y672" s="39" t="e">
        <f>IF(AND(Y671="",$H672=$H671),"",IF(VLOOKUP($H672,Mal!$A$9:$T$431,20,0)='Sales Orders'!Y671,"",VLOOKUP($H672,Mal!$A$9:$T$431,20,0)))</f>
        <v>#N/A</v>
      </c>
      <c r="Z672" s="39" t="e">
        <f t="shared" si="33"/>
        <v>#N/A</v>
      </c>
    </row>
    <row r="673" spans="1:26">
      <c r="A673" t="str">
        <f>IFERROR(IF(VLOOKUP(H673,Mal!$A$9:$A$431,1,0),"","END"),"END")</f>
        <v>END</v>
      </c>
      <c r="B673" s="39" t="e">
        <f>IF($E673="",IF(INDEX(Mal!$D$9:$D$431,COUNTIF($E$108:$F672,"")-COUNT($H$108:$H672)+1,0)=B672,"",INDEX(Mal!$D$9:$D$431,COUNTIF($E$108:$F672,"")-COUNT($H$108:$H672)+1,0)),"")</f>
        <v>#N/A</v>
      </c>
      <c r="C673" s="39" t="e">
        <f t="shared" si="34"/>
        <v>#N/A</v>
      </c>
      <c r="D673" s="39" t="e">
        <f>IF($E673="",IF(INDEX(Mal!$F$9:$F$431,COUNTIF($E$108:$F672,"")-COUNT($H$108:$H672)+1,0)=D672,"",INDEX(Mal!$F$9:$F$431,COUNTIF($E$108:$F672,"")-COUNT($H$108:$H672)+1,0)),"")</f>
        <v>#N/A</v>
      </c>
      <c r="E673" s="39" t="e">
        <f>IF(AND(E672="",$H673=$H672),"",IF(VLOOKUP(H673,Mal!$A$9:$B$431,2,0)='Sales Orders'!E672,"",VLOOKUP($H673,Mal!$A$9:$B$431,2,0)))</f>
        <v>#N/A</v>
      </c>
      <c r="F673" s="39" t="e">
        <f>IF($E673="",IF(INDEX(Mal!$C$9:$C$431,COUNTIF($E$108:$F672,"")-COUNT($H$108:$H672)+1,0)=F672,"",INDEX(Mal!$C$9:$C$431,COUNTIF($E$108:$F672,"")-COUNT($H$108:$H672)+1,0)),"")</f>
        <v>#N/A</v>
      </c>
      <c r="G673" s="39" t="e">
        <f t="shared" si="35"/>
        <v>#N/A</v>
      </c>
      <c r="H673" s="39">
        <f>IF(COUNTIF(Mal!$A$9:$A$431,'Sales Orders'!H672)+COUNTIFS(Mal!$A$9:$A$431,H672,Mal!$B$9:$B$431,"&lt;&gt;")+COUNTIFS(Mal!$A$9:$A$431,H672,Mal!$C$9:$C$431,"&lt;&gt;")=COUNTIF('Sales Orders'!$H$108:H672,'Sales Orders'!H672),'Sales Orders'!H672+1,'Sales Orders'!H672)</f>
        <v>2</v>
      </c>
      <c r="I673" s="39" t="e">
        <f>IF(E673="","",IF(Mal!$C$5="","",Mal!$C$5))</f>
        <v>#N/A</v>
      </c>
      <c r="J673" s="39" t="e">
        <f>IF(AND(J672="",$H673=$H672),"",IF(VLOOKUP($H673,Mal!$A$9:$H$431,7,0)='Sales Orders'!J672,"",VLOOKUP($H673,Mal!$A$9:$H$431,7,0)))</f>
        <v>#N/A</v>
      </c>
      <c r="K673" s="39" t="e">
        <f>IF(AND(K672="",$H673=$H672),"",IF(VLOOKUP($H673,Mal!$A$9:$H$431,8,0)='Sales Orders'!K672,"",VLOOKUP($H673,Mal!$A$9:$H$431,8,0)))</f>
        <v>#N/A</v>
      </c>
      <c r="L673" s="39" t="e">
        <f>IF(E673="","",IF(Mal!$C$6="","",Mal!$C$6))</f>
        <v>#N/A</v>
      </c>
      <c r="M673" s="39" t="e">
        <f>IF($E673="",IF(INDEX(Mal!K$9:K$431,COUNTIF($E$108:$F672,"")-COUNT($H$108:$H672)+1,0)=M672,"",INDEX(Mal!K$9:K$431,COUNTIF($E$108:$F672,"")-COUNT($H$108:$H672)+1,0)),"")</f>
        <v>#N/A</v>
      </c>
      <c r="N673" s="39" t="e">
        <f>IF($E673="",IF(INDEX(Mal!L$9:L$431,COUNTIF($E$108:$F672,"")-COUNT($H$108:$H672)+1,0)=N672,"",INDEX(Mal!L$9:L$431,COUNTIF($E$108:$F672,"")-COUNT($H$108:$H672)+1,0)),"")</f>
        <v>#N/A</v>
      </c>
      <c r="O673" s="39" t="e">
        <f>IF($E673="",IF(INDEX(Mal!M$9:M$431,COUNTIF($E$108:$F672,"")-COUNT($H$108:$H672)+1,0)=O672,"",INDEX(Mal!M$9:M$431,COUNTIF($E$108:$F672,"")-COUNT($H$108:$H672)+1,0)),"")</f>
        <v>#N/A</v>
      </c>
      <c r="P673" s="39" t="e">
        <f>IF($E673="",IF(INDEX(Mal!N$9:N$431,COUNTIF($E$108:$F672,"")-COUNT($H$108:$H672)+1,0)=P672,"",INDEX(Mal!N$9:N$431,COUNTIF($E$108:$F672,"")-COUNT($H$108:$H672)+1,0)),"")</f>
        <v>#N/A</v>
      </c>
      <c r="Q673" s="39" t="e">
        <f>IF($E673="",IF(INDEX(Mal!O$9:O$431,COUNTIF($E$108:$F672,"")-COUNT($H$108:$H672)+1,0)=Q672,"",INDEX(Mal!O$9:O$431,COUNTIF($E$108:$F672,"")-COUNT($H$108:$H672)+1,0)),"")</f>
        <v>#N/A</v>
      </c>
      <c r="R673" s="39" t="e">
        <f>IF($E673="",IF(INDEX(Mal!P$9:P$431,COUNTIF($E$108:$F672,"")-COUNT($H$108:$H672)+1,0)=R672,"",INDEX(Mal!P$9:P$431,COUNTIF($E$108:$F672,"")-COUNT($H$108:$H672)+1,0)),"")</f>
        <v>#N/A</v>
      </c>
      <c r="S673" s="39" t="e">
        <f>IF($E673="",IF(INDEX(Mal!Q$9:Q$431,COUNTIF($E$108:$F672,"")-COUNT($H$108:$H672)+1,0)=S672,"",INDEX(Mal!Q$9:Q$431,COUNTIF($E$108:$F672,"")-COUNT($H$108:$H672)+1,0)),"")</f>
        <v>#N/A</v>
      </c>
      <c r="T673" s="39" t="e">
        <f>IF($E673="",IF(INDEX(Mal!R$9:R$431,COUNTIF($E$108:$F672,"")-COUNT($H$108:$H672)+1,0)=T672,"",INDEX(Mal!R$9:R$431,COUNTIF($E$108:$F672,"")-COUNT($H$108:$H672)+1,0)),"")</f>
        <v>#N/A</v>
      </c>
      <c r="U673" s="39" t="e">
        <f>IF($E673="",IF(INDEX(Mal!S$9:S$431,COUNTIF($E$108:$F672,"")-COUNT($H$108:$H672)+1,0)=U672,"",INDEX(Mal!S$9:S$431,COUNTIF($E$108:$F672,"")-COUNT($H$108:$H672)+1,0)),"")</f>
        <v>#N/A</v>
      </c>
      <c r="V673" s="39" t="e">
        <f t="shared" si="32"/>
        <v>#N/A</v>
      </c>
      <c r="W673" s="39" t="e">
        <f>IF(IF(AND(E673="",F673=""),INDEX(Mal!I$9:I$431,(COUNT($H$108:$H673)-COUNTIF($V$108:$V673,"")),0),"")="","",IF(AND(E673="",F673=""),INDEX(Mal!I$9:I$431,(COUNT($H$108:$H673)-COUNTIF($V$108:$V673,"")),0),""))</f>
        <v>#N/A</v>
      </c>
      <c r="X673" s="39" t="e">
        <f>IF($E673="",IF(INDEX(Mal!J$9:J$431,COUNTIF($E$108:$F672,"")-COUNT($H$108:$H672)+1,0)=X672,"",INDEX(Mal!J$9:J$431,COUNTIF($E$108:$F672,"")-COUNT($H$108:$H672)+1,0)),"")</f>
        <v>#N/A</v>
      </c>
      <c r="Y673" s="39" t="e">
        <f>IF(AND(Y672="",$H673=$H672),"",IF(VLOOKUP($H673,Mal!$A$9:$T$431,20,0)='Sales Orders'!Y672,"",VLOOKUP($H673,Mal!$A$9:$T$431,20,0)))</f>
        <v>#N/A</v>
      </c>
      <c r="Z673" s="39" t="e">
        <f t="shared" si="33"/>
        <v>#N/A</v>
      </c>
    </row>
    <row r="674" spans="1:26">
      <c r="A674" t="str">
        <f>IFERROR(IF(VLOOKUP(H674,Mal!$A$9:$A$431,1,0),"","END"),"END")</f>
        <v>END</v>
      </c>
      <c r="B674" s="39" t="e">
        <f>IF($E674="",IF(INDEX(Mal!$D$9:$D$431,COUNTIF($E$108:$F673,"")-COUNT($H$108:$H673)+1,0)=B673,"",INDEX(Mal!$D$9:$D$431,COUNTIF($E$108:$F673,"")-COUNT($H$108:$H673)+1,0)),"")</f>
        <v>#N/A</v>
      </c>
      <c r="C674" s="39" t="e">
        <f t="shared" si="34"/>
        <v>#N/A</v>
      </c>
      <c r="D674" s="39" t="e">
        <f>IF($E674="",IF(INDEX(Mal!$F$9:$F$431,COUNTIF($E$108:$F673,"")-COUNT($H$108:$H673)+1,0)=D673,"",INDEX(Mal!$F$9:$F$431,COUNTIF($E$108:$F673,"")-COUNT($H$108:$H673)+1,0)),"")</f>
        <v>#N/A</v>
      </c>
      <c r="E674" s="39" t="e">
        <f>IF(AND(E673="",$H674=$H673),"",IF(VLOOKUP(H674,Mal!$A$9:$B$431,2,0)='Sales Orders'!E673,"",VLOOKUP($H674,Mal!$A$9:$B$431,2,0)))</f>
        <v>#N/A</v>
      </c>
      <c r="F674" s="39" t="e">
        <f>IF($E674="",IF(INDEX(Mal!$C$9:$C$431,COUNTIF($E$108:$F673,"")-COUNT($H$108:$H673)+1,0)=F673,"",INDEX(Mal!$C$9:$C$431,COUNTIF($E$108:$F673,"")-COUNT($H$108:$H673)+1,0)),"")</f>
        <v>#N/A</v>
      </c>
      <c r="G674" s="39" t="e">
        <f t="shared" si="35"/>
        <v>#N/A</v>
      </c>
      <c r="H674" s="39">
        <f>IF(COUNTIF(Mal!$A$9:$A$431,'Sales Orders'!H673)+COUNTIFS(Mal!$A$9:$A$431,H673,Mal!$B$9:$B$431,"&lt;&gt;")+COUNTIFS(Mal!$A$9:$A$431,H673,Mal!$C$9:$C$431,"&lt;&gt;")=COUNTIF('Sales Orders'!$H$108:H673,'Sales Orders'!H673),'Sales Orders'!H673+1,'Sales Orders'!H673)</f>
        <v>2</v>
      </c>
      <c r="I674" s="39" t="e">
        <f>IF(E674="","",IF(Mal!$C$5="","",Mal!$C$5))</f>
        <v>#N/A</v>
      </c>
      <c r="J674" s="39" t="e">
        <f>IF(AND(J673="",$H674=$H673),"",IF(VLOOKUP($H674,Mal!$A$9:$H$431,7,0)='Sales Orders'!J673,"",VLOOKUP($H674,Mal!$A$9:$H$431,7,0)))</f>
        <v>#N/A</v>
      </c>
      <c r="K674" s="39" t="e">
        <f>IF(AND(K673="",$H674=$H673),"",IF(VLOOKUP($H674,Mal!$A$9:$H$431,8,0)='Sales Orders'!K673,"",VLOOKUP($H674,Mal!$A$9:$H$431,8,0)))</f>
        <v>#N/A</v>
      </c>
      <c r="L674" s="39" t="e">
        <f>IF(E674="","",IF(Mal!$C$6="","",Mal!$C$6))</f>
        <v>#N/A</v>
      </c>
      <c r="M674" s="39" t="e">
        <f>IF($E674="",IF(INDEX(Mal!K$9:K$431,COUNTIF($E$108:$F673,"")-COUNT($H$108:$H673)+1,0)=M673,"",INDEX(Mal!K$9:K$431,COUNTIF($E$108:$F673,"")-COUNT($H$108:$H673)+1,0)),"")</f>
        <v>#N/A</v>
      </c>
      <c r="N674" s="39" t="e">
        <f>IF($E674="",IF(INDEX(Mal!L$9:L$431,COUNTIF($E$108:$F673,"")-COUNT($H$108:$H673)+1,0)=N673,"",INDEX(Mal!L$9:L$431,COUNTIF($E$108:$F673,"")-COUNT($H$108:$H673)+1,0)),"")</f>
        <v>#N/A</v>
      </c>
      <c r="O674" s="39" t="e">
        <f>IF($E674="",IF(INDEX(Mal!M$9:M$431,COUNTIF($E$108:$F673,"")-COUNT($H$108:$H673)+1,0)=O673,"",INDEX(Mal!M$9:M$431,COUNTIF($E$108:$F673,"")-COUNT($H$108:$H673)+1,0)),"")</f>
        <v>#N/A</v>
      </c>
      <c r="P674" s="39" t="e">
        <f>IF($E674="",IF(INDEX(Mal!N$9:N$431,COUNTIF($E$108:$F673,"")-COUNT($H$108:$H673)+1,0)=P673,"",INDEX(Mal!N$9:N$431,COUNTIF($E$108:$F673,"")-COUNT($H$108:$H673)+1,0)),"")</f>
        <v>#N/A</v>
      </c>
      <c r="Q674" s="39" t="e">
        <f>IF($E674="",IF(INDEX(Mal!O$9:O$431,COUNTIF($E$108:$F673,"")-COUNT($H$108:$H673)+1,0)=Q673,"",INDEX(Mal!O$9:O$431,COUNTIF($E$108:$F673,"")-COUNT($H$108:$H673)+1,0)),"")</f>
        <v>#N/A</v>
      </c>
      <c r="R674" s="39" t="e">
        <f>IF($E674="",IF(INDEX(Mal!P$9:P$431,COUNTIF($E$108:$F673,"")-COUNT($H$108:$H673)+1,0)=R673,"",INDEX(Mal!P$9:P$431,COUNTIF($E$108:$F673,"")-COUNT($H$108:$H673)+1,0)),"")</f>
        <v>#N/A</v>
      </c>
      <c r="S674" s="39" t="e">
        <f>IF($E674="",IF(INDEX(Mal!Q$9:Q$431,COUNTIF($E$108:$F673,"")-COUNT($H$108:$H673)+1,0)=S673,"",INDEX(Mal!Q$9:Q$431,COUNTIF($E$108:$F673,"")-COUNT($H$108:$H673)+1,0)),"")</f>
        <v>#N/A</v>
      </c>
      <c r="T674" s="39" t="e">
        <f>IF($E674="",IF(INDEX(Mal!R$9:R$431,COUNTIF($E$108:$F673,"")-COUNT($H$108:$H673)+1,0)=T673,"",INDEX(Mal!R$9:R$431,COUNTIF($E$108:$F673,"")-COUNT($H$108:$H673)+1,0)),"")</f>
        <v>#N/A</v>
      </c>
      <c r="U674" s="39" t="e">
        <f>IF($E674="",IF(INDEX(Mal!S$9:S$431,COUNTIF($E$108:$F673,"")-COUNT($H$108:$H673)+1,0)=U673,"",INDEX(Mal!S$9:S$431,COUNTIF($E$108:$F673,"")-COUNT($H$108:$H673)+1,0)),"")</f>
        <v>#N/A</v>
      </c>
      <c r="V674" s="39" t="e">
        <f t="shared" si="32"/>
        <v>#N/A</v>
      </c>
      <c r="W674" s="39" t="e">
        <f>IF(IF(AND(E674="",F674=""),INDEX(Mal!I$9:I$431,(COUNT($H$108:$H674)-COUNTIF($V$108:$V674,"")),0),"")="","",IF(AND(E674="",F674=""),INDEX(Mal!I$9:I$431,(COUNT($H$108:$H674)-COUNTIF($V$108:$V674,"")),0),""))</f>
        <v>#N/A</v>
      </c>
      <c r="X674" s="39" t="e">
        <f>IF($E674="",IF(INDEX(Mal!J$9:J$431,COUNTIF($E$108:$F673,"")-COUNT($H$108:$H673)+1,0)=X673,"",INDEX(Mal!J$9:J$431,COUNTIF($E$108:$F673,"")-COUNT($H$108:$H673)+1,0)),"")</f>
        <v>#N/A</v>
      </c>
      <c r="Y674" s="39" t="e">
        <f>IF(AND(Y673="",$H674=$H673),"",IF(VLOOKUP($H674,Mal!$A$9:$T$431,20,0)='Sales Orders'!Y673,"",VLOOKUP($H674,Mal!$A$9:$T$431,20,0)))</f>
        <v>#N/A</v>
      </c>
      <c r="Z674" s="39" t="e">
        <f t="shared" si="33"/>
        <v>#N/A</v>
      </c>
    </row>
    <row r="675" spans="1:26">
      <c r="A675" t="str">
        <f>IFERROR(IF(VLOOKUP(H675,Mal!$A$9:$A$431,1,0),"","END"),"END")</f>
        <v>END</v>
      </c>
      <c r="B675" s="39" t="e">
        <f>IF($E675="",IF(INDEX(Mal!$D$9:$D$431,COUNTIF($E$108:$F674,"")-COUNT($H$108:$H674)+1,0)=B674,"",INDEX(Mal!$D$9:$D$431,COUNTIF($E$108:$F674,"")-COUNT($H$108:$H674)+1,0)),"")</f>
        <v>#N/A</v>
      </c>
      <c r="C675" s="39" t="e">
        <f t="shared" si="34"/>
        <v>#N/A</v>
      </c>
      <c r="D675" s="39" t="e">
        <f>IF($E675="",IF(INDEX(Mal!$F$9:$F$431,COUNTIF($E$108:$F674,"")-COUNT($H$108:$H674)+1,0)=D674,"",INDEX(Mal!$F$9:$F$431,COUNTIF($E$108:$F674,"")-COUNT($H$108:$H674)+1,0)),"")</f>
        <v>#N/A</v>
      </c>
      <c r="E675" s="39" t="e">
        <f>IF(AND(E674="",$H675=$H674),"",IF(VLOOKUP(H675,Mal!$A$9:$B$431,2,0)='Sales Orders'!E674,"",VLOOKUP($H675,Mal!$A$9:$B$431,2,0)))</f>
        <v>#N/A</v>
      </c>
      <c r="F675" s="39" t="e">
        <f>IF($E675="",IF(INDEX(Mal!$C$9:$C$431,COUNTIF($E$108:$F674,"")-COUNT($H$108:$H674)+1,0)=F674,"",INDEX(Mal!$C$9:$C$431,COUNTIF($E$108:$F674,"")-COUNT($H$108:$H674)+1,0)),"")</f>
        <v>#N/A</v>
      </c>
      <c r="G675" s="39" t="e">
        <f t="shared" si="35"/>
        <v>#N/A</v>
      </c>
      <c r="H675" s="39">
        <f>IF(COUNTIF(Mal!$A$9:$A$431,'Sales Orders'!H674)+COUNTIFS(Mal!$A$9:$A$431,H674,Mal!$B$9:$B$431,"&lt;&gt;")+COUNTIFS(Mal!$A$9:$A$431,H674,Mal!$C$9:$C$431,"&lt;&gt;")=COUNTIF('Sales Orders'!$H$108:H674,'Sales Orders'!H674),'Sales Orders'!H674+1,'Sales Orders'!H674)</f>
        <v>2</v>
      </c>
      <c r="I675" s="39" t="e">
        <f>IF(E675="","",IF(Mal!$C$5="","",Mal!$C$5))</f>
        <v>#N/A</v>
      </c>
      <c r="J675" s="39" t="e">
        <f>IF(AND(J674="",$H675=$H674),"",IF(VLOOKUP($H675,Mal!$A$9:$H$431,7,0)='Sales Orders'!J674,"",VLOOKUP($H675,Mal!$A$9:$H$431,7,0)))</f>
        <v>#N/A</v>
      </c>
      <c r="K675" s="39" t="e">
        <f>IF(AND(K674="",$H675=$H674),"",IF(VLOOKUP($H675,Mal!$A$9:$H$431,8,0)='Sales Orders'!K674,"",VLOOKUP($H675,Mal!$A$9:$H$431,8,0)))</f>
        <v>#N/A</v>
      </c>
      <c r="L675" s="39" t="e">
        <f>IF(E675="","",IF(Mal!$C$6="","",Mal!$C$6))</f>
        <v>#N/A</v>
      </c>
      <c r="M675" s="39" t="e">
        <f>IF($E675="",IF(INDEX(Mal!K$9:K$431,COUNTIF($E$108:$F674,"")-COUNT($H$108:$H674)+1,0)=M674,"",INDEX(Mal!K$9:K$431,COUNTIF($E$108:$F674,"")-COUNT($H$108:$H674)+1,0)),"")</f>
        <v>#N/A</v>
      </c>
      <c r="N675" s="39" t="e">
        <f>IF($E675="",IF(INDEX(Mal!L$9:L$431,COUNTIF($E$108:$F674,"")-COUNT($H$108:$H674)+1,0)=N674,"",INDEX(Mal!L$9:L$431,COUNTIF($E$108:$F674,"")-COUNT($H$108:$H674)+1,0)),"")</f>
        <v>#N/A</v>
      </c>
      <c r="O675" s="39" t="e">
        <f>IF($E675="",IF(INDEX(Mal!M$9:M$431,COUNTIF($E$108:$F674,"")-COUNT($H$108:$H674)+1,0)=O674,"",INDEX(Mal!M$9:M$431,COUNTIF($E$108:$F674,"")-COUNT($H$108:$H674)+1,0)),"")</f>
        <v>#N/A</v>
      </c>
      <c r="P675" s="39" t="e">
        <f>IF($E675="",IF(INDEX(Mal!N$9:N$431,COUNTIF($E$108:$F674,"")-COUNT($H$108:$H674)+1,0)=P674,"",INDEX(Mal!N$9:N$431,COUNTIF($E$108:$F674,"")-COUNT($H$108:$H674)+1,0)),"")</f>
        <v>#N/A</v>
      </c>
      <c r="Q675" s="39" t="e">
        <f>IF($E675="",IF(INDEX(Mal!O$9:O$431,COUNTIF($E$108:$F674,"")-COUNT($H$108:$H674)+1,0)=Q674,"",INDEX(Mal!O$9:O$431,COUNTIF($E$108:$F674,"")-COUNT($H$108:$H674)+1,0)),"")</f>
        <v>#N/A</v>
      </c>
      <c r="R675" s="39" t="e">
        <f>IF($E675="",IF(INDEX(Mal!P$9:P$431,COUNTIF($E$108:$F674,"")-COUNT($H$108:$H674)+1,0)=R674,"",INDEX(Mal!P$9:P$431,COUNTIF($E$108:$F674,"")-COUNT($H$108:$H674)+1,0)),"")</f>
        <v>#N/A</v>
      </c>
      <c r="S675" s="39" t="e">
        <f>IF($E675="",IF(INDEX(Mal!Q$9:Q$431,COUNTIF($E$108:$F674,"")-COUNT($H$108:$H674)+1,0)=S674,"",INDEX(Mal!Q$9:Q$431,COUNTIF($E$108:$F674,"")-COUNT($H$108:$H674)+1,0)),"")</f>
        <v>#N/A</v>
      </c>
      <c r="T675" s="39" t="e">
        <f>IF($E675="",IF(INDEX(Mal!R$9:R$431,COUNTIF($E$108:$F674,"")-COUNT($H$108:$H674)+1,0)=T674,"",INDEX(Mal!R$9:R$431,COUNTIF($E$108:$F674,"")-COUNT($H$108:$H674)+1,0)),"")</f>
        <v>#N/A</v>
      </c>
      <c r="U675" s="39" t="e">
        <f>IF($E675="",IF(INDEX(Mal!S$9:S$431,COUNTIF($E$108:$F674,"")-COUNT($H$108:$H674)+1,0)=U674,"",INDEX(Mal!S$9:S$431,COUNTIF($E$108:$F674,"")-COUNT($H$108:$H674)+1,0)),"")</f>
        <v>#N/A</v>
      </c>
      <c r="V675" s="39" t="e">
        <f t="shared" si="32"/>
        <v>#N/A</v>
      </c>
      <c r="W675" s="39" t="e">
        <f>IF(IF(AND(E675="",F675=""),INDEX(Mal!I$9:I$431,(COUNT($H$108:$H675)-COUNTIF($V$108:$V675,"")),0),"")="","",IF(AND(E675="",F675=""),INDEX(Mal!I$9:I$431,(COUNT($H$108:$H675)-COUNTIF($V$108:$V675,"")),0),""))</f>
        <v>#N/A</v>
      </c>
      <c r="X675" s="39" t="e">
        <f>IF($E675="",IF(INDEX(Mal!J$9:J$431,COUNTIF($E$108:$F674,"")-COUNT($H$108:$H674)+1,0)=X674,"",INDEX(Mal!J$9:J$431,COUNTIF($E$108:$F674,"")-COUNT($H$108:$H674)+1,0)),"")</f>
        <v>#N/A</v>
      </c>
      <c r="Y675" s="39" t="e">
        <f>IF(AND(Y674="",$H675=$H674),"",IF(VLOOKUP($H675,Mal!$A$9:$T$431,20,0)='Sales Orders'!Y674,"",VLOOKUP($H675,Mal!$A$9:$T$431,20,0)))</f>
        <v>#N/A</v>
      </c>
      <c r="Z675" s="39" t="e">
        <f t="shared" si="33"/>
        <v>#N/A</v>
      </c>
    </row>
    <row r="676" spans="1:26">
      <c r="A676" t="str">
        <f>IFERROR(IF(VLOOKUP(H676,Mal!$A$9:$A$431,1,0),"","END"),"END")</f>
        <v>END</v>
      </c>
      <c r="B676" s="39" t="e">
        <f>IF($E676="",IF(INDEX(Mal!$D$9:$D$431,COUNTIF($E$108:$F675,"")-COUNT($H$108:$H675)+1,0)=B675,"",INDEX(Mal!$D$9:$D$431,COUNTIF($E$108:$F675,"")-COUNT($H$108:$H675)+1,0)),"")</f>
        <v>#N/A</v>
      </c>
      <c r="C676" s="39" t="e">
        <f t="shared" si="34"/>
        <v>#N/A</v>
      </c>
      <c r="D676" s="39" t="e">
        <f>IF($E676="",IF(INDEX(Mal!$F$9:$F$431,COUNTIF($E$108:$F675,"")-COUNT($H$108:$H675)+1,0)=D675,"",INDEX(Mal!$F$9:$F$431,COUNTIF($E$108:$F675,"")-COUNT($H$108:$H675)+1,0)),"")</f>
        <v>#N/A</v>
      </c>
      <c r="E676" s="39" t="e">
        <f>IF(AND(E675="",$H676=$H675),"",IF(VLOOKUP(H676,Mal!$A$9:$B$431,2,0)='Sales Orders'!E675,"",VLOOKUP($H676,Mal!$A$9:$B$431,2,0)))</f>
        <v>#N/A</v>
      </c>
      <c r="F676" s="39" t="e">
        <f>IF($E676="",IF(INDEX(Mal!$C$9:$C$431,COUNTIF($E$108:$F675,"")-COUNT($H$108:$H675)+1,0)=F675,"",INDEX(Mal!$C$9:$C$431,COUNTIF($E$108:$F675,"")-COUNT($H$108:$H675)+1,0)),"")</f>
        <v>#N/A</v>
      </c>
      <c r="G676" s="39" t="e">
        <f t="shared" si="35"/>
        <v>#N/A</v>
      </c>
      <c r="H676" s="39">
        <f>IF(COUNTIF(Mal!$A$9:$A$431,'Sales Orders'!H675)+COUNTIFS(Mal!$A$9:$A$431,H675,Mal!$B$9:$B$431,"&lt;&gt;")+COUNTIFS(Mal!$A$9:$A$431,H675,Mal!$C$9:$C$431,"&lt;&gt;")=COUNTIF('Sales Orders'!$H$108:H675,'Sales Orders'!H675),'Sales Orders'!H675+1,'Sales Orders'!H675)</f>
        <v>2</v>
      </c>
      <c r="I676" s="39" t="e">
        <f>IF(E676="","",IF(Mal!$C$5="","",Mal!$C$5))</f>
        <v>#N/A</v>
      </c>
      <c r="J676" s="39" t="e">
        <f>IF(AND(J675="",$H676=$H675),"",IF(VLOOKUP($H676,Mal!$A$9:$H$431,7,0)='Sales Orders'!J675,"",VLOOKUP($H676,Mal!$A$9:$H$431,7,0)))</f>
        <v>#N/A</v>
      </c>
      <c r="K676" s="39" t="e">
        <f>IF(AND(K675="",$H676=$H675),"",IF(VLOOKUP($H676,Mal!$A$9:$H$431,8,0)='Sales Orders'!K675,"",VLOOKUP($H676,Mal!$A$9:$H$431,8,0)))</f>
        <v>#N/A</v>
      </c>
      <c r="L676" s="39" t="e">
        <f>IF(E676="","",IF(Mal!$C$6="","",Mal!$C$6))</f>
        <v>#N/A</v>
      </c>
      <c r="M676" s="39" t="e">
        <f>IF($E676="",IF(INDEX(Mal!K$9:K$431,COUNTIF($E$108:$F675,"")-COUNT($H$108:$H675)+1,0)=M675,"",INDEX(Mal!K$9:K$431,COUNTIF($E$108:$F675,"")-COUNT($H$108:$H675)+1,0)),"")</f>
        <v>#N/A</v>
      </c>
      <c r="N676" s="39" t="e">
        <f>IF($E676="",IF(INDEX(Mal!L$9:L$431,COUNTIF($E$108:$F675,"")-COUNT($H$108:$H675)+1,0)=N675,"",INDEX(Mal!L$9:L$431,COUNTIF($E$108:$F675,"")-COUNT($H$108:$H675)+1,0)),"")</f>
        <v>#N/A</v>
      </c>
      <c r="O676" s="39" t="e">
        <f>IF($E676="",IF(INDEX(Mal!M$9:M$431,COUNTIF($E$108:$F675,"")-COUNT($H$108:$H675)+1,0)=O675,"",INDEX(Mal!M$9:M$431,COUNTIF($E$108:$F675,"")-COUNT($H$108:$H675)+1,0)),"")</f>
        <v>#N/A</v>
      </c>
      <c r="P676" s="39" t="e">
        <f>IF($E676="",IF(INDEX(Mal!N$9:N$431,COUNTIF($E$108:$F675,"")-COUNT($H$108:$H675)+1,0)=P675,"",INDEX(Mal!N$9:N$431,COUNTIF($E$108:$F675,"")-COUNT($H$108:$H675)+1,0)),"")</f>
        <v>#N/A</v>
      </c>
      <c r="Q676" s="39" t="e">
        <f>IF($E676="",IF(INDEX(Mal!O$9:O$431,COUNTIF($E$108:$F675,"")-COUNT($H$108:$H675)+1,0)=Q675,"",INDEX(Mal!O$9:O$431,COUNTIF($E$108:$F675,"")-COUNT($H$108:$H675)+1,0)),"")</f>
        <v>#N/A</v>
      </c>
      <c r="R676" s="39" t="e">
        <f>IF($E676="",IF(INDEX(Mal!P$9:P$431,COUNTIF($E$108:$F675,"")-COUNT($H$108:$H675)+1,0)=R675,"",INDEX(Mal!P$9:P$431,COUNTIF($E$108:$F675,"")-COUNT($H$108:$H675)+1,0)),"")</f>
        <v>#N/A</v>
      </c>
      <c r="S676" s="39" t="e">
        <f>IF($E676="",IF(INDEX(Mal!Q$9:Q$431,COUNTIF($E$108:$F675,"")-COUNT($H$108:$H675)+1,0)=S675,"",INDEX(Mal!Q$9:Q$431,COUNTIF($E$108:$F675,"")-COUNT($H$108:$H675)+1,0)),"")</f>
        <v>#N/A</v>
      </c>
      <c r="T676" s="39" t="e">
        <f>IF($E676="",IF(INDEX(Mal!R$9:R$431,COUNTIF($E$108:$F675,"")-COUNT($H$108:$H675)+1,0)=T675,"",INDEX(Mal!R$9:R$431,COUNTIF($E$108:$F675,"")-COUNT($H$108:$H675)+1,0)),"")</f>
        <v>#N/A</v>
      </c>
      <c r="U676" s="39" t="e">
        <f>IF($E676="",IF(INDEX(Mal!S$9:S$431,COUNTIF($E$108:$F675,"")-COUNT($H$108:$H675)+1,0)=U675,"",INDEX(Mal!S$9:S$431,COUNTIF($E$108:$F675,"")-COUNT($H$108:$H675)+1,0)),"")</f>
        <v>#N/A</v>
      </c>
      <c r="V676" s="39" t="e">
        <f t="shared" si="32"/>
        <v>#N/A</v>
      </c>
      <c r="W676" s="39" t="e">
        <f>IF(IF(AND(E676="",F676=""),INDEX(Mal!I$9:I$431,(COUNT($H$108:$H676)-COUNTIF($V$108:$V676,"")),0),"")="","",IF(AND(E676="",F676=""),INDEX(Mal!I$9:I$431,(COUNT($H$108:$H676)-COUNTIF($V$108:$V676,"")),0),""))</f>
        <v>#N/A</v>
      </c>
      <c r="X676" s="39" t="e">
        <f>IF($E676="",IF(INDEX(Mal!J$9:J$431,COUNTIF($E$108:$F675,"")-COUNT($H$108:$H675)+1,0)=X675,"",INDEX(Mal!J$9:J$431,COUNTIF($E$108:$F675,"")-COUNT($H$108:$H675)+1,0)),"")</f>
        <v>#N/A</v>
      </c>
      <c r="Y676" s="39" t="e">
        <f>IF(AND(Y675="",$H676=$H675),"",IF(VLOOKUP($H676,Mal!$A$9:$T$431,20,0)='Sales Orders'!Y675,"",VLOOKUP($H676,Mal!$A$9:$T$431,20,0)))</f>
        <v>#N/A</v>
      </c>
      <c r="Z676" s="39" t="e">
        <f t="shared" si="33"/>
        <v>#N/A</v>
      </c>
    </row>
    <row r="677" spans="1:26">
      <c r="A677" t="str">
        <f>IFERROR(IF(VLOOKUP(H677,Mal!$A$9:$A$431,1,0),"","END"),"END")</f>
        <v>END</v>
      </c>
      <c r="B677" s="39" t="e">
        <f>IF($E677="",IF(INDEX(Mal!$D$9:$D$431,COUNTIF($E$108:$F676,"")-COUNT($H$108:$H676)+1,0)=B676,"",INDEX(Mal!$D$9:$D$431,COUNTIF($E$108:$F676,"")-COUNT($H$108:$H676)+1,0)),"")</f>
        <v>#N/A</v>
      </c>
      <c r="C677" s="39" t="e">
        <f t="shared" si="34"/>
        <v>#N/A</v>
      </c>
      <c r="D677" s="39" t="e">
        <f>IF($E677="",IF(INDEX(Mal!$F$9:$F$431,COUNTIF($E$108:$F676,"")-COUNT($H$108:$H676)+1,0)=D676,"",INDEX(Mal!$F$9:$F$431,COUNTIF($E$108:$F676,"")-COUNT($H$108:$H676)+1,0)),"")</f>
        <v>#N/A</v>
      </c>
      <c r="E677" s="39" t="e">
        <f>IF(AND(E676="",$H677=$H676),"",IF(VLOOKUP(H677,Mal!$A$9:$B$431,2,0)='Sales Orders'!E676,"",VLOOKUP($H677,Mal!$A$9:$B$431,2,0)))</f>
        <v>#N/A</v>
      </c>
      <c r="F677" s="39" t="e">
        <f>IF($E677="",IF(INDEX(Mal!$C$9:$C$431,COUNTIF($E$108:$F676,"")-COUNT($H$108:$H676)+1,0)=F676,"",INDEX(Mal!$C$9:$C$431,COUNTIF($E$108:$F676,"")-COUNT($H$108:$H676)+1,0)),"")</f>
        <v>#N/A</v>
      </c>
      <c r="G677" s="39" t="e">
        <f t="shared" si="35"/>
        <v>#N/A</v>
      </c>
      <c r="H677" s="39">
        <f>IF(COUNTIF(Mal!$A$9:$A$431,'Sales Orders'!H676)+COUNTIFS(Mal!$A$9:$A$431,H676,Mal!$B$9:$B$431,"&lt;&gt;")+COUNTIFS(Mal!$A$9:$A$431,H676,Mal!$C$9:$C$431,"&lt;&gt;")=COUNTIF('Sales Orders'!$H$108:H676,'Sales Orders'!H676),'Sales Orders'!H676+1,'Sales Orders'!H676)</f>
        <v>2</v>
      </c>
      <c r="I677" s="39" t="e">
        <f>IF(E677="","",IF(Mal!$C$5="","",Mal!$C$5))</f>
        <v>#N/A</v>
      </c>
      <c r="J677" s="39" t="e">
        <f>IF(AND(J676="",$H677=$H676),"",IF(VLOOKUP($H677,Mal!$A$9:$H$431,7,0)='Sales Orders'!J676,"",VLOOKUP($H677,Mal!$A$9:$H$431,7,0)))</f>
        <v>#N/A</v>
      </c>
      <c r="K677" s="39" t="e">
        <f>IF(AND(K676="",$H677=$H676),"",IF(VLOOKUP($H677,Mal!$A$9:$H$431,8,0)='Sales Orders'!K676,"",VLOOKUP($H677,Mal!$A$9:$H$431,8,0)))</f>
        <v>#N/A</v>
      </c>
      <c r="L677" s="39" t="e">
        <f>IF(E677="","",IF(Mal!$C$6="","",Mal!$C$6))</f>
        <v>#N/A</v>
      </c>
      <c r="M677" s="39" t="e">
        <f>IF($E677="",IF(INDEX(Mal!K$9:K$431,COUNTIF($E$108:$F676,"")-COUNT($H$108:$H676)+1,0)=M676,"",INDEX(Mal!K$9:K$431,COUNTIF($E$108:$F676,"")-COUNT($H$108:$H676)+1,0)),"")</f>
        <v>#N/A</v>
      </c>
      <c r="N677" s="39" t="e">
        <f>IF($E677="",IF(INDEX(Mal!L$9:L$431,COUNTIF($E$108:$F676,"")-COUNT($H$108:$H676)+1,0)=N676,"",INDEX(Mal!L$9:L$431,COUNTIF($E$108:$F676,"")-COUNT($H$108:$H676)+1,0)),"")</f>
        <v>#N/A</v>
      </c>
      <c r="O677" s="39" t="e">
        <f>IF($E677="",IF(INDEX(Mal!M$9:M$431,COUNTIF($E$108:$F676,"")-COUNT($H$108:$H676)+1,0)=O676,"",INDEX(Mal!M$9:M$431,COUNTIF($E$108:$F676,"")-COUNT($H$108:$H676)+1,0)),"")</f>
        <v>#N/A</v>
      </c>
      <c r="P677" s="39" t="e">
        <f>IF($E677="",IF(INDEX(Mal!N$9:N$431,COUNTIF($E$108:$F676,"")-COUNT($H$108:$H676)+1,0)=P676,"",INDEX(Mal!N$9:N$431,COUNTIF($E$108:$F676,"")-COUNT($H$108:$H676)+1,0)),"")</f>
        <v>#N/A</v>
      </c>
      <c r="Q677" s="39" t="e">
        <f>IF($E677="",IF(INDEX(Mal!O$9:O$431,COUNTIF($E$108:$F676,"")-COUNT($H$108:$H676)+1,0)=Q676,"",INDEX(Mal!O$9:O$431,COUNTIF($E$108:$F676,"")-COUNT($H$108:$H676)+1,0)),"")</f>
        <v>#N/A</v>
      </c>
      <c r="R677" s="39" t="e">
        <f>IF($E677="",IF(INDEX(Mal!P$9:P$431,COUNTIF($E$108:$F676,"")-COUNT($H$108:$H676)+1,0)=R676,"",INDEX(Mal!P$9:P$431,COUNTIF($E$108:$F676,"")-COUNT($H$108:$H676)+1,0)),"")</f>
        <v>#N/A</v>
      </c>
      <c r="S677" s="39" t="e">
        <f>IF($E677="",IF(INDEX(Mal!Q$9:Q$431,COUNTIF($E$108:$F676,"")-COUNT($H$108:$H676)+1,0)=S676,"",INDEX(Mal!Q$9:Q$431,COUNTIF($E$108:$F676,"")-COUNT($H$108:$H676)+1,0)),"")</f>
        <v>#N/A</v>
      </c>
      <c r="T677" s="39" t="e">
        <f>IF($E677="",IF(INDEX(Mal!R$9:R$431,COUNTIF($E$108:$F676,"")-COUNT($H$108:$H676)+1,0)=T676,"",INDEX(Mal!R$9:R$431,COUNTIF($E$108:$F676,"")-COUNT($H$108:$H676)+1,0)),"")</f>
        <v>#N/A</v>
      </c>
      <c r="U677" s="39" t="e">
        <f>IF($E677="",IF(INDEX(Mal!S$9:S$431,COUNTIF($E$108:$F676,"")-COUNT($H$108:$H676)+1,0)=U676,"",INDEX(Mal!S$9:S$431,COUNTIF($E$108:$F676,"")-COUNT($H$108:$H676)+1,0)),"")</f>
        <v>#N/A</v>
      </c>
      <c r="V677" s="39" t="e">
        <f t="shared" si="32"/>
        <v>#N/A</v>
      </c>
      <c r="W677" s="39" t="e">
        <f>IF(IF(AND(E677="",F677=""),INDEX(Mal!I$9:I$431,(COUNT($H$108:$H677)-COUNTIF($V$108:$V677,"")),0),"")="","",IF(AND(E677="",F677=""),INDEX(Mal!I$9:I$431,(COUNT($H$108:$H677)-COUNTIF($V$108:$V677,"")),0),""))</f>
        <v>#N/A</v>
      </c>
      <c r="X677" s="39" t="e">
        <f>IF($E677="",IF(INDEX(Mal!J$9:J$431,COUNTIF($E$108:$F676,"")-COUNT($H$108:$H676)+1,0)=X676,"",INDEX(Mal!J$9:J$431,COUNTIF($E$108:$F676,"")-COUNT($H$108:$H676)+1,0)),"")</f>
        <v>#N/A</v>
      </c>
      <c r="Y677" s="39" t="e">
        <f>IF(AND(Y676="",$H677=$H676),"",IF(VLOOKUP($H677,Mal!$A$9:$T$431,20,0)='Sales Orders'!Y676,"",VLOOKUP($H677,Mal!$A$9:$T$431,20,0)))</f>
        <v>#N/A</v>
      </c>
      <c r="Z677" s="39" t="e">
        <f t="shared" si="33"/>
        <v>#N/A</v>
      </c>
    </row>
    <row r="678" spans="1:26">
      <c r="A678" t="str">
        <f>IFERROR(IF(VLOOKUP(H678,Mal!$A$9:$A$431,1,0),"","END"),"END")</f>
        <v>END</v>
      </c>
      <c r="B678" s="39" t="e">
        <f>IF($E678="",IF(INDEX(Mal!$D$9:$D$431,COUNTIF($E$108:$F677,"")-COUNT($H$108:$H677)+1,0)=B677,"",INDEX(Mal!$D$9:$D$431,COUNTIF($E$108:$F677,"")-COUNT($H$108:$H677)+1,0)),"")</f>
        <v>#N/A</v>
      </c>
      <c r="C678" s="39" t="e">
        <f t="shared" si="34"/>
        <v>#N/A</v>
      </c>
      <c r="D678" s="39" t="e">
        <f>IF($E678="",IF(INDEX(Mal!$F$9:$F$431,COUNTIF($E$108:$F677,"")-COUNT($H$108:$H677)+1,0)=D677,"",INDEX(Mal!$F$9:$F$431,COUNTIF($E$108:$F677,"")-COUNT($H$108:$H677)+1,0)),"")</f>
        <v>#N/A</v>
      </c>
      <c r="E678" s="39" t="e">
        <f>IF(AND(E677="",$H678=$H677),"",IF(VLOOKUP(H678,Mal!$A$9:$B$431,2,0)='Sales Orders'!E677,"",VLOOKUP($H678,Mal!$A$9:$B$431,2,0)))</f>
        <v>#N/A</v>
      </c>
      <c r="F678" s="39" t="e">
        <f>IF($E678="",IF(INDEX(Mal!$C$9:$C$431,COUNTIF($E$108:$F677,"")-COUNT($H$108:$H677)+1,0)=F677,"",INDEX(Mal!$C$9:$C$431,COUNTIF($E$108:$F677,"")-COUNT($H$108:$H677)+1,0)),"")</f>
        <v>#N/A</v>
      </c>
      <c r="G678" s="39" t="e">
        <f t="shared" si="35"/>
        <v>#N/A</v>
      </c>
      <c r="H678" s="39">
        <f>IF(COUNTIF(Mal!$A$9:$A$431,'Sales Orders'!H677)+COUNTIFS(Mal!$A$9:$A$431,H677,Mal!$B$9:$B$431,"&lt;&gt;")+COUNTIFS(Mal!$A$9:$A$431,H677,Mal!$C$9:$C$431,"&lt;&gt;")=COUNTIF('Sales Orders'!$H$108:H677,'Sales Orders'!H677),'Sales Orders'!H677+1,'Sales Orders'!H677)</f>
        <v>2</v>
      </c>
      <c r="I678" s="39" t="e">
        <f>IF(E678="","",IF(Mal!$C$5="","",Mal!$C$5))</f>
        <v>#N/A</v>
      </c>
      <c r="J678" s="39" t="e">
        <f>IF(AND(J677="",$H678=$H677),"",IF(VLOOKUP($H678,Mal!$A$9:$H$431,7,0)='Sales Orders'!J677,"",VLOOKUP($H678,Mal!$A$9:$H$431,7,0)))</f>
        <v>#N/A</v>
      </c>
      <c r="K678" s="39" t="e">
        <f>IF(AND(K677="",$H678=$H677),"",IF(VLOOKUP($H678,Mal!$A$9:$H$431,8,0)='Sales Orders'!K677,"",VLOOKUP($H678,Mal!$A$9:$H$431,8,0)))</f>
        <v>#N/A</v>
      </c>
      <c r="L678" s="39" t="e">
        <f>IF(E678="","",IF(Mal!$C$6="","",Mal!$C$6))</f>
        <v>#N/A</v>
      </c>
      <c r="M678" s="39" t="e">
        <f>IF($E678="",IF(INDEX(Mal!K$9:K$431,COUNTIF($E$108:$F677,"")-COUNT($H$108:$H677)+1,0)=M677,"",INDEX(Mal!K$9:K$431,COUNTIF($E$108:$F677,"")-COUNT($H$108:$H677)+1,0)),"")</f>
        <v>#N/A</v>
      </c>
      <c r="N678" s="39" t="e">
        <f>IF($E678="",IF(INDEX(Mal!L$9:L$431,COUNTIF($E$108:$F677,"")-COUNT($H$108:$H677)+1,0)=N677,"",INDEX(Mal!L$9:L$431,COUNTIF($E$108:$F677,"")-COUNT($H$108:$H677)+1,0)),"")</f>
        <v>#N/A</v>
      </c>
      <c r="O678" s="39" t="e">
        <f>IF($E678="",IF(INDEX(Mal!M$9:M$431,COUNTIF($E$108:$F677,"")-COUNT($H$108:$H677)+1,0)=O677,"",INDEX(Mal!M$9:M$431,COUNTIF($E$108:$F677,"")-COUNT($H$108:$H677)+1,0)),"")</f>
        <v>#N/A</v>
      </c>
      <c r="P678" s="39" t="e">
        <f>IF($E678="",IF(INDEX(Mal!N$9:N$431,COUNTIF($E$108:$F677,"")-COUNT($H$108:$H677)+1,0)=P677,"",INDEX(Mal!N$9:N$431,COUNTIF($E$108:$F677,"")-COUNT($H$108:$H677)+1,0)),"")</f>
        <v>#N/A</v>
      </c>
      <c r="Q678" s="39" t="e">
        <f>IF($E678="",IF(INDEX(Mal!O$9:O$431,COUNTIF($E$108:$F677,"")-COUNT($H$108:$H677)+1,0)=Q677,"",INDEX(Mal!O$9:O$431,COUNTIF($E$108:$F677,"")-COUNT($H$108:$H677)+1,0)),"")</f>
        <v>#N/A</v>
      </c>
      <c r="R678" s="39" t="e">
        <f>IF($E678="",IF(INDEX(Mal!P$9:P$431,COUNTIF($E$108:$F677,"")-COUNT($H$108:$H677)+1,0)=R677,"",INDEX(Mal!P$9:P$431,COUNTIF($E$108:$F677,"")-COUNT($H$108:$H677)+1,0)),"")</f>
        <v>#N/A</v>
      </c>
      <c r="S678" s="39" t="e">
        <f>IF($E678="",IF(INDEX(Mal!Q$9:Q$431,COUNTIF($E$108:$F677,"")-COUNT($H$108:$H677)+1,0)=S677,"",INDEX(Mal!Q$9:Q$431,COUNTIF($E$108:$F677,"")-COUNT($H$108:$H677)+1,0)),"")</f>
        <v>#N/A</v>
      </c>
      <c r="T678" s="39" t="e">
        <f>IF($E678="",IF(INDEX(Mal!R$9:R$431,COUNTIF($E$108:$F677,"")-COUNT($H$108:$H677)+1,0)=T677,"",INDEX(Mal!R$9:R$431,COUNTIF($E$108:$F677,"")-COUNT($H$108:$H677)+1,0)),"")</f>
        <v>#N/A</v>
      </c>
      <c r="U678" s="39" t="e">
        <f>IF($E678="",IF(INDEX(Mal!S$9:S$431,COUNTIF($E$108:$F677,"")-COUNT($H$108:$H677)+1,0)=U677,"",INDEX(Mal!S$9:S$431,COUNTIF($E$108:$F677,"")-COUNT($H$108:$H677)+1,0)),"")</f>
        <v>#N/A</v>
      </c>
      <c r="V678" s="39" t="e">
        <f t="shared" si="32"/>
        <v>#N/A</v>
      </c>
      <c r="W678" s="39" t="e">
        <f>IF(IF(AND(E678="",F678=""),INDEX(Mal!I$9:I$431,(COUNT($H$108:$H678)-COUNTIF($V$108:$V678,"")),0),"")="","",IF(AND(E678="",F678=""),INDEX(Mal!I$9:I$431,(COUNT($H$108:$H678)-COUNTIF($V$108:$V678,"")),0),""))</f>
        <v>#N/A</v>
      </c>
      <c r="X678" s="39" t="e">
        <f>IF($E678="",IF(INDEX(Mal!J$9:J$431,COUNTIF($E$108:$F677,"")-COUNT($H$108:$H677)+1,0)=X677,"",INDEX(Mal!J$9:J$431,COUNTIF($E$108:$F677,"")-COUNT($H$108:$H677)+1,0)),"")</f>
        <v>#N/A</v>
      </c>
      <c r="Y678" s="39" t="e">
        <f>IF(AND(Y677="",$H678=$H677),"",IF(VLOOKUP($H678,Mal!$A$9:$T$431,20,0)='Sales Orders'!Y677,"",VLOOKUP($H678,Mal!$A$9:$T$431,20,0)))</f>
        <v>#N/A</v>
      </c>
      <c r="Z678" s="39" t="e">
        <f t="shared" si="33"/>
        <v>#N/A</v>
      </c>
    </row>
    <row r="679" spans="1:26">
      <c r="A679" t="str">
        <f>IFERROR(IF(VLOOKUP(H679,Mal!$A$9:$A$431,1,0),"","END"),"END")</f>
        <v>END</v>
      </c>
      <c r="B679" s="39" t="e">
        <f>IF($E679="",IF(INDEX(Mal!$D$9:$D$431,COUNTIF($E$108:$F678,"")-COUNT($H$108:$H678)+1,0)=B678,"",INDEX(Mal!$D$9:$D$431,COUNTIF($E$108:$F678,"")-COUNT($H$108:$H678)+1,0)),"")</f>
        <v>#N/A</v>
      </c>
      <c r="C679" s="39" t="e">
        <f t="shared" si="34"/>
        <v>#N/A</v>
      </c>
      <c r="D679" s="39" t="e">
        <f>IF($E679="",IF(INDEX(Mal!$F$9:$F$431,COUNTIF($E$108:$F678,"")-COUNT($H$108:$H678)+1,0)=D678,"",INDEX(Mal!$F$9:$F$431,COUNTIF($E$108:$F678,"")-COUNT($H$108:$H678)+1,0)),"")</f>
        <v>#N/A</v>
      </c>
      <c r="E679" s="39" t="e">
        <f>IF(AND(E678="",$H679=$H678),"",IF(VLOOKUP(H679,Mal!$A$9:$B$431,2,0)='Sales Orders'!E678,"",VLOOKUP($H679,Mal!$A$9:$B$431,2,0)))</f>
        <v>#N/A</v>
      </c>
      <c r="F679" s="39" t="e">
        <f>IF($E679="",IF(INDEX(Mal!$C$9:$C$431,COUNTIF($E$108:$F678,"")-COUNT($H$108:$H678)+1,0)=F678,"",INDEX(Mal!$C$9:$C$431,COUNTIF($E$108:$F678,"")-COUNT($H$108:$H678)+1,0)),"")</f>
        <v>#N/A</v>
      </c>
      <c r="G679" s="39" t="e">
        <f t="shared" si="35"/>
        <v>#N/A</v>
      </c>
      <c r="H679" s="39">
        <f>IF(COUNTIF(Mal!$A$9:$A$431,'Sales Orders'!H678)+COUNTIFS(Mal!$A$9:$A$431,H678,Mal!$B$9:$B$431,"&lt;&gt;")+COUNTIFS(Mal!$A$9:$A$431,H678,Mal!$C$9:$C$431,"&lt;&gt;")=COUNTIF('Sales Orders'!$H$108:H678,'Sales Orders'!H678),'Sales Orders'!H678+1,'Sales Orders'!H678)</f>
        <v>2</v>
      </c>
      <c r="I679" s="39" t="e">
        <f>IF(E679="","",IF(Mal!$C$5="","",Mal!$C$5))</f>
        <v>#N/A</v>
      </c>
      <c r="J679" s="39" t="e">
        <f>IF(AND(J678="",$H679=$H678),"",IF(VLOOKUP($H679,Mal!$A$9:$H$431,7,0)='Sales Orders'!J678,"",VLOOKUP($H679,Mal!$A$9:$H$431,7,0)))</f>
        <v>#N/A</v>
      </c>
      <c r="K679" s="39" t="e">
        <f>IF(AND(K678="",$H679=$H678),"",IF(VLOOKUP($H679,Mal!$A$9:$H$431,8,0)='Sales Orders'!K678,"",VLOOKUP($H679,Mal!$A$9:$H$431,8,0)))</f>
        <v>#N/A</v>
      </c>
      <c r="L679" s="39" t="e">
        <f>IF(E679="","",IF(Mal!$C$6="","",Mal!$C$6))</f>
        <v>#N/A</v>
      </c>
      <c r="M679" s="39" t="e">
        <f>IF($E679="",IF(INDEX(Mal!K$9:K$431,COUNTIF($E$108:$F678,"")-COUNT($H$108:$H678)+1,0)=M678,"",INDEX(Mal!K$9:K$431,COUNTIF($E$108:$F678,"")-COUNT($H$108:$H678)+1,0)),"")</f>
        <v>#N/A</v>
      </c>
      <c r="N679" s="39" t="e">
        <f>IF($E679="",IF(INDEX(Mal!L$9:L$431,COUNTIF($E$108:$F678,"")-COUNT($H$108:$H678)+1,0)=N678,"",INDEX(Mal!L$9:L$431,COUNTIF($E$108:$F678,"")-COUNT($H$108:$H678)+1,0)),"")</f>
        <v>#N/A</v>
      </c>
      <c r="O679" s="39" t="e">
        <f>IF($E679="",IF(INDEX(Mal!M$9:M$431,COUNTIF($E$108:$F678,"")-COUNT($H$108:$H678)+1,0)=O678,"",INDEX(Mal!M$9:M$431,COUNTIF($E$108:$F678,"")-COUNT($H$108:$H678)+1,0)),"")</f>
        <v>#N/A</v>
      </c>
      <c r="P679" s="39" t="e">
        <f>IF($E679="",IF(INDEX(Mal!N$9:N$431,COUNTIF($E$108:$F678,"")-COUNT($H$108:$H678)+1,0)=P678,"",INDEX(Mal!N$9:N$431,COUNTIF($E$108:$F678,"")-COUNT($H$108:$H678)+1,0)),"")</f>
        <v>#N/A</v>
      </c>
      <c r="Q679" s="39" t="e">
        <f>IF($E679="",IF(INDEX(Mal!O$9:O$431,COUNTIF($E$108:$F678,"")-COUNT($H$108:$H678)+1,0)=Q678,"",INDEX(Mal!O$9:O$431,COUNTIF($E$108:$F678,"")-COUNT($H$108:$H678)+1,0)),"")</f>
        <v>#N/A</v>
      </c>
      <c r="R679" s="39" t="e">
        <f>IF($E679="",IF(INDEX(Mal!P$9:P$431,COUNTIF($E$108:$F678,"")-COUNT($H$108:$H678)+1,0)=R678,"",INDEX(Mal!P$9:P$431,COUNTIF($E$108:$F678,"")-COUNT($H$108:$H678)+1,0)),"")</f>
        <v>#N/A</v>
      </c>
      <c r="S679" s="39" t="e">
        <f>IF($E679="",IF(INDEX(Mal!Q$9:Q$431,COUNTIF($E$108:$F678,"")-COUNT($H$108:$H678)+1,0)=S678,"",INDEX(Mal!Q$9:Q$431,COUNTIF($E$108:$F678,"")-COUNT($H$108:$H678)+1,0)),"")</f>
        <v>#N/A</v>
      </c>
      <c r="T679" s="39" t="e">
        <f>IF($E679="",IF(INDEX(Mal!R$9:R$431,COUNTIF($E$108:$F678,"")-COUNT($H$108:$H678)+1,0)=T678,"",INDEX(Mal!R$9:R$431,COUNTIF($E$108:$F678,"")-COUNT($H$108:$H678)+1,0)),"")</f>
        <v>#N/A</v>
      </c>
      <c r="U679" s="39" t="e">
        <f>IF($E679="",IF(INDEX(Mal!S$9:S$431,COUNTIF($E$108:$F678,"")-COUNT($H$108:$H678)+1,0)=U678,"",INDEX(Mal!S$9:S$431,COUNTIF($E$108:$F678,"")-COUNT($H$108:$H678)+1,0)),"")</f>
        <v>#N/A</v>
      </c>
      <c r="V679" s="39" t="e">
        <f t="shared" si="32"/>
        <v>#N/A</v>
      </c>
      <c r="W679" s="39" t="e">
        <f>IF(IF(AND(E679="",F679=""),INDEX(Mal!I$9:I$431,(COUNT($H$108:$H679)-COUNTIF($V$108:$V679,"")),0),"")="","",IF(AND(E679="",F679=""),INDEX(Mal!I$9:I$431,(COUNT($H$108:$H679)-COUNTIF($V$108:$V679,"")),0),""))</f>
        <v>#N/A</v>
      </c>
      <c r="X679" s="39" t="e">
        <f>IF($E679="",IF(INDEX(Mal!J$9:J$431,COUNTIF($E$108:$F678,"")-COUNT($H$108:$H678)+1,0)=X678,"",INDEX(Mal!J$9:J$431,COUNTIF($E$108:$F678,"")-COUNT($H$108:$H678)+1,0)),"")</f>
        <v>#N/A</v>
      </c>
      <c r="Y679" s="39" t="e">
        <f>IF(AND(Y678="",$H679=$H678),"",IF(VLOOKUP($H679,Mal!$A$9:$T$431,20,0)='Sales Orders'!Y678,"",VLOOKUP($H679,Mal!$A$9:$T$431,20,0)))</f>
        <v>#N/A</v>
      </c>
      <c r="Z679" s="39" t="e">
        <f t="shared" si="33"/>
        <v>#N/A</v>
      </c>
    </row>
    <row r="680" spans="1:26">
      <c r="A680" t="str">
        <f>IFERROR(IF(VLOOKUP(H680,Mal!$A$9:$A$431,1,0),"","END"),"END")</f>
        <v>END</v>
      </c>
      <c r="B680" s="39" t="e">
        <f>IF($E680="",IF(INDEX(Mal!$D$9:$D$431,COUNTIF($E$108:$F679,"")-COUNT($H$108:$H679)+1,0)=B679,"",INDEX(Mal!$D$9:$D$431,COUNTIF($E$108:$F679,"")-COUNT($H$108:$H679)+1,0)),"")</f>
        <v>#N/A</v>
      </c>
      <c r="C680" s="39" t="e">
        <f t="shared" si="34"/>
        <v>#N/A</v>
      </c>
      <c r="D680" s="39" t="e">
        <f>IF($E680="",IF(INDEX(Mal!$F$9:$F$431,COUNTIF($E$108:$F679,"")-COUNT($H$108:$H679)+1,0)=D679,"",INDEX(Mal!$F$9:$F$431,COUNTIF($E$108:$F679,"")-COUNT($H$108:$H679)+1,0)),"")</f>
        <v>#N/A</v>
      </c>
      <c r="E680" s="39" t="e">
        <f>IF(AND(E679="",$H680=$H679),"",IF(VLOOKUP(H680,Mal!$A$9:$B$431,2,0)='Sales Orders'!E679,"",VLOOKUP($H680,Mal!$A$9:$B$431,2,0)))</f>
        <v>#N/A</v>
      </c>
      <c r="F680" s="39" t="e">
        <f>IF($E680="",IF(INDEX(Mal!$C$9:$C$431,COUNTIF($E$108:$F679,"")-COUNT($H$108:$H679)+1,0)=F679,"",INDEX(Mal!$C$9:$C$431,COUNTIF($E$108:$F679,"")-COUNT($H$108:$H679)+1,0)),"")</f>
        <v>#N/A</v>
      </c>
      <c r="G680" s="39" t="e">
        <f t="shared" si="35"/>
        <v>#N/A</v>
      </c>
      <c r="H680" s="39">
        <f>IF(COUNTIF(Mal!$A$9:$A$431,'Sales Orders'!H679)+COUNTIFS(Mal!$A$9:$A$431,H679,Mal!$B$9:$B$431,"&lt;&gt;")+COUNTIFS(Mal!$A$9:$A$431,H679,Mal!$C$9:$C$431,"&lt;&gt;")=COUNTIF('Sales Orders'!$H$108:H679,'Sales Orders'!H679),'Sales Orders'!H679+1,'Sales Orders'!H679)</f>
        <v>2</v>
      </c>
      <c r="I680" s="39" t="e">
        <f>IF(E680="","",IF(Mal!$C$5="","",Mal!$C$5))</f>
        <v>#N/A</v>
      </c>
      <c r="J680" s="39" t="e">
        <f>IF(AND(J679="",$H680=$H679),"",IF(VLOOKUP($H680,Mal!$A$9:$H$431,7,0)='Sales Orders'!J679,"",VLOOKUP($H680,Mal!$A$9:$H$431,7,0)))</f>
        <v>#N/A</v>
      </c>
      <c r="K680" s="39" t="e">
        <f>IF(AND(K679="",$H680=$H679),"",IF(VLOOKUP($H680,Mal!$A$9:$H$431,8,0)='Sales Orders'!K679,"",VLOOKUP($H680,Mal!$A$9:$H$431,8,0)))</f>
        <v>#N/A</v>
      </c>
      <c r="L680" s="39" t="e">
        <f>IF(E680="","",IF(Mal!$C$6="","",Mal!$C$6))</f>
        <v>#N/A</v>
      </c>
      <c r="M680" s="39" t="e">
        <f>IF($E680="",IF(INDEX(Mal!K$9:K$431,COUNTIF($E$108:$F679,"")-COUNT($H$108:$H679)+1,0)=M679,"",INDEX(Mal!K$9:K$431,COUNTIF($E$108:$F679,"")-COUNT($H$108:$H679)+1,0)),"")</f>
        <v>#N/A</v>
      </c>
      <c r="N680" s="39" t="e">
        <f>IF($E680="",IF(INDEX(Mal!L$9:L$431,COUNTIF($E$108:$F679,"")-COUNT($H$108:$H679)+1,0)=N679,"",INDEX(Mal!L$9:L$431,COUNTIF($E$108:$F679,"")-COUNT($H$108:$H679)+1,0)),"")</f>
        <v>#N/A</v>
      </c>
      <c r="O680" s="39" t="e">
        <f>IF($E680="",IF(INDEX(Mal!M$9:M$431,COUNTIF($E$108:$F679,"")-COUNT($H$108:$H679)+1,0)=O679,"",INDEX(Mal!M$9:M$431,COUNTIF($E$108:$F679,"")-COUNT($H$108:$H679)+1,0)),"")</f>
        <v>#N/A</v>
      </c>
      <c r="P680" s="39" t="e">
        <f>IF($E680="",IF(INDEX(Mal!N$9:N$431,COUNTIF($E$108:$F679,"")-COUNT($H$108:$H679)+1,0)=P679,"",INDEX(Mal!N$9:N$431,COUNTIF($E$108:$F679,"")-COUNT($H$108:$H679)+1,0)),"")</f>
        <v>#N/A</v>
      </c>
      <c r="Q680" s="39" t="e">
        <f>IF($E680="",IF(INDEX(Mal!O$9:O$431,COUNTIF($E$108:$F679,"")-COUNT($H$108:$H679)+1,0)=Q679,"",INDEX(Mal!O$9:O$431,COUNTIF($E$108:$F679,"")-COUNT($H$108:$H679)+1,0)),"")</f>
        <v>#N/A</v>
      </c>
      <c r="R680" s="39" t="e">
        <f>IF($E680="",IF(INDEX(Mal!P$9:P$431,COUNTIF($E$108:$F679,"")-COUNT($H$108:$H679)+1,0)=R679,"",INDEX(Mal!P$9:P$431,COUNTIF($E$108:$F679,"")-COUNT($H$108:$H679)+1,0)),"")</f>
        <v>#N/A</v>
      </c>
      <c r="S680" s="39" t="e">
        <f>IF($E680="",IF(INDEX(Mal!Q$9:Q$431,COUNTIF($E$108:$F679,"")-COUNT($H$108:$H679)+1,0)=S679,"",INDEX(Mal!Q$9:Q$431,COUNTIF($E$108:$F679,"")-COUNT($H$108:$H679)+1,0)),"")</f>
        <v>#N/A</v>
      </c>
      <c r="T680" s="39" t="e">
        <f>IF($E680="",IF(INDEX(Mal!R$9:R$431,COUNTIF($E$108:$F679,"")-COUNT($H$108:$H679)+1,0)=T679,"",INDEX(Mal!R$9:R$431,COUNTIF($E$108:$F679,"")-COUNT($H$108:$H679)+1,0)),"")</f>
        <v>#N/A</v>
      </c>
      <c r="U680" s="39" t="e">
        <f>IF($E680="",IF(INDEX(Mal!S$9:S$431,COUNTIF($E$108:$F679,"")-COUNT($H$108:$H679)+1,0)=U679,"",INDEX(Mal!S$9:S$431,COUNTIF($E$108:$F679,"")-COUNT($H$108:$H679)+1,0)),"")</f>
        <v>#N/A</v>
      </c>
      <c r="V680" s="39" t="e">
        <f t="shared" si="32"/>
        <v>#N/A</v>
      </c>
      <c r="W680" s="39" t="e">
        <f>IF(IF(AND(E680="",F680=""),INDEX(Mal!I$9:I$431,(COUNT($H$108:$H680)-COUNTIF($V$108:$V680,"")),0),"")="","",IF(AND(E680="",F680=""),INDEX(Mal!I$9:I$431,(COUNT($H$108:$H680)-COUNTIF($V$108:$V680,"")),0),""))</f>
        <v>#N/A</v>
      </c>
      <c r="X680" s="39" t="e">
        <f>IF($E680="",IF(INDEX(Mal!J$9:J$431,COUNTIF($E$108:$F679,"")-COUNT($H$108:$H679)+1,0)=X679,"",INDEX(Mal!J$9:J$431,COUNTIF($E$108:$F679,"")-COUNT($H$108:$H679)+1,0)),"")</f>
        <v>#N/A</v>
      </c>
      <c r="Y680" s="39" t="e">
        <f>IF(AND(Y679="",$H680=$H679),"",IF(VLOOKUP($H680,Mal!$A$9:$T$431,20,0)='Sales Orders'!Y679,"",VLOOKUP($H680,Mal!$A$9:$T$431,20,0)))</f>
        <v>#N/A</v>
      </c>
      <c r="Z680" s="39" t="e">
        <f t="shared" si="33"/>
        <v>#N/A</v>
      </c>
    </row>
    <row r="681" spans="1:26">
      <c r="A681" t="str">
        <f>IFERROR(IF(VLOOKUP(H681,Mal!$A$9:$A$431,1,0),"","END"),"END")</f>
        <v>END</v>
      </c>
      <c r="B681" s="39" t="e">
        <f>IF($E681="",IF(INDEX(Mal!$D$9:$D$431,COUNTIF($E$108:$F680,"")-COUNT($H$108:$H680)+1,0)=B680,"",INDEX(Mal!$D$9:$D$431,COUNTIF($E$108:$F680,"")-COUNT($H$108:$H680)+1,0)),"")</f>
        <v>#N/A</v>
      </c>
      <c r="C681" s="39" t="e">
        <f t="shared" si="34"/>
        <v>#N/A</v>
      </c>
      <c r="D681" s="39" t="e">
        <f>IF($E681="",IF(INDEX(Mal!$F$9:$F$431,COUNTIF($E$108:$F680,"")-COUNT($H$108:$H680)+1,0)=D680,"",INDEX(Mal!$F$9:$F$431,COUNTIF($E$108:$F680,"")-COUNT($H$108:$H680)+1,0)),"")</f>
        <v>#N/A</v>
      </c>
      <c r="E681" s="39" t="e">
        <f>IF(AND(E680="",$H681=$H680),"",IF(VLOOKUP(H681,Mal!$A$9:$B$431,2,0)='Sales Orders'!E680,"",VLOOKUP($H681,Mal!$A$9:$B$431,2,0)))</f>
        <v>#N/A</v>
      </c>
      <c r="F681" s="39" t="e">
        <f>IF($E681="",IF(INDEX(Mal!$C$9:$C$431,COUNTIF($E$108:$F680,"")-COUNT($H$108:$H680)+1,0)=F680,"",INDEX(Mal!$C$9:$C$431,COUNTIF($E$108:$F680,"")-COUNT($H$108:$H680)+1,0)),"")</f>
        <v>#N/A</v>
      </c>
      <c r="G681" s="39" t="e">
        <f t="shared" si="35"/>
        <v>#N/A</v>
      </c>
      <c r="H681" s="39">
        <f>IF(COUNTIF(Mal!$A$9:$A$431,'Sales Orders'!H680)+COUNTIFS(Mal!$A$9:$A$431,H680,Mal!$B$9:$B$431,"&lt;&gt;")+COUNTIFS(Mal!$A$9:$A$431,H680,Mal!$C$9:$C$431,"&lt;&gt;")=COUNTIF('Sales Orders'!$H$108:H680,'Sales Orders'!H680),'Sales Orders'!H680+1,'Sales Orders'!H680)</f>
        <v>2</v>
      </c>
      <c r="I681" s="39" t="e">
        <f>IF(E681="","",IF(Mal!$C$5="","",Mal!$C$5))</f>
        <v>#N/A</v>
      </c>
      <c r="J681" s="39" t="e">
        <f>IF(AND(J680="",$H681=$H680),"",IF(VLOOKUP($H681,Mal!$A$9:$H$431,7,0)='Sales Orders'!J680,"",VLOOKUP($H681,Mal!$A$9:$H$431,7,0)))</f>
        <v>#N/A</v>
      </c>
      <c r="K681" s="39" t="e">
        <f>IF(AND(K680="",$H681=$H680),"",IF(VLOOKUP($H681,Mal!$A$9:$H$431,8,0)='Sales Orders'!K680,"",VLOOKUP($H681,Mal!$A$9:$H$431,8,0)))</f>
        <v>#N/A</v>
      </c>
      <c r="L681" s="39" t="e">
        <f>IF(E681="","",IF(Mal!$C$6="","",Mal!$C$6))</f>
        <v>#N/A</v>
      </c>
      <c r="M681" s="39" t="e">
        <f>IF($E681="",IF(INDEX(Mal!K$9:K$431,COUNTIF($E$108:$F680,"")-COUNT($H$108:$H680)+1,0)=M680,"",INDEX(Mal!K$9:K$431,COUNTIF($E$108:$F680,"")-COUNT($H$108:$H680)+1,0)),"")</f>
        <v>#N/A</v>
      </c>
      <c r="N681" s="39" t="e">
        <f>IF($E681="",IF(INDEX(Mal!L$9:L$431,COUNTIF($E$108:$F680,"")-COUNT($H$108:$H680)+1,0)=N680,"",INDEX(Mal!L$9:L$431,COUNTIF($E$108:$F680,"")-COUNT($H$108:$H680)+1,0)),"")</f>
        <v>#N/A</v>
      </c>
      <c r="O681" s="39" t="e">
        <f>IF($E681="",IF(INDEX(Mal!M$9:M$431,COUNTIF($E$108:$F680,"")-COUNT($H$108:$H680)+1,0)=O680,"",INDEX(Mal!M$9:M$431,COUNTIF($E$108:$F680,"")-COUNT($H$108:$H680)+1,0)),"")</f>
        <v>#N/A</v>
      </c>
      <c r="P681" s="39" t="e">
        <f>IF($E681="",IF(INDEX(Mal!N$9:N$431,COUNTIF($E$108:$F680,"")-COUNT($H$108:$H680)+1,0)=P680,"",INDEX(Mal!N$9:N$431,COUNTIF($E$108:$F680,"")-COUNT($H$108:$H680)+1,0)),"")</f>
        <v>#N/A</v>
      </c>
      <c r="Q681" s="39" t="e">
        <f>IF($E681="",IF(INDEX(Mal!O$9:O$431,COUNTIF($E$108:$F680,"")-COUNT($H$108:$H680)+1,0)=Q680,"",INDEX(Mal!O$9:O$431,COUNTIF($E$108:$F680,"")-COUNT($H$108:$H680)+1,0)),"")</f>
        <v>#N/A</v>
      </c>
      <c r="R681" s="39" t="e">
        <f>IF($E681="",IF(INDEX(Mal!P$9:P$431,COUNTIF($E$108:$F680,"")-COUNT($H$108:$H680)+1,0)=R680,"",INDEX(Mal!P$9:P$431,COUNTIF($E$108:$F680,"")-COUNT($H$108:$H680)+1,0)),"")</f>
        <v>#N/A</v>
      </c>
      <c r="S681" s="39" t="e">
        <f>IF($E681="",IF(INDEX(Mal!Q$9:Q$431,COUNTIF($E$108:$F680,"")-COUNT($H$108:$H680)+1,0)=S680,"",INDEX(Mal!Q$9:Q$431,COUNTIF($E$108:$F680,"")-COUNT($H$108:$H680)+1,0)),"")</f>
        <v>#N/A</v>
      </c>
      <c r="T681" s="39" t="e">
        <f>IF($E681="",IF(INDEX(Mal!R$9:R$431,COUNTIF($E$108:$F680,"")-COUNT($H$108:$H680)+1,0)=T680,"",INDEX(Mal!R$9:R$431,COUNTIF($E$108:$F680,"")-COUNT($H$108:$H680)+1,0)),"")</f>
        <v>#N/A</v>
      </c>
      <c r="U681" s="39" t="e">
        <f>IF($E681="",IF(INDEX(Mal!S$9:S$431,COUNTIF($E$108:$F680,"")-COUNT($H$108:$H680)+1,0)=U680,"",INDEX(Mal!S$9:S$431,COUNTIF($E$108:$F680,"")-COUNT($H$108:$H680)+1,0)),"")</f>
        <v>#N/A</v>
      </c>
      <c r="V681" s="39" t="e">
        <f t="shared" si="32"/>
        <v>#N/A</v>
      </c>
      <c r="W681" s="39" t="e">
        <f>IF(IF(AND(E681="",F681=""),INDEX(Mal!I$9:I$431,(COUNT($H$108:$H681)-COUNTIF($V$108:$V681,"")),0),"")="","",IF(AND(E681="",F681=""),INDEX(Mal!I$9:I$431,(COUNT($H$108:$H681)-COUNTIF($V$108:$V681,"")),0),""))</f>
        <v>#N/A</v>
      </c>
      <c r="X681" s="39" t="e">
        <f>IF($E681="",IF(INDEX(Mal!J$9:J$431,COUNTIF($E$108:$F680,"")-COUNT($H$108:$H680)+1,0)=X680,"",INDEX(Mal!J$9:J$431,COUNTIF($E$108:$F680,"")-COUNT($H$108:$H680)+1,0)),"")</f>
        <v>#N/A</v>
      </c>
      <c r="Y681" s="39" t="e">
        <f>IF(AND(Y680="",$H681=$H680),"",IF(VLOOKUP($H681,Mal!$A$9:$T$431,20,0)='Sales Orders'!Y680,"",VLOOKUP($H681,Mal!$A$9:$T$431,20,0)))</f>
        <v>#N/A</v>
      </c>
      <c r="Z681" s="39" t="e">
        <f t="shared" si="33"/>
        <v>#N/A</v>
      </c>
    </row>
    <row r="682" spans="1:26">
      <c r="A682" t="str">
        <f>IFERROR(IF(VLOOKUP(H682,Mal!$A$9:$A$431,1,0),"","END"),"END")</f>
        <v>END</v>
      </c>
      <c r="B682" s="39" t="e">
        <f>IF($E682="",IF(INDEX(Mal!$D$9:$D$431,COUNTIF($E$108:$F681,"")-COUNT($H$108:$H681)+1,0)=B681,"",INDEX(Mal!$D$9:$D$431,COUNTIF($E$108:$F681,"")-COUNT($H$108:$H681)+1,0)),"")</f>
        <v>#N/A</v>
      </c>
      <c r="C682" s="39" t="e">
        <f t="shared" si="34"/>
        <v>#N/A</v>
      </c>
      <c r="D682" s="39" t="e">
        <f>IF($E682="",IF(INDEX(Mal!$F$9:$F$431,COUNTIF($E$108:$F681,"")-COUNT($H$108:$H681)+1,0)=D681,"",INDEX(Mal!$F$9:$F$431,COUNTIF($E$108:$F681,"")-COUNT($H$108:$H681)+1,0)),"")</f>
        <v>#N/A</v>
      </c>
      <c r="E682" s="39" t="e">
        <f>IF(AND(E681="",$H682=$H681),"",IF(VLOOKUP(H682,Mal!$A$9:$B$431,2,0)='Sales Orders'!E681,"",VLOOKUP($H682,Mal!$A$9:$B$431,2,0)))</f>
        <v>#N/A</v>
      </c>
      <c r="F682" s="39" t="e">
        <f>IF($E682="",IF(INDEX(Mal!$C$9:$C$431,COUNTIF($E$108:$F681,"")-COUNT($H$108:$H681)+1,0)=F681,"",INDEX(Mal!$C$9:$C$431,COUNTIF($E$108:$F681,"")-COUNT($H$108:$H681)+1,0)),"")</f>
        <v>#N/A</v>
      </c>
      <c r="G682" s="39" t="e">
        <f t="shared" si="35"/>
        <v>#N/A</v>
      </c>
      <c r="H682" s="39">
        <f>IF(COUNTIF(Mal!$A$9:$A$431,'Sales Orders'!H681)+COUNTIFS(Mal!$A$9:$A$431,H681,Mal!$B$9:$B$431,"&lt;&gt;")+COUNTIFS(Mal!$A$9:$A$431,H681,Mal!$C$9:$C$431,"&lt;&gt;")=COUNTIF('Sales Orders'!$H$108:H681,'Sales Orders'!H681),'Sales Orders'!H681+1,'Sales Orders'!H681)</f>
        <v>2</v>
      </c>
      <c r="I682" s="39" t="e">
        <f>IF(E682="","",IF(Mal!$C$5="","",Mal!$C$5))</f>
        <v>#N/A</v>
      </c>
      <c r="J682" s="39" t="e">
        <f>IF(AND(J681="",$H682=$H681),"",IF(VLOOKUP($H682,Mal!$A$9:$H$431,7,0)='Sales Orders'!J681,"",VLOOKUP($H682,Mal!$A$9:$H$431,7,0)))</f>
        <v>#N/A</v>
      </c>
      <c r="K682" s="39" t="e">
        <f>IF(AND(K681="",$H682=$H681),"",IF(VLOOKUP($H682,Mal!$A$9:$H$431,8,0)='Sales Orders'!K681,"",VLOOKUP($H682,Mal!$A$9:$H$431,8,0)))</f>
        <v>#N/A</v>
      </c>
      <c r="L682" s="39" t="e">
        <f>IF(E682="","",IF(Mal!$C$6="","",Mal!$C$6))</f>
        <v>#N/A</v>
      </c>
      <c r="M682" s="39" t="e">
        <f>IF($E682="",IF(INDEX(Mal!K$9:K$431,COUNTIF($E$108:$F681,"")-COUNT($H$108:$H681)+1,0)=M681,"",INDEX(Mal!K$9:K$431,COUNTIF($E$108:$F681,"")-COUNT($H$108:$H681)+1,0)),"")</f>
        <v>#N/A</v>
      </c>
      <c r="N682" s="39" t="e">
        <f>IF($E682="",IF(INDEX(Mal!L$9:L$431,COUNTIF($E$108:$F681,"")-COUNT($H$108:$H681)+1,0)=N681,"",INDEX(Mal!L$9:L$431,COUNTIF($E$108:$F681,"")-COUNT($H$108:$H681)+1,0)),"")</f>
        <v>#N/A</v>
      </c>
      <c r="O682" s="39" t="e">
        <f>IF($E682="",IF(INDEX(Mal!M$9:M$431,COUNTIF($E$108:$F681,"")-COUNT($H$108:$H681)+1,0)=O681,"",INDEX(Mal!M$9:M$431,COUNTIF($E$108:$F681,"")-COUNT($H$108:$H681)+1,0)),"")</f>
        <v>#N/A</v>
      </c>
      <c r="P682" s="39" t="e">
        <f>IF($E682="",IF(INDEX(Mal!N$9:N$431,COUNTIF($E$108:$F681,"")-COUNT($H$108:$H681)+1,0)=P681,"",INDEX(Mal!N$9:N$431,COUNTIF($E$108:$F681,"")-COUNT($H$108:$H681)+1,0)),"")</f>
        <v>#N/A</v>
      </c>
      <c r="Q682" s="39" t="e">
        <f>IF($E682="",IF(INDEX(Mal!O$9:O$431,COUNTIF($E$108:$F681,"")-COUNT($H$108:$H681)+1,0)=Q681,"",INDEX(Mal!O$9:O$431,COUNTIF($E$108:$F681,"")-COUNT($H$108:$H681)+1,0)),"")</f>
        <v>#N/A</v>
      </c>
      <c r="R682" s="39" t="e">
        <f>IF($E682="",IF(INDEX(Mal!P$9:P$431,COUNTIF($E$108:$F681,"")-COUNT($H$108:$H681)+1,0)=R681,"",INDEX(Mal!P$9:P$431,COUNTIF($E$108:$F681,"")-COUNT($H$108:$H681)+1,0)),"")</f>
        <v>#N/A</v>
      </c>
      <c r="S682" s="39" t="e">
        <f>IF($E682="",IF(INDEX(Mal!Q$9:Q$431,COUNTIF($E$108:$F681,"")-COUNT($H$108:$H681)+1,0)=S681,"",INDEX(Mal!Q$9:Q$431,COUNTIF($E$108:$F681,"")-COUNT($H$108:$H681)+1,0)),"")</f>
        <v>#N/A</v>
      </c>
      <c r="T682" s="39" t="e">
        <f>IF($E682="",IF(INDEX(Mal!R$9:R$431,COUNTIF($E$108:$F681,"")-COUNT($H$108:$H681)+1,0)=T681,"",INDEX(Mal!R$9:R$431,COUNTIF($E$108:$F681,"")-COUNT($H$108:$H681)+1,0)),"")</f>
        <v>#N/A</v>
      </c>
      <c r="U682" s="39" t="e">
        <f>IF($E682="",IF(INDEX(Mal!S$9:S$431,COUNTIF($E$108:$F681,"")-COUNT($H$108:$H681)+1,0)=U681,"",INDEX(Mal!S$9:S$431,COUNTIF($E$108:$F681,"")-COUNT($H$108:$H681)+1,0)),"")</f>
        <v>#N/A</v>
      </c>
      <c r="V682" s="39" t="e">
        <f t="shared" si="32"/>
        <v>#N/A</v>
      </c>
      <c r="W682" s="39" t="e">
        <f>IF(IF(AND(E682="",F682=""),INDEX(Mal!I$9:I$431,(COUNT($H$108:$H682)-COUNTIF($V$108:$V682,"")),0),"")="","",IF(AND(E682="",F682=""),INDEX(Mal!I$9:I$431,(COUNT($H$108:$H682)-COUNTIF($V$108:$V682,"")),0),""))</f>
        <v>#N/A</v>
      </c>
      <c r="X682" s="39" t="e">
        <f>IF($E682="",IF(INDEX(Mal!J$9:J$431,COUNTIF($E$108:$F681,"")-COUNT($H$108:$H681)+1,0)=X681,"",INDEX(Mal!J$9:J$431,COUNTIF($E$108:$F681,"")-COUNT($H$108:$H681)+1,0)),"")</f>
        <v>#N/A</v>
      </c>
      <c r="Y682" s="39" t="e">
        <f>IF(AND(Y681="",$H682=$H681),"",IF(VLOOKUP($H682,Mal!$A$9:$T$431,20,0)='Sales Orders'!Y681,"",VLOOKUP($H682,Mal!$A$9:$T$431,20,0)))</f>
        <v>#N/A</v>
      </c>
      <c r="Z682" s="39" t="e">
        <f t="shared" si="33"/>
        <v>#N/A</v>
      </c>
    </row>
    <row r="683" spans="1:26">
      <c r="A683" t="str">
        <f>IFERROR(IF(VLOOKUP(H683,Mal!$A$9:$A$431,1,0),"","END"),"END")</f>
        <v>END</v>
      </c>
      <c r="B683" s="39" t="e">
        <f>IF($E683="",IF(INDEX(Mal!$D$9:$D$431,COUNTIF($E$108:$F682,"")-COUNT($H$108:$H682)+1,0)=B682,"",INDEX(Mal!$D$9:$D$431,COUNTIF($E$108:$F682,"")-COUNT($H$108:$H682)+1,0)),"")</f>
        <v>#N/A</v>
      </c>
      <c r="C683" s="39" t="e">
        <f t="shared" si="34"/>
        <v>#N/A</v>
      </c>
      <c r="D683" s="39" t="e">
        <f>IF($E683="",IF(INDEX(Mal!$F$9:$F$431,COUNTIF($E$108:$F682,"")-COUNT($H$108:$H682)+1,0)=D682,"",INDEX(Mal!$F$9:$F$431,COUNTIF($E$108:$F682,"")-COUNT($H$108:$H682)+1,0)),"")</f>
        <v>#N/A</v>
      </c>
      <c r="E683" s="39" t="e">
        <f>IF(AND(E682="",$H683=$H682),"",IF(VLOOKUP(H683,Mal!$A$9:$B$431,2,0)='Sales Orders'!E682,"",VLOOKUP($H683,Mal!$A$9:$B$431,2,0)))</f>
        <v>#N/A</v>
      </c>
      <c r="F683" s="39" t="e">
        <f>IF($E683="",IF(INDEX(Mal!$C$9:$C$431,COUNTIF($E$108:$F682,"")-COUNT($H$108:$H682)+1,0)=F682,"",INDEX(Mal!$C$9:$C$431,COUNTIF($E$108:$F682,"")-COUNT($H$108:$H682)+1,0)),"")</f>
        <v>#N/A</v>
      </c>
      <c r="G683" s="39" t="e">
        <f t="shared" si="35"/>
        <v>#N/A</v>
      </c>
      <c r="H683" s="39">
        <f>IF(COUNTIF(Mal!$A$9:$A$431,'Sales Orders'!H682)+COUNTIFS(Mal!$A$9:$A$431,H682,Mal!$B$9:$B$431,"&lt;&gt;")+COUNTIFS(Mal!$A$9:$A$431,H682,Mal!$C$9:$C$431,"&lt;&gt;")=COUNTIF('Sales Orders'!$H$108:H682,'Sales Orders'!H682),'Sales Orders'!H682+1,'Sales Orders'!H682)</f>
        <v>2</v>
      </c>
      <c r="I683" s="39" t="e">
        <f>IF(E683="","",IF(Mal!$C$5="","",Mal!$C$5))</f>
        <v>#N/A</v>
      </c>
      <c r="J683" s="39" t="e">
        <f>IF(AND(J682="",$H683=$H682),"",IF(VLOOKUP($H683,Mal!$A$9:$H$431,7,0)='Sales Orders'!J682,"",VLOOKUP($H683,Mal!$A$9:$H$431,7,0)))</f>
        <v>#N/A</v>
      </c>
      <c r="K683" s="39" t="e">
        <f>IF(AND(K682="",$H683=$H682),"",IF(VLOOKUP($H683,Mal!$A$9:$H$431,8,0)='Sales Orders'!K682,"",VLOOKUP($H683,Mal!$A$9:$H$431,8,0)))</f>
        <v>#N/A</v>
      </c>
      <c r="L683" s="39" t="e">
        <f>IF(E683="","",IF(Mal!$C$6="","",Mal!$C$6))</f>
        <v>#N/A</v>
      </c>
      <c r="M683" s="39" t="e">
        <f>IF($E683="",IF(INDEX(Mal!K$9:K$431,COUNTIF($E$108:$F682,"")-COUNT($H$108:$H682)+1,0)=M682,"",INDEX(Mal!K$9:K$431,COUNTIF($E$108:$F682,"")-COUNT($H$108:$H682)+1,0)),"")</f>
        <v>#N/A</v>
      </c>
      <c r="N683" s="39" t="e">
        <f>IF($E683="",IF(INDEX(Mal!L$9:L$431,COUNTIF($E$108:$F682,"")-COUNT($H$108:$H682)+1,0)=N682,"",INDEX(Mal!L$9:L$431,COUNTIF($E$108:$F682,"")-COUNT($H$108:$H682)+1,0)),"")</f>
        <v>#N/A</v>
      </c>
      <c r="O683" s="39" t="e">
        <f>IF($E683="",IF(INDEX(Mal!M$9:M$431,COUNTIF($E$108:$F682,"")-COUNT($H$108:$H682)+1,0)=O682,"",INDEX(Mal!M$9:M$431,COUNTIF($E$108:$F682,"")-COUNT($H$108:$H682)+1,0)),"")</f>
        <v>#N/A</v>
      </c>
      <c r="P683" s="39" t="e">
        <f>IF($E683="",IF(INDEX(Mal!N$9:N$431,COUNTIF($E$108:$F682,"")-COUNT($H$108:$H682)+1,0)=P682,"",INDEX(Mal!N$9:N$431,COUNTIF($E$108:$F682,"")-COUNT($H$108:$H682)+1,0)),"")</f>
        <v>#N/A</v>
      </c>
      <c r="Q683" s="39" t="e">
        <f>IF($E683="",IF(INDEX(Mal!O$9:O$431,COUNTIF($E$108:$F682,"")-COUNT($H$108:$H682)+1,0)=Q682,"",INDEX(Mal!O$9:O$431,COUNTIF($E$108:$F682,"")-COUNT($H$108:$H682)+1,0)),"")</f>
        <v>#N/A</v>
      </c>
      <c r="R683" s="39" t="e">
        <f>IF($E683="",IF(INDEX(Mal!P$9:P$431,COUNTIF($E$108:$F682,"")-COUNT($H$108:$H682)+1,0)=R682,"",INDEX(Mal!P$9:P$431,COUNTIF($E$108:$F682,"")-COUNT($H$108:$H682)+1,0)),"")</f>
        <v>#N/A</v>
      </c>
      <c r="S683" s="39" t="e">
        <f>IF($E683="",IF(INDEX(Mal!Q$9:Q$431,COUNTIF($E$108:$F682,"")-COUNT($H$108:$H682)+1,0)=S682,"",INDEX(Mal!Q$9:Q$431,COUNTIF($E$108:$F682,"")-COUNT($H$108:$H682)+1,0)),"")</f>
        <v>#N/A</v>
      </c>
      <c r="T683" s="39" t="e">
        <f>IF($E683="",IF(INDEX(Mal!R$9:R$431,COUNTIF($E$108:$F682,"")-COUNT($H$108:$H682)+1,0)=T682,"",INDEX(Mal!R$9:R$431,COUNTIF($E$108:$F682,"")-COUNT($H$108:$H682)+1,0)),"")</f>
        <v>#N/A</v>
      </c>
      <c r="U683" s="39" t="e">
        <f>IF($E683="",IF(INDEX(Mal!S$9:S$431,COUNTIF($E$108:$F682,"")-COUNT($H$108:$H682)+1,0)=U682,"",INDEX(Mal!S$9:S$431,COUNTIF($E$108:$F682,"")-COUNT($H$108:$H682)+1,0)),"")</f>
        <v>#N/A</v>
      </c>
      <c r="V683" s="39" t="e">
        <f t="shared" si="32"/>
        <v>#N/A</v>
      </c>
      <c r="W683" s="39" t="e">
        <f>IF(IF(AND(E683="",F683=""),INDEX(Mal!I$9:I$431,(COUNT($H$108:$H683)-COUNTIF($V$108:$V683,"")),0),"")="","",IF(AND(E683="",F683=""),INDEX(Mal!I$9:I$431,(COUNT($H$108:$H683)-COUNTIF($V$108:$V683,"")),0),""))</f>
        <v>#N/A</v>
      </c>
      <c r="X683" s="39" t="e">
        <f>IF($E683="",IF(INDEX(Mal!J$9:J$431,COUNTIF($E$108:$F682,"")-COUNT($H$108:$H682)+1,0)=X682,"",INDEX(Mal!J$9:J$431,COUNTIF($E$108:$F682,"")-COUNT($H$108:$H682)+1,0)),"")</f>
        <v>#N/A</v>
      </c>
      <c r="Y683" s="39" t="e">
        <f>IF(AND(Y682="",$H683=$H682),"",IF(VLOOKUP($H683,Mal!$A$9:$T$431,20,0)='Sales Orders'!Y682,"",VLOOKUP($H683,Mal!$A$9:$T$431,20,0)))</f>
        <v>#N/A</v>
      </c>
      <c r="Z683" s="39" t="e">
        <f t="shared" si="33"/>
        <v>#N/A</v>
      </c>
    </row>
    <row r="684" spans="1:26">
      <c r="A684" t="str">
        <f>IFERROR(IF(VLOOKUP(H684,Mal!$A$9:$A$431,1,0),"","END"),"END")</f>
        <v>END</v>
      </c>
      <c r="B684" s="39" t="e">
        <f>IF($E684="",IF(INDEX(Mal!$D$9:$D$431,COUNTIF($E$108:$F683,"")-COUNT($H$108:$H683)+1,0)=B683,"",INDEX(Mal!$D$9:$D$431,COUNTIF($E$108:$F683,"")-COUNT($H$108:$H683)+1,0)),"")</f>
        <v>#N/A</v>
      </c>
      <c r="C684" s="39" t="e">
        <f t="shared" si="34"/>
        <v>#N/A</v>
      </c>
      <c r="D684" s="39" t="e">
        <f>IF($E684="",IF(INDEX(Mal!$F$9:$F$431,COUNTIF($E$108:$F683,"")-COUNT($H$108:$H683)+1,0)=D683,"",INDEX(Mal!$F$9:$F$431,COUNTIF($E$108:$F683,"")-COUNT($H$108:$H683)+1,0)),"")</f>
        <v>#N/A</v>
      </c>
      <c r="E684" s="39" t="e">
        <f>IF(AND(E683="",$H684=$H683),"",IF(VLOOKUP(H684,Mal!$A$9:$B$431,2,0)='Sales Orders'!E683,"",VLOOKUP($H684,Mal!$A$9:$B$431,2,0)))</f>
        <v>#N/A</v>
      </c>
      <c r="F684" s="39" t="e">
        <f>IF($E684="",IF(INDEX(Mal!$C$9:$C$431,COUNTIF($E$108:$F683,"")-COUNT($H$108:$H683)+1,0)=F683,"",INDEX(Mal!$C$9:$C$431,COUNTIF($E$108:$F683,"")-COUNT($H$108:$H683)+1,0)),"")</f>
        <v>#N/A</v>
      </c>
      <c r="G684" s="39" t="e">
        <f t="shared" si="35"/>
        <v>#N/A</v>
      </c>
      <c r="H684" s="39">
        <f>IF(COUNTIF(Mal!$A$9:$A$431,'Sales Orders'!H683)+COUNTIFS(Mal!$A$9:$A$431,H683,Mal!$B$9:$B$431,"&lt;&gt;")+COUNTIFS(Mal!$A$9:$A$431,H683,Mal!$C$9:$C$431,"&lt;&gt;")=COUNTIF('Sales Orders'!$H$108:H683,'Sales Orders'!H683),'Sales Orders'!H683+1,'Sales Orders'!H683)</f>
        <v>2</v>
      </c>
      <c r="I684" s="39" t="e">
        <f>IF(E684="","",IF(Mal!$C$5="","",Mal!$C$5))</f>
        <v>#N/A</v>
      </c>
      <c r="J684" s="39" t="e">
        <f>IF(AND(J683="",$H684=$H683),"",IF(VLOOKUP($H684,Mal!$A$9:$H$431,7,0)='Sales Orders'!J683,"",VLOOKUP($H684,Mal!$A$9:$H$431,7,0)))</f>
        <v>#N/A</v>
      </c>
      <c r="K684" s="39" t="e">
        <f>IF(AND(K683="",$H684=$H683),"",IF(VLOOKUP($H684,Mal!$A$9:$H$431,8,0)='Sales Orders'!K683,"",VLOOKUP($H684,Mal!$A$9:$H$431,8,0)))</f>
        <v>#N/A</v>
      </c>
      <c r="L684" s="39" t="e">
        <f>IF(E684="","",IF(Mal!$C$6="","",Mal!$C$6))</f>
        <v>#N/A</v>
      </c>
      <c r="M684" s="39" t="e">
        <f>IF($E684="",IF(INDEX(Mal!K$9:K$431,COUNTIF($E$108:$F683,"")-COUNT($H$108:$H683)+1,0)=M683,"",INDEX(Mal!K$9:K$431,COUNTIF($E$108:$F683,"")-COUNT($H$108:$H683)+1,0)),"")</f>
        <v>#N/A</v>
      </c>
      <c r="N684" s="39" t="e">
        <f>IF($E684="",IF(INDEX(Mal!L$9:L$431,COUNTIF($E$108:$F683,"")-COUNT($H$108:$H683)+1,0)=N683,"",INDEX(Mal!L$9:L$431,COUNTIF($E$108:$F683,"")-COUNT($H$108:$H683)+1,0)),"")</f>
        <v>#N/A</v>
      </c>
      <c r="O684" s="39" t="e">
        <f>IF($E684="",IF(INDEX(Mal!M$9:M$431,COUNTIF($E$108:$F683,"")-COUNT($H$108:$H683)+1,0)=O683,"",INDEX(Mal!M$9:M$431,COUNTIF($E$108:$F683,"")-COUNT($H$108:$H683)+1,0)),"")</f>
        <v>#N/A</v>
      </c>
      <c r="P684" s="39" t="e">
        <f>IF($E684="",IF(INDEX(Mal!N$9:N$431,COUNTIF($E$108:$F683,"")-COUNT($H$108:$H683)+1,0)=P683,"",INDEX(Mal!N$9:N$431,COUNTIF($E$108:$F683,"")-COUNT($H$108:$H683)+1,0)),"")</f>
        <v>#N/A</v>
      </c>
      <c r="Q684" s="39" t="e">
        <f>IF($E684="",IF(INDEX(Mal!O$9:O$431,COUNTIF($E$108:$F683,"")-COUNT($H$108:$H683)+1,0)=Q683,"",INDEX(Mal!O$9:O$431,COUNTIF($E$108:$F683,"")-COUNT($H$108:$H683)+1,0)),"")</f>
        <v>#N/A</v>
      </c>
      <c r="R684" s="39" t="e">
        <f>IF($E684="",IF(INDEX(Mal!P$9:P$431,COUNTIF($E$108:$F683,"")-COUNT($H$108:$H683)+1,0)=R683,"",INDEX(Mal!P$9:P$431,COUNTIF($E$108:$F683,"")-COUNT($H$108:$H683)+1,0)),"")</f>
        <v>#N/A</v>
      </c>
      <c r="S684" s="39" t="e">
        <f>IF($E684="",IF(INDEX(Mal!Q$9:Q$431,COUNTIF($E$108:$F683,"")-COUNT($H$108:$H683)+1,0)=S683,"",INDEX(Mal!Q$9:Q$431,COUNTIF($E$108:$F683,"")-COUNT($H$108:$H683)+1,0)),"")</f>
        <v>#N/A</v>
      </c>
      <c r="T684" s="39" t="e">
        <f>IF($E684="",IF(INDEX(Mal!R$9:R$431,COUNTIF($E$108:$F683,"")-COUNT($H$108:$H683)+1,0)=T683,"",INDEX(Mal!R$9:R$431,COUNTIF($E$108:$F683,"")-COUNT($H$108:$H683)+1,0)),"")</f>
        <v>#N/A</v>
      </c>
      <c r="U684" s="39" t="e">
        <f>IF($E684="",IF(INDEX(Mal!S$9:S$431,COUNTIF($E$108:$F683,"")-COUNT($H$108:$H683)+1,0)=U683,"",INDEX(Mal!S$9:S$431,COUNTIF($E$108:$F683,"")-COUNT($H$108:$H683)+1,0)),"")</f>
        <v>#N/A</v>
      </c>
      <c r="V684" s="39" t="e">
        <f t="shared" si="32"/>
        <v>#N/A</v>
      </c>
      <c r="W684" s="39" t="e">
        <f>IF(IF(AND(E684="",F684=""),INDEX(Mal!I$9:I$431,(COUNT($H$108:$H684)-COUNTIF($V$108:$V684,"")),0),"")="","",IF(AND(E684="",F684=""),INDEX(Mal!I$9:I$431,(COUNT($H$108:$H684)-COUNTIF($V$108:$V684,"")),0),""))</f>
        <v>#N/A</v>
      </c>
      <c r="X684" s="39" t="e">
        <f>IF($E684="",IF(INDEX(Mal!J$9:J$431,COUNTIF($E$108:$F683,"")-COUNT($H$108:$H683)+1,0)=X683,"",INDEX(Mal!J$9:J$431,COUNTIF($E$108:$F683,"")-COUNT($H$108:$H683)+1,0)),"")</f>
        <v>#N/A</v>
      </c>
      <c r="Y684" s="39" t="e">
        <f>IF(AND(Y683="",$H684=$H683),"",IF(VLOOKUP($H684,Mal!$A$9:$T$431,20,0)='Sales Orders'!Y683,"",VLOOKUP($H684,Mal!$A$9:$T$431,20,0)))</f>
        <v>#N/A</v>
      </c>
      <c r="Z684" s="39" t="e">
        <f t="shared" si="33"/>
        <v>#N/A</v>
      </c>
    </row>
    <row r="685" spans="1:26">
      <c r="A685" t="str">
        <f>IFERROR(IF(VLOOKUP(H685,Mal!$A$9:$A$431,1,0),"","END"),"END")</f>
        <v>END</v>
      </c>
      <c r="B685" s="39" t="e">
        <f>IF($E685="",IF(INDEX(Mal!$D$9:$D$431,COUNTIF($E$108:$F684,"")-COUNT($H$108:$H684)+1,0)=B684,"",INDEX(Mal!$D$9:$D$431,COUNTIF($E$108:$F684,"")-COUNT($H$108:$H684)+1,0)),"")</f>
        <v>#N/A</v>
      </c>
      <c r="C685" s="39" t="e">
        <f t="shared" si="34"/>
        <v>#N/A</v>
      </c>
      <c r="D685" s="39" t="e">
        <f>IF($E685="",IF(INDEX(Mal!$F$9:$F$431,COUNTIF($E$108:$F684,"")-COUNT($H$108:$H684)+1,0)=D684,"",INDEX(Mal!$F$9:$F$431,COUNTIF($E$108:$F684,"")-COUNT($H$108:$H684)+1,0)),"")</f>
        <v>#N/A</v>
      </c>
      <c r="E685" s="39" t="e">
        <f>IF(AND(E684="",$H685=$H684),"",IF(VLOOKUP(H685,Mal!$A$9:$B$431,2,0)='Sales Orders'!E684,"",VLOOKUP($H685,Mal!$A$9:$B$431,2,0)))</f>
        <v>#N/A</v>
      </c>
      <c r="F685" s="39" t="e">
        <f>IF($E685="",IF(INDEX(Mal!$C$9:$C$431,COUNTIF($E$108:$F684,"")-COUNT($H$108:$H684)+1,0)=F684,"",INDEX(Mal!$C$9:$C$431,COUNTIF($E$108:$F684,"")-COUNT($H$108:$H684)+1,0)),"")</f>
        <v>#N/A</v>
      </c>
      <c r="G685" s="39" t="e">
        <f t="shared" si="35"/>
        <v>#N/A</v>
      </c>
      <c r="H685" s="39">
        <f>IF(COUNTIF(Mal!$A$9:$A$431,'Sales Orders'!H684)+COUNTIFS(Mal!$A$9:$A$431,H684,Mal!$B$9:$B$431,"&lt;&gt;")+COUNTIFS(Mal!$A$9:$A$431,H684,Mal!$C$9:$C$431,"&lt;&gt;")=COUNTIF('Sales Orders'!$H$108:H684,'Sales Orders'!H684),'Sales Orders'!H684+1,'Sales Orders'!H684)</f>
        <v>2</v>
      </c>
      <c r="I685" s="39" t="e">
        <f>IF(E685="","",IF(Mal!$C$5="","",Mal!$C$5))</f>
        <v>#N/A</v>
      </c>
      <c r="J685" s="39" t="e">
        <f>IF(AND(J684="",$H685=$H684),"",IF(VLOOKUP($H685,Mal!$A$9:$H$431,7,0)='Sales Orders'!J684,"",VLOOKUP($H685,Mal!$A$9:$H$431,7,0)))</f>
        <v>#N/A</v>
      </c>
      <c r="K685" s="39" t="e">
        <f>IF(AND(K684="",$H685=$H684),"",IF(VLOOKUP($H685,Mal!$A$9:$H$431,8,0)='Sales Orders'!K684,"",VLOOKUP($H685,Mal!$A$9:$H$431,8,0)))</f>
        <v>#N/A</v>
      </c>
      <c r="L685" s="39" t="e">
        <f>IF(E685="","",IF(Mal!$C$6="","",Mal!$C$6))</f>
        <v>#N/A</v>
      </c>
      <c r="M685" s="39" t="e">
        <f>IF($E685="",IF(INDEX(Mal!K$9:K$431,COUNTIF($E$108:$F684,"")-COUNT($H$108:$H684)+1,0)=M684,"",INDEX(Mal!K$9:K$431,COUNTIF($E$108:$F684,"")-COUNT($H$108:$H684)+1,0)),"")</f>
        <v>#N/A</v>
      </c>
      <c r="N685" s="39" t="e">
        <f>IF($E685="",IF(INDEX(Mal!L$9:L$431,COUNTIF($E$108:$F684,"")-COUNT($H$108:$H684)+1,0)=N684,"",INDEX(Mal!L$9:L$431,COUNTIF($E$108:$F684,"")-COUNT($H$108:$H684)+1,0)),"")</f>
        <v>#N/A</v>
      </c>
      <c r="O685" s="39" t="e">
        <f>IF($E685="",IF(INDEX(Mal!M$9:M$431,COUNTIF($E$108:$F684,"")-COUNT($H$108:$H684)+1,0)=O684,"",INDEX(Mal!M$9:M$431,COUNTIF($E$108:$F684,"")-COUNT($H$108:$H684)+1,0)),"")</f>
        <v>#N/A</v>
      </c>
      <c r="P685" s="39" t="e">
        <f>IF($E685="",IF(INDEX(Mal!N$9:N$431,COUNTIF($E$108:$F684,"")-COUNT($H$108:$H684)+1,0)=P684,"",INDEX(Mal!N$9:N$431,COUNTIF($E$108:$F684,"")-COUNT($H$108:$H684)+1,0)),"")</f>
        <v>#N/A</v>
      </c>
      <c r="Q685" s="39" t="e">
        <f>IF($E685="",IF(INDEX(Mal!O$9:O$431,COUNTIF($E$108:$F684,"")-COUNT($H$108:$H684)+1,0)=Q684,"",INDEX(Mal!O$9:O$431,COUNTIF($E$108:$F684,"")-COUNT($H$108:$H684)+1,0)),"")</f>
        <v>#N/A</v>
      </c>
      <c r="R685" s="39" t="e">
        <f>IF($E685="",IF(INDEX(Mal!P$9:P$431,COUNTIF($E$108:$F684,"")-COUNT($H$108:$H684)+1,0)=R684,"",INDEX(Mal!P$9:P$431,COUNTIF($E$108:$F684,"")-COUNT($H$108:$H684)+1,0)),"")</f>
        <v>#N/A</v>
      </c>
      <c r="S685" s="39" t="e">
        <f>IF($E685="",IF(INDEX(Mal!Q$9:Q$431,COUNTIF($E$108:$F684,"")-COUNT($H$108:$H684)+1,0)=S684,"",INDEX(Mal!Q$9:Q$431,COUNTIF($E$108:$F684,"")-COUNT($H$108:$H684)+1,0)),"")</f>
        <v>#N/A</v>
      </c>
      <c r="T685" s="39" t="e">
        <f>IF($E685="",IF(INDEX(Mal!R$9:R$431,COUNTIF($E$108:$F684,"")-COUNT($H$108:$H684)+1,0)=T684,"",INDEX(Mal!R$9:R$431,COUNTIF($E$108:$F684,"")-COUNT($H$108:$H684)+1,0)),"")</f>
        <v>#N/A</v>
      </c>
      <c r="U685" s="39" t="e">
        <f>IF($E685="",IF(INDEX(Mal!S$9:S$431,COUNTIF($E$108:$F684,"")-COUNT($H$108:$H684)+1,0)=U684,"",INDEX(Mal!S$9:S$431,COUNTIF($E$108:$F684,"")-COUNT($H$108:$H684)+1,0)),"")</f>
        <v>#N/A</v>
      </c>
      <c r="V685" s="39" t="e">
        <f t="shared" ref="V685:V748" si="36">IF(E685="",IF(F685="",IF(F684="",V684+1,1),""),"")</f>
        <v>#N/A</v>
      </c>
      <c r="W685" s="39" t="e">
        <f>IF(IF(AND(E685="",F685=""),INDEX(Mal!I$9:I$431,(COUNT($H$108:$H685)-COUNTIF($V$108:$V685,"")),0),"")="","",IF(AND(E685="",F685=""),INDEX(Mal!I$9:I$431,(COUNT($H$108:$H685)-COUNTIF($V$108:$V685,"")),0),""))</f>
        <v>#N/A</v>
      </c>
      <c r="X685" s="39" t="e">
        <f>IF($E685="",IF(INDEX(Mal!J$9:J$431,COUNTIF($E$108:$F684,"")-COUNT($H$108:$H684)+1,0)=X684,"",INDEX(Mal!J$9:J$431,COUNTIF($E$108:$F684,"")-COUNT($H$108:$H684)+1,0)),"")</f>
        <v>#N/A</v>
      </c>
      <c r="Y685" s="39" t="e">
        <f>IF(AND(Y684="",$H685=$H684),"",IF(VLOOKUP($H685,Mal!$A$9:$T$431,20,0)='Sales Orders'!Y684,"",VLOOKUP($H685,Mal!$A$9:$T$431,20,0)))</f>
        <v>#N/A</v>
      </c>
      <c r="Z685" s="39" t="e">
        <f t="shared" ref="Z685:Z748" si="37">IF(F685="","",IF(D685="",0,1))</f>
        <v>#N/A</v>
      </c>
    </row>
    <row r="686" spans="1:26">
      <c r="A686" t="str">
        <f>IFERROR(IF(VLOOKUP(H686,Mal!$A$9:$A$431,1,0),"","END"),"END")</f>
        <v>END</v>
      </c>
      <c r="B686" s="39" t="e">
        <f>IF($E686="",IF(INDEX(Mal!$D$9:$D$431,COUNTIF($E$108:$F685,"")-COUNT($H$108:$H685)+1,0)=B685,"",INDEX(Mal!$D$9:$D$431,COUNTIF($E$108:$F685,"")-COUNT($H$108:$H685)+1,0)),"")</f>
        <v>#N/A</v>
      </c>
      <c r="C686" s="39" t="e">
        <f t="shared" ref="C686:C749" si="38">D686</f>
        <v>#N/A</v>
      </c>
      <c r="D686" s="39" t="e">
        <f>IF($E686="",IF(INDEX(Mal!$F$9:$F$431,COUNTIF($E$108:$F685,"")-COUNT($H$108:$H685)+1,0)=D685,"",INDEX(Mal!$F$9:$F$431,COUNTIF($E$108:$F685,"")-COUNT($H$108:$H685)+1,0)),"")</f>
        <v>#N/A</v>
      </c>
      <c r="E686" s="39" t="e">
        <f>IF(AND(E685="",$H686=$H685),"",IF(VLOOKUP(H686,Mal!$A$9:$B$431,2,0)='Sales Orders'!E685,"",VLOOKUP($H686,Mal!$A$9:$B$431,2,0)))</f>
        <v>#N/A</v>
      </c>
      <c r="F686" s="39" t="e">
        <f>IF($E686="",IF(INDEX(Mal!$C$9:$C$431,COUNTIF($E$108:$F685,"")-COUNT($H$108:$H685)+1,0)=F685,"",INDEX(Mal!$C$9:$C$431,COUNTIF($E$108:$F685,"")-COUNT($H$108:$H685)+1,0)),"")</f>
        <v>#N/A</v>
      </c>
      <c r="G686" s="39" t="e">
        <f t="shared" ref="G686:G749" si="39">IF(H686=H685,IF(F686="",G685,G685+1),0)</f>
        <v>#N/A</v>
      </c>
      <c r="H686" s="39">
        <f>IF(COUNTIF(Mal!$A$9:$A$431,'Sales Orders'!H685)+COUNTIFS(Mal!$A$9:$A$431,H685,Mal!$B$9:$B$431,"&lt;&gt;")+COUNTIFS(Mal!$A$9:$A$431,H685,Mal!$C$9:$C$431,"&lt;&gt;")=COUNTIF('Sales Orders'!$H$108:H685,'Sales Orders'!H685),'Sales Orders'!H685+1,'Sales Orders'!H685)</f>
        <v>2</v>
      </c>
      <c r="I686" s="39" t="e">
        <f>IF(E686="","",IF(Mal!$C$5="","",Mal!$C$5))</f>
        <v>#N/A</v>
      </c>
      <c r="J686" s="39" t="e">
        <f>IF(AND(J685="",$H686=$H685),"",IF(VLOOKUP($H686,Mal!$A$9:$H$431,7,0)='Sales Orders'!J685,"",VLOOKUP($H686,Mal!$A$9:$H$431,7,0)))</f>
        <v>#N/A</v>
      </c>
      <c r="K686" s="39" t="e">
        <f>IF(AND(K685="",$H686=$H685),"",IF(VLOOKUP($H686,Mal!$A$9:$H$431,8,0)='Sales Orders'!K685,"",VLOOKUP($H686,Mal!$A$9:$H$431,8,0)))</f>
        <v>#N/A</v>
      </c>
      <c r="L686" s="39" t="e">
        <f>IF(E686="","",IF(Mal!$C$6="","",Mal!$C$6))</f>
        <v>#N/A</v>
      </c>
      <c r="M686" s="39" t="e">
        <f>IF($E686="",IF(INDEX(Mal!K$9:K$431,COUNTIF($E$108:$F685,"")-COUNT($H$108:$H685)+1,0)=M685,"",INDEX(Mal!K$9:K$431,COUNTIF($E$108:$F685,"")-COUNT($H$108:$H685)+1,0)),"")</f>
        <v>#N/A</v>
      </c>
      <c r="N686" s="39" t="e">
        <f>IF($E686="",IF(INDEX(Mal!L$9:L$431,COUNTIF($E$108:$F685,"")-COUNT($H$108:$H685)+1,0)=N685,"",INDEX(Mal!L$9:L$431,COUNTIF($E$108:$F685,"")-COUNT($H$108:$H685)+1,0)),"")</f>
        <v>#N/A</v>
      </c>
      <c r="O686" s="39" t="e">
        <f>IF($E686="",IF(INDEX(Mal!M$9:M$431,COUNTIF($E$108:$F685,"")-COUNT($H$108:$H685)+1,0)=O685,"",INDEX(Mal!M$9:M$431,COUNTIF($E$108:$F685,"")-COUNT($H$108:$H685)+1,0)),"")</f>
        <v>#N/A</v>
      </c>
      <c r="P686" s="39" t="e">
        <f>IF($E686="",IF(INDEX(Mal!N$9:N$431,COUNTIF($E$108:$F685,"")-COUNT($H$108:$H685)+1,0)=P685,"",INDEX(Mal!N$9:N$431,COUNTIF($E$108:$F685,"")-COUNT($H$108:$H685)+1,0)),"")</f>
        <v>#N/A</v>
      </c>
      <c r="Q686" s="39" t="e">
        <f>IF($E686="",IF(INDEX(Mal!O$9:O$431,COUNTIF($E$108:$F685,"")-COUNT($H$108:$H685)+1,0)=Q685,"",INDEX(Mal!O$9:O$431,COUNTIF($E$108:$F685,"")-COUNT($H$108:$H685)+1,0)),"")</f>
        <v>#N/A</v>
      </c>
      <c r="R686" s="39" t="e">
        <f>IF($E686="",IF(INDEX(Mal!P$9:P$431,COUNTIF($E$108:$F685,"")-COUNT($H$108:$H685)+1,0)=R685,"",INDEX(Mal!P$9:P$431,COUNTIF($E$108:$F685,"")-COUNT($H$108:$H685)+1,0)),"")</f>
        <v>#N/A</v>
      </c>
      <c r="S686" s="39" t="e">
        <f>IF($E686="",IF(INDEX(Mal!Q$9:Q$431,COUNTIF($E$108:$F685,"")-COUNT($H$108:$H685)+1,0)=S685,"",INDEX(Mal!Q$9:Q$431,COUNTIF($E$108:$F685,"")-COUNT($H$108:$H685)+1,0)),"")</f>
        <v>#N/A</v>
      </c>
      <c r="T686" s="39" t="e">
        <f>IF($E686="",IF(INDEX(Mal!R$9:R$431,COUNTIF($E$108:$F685,"")-COUNT($H$108:$H685)+1,0)=T685,"",INDEX(Mal!R$9:R$431,COUNTIF($E$108:$F685,"")-COUNT($H$108:$H685)+1,0)),"")</f>
        <v>#N/A</v>
      </c>
      <c r="U686" s="39" t="e">
        <f>IF($E686="",IF(INDEX(Mal!S$9:S$431,COUNTIF($E$108:$F685,"")-COUNT($H$108:$H685)+1,0)=U685,"",INDEX(Mal!S$9:S$431,COUNTIF($E$108:$F685,"")-COUNT($H$108:$H685)+1,0)),"")</f>
        <v>#N/A</v>
      </c>
      <c r="V686" s="39" t="e">
        <f t="shared" si="36"/>
        <v>#N/A</v>
      </c>
      <c r="W686" s="39" t="e">
        <f>IF(IF(AND(E686="",F686=""),INDEX(Mal!I$9:I$431,(COUNT($H$108:$H686)-COUNTIF($V$108:$V686,"")),0),"")="","",IF(AND(E686="",F686=""),INDEX(Mal!I$9:I$431,(COUNT($H$108:$H686)-COUNTIF($V$108:$V686,"")),0),""))</f>
        <v>#N/A</v>
      </c>
      <c r="X686" s="39" t="e">
        <f>IF($E686="",IF(INDEX(Mal!J$9:J$431,COUNTIF($E$108:$F685,"")-COUNT($H$108:$H685)+1,0)=X685,"",INDEX(Mal!J$9:J$431,COUNTIF($E$108:$F685,"")-COUNT($H$108:$H685)+1,0)),"")</f>
        <v>#N/A</v>
      </c>
      <c r="Y686" s="39" t="e">
        <f>IF(AND(Y685="",$H686=$H685),"",IF(VLOOKUP($H686,Mal!$A$9:$T$431,20,0)='Sales Orders'!Y685,"",VLOOKUP($H686,Mal!$A$9:$T$431,20,0)))</f>
        <v>#N/A</v>
      </c>
      <c r="Z686" s="39" t="e">
        <f t="shared" si="37"/>
        <v>#N/A</v>
      </c>
    </row>
    <row r="687" spans="1:26">
      <c r="A687" t="str">
        <f>IFERROR(IF(VLOOKUP(H687,Mal!$A$9:$A$431,1,0),"","END"),"END")</f>
        <v>END</v>
      </c>
      <c r="B687" s="39" t="e">
        <f>IF($E687="",IF(INDEX(Mal!$D$9:$D$431,COUNTIF($E$108:$F686,"")-COUNT($H$108:$H686)+1,0)=B686,"",INDEX(Mal!$D$9:$D$431,COUNTIF($E$108:$F686,"")-COUNT($H$108:$H686)+1,0)),"")</f>
        <v>#N/A</v>
      </c>
      <c r="C687" s="39" t="e">
        <f t="shared" si="38"/>
        <v>#N/A</v>
      </c>
      <c r="D687" s="39" t="e">
        <f>IF($E687="",IF(INDEX(Mal!$F$9:$F$431,COUNTIF($E$108:$F686,"")-COUNT($H$108:$H686)+1,0)=D686,"",INDEX(Mal!$F$9:$F$431,COUNTIF($E$108:$F686,"")-COUNT($H$108:$H686)+1,0)),"")</f>
        <v>#N/A</v>
      </c>
      <c r="E687" s="39" t="e">
        <f>IF(AND(E686="",$H687=$H686),"",IF(VLOOKUP(H687,Mal!$A$9:$B$431,2,0)='Sales Orders'!E686,"",VLOOKUP($H687,Mal!$A$9:$B$431,2,0)))</f>
        <v>#N/A</v>
      </c>
      <c r="F687" s="39" t="e">
        <f>IF($E687="",IF(INDEX(Mal!$C$9:$C$431,COUNTIF($E$108:$F686,"")-COUNT($H$108:$H686)+1,0)=F686,"",INDEX(Mal!$C$9:$C$431,COUNTIF($E$108:$F686,"")-COUNT($H$108:$H686)+1,0)),"")</f>
        <v>#N/A</v>
      </c>
      <c r="G687" s="39" t="e">
        <f t="shared" si="39"/>
        <v>#N/A</v>
      </c>
      <c r="H687" s="39">
        <f>IF(COUNTIF(Mal!$A$9:$A$431,'Sales Orders'!H686)+COUNTIFS(Mal!$A$9:$A$431,H686,Mal!$B$9:$B$431,"&lt;&gt;")+COUNTIFS(Mal!$A$9:$A$431,H686,Mal!$C$9:$C$431,"&lt;&gt;")=COUNTIF('Sales Orders'!$H$108:H686,'Sales Orders'!H686),'Sales Orders'!H686+1,'Sales Orders'!H686)</f>
        <v>2</v>
      </c>
      <c r="I687" s="39" t="e">
        <f>IF(E687="","",IF(Mal!$C$5="","",Mal!$C$5))</f>
        <v>#N/A</v>
      </c>
      <c r="J687" s="39" t="e">
        <f>IF(AND(J686="",$H687=$H686),"",IF(VLOOKUP($H687,Mal!$A$9:$H$431,7,0)='Sales Orders'!J686,"",VLOOKUP($H687,Mal!$A$9:$H$431,7,0)))</f>
        <v>#N/A</v>
      </c>
      <c r="K687" s="39" t="e">
        <f>IF(AND(K686="",$H687=$H686),"",IF(VLOOKUP($H687,Mal!$A$9:$H$431,8,0)='Sales Orders'!K686,"",VLOOKUP($H687,Mal!$A$9:$H$431,8,0)))</f>
        <v>#N/A</v>
      </c>
      <c r="L687" s="39" t="e">
        <f>IF(E687="","",IF(Mal!$C$6="","",Mal!$C$6))</f>
        <v>#N/A</v>
      </c>
      <c r="M687" s="39" t="e">
        <f>IF($E687="",IF(INDEX(Mal!K$9:K$431,COUNTIF($E$108:$F686,"")-COUNT($H$108:$H686)+1,0)=M686,"",INDEX(Mal!K$9:K$431,COUNTIF($E$108:$F686,"")-COUNT($H$108:$H686)+1,0)),"")</f>
        <v>#N/A</v>
      </c>
      <c r="N687" s="39" t="e">
        <f>IF($E687="",IF(INDEX(Mal!L$9:L$431,COUNTIF($E$108:$F686,"")-COUNT($H$108:$H686)+1,0)=N686,"",INDEX(Mal!L$9:L$431,COUNTIF($E$108:$F686,"")-COUNT($H$108:$H686)+1,0)),"")</f>
        <v>#N/A</v>
      </c>
      <c r="O687" s="39" t="e">
        <f>IF($E687="",IF(INDEX(Mal!M$9:M$431,COUNTIF($E$108:$F686,"")-COUNT($H$108:$H686)+1,0)=O686,"",INDEX(Mal!M$9:M$431,COUNTIF($E$108:$F686,"")-COUNT($H$108:$H686)+1,0)),"")</f>
        <v>#N/A</v>
      </c>
      <c r="P687" s="39" t="e">
        <f>IF($E687="",IF(INDEX(Mal!N$9:N$431,COUNTIF($E$108:$F686,"")-COUNT($H$108:$H686)+1,0)=P686,"",INDEX(Mal!N$9:N$431,COUNTIF($E$108:$F686,"")-COUNT($H$108:$H686)+1,0)),"")</f>
        <v>#N/A</v>
      </c>
      <c r="Q687" s="39" t="e">
        <f>IF($E687="",IF(INDEX(Mal!O$9:O$431,COUNTIF($E$108:$F686,"")-COUNT($H$108:$H686)+1,0)=Q686,"",INDEX(Mal!O$9:O$431,COUNTIF($E$108:$F686,"")-COUNT($H$108:$H686)+1,0)),"")</f>
        <v>#N/A</v>
      </c>
      <c r="R687" s="39" t="e">
        <f>IF($E687="",IF(INDEX(Mal!P$9:P$431,COUNTIF($E$108:$F686,"")-COUNT($H$108:$H686)+1,0)=R686,"",INDEX(Mal!P$9:P$431,COUNTIF($E$108:$F686,"")-COUNT($H$108:$H686)+1,0)),"")</f>
        <v>#N/A</v>
      </c>
      <c r="S687" s="39" t="e">
        <f>IF($E687="",IF(INDEX(Mal!Q$9:Q$431,COUNTIF($E$108:$F686,"")-COUNT($H$108:$H686)+1,0)=S686,"",INDEX(Mal!Q$9:Q$431,COUNTIF($E$108:$F686,"")-COUNT($H$108:$H686)+1,0)),"")</f>
        <v>#N/A</v>
      </c>
      <c r="T687" s="39" t="e">
        <f>IF($E687="",IF(INDEX(Mal!R$9:R$431,COUNTIF($E$108:$F686,"")-COUNT($H$108:$H686)+1,0)=T686,"",INDEX(Mal!R$9:R$431,COUNTIF($E$108:$F686,"")-COUNT($H$108:$H686)+1,0)),"")</f>
        <v>#N/A</v>
      </c>
      <c r="U687" s="39" t="e">
        <f>IF($E687="",IF(INDEX(Mal!S$9:S$431,COUNTIF($E$108:$F686,"")-COUNT($H$108:$H686)+1,0)=U686,"",INDEX(Mal!S$9:S$431,COUNTIF($E$108:$F686,"")-COUNT($H$108:$H686)+1,0)),"")</f>
        <v>#N/A</v>
      </c>
      <c r="V687" s="39" t="e">
        <f t="shared" si="36"/>
        <v>#N/A</v>
      </c>
      <c r="W687" s="39" t="e">
        <f>IF(IF(AND(E687="",F687=""),INDEX(Mal!I$9:I$431,(COUNT($H$108:$H687)-COUNTIF($V$108:$V687,"")),0),"")="","",IF(AND(E687="",F687=""),INDEX(Mal!I$9:I$431,(COUNT($H$108:$H687)-COUNTIF($V$108:$V687,"")),0),""))</f>
        <v>#N/A</v>
      </c>
      <c r="X687" s="39" t="e">
        <f>IF($E687="",IF(INDEX(Mal!J$9:J$431,COUNTIF($E$108:$F686,"")-COUNT($H$108:$H686)+1,0)=X686,"",INDEX(Mal!J$9:J$431,COUNTIF($E$108:$F686,"")-COUNT($H$108:$H686)+1,0)),"")</f>
        <v>#N/A</v>
      </c>
      <c r="Y687" s="39" t="e">
        <f>IF(AND(Y686="",$H687=$H686),"",IF(VLOOKUP($H687,Mal!$A$9:$T$431,20,0)='Sales Orders'!Y686,"",VLOOKUP($H687,Mal!$A$9:$T$431,20,0)))</f>
        <v>#N/A</v>
      </c>
      <c r="Z687" s="39" t="e">
        <f t="shared" si="37"/>
        <v>#N/A</v>
      </c>
    </row>
    <row r="688" spans="1:26">
      <c r="A688" t="str">
        <f>IFERROR(IF(VLOOKUP(H688,Mal!$A$9:$A$431,1,0),"","END"),"END")</f>
        <v>END</v>
      </c>
      <c r="B688" s="39" t="e">
        <f>IF($E688="",IF(INDEX(Mal!$D$9:$D$431,COUNTIF($E$108:$F687,"")-COUNT($H$108:$H687)+1,0)=B687,"",INDEX(Mal!$D$9:$D$431,COUNTIF($E$108:$F687,"")-COUNT($H$108:$H687)+1,0)),"")</f>
        <v>#N/A</v>
      </c>
      <c r="C688" s="39" t="e">
        <f t="shared" si="38"/>
        <v>#N/A</v>
      </c>
      <c r="D688" s="39" t="e">
        <f>IF($E688="",IF(INDEX(Mal!$F$9:$F$431,COUNTIF($E$108:$F687,"")-COUNT($H$108:$H687)+1,0)=D687,"",INDEX(Mal!$F$9:$F$431,COUNTIF($E$108:$F687,"")-COUNT($H$108:$H687)+1,0)),"")</f>
        <v>#N/A</v>
      </c>
      <c r="E688" s="39" t="e">
        <f>IF(AND(E687="",$H688=$H687),"",IF(VLOOKUP(H688,Mal!$A$9:$B$431,2,0)='Sales Orders'!E687,"",VLOOKUP($H688,Mal!$A$9:$B$431,2,0)))</f>
        <v>#N/A</v>
      </c>
      <c r="F688" s="39" t="e">
        <f>IF($E688="",IF(INDEX(Mal!$C$9:$C$431,COUNTIF($E$108:$F687,"")-COUNT($H$108:$H687)+1,0)=F687,"",INDEX(Mal!$C$9:$C$431,COUNTIF($E$108:$F687,"")-COUNT($H$108:$H687)+1,0)),"")</f>
        <v>#N/A</v>
      </c>
      <c r="G688" s="39" t="e">
        <f t="shared" si="39"/>
        <v>#N/A</v>
      </c>
      <c r="H688" s="39">
        <f>IF(COUNTIF(Mal!$A$9:$A$431,'Sales Orders'!H687)+COUNTIFS(Mal!$A$9:$A$431,H687,Mal!$B$9:$B$431,"&lt;&gt;")+COUNTIFS(Mal!$A$9:$A$431,H687,Mal!$C$9:$C$431,"&lt;&gt;")=COUNTIF('Sales Orders'!$H$108:H687,'Sales Orders'!H687),'Sales Orders'!H687+1,'Sales Orders'!H687)</f>
        <v>2</v>
      </c>
      <c r="I688" s="39" t="e">
        <f>IF(E688="","",IF(Mal!$C$5="","",Mal!$C$5))</f>
        <v>#N/A</v>
      </c>
      <c r="J688" s="39" t="e">
        <f>IF(AND(J687="",$H688=$H687),"",IF(VLOOKUP($H688,Mal!$A$9:$H$431,7,0)='Sales Orders'!J687,"",VLOOKUP($H688,Mal!$A$9:$H$431,7,0)))</f>
        <v>#N/A</v>
      </c>
      <c r="K688" s="39" t="e">
        <f>IF(AND(K687="",$H688=$H687),"",IF(VLOOKUP($H688,Mal!$A$9:$H$431,8,0)='Sales Orders'!K687,"",VLOOKUP($H688,Mal!$A$9:$H$431,8,0)))</f>
        <v>#N/A</v>
      </c>
      <c r="L688" s="39" t="e">
        <f>IF(E688="","",IF(Mal!$C$6="","",Mal!$C$6))</f>
        <v>#N/A</v>
      </c>
      <c r="M688" s="39" t="e">
        <f>IF($E688="",IF(INDEX(Mal!K$9:K$431,COUNTIF($E$108:$F687,"")-COUNT($H$108:$H687)+1,0)=M687,"",INDEX(Mal!K$9:K$431,COUNTIF($E$108:$F687,"")-COUNT($H$108:$H687)+1,0)),"")</f>
        <v>#N/A</v>
      </c>
      <c r="N688" s="39" t="e">
        <f>IF($E688="",IF(INDEX(Mal!L$9:L$431,COUNTIF($E$108:$F687,"")-COUNT($H$108:$H687)+1,0)=N687,"",INDEX(Mal!L$9:L$431,COUNTIF($E$108:$F687,"")-COUNT($H$108:$H687)+1,0)),"")</f>
        <v>#N/A</v>
      </c>
      <c r="O688" s="39" t="e">
        <f>IF($E688="",IF(INDEX(Mal!M$9:M$431,COUNTIF($E$108:$F687,"")-COUNT($H$108:$H687)+1,0)=O687,"",INDEX(Mal!M$9:M$431,COUNTIF($E$108:$F687,"")-COUNT($H$108:$H687)+1,0)),"")</f>
        <v>#N/A</v>
      </c>
      <c r="P688" s="39" t="e">
        <f>IF($E688="",IF(INDEX(Mal!N$9:N$431,COUNTIF($E$108:$F687,"")-COUNT($H$108:$H687)+1,0)=P687,"",INDEX(Mal!N$9:N$431,COUNTIF($E$108:$F687,"")-COUNT($H$108:$H687)+1,0)),"")</f>
        <v>#N/A</v>
      </c>
      <c r="Q688" s="39" t="e">
        <f>IF($E688="",IF(INDEX(Mal!O$9:O$431,COUNTIF($E$108:$F687,"")-COUNT($H$108:$H687)+1,0)=Q687,"",INDEX(Mal!O$9:O$431,COUNTIF($E$108:$F687,"")-COUNT($H$108:$H687)+1,0)),"")</f>
        <v>#N/A</v>
      </c>
      <c r="R688" s="39" t="e">
        <f>IF($E688="",IF(INDEX(Mal!P$9:P$431,COUNTIF($E$108:$F687,"")-COUNT($H$108:$H687)+1,0)=R687,"",INDEX(Mal!P$9:P$431,COUNTIF($E$108:$F687,"")-COUNT($H$108:$H687)+1,0)),"")</f>
        <v>#N/A</v>
      </c>
      <c r="S688" s="39" t="e">
        <f>IF($E688="",IF(INDEX(Mal!Q$9:Q$431,COUNTIF($E$108:$F687,"")-COUNT($H$108:$H687)+1,0)=S687,"",INDEX(Mal!Q$9:Q$431,COUNTIF($E$108:$F687,"")-COUNT($H$108:$H687)+1,0)),"")</f>
        <v>#N/A</v>
      </c>
      <c r="T688" s="39" t="e">
        <f>IF($E688="",IF(INDEX(Mal!R$9:R$431,COUNTIF($E$108:$F687,"")-COUNT($H$108:$H687)+1,0)=T687,"",INDEX(Mal!R$9:R$431,COUNTIF($E$108:$F687,"")-COUNT($H$108:$H687)+1,0)),"")</f>
        <v>#N/A</v>
      </c>
      <c r="U688" s="39" t="e">
        <f>IF($E688="",IF(INDEX(Mal!S$9:S$431,COUNTIF($E$108:$F687,"")-COUNT($H$108:$H687)+1,0)=U687,"",INDEX(Mal!S$9:S$431,COUNTIF($E$108:$F687,"")-COUNT($H$108:$H687)+1,0)),"")</f>
        <v>#N/A</v>
      </c>
      <c r="V688" s="39" t="e">
        <f t="shared" si="36"/>
        <v>#N/A</v>
      </c>
      <c r="W688" s="39" t="e">
        <f>IF(IF(AND(E688="",F688=""),INDEX(Mal!I$9:I$431,(COUNT($H$108:$H688)-COUNTIF($V$108:$V688,"")),0),"")="","",IF(AND(E688="",F688=""),INDEX(Mal!I$9:I$431,(COUNT($H$108:$H688)-COUNTIF($V$108:$V688,"")),0),""))</f>
        <v>#N/A</v>
      </c>
      <c r="X688" s="39" t="e">
        <f>IF($E688="",IF(INDEX(Mal!J$9:J$431,COUNTIF($E$108:$F687,"")-COUNT($H$108:$H687)+1,0)=X687,"",INDEX(Mal!J$9:J$431,COUNTIF($E$108:$F687,"")-COUNT($H$108:$H687)+1,0)),"")</f>
        <v>#N/A</v>
      </c>
      <c r="Y688" s="39" t="e">
        <f>IF(AND(Y687="",$H688=$H687),"",IF(VLOOKUP($H688,Mal!$A$9:$T$431,20,0)='Sales Orders'!Y687,"",VLOOKUP($H688,Mal!$A$9:$T$431,20,0)))</f>
        <v>#N/A</v>
      </c>
      <c r="Z688" s="39" t="e">
        <f t="shared" si="37"/>
        <v>#N/A</v>
      </c>
    </row>
    <row r="689" spans="1:26">
      <c r="A689" t="str">
        <f>IFERROR(IF(VLOOKUP(H689,Mal!$A$9:$A$431,1,0),"","END"),"END")</f>
        <v>END</v>
      </c>
      <c r="B689" s="39" t="e">
        <f>IF($E689="",IF(INDEX(Mal!$D$9:$D$431,COUNTIF($E$108:$F688,"")-COUNT($H$108:$H688)+1,0)=B688,"",INDEX(Mal!$D$9:$D$431,COUNTIF($E$108:$F688,"")-COUNT($H$108:$H688)+1,0)),"")</f>
        <v>#N/A</v>
      </c>
      <c r="C689" s="39" t="e">
        <f t="shared" si="38"/>
        <v>#N/A</v>
      </c>
      <c r="D689" s="39" t="e">
        <f>IF($E689="",IF(INDEX(Mal!$F$9:$F$431,COUNTIF($E$108:$F688,"")-COUNT($H$108:$H688)+1,0)=D688,"",INDEX(Mal!$F$9:$F$431,COUNTIF($E$108:$F688,"")-COUNT($H$108:$H688)+1,0)),"")</f>
        <v>#N/A</v>
      </c>
      <c r="E689" s="39" t="e">
        <f>IF(AND(E688="",$H689=$H688),"",IF(VLOOKUP(H689,Mal!$A$9:$B$431,2,0)='Sales Orders'!E688,"",VLOOKUP($H689,Mal!$A$9:$B$431,2,0)))</f>
        <v>#N/A</v>
      </c>
      <c r="F689" s="39" t="e">
        <f>IF($E689="",IF(INDEX(Mal!$C$9:$C$431,COUNTIF($E$108:$F688,"")-COUNT($H$108:$H688)+1,0)=F688,"",INDEX(Mal!$C$9:$C$431,COUNTIF($E$108:$F688,"")-COUNT($H$108:$H688)+1,0)),"")</f>
        <v>#N/A</v>
      </c>
      <c r="G689" s="39" t="e">
        <f t="shared" si="39"/>
        <v>#N/A</v>
      </c>
      <c r="H689" s="39">
        <f>IF(COUNTIF(Mal!$A$9:$A$431,'Sales Orders'!H688)+COUNTIFS(Mal!$A$9:$A$431,H688,Mal!$B$9:$B$431,"&lt;&gt;")+COUNTIFS(Mal!$A$9:$A$431,H688,Mal!$C$9:$C$431,"&lt;&gt;")=COUNTIF('Sales Orders'!$H$108:H688,'Sales Orders'!H688),'Sales Orders'!H688+1,'Sales Orders'!H688)</f>
        <v>2</v>
      </c>
      <c r="I689" s="39" t="e">
        <f>IF(E689="","",IF(Mal!$C$5="","",Mal!$C$5))</f>
        <v>#N/A</v>
      </c>
      <c r="J689" s="39" t="e">
        <f>IF(AND(J688="",$H689=$H688),"",IF(VLOOKUP($H689,Mal!$A$9:$H$431,7,0)='Sales Orders'!J688,"",VLOOKUP($H689,Mal!$A$9:$H$431,7,0)))</f>
        <v>#N/A</v>
      </c>
      <c r="K689" s="39" t="e">
        <f>IF(AND(K688="",$H689=$H688),"",IF(VLOOKUP($H689,Mal!$A$9:$H$431,8,0)='Sales Orders'!K688,"",VLOOKUP($H689,Mal!$A$9:$H$431,8,0)))</f>
        <v>#N/A</v>
      </c>
      <c r="L689" s="39" t="e">
        <f>IF(E689="","",IF(Mal!$C$6="","",Mal!$C$6))</f>
        <v>#N/A</v>
      </c>
      <c r="M689" s="39" t="e">
        <f>IF($E689="",IF(INDEX(Mal!K$9:K$431,COUNTIF($E$108:$F688,"")-COUNT($H$108:$H688)+1,0)=M688,"",INDEX(Mal!K$9:K$431,COUNTIF($E$108:$F688,"")-COUNT($H$108:$H688)+1,0)),"")</f>
        <v>#N/A</v>
      </c>
      <c r="N689" s="39" t="e">
        <f>IF($E689="",IF(INDEX(Mal!L$9:L$431,COUNTIF($E$108:$F688,"")-COUNT($H$108:$H688)+1,0)=N688,"",INDEX(Mal!L$9:L$431,COUNTIF($E$108:$F688,"")-COUNT($H$108:$H688)+1,0)),"")</f>
        <v>#N/A</v>
      </c>
      <c r="O689" s="39" t="e">
        <f>IF($E689="",IF(INDEX(Mal!M$9:M$431,COUNTIF($E$108:$F688,"")-COUNT($H$108:$H688)+1,0)=O688,"",INDEX(Mal!M$9:M$431,COUNTIF($E$108:$F688,"")-COUNT($H$108:$H688)+1,0)),"")</f>
        <v>#N/A</v>
      </c>
      <c r="P689" s="39" t="e">
        <f>IF($E689="",IF(INDEX(Mal!N$9:N$431,COUNTIF($E$108:$F688,"")-COUNT($H$108:$H688)+1,0)=P688,"",INDEX(Mal!N$9:N$431,COUNTIF($E$108:$F688,"")-COUNT($H$108:$H688)+1,0)),"")</f>
        <v>#N/A</v>
      </c>
      <c r="Q689" s="39" t="e">
        <f>IF($E689="",IF(INDEX(Mal!O$9:O$431,COUNTIF($E$108:$F688,"")-COUNT($H$108:$H688)+1,0)=Q688,"",INDEX(Mal!O$9:O$431,COUNTIF($E$108:$F688,"")-COUNT($H$108:$H688)+1,0)),"")</f>
        <v>#N/A</v>
      </c>
      <c r="R689" s="39" t="e">
        <f>IF($E689="",IF(INDEX(Mal!P$9:P$431,COUNTIF($E$108:$F688,"")-COUNT($H$108:$H688)+1,0)=R688,"",INDEX(Mal!P$9:P$431,COUNTIF($E$108:$F688,"")-COUNT($H$108:$H688)+1,0)),"")</f>
        <v>#N/A</v>
      </c>
      <c r="S689" s="39" t="e">
        <f>IF($E689="",IF(INDEX(Mal!Q$9:Q$431,COUNTIF($E$108:$F688,"")-COUNT($H$108:$H688)+1,0)=S688,"",INDEX(Mal!Q$9:Q$431,COUNTIF($E$108:$F688,"")-COUNT($H$108:$H688)+1,0)),"")</f>
        <v>#N/A</v>
      </c>
      <c r="T689" s="39" t="e">
        <f>IF($E689="",IF(INDEX(Mal!R$9:R$431,COUNTIF($E$108:$F688,"")-COUNT($H$108:$H688)+1,0)=T688,"",INDEX(Mal!R$9:R$431,COUNTIF($E$108:$F688,"")-COUNT($H$108:$H688)+1,0)),"")</f>
        <v>#N/A</v>
      </c>
      <c r="U689" s="39" t="e">
        <f>IF($E689="",IF(INDEX(Mal!S$9:S$431,COUNTIF($E$108:$F688,"")-COUNT($H$108:$H688)+1,0)=U688,"",INDEX(Mal!S$9:S$431,COUNTIF($E$108:$F688,"")-COUNT($H$108:$H688)+1,0)),"")</f>
        <v>#N/A</v>
      </c>
      <c r="V689" s="39" t="e">
        <f t="shared" si="36"/>
        <v>#N/A</v>
      </c>
      <c r="W689" s="39" t="e">
        <f>IF(IF(AND(E689="",F689=""),INDEX(Mal!I$9:I$431,(COUNT($H$108:$H689)-COUNTIF($V$108:$V689,"")),0),"")="","",IF(AND(E689="",F689=""),INDEX(Mal!I$9:I$431,(COUNT($H$108:$H689)-COUNTIF($V$108:$V689,"")),0),""))</f>
        <v>#N/A</v>
      </c>
      <c r="X689" s="39" t="e">
        <f>IF($E689="",IF(INDEX(Mal!J$9:J$431,COUNTIF($E$108:$F688,"")-COUNT($H$108:$H688)+1,0)=X688,"",INDEX(Mal!J$9:J$431,COUNTIF($E$108:$F688,"")-COUNT($H$108:$H688)+1,0)),"")</f>
        <v>#N/A</v>
      </c>
      <c r="Y689" s="39" t="e">
        <f>IF(AND(Y688="",$H689=$H688),"",IF(VLOOKUP($H689,Mal!$A$9:$T$431,20,0)='Sales Orders'!Y688,"",VLOOKUP($H689,Mal!$A$9:$T$431,20,0)))</f>
        <v>#N/A</v>
      </c>
      <c r="Z689" s="39" t="e">
        <f t="shared" si="37"/>
        <v>#N/A</v>
      </c>
    </row>
    <row r="690" spans="1:26">
      <c r="A690" t="str">
        <f>IFERROR(IF(VLOOKUP(H690,Mal!$A$9:$A$431,1,0),"","END"),"END")</f>
        <v>END</v>
      </c>
      <c r="B690" s="39" t="e">
        <f>IF($E690="",IF(INDEX(Mal!$D$9:$D$431,COUNTIF($E$108:$F689,"")-COUNT($H$108:$H689)+1,0)=B689,"",INDEX(Mal!$D$9:$D$431,COUNTIF($E$108:$F689,"")-COUNT($H$108:$H689)+1,0)),"")</f>
        <v>#N/A</v>
      </c>
      <c r="C690" s="39" t="e">
        <f t="shared" si="38"/>
        <v>#N/A</v>
      </c>
      <c r="D690" s="39" t="e">
        <f>IF($E690="",IF(INDEX(Mal!$F$9:$F$431,COUNTIF($E$108:$F689,"")-COUNT($H$108:$H689)+1,0)=D689,"",INDEX(Mal!$F$9:$F$431,COUNTIF($E$108:$F689,"")-COUNT($H$108:$H689)+1,0)),"")</f>
        <v>#N/A</v>
      </c>
      <c r="E690" s="39" t="e">
        <f>IF(AND(E689="",$H690=$H689),"",IF(VLOOKUP(H690,Mal!$A$9:$B$431,2,0)='Sales Orders'!E689,"",VLOOKUP($H690,Mal!$A$9:$B$431,2,0)))</f>
        <v>#N/A</v>
      </c>
      <c r="F690" s="39" t="e">
        <f>IF($E690="",IF(INDEX(Mal!$C$9:$C$431,COUNTIF($E$108:$F689,"")-COUNT($H$108:$H689)+1,0)=F689,"",INDEX(Mal!$C$9:$C$431,COUNTIF($E$108:$F689,"")-COUNT($H$108:$H689)+1,0)),"")</f>
        <v>#N/A</v>
      </c>
      <c r="G690" s="39" t="e">
        <f t="shared" si="39"/>
        <v>#N/A</v>
      </c>
      <c r="H690" s="39">
        <f>IF(COUNTIF(Mal!$A$9:$A$431,'Sales Orders'!H689)+COUNTIFS(Mal!$A$9:$A$431,H689,Mal!$B$9:$B$431,"&lt;&gt;")+COUNTIFS(Mal!$A$9:$A$431,H689,Mal!$C$9:$C$431,"&lt;&gt;")=COUNTIF('Sales Orders'!$H$108:H689,'Sales Orders'!H689),'Sales Orders'!H689+1,'Sales Orders'!H689)</f>
        <v>2</v>
      </c>
      <c r="I690" s="39" t="e">
        <f>IF(E690="","",IF(Mal!$C$5="","",Mal!$C$5))</f>
        <v>#N/A</v>
      </c>
      <c r="J690" s="39" t="e">
        <f>IF(AND(J689="",$H690=$H689),"",IF(VLOOKUP($H690,Mal!$A$9:$H$431,7,0)='Sales Orders'!J689,"",VLOOKUP($H690,Mal!$A$9:$H$431,7,0)))</f>
        <v>#N/A</v>
      </c>
      <c r="K690" s="39" t="e">
        <f>IF(AND(K689="",$H690=$H689),"",IF(VLOOKUP($H690,Mal!$A$9:$H$431,8,0)='Sales Orders'!K689,"",VLOOKUP($H690,Mal!$A$9:$H$431,8,0)))</f>
        <v>#N/A</v>
      </c>
      <c r="L690" s="39" t="e">
        <f>IF(E690="","",IF(Mal!$C$6="","",Mal!$C$6))</f>
        <v>#N/A</v>
      </c>
      <c r="M690" s="39" t="e">
        <f>IF($E690="",IF(INDEX(Mal!K$9:K$431,COUNTIF($E$108:$F689,"")-COUNT($H$108:$H689)+1,0)=M689,"",INDEX(Mal!K$9:K$431,COUNTIF($E$108:$F689,"")-COUNT($H$108:$H689)+1,0)),"")</f>
        <v>#N/A</v>
      </c>
      <c r="N690" s="39" t="e">
        <f>IF($E690="",IF(INDEX(Mal!L$9:L$431,COUNTIF($E$108:$F689,"")-COUNT($H$108:$H689)+1,0)=N689,"",INDEX(Mal!L$9:L$431,COUNTIF($E$108:$F689,"")-COUNT($H$108:$H689)+1,0)),"")</f>
        <v>#N/A</v>
      </c>
      <c r="O690" s="39" t="e">
        <f>IF($E690="",IF(INDEX(Mal!M$9:M$431,COUNTIF($E$108:$F689,"")-COUNT($H$108:$H689)+1,0)=O689,"",INDEX(Mal!M$9:M$431,COUNTIF($E$108:$F689,"")-COUNT($H$108:$H689)+1,0)),"")</f>
        <v>#N/A</v>
      </c>
      <c r="P690" s="39" t="e">
        <f>IF($E690="",IF(INDEX(Mal!N$9:N$431,COUNTIF($E$108:$F689,"")-COUNT($H$108:$H689)+1,0)=P689,"",INDEX(Mal!N$9:N$431,COUNTIF($E$108:$F689,"")-COUNT($H$108:$H689)+1,0)),"")</f>
        <v>#N/A</v>
      </c>
      <c r="Q690" s="39" t="e">
        <f>IF($E690="",IF(INDEX(Mal!O$9:O$431,COUNTIF($E$108:$F689,"")-COUNT($H$108:$H689)+1,0)=Q689,"",INDEX(Mal!O$9:O$431,COUNTIF($E$108:$F689,"")-COUNT($H$108:$H689)+1,0)),"")</f>
        <v>#N/A</v>
      </c>
      <c r="R690" s="39" t="e">
        <f>IF($E690="",IF(INDEX(Mal!P$9:P$431,COUNTIF($E$108:$F689,"")-COUNT($H$108:$H689)+1,0)=R689,"",INDEX(Mal!P$9:P$431,COUNTIF($E$108:$F689,"")-COUNT($H$108:$H689)+1,0)),"")</f>
        <v>#N/A</v>
      </c>
      <c r="S690" s="39" t="e">
        <f>IF($E690="",IF(INDEX(Mal!Q$9:Q$431,COUNTIF($E$108:$F689,"")-COUNT($H$108:$H689)+1,0)=S689,"",INDEX(Mal!Q$9:Q$431,COUNTIF($E$108:$F689,"")-COUNT($H$108:$H689)+1,0)),"")</f>
        <v>#N/A</v>
      </c>
      <c r="T690" s="39" t="e">
        <f>IF($E690="",IF(INDEX(Mal!R$9:R$431,COUNTIF($E$108:$F689,"")-COUNT($H$108:$H689)+1,0)=T689,"",INDEX(Mal!R$9:R$431,COUNTIF($E$108:$F689,"")-COUNT($H$108:$H689)+1,0)),"")</f>
        <v>#N/A</v>
      </c>
      <c r="U690" s="39" t="e">
        <f>IF($E690="",IF(INDEX(Mal!S$9:S$431,COUNTIF($E$108:$F689,"")-COUNT($H$108:$H689)+1,0)=U689,"",INDEX(Mal!S$9:S$431,COUNTIF($E$108:$F689,"")-COUNT($H$108:$H689)+1,0)),"")</f>
        <v>#N/A</v>
      </c>
      <c r="V690" s="39" t="e">
        <f t="shared" si="36"/>
        <v>#N/A</v>
      </c>
      <c r="W690" s="39" t="e">
        <f>IF(IF(AND(E690="",F690=""),INDEX(Mal!I$9:I$431,(COUNT($H$108:$H690)-COUNTIF($V$108:$V690,"")),0),"")="","",IF(AND(E690="",F690=""),INDEX(Mal!I$9:I$431,(COUNT($H$108:$H690)-COUNTIF($V$108:$V690,"")),0),""))</f>
        <v>#N/A</v>
      </c>
      <c r="X690" s="39" t="e">
        <f>IF($E690="",IF(INDEX(Mal!J$9:J$431,COUNTIF($E$108:$F689,"")-COUNT($H$108:$H689)+1,0)=X689,"",INDEX(Mal!J$9:J$431,COUNTIF($E$108:$F689,"")-COUNT($H$108:$H689)+1,0)),"")</f>
        <v>#N/A</v>
      </c>
      <c r="Y690" s="39" t="e">
        <f>IF(AND(Y689="",$H690=$H689),"",IF(VLOOKUP($H690,Mal!$A$9:$T$431,20,0)='Sales Orders'!Y689,"",VLOOKUP($H690,Mal!$A$9:$T$431,20,0)))</f>
        <v>#N/A</v>
      </c>
      <c r="Z690" s="39" t="e">
        <f t="shared" si="37"/>
        <v>#N/A</v>
      </c>
    </row>
    <row r="691" spans="1:26">
      <c r="A691" t="str">
        <f>IFERROR(IF(VLOOKUP(H691,Mal!$A$9:$A$431,1,0),"","END"),"END")</f>
        <v>END</v>
      </c>
      <c r="B691" s="39" t="e">
        <f>IF($E691="",IF(INDEX(Mal!$D$9:$D$431,COUNTIF($E$108:$F690,"")-COUNT($H$108:$H690)+1,0)=B690,"",INDEX(Mal!$D$9:$D$431,COUNTIF($E$108:$F690,"")-COUNT($H$108:$H690)+1,0)),"")</f>
        <v>#N/A</v>
      </c>
      <c r="C691" s="39" t="e">
        <f t="shared" si="38"/>
        <v>#N/A</v>
      </c>
      <c r="D691" s="39" t="e">
        <f>IF($E691="",IF(INDEX(Mal!$F$9:$F$431,COUNTIF($E$108:$F690,"")-COUNT($H$108:$H690)+1,0)=D690,"",INDEX(Mal!$F$9:$F$431,COUNTIF($E$108:$F690,"")-COUNT($H$108:$H690)+1,0)),"")</f>
        <v>#N/A</v>
      </c>
      <c r="E691" s="39" t="e">
        <f>IF(AND(E690="",$H691=$H690),"",IF(VLOOKUP(H691,Mal!$A$9:$B$431,2,0)='Sales Orders'!E690,"",VLOOKUP($H691,Mal!$A$9:$B$431,2,0)))</f>
        <v>#N/A</v>
      </c>
      <c r="F691" s="39" t="e">
        <f>IF($E691="",IF(INDEX(Mal!$C$9:$C$431,COUNTIF($E$108:$F690,"")-COUNT($H$108:$H690)+1,0)=F690,"",INDEX(Mal!$C$9:$C$431,COUNTIF($E$108:$F690,"")-COUNT($H$108:$H690)+1,0)),"")</f>
        <v>#N/A</v>
      </c>
      <c r="G691" s="39" t="e">
        <f t="shared" si="39"/>
        <v>#N/A</v>
      </c>
      <c r="H691" s="39">
        <f>IF(COUNTIF(Mal!$A$9:$A$431,'Sales Orders'!H690)+COUNTIFS(Mal!$A$9:$A$431,H690,Mal!$B$9:$B$431,"&lt;&gt;")+COUNTIFS(Mal!$A$9:$A$431,H690,Mal!$C$9:$C$431,"&lt;&gt;")=COUNTIF('Sales Orders'!$H$108:H690,'Sales Orders'!H690),'Sales Orders'!H690+1,'Sales Orders'!H690)</f>
        <v>2</v>
      </c>
      <c r="I691" s="39" t="e">
        <f>IF(E691="","",IF(Mal!$C$5="","",Mal!$C$5))</f>
        <v>#N/A</v>
      </c>
      <c r="J691" s="39" t="e">
        <f>IF(AND(J690="",$H691=$H690),"",IF(VLOOKUP($H691,Mal!$A$9:$H$431,7,0)='Sales Orders'!J690,"",VLOOKUP($H691,Mal!$A$9:$H$431,7,0)))</f>
        <v>#N/A</v>
      </c>
      <c r="K691" s="39" t="e">
        <f>IF(AND(K690="",$H691=$H690),"",IF(VLOOKUP($H691,Mal!$A$9:$H$431,8,0)='Sales Orders'!K690,"",VLOOKUP($H691,Mal!$A$9:$H$431,8,0)))</f>
        <v>#N/A</v>
      </c>
      <c r="L691" s="39" t="e">
        <f>IF(E691="","",IF(Mal!$C$6="","",Mal!$C$6))</f>
        <v>#N/A</v>
      </c>
      <c r="M691" s="39" t="e">
        <f>IF($E691="",IF(INDEX(Mal!K$9:K$431,COUNTIF($E$108:$F690,"")-COUNT($H$108:$H690)+1,0)=M690,"",INDEX(Mal!K$9:K$431,COUNTIF($E$108:$F690,"")-COUNT($H$108:$H690)+1,0)),"")</f>
        <v>#N/A</v>
      </c>
      <c r="N691" s="39" t="e">
        <f>IF($E691="",IF(INDEX(Mal!L$9:L$431,COUNTIF($E$108:$F690,"")-COUNT($H$108:$H690)+1,0)=N690,"",INDEX(Mal!L$9:L$431,COUNTIF($E$108:$F690,"")-COUNT($H$108:$H690)+1,0)),"")</f>
        <v>#N/A</v>
      </c>
      <c r="O691" s="39" t="e">
        <f>IF($E691="",IF(INDEX(Mal!M$9:M$431,COUNTIF($E$108:$F690,"")-COUNT($H$108:$H690)+1,0)=O690,"",INDEX(Mal!M$9:M$431,COUNTIF($E$108:$F690,"")-COUNT($H$108:$H690)+1,0)),"")</f>
        <v>#N/A</v>
      </c>
      <c r="P691" s="39" t="e">
        <f>IF($E691="",IF(INDEX(Mal!N$9:N$431,COUNTIF($E$108:$F690,"")-COUNT($H$108:$H690)+1,0)=P690,"",INDEX(Mal!N$9:N$431,COUNTIF($E$108:$F690,"")-COUNT($H$108:$H690)+1,0)),"")</f>
        <v>#N/A</v>
      </c>
      <c r="Q691" s="39" t="e">
        <f>IF($E691="",IF(INDEX(Mal!O$9:O$431,COUNTIF($E$108:$F690,"")-COUNT($H$108:$H690)+1,0)=Q690,"",INDEX(Mal!O$9:O$431,COUNTIF($E$108:$F690,"")-COUNT($H$108:$H690)+1,0)),"")</f>
        <v>#N/A</v>
      </c>
      <c r="R691" s="39" t="e">
        <f>IF($E691="",IF(INDEX(Mal!P$9:P$431,COUNTIF($E$108:$F690,"")-COUNT($H$108:$H690)+1,0)=R690,"",INDEX(Mal!P$9:P$431,COUNTIF($E$108:$F690,"")-COUNT($H$108:$H690)+1,0)),"")</f>
        <v>#N/A</v>
      </c>
      <c r="S691" s="39" t="e">
        <f>IF($E691="",IF(INDEX(Mal!Q$9:Q$431,COUNTIF($E$108:$F690,"")-COUNT($H$108:$H690)+1,0)=S690,"",INDEX(Mal!Q$9:Q$431,COUNTIF($E$108:$F690,"")-COUNT($H$108:$H690)+1,0)),"")</f>
        <v>#N/A</v>
      </c>
      <c r="T691" s="39" t="e">
        <f>IF($E691="",IF(INDEX(Mal!R$9:R$431,COUNTIF($E$108:$F690,"")-COUNT($H$108:$H690)+1,0)=T690,"",INDEX(Mal!R$9:R$431,COUNTIF($E$108:$F690,"")-COUNT($H$108:$H690)+1,0)),"")</f>
        <v>#N/A</v>
      </c>
      <c r="U691" s="39" t="e">
        <f>IF($E691="",IF(INDEX(Mal!S$9:S$431,COUNTIF($E$108:$F690,"")-COUNT($H$108:$H690)+1,0)=U690,"",INDEX(Mal!S$9:S$431,COUNTIF($E$108:$F690,"")-COUNT($H$108:$H690)+1,0)),"")</f>
        <v>#N/A</v>
      </c>
      <c r="V691" s="39" t="e">
        <f t="shared" si="36"/>
        <v>#N/A</v>
      </c>
      <c r="W691" s="39" t="e">
        <f>IF(IF(AND(E691="",F691=""),INDEX(Mal!I$9:I$431,(COUNT($H$108:$H691)-COUNTIF($V$108:$V691,"")),0),"")="","",IF(AND(E691="",F691=""),INDEX(Mal!I$9:I$431,(COUNT($H$108:$H691)-COUNTIF($V$108:$V691,"")),0),""))</f>
        <v>#N/A</v>
      </c>
      <c r="X691" s="39" t="e">
        <f>IF($E691="",IF(INDEX(Mal!J$9:J$431,COUNTIF($E$108:$F690,"")-COUNT($H$108:$H690)+1,0)=X690,"",INDEX(Mal!J$9:J$431,COUNTIF($E$108:$F690,"")-COUNT($H$108:$H690)+1,0)),"")</f>
        <v>#N/A</v>
      </c>
      <c r="Y691" s="39" t="e">
        <f>IF(AND(Y690="",$H691=$H690),"",IF(VLOOKUP($H691,Mal!$A$9:$T$431,20,0)='Sales Orders'!Y690,"",VLOOKUP($H691,Mal!$A$9:$T$431,20,0)))</f>
        <v>#N/A</v>
      </c>
      <c r="Z691" s="39" t="e">
        <f t="shared" si="37"/>
        <v>#N/A</v>
      </c>
    </row>
    <row r="692" spans="1:26">
      <c r="A692" t="str">
        <f>IFERROR(IF(VLOOKUP(H692,Mal!$A$9:$A$431,1,0),"","END"),"END")</f>
        <v>END</v>
      </c>
      <c r="B692" s="39" t="e">
        <f>IF($E692="",IF(INDEX(Mal!$D$9:$D$431,COUNTIF($E$108:$F691,"")-COUNT($H$108:$H691)+1,0)=B691,"",INDEX(Mal!$D$9:$D$431,COUNTIF($E$108:$F691,"")-COUNT($H$108:$H691)+1,0)),"")</f>
        <v>#N/A</v>
      </c>
      <c r="C692" s="39" t="e">
        <f t="shared" si="38"/>
        <v>#N/A</v>
      </c>
      <c r="D692" s="39" t="e">
        <f>IF($E692="",IF(INDEX(Mal!$F$9:$F$431,COUNTIF($E$108:$F691,"")-COUNT($H$108:$H691)+1,0)=D691,"",INDEX(Mal!$F$9:$F$431,COUNTIF($E$108:$F691,"")-COUNT($H$108:$H691)+1,0)),"")</f>
        <v>#N/A</v>
      </c>
      <c r="E692" s="39" t="e">
        <f>IF(AND(E691="",$H692=$H691),"",IF(VLOOKUP(H692,Mal!$A$9:$B$431,2,0)='Sales Orders'!E691,"",VLOOKUP($H692,Mal!$A$9:$B$431,2,0)))</f>
        <v>#N/A</v>
      </c>
      <c r="F692" s="39" t="e">
        <f>IF($E692="",IF(INDEX(Mal!$C$9:$C$431,COUNTIF($E$108:$F691,"")-COUNT($H$108:$H691)+1,0)=F691,"",INDEX(Mal!$C$9:$C$431,COUNTIF($E$108:$F691,"")-COUNT($H$108:$H691)+1,0)),"")</f>
        <v>#N/A</v>
      </c>
      <c r="G692" s="39" t="e">
        <f t="shared" si="39"/>
        <v>#N/A</v>
      </c>
      <c r="H692" s="39">
        <f>IF(COUNTIF(Mal!$A$9:$A$431,'Sales Orders'!H691)+COUNTIFS(Mal!$A$9:$A$431,H691,Mal!$B$9:$B$431,"&lt;&gt;")+COUNTIFS(Mal!$A$9:$A$431,H691,Mal!$C$9:$C$431,"&lt;&gt;")=COUNTIF('Sales Orders'!$H$108:H691,'Sales Orders'!H691),'Sales Orders'!H691+1,'Sales Orders'!H691)</f>
        <v>2</v>
      </c>
      <c r="I692" s="39" t="e">
        <f>IF(E692="","",IF(Mal!$C$5="","",Mal!$C$5))</f>
        <v>#N/A</v>
      </c>
      <c r="J692" s="39" t="e">
        <f>IF(AND(J691="",$H692=$H691),"",IF(VLOOKUP($H692,Mal!$A$9:$H$431,7,0)='Sales Orders'!J691,"",VLOOKUP($H692,Mal!$A$9:$H$431,7,0)))</f>
        <v>#N/A</v>
      </c>
      <c r="K692" s="39" t="e">
        <f>IF(AND(K691="",$H692=$H691),"",IF(VLOOKUP($H692,Mal!$A$9:$H$431,8,0)='Sales Orders'!K691,"",VLOOKUP($H692,Mal!$A$9:$H$431,8,0)))</f>
        <v>#N/A</v>
      </c>
      <c r="L692" s="39" t="e">
        <f>IF(E692="","",IF(Mal!$C$6="","",Mal!$C$6))</f>
        <v>#N/A</v>
      </c>
      <c r="M692" s="39" t="e">
        <f>IF($E692="",IF(INDEX(Mal!K$9:K$431,COUNTIF($E$108:$F691,"")-COUNT($H$108:$H691)+1,0)=M691,"",INDEX(Mal!K$9:K$431,COUNTIF($E$108:$F691,"")-COUNT($H$108:$H691)+1,0)),"")</f>
        <v>#N/A</v>
      </c>
      <c r="N692" s="39" t="e">
        <f>IF($E692="",IF(INDEX(Mal!L$9:L$431,COUNTIF($E$108:$F691,"")-COUNT($H$108:$H691)+1,0)=N691,"",INDEX(Mal!L$9:L$431,COUNTIF($E$108:$F691,"")-COUNT($H$108:$H691)+1,0)),"")</f>
        <v>#N/A</v>
      </c>
      <c r="O692" s="39" t="e">
        <f>IF($E692="",IF(INDEX(Mal!M$9:M$431,COUNTIF($E$108:$F691,"")-COUNT($H$108:$H691)+1,0)=O691,"",INDEX(Mal!M$9:M$431,COUNTIF($E$108:$F691,"")-COUNT($H$108:$H691)+1,0)),"")</f>
        <v>#N/A</v>
      </c>
      <c r="P692" s="39" t="e">
        <f>IF($E692="",IF(INDEX(Mal!N$9:N$431,COUNTIF($E$108:$F691,"")-COUNT($H$108:$H691)+1,0)=P691,"",INDEX(Mal!N$9:N$431,COUNTIF($E$108:$F691,"")-COUNT($H$108:$H691)+1,0)),"")</f>
        <v>#N/A</v>
      </c>
      <c r="Q692" s="39" t="e">
        <f>IF($E692="",IF(INDEX(Mal!O$9:O$431,COUNTIF($E$108:$F691,"")-COUNT($H$108:$H691)+1,0)=Q691,"",INDEX(Mal!O$9:O$431,COUNTIF($E$108:$F691,"")-COUNT($H$108:$H691)+1,0)),"")</f>
        <v>#N/A</v>
      </c>
      <c r="R692" s="39" t="e">
        <f>IF($E692="",IF(INDEX(Mal!P$9:P$431,COUNTIF($E$108:$F691,"")-COUNT($H$108:$H691)+1,0)=R691,"",INDEX(Mal!P$9:P$431,COUNTIF($E$108:$F691,"")-COUNT($H$108:$H691)+1,0)),"")</f>
        <v>#N/A</v>
      </c>
      <c r="S692" s="39" t="e">
        <f>IF($E692="",IF(INDEX(Mal!Q$9:Q$431,COUNTIF($E$108:$F691,"")-COUNT($H$108:$H691)+1,0)=S691,"",INDEX(Mal!Q$9:Q$431,COUNTIF($E$108:$F691,"")-COUNT($H$108:$H691)+1,0)),"")</f>
        <v>#N/A</v>
      </c>
      <c r="T692" s="39" t="e">
        <f>IF($E692="",IF(INDEX(Mal!R$9:R$431,COUNTIF($E$108:$F691,"")-COUNT($H$108:$H691)+1,0)=T691,"",INDEX(Mal!R$9:R$431,COUNTIF($E$108:$F691,"")-COUNT($H$108:$H691)+1,0)),"")</f>
        <v>#N/A</v>
      </c>
      <c r="U692" s="39" t="e">
        <f>IF($E692="",IF(INDEX(Mal!S$9:S$431,COUNTIF($E$108:$F691,"")-COUNT($H$108:$H691)+1,0)=U691,"",INDEX(Mal!S$9:S$431,COUNTIF($E$108:$F691,"")-COUNT($H$108:$H691)+1,0)),"")</f>
        <v>#N/A</v>
      </c>
      <c r="V692" s="39" t="e">
        <f t="shared" si="36"/>
        <v>#N/A</v>
      </c>
      <c r="W692" s="39" t="e">
        <f>IF(IF(AND(E692="",F692=""),INDEX(Mal!I$9:I$431,(COUNT($H$108:$H692)-COUNTIF($V$108:$V692,"")),0),"")="","",IF(AND(E692="",F692=""),INDEX(Mal!I$9:I$431,(COUNT($H$108:$H692)-COUNTIF($V$108:$V692,"")),0),""))</f>
        <v>#N/A</v>
      </c>
      <c r="X692" s="39" t="e">
        <f>IF($E692="",IF(INDEX(Mal!J$9:J$431,COUNTIF($E$108:$F691,"")-COUNT($H$108:$H691)+1,0)=X691,"",INDEX(Mal!J$9:J$431,COUNTIF($E$108:$F691,"")-COUNT($H$108:$H691)+1,0)),"")</f>
        <v>#N/A</v>
      </c>
      <c r="Y692" s="39" t="e">
        <f>IF(AND(Y691="",$H692=$H691),"",IF(VLOOKUP($H692,Mal!$A$9:$T$431,20,0)='Sales Orders'!Y691,"",VLOOKUP($H692,Mal!$A$9:$T$431,20,0)))</f>
        <v>#N/A</v>
      </c>
      <c r="Z692" s="39" t="e">
        <f t="shared" si="37"/>
        <v>#N/A</v>
      </c>
    </row>
    <row r="693" spans="1:26">
      <c r="A693" t="str">
        <f>IFERROR(IF(VLOOKUP(H693,Mal!$A$9:$A$431,1,0),"","END"),"END")</f>
        <v>END</v>
      </c>
      <c r="B693" s="39" t="e">
        <f>IF($E693="",IF(INDEX(Mal!$D$9:$D$431,COUNTIF($E$108:$F692,"")-COUNT($H$108:$H692)+1,0)=B692,"",INDEX(Mal!$D$9:$D$431,COUNTIF($E$108:$F692,"")-COUNT($H$108:$H692)+1,0)),"")</f>
        <v>#N/A</v>
      </c>
      <c r="C693" s="39" t="e">
        <f t="shared" si="38"/>
        <v>#N/A</v>
      </c>
      <c r="D693" s="39" t="e">
        <f>IF($E693="",IF(INDEX(Mal!$F$9:$F$431,COUNTIF($E$108:$F692,"")-COUNT($H$108:$H692)+1,0)=D692,"",INDEX(Mal!$F$9:$F$431,COUNTIF($E$108:$F692,"")-COUNT($H$108:$H692)+1,0)),"")</f>
        <v>#N/A</v>
      </c>
      <c r="E693" s="39" t="e">
        <f>IF(AND(E692="",$H693=$H692),"",IF(VLOOKUP(H693,Mal!$A$9:$B$431,2,0)='Sales Orders'!E692,"",VLOOKUP($H693,Mal!$A$9:$B$431,2,0)))</f>
        <v>#N/A</v>
      </c>
      <c r="F693" s="39" t="e">
        <f>IF($E693="",IF(INDEX(Mal!$C$9:$C$431,COUNTIF($E$108:$F692,"")-COUNT($H$108:$H692)+1,0)=F692,"",INDEX(Mal!$C$9:$C$431,COUNTIF($E$108:$F692,"")-COUNT($H$108:$H692)+1,0)),"")</f>
        <v>#N/A</v>
      </c>
      <c r="G693" s="39" t="e">
        <f t="shared" si="39"/>
        <v>#N/A</v>
      </c>
      <c r="H693" s="39">
        <f>IF(COUNTIF(Mal!$A$9:$A$431,'Sales Orders'!H692)+COUNTIFS(Mal!$A$9:$A$431,H692,Mal!$B$9:$B$431,"&lt;&gt;")+COUNTIFS(Mal!$A$9:$A$431,H692,Mal!$C$9:$C$431,"&lt;&gt;")=COUNTIF('Sales Orders'!$H$108:H692,'Sales Orders'!H692),'Sales Orders'!H692+1,'Sales Orders'!H692)</f>
        <v>2</v>
      </c>
      <c r="I693" s="39" t="e">
        <f>IF(E693="","",IF(Mal!$C$5="","",Mal!$C$5))</f>
        <v>#N/A</v>
      </c>
      <c r="J693" s="39" t="e">
        <f>IF(AND(J692="",$H693=$H692),"",IF(VLOOKUP($H693,Mal!$A$9:$H$431,7,0)='Sales Orders'!J692,"",VLOOKUP($H693,Mal!$A$9:$H$431,7,0)))</f>
        <v>#N/A</v>
      </c>
      <c r="K693" s="39" t="e">
        <f>IF(AND(K692="",$H693=$H692),"",IF(VLOOKUP($H693,Mal!$A$9:$H$431,8,0)='Sales Orders'!K692,"",VLOOKUP($H693,Mal!$A$9:$H$431,8,0)))</f>
        <v>#N/A</v>
      </c>
      <c r="L693" s="39" t="e">
        <f>IF(E693="","",IF(Mal!$C$6="","",Mal!$C$6))</f>
        <v>#N/A</v>
      </c>
      <c r="M693" s="39" t="e">
        <f>IF($E693="",IF(INDEX(Mal!K$9:K$431,COUNTIF($E$108:$F692,"")-COUNT($H$108:$H692)+1,0)=M692,"",INDEX(Mal!K$9:K$431,COUNTIF($E$108:$F692,"")-COUNT($H$108:$H692)+1,0)),"")</f>
        <v>#N/A</v>
      </c>
      <c r="N693" s="39" t="e">
        <f>IF($E693="",IF(INDEX(Mal!L$9:L$431,COUNTIF($E$108:$F692,"")-COUNT($H$108:$H692)+1,0)=N692,"",INDEX(Mal!L$9:L$431,COUNTIF($E$108:$F692,"")-COUNT($H$108:$H692)+1,0)),"")</f>
        <v>#N/A</v>
      </c>
      <c r="O693" s="39" t="e">
        <f>IF($E693="",IF(INDEX(Mal!M$9:M$431,COUNTIF($E$108:$F692,"")-COUNT($H$108:$H692)+1,0)=O692,"",INDEX(Mal!M$9:M$431,COUNTIF($E$108:$F692,"")-COUNT($H$108:$H692)+1,0)),"")</f>
        <v>#N/A</v>
      </c>
      <c r="P693" s="39" t="e">
        <f>IF($E693="",IF(INDEX(Mal!N$9:N$431,COUNTIF($E$108:$F692,"")-COUNT($H$108:$H692)+1,0)=P692,"",INDEX(Mal!N$9:N$431,COUNTIF($E$108:$F692,"")-COUNT($H$108:$H692)+1,0)),"")</f>
        <v>#N/A</v>
      </c>
      <c r="Q693" s="39" t="e">
        <f>IF($E693="",IF(INDEX(Mal!O$9:O$431,COUNTIF($E$108:$F692,"")-COUNT($H$108:$H692)+1,0)=Q692,"",INDEX(Mal!O$9:O$431,COUNTIF($E$108:$F692,"")-COUNT($H$108:$H692)+1,0)),"")</f>
        <v>#N/A</v>
      </c>
      <c r="R693" s="39" t="e">
        <f>IF($E693="",IF(INDEX(Mal!P$9:P$431,COUNTIF($E$108:$F692,"")-COUNT($H$108:$H692)+1,0)=R692,"",INDEX(Mal!P$9:P$431,COUNTIF($E$108:$F692,"")-COUNT($H$108:$H692)+1,0)),"")</f>
        <v>#N/A</v>
      </c>
      <c r="S693" s="39" t="e">
        <f>IF($E693="",IF(INDEX(Mal!Q$9:Q$431,COUNTIF($E$108:$F692,"")-COUNT($H$108:$H692)+1,0)=S692,"",INDEX(Mal!Q$9:Q$431,COUNTIF($E$108:$F692,"")-COUNT($H$108:$H692)+1,0)),"")</f>
        <v>#N/A</v>
      </c>
      <c r="T693" s="39" t="e">
        <f>IF($E693="",IF(INDEX(Mal!R$9:R$431,COUNTIF($E$108:$F692,"")-COUNT($H$108:$H692)+1,0)=T692,"",INDEX(Mal!R$9:R$431,COUNTIF($E$108:$F692,"")-COUNT($H$108:$H692)+1,0)),"")</f>
        <v>#N/A</v>
      </c>
      <c r="U693" s="39" t="e">
        <f>IF($E693="",IF(INDEX(Mal!S$9:S$431,COUNTIF($E$108:$F692,"")-COUNT($H$108:$H692)+1,0)=U692,"",INDEX(Mal!S$9:S$431,COUNTIF($E$108:$F692,"")-COUNT($H$108:$H692)+1,0)),"")</f>
        <v>#N/A</v>
      </c>
      <c r="V693" s="39" t="e">
        <f t="shared" si="36"/>
        <v>#N/A</v>
      </c>
      <c r="W693" s="39" t="e">
        <f>IF(IF(AND(E693="",F693=""),INDEX(Mal!I$9:I$431,(COUNT($H$108:$H693)-COUNTIF($V$108:$V693,"")),0),"")="","",IF(AND(E693="",F693=""),INDEX(Mal!I$9:I$431,(COUNT($H$108:$H693)-COUNTIF($V$108:$V693,"")),0),""))</f>
        <v>#N/A</v>
      </c>
      <c r="X693" s="39" t="e">
        <f>IF($E693="",IF(INDEX(Mal!J$9:J$431,COUNTIF($E$108:$F692,"")-COUNT($H$108:$H692)+1,0)=X692,"",INDEX(Mal!J$9:J$431,COUNTIF($E$108:$F692,"")-COUNT($H$108:$H692)+1,0)),"")</f>
        <v>#N/A</v>
      </c>
      <c r="Y693" s="39" t="e">
        <f>IF(AND(Y692="",$H693=$H692),"",IF(VLOOKUP($H693,Mal!$A$9:$T$431,20,0)='Sales Orders'!Y692,"",VLOOKUP($H693,Mal!$A$9:$T$431,20,0)))</f>
        <v>#N/A</v>
      </c>
      <c r="Z693" s="39" t="e">
        <f t="shared" si="37"/>
        <v>#N/A</v>
      </c>
    </row>
    <row r="694" spans="1:26">
      <c r="A694" t="str">
        <f>IFERROR(IF(VLOOKUP(H694,Mal!$A$9:$A$431,1,0),"","END"),"END")</f>
        <v>END</v>
      </c>
      <c r="B694" s="39" t="e">
        <f>IF($E694="",IF(INDEX(Mal!$D$9:$D$431,COUNTIF($E$108:$F693,"")-COUNT($H$108:$H693)+1,0)=B693,"",INDEX(Mal!$D$9:$D$431,COUNTIF($E$108:$F693,"")-COUNT($H$108:$H693)+1,0)),"")</f>
        <v>#N/A</v>
      </c>
      <c r="C694" s="39" t="e">
        <f t="shared" si="38"/>
        <v>#N/A</v>
      </c>
      <c r="D694" s="39" t="e">
        <f>IF($E694="",IF(INDEX(Mal!$F$9:$F$431,COUNTIF($E$108:$F693,"")-COUNT($H$108:$H693)+1,0)=D693,"",INDEX(Mal!$F$9:$F$431,COUNTIF($E$108:$F693,"")-COUNT($H$108:$H693)+1,0)),"")</f>
        <v>#N/A</v>
      </c>
      <c r="E694" s="39" t="e">
        <f>IF(AND(E693="",$H694=$H693),"",IF(VLOOKUP(H694,Mal!$A$9:$B$431,2,0)='Sales Orders'!E693,"",VLOOKUP($H694,Mal!$A$9:$B$431,2,0)))</f>
        <v>#N/A</v>
      </c>
      <c r="F694" s="39" t="e">
        <f>IF($E694="",IF(INDEX(Mal!$C$9:$C$431,COUNTIF($E$108:$F693,"")-COUNT($H$108:$H693)+1,0)=F693,"",INDEX(Mal!$C$9:$C$431,COUNTIF($E$108:$F693,"")-COUNT($H$108:$H693)+1,0)),"")</f>
        <v>#N/A</v>
      </c>
      <c r="G694" s="39" t="e">
        <f t="shared" si="39"/>
        <v>#N/A</v>
      </c>
      <c r="H694" s="39">
        <f>IF(COUNTIF(Mal!$A$9:$A$431,'Sales Orders'!H693)+COUNTIFS(Mal!$A$9:$A$431,H693,Mal!$B$9:$B$431,"&lt;&gt;")+COUNTIFS(Mal!$A$9:$A$431,H693,Mal!$C$9:$C$431,"&lt;&gt;")=COUNTIF('Sales Orders'!$H$108:H693,'Sales Orders'!H693),'Sales Orders'!H693+1,'Sales Orders'!H693)</f>
        <v>2</v>
      </c>
      <c r="I694" s="39" t="e">
        <f>IF(E694="","",IF(Mal!$C$5="","",Mal!$C$5))</f>
        <v>#N/A</v>
      </c>
      <c r="J694" s="39" t="e">
        <f>IF(AND(J693="",$H694=$H693),"",IF(VLOOKUP($H694,Mal!$A$9:$H$431,7,0)='Sales Orders'!J693,"",VLOOKUP($H694,Mal!$A$9:$H$431,7,0)))</f>
        <v>#N/A</v>
      </c>
      <c r="K694" s="39" t="e">
        <f>IF(AND(K693="",$H694=$H693),"",IF(VLOOKUP($H694,Mal!$A$9:$H$431,8,0)='Sales Orders'!K693,"",VLOOKUP($H694,Mal!$A$9:$H$431,8,0)))</f>
        <v>#N/A</v>
      </c>
      <c r="L694" s="39" t="e">
        <f>IF(E694="","",IF(Mal!$C$6="","",Mal!$C$6))</f>
        <v>#N/A</v>
      </c>
      <c r="M694" s="39" t="e">
        <f>IF($E694="",IF(INDEX(Mal!K$9:K$431,COUNTIF($E$108:$F693,"")-COUNT($H$108:$H693)+1,0)=M693,"",INDEX(Mal!K$9:K$431,COUNTIF($E$108:$F693,"")-COUNT($H$108:$H693)+1,0)),"")</f>
        <v>#N/A</v>
      </c>
      <c r="N694" s="39" t="e">
        <f>IF($E694="",IF(INDEX(Mal!L$9:L$431,COUNTIF($E$108:$F693,"")-COUNT($H$108:$H693)+1,0)=N693,"",INDEX(Mal!L$9:L$431,COUNTIF($E$108:$F693,"")-COUNT($H$108:$H693)+1,0)),"")</f>
        <v>#N/A</v>
      </c>
      <c r="O694" s="39" t="e">
        <f>IF($E694="",IF(INDEX(Mal!M$9:M$431,COUNTIF($E$108:$F693,"")-COUNT($H$108:$H693)+1,0)=O693,"",INDEX(Mal!M$9:M$431,COUNTIF($E$108:$F693,"")-COUNT($H$108:$H693)+1,0)),"")</f>
        <v>#N/A</v>
      </c>
      <c r="P694" s="39" t="e">
        <f>IF($E694="",IF(INDEX(Mal!N$9:N$431,COUNTIF($E$108:$F693,"")-COUNT($H$108:$H693)+1,0)=P693,"",INDEX(Mal!N$9:N$431,COUNTIF($E$108:$F693,"")-COUNT($H$108:$H693)+1,0)),"")</f>
        <v>#N/A</v>
      </c>
      <c r="Q694" s="39" t="e">
        <f>IF($E694="",IF(INDEX(Mal!O$9:O$431,COUNTIF($E$108:$F693,"")-COUNT($H$108:$H693)+1,0)=Q693,"",INDEX(Mal!O$9:O$431,COUNTIF($E$108:$F693,"")-COUNT($H$108:$H693)+1,0)),"")</f>
        <v>#N/A</v>
      </c>
      <c r="R694" s="39" t="e">
        <f>IF($E694="",IF(INDEX(Mal!P$9:P$431,COUNTIF($E$108:$F693,"")-COUNT($H$108:$H693)+1,0)=R693,"",INDEX(Mal!P$9:P$431,COUNTIF($E$108:$F693,"")-COUNT($H$108:$H693)+1,0)),"")</f>
        <v>#N/A</v>
      </c>
      <c r="S694" s="39" t="e">
        <f>IF($E694="",IF(INDEX(Mal!Q$9:Q$431,COUNTIF($E$108:$F693,"")-COUNT($H$108:$H693)+1,0)=S693,"",INDEX(Mal!Q$9:Q$431,COUNTIF($E$108:$F693,"")-COUNT($H$108:$H693)+1,0)),"")</f>
        <v>#N/A</v>
      </c>
      <c r="T694" s="39" t="e">
        <f>IF($E694="",IF(INDEX(Mal!R$9:R$431,COUNTIF($E$108:$F693,"")-COUNT($H$108:$H693)+1,0)=T693,"",INDEX(Mal!R$9:R$431,COUNTIF($E$108:$F693,"")-COUNT($H$108:$H693)+1,0)),"")</f>
        <v>#N/A</v>
      </c>
      <c r="U694" s="39" t="e">
        <f>IF($E694="",IF(INDEX(Mal!S$9:S$431,COUNTIF($E$108:$F693,"")-COUNT($H$108:$H693)+1,0)=U693,"",INDEX(Mal!S$9:S$431,COUNTIF($E$108:$F693,"")-COUNT($H$108:$H693)+1,0)),"")</f>
        <v>#N/A</v>
      </c>
      <c r="V694" s="39" t="e">
        <f t="shared" si="36"/>
        <v>#N/A</v>
      </c>
      <c r="W694" s="39" t="e">
        <f>IF(IF(AND(E694="",F694=""),INDEX(Mal!I$9:I$431,(COUNT($H$108:$H694)-COUNTIF($V$108:$V694,"")),0),"")="","",IF(AND(E694="",F694=""),INDEX(Mal!I$9:I$431,(COUNT($H$108:$H694)-COUNTIF($V$108:$V694,"")),0),""))</f>
        <v>#N/A</v>
      </c>
      <c r="X694" s="39" t="e">
        <f>IF($E694="",IF(INDEX(Mal!J$9:J$431,COUNTIF($E$108:$F693,"")-COUNT($H$108:$H693)+1,0)=X693,"",INDEX(Mal!J$9:J$431,COUNTIF($E$108:$F693,"")-COUNT($H$108:$H693)+1,0)),"")</f>
        <v>#N/A</v>
      </c>
      <c r="Y694" s="39" t="e">
        <f>IF(AND(Y693="",$H694=$H693),"",IF(VLOOKUP($H694,Mal!$A$9:$T$431,20,0)='Sales Orders'!Y693,"",VLOOKUP($H694,Mal!$A$9:$T$431,20,0)))</f>
        <v>#N/A</v>
      </c>
      <c r="Z694" s="39" t="e">
        <f t="shared" si="37"/>
        <v>#N/A</v>
      </c>
    </row>
    <row r="695" spans="1:26">
      <c r="A695" t="str">
        <f>IFERROR(IF(VLOOKUP(H695,Mal!$A$9:$A$431,1,0),"","END"),"END")</f>
        <v>END</v>
      </c>
      <c r="B695" s="39" t="e">
        <f>IF($E695="",IF(INDEX(Mal!$D$9:$D$431,COUNTIF($E$108:$F694,"")-COUNT($H$108:$H694)+1,0)=B694,"",INDEX(Mal!$D$9:$D$431,COUNTIF($E$108:$F694,"")-COUNT($H$108:$H694)+1,0)),"")</f>
        <v>#N/A</v>
      </c>
      <c r="C695" s="39" t="e">
        <f t="shared" si="38"/>
        <v>#N/A</v>
      </c>
      <c r="D695" s="39" t="e">
        <f>IF($E695="",IF(INDEX(Mal!$F$9:$F$431,COUNTIF($E$108:$F694,"")-COUNT($H$108:$H694)+1,0)=D694,"",INDEX(Mal!$F$9:$F$431,COUNTIF($E$108:$F694,"")-COUNT($H$108:$H694)+1,0)),"")</f>
        <v>#N/A</v>
      </c>
      <c r="E695" s="39" t="e">
        <f>IF(AND(E694="",$H695=$H694),"",IF(VLOOKUP(H695,Mal!$A$9:$B$431,2,0)='Sales Orders'!E694,"",VLOOKUP($H695,Mal!$A$9:$B$431,2,0)))</f>
        <v>#N/A</v>
      </c>
      <c r="F695" s="39" t="e">
        <f>IF($E695="",IF(INDEX(Mal!$C$9:$C$431,COUNTIF($E$108:$F694,"")-COUNT($H$108:$H694)+1,0)=F694,"",INDEX(Mal!$C$9:$C$431,COUNTIF($E$108:$F694,"")-COUNT($H$108:$H694)+1,0)),"")</f>
        <v>#N/A</v>
      </c>
      <c r="G695" s="39" t="e">
        <f t="shared" si="39"/>
        <v>#N/A</v>
      </c>
      <c r="H695" s="39">
        <f>IF(COUNTIF(Mal!$A$9:$A$431,'Sales Orders'!H694)+COUNTIFS(Mal!$A$9:$A$431,H694,Mal!$B$9:$B$431,"&lt;&gt;")+COUNTIFS(Mal!$A$9:$A$431,H694,Mal!$C$9:$C$431,"&lt;&gt;")=COUNTIF('Sales Orders'!$H$108:H694,'Sales Orders'!H694),'Sales Orders'!H694+1,'Sales Orders'!H694)</f>
        <v>2</v>
      </c>
      <c r="I695" s="39" t="e">
        <f>IF(E695="","",IF(Mal!$C$5="","",Mal!$C$5))</f>
        <v>#N/A</v>
      </c>
      <c r="J695" s="39" t="e">
        <f>IF(AND(J694="",$H695=$H694),"",IF(VLOOKUP($H695,Mal!$A$9:$H$431,7,0)='Sales Orders'!J694,"",VLOOKUP($H695,Mal!$A$9:$H$431,7,0)))</f>
        <v>#N/A</v>
      </c>
      <c r="K695" s="39" t="e">
        <f>IF(AND(K694="",$H695=$H694),"",IF(VLOOKUP($H695,Mal!$A$9:$H$431,8,0)='Sales Orders'!K694,"",VLOOKUP($H695,Mal!$A$9:$H$431,8,0)))</f>
        <v>#N/A</v>
      </c>
      <c r="L695" s="39" t="e">
        <f>IF(E695="","",IF(Mal!$C$6="","",Mal!$C$6))</f>
        <v>#N/A</v>
      </c>
      <c r="M695" s="39" t="e">
        <f>IF($E695="",IF(INDEX(Mal!K$9:K$431,COUNTIF($E$108:$F694,"")-COUNT($H$108:$H694)+1,0)=M694,"",INDEX(Mal!K$9:K$431,COUNTIF($E$108:$F694,"")-COUNT($H$108:$H694)+1,0)),"")</f>
        <v>#N/A</v>
      </c>
      <c r="N695" s="39" t="e">
        <f>IF($E695="",IF(INDEX(Mal!L$9:L$431,COUNTIF($E$108:$F694,"")-COUNT($H$108:$H694)+1,0)=N694,"",INDEX(Mal!L$9:L$431,COUNTIF($E$108:$F694,"")-COUNT($H$108:$H694)+1,0)),"")</f>
        <v>#N/A</v>
      </c>
      <c r="O695" s="39" t="e">
        <f>IF($E695="",IF(INDEX(Mal!M$9:M$431,COUNTIF($E$108:$F694,"")-COUNT($H$108:$H694)+1,0)=O694,"",INDEX(Mal!M$9:M$431,COUNTIF($E$108:$F694,"")-COUNT($H$108:$H694)+1,0)),"")</f>
        <v>#N/A</v>
      </c>
      <c r="P695" s="39" t="e">
        <f>IF($E695="",IF(INDEX(Mal!N$9:N$431,COUNTIF($E$108:$F694,"")-COUNT($H$108:$H694)+1,0)=P694,"",INDEX(Mal!N$9:N$431,COUNTIF($E$108:$F694,"")-COUNT($H$108:$H694)+1,0)),"")</f>
        <v>#N/A</v>
      </c>
      <c r="Q695" s="39" t="e">
        <f>IF($E695="",IF(INDEX(Mal!O$9:O$431,COUNTIF($E$108:$F694,"")-COUNT($H$108:$H694)+1,0)=Q694,"",INDEX(Mal!O$9:O$431,COUNTIF($E$108:$F694,"")-COUNT($H$108:$H694)+1,0)),"")</f>
        <v>#N/A</v>
      </c>
      <c r="R695" s="39" t="e">
        <f>IF($E695="",IF(INDEX(Mal!P$9:P$431,COUNTIF($E$108:$F694,"")-COUNT($H$108:$H694)+1,0)=R694,"",INDEX(Mal!P$9:P$431,COUNTIF($E$108:$F694,"")-COUNT($H$108:$H694)+1,0)),"")</f>
        <v>#N/A</v>
      </c>
      <c r="S695" s="39" t="e">
        <f>IF($E695="",IF(INDEX(Mal!Q$9:Q$431,COUNTIF($E$108:$F694,"")-COUNT($H$108:$H694)+1,0)=S694,"",INDEX(Mal!Q$9:Q$431,COUNTIF($E$108:$F694,"")-COUNT($H$108:$H694)+1,0)),"")</f>
        <v>#N/A</v>
      </c>
      <c r="T695" s="39" t="e">
        <f>IF($E695="",IF(INDEX(Mal!R$9:R$431,COUNTIF($E$108:$F694,"")-COUNT($H$108:$H694)+1,0)=T694,"",INDEX(Mal!R$9:R$431,COUNTIF($E$108:$F694,"")-COUNT($H$108:$H694)+1,0)),"")</f>
        <v>#N/A</v>
      </c>
      <c r="U695" s="39" t="e">
        <f>IF($E695="",IF(INDEX(Mal!S$9:S$431,COUNTIF($E$108:$F694,"")-COUNT($H$108:$H694)+1,0)=U694,"",INDEX(Mal!S$9:S$431,COUNTIF($E$108:$F694,"")-COUNT($H$108:$H694)+1,0)),"")</f>
        <v>#N/A</v>
      </c>
      <c r="V695" s="39" t="e">
        <f t="shared" si="36"/>
        <v>#N/A</v>
      </c>
      <c r="W695" s="39" t="e">
        <f>IF(IF(AND(E695="",F695=""),INDEX(Mal!I$9:I$431,(COUNT($H$108:$H695)-COUNTIF($V$108:$V695,"")),0),"")="","",IF(AND(E695="",F695=""),INDEX(Mal!I$9:I$431,(COUNT($H$108:$H695)-COUNTIF($V$108:$V695,"")),0),""))</f>
        <v>#N/A</v>
      </c>
      <c r="X695" s="39" t="e">
        <f>IF($E695="",IF(INDEX(Mal!J$9:J$431,COUNTIF($E$108:$F694,"")-COUNT($H$108:$H694)+1,0)=X694,"",INDEX(Mal!J$9:J$431,COUNTIF($E$108:$F694,"")-COUNT($H$108:$H694)+1,0)),"")</f>
        <v>#N/A</v>
      </c>
      <c r="Y695" s="39" t="e">
        <f>IF(AND(Y694="",$H695=$H694),"",IF(VLOOKUP($H695,Mal!$A$9:$T$431,20,0)='Sales Orders'!Y694,"",VLOOKUP($H695,Mal!$A$9:$T$431,20,0)))</f>
        <v>#N/A</v>
      </c>
      <c r="Z695" s="39" t="e">
        <f t="shared" si="37"/>
        <v>#N/A</v>
      </c>
    </row>
    <row r="696" spans="1:26">
      <c r="A696" t="str">
        <f>IFERROR(IF(VLOOKUP(H696,Mal!$A$9:$A$431,1,0),"","END"),"END")</f>
        <v>END</v>
      </c>
      <c r="B696" s="39" t="e">
        <f>IF($E696="",IF(INDEX(Mal!$D$9:$D$431,COUNTIF($E$108:$F695,"")-COUNT($H$108:$H695)+1,0)=B695,"",INDEX(Mal!$D$9:$D$431,COUNTIF($E$108:$F695,"")-COUNT($H$108:$H695)+1,0)),"")</f>
        <v>#N/A</v>
      </c>
      <c r="C696" s="39" t="e">
        <f t="shared" si="38"/>
        <v>#N/A</v>
      </c>
      <c r="D696" s="39" t="e">
        <f>IF($E696="",IF(INDEX(Mal!$F$9:$F$431,COUNTIF($E$108:$F695,"")-COUNT($H$108:$H695)+1,0)=D695,"",INDEX(Mal!$F$9:$F$431,COUNTIF($E$108:$F695,"")-COUNT($H$108:$H695)+1,0)),"")</f>
        <v>#N/A</v>
      </c>
      <c r="E696" s="39" t="e">
        <f>IF(AND(E695="",$H696=$H695),"",IF(VLOOKUP(H696,Mal!$A$9:$B$431,2,0)='Sales Orders'!E695,"",VLOOKUP($H696,Mal!$A$9:$B$431,2,0)))</f>
        <v>#N/A</v>
      </c>
      <c r="F696" s="39" t="e">
        <f>IF($E696="",IF(INDEX(Mal!$C$9:$C$431,COUNTIF($E$108:$F695,"")-COUNT($H$108:$H695)+1,0)=F695,"",INDEX(Mal!$C$9:$C$431,COUNTIF($E$108:$F695,"")-COUNT($H$108:$H695)+1,0)),"")</f>
        <v>#N/A</v>
      </c>
      <c r="G696" s="39" t="e">
        <f t="shared" si="39"/>
        <v>#N/A</v>
      </c>
      <c r="H696" s="39">
        <f>IF(COUNTIF(Mal!$A$9:$A$431,'Sales Orders'!H695)+COUNTIFS(Mal!$A$9:$A$431,H695,Mal!$B$9:$B$431,"&lt;&gt;")+COUNTIFS(Mal!$A$9:$A$431,H695,Mal!$C$9:$C$431,"&lt;&gt;")=COUNTIF('Sales Orders'!$H$108:H695,'Sales Orders'!H695),'Sales Orders'!H695+1,'Sales Orders'!H695)</f>
        <v>2</v>
      </c>
      <c r="I696" s="39" t="e">
        <f>IF(E696="","",IF(Mal!$C$5="","",Mal!$C$5))</f>
        <v>#N/A</v>
      </c>
      <c r="J696" s="39" t="e">
        <f>IF(AND(J695="",$H696=$H695),"",IF(VLOOKUP($H696,Mal!$A$9:$H$431,7,0)='Sales Orders'!J695,"",VLOOKUP($H696,Mal!$A$9:$H$431,7,0)))</f>
        <v>#N/A</v>
      </c>
      <c r="K696" s="39" t="e">
        <f>IF(AND(K695="",$H696=$H695),"",IF(VLOOKUP($H696,Mal!$A$9:$H$431,8,0)='Sales Orders'!K695,"",VLOOKUP($H696,Mal!$A$9:$H$431,8,0)))</f>
        <v>#N/A</v>
      </c>
      <c r="L696" s="39" t="e">
        <f>IF(E696="","",IF(Mal!$C$6="","",Mal!$C$6))</f>
        <v>#N/A</v>
      </c>
      <c r="M696" s="39" t="e">
        <f>IF($E696="",IF(INDEX(Mal!K$9:K$431,COUNTIF($E$108:$F695,"")-COUNT($H$108:$H695)+1,0)=M695,"",INDEX(Mal!K$9:K$431,COUNTIF($E$108:$F695,"")-COUNT($H$108:$H695)+1,0)),"")</f>
        <v>#N/A</v>
      </c>
      <c r="N696" s="39" t="e">
        <f>IF($E696="",IF(INDEX(Mal!L$9:L$431,COUNTIF($E$108:$F695,"")-COUNT($H$108:$H695)+1,0)=N695,"",INDEX(Mal!L$9:L$431,COUNTIF($E$108:$F695,"")-COUNT($H$108:$H695)+1,0)),"")</f>
        <v>#N/A</v>
      </c>
      <c r="O696" s="39" t="e">
        <f>IF($E696="",IF(INDEX(Mal!M$9:M$431,COUNTIF($E$108:$F695,"")-COUNT($H$108:$H695)+1,0)=O695,"",INDEX(Mal!M$9:M$431,COUNTIF($E$108:$F695,"")-COUNT($H$108:$H695)+1,0)),"")</f>
        <v>#N/A</v>
      </c>
      <c r="P696" s="39" t="e">
        <f>IF($E696="",IF(INDEX(Mal!N$9:N$431,COUNTIF($E$108:$F695,"")-COUNT($H$108:$H695)+1,0)=P695,"",INDEX(Mal!N$9:N$431,COUNTIF($E$108:$F695,"")-COUNT($H$108:$H695)+1,0)),"")</f>
        <v>#N/A</v>
      </c>
      <c r="Q696" s="39" t="e">
        <f>IF($E696="",IF(INDEX(Mal!O$9:O$431,COUNTIF($E$108:$F695,"")-COUNT($H$108:$H695)+1,0)=Q695,"",INDEX(Mal!O$9:O$431,COUNTIF($E$108:$F695,"")-COUNT($H$108:$H695)+1,0)),"")</f>
        <v>#N/A</v>
      </c>
      <c r="R696" s="39" t="e">
        <f>IF($E696="",IF(INDEX(Mal!P$9:P$431,COUNTIF($E$108:$F695,"")-COUNT($H$108:$H695)+1,0)=R695,"",INDEX(Mal!P$9:P$431,COUNTIF($E$108:$F695,"")-COUNT($H$108:$H695)+1,0)),"")</f>
        <v>#N/A</v>
      </c>
      <c r="S696" s="39" t="e">
        <f>IF($E696="",IF(INDEX(Mal!Q$9:Q$431,COUNTIF($E$108:$F695,"")-COUNT($H$108:$H695)+1,0)=S695,"",INDEX(Mal!Q$9:Q$431,COUNTIF($E$108:$F695,"")-COUNT($H$108:$H695)+1,0)),"")</f>
        <v>#N/A</v>
      </c>
      <c r="T696" s="39" t="e">
        <f>IF($E696="",IF(INDEX(Mal!R$9:R$431,COUNTIF($E$108:$F695,"")-COUNT($H$108:$H695)+1,0)=T695,"",INDEX(Mal!R$9:R$431,COUNTIF($E$108:$F695,"")-COUNT($H$108:$H695)+1,0)),"")</f>
        <v>#N/A</v>
      </c>
      <c r="U696" s="39" t="e">
        <f>IF($E696="",IF(INDEX(Mal!S$9:S$431,COUNTIF($E$108:$F695,"")-COUNT($H$108:$H695)+1,0)=U695,"",INDEX(Mal!S$9:S$431,COUNTIF($E$108:$F695,"")-COUNT($H$108:$H695)+1,0)),"")</f>
        <v>#N/A</v>
      </c>
      <c r="V696" s="39" t="e">
        <f t="shared" si="36"/>
        <v>#N/A</v>
      </c>
      <c r="W696" s="39" t="e">
        <f>IF(IF(AND(E696="",F696=""),INDEX(Mal!I$9:I$431,(COUNT($H$108:$H696)-COUNTIF($V$108:$V696,"")),0),"")="","",IF(AND(E696="",F696=""),INDEX(Mal!I$9:I$431,(COUNT($H$108:$H696)-COUNTIF($V$108:$V696,"")),0),""))</f>
        <v>#N/A</v>
      </c>
      <c r="X696" s="39" t="e">
        <f>IF($E696="",IF(INDEX(Mal!J$9:J$431,COUNTIF($E$108:$F695,"")-COUNT($H$108:$H695)+1,0)=X695,"",INDEX(Mal!J$9:J$431,COUNTIF($E$108:$F695,"")-COUNT($H$108:$H695)+1,0)),"")</f>
        <v>#N/A</v>
      </c>
      <c r="Y696" s="39" t="e">
        <f>IF(AND(Y695="",$H696=$H695),"",IF(VLOOKUP($H696,Mal!$A$9:$T$431,20,0)='Sales Orders'!Y695,"",VLOOKUP($H696,Mal!$A$9:$T$431,20,0)))</f>
        <v>#N/A</v>
      </c>
      <c r="Z696" s="39" t="e">
        <f t="shared" si="37"/>
        <v>#N/A</v>
      </c>
    </row>
    <row r="697" spans="1:26">
      <c r="A697" t="str">
        <f>IFERROR(IF(VLOOKUP(H697,Mal!$A$9:$A$431,1,0),"","END"),"END")</f>
        <v>END</v>
      </c>
      <c r="B697" s="39" t="e">
        <f>IF($E697="",IF(INDEX(Mal!$D$9:$D$431,COUNTIF($E$108:$F696,"")-COUNT($H$108:$H696)+1,0)=B696,"",INDEX(Mal!$D$9:$D$431,COUNTIF($E$108:$F696,"")-COUNT($H$108:$H696)+1,0)),"")</f>
        <v>#N/A</v>
      </c>
      <c r="C697" s="39" t="e">
        <f t="shared" si="38"/>
        <v>#N/A</v>
      </c>
      <c r="D697" s="39" t="e">
        <f>IF($E697="",IF(INDEX(Mal!$F$9:$F$431,COUNTIF($E$108:$F696,"")-COUNT($H$108:$H696)+1,0)=D696,"",INDEX(Mal!$F$9:$F$431,COUNTIF($E$108:$F696,"")-COUNT($H$108:$H696)+1,0)),"")</f>
        <v>#N/A</v>
      </c>
      <c r="E697" s="39" t="e">
        <f>IF(AND(E696="",$H697=$H696),"",IF(VLOOKUP(H697,Mal!$A$9:$B$431,2,0)='Sales Orders'!E696,"",VLOOKUP($H697,Mal!$A$9:$B$431,2,0)))</f>
        <v>#N/A</v>
      </c>
      <c r="F697" s="39" t="e">
        <f>IF($E697="",IF(INDEX(Mal!$C$9:$C$431,COUNTIF($E$108:$F696,"")-COUNT($H$108:$H696)+1,0)=F696,"",INDEX(Mal!$C$9:$C$431,COUNTIF($E$108:$F696,"")-COUNT($H$108:$H696)+1,0)),"")</f>
        <v>#N/A</v>
      </c>
      <c r="G697" s="39" t="e">
        <f t="shared" si="39"/>
        <v>#N/A</v>
      </c>
      <c r="H697" s="39">
        <f>IF(COUNTIF(Mal!$A$9:$A$431,'Sales Orders'!H696)+COUNTIFS(Mal!$A$9:$A$431,H696,Mal!$B$9:$B$431,"&lt;&gt;")+COUNTIFS(Mal!$A$9:$A$431,H696,Mal!$C$9:$C$431,"&lt;&gt;")=COUNTIF('Sales Orders'!$H$108:H696,'Sales Orders'!H696),'Sales Orders'!H696+1,'Sales Orders'!H696)</f>
        <v>2</v>
      </c>
      <c r="I697" s="39" t="e">
        <f>IF(E697="","",IF(Mal!$C$5="","",Mal!$C$5))</f>
        <v>#N/A</v>
      </c>
      <c r="J697" s="39" t="e">
        <f>IF(AND(J696="",$H697=$H696),"",IF(VLOOKUP($H697,Mal!$A$9:$H$431,7,0)='Sales Orders'!J696,"",VLOOKUP($H697,Mal!$A$9:$H$431,7,0)))</f>
        <v>#N/A</v>
      </c>
      <c r="K697" s="39" t="e">
        <f>IF(AND(K696="",$H697=$H696),"",IF(VLOOKUP($H697,Mal!$A$9:$H$431,8,0)='Sales Orders'!K696,"",VLOOKUP($H697,Mal!$A$9:$H$431,8,0)))</f>
        <v>#N/A</v>
      </c>
      <c r="L697" s="39" t="e">
        <f>IF(E697="","",IF(Mal!$C$6="","",Mal!$C$6))</f>
        <v>#N/A</v>
      </c>
      <c r="M697" s="39" t="e">
        <f>IF($E697="",IF(INDEX(Mal!K$9:K$431,COUNTIF($E$108:$F696,"")-COUNT($H$108:$H696)+1,0)=M696,"",INDEX(Mal!K$9:K$431,COUNTIF($E$108:$F696,"")-COUNT($H$108:$H696)+1,0)),"")</f>
        <v>#N/A</v>
      </c>
      <c r="N697" s="39" t="e">
        <f>IF($E697="",IF(INDEX(Mal!L$9:L$431,COUNTIF($E$108:$F696,"")-COUNT($H$108:$H696)+1,0)=N696,"",INDEX(Mal!L$9:L$431,COUNTIF($E$108:$F696,"")-COUNT($H$108:$H696)+1,0)),"")</f>
        <v>#N/A</v>
      </c>
      <c r="O697" s="39" t="e">
        <f>IF($E697="",IF(INDEX(Mal!M$9:M$431,COUNTIF($E$108:$F696,"")-COUNT($H$108:$H696)+1,0)=O696,"",INDEX(Mal!M$9:M$431,COUNTIF($E$108:$F696,"")-COUNT($H$108:$H696)+1,0)),"")</f>
        <v>#N/A</v>
      </c>
      <c r="P697" s="39" t="e">
        <f>IF($E697="",IF(INDEX(Mal!N$9:N$431,COUNTIF($E$108:$F696,"")-COUNT($H$108:$H696)+1,0)=P696,"",INDEX(Mal!N$9:N$431,COUNTIF($E$108:$F696,"")-COUNT($H$108:$H696)+1,0)),"")</f>
        <v>#N/A</v>
      </c>
      <c r="Q697" s="39" t="e">
        <f>IF($E697="",IF(INDEX(Mal!O$9:O$431,COUNTIF($E$108:$F696,"")-COUNT($H$108:$H696)+1,0)=Q696,"",INDEX(Mal!O$9:O$431,COUNTIF($E$108:$F696,"")-COUNT($H$108:$H696)+1,0)),"")</f>
        <v>#N/A</v>
      </c>
      <c r="R697" s="39" t="e">
        <f>IF($E697="",IF(INDEX(Mal!P$9:P$431,COUNTIF($E$108:$F696,"")-COUNT($H$108:$H696)+1,0)=R696,"",INDEX(Mal!P$9:P$431,COUNTIF($E$108:$F696,"")-COUNT($H$108:$H696)+1,0)),"")</f>
        <v>#N/A</v>
      </c>
      <c r="S697" s="39" t="e">
        <f>IF($E697="",IF(INDEX(Mal!Q$9:Q$431,COUNTIF($E$108:$F696,"")-COUNT($H$108:$H696)+1,0)=S696,"",INDEX(Mal!Q$9:Q$431,COUNTIF($E$108:$F696,"")-COUNT($H$108:$H696)+1,0)),"")</f>
        <v>#N/A</v>
      </c>
      <c r="T697" s="39" t="e">
        <f>IF($E697="",IF(INDEX(Mal!R$9:R$431,COUNTIF($E$108:$F696,"")-COUNT($H$108:$H696)+1,0)=T696,"",INDEX(Mal!R$9:R$431,COUNTIF($E$108:$F696,"")-COUNT($H$108:$H696)+1,0)),"")</f>
        <v>#N/A</v>
      </c>
      <c r="U697" s="39" t="e">
        <f>IF($E697="",IF(INDEX(Mal!S$9:S$431,COUNTIF($E$108:$F696,"")-COUNT($H$108:$H696)+1,0)=U696,"",INDEX(Mal!S$9:S$431,COUNTIF($E$108:$F696,"")-COUNT($H$108:$H696)+1,0)),"")</f>
        <v>#N/A</v>
      </c>
      <c r="V697" s="39" t="e">
        <f t="shared" si="36"/>
        <v>#N/A</v>
      </c>
      <c r="W697" s="39" t="e">
        <f>IF(IF(AND(E697="",F697=""),INDEX(Mal!I$9:I$431,(COUNT($H$108:$H697)-COUNTIF($V$108:$V697,"")),0),"")="","",IF(AND(E697="",F697=""),INDEX(Mal!I$9:I$431,(COUNT($H$108:$H697)-COUNTIF($V$108:$V697,"")),0),""))</f>
        <v>#N/A</v>
      </c>
      <c r="X697" s="39" t="e">
        <f>IF($E697="",IF(INDEX(Mal!J$9:J$431,COUNTIF($E$108:$F696,"")-COUNT($H$108:$H696)+1,0)=X696,"",INDEX(Mal!J$9:J$431,COUNTIF($E$108:$F696,"")-COUNT($H$108:$H696)+1,0)),"")</f>
        <v>#N/A</v>
      </c>
      <c r="Y697" s="39" t="e">
        <f>IF(AND(Y696="",$H697=$H696),"",IF(VLOOKUP($H697,Mal!$A$9:$T$431,20,0)='Sales Orders'!Y696,"",VLOOKUP($H697,Mal!$A$9:$T$431,20,0)))</f>
        <v>#N/A</v>
      </c>
      <c r="Z697" s="39" t="e">
        <f t="shared" si="37"/>
        <v>#N/A</v>
      </c>
    </row>
    <row r="698" spans="1:26">
      <c r="A698" t="str">
        <f>IFERROR(IF(VLOOKUP(H698,Mal!$A$9:$A$431,1,0),"","END"),"END")</f>
        <v>END</v>
      </c>
      <c r="B698" s="39" t="e">
        <f>IF($E698="",IF(INDEX(Mal!$D$9:$D$431,COUNTIF($E$108:$F697,"")-COUNT($H$108:$H697)+1,0)=B697,"",INDEX(Mal!$D$9:$D$431,COUNTIF($E$108:$F697,"")-COUNT($H$108:$H697)+1,0)),"")</f>
        <v>#N/A</v>
      </c>
      <c r="C698" s="39" t="e">
        <f t="shared" si="38"/>
        <v>#N/A</v>
      </c>
      <c r="D698" s="39" t="e">
        <f>IF($E698="",IF(INDEX(Mal!$F$9:$F$431,COUNTIF($E$108:$F697,"")-COUNT($H$108:$H697)+1,0)=D697,"",INDEX(Mal!$F$9:$F$431,COUNTIF($E$108:$F697,"")-COUNT($H$108:$H697)+1,0)),"")</f>
        <v>#N/A</v>
      </c>
      <c r="E698" s="39" t="e">
        <f>IF(AND(E697="",$H698=$H697),"",IF(VLOOKUP(H698,Mal!$A$9:$B$431,2,0)='Sales Orders'!E697,"",VLOOKUP($H698,Mal!$A$9:$B$431,2,0)))</f>
        <v>#N/A</v>
      </c>
      <c r="F698" s="39" t="e">
        <f>IF($E698="",IF(INDEX(Mal!$C$9:$C$431,COUNTIF($E$108:$F697,"")-COUNT($H$108:$H697)+1,0)=F697,"",INDEX(Mal!$C$9:$C$431,COUNTIF($E$108:$F697,"")-COUNT($H$108:$H697)+1,0)),"")</f>
        <v>#N/A</v>
      </c>
      <c r="G698" s="39" t="e">
        <f t="shared" si="39"/>
        <v>#N/A</v>
      </c>
      <c r="H698" s="39">
        <f>IF(COUNTIF(Mal!$A$9:$A$431,'Sales Orders'!H697)+COUNTIFS(Mal!$A$9:$A$431,H697,Mal!$B$9:$B$431,"&lt;&gt;")+COUNTIFS(Mal!$A$9:$A$431,H697,Mal!$C$9:$C$431,"&lt;&gt;")=COUNTIF('Sales Orders'!$H$108:H697,'Sales Orders'!H697),'Sales Orders'!H697+1,'Sales Orders'!H697)</f>
        <v>2</v>
      </c>
      <c r="I698" s="39" t="e">
        <f>IF(E698="","",IF(Mal!$C$5="","",Mal!$C$5))</f>
        <v>#N/A</v>
      </c>
      <c r="J698" s="39" t="e">
        <f>IF(AND(J697="",$H698=$H697),"",IF(VLOOKUP($H698,Mal!$A$9:$H$431,7,0)='Sales Orders'!J697,"",VLOOKUP($H698,Mal!$A$9:$H$431,7,0)))</f>
        <v>#N/A</v>
      </c>
      <c r="K698" s="39" t="e">
        <f>IF(AND(K697="",$H698=$H697),"",IF(VLOOKUP($H698,Mal!$A$9:$H$431,8,0)='Sales Orders'!K697,"",VLOOKUP($H698,Mal!$A$9:$H$431,8,0)))</f>
        <v>#N/A</v>
      </c>
      <c r="L698" s="39" t="e">
        <f>IF(E698="","",IF(Mal!$C$6="","",Mal!$C$6))</f>
        <v>#N/A</v>
      </c>
      <c r="M698" s="39" t="e">
        <f>IF($E698="",IF(INDEX(Mal!K$9:K$431,COUNTIF($E$108:$F697,"")-COUNT($H$108:$H697)+1,0)=M697,"",INDEX(Mal!K$9:K$431,COUNTIF($E$108:$F697,"")-COUNT($H$108:$H697)+1,0)),"")</f>
        <v>#N/A</v>
      </c>
      <c r="N698" s="39" t="e">
        <f>IF($E698="",IF(INDEX(Mal!L$9:L$431,COUNTIF($E$108:$F697,"")-COUNT($H$108:$H697)+1,0)=N697,"",INDEX(Mal!L$9:L$431,COUNTIF($E$108:$F697,"")-COUNT($H$108:$H697)+1,0)),"")</f>
        <v>#N/A</v>
      </c>
      <c r="O698" s="39" t="e">
        <f>IF($E698="",IF(INDEX(Mal!M$9:M$431,COUNTIF($E$108:$F697,"")-COUNT($H$108:$H697)+1,0)=O697,"",INDEX(Mal!M$9:M$431,COUNTIF($E$108:$F697,"")-COUNT($H$108:$H697)+1,0)),"")</f>
        <v>#N/A</v>
      </c>
      <c r="P698" s="39" t="e">
        <f>IF($E698="",IF(INDEX(Mal!N$9:N$431,COUNTIF($E$108:$F697,"")-COUNT($H$108:$H697)+1,0)=P697,"",INDEX(Mal!N$9:N$431,COUNTIF($E$108:$F697,"")-COUNT($H$108:$H697)+1,0)),"")</f>
        <v>#N/A</v>
      </c>
      <c r="Q698" s="39" t="e">
        <f>IF($E698="",IF(INDEX(Mal!O$9:O$431,COUNTIF($E$108:$F697,"")-COUNT($H$108:$H697)+1,0)=Q697,"",INDEX(Mal!O$9:O$431,COUNTIF($E$108:$F697,"")-COUNT($H$108:$H697)+1,0)),"")</f>
        <v>#N/A</v>
      </c>
      <c r="R698" s="39" t="e">
        <f>IF($E698="",IF(INDEX(Mal!P$9:P$431,COUNTIF($E$108:$F697,"")-COUNT($H$108:$H697)+1,0)=R697,"",INDEX(Mal!P$9:P$431,COUNTIF($E$108:$F697,"")-COUNT($H$108:$H697)+1,0)),"")</f>
        <v>#N/A</v>
      </c>
      <c r="S698" s="39" t="e">
        <f>IF($E698="",IF(INDEX(Mal!Q$9:Q$431,COUNTIF($E$108:$F697,"")-COUNT($H$108:$H697)+1,0)=S697,"",INDEX(Mal!Q$9:Q$431,COUNTIF($E$108:$F697,"")-COUNT($H$108:$H697)+1,0)),"")</f>
        <v>#N/A</v>
      </c>
      <c r="T698" s="39" t="e">
        <f>IF($E698="",IF(INDEX(Mal!R$9:R$431,COUNTIF($E$108:$F697,"")-COUNT($H$108:$H697)+1,0)=T697,"",INDEX(Mal!R$9:R$431,COUNTIF($E$108:$F697,"")-COUNT($H$108:$H697)+1,0)),"")</f>
        <v>#N/A</v>
      </c>
      <c r="U698" s="39" t="e">
        <f>IF($E698="",IF(INDEX(Mal!S$9:S$431,COUNTIF($E$108:$F697,"")-COUNT($H$108:$H697)+1,0)=U697,"",INDEX(Mal!S$9:S$431,COUNTIF($E$108:$F697,"")-COUNT($H$108:$H697)+1,0)),"")</f>
        <v>#N/A</v>
      </c>
      <c r="V698" s="39" t="e">
        <f t="shared" si="36"/>
        <v>#N/A</v>
      </c>
      <c r="W698" s="39" t="e">
        <f>IF(IF(AND(E698="",F698=""),INDEX(Mal!I$9:I$431,(COUNT($H$108:$H698)-COUNTIF($V$108:$V698,"")),0),"")="","",IF(AND(E698="",F698=""),INDEX(Mal!I$9:I$431,(COUNT($H$108:$H698)-COUNTIF($V$108:$V698,"")),0),""))</f>
        <v>#N/A</v>
      </c>
      <c r="X698" s="39" t="e">
        <f>IF($E698="",IF(INDEX(Mal!J$9:J$431,COUNTIF($E$108:$F697,"")-COUNT($H$108:$H697)+1,0)=X697,"",INDEX(Mal!J$9:J$431,COUNTIF($E$108:$F697,"")-COUNT($H$108:$H697)+1,0)),"")</f>
        <v>#N/A</v>
      </c>
      <c r="Y698" s="39" t="e">
        <f>IF(AND(Y697="",$H698=$H697),"",IF(VLOOKUP($H698,Mal!$A$9:$T$431,20,0)='Sales Orders'!Y697,"",VLOOKUP($H698,Mal!$A$9:$T$431,20,0)))</f>
        <v>#N/A</v>
      </c>
      <c r="Z698" s="39" t="e">
        <f t="shared" si="37"/>
        <v>#N/A</v>
      </c>
    </row>
    <row r="699" spans="1:26">
      <c r="A699" t="str">
        <f>IFERROR(IF(VLOOKUP(H699,Mal!$A$9:$A$431,1,0),"","END"),"END")</f>
        <v>END</v>
      </c>
      <c r="B699" s="39" t="e">
        <f>IF($E699="",IF(INDEX(Mal!$D$9:$D$431,COUNTIF($E$108:$F698,"")-COUNT($H$108:$H698)+1,0)=B698,"",INDEX(Mal!$D$9:$D$431,COUNTIF($E$108:$F698,"")-COUNT($H$108:$H698)+1,0)),"")</f>
        <v>#N/A</v>
      </c>
      <c r="C699" s="39" t="e">
        <f t="shared" si="38"/>
        <v>#N/A</v>
      </c>
      <c r="D699" s="39" t="e">
        <f>IF($E699="",IF(INDEX(Mal!$F$9:$F$431,COUNTIF($E$108:$F698,"")-COUNT($H$108:$H698)+1,0)=D698,"",INDEX(Mal!$F$9:$F$431,COUNTIF($E$108:$F698,"")-COUNT($H$108:$H698)+1,0)),"")</f>
        <v>#N/A</v>
      </c>
      <c r="E699" s="39" t="e">
        <f>IF(AND(E698="",$H699=$H698),"",IF(VLOOKUP(H699,Mal!$A$9:$B$431,2,0)='Sales Orders'!E698,"",VLOOKUP($H699,Mal!$A$9:$B$431,2,0)))</f>
        <v>#N/A</v>
      </c>
      <c r="F699" s="39" t="e">
        <f>IF($E699="",IF(INDEX(Mal!$C$9:$C$431,COUNTIF($E$108:$F698,"")-COUNT($H$108:$H698)+1,0)=F698,"",INDEX(Mal!$C$9:$C$431,COUNTIF($E$108:$F698,"")-COUNT($H$108:$H698)+1,0)),"")</f>
        <v>#N/A</v>
      </c>
      <c r="G699" s="39" t="e">
        <f t="shared" si="39"/>
        <v>#N/A</v>
      </c>
      <c r="H699" s="39">
        <f>IF(COUNTIF(Mal!$A$9:$A$431,'Sales Orders'!H698)+COUNTIFS(Mal!$A$9:$A$431,H698,Mal!$B$9:$B$431,"&lt;&gt;")+COUNTIFS(Mal!$A$9:$A$431,H698,Mal!$C$9:$C$431,"&lt;&gt;")=COUNTIF('Sales Orders'!$H$108:H698,'Sales Orders'!H698),'Sales Orders'!H698+1,'Sales Orders'!H698)</f>
        <v>2</v>
      </c>
      <c r="I699" s="39" t="e">
        <f>IF(E699="","",IF(Mal!$C$5="","",Mal!$C$5))</f>
        <v>#N/A</v>
      </c>
      <c r="J699" s="39" t="e">
        <f>IF(AND(J698="",$H699=$H698),"",IF(VLOOKUP($H699,Mal!$A$9:$H$431,7,0)='Sales Orders'!J698,"",VLOOKUP($H699,Mal!$A$9:$H$431,7,0)))</f>
        <v>#N/A</v>
      </c>
      <c r="K699" s="39" t="e">
        <f>IF(AND(K698="",$H699=$H698),"",IF(VLOOKUP($H699,Mal!$A$9:$H$431,8,0)='Sales Orders'!K698,"",VLOOKUP($H699,Mal!$A$9:$H$431,8,0)))</f>
        <v>#N/A</v>
      </c>
      <c r="L699" s="39" t="e">
        <f>IF(E699="","",IF(Mal!$C$6="","",Mal!$C$6))</f>
        <v>#N/A</v>
      </c>
      <c r="M699" s="39" t="e">
        <f>IF($E699="",IF(INDEX(Mal!K$9:K$431,COUNTIF($E$108:$F698,"")-COUNT($H$108:$H698)+1,0)=M698,"",INDEX(Mal!K$9:K$431,COUNTIF($E$108:$F698,"")-COUNT($H$108:$H698)+1,0)),"")</f>
        <v>#N/A</v>
      </c>
      <c r="N699" s="39" t="e">
        <f>IF($E699="",IF(INDEX(Mal!L$9:L$431,COUNTIF($E$108:$F698,"")-COUNT($H$108:$H698)+1,0)=N698,"",INDEX(Mal!L$9:L$431,COUNTIF($E$108:$F698,"")-COUNT($H$108:$H698)+1,0)),"")</f>
        <v>#N/A</v>
      </c>
      <c r="O699" s="39" t="e">
        <f>IF($E699="",IF(INDEX(Mal!M$9:M$431,COUNTIF($E$108:$F698,"")-COUNT($H$108:$H698)+1,0)=O698,"",INDEX(Mal!M$9:M$431,COUNTIF($E$108:$F698,"")-COUNT($H$108:$H698)+1,0)),"")</f>
        <v>#N/A</v>
      </c>
      <c r="P699" s="39" t="e">
        <f>IF($E699="",IF(INDEX(Mal!N$9:N$431,COUNTIF($E$108:$F698,"")-COUNT($H$108:$H698)+1,0)=P698,"",INDEX(Mal!N$9:N$431,COUNTIF($E$108:$F698,"")-COUNT($H$108:$H698)+1,0)),"")</f>
        <v>#N/A</v>
      </c>
      <c r="Q699" s="39" t="e">
        <f>IF($E699="",IF(INDEX(Mal!O$9:O$431,COUNTIF($E$108:$F698,"")-COUNT($H$108:$H698)+1,0)=Q698,"",INDEX(Mal!O$9:O$431,COUNTIF($E$108:$F698,"")-COUNT($H$108:$H698)+1,0)),"")</f>
        <v>#N/A</v>
      </c>
      <c r="R699" s="39" t="e">
        <f>IF($E699="",IF(INDEX(Mal!P$9:P$431,COUNTIF($E$108:$F698,"")-COUNT($H$108:$H698)+1,0)=R698,"",INDEX(Mal!P$9:P$431,COUNTIF($E$108:$F698,"")-COUNT($H$108:$H698)+1,0)),"")</f>
        <v>#N/A</v>
      </c>
      <c r="S699" s="39" t="e">
        <f>IF($E699="",IF(INDEX(Mal!Q$9:Q$431,COUNTIF($E$108:$F698,"")-COUNT($H$108:$H698)+1,0)=S698,"",INDEX(Mal!Q$9:Q$431,COUNTIF($E$108:$F698,"")-COUNT($H$108:$H698)+1,0)),"")</f>
        <v>#N/A</v>
      </c>
      <c r="T699" s="39" t="e">
        <f>IF($E699="",IF(INDEX(Mal!R$9:R$431,COUNTIF($E$108:$F698,"")-COUNT($H$108:$H698)+1,0)=T698,"",INDEX(Mal!R$9:R$431,COUNTIF($E$108:$F698,"")-COUNT($H$108:$H698)+1,0)),"")</f>
        <v>#N/A</v>
      </c>
      <c r="U699" s="39" t="e">
        <f>IF($E699="",IF(INDEX(Mal!S$9:S$431,COUNTIF($E$108:$F698,"")-COUNT($H$108:$H698)+1,0)=U698,"",INDEX(Mal!S$9:S$431,COUNTIF($E$108:$F698,"")-COUNT($H$108:$H698)+1,0)),"")</f>
        <v>#N/A</v>
      </c>
      <c r="V699" s="39" t="e">
        <f t="shared" si="36"/>
        <v>#N/A</v>
      </c>
      <c r="W699" s="39" t="e">
        <f>IF(IF(AND(E699="",F699=""),INDEX(Mal!I$9:I$431,(COUNT($H$108:$H699)-COUNTIF($V$108:$V699,"")),0),"")="","",IF(AND(E699="",F699=""),INDEX(Mal!I$9:I$431,(COUNT($H$108:$H699)-COUNTIF($V$108:$V699,"")),0),""))</f>
        <v>#N/A</v>
      </c>
      <c r="X699" s="39" t="e">
        <f>IF($E699="",IF(INDEX(Mal!J$9:J$431,COUNTIF($E$108:$F698,"")-COUNT($H$108:$H698)+1,0)=X698,"",INDEX(Mal!J$9:J$431,COUNTIF($E$108:$F698,"")-COUNT($H$108:$H698)+1,0)),"")</f>
        <v>#N/A</v>
      </c>
      <c r="Y699" s="39" t="e">
        <f>IF(AND(Y698="",$H699=$H698),"",IF(VLOOKUP($H699,Mal!$A$9:$T$431,20,0)='Sales Orders'!Y698,"",VLOOKUP($H699,Mal!$A$9:$T$431,20,0)))</f>
        <v>#N/A</v>
      </c>
      <c r="Z699" s="39" t="e">
        <f t="shared" si="37"/>
        <v>#N/A</v>
      </c>
    </row>
    <row r="700" spans="1:26">
      <c r="A700" t="str">
        <f>IFERROR(IF(VLOOKUP(H700,Mal!$A$9:$A$431,1,0),"","END"),"END")</f>
        <v>END</v>
      </c>
      <c r="B700" s="39" t="e">
        <f>IF($E700="",IF(INDEX(Mal!$D$9:$D$431,COUNTIF($E$108:$F699,"")-COUNT($H$108:$H699)+1,0)=B699,"",INDEX(Mal!$D$9:$D$431,COUNTIF($E$108:$F699,"")-COUNT($H$108:$H699)+1,0)),"")</f>
        <v>#N/A</v>
      </c>
      <c r="C700" s="39" t="e">
        <f t="shared" si="38"/>
        <v>#N/A</v>
      </c>
      <c r="D700" s="39" t="e">
        <f>IF($E700="",IF(INDEX(Mal!$F$9:$F$431,COUNTIF($E$108:$F699,"")-COUNT($H$108:$H699)+1,0)=D699,"",INDEX(Mal!$F$9:$F$431,COUNTIF($E$108:$F699,"")-COUNT($H$108:$H699)+1,0)),"")</f>
        <v>#N/A</v>
      </c>
      <c r="E700" s="39" t="e">
        <f>IF(AND(E699="",$H700=$H699),"",IF(VLOOKUP(H700,Mal!$A$9:$B$431,2,0)='Sales Orders'!E699,"",VLOOKUP($H700,Mal!$A$9:$B$431,2,0)))</f>
        <v>#N/A</v>
      </c>
      <c r="F700" s="39" t="e">
        <f>IF($E700="",IF(INDEX(Mal!$C$9:$C$431,COUNTIF($E$108:$F699,"")-COUNT($H$108:$H699)+1,0)=F699,"",INDEX(Mal!$C$9:$C$431,COUNTIF($E$108:$F699,"")-COUNT($H$108:$H699)+1,0)),"")</f>
        <v>#N/A</v>
      </c>
      <c r="G700" s="39" t="e">
        <f t="shared" si="39"/>
        <v>#N/A</v>
      </c>
      <c r="H700" s="39">
        <f>IF(COUNTIF(Mal!$A$9:$A$431,'Sales Orders'!H699)+COUNTIFS(Mal!$A$9:$A$431,H699,Mal!$B$9:$B$431,"&lt;&gt;")+COUNTIFS(Mal!$A$9:$A$431,H699,Mal!$C$9:$C$431,"&lt;&gt;")=COUNTIF('Sales Orders'!$H$108:H699,'Sales Orders'!H699),'Sales Orders'!H699+1,'Sales Orders'!H699)</f>
        <v>2</v>
      </c>
      <c r="I700" s="39" t="e">
        <f>IF(E700="","",IF(Mal!$C$5="","",Mal!$C$5))</f>
        <v>#N/A</v>
      </c>
      <c r="J700" s="39" t="e">
        <f>IF(AND(J699="",$H700=$H699),"",IF(VLOOKUP($H700,Mal!$A$9:$H$431,7,0)='Sales Orders'!J699,"",VLOOKUP($H700,Mal!$A$9:$H$431,7,0)))</f>
        <v>#N/A</v>
      </c>
      <c r="K700" s="39" t="e">
        <f>IF(AND(K699="",$H700=$H699),"",IF(VLOOKUP($H700,Mal!$A$9:$H$431,8,0)='Sales Orders'!K699,"",VLOOKUP($H700,Mal!$A$9:$H$431,8,0)))</f>
        <v>#N/A</v>
      </c>
      <c r="L700" s="39" t="e">
        <f>IF(E700="","",IF(Mal!$C$6="","",Mal!$C$6))</f>
        <v>#N/A</v>
      </c>
      <c r="M700" s="39" t="e">
        <f>IF($E700="",IF(INDEX(Mal!K$9:K$431,COUNTIF($E$108:$F699,"")-COUNT($H$108:$H699)+1,0)=M699,"",INDEX(Mal!K$9:K$431,COUNTIF($E$108:$F699,"")-COUNT($H$108:$H699)+1,0)),"")</f>
        <v>#N/A</v>
      </c>
      <c r="N700" s="39" t="e">
        <f>IF($E700="",IF(INDEX(Mal!L$9:L$431,COUNTIF($E$108:$F699,"")-COUNT($H$108:$H699)+1,0)=N699,"",INDEX(Mal!L$9:L$431,COUNTIF($E$108:$F699,"")-COUNT($H$108:$H699)+1,0)),"")</f>
        <v>#N/A</v>
      </c>
      <c r="O700" s="39" t="e">
        <f>IF($E700="",IF(INDEX(Mal!M$9:M$431,COUNTIF($E$108:$F699,"")-COUNT($H$108:$H699)+1,0)=O699,"",INDEX(Mal!M$9:M$431,COUNTIF($E$108:$F699,"")-COUNT($H$108:$H699)+1,0)),"")</f>
        <v>#N/A</v>
      </c>
      <c r="P700" s="39" t="e">
        <f>IF($E700="",IF(INDEX(Mal!N$9:N$431,COUNTIF($E$108:$F699,"")-COUNT($H$108:$H699)+1,0)=P699,"",INDEX(Mal!N$9:N$431,COUNTIF($E$108:$F699,"")-COUNT($H$108:$H699)+1,0)),"")</f>
        <v>#N/A</v>
      </c>
      <c r="Q700" s="39" t="e">
        <f>IF($E700="",IF(INDEX(Mal!O$9:O$431,COUNTIF($E$108:$F699,"")-COUNT($H$108:$H699)+1,0)=Q699,"",INDEX(Mal!O$9:O$431,COUNTIF($E$108:$F699,"")-COUNT($H$108:$H699)+1,0)),"")</f>
        <v>#N/A</v>
      </c>
      <c r="R700" s="39" t="e">
        <f>IF($E700="",IF(INDEX(Mal!P$9:P$431,COUNTIF($E$108:$F699,"")-COUNT($H$108:$H699)+1,0)=R699,"",INDEX(Mal!P$9:P$431,COUNTIF($E$108:$F699,"")-COUNT($H$108:$H699)+1,0)),"")</f>
        <v>#N/A</v>
      </c>
      <c r="S700" s="39" t="e">
        <f>IF($E700="",IF(INDEX(Mal!Q$9:Q$431,COUNTIF($E$108:$F699,"")-COUNT($H$108:$H699)+1,0)=S699,"",INDEX(Mal!Q$9:Q$431,COUNTIF($E$108:$F699,"")-COUNT($H$108:$H699)+1,0)),"")</f>
        <v>#N/A</v>
      </c>
      <c r="T700" s="39" t="e">
        <f>IF($E700="",IF(INDEX(Mal!R$9:R$431,COUNTIF($E$108:$F699,"")-COUNT($H$108:$H699)+1,0)=T699,"",INDEX(Mal!R$9:R$431,COUNTIF($E$108:$F699,"")-COUNT($H$108:$H699)+1,0)),"")</f>
        <v>#N/A</v>
      </c>
      <c r="U700" s="39" t="e">
        <f>IF($E700="",IF(INDEX(Mal!S$9:S$431,COUNTIF($E$108:$F699,"")-COUNT($H$108:$H699)+1,0)=U699,"",INDEX(Mal!S$9:S$431,COUNTIF($E$108:$F699,"")-COUNT($H$108:$H699)+1,0)),"")</f>
        <v>#N/A</v>
      </c>
      <c r="V700" s="39" t="e">
        <f t="shared" si="36"/>
        <v>#N/A</v>
      </c>
      <c r="W700" s="39" t="e">
        <f>IF(IF(AND(E700="",F700=""),INDEX(Mal!I$9:I$431,(COUNT($H$108:$H700)-COUNTIF($V$108:$V700,"")),0),"")="","",IF(AND(E700="",F700=""),INDEX(Mal!I$9:I$431,(COUNT($H$108:$H700)-COUNTIF($V$108:$V700,"")),0),""))</f>
        <v>#N/A</v>
      </c>
      <c r="X700" s="39" t="e">
        <f>IF($E700="",IF(INDEX(Mal!J$9:J$431,COUNTIF($E$108:$F699,"")-COUNT($H$108:$H699)+1,0)=X699,"",INDEX(Mal!J$9:J$431,COUNTIF($E$108:$F699,"")-COUNT($H$108:$H699)+1,0)),"")</f>
        <v>#N/A</v>
      </c>
      <c r="Y700" s="39" t="e">
        <f>IF(AND(Y699="",$H700=$H699),"",IF(VLOOKUP($H700,Mal!$A$9:$T$431,20,0)='Sales Orders'!Y699,"",VLOOKUP($H700,Mal!$A$9:$T$431,20,0)))</f>
        <v>#N/A</v>
      </c>
      <c r="Z700" s="39" t="e">
        <f t="shared" si="37"/>
        <v>#N/A</v>
      </c>
    </row>
    <row r="701" spans="1:26">
      <c r="A701" t="str">
        <f>IFERROR(IF(VLOOKUP(H701,Mal!$A$9:$A$431,1,0),"","END"),"END")</f>
        <v>END</v>
      </c>
      <c r="B701" s="39" t="e">
        <f>IF($E701="",IF(INDEX(Mal!$D$9:$D$431,COUNTIF($E$108:$F700,"")-COUNT($H$108:$H700)+1,0)=B700,"",INDEX(Mal!$D$9:$D$431,COUNTIF($E$108:$F700,"")-COUNT($H$108:$H700)+1,0)),"")</f>
        <v>#N/A</v>
      </c>
      <c r="C701" s="39" t="e">
        <f t="shared" si="38"/>
        <v>#N/A</v>
      </c>
      <c r="D701" s="39" t="e">
        <f>IF($E701="",IF(INDEX(Mal!$F$9:$F$431,COUNTIF($E$108:$F700,"")-COUNT($H$108:$H700)+1,0)=D700,"",INDEX(Mal!$F$9:$F$431,COUNTIF($E$108:$F700,"")-COUNT($H$108:$H700)+1,0)),"")</f>
        <v>#N/A</v>
      </c>
      <c r="E701" s="39" t="e">
        <f>IF(AND(E700="",$H701=$H700),"",IF(VLOOKUP(H701,Mal!$A$9:$B$431,2,0)='Sales Orders'!E700,"",VLOOKUP($H701,Mal!$A$9:$B$431,2,0)))</f>
        <v>#N/A</v>
      </c>
      <c r="F701" s="39" t="e">
        <f>IF($E701="",IF(INDEX(Mal!$C$9:$C$431,COUNTIF($E$108:$F700,"")-COUNT($H$108:$H700)+1,0)=F700,"",INDEX(Mal!$C$9:$C$431,COUNTIF($E$108:$F700,"")-COUNT($H$108:$H700)+1,0)),"")</f>
        <v>#N/A</v>
      </c>
      <c r="G701" s="39" t="e">
        <f t="shared" si="39"/>
        <v>#N/A</v>
      </c>
      <c r="H701" s="39">
        <f>IF(COUNTIF(Mal!$A$9:$A$431,'Sales Orders'!H700)+COUNTIFS(Mal!$A$9:$A$431,H700,Mal!$B$9:$B$431,"&lt;&gt;")+COUNTIFS(Mal!$A$9:$A$431,H700,Mal!$C$9:$C$431,"&lt;&gt;")=COUNTIF('Sales Orders'!$H$108:H700,'Sales Orders'!H700),'Sales Orders'!H700+1,'Sales Orders'!H700)</f>
        <v>2</v>
      </c>
      <c r="I701" s="39" t="e">
        <f>IF(E701="","",IF(Mal!$C$5="","",Mal!$C$5))</f>
        <v>#N/A</v>
      </c>
      <c r="J701" s="39" t="e">
        <f>IF(AND(J700="",$H701=$H700),"",IF(VLOOKUP($H701,Mal!$A$9:$H$431,7,0)='Sales Orders'!J700,"",VLOOKUP($H701,Mal!$A$9:$H$431,7,0)))</f>
        <v>#N/A</v>
      </c>
      <c r="K701" s="39" t="e">
        <f>IF(AND(K700="",$H701=$H700),"",IF(VLOOKUP($H701,Mal!$A$9:$H$431,8,0)='Sales Orders'!K700,"",VLOOKUP($H701,Mal!$A$9:$H$431,8,0)))</f>
        <v>#N/A</v>
      </c>
      <c r="L701" s="39" t="e">
        <f>IF(E701="","",IF(Mal!$C$6="","",Mal!$C$6))</f>
        <v>#N/A</v>
      </c>
      <c r="M701" s="39" t="e">
        <f>IF($E701="",IF(INDEX(Mal!K$9:K$431,COUNTIF($E$108:$F700,"")-COUNT($H$108:$H700)+1,0)=M700,"",INDEX(Mal!K$9:K$431,COUNTIF($E$108:$F700,"")-COUNT($H$108:$H700)+1,0)),"")</f>
        <v>#N/A</v>
      </c>
      <c r="N701" s="39" t="e">
        <f>IF($E701="",IF(INDEX(Mal!L$9:L$431,COUNTIF($E$108:$F700,"")-COUNT($H$108:$H700)+1,0)=N700,"",INDEX(Mal!L$9:L$431,COUNTIF($E$108:$F700,"")-COUNT($H$108:$H700)+1,0)),"")</f>
        <v>#N/A</v>
      </c>
      <c r="O701" s="39" t="e">
        <f>IF($E701="",IF(INDEX(Mal!M$9:M$431,COUNTIF($E$108:$F700,"")-COUNT($H$108:$H700)+1,0)=O700,"",INDEX(Mal!M$9:M$431,COUNTIF($E$108:$F700,"")-COUNT($H$108:$H700)+1,0)),"")</f>
        <v>#N/A</v>
      </c>
      <c r="P701" s="39" t="e">
        <f>IF($E701="",IF(INDEX(Mal!N$9:N$431,COUNTIF($E$108:$F700,"")-COUNT($H$108:$H700)+1,0)=P700,"",INDEX(Mal!N$9:N$431,COUNTIF($E$108:$F700,"")-COUNT($H$108:$H700)+1,0)),"")</f>
        <v>#N/A</v>
      </c>
      <c r="Q701" s="39" t="e">
        <f>IF($E701="",IF(INDEX(Mal!O$9:O$431,COUNTIF($E$108:$F700,"")-COUNT($H$108:$H700)+1,0)=Q700,"",INDEX(Mal!O$9:O$431,COUNTIF($E$108:$F700,"")-COUNT($H$108:$H700)+1,0)),"")</f>
        <v>#N/A</v>
      </c>
      <c r="R701" s="39" t="e">
        <f>IF($E701="",IF(INDEX(Mal!P$9:P$431,COUNTIF($E$108:$F700,"")-COUNT($H$108:$H700)+1,0)=R700,"",INDEX(Mal!P$9:P$431,COUNTIF($E$108:$F700,"")-COUNT($H$108:$H700)+1,0)),"")</f>
        <v>#N/A</v>
      </c>
      <c r="S701" s="39" t="e">
        <f>IF($E701="",IF(INDEX(Mal!Q$9:Q$431,COUNTIF($E$108:$F700,"")-COUNT($H$108:$H700)+1,0)=S700,"",INDEX(Mal!Q$9:Q$431,COUNTIF($E$108:$F700,"")-COUNT($H$108:$H700)+1,0)),"")</f>
        <v>#N/A</v>
      </c>
      <c r="T701" s="39" t="e">
        <f>IF($E701="",IF(INDEX(Mal!R$9:R$431,COUNTIF($E$108:$F700,"")-COUNT($H$108:$H700)+1,0)=T700,"",INDEX(Mal!R$9:R$431,COUNTIF($E$108:$F700,"")-COUNT($H$108:$H700)+1,0)),"")</f>
        <v>#N/A</v>
      </c>
      <c r="U701" s="39" t="e">
        <f>IF($E701="",IF(INDEX(Mal!S$9:S$431,COUNTIF($E$108:$F700,"")-COUNT($H$108:$H700)+1,0)=U700,"",INDEX(Mal!S$9:S$431,COUNTIF($E$108:$F700,"")-COUNT($H$108:$H700)+1,0)),"")</f>
        <v>#N/A</v>
      </c>
      <c r="V701" s="39" t="e">
        <f t="shared" si="36"/>
        <v>#N/A</v>
      </c>
      <c r="W701" s="39" t="e">
        <f>IF(IF(AND(E701="",F701=""),INDEX(Mal!I$9:I$431,(COUNT($H$108:$H701)-COUNTIF($V$108:$V701,"")),0),"")="","",IF(AND(E701="",F701=""),INDEX(Mal!I$9:I$431,(COUNT($H$108:$H701)-COUNTIF($V$108:$V701,"")),0),""))</f>
        <v>#N/A</v>
      </c>
      <c r="X701" s="39" t="e">
        <f>IF($E701="",IF(INDEX(Mal!J$9:J$431,COUNTIF($E$108:$F700,"")-COUNT($H$108:$H700)+1,0)=X700,"",INDEX(Mal!J$9:J$431,COUNTIF($E$108:$F700,"")-COUNT($H$108:$H700)+1,0)),"")</f>
        <v>#N/A</v>
      </c>
      <c r="Y701" s="39" t="e">
        <f>IF(AND(Y700="",$H701=$H700),"",IF(VLOOKUP($H701,Mal!$A$9:$T$431,20,0)='Sales Orders'!Y700,"",VLOOKUP($H701,Mal!$A$9:$T$431,20,0)))</f>
        <v>#N/A</v>
      </c>
      <c r="Z701" s="39" t="e">
        <f t="shared" si="37"/>
        <v>#N/A</v>
      </c>
    </row>
    <row r="702" spans="1:26">
      <c r="A702" t="str">
        <f>IFERROR(IF(VLOOKUP(H702,Mal!$A$9:$A$431,1,0),"","END"),"END")</f>
        <v>END</v>
      </c>
      <c r="B702" s="39" t="e">
        <f>IF($E702="",IF(INDEX(Mal!$D$9:$D$431,COUNTIF($E$108:$F701,"")-COUNT($H$108:$H701)+1,0)=B701,"",INDEX(Mal!$D$9:$D$431,COUNTIF($E$108:$F701,"")-COUNT($H$108:$H701)+1,0)),"")</f>
        <v>#N/A</v>
      </c>
      <c r="C702" s="39" t="e">
        <f t="shared" si="38"/>
        <v>#N/A</v>
      </c>
      <c r="D702" s="39" t="e">
        <f>IF($E702="",IF(INDEX(Mal!$F$9:$F$431,COUNTIF($E$108:$F701,"")-COUNT($H$108:$H701)+1,0)=D701,"",INDEX(Mal!$F$9:$F$431,COUNTIF($E$108:$F701,"")-COUNT($H$108:$H701)+1,0)),"")</f>
        <v>#N/A</v>
      </c>
      <c r="E702" s="39" t="e">
        <f>IF(AND(E701="",$H702=$H701),"",IF(VLOOKUP(H702,Mal!$A$9:$B$431,2,0)='Sales Orders'!E701,"",VLOOKUP($H702,Mal!$A$9:$B$431,2,0)))</f>
        <v>#N/A</v>
      </c>
      <c r="F702" s="39" t="e">
        <f>IF($E702="",IF(INDEX(Mal!$C$9:$C$431,COUNTIF($E$108:$F701,"")-COUNT($H$108:$H701)+1,0)=F701,"",INDEX(Mal!$C$9:$C$431,COUNTIF($E$108:$F701,"")-COUNT($H$108:$H701)+1,0)),"")</f>
        <v>#N/A</v>
      </c>
      <c r="G702" s="39" t="e">
        <f t="shared" si="39"/>
        <v>#N/A</v>
      </c>
      <c r="H702" s="39">
        <f>IF(COUNTIF(Mal!$A$9:$A$431,'Sales Orders'!H701)+COUNTIFS(Mal!$A$9:$A$431,H701,Mal!$B$9:$B$431,"&lt;&gt;")+COUNTIFS(Mal!$A$9:$A$431,H701,Mal!$C$9:$C$431,"&lt;&gt;")=COUNTIF('Sales Orders'!$H$108:H701,'Sales Orders'!H701),'Sales Orders'!H701+1,'Sales Orders'!H701)</f>
        <v>2</v>
      </c>
      <c r="I702" s="39" t="e">
        <f>IF(E702="","",IF(Mal!$C$5="","",Mal!$C$5))</f>
        <v>#N/A</v>
      </c>
      <c r="J702" s="39" t="e">
        <f>IF(AND(J701="",$H702=$H701),"",IF(VLOOKUP($H702,Mal!$A$9:$H$431,7,0)='Sales Orders'!J701,"",VLOOKUP($H702,Mal!$A$9:$H$431,7,0)))</f>
        <v>#N/A</v>
      </c>
      <c r="K702" s="39" t="e">
        <f>IF(AND(K701="",$H702=$H701),"",IF(VLOOKUP($H702,Mal!$A$9:$H$431,8,0)='Sales Orders'!K701,"",VLOOKUP($H702,Mal!$A$9:$H$431,8,0)))</f>
        <v>#N/A</v>
      </c>
      <c r="L702" s="39" t="e">
        <f>IF(E702="","",IF(Mal!$C$6="","",Mal!$C$6))</f>
        <v>#N/A</v>
      </c>
      <c r="M702" s="39" t="e">
        <f>IF($E702="",IF(INDEX(Mal!K$9:K$431,COUNTIF($E$108:$F701,"")-COUNT($H$108:$H701)+1,0)=M701,"",INDEX(Mal!K$9:K$431,COUNTIF($E$108:$F701,"")-COUNT($H$108:$H701)+1,0)),"")</f>
        <v>#N/A</v>
      </c>
      <c r="N702" s="39" t="e">
        <f>IF($E702="",IF(INDEX(Mal!L$9:L$431,COUNTIF($E$108:$F701,"")-COUNT($H$108:$H701)+1,0)=N701,"",INDEX(Mal!L$9:L$431,COUNTIF($E$108:$F701,"")-COUNT($H$108:$H701)+1,0)),"")</f>
        <v>#N/A</v>
      </c>
      <c r="O702" s="39" t="e">
        <f>IF($E702="",IF(INDEX(Mal!M$9:M$431,COUNTIF($E$108:$F701,"")-COUNT($H$108:$H701)+1,0)=O701,"",INDEX(Mal!M$9:M$431,COUNTIF($E$108:$F701,"")-COUNT($H$108:$H701)+1,0)),"")</f>
        <v>#N/A</v>
      </c>
      <c r="P702" s="39" t="e">
        <f>IF($E702="",IF(INDEX(Mal!N$9:N$431,COUNTIF($E$108:$F701,"")-COUNT($H$108:$H701)+1,0)=P701,"",INDEX(Mal!N$9:N$431,COUNTIF($E$108:$F701,"")-COUNT($H$108:$H701)+1,0)),"")</f>
        <v>#N/A</v>
      </c>
      <c r="Q702" s="39" t="e">
        <f>IF($E702="",IF(INDEX(Mal!O$9:O$431,COUNTIF($E$108:$F701,"")-COUNT($H$108:$H701)+1,0)=Q701,"",INDEX(Mal!O$9:O$431,COUNTIF($E$108:$F701,"")-COUNT($H$108:$H701)+1,0)),"")</f>
        <v>#N/A</v>
      </c>
      <c r="R702" s="39" t="e">
        <f>IF($E702="",IF(INDEX(Mal!P$9:P$431,COUNTIF($E$108:$F701,"")-COUNT($H$108:$H701)+1,0)=R701,"",INDEX(Mal!P$9:P$431,COUNTIF($E$108:$F701,"")-COUNT($H$108:$H701)+1,0)),"")</f>
        <v>#N/A</v>
      </c>
      <c r="S702" s="39" t="e">
        <f>IF($E702="",IF(INDEX(Mal!Q$9:Q$431,COUNTIF($E$108:$F701,"")-COUNT($H$108:$H701)+1,0)=S701,"",INDEX(Mal!Q$9:Q$431,COUNTIF($E$108:$F701,"")-COUNT($H$108:$H701)+1,0)),"")</f>
        <v>#N/A</v>
      </c>
      <c r="T702" s="39" t="e">
        <f>IF($E702="",IF(INDEX(Mal!R$9:R$431,COUNTIF($E$108:$F701,"")-COUNT($H$108:$H701)+1,0)=T701,"",INDEX(Mal!R$9:R$431,COUNTIF($E$108:$F701,"")-COUNT($H$108:$H701)+1,0)),"")</f>
        <v>#N/A</v>
      </c>
      <c r="U702" s="39" t="e">
        <f>IF($E702="",IF(INDEX(Mal!S$9:S$431,COUNTIF($E$108:$F701,"")-COUNT($H$108:$H701)+1,0)=U701,"",INDEX(Mal!S$9:S$431,COUNTIF($E$108:$F701,"")-COUNT($H$108:$H701)+1,0)),"")</f>
        <v>#N/A</v>
      </c>
      <c r="V702" s="39" t="e">
        <f t="shared" si="36"/>
        <v>#N/A</v>
      </c>
      <c r="W702" s="39" t="e">
        <f>IF(IF(AND(E702="",F702=""),INDEX(Mal!I$9:I$431,(COUNT($H$108:$H702)-COUNTIF($V$108:$V702,"")),0),"")="","",IF(AND(E702="",F702=""),INDEX(Mal!I$9:I$431,(COUNT($H$108:$H702)-COUNTIF($V$108:$V702,"")),0),""))</f>
        <v>#N/A</v>
      </c>
      <c r="X702" s="39" t="e">
        <f>IF($E702="",IF(INDEX(Mal!J$9:J$431,COUNTIF($E$108:$F701,"")-COUNT($H$108:$H701)+1,0)=X701,"",INDEX(Mal!J$9:J$431,COUNTIF($E$108:$F701,"")-COUNT($H$108:$H701)+1,0)),"")</f>
        <v>#N/A</v>
      </c>
      <c r="Y702" s="39" t="e">
        <f>IF(AND(Y701="",$H702=$H701),"",IF(VLOOKUP($H702,Mal!$A$9:$T$431,20,0)='Sales Orders'!Y701,"",VLOOKUP($H702,Mal!$A$9:$T$431,20,0)))</f>
        <v>#N/A</v>
      </c>
      <c r="Z702" s="39" t="e">
        <f t="shared" si="37"/>
        <v>#N/A</v>
      </c>
    </row>
    <row r="703" spans="1:26">
      <c r="A703" t="str">
        <f>IFERROR(IF(VLOOKUP(H703,Mal!$A$9:$A$431,1,0),"","END"),"END")</f>
        <v>END</v>
      </c>
      <c r="B703" s="39" t="e">
        <f>IF($E703="",IF(INDEX(Mal!$D$9:$D$431,COUNTIF($E$108:$F702,"")-COUNT($H$108:$H702)+1,0)=B702,"",INDEX(Mal!$D$9:$D$431,COUNTIF($E$108:$F702,"")-COUNT($H$108:$H702)+1,0)),"")</f>
        <v>#N/A</v>
      </c>
      <c r="C703" s="39" t="e">
        <f t="shared" si="38"/>
        <v>#N/A</v>
      </c>
      <c r="D703" s="39" t="e">
        <f>IF($E703="",IF(INDEX(Mal!$F$9:$F$431,COUNTIF($E$108:$F702,"")-COUNT($H$108:$H702)+1,0)=D702,"",INDEX(Mal!$F$9:$F$431,COUNTIF($E$108:$F702,"")-COUNT($H$108:$H702)+1,0)),"")</f>
        <v>#N/A</v>
      </c>
      <c r="E703" s="39" t="e">
        <f>IF(AND(E702="",$H703=$H702),"",IF(VLOOKUP(H703,Mal!$A$9:$B$431,2,0)='Sales Orders'!E702,"",VLOOKUP($H703,Mal!$A$9:$B$431,2,0)))</f>
        <v>#N/A</v>
      </c>
      <c r="F703" s="39" t="e">
        <f>IF($E703="",IF(INDEX(Mal!$C$9:$C$431,COUNTIF($E$108:$F702,"")-COUNT($H$108:$H702)+1,0)=F702,"",INDEX(Mal!$C$9:$C$431,COUNTIF($E$108:$F702,"")-COUNT($H$108:$H702)+1,0)),"")</f>
        <v>#N/A</v>
      </c>
      <c r="G703" s="39" t="e">
        <f t="shared" si="39"/>
        <v>#N/A</v>
      </c>
      <c r="H703" s="39">
        <f>IF(COUNTIF(Mal!$A$9:$A$431,'Sales Orders'!H702)+COUNTIFS(Mal!$A$9:$A$431,H702,Mal!$B$9:$B$431,"&lt;&gt;")+COUNTIFS(Mal!$A$9:$A$431,H702,Mal!$C$9:$C$431,"&lt;&gt;")=COUNTIF('Sales Orders'!$H$108:H702,'Sales Orders'!H702),'Sales Orders'!H702+1,'Sales Orders'!H702)</f>
        <v>2</v>
      </c>
      <c r="I703" s="39" t="e">
        <f>IF(E703="","",IF(Mal!$C$5="","",Mal!$C$5))</f>
        <v>#N/A</v>
      </c>
      <c r="J703" s="39" t="e">
        <f>IF(AND(J702="",$H703=$H702),"",IF(VLOOKUP($H703,Mal!$A$9:$H$431,7,0)='Sales Orders'!J702,"",VLOOKUP($H703,Mal!$A$9:$H$431,7,0)))</f>
        <v>#N/A</v>
      </c>
      <c r="K703" s="39" t="e">
        <f>IF(AND(K702="",$H703=$H702),"",IF(VLOOKUP($H703,Mal!$A$9:$H$431,8,0)='Sales Orders'!K702,"",VLOOKUP($H703,Mal!$A$9:$H$431,8,0)))</f>
        <v>#N/A</v>
      </c>
      <c r="L703" s="39" t="e">
        <f>IF(E703="","",IF(Mal!$C$6="","",Mal!$C$6))</f>
        <v>#N/A</v>
      </c>
      <c r="M703" s="39" t="e">
        <f>IF($E703="",IF(INDEX(Mal!K$9:K$431,COUNTIF($E$108:$F702,"")-COUNT($H$108:$H702)+1,0)=M702,"",INDEX(Mal!K$9:K$431,COUNTIF($E$108:$F702,"")-COUNT($H$108:$H702)+1,0)),"")</f>
        <v>#N/A</v>
      </c>
      <c r="N703" s="39" t="e">
        <f>IF($E703="",IF(INDEX(Mal!L$9:L$431,COUNTIF($E$108:$F702,"")-COUNT($H$108:$H702)+1,0)=N702,"",INDEX(Mal!L$9:L$431,COUNTIF($E$108:$F702,"")-COUNT($H$108:$H702)+1,0)),"")</f>
        <v>#N/A</v>
      </c>
      <c r="O703" s="39" t="e">
        <f>IF($E703="",IF(INDEX(Mal!M$9:M$431,COUNTIF($E$108:$F702,"")-COUNT($H$108:$H702)+1,0)=O702,"",INDEX(Mal!M$9:M$431,COUNTIF($E$108:$F702,"")-COUNT($H$108:$H702)+1,0)),"")</f>
        <v>#N/A</v>
      </c>
      <c r="P703" s="39" t="e">
        <f>IF($E703="",IF(INDEX(Mal!N$9:N$431,COUNTIF($E$108:$F702,"")-COUNT($H$108:$H702)+1,0)=P702,"",INDEX(Mal!N$9:N$431,COUNTIF($E$108:$F702,"")-COUNT($H$108:$H702)+1,0)),"")</f>
        <v>#N/A</v>
      </c>
      <c r="Q703" s="39" t="e">
        <f>IF($E703="",IF(INDEX(Mal!O$9:O$431,COUNTIF($E$108:$F702,"")-COUNT($H$108:$H702)+1,0)=Q702,"",INDEX(Mal!O$9:O$431,COUNTIF($E$108:$F702,"")-COUNT($H$108:$H702)+1,0)),"")</f>
        <v>#N/A</v>
      </c>
      <c r="R703" s="39" t="e">
        <f>IF($E703="",IF(INDEX(Mal!P$9:P$431,COUNTIF($E$108:$F702,"")-COUNT($H$108:$H702)+1,0)=R702,"",INDEX(Mal!P$9:P$431,COUNTIF($E$108:$F702,"")-COUNT($H$108:$H702)+1,0)),"")</f>
        <v>#N/A</v>
      </c>
      <c r="S703" s="39" t="e">
        <f>IF($E703="",IF(INDEX(Mal!Q$9:Q$431,COUNTIF($E$108:$F702,"")-COUNT($H$108:$H702)+1,0)=S702,"",INDEX(Mal!Q$9:Q$431,COUNTIF($E$108:$F702,"")-COUNT($H$108:$H702)+1,0)),"")</f>
        <v>#N/A</v>
      </c>
      <c r="T703" s="39" t="e">
        <f>IF($E703="",IF(INDEX(Mal!R$9:R$431,COUNTIF($E$108:$F702,"")-COUNT($H$108:$H702)+1,0)=T702,"",INDEX(Mal!R$9:R$431,COUNTIF($E$108:$F702,"")-COUNT($H$108:$H702)+1,0)),"")</f>
        <v>#N/A</v>
      </c>
      <c r="U703" s="39" t="e">
        <f>IF($E703="",IF(INDEX(Mal!S$9:S$431,COUNTIF($E$108:$F702,"")-COUNT($H$108:$H702)+1,0)=U702,"",INDEX(Mal!S$9:S$431,COUNTIF($E$108:$F702,"")-COUNT($H$108:$H702)+1,0)),"")</f>
        <v>#N/A</v>
      </c>
      <c r="V703" s="39" t="e">
        <f t="shared" si="36"/>
        <v>#N/A</v>
      </c>
      <c r="W703" s="39" t="e">
        <f>IF(IF(AND(E703="",F703=""),INDEX(Mal!I$9:I$431,(COUNT($H$108:$H703)-COUNTIF($V$108:$V703,"")),0),"")="","",IF(AND(E703="",F703=""),INDEX(Mal!I$9:I$431,(COUNT($H$108:$H703)-COUNTIF($V$108:$V703,"")),0),""))</f>
        <v>#N/A</v>
      </c>
      <c r="X703" s="39" t="e">
        <f>IF($E703="",IF(INDEX(Mal!J$9:J$431,COUNTIF($E$108:$F702,"")-COUNT($H$108:$H702)+1,0)=X702,"",INDEX(Mal!J$9:J$431,COUNTIF($E$108:$F702,"")-COUNT($H$108:$H702)+1,0)),"")</f>
        <v>#N/A</v>
      </c>
      <c r="Y703" s="39" t="e">
        <f>IF(AND(Y702="",$H703=$H702),"",IF(VLOOKUP($H703,Mal!$A$9:$T$431,20,0)='Sales Orders'!Y702,"",VLOOKUP($H703,Mal!$A$9:$T$431,20,0)))</f>
        <v>#N/A</v>
      </c>
      <c r="Z703" s="39" t="e">
        <f t="shared" si="37"/>
        <v>#N/A</v>
      </c>
    </row>
    <row r="704" spans="1:26">
      <c r="A704" t="str">
        <f>IFERROR(IF(VLOOKUP(H704,Mal!$A$9:$A$431,1,0),"","END"),"END")</f>
        <v>END</v>
      </c>
      <c r="B704" s="39" t="e">
        <f>IF($E704="",IF(INDEX(Mal!$D$9:$D$431,COUNTIF($E$108:$F703,"")-COUNT($H$108:$H703)+1,0)=B703,"",INDEX(Mal!$D$9:$D$431,COUNTIF($E$108:$F703,"")-COUNT($H$108:$H703)+1,0)),"")</f>
        <v>#N/A</v>
      </c>
      <c r="C704" s="39" t="e">
        <f t="shared" si="38"/>
        <v>#N/A</v>
      </c>
      <c r="D704" s="39" t="e">
        <f>IF($E704="",IF(INDEX(Mal!$F$9:$F$431,COUNTIF($E$108:$F703,"")-COUNT($H$108:$H703)+1,0)=D703,"",INDEX(Mal!$F$9:$F$431,COUNTIF($E$108:$F703,"")-COUNT($H$108:$H703)+1,0)),"")</f>
        <v>#N/A</v>
      </c>
      <c r="E704" s="39" t="e">
        <f>IF(AND(E703="",$H704=$H703),"",IF(VLOOKUP(H704,Mal!$A$9:$B$431,2,0)='Sales Orders'!E703,"",VLOOKUP($H704,Mal!$A$9:$B$431,2,0)))</f>
        <v>#N/A</v>
      </c>
      <c r="F704" s="39" t="e">
        <f>IF($E704="",IF(INDEX(Mal!$C$9:$C$431,COUNTIF($E$108:$F703,"")-COUNT($H$108:$H703)+1,0)=F703,"",INDEX(Mal!$C$9:$C$431,COUNTIF($E$108:$F703,"")-COUNT($H$108:$H703)+1,0)),"")</f>
        <v>#N/A</v>
      </c>
      <c r="G704" s="39" t="e">
        <f t="shared" si="39"/>
        <v>#N/A</v>
      </c>
      <c r="H704" s="39">
        <f>IF(COUNTIF(Mal!$A$9:$A$431,'Sales Orders'!H703)+COUNTIFS(Mal!$A$9:$A$431,H703,Mal!$B$9:$B$431,"&lt;&gt;")+COUNTIFS(Mal!$A$9:$A$431,H703,Mal!$C$9:$C$431,"&lt;&gt;")=COUNTIF('Sales Orders'!$H$108:H703,'Sales Orders'!H703),'Sales Orders'!H703+1,'Sales Orders'!H703)</f>
        <v>2</v>
      </c>
      <c r="I704" s="39" t="e">
        <f>IF(E704="","",IF(Mal!$C$5="","",Mal!$C$5))</f>
        <v>#N/A</v>
      </c>
      <c r="J704" s="39" t="e">
        <f>IF(AND(J703="",$H704=$H703),"",IF(VLOOKUP($H704,Mal!$A$9:$H$431,7,0)='Sales Orders'!J703,"",VLOOKUP($H704,Mal!$A$9:$H$431,7,0)))</f>
        <v>#N/A</v>
      </c>
      <c r="K704" s="39" t="e">
        <f>IF(AND(K703="",$H704=$H703),"",IF(VLOOKUP($H704,Mal!$A$9:$H$431,8,0)='Sales Orders'!K703,"",VLOOKUP($H704,Mal!$A$9:$H$431,8,0)))</f>
        <v>#N/A</v>
      </c>
      <c r="L704" s="39" t="e">
        <f>IF(E704="","",IF(Mal!$C$6="","",Mal!$C$6))</f>
        <v>#N/A</v>
      </c>
      <c r="M704" s="39" t="e">
        <f>IF($E704="",IF(INDEX(Mal!K$9:K$431,COUNTIF($E$108:$F703,"")-COUNT($H$108:$H703)+1,0)=M703,"",INDEX(Mal!K$9:K$431,COUNTIF($E$108:$F703,"")-COUNT($H$108:$H703)+1,0)),"")</f>
        <v>#N/A</v>
      </c>
      <c r="N704" s="39" t="e">
        <f>IF($E704="",IF(INDEX(Mal!L$9:L$431,COUNTIF($E$108:$F703,"")-COUNT($H$108:$H703)+1,0)=N703,"",INDEX(Mal!L$9:L$431,COUNTIF($E$108:$F703,"")-COUNT($H$108:$H703)+1,0)),"")</f>
        <v>#N/A</v>
      </c>
      <c r="O704" s="39" t="e">
        <f>IF($E704="",IF(INDEX(Mal!M$9:M$431,COUNTIF($E$108:$F703,"")-COUNT($H$108:$H703)+1,0)=O703,"",INDEX(Mal!M$9:M$431,COUNTIF($E$108:$F703,"")-COUNT($H$108:$H703)+1,0)),"")</f>
        <v>#N/A</v>
      </c>
      <c r="P704" s="39" t="e">
        <f>IF($E704="",IF(INDEX(Mal!N$9:N$431,COUNTIF($E$108:$F703,"")-COUNT($H$108:$H703)+1,0)=P703,"",INDEX(Mal!N$9:N$431,COUNTIF($E$108:$F703,"")-COUNT($H$108:$H703)+1,0)),"")</f>
        <v>#N/A</v>
      </c>
      <c r="Q704" s="39" t="e">
        <f>IF($E704="",IF(INDEX(Mal!O$9:O$431,COUNTIF($E$108:$F703,"")-COUNT($H$108:$H703)+1,0)=Q703,"",INDEX(Mal!O$9:O$431,COUNTIF($E$108:$F703,"")-COUNT($H$108:$H703)+1,0)),"")</f>
        <v>#N/A</v>
      </c>
      <c r="R704" s="39" t="e">
        <f>IF($E704="",IF(INDEX(Mal!P$9:P$431,COUNTIF($E$108:$F703,"")-COUNT($H$108:$H703)+1,0)=R703,"",INDEX(Mal!P$9:P$431,COUNTIF($E$108:$F703,"")-COUNT($H$108:$H703)+1,0)),"")</f>
        <v>#N/A</v>
      </c>
      <c r="S704" s="39" t="e">
        <f>IF($E704="",IF(INDEX(Mal!Q$9:Q$431,COUNTIF($E$108:$F703,"")-COUNT($H$108:$H703)+1,0)=S703,"",INDEX(Mal!Q$9:Q$431,COUNTIF($E$108:$F703,"")-COUNT($H$108:$H703)+1,0)),"")</f>
        <v>#N/A</v>
      </c>
      <c r="T704" s="39" t="e">
        <f>IF($E704="",IF(INDEX(Mal!R$9:R$431,COUNTIF($E$108:$F703,"")-COUNT($H$108:$H703)+1,0)=T703,"",INDEX(Mal!R$9:R$431,COUNTIF($E$108:$F703,"")-COUNT($H$108:$H703)+1,0)),"")</f>
        <v>#N/A</v>
      </c>
      <c r="U704" s="39" t="e">
        <f>IF($E704="",IF(INDEX(Mal!S$9:S$431,COUNTIF($E$108:$F703,"")-COUNT($H$108:$H703)+1,0)=U703,"",INDEX(Mal!S$9:S$431,COUNTIF($E$108:$F703,"")-COUNT($H$108:$H703)+1,0)),"")</f>
        <v>#N/A</v>
      </c>
      <c r="V704" s="39" t="e">
        <f t="shared" si="36"/>
        <v>#N/A</v>
      </c>
      <c r="W704" s="39" t="e">
        <f>IF(IF(AND(E704="",F704=""),INDEX(Mal!I$9:I$431,(COUNT($H$108:$H704)-COUNTIF($V$108:$V704,"")),0),"")="","",IF(AND(E704="",F704=""),INDEX(Mal!I$9:I$431,(COUNT($H$108:$H704)-COUNTIF($V$108:$V704,"")),0),""))</f>
        <v>#N/A</v>
      </c>
      <c r="X704" s="39" t="e">
        <f>IF($E704="",IF(INDEX(Mal!J$9:J$431,COUNTIF($E$108:$F703,"")-COUNT($H$108:$H703)+1,0)=X703,"",INDEX(Mal!J$9:J$431,COUNTIF($E$108:$F703,"")-COUNT($H$108:$H703)+1,0)),"")</f>
        <v>#N/A</v>
      </c>
      <c r="Y704" s="39" t="e">
        <f>IF(AND(Y703="",$H704=$H703),"",IF(VLOOKUP($H704,Mal!$A$9:$T$431,20,0)='Sales Orders'!Y703,"",VLOOKUP($H704,Mal!$A$9:$T$431,20,0)))</f>
        <v>#N/A</v>
      </c>
      <c r="Z704" s="39" t="e">
        <f t="shared" si="37"/>
        <v>#N/A</v>
      </c>
    </row>
    <row r="705" spans="1:26">
      <c r="A705" t="str">
        <f>IFERROR(IF(VLOOKUP(H705,Mal!$A$9:$A$431,1,0),"","END"),"END")</f>
        <v>END</v>
      </c>
      <c r="B705" s="39" t="e">
        <f>IF($E705="",IF(INDEX(Mal!$D$9:$D$431,COUNTIF($E$108:$F704,"")-COUNT($H$108:$H704)+1,0)=B704,"",INDEX(Mal!$D$9:$D$431,COUNTIF($E$108:$F704,"")-COUNT($H$108:$H704)+1,0)),"")</f>
        <v>#N/A</v>
      </c>
      <c r="C705" s="39" t="e">
        <f t="shared" si="38"/>
        <v>#N/A</v>
      </c>
      <c r="D705" s="39" t="e">
        <f>IF($E705="",IF(INDEX(Mal!$F$9:$F$431,COUNTIF($E$108:$F704,"")-COUNT($H$108:$H704)+1,0)=D704,"",INDEX(Mal!$F$9:$F$431,COUNTIF($E$108:$F704,"")-COUNT($H$108:$H704)+1,0)),"")</f>
        <v>#N/A</v>
      </c>
      <c r="E705" s="39" t="e">
        <f>IF(AND(E704="",$H705=$H704),"",IF(VLOOKUP(H705,Mal!$A$9:$B$431,2,0)='Sales Orders'!E704,"",VLOOKUP($H705,Mal!$A$9:$B$431,2,0)))</f>
        <v>#N/A</v>
      </c>
      <c r="F705" s="39" t="e">
        <f>IF($E705="",IF(INDEX(Mal!$C$9:$C$431,COUNTIF($E$108:$F704,"")-COUNT($H$108:$H704)+1,0)=F704,"",INDEX(Mal!$C$9:$C$431,COUNTIF($E$108:$F704,"")-COUNT($H$108:$H704)+1,0)),"")</f>
        <v>#N/A</v>
      </c>
      <c r="G705" s="39" t="e">
        <f t="shared" si="39"/>
        <v>#N/A</v>
      </c>
      <c r="H705" s="39">
        <f>IF(COUNTIF(Mal!$A$9:$A$431,'Sales Orders'!H704)+COUNTIFS(Mal!$A$9:$A$431,H704,Mal!$B$9:$B$431,"&lt;&gt;")+COUNTIFS(Mal!$A$9:$A$431,H704,Mal!$C$9:$C$431,"&lt;&gt;")=COUNTIF('Sales Orders'!$H$108:H704,'Sales Orders'!H704),'Sales Orders'!H704+1,'Sales Orders'!H704)</f>
        <v>2</v>
      </c>
      <c r="I705" s="39" t="e">
        <f>IF(E705="","",IF(Mal!$C$5="","",Mal!$C$5))</f>
        <v>#N/A</v>
      </c>
      <c r="J705" s="39" t="e">
        <f>IF(AND(J704="",$H705=$H704),"",IF(VLOOKUP($H705,Mal!$A$9:$H$431,7,0)='Sales Orders'!J704,"",VLOOKUP($H705,Mal!$A$9:$H$431,7,0)))</f>
        <v>#N/A</v>
      </c>
      <c r="K705" s="39" t="e">
        <f>IF(AND(K704="",$H705=$H704),"",IF(VLOOKUP($H705,Mal!$A$9:$H$431,8,0)='Sales Orders'!K704,"",VLOOKUP($H705,Mal!$A$9:$H$431,8,0)))</f>
        <v>#N/A</v>
      </c>
      <c r="L705" s="39" t="e">
        <f>IF(E705="","",IF(Mal!$C$6="","",Mal!$C$6))</f>
        <v>#N/A</v>
      </c>
      <c r="M705" s="39" t="e">
        <f>IF($E705="",IF(INDEX(Mal!K$9:K$431,COUNTIF($E$108:$F704,"")-COUNT($H$108:$H704)+1,0)=M704,"",INDEX(Mal!K$9:K$431,COUNTIF($E$108:$F704,"")-COUNT($H$108:$H704)+1,0)),"")</f>
        <v>#N/A</v>
      </c>
      <c r="N705" s="39" t="e">
        <f>IF($E705="",IF(INDEX(Mal!L$9:L$431,COUNTIF($E$108:$F704,"")-COUNT($H$108:$H704)+1,0)=N704,"",INDEX(Mal!L$9:L$431,COUNTIF($E$108:$F704,"")-COUNT($H$108:$H704)+1,0)),"")</f>
        <v>#N/A</v>
      </c>
      <c r="O705" s="39" t="e">
        <f>IF($E705="",IF(INDEX(Mal!M$9:M$431,COUNTIF($E$108:$F704,"")-COUNT($H$108:$H704)+1,0)=O704,"",INDEX(Mal!M$9:M$431,COUNTIF($E$108:$F704,"")-COUNT($H$108:$H704)+1,0)),"")</f>
        <v>#N/A</v>
      </c>
      <c r="P705" s="39" t="e">
        <f>IF($E705="",IF(INDEX(Mal!N$9:N$431,COUNTIF($E$108:$F704,"")-COUNT($H$108:$H704)+1,0)=P704,"",INDEX(Mal!N$9:N$431,COUNTIF($E$108:$F704,"")-COUNT($H$108:$H704)+1,0)),"")</f>
        <v>#N/A</v>
      </c>
      <c r="Q705" s="39" t="e">
        <f>IF($E705="",IF(INDEX(Mal!O$9:O$431,COUNTIF($E$108:$F704,"")-COUNT($H$108:$H704)+1,0)=Q704,"",INDEX(Mal!O$9:O$431,COUNTIF($E$108:$F704,"")-COUNT($H$108:$H704)+1,0)),"")</f>
        <v>#N/A</v>
      </c>
      <c r="R705" s="39" t="e">
        <f>IF($E705="",IF(INDEX(Mal!P$9:P$431,COUNTIF($E$108:$F704,"")-COUNT($H$108:$H704)+1,0)=R704,"",INDEX(Mal!P$9:P$431,COUNTIF($E$108:$F704,"")-COUNT($H$108:$H704)+1,0)),"")</f>
        <v>#N/A</v>
      </c>
      <c r="S705" s="39" t="e">
        <f>IF($E705="",IF(INDEX(Mal!Q$9:Q$431,COUNTIF($E$108:$F704,"")-COUNT($H$108:$H704)+1,0)=S704,"",INDEX(Mal!Q$9:Q$431,COUNTIF($E$108:$F704,"")-COUNT($H$108:$H704)+1,0)),"")</f>
        <v>#N/A</v>
      </c>
      <c r="T705" s="39" t="e">
        <f>IF($E705="",IF(INDEX(Mal!R$9:R$431,COUNTIF($E$108:$F704,"")-COUNT($H$108:$H704)+1,0)=T704,"",INDEX(Mal!R$9:R$431,COUNTIF($E$108:$F704,"")-COUNT($H$108:$H704)+1,0)),"")</f>
        <v>#N/A</v>
      </c>
      <c r="U705" s="39" t="e">
        <f>IF($E705="",IF(INDEX(Mal!S$9:S$431,COUNTIF($E$108:$F704,"")-COUNT($H$108:$H704)+1,0)=U704,"",INDEX(Mal!S$9:S$431,COUNTIF($E$108:$F704,"")-COUNT($H$108:$H704)+1,0)),"")</f>
        <v>#N/A</v>
      </c>
      <c r="V705" s="39" t="e">
        <f t="shared" si="36"/>
        <v>#N/A</v>
      </c>
      <c r="W705" s="39" t="e">
        <f>IF(IF(AND(E705="",F705=""),INDEX(Mal!I$9:I$431,(COUNT($H$108:$H705)-COUNTIF($V$108:$V705,"")),0),"")="","",IF(AND(E705="",F705=""),INDEX(Mal!I$9:I$431,(COUNT($H$108:$H705)-COUNTIF($V$108:$V705,"")),0),""))</f>
        <v>#N/A</v>
      </c>
      <c r="X705" s="39" t="e">
        <f>IF($E705="",IF(INDEX(Mal!J$9:J$431,COUNTIF($E$108:$F704,"")-COUNT($H$108:$H704)+1,0)=X704,"",INDEX(Mal!J$9:J$431,COUNTIF($E$108:$F704,"")-COUNT($H$108:$H704)+1,0)),"")</f>
        <v>#N/A</v>
      </c>
      <c r="Y705" s="39" t="e">
        <f>IF(AND(Y704="",$H705=$H704),"",IF(VLOOKUP($H705,Mal!$A$9:$T$431,20,0)='Sales Orders'!Y704,"",VLOOKUP($H705,Mal!$A$9:$T$431,20,0)))</f>
        <v>#N/A</v>
      </c>
      <c r="Z705" s="39" t="e">
        <f t="shared" si="37"/>
        <v>#N/A</v>
      </c>
    </row>
    <row r="706" spans="1:26">
      <c r="A706" t="str">
        <f>IFERROR(IF(VLOOKUP(H706,Mal!$A$9:$A$431,1,0),"","END"),"END")</f>
        <v>END</v>
      </c>
      <c r="B706" s="39" t="e">
        <f>IF($E706="",IF(INDEX(Mal!$D$9:$D$431,COUNTIF($E$108:$F705,"")-COUNT($H$108:$H705)+1,0)=B705,"",INDEX(Mal!$D$9:$D$431,COUNTIF($E$108:$F705,"")-COUNT($H$108:$H705)+1,0)),"")</f>
        <v>#N/A</v>
      </c>
      <c r="C706" s="39" t="e">
        <f t="shared" si="38"/>
        <v>#N/A</v>
      </c>
      <c r="D706" s="39" t="e">
        <f>IF($E706="",IF(INDEX(Mal!$F$9:$F$431,COUNTIF($E$108:$F705,"")-COUNT($H$108:$H705)+1,0)=D705,"",INDEX(Mal!$F$9:$F$431,COUNTIF($E$108:$F705,"")-COUNT($H$108:$H705)+1,0)),"")</f>
        <v>#N/A</v>
      </c>
      <c r="E706" s="39" t="e">
        <f>IF(AND(E705="",$H706=$H705),"",IF(VLOOKUP(H706,Mal!$A$9:$B$431,2,0)='Sales Orders'!E705,"",VLOOKUP($H706,Mal!$A$9:$B$431,2,0)))</f>
        <v>#N/A</v>
      </c>
      <c r="F706" s="39" t="e">
        <f>IF($E706="",IF(INDEX(Mal!$C$9:$C$431,COUNTIF($E$108:$F705,"")-COUNT($H$108:$H705)+1,0)=F705,"",INDEX(Mal!$C$9:$C$431,COUNTIF($E$108:$F705,"")-COUNT($H$108:$H705)+1,0)),"")</f>
        <v>#N/A</v>
      </c>
      <c r="G706" s="39" t="e">
        <f t="shared" si="39"/>
        <v>#N/A</v>
      </c>
      <c r="H706" s="39">
        <f>IF(COUNTIF(Mal!$A$9:$A$431,'Sales Orders'!H705)+COUNTIFS(Mal!$A$9:$A$431,H705,Mal!$B$9:$B$431,"&lt;&gt;")+COUNTIFS(Mal!$A$9:$A$431,H705,Mal!$C$9:$C$431,"&lt;&gt;")=COUNTIF('Sales Orders'!$H$108:H705,'Sales Orders'!H705),'Sales Orders'!H705+1,'Sales Orders'!H705)</f>
        <v>2</v>
      </c>
      <c r="I706" s="39" t="e">
        <f>IF(E706="","",IF(Mal!$C$5="","",Mal!$C$5))</f>
        <v>#N/A</v>
      </c>
      <c r="J706" s="39" t="e">
        <f>IF(AND(J705="",$H706=$H705),"",IF(VLOOKUP($H706,Mal!$A$9:$H$431,7,0)='Sales Orders'!J705,"",VLOOKUP($H706,Mal!$A$9:$H$431,7,0)))</f>
        <v>#N/A</v>
      </c>
      <c r="K706" s="39" t="e">
        <f>IF(AND(K705="",$H706=$H705),"",IF(VLOOKUP($H706,Mal!$A$9:$H$431,8,0)='Sales Orders'!K705,"",VLOOKUP($H706,Mal!$A$9:$H$431,8,0)))</f>
        <v>#N/A</v>
      </c>
      <c r="L706" s="39" t="e">
        <f>IF(E706="","",IF(Mal!$C$6="","",Mal!$C$6))</f>
        <v>#N/A</v>
      </c>
      <c r="M706" s="39" t="e">
        <f>IF($E706="",IF(INDEX(Mal!K$9:K$431,COUNTIF($E$108:$F705,"")-COUNT($H$108:$H705)+1,0)=M705,"",INDEX(Mal!K$9:K$431,COUNTIF($E$108:$F705,"")-COUNT($H$108:$H705)+1,0)),"")</f>
        <v>#N/A</v>
      </c>
      <c r="N706" s="39" t="e">
        <f>IF($E706="",IF(INDEX(Mal!L$9:L$431,COUNTIF($E$108:$F705,"")-COUNT($H$108:$H705)+1,0)=N705,"",INDEX(Mal!L$9:L$431,COUNTIF($E$108:$F705,"")-COUNT($H$108:$H705)+1,0)),"")</f>
        <v>#N/A</v>
      </c>
      <c r="O706" s="39" t="e">
        <f>IF($E706="",IF(INDEX(Mal!M$9:M$431,COUNTIF($E$108:$F705,"")-COUNT($H$108:$H705)+1,0)=O705,"",INDEX(Mal!M$9:M$431,COUNTIF($E$108:$F705,"")-COUNT($H$108:$H705)+1,0)),"")</f>
        <v>#N/A</v>
      </c>
      <c r="P706" s="39" t="e">
        <f>IF($E706="",IF(INDEX(Mal!N$9:N$431,COUNTIF($E$108:$F705,"")-COUNT($H$108:$H705)+1,0)=P705,"",INDEX(Mal!N$9:N$431,COUNTIF($E$108:$F705,"")-COUNT($H$108:$H705)+1,0)),"")</f>
        <v>#N/A</v>
      </c>
      <c r="Q706" s="39" t="e">
        <f>IF($E706="",IF(INDEX(Mal!O$9:O$431,COUNTIF($E$108:$F705,"")-COUNT($H$108:$H705)+1,0)=Q705,"",INDEX(Mal!O$9:O$431,COUNTIF($E$108:$F705,"")-COUNT($H$108:$H705)+1,0)),"")</f>
        <v>#N/A</v>
      </c>
      <c r="R706" s="39" t="e">
        <f>IF($E706="",IF(INDEX(Mal!P$9:P$431,COUNTIF($E$108:$F705,"")-COUNT($H$108:$H705)+1,0)=R705,"",INDEX(Mal!P$9:P$431,COUNTIF($E$108:$F705,"")-COUNT($H$108:$H705)+1,0)),"")</f>
        <v>#N/A</v>
      </c>
      <c r="S706" s="39" t="e">
        <f>IF($E706="",IF(INDEX(Mal!Q$9:Q$431,COUNTIF($E$108:$F705,"")-COUNT($H$108:$H705)+1,0)=S705,"",INDEX(Mal!Q$9:Q$431,COUNTIF($E$108:$F705,"")-COUNT($H$108:$H705)+1,0)),"")</f>
        <v>#N/A</v>
      </c>
      <c r="T706" s="39" t="e">
        <f>IF($E706="",IF(INDEX(Mal!R$9:R$431,COUNTIF($E$108:$F705,"")-COUNT($H$108:$H705)+1,0)=T705,"",INDEX(Mal!R$9:R$431,COUNTIF($E$108:$F705,"")-COUNT($H$108:$H705)+1,0)),"")</f>
        <v>#N/A</v>
      </c>
      <c r="U706" s="39" t="e">
        <f>IF($E706="",IF(INDEX(Mal!S$9:S$431,COUNTIF($E$108:$F705,"")-COUNT($H$108:$H705)+1,0)=U705,"",INDEX(Mal!S$9:S$431,COUNTIF($E$108:$F705,"")-COUNT($H$108:$H705)+1,0)),"")</f>
        <v>#N/A</v>
      </c>
      <c r="V706" s="39" t="e">
        <f t="shared" si="36"/>
        <v>#N/A</v>
      </c>
      <c r="W706" s="39" t="e">
        <f>IF(IF(AND(E706="",F706=""),INDEX(Mal!I$9:I$431,(COUNT($H$108:$H706)-COUNTIF($V$108:$V706,"")),0),"")="","",IF(AND(E706="",F706=""),INDEX(Mal!I$9:I$431,(COUNT($H$108:$H706)-COUNTIF($V$108:$V706,"")),0),""))</f>
        <v>#N/A</v>
      </c>
      <c r="X706" s="39" t="e">
        <f>IF($E706="",IF(INDEX(Mal!J$9:J$431,COUNTIF($E$108:$F705,"")-COUNT($H$108:$H705)+1,0)=X705,"",INDEX(Mal!J$9:J$431,COUNTIF($E$108:$F705,"")-COUNT($H$108:$H705)+1,0)),"")</f>
        <v>#N/A</v>
      </c>
      <c r="Y706" s="39" t="e">
        <f>IF(AND(Y705="",$H706=$H705),"",IF(VLOOKUP($H706,Mal!$A$9:$T$431,20,0)='Sales Orders'!Y705,"",VLOOKUP($H706,Mal!$A$9:$T$431,20,0)))</f>
        <v>#N/A</v>
      </c>
      <c r="Z706" s="39" t="e">
        <f t="shared" si="37"/>
        <v>#N/A</v>
      </c>
    </row>
    <row r="707" spans="1:26">
      <c r="A707" t="str">
        <f>IFERROR(IF(VLOOKUP(H707,Mal!$A$9:$A$431,1,0),"","END"),"END")</f>
        <v>END</v>
      </c>
      <c r="B707" s="39" t="e">
        <f>IF($E707="",IF(INDEX(Mal!$D$9:$D$431,COUNTIF($E$108:$F706,"")-COUNT($H$108:$H706)+1,0)=B706,"",INDEX(Mal!$D$9:$D$431,COUNTIF($E$108:$F706,"")-COUNT($H$108:$H706)+1,0)),"")</f>
        <v>#N/A</v>
      </c>
      <c r="C707" s="39" t="e">
        <f t="shared" si="38"/>
        <v>#N/A</v>
      </c>
      <c r="D707" s="39" t="e">
        <f>IF($E707="",IF(INDEX(Mal!$F$9:$F$431,COUNTIF($E$108:$F706,"")-COUNT($H$108:$H706)+1,0)=D706,"",INDEX(Mal!$F$9:$F$431,COUNTIF($E$108:$F706,"")-COUNT($H$108:$H706)+1,0)),"")</f>
        <v>#N/A</v>
      </c>
      <c r="E707" s="39" t="e">
        <f>IF(AND(E706="",$H707=$H706),"",IF(VLOOKUP(H707,Mal!$A$9:$B$431,2,0)='Sales Orders'!E706,"",VLOOKUP($H707,Mal!$A$9:$B$431,2,0)))</f>
        <v>#N/A</v>
      </c>
      <c r="F707" s="39" t="e">
        <f>IF($E707="",IF(INDEX(Mal!$C$9:$C$431,COUNTIF($E$108:$F706,"")-COUNT($H$108:$H706)+1,0)=F706,"",INDEX(Mal!$C$9:$C$431,COUNTIF($E$108:$F706,"")-COUNT($H$108:$H706)+1,0)),"")</f>
        <v>#N/A</v>
      </c>
      <c r="G707" s="39" t="e">
        <f t="shared" si="39"/>
        <v>#N/A</v>
      </c>
      <c r="H707" s="39">
        <f>IF(COUNTIF(Mal!$A$9:$A$431,'Sales Orders'!H706)+COUNTIFS(Mal!$A$9:$A$431,H706,Mal!$B$9:$B$431,"&lt;&gt;")+COUNTIFS(Mal!$A$9:$A$431,H706,Mal!$C$9:$C$431,"&lt;&gt;")=COUNTIF('Sales Orders'!$H$108:H706,'Sales Orders'!H706),'Sales Orders'!H706+1,'Sales Orders'!H706)</f>
        <v>2</v>
      </c>
      <c r="I707" s="39" t="e">
        <f>IF(E707="","",IF(Mal!$C$5="","",Mal!$C$5))</f>
        <v>#N/A</v>
      </c>
      <c r="J707" s="39" t="e">
        <f>IF(AND(J706="",$H707=$H706),"",IF(VLOOKUP($H707,Mal!$A$9:$H$431,7,0)='Sales Orders'!J706,"",VLOOKUP($H707,Mal!$A$9:$H$431,7,0)))</f>
        <v>#N/A</v>
      </c>
      <c r="K707" s="39" t="e">
        <f>IF(AND(K706="",$H707=$H706),"",IF(VLOOKUP($H707,Mal!$A$9:$H$431,8,0)='Sales Orders'!K706,"",VLOOKUP($H707,Mal!$A$9:$H$431,8,0)))</f>
        <v>#N/A</v>
      </c>
      <c r="L707" s="39" t="e">
        <f>IF(E707="","",IF(Mal!$C$6="","",Mal!$C$6))</f>
        <v>#N/A</v>
      </c>
      <c r="M707" s="39" t="e">
        <f>IF($E707="",IF(INDEX(Mal!K$9:K$431,COUNTIF($E$108:$F706,"")-COUNT($H$108:$H706)+1,0)=M706,"",INDEX(Mal!K$9:K$431,COUNTIF($E$108:$F706,"")-COUNT($H$108:$H706)+1,0)),"")</f>
        <v>#N/A</v>
      </c>
      <c r="N707" s="39" t="e">
        <f>IF($E707="",IF(INDEX(Mal!L$9:L$431,COUNTIF($E$108:$F706,"")-COUNT($H$108:$H706)+1,0)=N706,"",INDEX(Mal!L$9:L$431,COUNTIF($E$108:$F706,"")-COUNT($H$108:$H706)+1,0)),"")</f>
        <v>#N/A</v>
      </c>
      <c r="O707" s="39" t="e">
        <f>IF($E707="",IF(INDEX(Mal!M$9:M$431,COUNTIF($E$108:$F706,"")-COUNT($H$108:$H706)+1,0)=O706,"",INDEX(Mal!M$9:M$431,COUNTIF($E$108:$F706,"")-COUNT($H$108:$H706)+1,0)),"")</f>
        <v>#N/A</v>
      </c>
      <c r="P707" s="39" t="e">
        <f>IF($E707="",IF(INDEX(Mal!N$9:N$431,COUNTIF($E$108:$F706,"")-COUNT($H$108:$H706)+1,0)=P706,"",INDEX(Mal!N$9:N$431,COUNTIF($E$108:$F706,"")-COUNT($H$108:$H706)+1,0)),"")</f>
        <v>#N/A</v>
      </c>
      <c r="Q707" s="39" t="e">
        <f>IF($E707="",IF(INDEX(Mal!O$9:O$431,COUNTIF($E$108:$F706,"")-COUNT($H$108:$H706)+1,0)=Q706,"",INDEX(Mal!O$9:O$431,COUNTIF($E$108:$F706,"")-COUNT($H$108:$H706)+1,0)),"")</f>
        <v>#N/A</v>
      </c>
      <c r="R707" s="39" t="e">
        <f>IF($E707="",IF(INDEX(Mal!P$9:P$431,COUNTIF($E$108:$F706,"")-COUNT($H$108:$H706)+1,0)=R706,"",INDEX(Mal!P$9:P$431,COUNTIF($E$108:$F706,"")-COUNT($H$108:$H706)+1,0)),"")</f>
        <v>#N/A</v>
      </c>
      <c r="S707" s="39" t="e">
        <f>IF($E707="",IF(INDEX(Mal!Q$9:Q$431,COUNTIF($E$108:$F706,"")-COUNT($H$108:$H706)+1,0)=S706,"",INDEX(Mal!Q$9:Q$431,COUNTIF($E$108:$F706,"")-COUNT($H$108:$H706)+1,0)),"")</f>
        <v>#N/A</v>
      </c>
      <c r="T707" s="39" t="e">
        <f>IF($E707="",IF(INDEX(Mal!R$9:R$431,COUNTIF($E$108:$F706,"")-COUNT($H$108:$H706)+1,0)=T706,"",INDEX(Mal!R$9:R$431,COUNTIF($E$108:$F706,"")-COUNT($H$108:$H706)+1,0)),"")</f>
        <v>#N/A</v>
      </c>
      <c r="U707" s="39" t="e">
        <f>IF($E707="",IF(INDEX(Mal!S$9:S$431,COUNTIF($E$108:$F706,"")-COUNT($H$108:$H706)+1,0)=U706,"",INDEX(Mal!S$9:S$431,COUNTIF($E$108:$F706,"")-COUNT($H$108:$H706)+1,0)),"")</f>
        <v>#N/A</v>
      </c>
      <c r="V707" s="39" t="e">
        <f t="shared" si="36"/>
        <v>#N/A</v>
      </c>
      <c r="W707" s="39" t="e">
        <f>IF(IF(AND(E707="",F707=""),INDEX(Mal!I$9:I$431,(COUNT($H$108:$H707)-COUNTIF($V$108:$V707,"")),0),"")="","",IF(AND(E707="",F707=""),INDEX(Mal!I$9:I$431,(COUNT($H$108:$H707)-COUNTIF($V$108:$V707,"")),0),""))</f>
        <v>#N/A</v>
      </c>
      <c r="X707" s="39" t="e">
        <f>IF($E707="",IF(INDEX(Mal!J$9:J$431,COUNTIF($E$108:$F706,"")-COUNT($H$108:$H706)+1,0)=X706,"",INDEX(Mal!J$9:J$431,COUNTIF($E$108:$F706,"")-COUNT($H$108:$H706)+1,0)),"")</f>
        <v>#N/A</v>
      </c>
      <c r="Y707" s="39" t="e">
        <f>IF(AND(Y706="",$H707=$H706),"",IF(VLOOKUP($H707,Mal!$A$9:$T$431,20,0)='Sales Orders'!Y706,"",VLOOKUP($H707,Mal!$A$9:$T$431,20,0)))</f>
        <v>#N/A</v>
      </c>
      <c r="Z707" s="39" t="e">
        <f t="shared" si="37"/>
        <v>#N/A</v>
      </c>
    </row>
    <row r="708" spans="1:26">
      <c r="A708" t="str">
        <f>IFERROR(IF(VLOOKUP(H708,Mal!$A$9:$A$431,1,0),"","END"),"END")</f>
        <v>END</v>
      </c>
      <c r="B708" s="39" t="e">
        <f>IF($E708="",IF(INDEX(Mal!$D$9:$D$431,COUNTIF($E$108:$F707,"")-COUNT($H$108:$H707)+1,0)=B707,"",INDEX(Mal!$D$9:$D$431,COUNTIF($E$108:$F707,"")-COUNT($H$108:$H707)+1,0)),"")</f>
        <v>#N/A</v>
      </c>
      <c r="C708" s="39" t="e">
        <f t="shared" si="38"/>
        <v>#N/A</v>
      </c>
      <c r="D708" s="39" t="e">
        <f>IF($E708="",IF(INDEX(Mal!$F$9:$F$431,COUNTIF($E$108:$F707,"")-COUNT($H$108:$H707)+1,0)=D707,"",INDEX(Mal!$F$9:$F$431,COUNTIF($E$108:$F707,"")-COUNT($H$108:$H707)+1,0)),"")</f>
        <v>#N/A</v>
      </c>
      <c r="E708" s="39" t="e">
        <f>IF(AND(E707="",$H708=$H707),"",IF(VLOOKUP(H708,Mal!$A$9:$B$431,2,0)='Sales Orders'!E707,"",VLOOKUP($H708,Mal!$A$9:$B$431,2,0)))</f>
        <v>#N/A</v>
      </c>
      <c r="F708" s="39" t="e">
        <f>IF($E708="",IF(INDEX(Mal!$C$9:$C$431,COUNTIF($E$108:$F707,"")-COUNT($H$108:$H707)+1,0)=F707,"",INDEX(Mal!$C$9:$C$431,COUNTIF($E$108:$F707,"")-COUNT($H$108:$H707)+1,0)),"")</f>
        <v>#N/A</v>
      </c>
      <c r="G708" s="39" t="e">
        <f t="shared" si="39"/>
        <v>#N/A</v>
      </c>
      <c r="H708" s="39">
        <f>IF(COUNTIF(Mal!$A$9:$A$431,'Sales Orders'!H707)+COUNTIFS(Mal!$A$9:$A$431,H707,Mal!$B$9:$B$431,"&lt;&gt;")+COUNTIFS(Mal!$A$9:$A$431,H707,Mal!$C$9:$C$431,"&lt;&gt;")=COUNTIF('Sales Orders'!$H$108:H707,'Sales Orders'!H707),'Sales Orders'!H707+1,'Sales Orders'!H707)</f>
        <v>2</v>
      </c>
      <c r="I708" s="39" t="e">
        <f>IF(E708="","",IF(Mal!$C$5="","",Mal!$C$5))</f>
        <v>#N/A</v>
      </c>
      <c r="J708" s="39" t="e">
        <f>IF(AND(J707="",$H708=$H707),"",IF(VLOOKUP($H708,Mal!$A$9:$H$431,7,0)='Sales Orders'!J707,"",VLOOKUP($H708,Mal!$A$9:$H$431,7,0)))</f>
        <v>#N/A</v>
      </c>
      <c r="K708" s="39" t="e">
        <f>IF(AND(K707="",$H708=$H707),"",IF(VLOOKUP($H708,Mal!$A$9:$H$431,8,0)='Sales Orders'!K707,"",VLOOKUP($H708,Mal!$A$9:$H$431,8,0)))</f>
        <v>#N/A</v>
      </c>
      <c r="L708" s="39" t="e">
        <f>IF(E708="","",IF(Mal!$C$6="","",Mal!$C$6))</f>
        <v>#N/A</v>
      </c>
      <c r="M708" s="39" t="e">
        <f>IF($E708="",IF(INDEX(Mal!K$9:K$431,COUNTIF($E$108:$F707,"")-COUNT($H$108:$H707)+1,0)=M707,"",INDEX(Mal!K$9:K$431,COUNTIF($E$108:$F707,"")-COUNT($H$108:$H707)+1,0)),"")</f>
        <v>#N/A</v>
      </c>
      <c r="N708" s="39" t="e">
        <f>IF($E708="",IF(INDEX(Mal!L$9:L$431,COUNTIF($E$108:$F707,"")-COUNT($H$108:$H707)+1,0)=N707,"",INDEX(Mal!L$9:L$431,COUNTIF($E$108:$F707,"")-COUNT($H$108:$H707)+1,0)),"")</f>
        <v>#N/A</v>
      </c>
      <c r="O708" s="39" t="e">
        <f>IF($E708="",IF(INDEX(Mal!M$9:M$431,COUNTIF($E$108:$F707,"")-COUNT($H$108:$H707)+1,0)=O707,"",INDEX(Mal!M$9:M$431,COUNTIF($E$108:$F707,"")-COUNT($H$108:$H707)+1,0)),"")</f>
        <v>#N/A</v>
      </c>
      <c r="P708" s="39" t="e">
        <f>IF($E708="",IF(INDEX(Mal!N$9:N$431,COUNTIF($E$108:$F707,"")-COUNT($H$108:$H707)+1,0)=P707,"",INDEX(Mal!N$9:N$431,COUNTIF($E$108:$F707,"")-COUNT($H$108:$H707)+1,0)),"")</f>
        <v>#N/A</v>
      </c>
      <c r="Q708" s="39" t="e">
        <f>IF($E708="",IF(INDEX(Mal!O$9:O$431,COUNTIF($E$108:$F707,"")-COUNT($H$108:$H707)+1,0)=Q707,"",INDEX(Mal!O$9:O$431,COUNTIF($E$108:$F707,"")-COUNT($H$108:$H707)+1,0)),"")</f>
        <v>#N/A</v>
      </c>
      <c r="R708" s="39" t="e">
        <f>IF($E708="",IF(INDEX(Mal!P$9:P$431,COUNTIF($E$108:$F707,"")-COUNT($H$108:$H707)+1,0)=R707,"",INDEX(Mal!P$9:P$431,COUNTIF($E$108:$F707,"")-COUNT($H$108:$H707)+1,0)),"")</f>
        <v>#N/A</v>
      </c>
      <c r="S708" s="39" t="e">
        <f>IF($E708="",IF(INDEX(Mal!Q$9:Q$431,COUNTIF($E$108:$F707,"")-COUNT($H$108:$H707)+1,0)=S707,"",INDEX(Mal!Q$9:Q$431,COUNTIF($E$108:$F707,"")-COUNT($H$108:$H707)+1,0)),"")</f>
        <v>#N/A</v>
      </c>
      <c r="T708" s="39" t="e">
        <f>IF($E708="",IF(INDEX(Mal!R$9:R$431,COUNTIF($E$108:$F707,"")-COUNT($H$108:$H707)+1,0)=T707,"",INDEX(Mal!R$9:R$431,COUNTIF($E$108:$F707,"")-COUNT($H$108:$H707)+1,0)),"")</f>
        <v>#N/A</v>
      </c>
      <c r="U708" s="39" t="e">
        <f>IF($E708="",IF(INDEX(Mal!S$9:S$431,COUNTIF($E$108:$F707,"")-COUNT($H$108:$H707)+1,0)=U707,"",INDEX(Mal!S$9:S$431,COUNTIF($E$108:$F707,"")-COUNT($H$108:$H707)+1,0)),"")</f>
        <v>#N/A</v>
      </c>
      <c r="V708" s="39" t="e">
        <f t="shared" si="36"/>
        <v>#N/A</v>
      </c>
      <c r="W708" s="39" t="e">
        <f>IF(IF(AND(E708="",F708=""),INDEX(Mal!I$9:I$431,(COUNT($H$108:$H708)-COUNTIF($V$108:$V708,"")),0),"")="","",IF(AND(E708="",F708=""),INDEX(Mal!I$9:I$431,(COUNT($H$108:$H708)-COUNTIF($V$108:$V708,"")),0),""))</f>
        <v>#N/A</v>
      </c>
      <c r="X708" s="39" t="e">
        <f>IF($E708="",IF(INDEX(Mal!J$9:J$431,COUNTIF($E$108:$F707,"")-COUNT($H$108:$H707)+1,0)=X707,"",INDEX(Mal!J$9:J$431,COUNTIF($E$108:$F707,"")-COUNT($H$108:$H707)+1,0)),"")</f>
        <v>#N/A</v>
      </c>
      <c r="Y708" s="39" t="e">
        <f>IF(AND(Y707="",$H708=$H707),"",IF(VLOOKUP($H708,Mal!$A$9:$T$431,20,0)='Sales Orders'!Y707,"",VLOOKUP($H708,Mal!$A$9:$T$431,20,0)))</f>
        <v>#N/A</v>
      </c>
      <c r="Z708" s="39" t="e">
        <f t="shared" si="37"/>
        <v>#N/A</v>
      </c>
    </row>
    <row r="709" spans="1:26">
      <c r="A709" t="str">
        <f>IFERROR(IF(VLOOKUP(H709,Mal!$A$9:$A$431,1,0),"","END"),"END")</f>
        <v>END</v>
      </c>
      <c r="B709" s="39" t="e">
        <f>IF($E709="",IF(INDEX(Mal!$D$9:$D$431,COUNTIF($E$108:$F708,"")-COUNT($H$108:$H708)+1,0)=B708,"",INDEX(Mal!$D$9:$D$431,COUNTIF($E$108:$F708,"")-COUNT($H$108:$H708)+1,0)),"")</f>
        <v>#N/A</v>
      </c>
      <c r="C709" s="39" t="e">
        <f t="shared" si="38"/>
        <v>#N/A</v>
      </c>
      <c r="D709" s="39" t="e">
        <f>IF($E709="",IF(INDEX(Mal!$F$9:$F$431,COUNTIF($E$108:$F708,"")-COUNT($H$108:$H708)+1,0)=D708,"",INDEX(Mal!$F$9:$F$431,COUNTIF($E$108:$F708,"")-COUNT($H$108:$H708)+1,0)),"")</f>
        <v>#N/A</v>
      </c>
      <c r="E709" s="39" t="e">
        <f>IF(AND(E708="",$H709=$H708),"",IF(VLOOKUP(H709,Mal!$A$9:$B$431,2,0)='Sales Orders'!E708,"",VLOOKUP($H709,Mal!$A$9:$B$431,2,0)))</f>
        <v>#N/A</v>
      </c>
      <c r="F709" s="39" t="e">
        <f>IF($E709="",IF(INDEX(Mal!$C$9:$C$431,COUNTIF($E$108:$F708,"")-COUNT($H$108:$H708)+1,0)=F708,"",INDEX(Mal!$C$9:$C$431,COUNTIF($E$108:$F708,"")-COUNT($H$108:$H708)+1,0)),"")</f>
        <v>#N/A</v>
      </c>
      <c r="G709" s="39" t="e">
        <f t="shared" si="39"/>
        <v>#N/A</v>
      </c>
      <c r="H709" s="39">
        <f>IF(COUNTIF(Mal!$A$9:$A$431,'Sales Orders'!H708)+COUNTIFS(Mal!$A$9:$A$431,H708,Mal!$B$9:$B$431,"&lt;&gt;")+COUNTIFS(Mal!$A$9:$A$431,H708,Mal!$C$9:$C$431,"&lt;&gt;")=COUNTIF('Sales Orders'!$H$108:H708,'Sales Orders'!H708),'Sales Orders'!H708+1,'Sales Orders'!H708)</f>
        <v>2</v>
      </c>
      <c r="I709" s="39" t="e">
        <f>IF(E709="","",IF(Mal!$C$5="","",Mal!$C$5))</f>
        <v>#N/A</v>
      </c>
      <c r="J709" s="39" t="e">
        <f>IF(AND(J708="",$H709=$H708),"",IF(VLOOKUP($H709,Mal!$A$9:$H$431,7,0)='Sales Orders'!J708,"",VLOOKUP($H709,Mal!$A$9:$H$431,7,0)))</f>
        <v>#N/A</v>
      </c>
      <c r="K709" s="39" t="e">
        <f>IF(AND(K708="",$H709=$H708),"",IF(VLOOKUP($H709,Mal!$A$9:$H$431,8,0)='Sales Orders'!K708,"",VLOOKUP($H709,Mal!$A$9:$H$431,8,0)))</f>
        <v>#N/A</v>
      </c>
      <c r="L709" s="39" t="e">
        <f>IF(E709="","",IF(Mal!$C$6="","",Mal!$C$6))</f>
        <v>#N/A</v>
      </c>
      <c r="M709" s="39" t="e">
        <f>IF($E709="",IF(INDEX(Mal!K$9:K$431,COUNTIF($E$108:$F708,"")-COUNT($H$108:$H708)+1,0)=M708,"",INDEX(Mal!K$9:K$431,COUNTIF($E$108:$F708,"")-COUNT($H$108:$H708)+1,0)),"")</f>
        <v>#N/A</v>
      </c>
      <c r="N709" s="39" t="e">
        <f>IF($E709="",IF(INDEX(Mal!L$9:L$431,COUNTIF($E$108:$F708,"")-COUNT($H$108:$H708)+1,0)=N708,"",INDEX(Mal!L$9:L$431,COUNTIF($E$108:$F708,"")-COUNT($H$108:$H708)+1,0)),"")</f>
        <v>#N/A</v>
      </c>
      <c r="O709" s="39" t="e">
        <f>IF($E709="",IF(INDEX(Mal!M$9:M$431,COUNTIF($E$108:$F708,"")-COUNT($H$108:$H708)+1,0)=O708,"",INDEX(Mal!M$9:M$431,COUNTIF($E$108:$F708,"")-COUNT($H$108:$H708)+1,0)),"")</f>
        <v>#N/A</v>
      </c>
      <c r="P709" s="39" t="e">
        <f>IF($E709="",IF(INDEX(Mal!N$9:N$431,COUNTIF($E$108:$F708,"")-COUNT($H$108:$H708)+1,0)=P708,"",INDEX(Mal!N$9:N$431,COUNTIF($E$108:$F708,"")-COUNT($H$108:$H708)+1,0)),"")</f>
        <v>#N/A</v>
      </c>
      <c r="Q709" s="39" t="e">
        <f>IF($E709="",IF(INDEX(Mal!O$9:O$431,COUNTIF($E$108:$F708,"")-COUNT($H$108:$H708)+1,0)=Q708,"",INDEX(Mal!O$9:O$431,COUNTIF($E$108:$F708,"")-COUNT($H$108:$H708)+1,0)),"")</f>
        <v>#N/A</v>
      </c>
      <c r="R709" s="39" t="e">
        <f>IF($E709="",IF(INDEX(Mal!P$9:P$431,COUNTIF($E$108:$F708,"")-COUNT($H$108:$H708)+1,0)=R708,"",INDEX(Mal!P$9:P$431,COUNTIF($E$108:$F708,"")-COUNT($H$108:$H708)+1,0)),"")</f>
        <v>#N/A</v>
      </c>
      <c r="S709" s="39" t="e">
        <f>IF($E709="",IF(INDEX(Mal!Q$9:Q$431,COUNTIF($E$108:$F708,"")-COUNT($H$108:$H708)+1,0)=S708,"",INDEX(Mal!Q$9:Q$431,COUNTIF($E$108:$F708,"")-COUNT($H$108:$H708)+1,0)),"")</f>
        <v>#N/A</v>
      </c>
      <c r="T709" s="39" t="e">
        <f>IF($E709="",IF(INDEX(Mal!R$9:R$431,COUNTIF($E$108:$F708,"")-COUNT($H$108:$H708)+1,0)=T708,"",INDEX(Mal!R$9:R$431,COUNTIF($E$108:$F708,"")-COUNT($H$108:$H708)+1,0)),"")</f>
        <v>#N/A</v>
      </c>
      <c r="U709" s="39" t="e">
        <f>IF($E709="",IF(INDEX(Mal!S$9:S$431,COUNTIF($E$108:$F708,"")-COUNT($H$108:$H708)+1,0)=U708,"",INDEX(Mal!S$9:S$431,COUNTIF($E$108:$F708,"")-COUNT($H$108:$H708)+1,0)),"")</f>
        <v>#N/A</v>
      </c>
      <c r="V709" s="39" t="e">
        <f t="shared" si="36"/>
        <v>#N/A</v>
      </c>
      <c r="W709" s="39" t="e">
        <f>IF(IF(AND(E709="",F709=""),INDEX(Mal!I$9:I$431,(COUNT($H$108:$H709)-COUNTIF($V$108:$V709,"")),0),"")="","",IF(AND(E709="",F709=""),INDEX(Mal!I$9:I$431,(COUNT($H$108:$H709)-COUNTIF($V$108:$V709,"")),0),""))</f>
        <v>#N/A</v>
      </c>
      <c r="X709" s="39" t="e">
        <f>IF($E709="",IF(INDEX(Mal!J$9:J$431,COUNTIF($E$108:$F708,"")-COUNT($H$108:$H708)+1,0)=X708,"",INDEX(Mal!J$9:J$431,COUNTIF($E$108:$F708,"")-COUNT($H$108:$H708)+1,0)),"")</f>
        <v>#N/A</v>
      </c>
      <c r="Y709" s="39" t="e">
        <f>IF(AND(Y708="",$H709=$H708),"",IF(VLOOKUP($H709,Mal!$A$9:$T$431,20,0)='Sales Orders'!Y708,"",VLOOKUP($H709,Mal!$A$9:$T$431,20,0)))</f>
        <v>#N/A</v>
      </c>
      <c r="Z709" s="39" t="e">
        <f t="shared" si="37"/>
        <v>#N/A</v>
      </c>
    </row>
    <row r="710" spans="1:26">
      <c r="A710" t="str">
        <f>IFERROR(IF(VLOOKUP(H710,Mal!$A$9:$A$431,1,0),"","END"),"END")</f>
        <v>END</v>
      </c>
      <c r="B710" s="39" t="e">
        <f>IF($E710="",IF(INDEX(Mal!$D$9:$D$431,COUNTIF($E$108:$F709,"")-COUNT($H$108:$H709)+1,0)=B709,"",INDEX(Mal!$D$9:$D$431,COUNTIF($E$108:$F709,"")-COUNT($H$108:$H709)+1,0)),"")</f>
        <v>#N/A</v>
      </c>
      <c r="C710" s="39" t="e">
        <f t="shared" si="38"/>
        <v>#N/A</v>
      </c>
      <c r="D710" s="39" t="e">
        <f>IF($E710="",IF(INDEX(Mal!$F$9:$F$431,COUNTIF($E$108:$F709,"")-COUNT($H$108:$H709)+1,0)=D709,"",INDEX(Mal!$F$9:$F$431,COUNTIF($E$108:$F709,"")-COUNT($H$108:$H709)+1,0)),"")</f>
        <v>#N/A</v>
      </c>
      <c r="E710" s="39" t="e">
        <f>IF(AND(E709="",$H710=$H709),"",IF(VLOOKUP(H710,Mal!$A$9:$B$431,2,0)='Sales Orders'!E709,"",VLOOKUP($H710,Mal!$A$9:$B$431,2,0)))</f>
        <v>#N/A</v>
      </c>
      <c r="F710" s="39" t="e">
        <f>IF($E710="",IF(INDEX(Mal!$C$9:$C$431,COUNTIF($E$108:$F709,"")-COUNT($H$108:$H709)+1,0)=F709,"",INDEX(Mal!$C$9:$C$431,COUNTIF($E$108:$F709,"")-COUNT($H$108:$H709)+1,0)),"")</f>
        <v>#N/A</v>
      </c>
      <c r="G710" s="39" t="e">
        <f t="shared" si="39"/>
        <v>#N/A</v>
      </c>
      <c r="H710" s="39">
        <f>IF(COUNTIF(Mal!$A$9:$A$431,'Sales Orders'!H709)+COUNTIFS(Mal!$A$9:$A$431,H709,Mal!$B$9:$B$431,"&lt;&gt;")+COUNTIFS(Mal!$A$9:$A$431,H709,Mal!$C$9:$C$431,"&lt;&gt;")=COUNTIF('Sales Orders'!$H$108:H709,'Sales Orders'!H709),'Sales Orders'!H709+1,'Sales Orders'!H709)</f>
        <v>2</v>
      </c>
      <c r="I710" s="39" t="e">
        <f>IF(E710="","",IF(Mal!$C$5="","",Mal!$C$5))</f>
        <v>#N/A</v>
      </c>
      <c r="J710" s="39" t="e">
        <f>IF(AND(J709="",$H710=$H709),"",IF(VLOOKUP($H710,Mal!$A$9:$H$431,7,0)='Sales Orders'!J709,"",VLOOKUP($H710,Mal!$A$9:$H$431,7,0)))</f>
        <v>#N/A</v>
      </c>
      <c r="K710" s="39" t="e">
        <f>IF(AND(K709="",$H710=$H709),"",IF(VLOOKUP($H710,Mal!$A$9:$H$431,8,0)='Sales Orders'!K709,"",VLOOKUP($H710,Mal!$A$9:$H$431,8,0)))</f>
        <v>#N/A</v>
      </c>
      <c r="L710" s="39" t="e">
        <f>IF(E710="","",IF(Mal!$C$6="","",Mal!$C$6))</f>
        <v>#N/A</v>
      </c>
      <c r="M710" s="39" t="e">
        <f>IF($E710="",IF(INDEX(Mal!K$9:K$431,COUNTIF($E$108:$F709,"")-COUNT($H$108:$H709)+1,0)=M709,"",INDEX(Mal!K$9:K$431,COUNTIF($E$108:$F709,"")-COUNT($H$108:$H709)+1,0)),"")</f>
        <v>#N/A</v>
      </c>
      <c r="N710" s="39" t="e">
        <f>IF($E710="",IF(INDEX(Mal!L$9:L$431,COUNTIF($E$108:$F709,"")-COUNT($H$108:$H709)+1,0)=N709,"",INDEX(Mal!L$9:L$431,COUNTIF($E$108:$F709,"")-COUNT($H$108:$H709)+1,0)),"")</f>
        <v>#N/A</v>
      </c>
      <c r="O710" s="39" t="e">
        <f>IF($E710="",IF(INDEX(Mal!M$9:M$431,COUNTIF($E$108:$F709,"")-COUNT($H$108:$H709)+1,0)=O709,"",INDEX(Mal!M$9:M$431,COUNTIF($E$108:$F709,"")-COUNT($H$108:$H709)+1,0)),"")</f>
        <v>#N/A</v>
      </c>
      <c r="P710" s="39" t="e">
        <f>IF($E710="",IF(INDEX(Mal!N$9:N$431,COUNTIF($E$108:$F709,"")-COUNT($H$108:$H709)+1,0)=P709,"",INDEX(Mal!N$9:N$431,COUNTIF($E$108:$F709,"")-COUNT($H$108:$H709)+1,0)),"")</f>
        <v>#N/A</v>
      </c>
      <c r="Q710" s="39" t="e">
        <f>IF($E710="",IF(INDEX(Mal!O$9:O$431,COUNTIF($E$108:$F709,"")-COUNT($H$108:$H709)+1,0)=Q709,"",INDEX(Mal!O$9:O$431,COUNTIF($E$108:$F709,"")-COUNT($H$108:$H709)+1,0)),"")</f>
        <v>#N/A</v>
      </c>
      <c r="R710" s="39" t="e">
        <f>IF($E710="",IF(INDEX(Mal!P$9:P$431,COUNTIF($E$108:$F709,"")-COUNT($H$108:$H709)+1,0)=R709,"",INDEX(Mal!P$9:P$431,COUNTIF($E$108:$F709,"")-COUNT($H$108:$H709)+1,0)),"")</f>
        <v>#N/A</v>
      </c>
      <c r="S710" s="39" t="e">
        <f>IF($E710="",IF(INDEX(Mal!Q$9:Q$431,COUNTIF($E$108:$F709,"")-COUNT($H$108:$H709)+1,0)=S709,"",INDEX(Mal!Q$9:Q$431,COUNTIF($E$108:$F709,"")-COUNT($H$108:$H709)+1,0)),"")</f>
        <v>#N/A</v>
      </c>
      <c r="T710" s="39" t="e">
        <f>IF($E710="",IF(INDEX(Mal!R$9:R$431,COUNTIF($E$108:$F709,"")-COUNT($H$108:$H709)+1,0)=T709,"",INDEX(Mal!R$9:R$431,COUNTIF($E$108:$F709,"")-COUNT($H$108:$H709)+1,0)),"")</f>
        <v>#N/A</v>
      </c>
      <c r="U710" s="39" t="e">
        <f>IF($E710="",IF(INDEX(Mal!S$9:S$431,COUNTIF($E$108:$F709,"")-COUNT($H$108:$H709)+1,0)=U709,"",INDEX(Mal!S$9:S$431,COUNTIF($E$108:$F709,"")-COUNT($H$108:$H709)+1,0)),"")</f>
        <v>#N/A</v>
      </c>
      <c r="V710" s="39" t="e">
        <f t="shared" si="36"/>
        <v>#N/A</v>
      </c>
      <c r="W710" s="39" t="e">
        <f>IF(IF(AND(E710="",F710=""),INDEX(Mal!I$9:I$431,(COUNT($H$108:$H710)-COUNTIF($V$108:$V710,"")),0),"")="","",IF(AND(E710="",F710=""),INDEX(Mal!I$9:I$431,(COUNT($H$108:$H710)-COUNTIF($V$108:$V710,"")),0),""))</f>
        <v>#N/A</v>
      </c>
      <c r="X710" s="39" t="e">
        <f>IF($E710="",IF(INDEX(Mal!J$9:J$431,COUNTIF($E$108:$F709,"")-COUNT($H$108:$H709)+1,0)=X709,"",INDEX(Mal!J$9:J$431,COUNTIF($E$108:$F709,"")-COUNT($H$108:$H709)+1,0)),"")</f>
        <v>#N/A</v>
      </c>
      <c r="Y710" s="39" t="e">
        <f>IF(AND(Y709="",$H710=$H709),"",IF(VLOOKUP($H710,Mal!$A$9:$T$431,20,0)='Sales Orders'!Y709,"",VLOOKUP($H710,Mal!$A$9:$T$431,20,0)))</f>
        <v>#N/A</v>
      </c>
      <c r="Z710" s="39" t="e">
        <f t="shared" si="37"/>
        <v>#N/A</v>
      </c>
    </row>
    <row r="711" spans="1:26">
      <c r="A711" t="str">
        <f>IFERROR(IF(VLOOKUP(H711,Mal!$A$9:$A$431,1,0),"","END"),"END")</f>
        <v>END</v>
      </c>
      <c r="B711" s="39" t="e">
        <f>IF($E711="",IF(INDEX(Mal!$D$9:$D$431,COUNTIF($E$108:$F710,"")-COUNT($H$108:$H710)+1,0)=B710,"",INDEX(Mal!$D$9:$D$431,COUNTIF($E$108:$F710,"")-COUNT($H$108:$H710)+1,0)),"")</f>
        <v>#N/A</v>
      </c>
      <c r="C711" s="39" t="e">
        <f t="shared" si="38"/>
        <v>#N/A</v>
      </c>
      <c r="D711" s="39" t="e">
        <f>IF($E711="",IF(INDEX(Mal!$F$9:$F$431,COUNTIF($E$108:$F710,"")-COUNT($H$108:$H710)+1,0)=D710,"",INDEX(Mal!$F$9:$F$431,COUNTIF($E$108:$F710,"")-COUNT($H$108:$H710)+1,0)),"")</f>
        <v>#N/A</v>
      </c>
      <c r="E711" s="39" t="e">
        <f>IF(AND(E710="",$H711=$H710),"",IF(VLOOKUP(H711,Mal!$A$9:$B$431,2,0)='Sales Orders'!E710,"",VLOOKUP($H711,Mal!$A$9:$B$431,2,0)))</f>
        <v>#N/A</v>
      </c>
      <c r="F711" s="39" t="e">
        <f>IF($E711="",IF(INDEX(Mal!$C$9:$C$431,COUNTIF($E$108:$F710,"")-COUNT($H$108:$H710)+1,0)=F710,"",INDEX(Mal!$C$9:$C$431,COUNTIF($E$108:$F710,"")-COUNT($H$108:$H710)+1,0)),"")</f>
        <v>#N/A</v>
      </c>
      <c r="G711" s="39" t="e">
        <f t="shared" si="39"/>
        <v>#N/A</v>
      </c>
      <c r="H711" s="39">
        <f>IF(COUNTIF(Mal!$A$9:$A$431,'Sales Orders'!H710)+COUNTIFS(Mal!$A$9:$A$431,H710,Mal!$B$9:$B$431,"&lt;&gt;")+COUNTIFS(Mal!$A$9:$A$431,H710,Mal!$C$9:$C$431,"&lt;&gt;")=COUNTIF('Sales Orders'!$H$108:H710,'Sales Orders'!H710),'Sales Orders'!H710+1,'Sales Orders'!H710)</f>
        <v>2</v>
      </c>
      <c r="I711" s="39" t="e">
        <f>IF(E711="","",IF(Mal!$C$5="","",Mal!$C$5))</f>
        <v>#N/A</v>
      </c>
      <c r="J711" s="39" t="e">
        <f>IF(AND(J710="",$H711=$H710),"",IF(VLOOKUP($H711,Mal!$A$9:$H$431,7,0)='Sales Orders'!J710,"",VLOOKUP($H711,Mal!$A$9:$H$431,7,0)))</f>
        <v>#N/A</v>
      </c>
      <c r="K711" s="39" t="e">
        <f>IF(AND(K710="",$H711=$H710),"",IF(VLOOKUP($H711,Mal!$A$9:$H$431,8,0)='Sales Orders'!K710,"",VLOOKUP($H711,Mal!$A$9:$H$431,8,0)))</f>
        <v>#N/A</v>
      </c>
      <c r="L711" s="39" t="e">
        <f>IF(E711="","",IF(Mal!$C$6="","",Mal!$C$6))</f>
        <v>#N/A</v>
      </c>
      <c r="M711" s="39" t="e">
        <f>IF($E711="",IF(INDEX(Mal!K$9:K$431,COUNTIF($E$108:$F710,"")-COUNT($H$108:$H710)+1,0)=M710,"",INDEX(Mal!K$9:K$431,COUNTIF($E$108:$F710,"")-COUNT($H$108:$H710)+1,0)),"")</f>
        <v>#N/A</v>
      </c>
      <c r="N711" s="39" t="e">
        <f>IF($E711="",IF(INDEX(Mal!L$9:L$431,COUNTIF($E$108:$F710,"")-COUNT($H$108:$H710)+1,0)=N710,"",INDEX(Mal!L$9:L$431,COUNTIF($E$108:$F710,"")-COUNT($H$108:$H710)+1,0)),"")</f>
        <v>#N/A</v>
      </c>
      <c r="O711" s="39" t="e">
        <f>IF($E711="",IF(INDEX(Mal!M$9:M$431,COUNTIF($E$108:$F710,"")-COUNT($H$108:$H710)+1,0)=O710,"",INDEX(Mal!M$9:M$431,COUNTIF($E$108:$F710,"")-COUNT($H$108:$H710)+1,0)),"")</f>
        <v>#N/A</v>
      </c>
      <c r="P711" s="39" t="e">
        <f>IF($E711="",IF(INDEX(Mal!N$9:N$431,COUNTIF($E$108:$F710,"")-COUNT($H$108:$H710)+1,0)=P710,"",INDEX(Mal!N$9:N$431,COUNTIF($E$108:$F710,"")-COUNT($H$108:$H710)+1,0)),"")</f>
        <v>#N/A</v>
      </c>
      <c r="Q711" s="39" t="e">
        <f>IF($E711="",IF(INDEX(Mal!O$9:O$431,COUNTIF($E$108:$F710,"")-COUNT($H$108:$H710)+1,0)=Q710,"",INDEX(Mal!O$9:O$431,COUNTIF($E$108:$F710,"")-COUNT($H$108:$H710)+1,0)),"")</f>
        <v>#N/A</v>
      </c>
      <c r="R711" s="39" t="e">
        <f>IF($E711="",IF(INDEX(Mal!P$9:P$431,COUNTIF($E$108:$F710,"")-COUNT($H$108:$H710)+1,0)=R710,"",INDEX(Mal!P$9:P$431,COUNTIF($E$108:$F710,"")-COUNT($H$108:$H710)+1,0)),"")</f>
        <v>#N/A</v>
      </c>
      <c r="S711" s="39" t="e">
        <f>IF($E711="",IF(INDEX(Mal!Q$9:Q$431,COUNTIF($E$108:$F710,"")-COUNT($H$108:$H710)+1,0)=S710,"",INDEX(Mal!Q$9:Q$431,COUNTIF($E$108:$F710,"")-COUNT($H$108:$H710)+1,0)),"")</f>
        <v>#N/A</v>
      </c>
      <c r="T711" s="39" t="e">
        <f>IF($E711="",IF(INDEX(Mal!R$9:R$431,COUNTIF($E$108:$F710,"")-COUNT($H$108:$H710)+1,0)=T710,"",INDEX(Mal!R$9:R$431,COUNTIF($E$108:$F710,"")-COUNT($H$108:$H710)+1,0)),"")</f>
        <v>#N/A</v>
      </c>
      <c r="U711" s="39" t="e">
        <f>IF($E711="",IF(INDEX(Mal!S$9:S$431,COUNTIF($E$108:$F710,"")-COUNT($H$108:$H710)+1,0)=U710,"",INDEX(Mal!S$9:S$431,COUNTIF($E$108:$F710,"")-COUNT($H$108:$H710)+1,0)),"")</f>
        <v>#N/A</v>
      </c>
      <c r="V711" s="39" t="e">
        <f t="shared" si="36"/>
        <v>#N/A</v>
      </c>
      <c r="W711" s="39" t="e">
        <f>IF(IF(AND(E711="",F711=""),INDEX(Mal!I$9:I$431,(COUNT($H$108:$H711)-COUNTIF($V$108:$V711,"")),0),"")="","",IF(AND(E711="",F711=""),INDEX(Mal!I$9:I$431,(COUNT($H$108:$H711)-COUNTIF($V$108:$V711,"")),0),""))</f>
        <v>#N/A</v>
      </c>
      <c r="X711" s="39" t="e">
        <f>IF($E711="",IF(INDEX(Mal!J$9:J$431,COUNTIF($E$108:$F710,"")-COUNT($H$108:$H710)+1,0)=X710,"",INDEX(Mal!J$9:J$431,COUNTIF($E$108:$F710,"")-COUNT($H$108:$H710)+1,0)),"")</f>
        <v>#N/A</v>
      </c>
      <c r="Y711" s="39" t="e">
        <f>IF(AND(Y710="",$H711=$H710),"",IF(VLOOKUP($H711,Mal!$A$9:$T$431,20,0)='Sales Orders'!Y710,"",VLOOKUP($H711,Mal!$A$9:$T$431,20,0)))</f>
        <v>#N/A</v>
      </c>
      <c r="Z711" s="39" t="e">
        <f t="shared" si="37"/>
        <v>#N/A</v>
      </c>
    </row>
    <row r="712" spans="1:26">
      <c r="A712" t="str">
        <f>IFERROR(IF(VLOOKUP(H712,Mal!$A$9:$A$431,1,0),"","END"),"END")</f>
        <v>END</v>
      </c>
      <c r="B712" s="39" t="e">
        <f>IF($E712="",IF(INDEX(Mal!$D$9:$D$431,COUNTIF($E$108:$F711,"")-COUNT($H$108:$H711)+1,0)=B711,"",INDEX(Mal!$D$9:$D$431,COUNTIF($E$108:$F711,"")-COUNT($H$108:$H711)+1,0)),"")</f>
        <v>#N/A</v>
      </c>
      <c r="C712" s="39" t="e">
        <f t="shared" si="38"/>
        <v>#N/A</v>
      </c>
      <c r="D712" s="39" t="e">
        <f>IF($E712="",IF(INDEX(Mal!$F$9:$F$431,COUNTIF($E$108:$F711,"")-COUNT($H$108:$H711)+1,0)=D711,"",INDEX(Mal!$F$9:$F$431,COUNTIF($E$108:$F711,"")-COUNT($H$108:$H711)+1,0)),"")</f>
        <v>#N/A</v>
      </c>
      <c r="E712" s="39" t="e">
        <f>IF(AND(E711="",$H712=$H711),"",IF(VLOOKUP(H712,Mal!$A$9:$B$431,2,0)='Sales Orders'!E711,"",VLOOKUP($H712,Mal!$A$9:$B$431,2,0)))</f>
        <v>#N/A</v>
      </c>
      <c r="F712" s="39" t="e">
        <f>IF($E712="",IF(INDEX(Mal!$C$9:$C$431,COUNTIF($E$108:$F711,"")-COUNT($H$108:$H711)+1,0)=F711,"",INDEX(Mal!$C$9:$C$431,COUNTIF($E$108:$F711,"")-COUNT($H$108:$H711)+1,0)),"")</f>
        <v>#N/A</v>
      </c>
      <c r="G712" s="39" t="e">
        <f t="shared" si="39"/>
        <v>#N/A</v>
      </c>
      <c r="H712" s="39">
        <f>IF(COUNTIF(Mal!$A$9:$A$431,'Sales Orders'!H711)+COUNTIFS(Mal!$A$9:$A$431,H711,Mal!$B$9:$B$431,"&lt;&gt;")+COUNTIFS(Mal!$A$9:$A$431,H711,Mal!$C$9:$C$431,"&lt;&gt;")=COUNTIF('Sales Orders'!$H$108:H711,'Sales Orders'!H711),'Sales Orders'!H711+1,'Sales Orders'!H711)</f>
        <v>2</v>
      </c>
      <c r="I712" s="39" t="e">
        <f>IF(E712="","",IF(Mal!$C$5="","",Mal!$C$5))</f>
        <v>#N/A</v>
      </c>
      <c r="J712" s="39" t="e">
        <f>IF(AND(J711="",$H712=$H711),"",IF(VLOOKUP($H712,Mal!$A$9:$H$431,7,0)='Sales Orders'!J711,"",VLOOKUP($H712,Mal!$A$9:$H$431,7,0)))</f>
        <v>#N/A</v>
      </c>
      <c r="K712" s="39" t="e">
        <f>IF(AND(K711="",$H712=$H711),"",IF(VLOOKUP($H712,Mal!$A$9:$H$431,8,0)='Sales Orders'!K711,"",VLOOKUP($H712,Mal!$A$9:$H$431,8,0)))</f>
        <v>#N/A</v>
      </c>
      <c r="L712" s="39" t="e">
        <f>IF(E712="","",IF(Mal!$C$6="","",Mal!$C$6))</f>
        <v>#N/A</v>
      </c>
      <c r="M712" s="39" t="e">
        <f>IF($E712="",IF(INDEX(Mal!K$9:K$431,COUNTIF($E$108:$F711,"")-COUNT($H$108:$H711)+1,0)=M711,"",INDEX(Mal!K$9:K$431,COUNTIF($E$108:$F711,"")-COUNT($H$108:$H711)+1,0)),"")</f>
        <v>#N/A</v>
      </c>
      <c r="N712" s="39" t="e">
        <f>IF($E712="",IF(INDEX(Mal!L$9:L$431,COUNTIF($E$108:$F711,"")-COUNT($H$108:$H711)+1,0)=N711,"",INDEX(Mal!L$9:L$431,COUNTIF($E$108:$F711,"")-COUNT($H$108:$H711)+1,0)),"")</f>
        <v>#N/A</v>
      </c>
      <c r="O712" s="39" t="e">
        <f>IF($E712="",IF(INDEX(Mal!M$9:M$431,COUNTIF($E$108:$F711,"")-COUNT($H$108:$H711)+1,0)=O711,"",INDEX(Mal!M$9:M$431,COUNTIF($E$108:$F711,"")-COUNT($H$108:$H711)+1,0)),"")</f>
        <v>#N/A</v>
      </c>
      <c r="P712" s="39" t="e">
        <f>IF($E712="",IF(INDEX(Mal!N$9:N$431,COUNTIF($E$108:$F711,"")-COUNT($H$108:$H711)+1,0)=P711,"",INDEX(Mal!N$9:N$431,COUNTIF($E$108:$F711,"")-COUNT($H$108:$H711)+1,0)),"")</f>
        <v>#N/A</v>
      </c>
      <c r="Q712" s="39" t="e">
        <f>IF($E712="",IF(INDEX(Mal!O$9:O$431,COUNTIF($E$108:$F711,"")-COUNT($H$108:$H711)+1,0)=Q711,"",INDEX(Mal!O$9:O$431,COUNTIF($E$108:$F711,"")-COUNT($H$108:$H711)+1,0)),"")</f>
        <v>#N/A</v>
      </c>
      <c r="R712" s="39" t="e">
        <f>IF($E712="",IF(INDEX(Mal!P$9:P$431,COUNTIF($E$108:$F711,"")-COUNT($H$108:$H711)+1,0)=R711,"",INDEX(Mal!P$9:P$431,COUNTIF($E$108:$F711,"")-COUNT($H$108:$H711)+1,0)),"")</f>
        <v>#N/A</v>
      </c>
      <c r="S712" s="39" t="e">
        <f>IF($E712="",IF(INDEX(Mal!Q$9:Q$431,COUNTIF($E$108:$F711,"")-COUNT($H$108:$H711)+1,0)=S711,"",INDEX(Mal!Q$9:Q$431,COUNTIF($E$108:$F711,"")-COUNT($H$108:$H711)+1,0)),"")</f>
        <v>#N/A</v>
      </c>
      <c r="T712" s="39" t="e">
        <f>IF($E712="",IF(INDEX(Mal!R$9:R$431,COUNTIF($E$108:$F711,"")-COUNT($H$108:$H711)+1,0)=T711,"",INDEX(Mal!R$9:R$431,COUNTIF($E$108:$F711,"")-COUNT($H$108:$H711)+1,0)),"")</f>
        <v>#N/A</v>
      </c>
      <c r="U712" s="39" t="e">
        <f>IF($E712="",IF(INDEX(Mal!S$9:S$431,COUNTIF($E$108:$F711,"")-COUNT($H$108:$H711)+1,0)=U711,"",INDEX(Mal!S$9:S$431,COUNTIF($E$108:$F711,"")-COUNT($H$108:$H711)+1,0)),"")</f>
        <v>#N/A</v>
      </c>
      <c r="V712" s="39" t="e">
        <f t="shared" si="36"/>
        <v>#N/A</v>
      </c>
      <c r="W712" s="39" t="e">
        <f>IF(IF(AND(E712="",F712=""),INDEX(Mal!I$9:I$431,(COUNT($H$108:$H712)-COUNTIF($V$108:$V712,"")),0),"")="","",IF(AND(E712="",F712=""),INDEX(Mal!I$9:I$431,(COUNT($H$108:$H712)-COUNTIF($V$108:$V712,"")),0),""))</f>
        <v>#N/A</v>
      </c>
      <c r="X712" s="39" t="e">
        <f>IF($E712="",IF(INDEX(Mal!J$9:J$431,COUNTIF($E$108:$F711,"")-COUNT($H$108:$H711)+1,0)=X711,"",INDEX(Mal!J$9:J$431,COUNTIF($E$108:$F711,"")-COUNT($H$108:$H711)+1,0)),"")</f>
        <v>#N/A</v>
      </c>
      <c r="Y712" s="39" t="e">
        <f>IF(AND(Y711="",$H712=$H711),"",IF(VLOOKUP($H712,Mal!$A$9:$T$431,20,0)='Sales Orders'!Y711,"",VLOOKUP($H712,Mal!$A$9:$T$431,20,0)))</f>
        <v>#N/A</v>
      </c>
      <c r="Z712" s="39" t="e">
        <f t="shared" si="37"/>
        <v>#N/A</v>
      </c>
    </row>
    <row r="713" spans="1:26">
      <c r="A713" t="str">
        <f>IFERROR(IF(VLOOKUP(H713,Mal!$A$9:$A$431,1,0),"","END"),"END")</f>
        <v>END</v>
      </c>
      <c r="B713" s="39" t="e">
        <f>IF($E713="",IF(INDEX(Mal!$D$9:$D$431,COUNTIF($E$108:$F712,"")-COUNT($H$108:$H712)+1,0)=B712,"",INDEX(Mal!$D$9:$D$431,COUNTIF($E$108:$F712,"")-COUNT($H$108:$H712)+1,0)),"")</f>
        <v>#N/A</v>
      </c>
      <c r="C713" s="39" t="e">
        <f t="shared" si="38"/>
        <v>#N/A</v>
      </c>
      <c r="D713" s="39" t="e">
        <f>IF($E713="",IF(INDEX(Mal!$F$9:$F$431,COUNTIF($E$108:$F712,"")-COUNT($H$108:$H712)+1,0)=D712,"",INDEX(Mal!$F$9:$F$431,COUNTIF($E$108:$F712,"")-COUNT($H$108:$H712)+1,0)),"")</f>
        <v>#N/A</v>
      </c>
      <c r="E713" s="39" t="e">
        <f>IF(AND(E712="",$H713=$H712),"",IF(VLOOKUP(H713,Mal!$A$9:$B$431,2,0)='Sales Orders'!E712,"",VLOOKUP($H713,Mal!$A$9:$B$431,2,0)))</f>
        <v>#N/A</v>
      </c>
      <c r="F713" s="39" t="e">
        <f>IF($E713="",IF(INDEX(Mal!$C$9:$C$431,COUNTIF($E$108:$F712,"")-COUNT($H$108:$H712)+1,0)=F712,"",INDEX(Mal!$C$9:$C$431,COUNTIF($E$108:$F712,"")-COUNT($H$108:$H712)+1,0)),"")</f>
        <v>#N/A</v>
      </c>
      <c r="G713" s="39" t="e">
        <f t="shared" si="39"/>
        <v>#N/A</v>
      </c>
      <c r="H713" s="39">
        <f>IF(COUNTIF(Mal!$A$9:$A$431,'Sales Orders'!H712)+COUNTIFS(Mal!$A$9:$A$431,H712,Mal!$B$9:$B$431,"&lt;&gt;")+COUNTIFS(Mal!$A$9:$A$431,H712,Mal!$C$9:$C$431,"&lt;&gt;")=COUNTIF('Sales Orders'!$H$108:H712,'Sales Orders'!H712),'Sales Orders'!H712+1,'Sales Orders'!H712)</f>
        <v>2</v>
      </c>
      <c r="I713" s="39" t="e">
        <f>IF(E713="","",IF(Mal!$C$5="","",Mal!$C$5))</f>
        <v>#N/A</v>
      </c>
      <c r="J713" s="39" t="e">
        <f>IF(AND(J712="",$H713=$H712),"",IF(VLOOKUP($H713,Mal!$A$9:$H$431,7,0)='Sales Orders'!J712,"",VLOOKUP($H713,Mal!$A$9:$H$431,7,0)))</f>
        <v>#N/A</v>
      </c>
      <c r="K713" s="39" t="e">
        <f>IF(AND(K712="",$H713=$H712),"",IF(VLOOKUP($H713,Mal!$A$9:$H$431,8,0)='Sales Orders'!K712,"",VLOOKUP($H713,Mal!$A$9:$H$431,8,0)))</f>
        <v>#N/A</v>
      </c>
      <c r="L713" s="39" t="e">
        <f>IF(E713="","",IF(Mal!$C$6="","",Mal!$C$6))</f>
        <v>#N/A</v>
      </c>
      <c r="M713" s="39" t="e">
        <f>IF($E713="",IF(INDEX(Mal!K$9:K$431,COUNTIF($E$108:$F712,"")-COUNT($H$108:$H712)+1,0)=M712,"",INDEX(Mal!K$9:K$431,COUNTIF($E$108:$F712,"")-COUNT($H$108:$H712)+1,0)),"")</f>
        <v>#N/A</v>
      </c>
      <c r="N713" s="39" t="e">
        <f>IF($E713="",IF(INDEX(Mal!L$9:L$431,COUNTIF($E$108:$F712,"")-COUNT($H$108:$H712)+1,0)=N712,"",INDEX(Mal!L$9:L$431,COUNTIF($E$108:$F712,"")-COUNT($H$108:$H712)+1,0)),"")</f>
        <v>#N/A</v>
      </c>
      <c r="O713" s="39" t="e">
        <f>IF($E713="",IF(INDEX(Mal!M$9:M$431,COUNTIF($E$108:$F712,"")-COUNT($H$108:$H712)+1,0)=O712,"",INDEX(Mal!M$9:M$431,COUNTIF($E$108:$F712,"")-COUNT($H$108:$H712)+1,0)),"")</f>
        <v>#N/A</v>
      </c>
      <c r="P713" s="39" t="e">
        <f>IF($E713="",IF(INDEX(Mal!N$9:N$431,COUNTIF($E$108:$F712,"")-COUNT($H$108:$H712)+1,0)=P712,"",INDEX(Mal!N$9:N$431,COUNTIF($E$108:$F712,"")-COUNT($H$108:$H712)+1,0)),"")</f>
        <v>#N/A</v>
      </c>
      <c r="Q713" s="39" t="e">
        <f>IF($E713="",IF(INDEX(Mal!O$9:O$431,COUNTIF($E$108:$F712,"")-COUNT($H$108:$H712)+1,0)=Q712,"",INDEX(Mal!O$9:O$431,COUNTIF($E$108:$F712,"")-COUNT($H$108:$H712)+1,0)),"")</f>
        <v>#N/A</v>
      </c>
      <c r="R713" s="39" t="e">
        <f>IF($E713="",IF(INDEX(Mal!P$9:P$431,COUNTIF($E$108:$F712,"")-COUNT($H$108:$H712)+1,0)=R712,"",INDEX(Mal!P$9:P$431,COUNTIF($E$108:$F712,"")-COUNT($H$108:$H712)+1,0)),"")</f>
        <v>#N/A</v>
      </c>
      <c r="S713" s="39" t="e">
        <f>IF($E713="",IF(INDEX(Mal!Q$9:Q$431,COUNTIF($E$108:$F712,"")-COUNT($H$108:$H712)+1,0)=S712,"",INDEX(Mal!Q$9:Q$431,COUNTIF($E$108:$F712,"")-COUNT($H$108:$H712)+1,0)),"")</f>
        <v>#N/A</v>
      </c>
      <c r="T713" s="39" t="e">
        <f>IF($E713="",IF(INDEX(Mal!R$9:R$431,COUNTIF($E$108:$F712,"")-COUNT($H$108:$H712)+1,0)=T712,"",INDEX(Mal!R$9:R$431,COUNTIF($E$108:$F712,"")-COUNT($H$108:$H712)+1,0)),"")</f>
        <v>#N/A</v>
      </c>
      <c r="U713" s="39" t="e">
        <f>IF($E713="",IF(INDEX(Mal!S$9:S$431,COUNTIF($E$108:$F712,"")-COUNT($H$108:$H712)+1,0)=U712,"",INDEX(Mal!S$9:S$431,COUNTIF($E$108:$F712,"")-COUNT($H$108:$H712)+1,0)),"")</f>
        <v>#N/A</v>
      </c>
      <c r="V713" s="39" t="e">
        <f t="shared" si="36"/>
        <v>#N/A</v>
      </c>
      <c r="W713" s="39" t="e">
        <f>IF(IF(AND(E713="",F713=""),INDEX(Mal!I$9:I$431,(COUNT($H$108:$H713)-COUNTIF($V$108:$V713,"")),0),"")="","",IF(AND(E713="",F713=""),INDEX(Mal!I$9:I$431,(COUNT($H$108:$H713)-COUNTIF($V$108:$V713,"")),0),""))</f>
        <v>#N/A</v>
      </c>
      <c r="X713" s="39" t="e">
        <f>IF($E713="",IF(INDEX(Mal!J$9:J$431,COUNTIF($E$108:$F712,"")-COUNT($H$108:$H712)+1,0)=X712,"",INDEX(Mal!J$9:J$431,COUNTIF($E$108:$F712,"")-COUNT($H$108:$H712)+1,0)),"")</f>
        <v>#N/A</v>
      </c>
      <c r="Y713" s="39" t="e">
        <f>IF(AND(Y712="",$H713=$H712),"",IF(VLOOKUP($H713,Mal!$A$9:$T$431,20,0)='Sales Orders'!Y712,"",VLOOKUP($H713,Mal!$A$9:$T$431,20,0)))</f>
        <v>#N/A</v>
      </c>
      <c r="Z713" s="39" t="e">
        <f t="shared" si="37"/>
        <v>#N/A</v>
      </c>
    </row>
    <row r="714" spans="1:26">
      <c r="A714" t="str">
        <f>IFERROR(IF(VLOOKUP(H714,Mal!$A$9:$A$431,1,0),"","END"),"END")</f>
        <v>END</v>
      </c>
      <c r="B714" s="39" t="e">
        <f>IF($E714="",IF(INDEX(Mal!$D$9:$D$431,COUNTIF($E$108:$F713,"")-COUNT($H$108:$H713)+1,0)=B713,"",INDEX(Mal!$D$9:$D$431,COUNTIF($E$108:$F713,"")-COUNT($H$108:$H713)+1,0)),"")</f>
        <v>#N/A</v>
      </c>
      <c r="C714" s="39" t="e">
        <f t="shared" si="38"/>
        <v>#N/A</v>
      </c>
      <c r="D714" s="39" t="e">
        <f>IF($E714="",IF(INDEX(Mal!$F$9:$F$431,COUNTIF($E$108:$F713,"")-COUNT($H$108:$H713)+1,0)=D713,"",INDEX(Mal!$F$9:$F$431,COUNTIF($E$108:$F713,"")-COUNT($H$108:$H713)+1,0)),"")</f>
        <v>#N/A</v>
      </c>
      <c r="E714" s="39" t="e">
        <f>IF(AND(E713="",$H714=$H713),"",IF(VLOOKUP(H714,Mal!$A$9:$B$431,2,0)='Sales Orders'!E713,"",VLOOKUP($H714,Mal!$A$9:$B$431,2,0)))</f>
        <v>#N/A</v>
      </c>
      <c r="F714" s="39" t="e">
        <f>IF($E714="",IF(INDEX(Mal!$C$9:$C$431,COUNTIF($E$108:$F713,"")-COUNT($H$108:$H713)+1,0)=F713,"",INDEX(Mal!$C$9:$C$431,COUNTIF($E$108:$F713,"")-COUNT($H$108:$H713)+1,0)),"")</f>
        <v>#N/A</v>
      </c>
      <c r="G714" s="39" t="e">
        <f t="shared" si="39"/>
        <v>#N/A</v>
      </c>
      <c r="H714" s="39">
        <f>IF(COUNTIF(Mal!$A$9:$A$431,'Sales Orders'!H713)+COUNTIFS(Mal!$A$9:$A$431,H713,Mal!$B$9:$B$431,"&lt;&gt;")+COUNTIFS(Mal!$A$9:$A$431,H713,Mal!$C$9:$C$431,"&lt;&gt;")=COUNTIF('Sales Orders'!$H$108:H713,'Sales Orders'!H713),'Sales Orders'!H713+1,'Sales Orders'!H713)</f>
        <v>2</v>
      </c>
      <c r="I714" s="39" t="e">
        <f>IF(E714="","",IF(Mal!$C$5="","",Mal!$C$5))</f>
        <v>#N/A</v>
      </c>
      <c r="J714" s="39" t="e">
        <f>IF(AND(J713="",$H714=$H713),"",IF(VLOOKUP($H714,Mal!$A$9:$H$431,7,0)='Sales Orders'!J713,"",VLOOKUP($H714,Mal!$A$9:$H$431,7,0)))</f>
        <v>#N/A</v>
      </c>
      <c r="K714" s="39" t="e">
        <f>IF(AND(K713="",$H714=$H713),"",IF(VLOOKUP($H714,Mal!$A$9:$H$431,8,0)='Sales Orders'!K713,"",VLOOKUP($H714,Mal!$A$9:$H$431,8,0)))</f>
        <v>#N/A</v>
      </c>
      <c r="L714" s="39" t="e">
        <f>IF(E714="","",IF(Mal!$C$6="","",Mal!$C$6))</f>
        <v>#N/A</v>
      </c>
      <c r="M714" s="39" t="e">
        <f>IF($E714="",IF(INDEX(Mal!K$9:K$431,COUNTIF($E$108:$F713,"")-COUNT($H$108:$H713)+1,0)=M713,"",INDEX(Mal!K$9:K$431,COUNTIF($E$108:$F713,"")-COUNT($H$108:$H713)+1,0)),"")</f>
        <v>#N/A</v>
      </c>
      <c r="N714" s="39" t="e">
        <f>IF($E714="",IF(INDEX(Mal!L$9:L$431,COUNTIF($E$108:$F713,"")-COUNT($H$108:$H713)+1,0)=N713,"",INDEX(Mal!L$9:L$431,COUNTIF($E$108:$F713,"")-COUNT($H$108:$H713)+1,0)),"")</f>
        <v>#N/A</v>
      </c>
      <c r="O714" s="39" t="e">
        <f>IF($E714="",IF(INDEX(Mal!M$9:M$431,COUNTIF($E$108:$F713,"")-COUNT($H$108:$H713)+1,0)=O713,"",INDEX(Mal!M$9:M$431,COUNTIF($E$108:$F713,"")-COUNT($H$108:$H713)+1,0)),"")</f>
        <v>#N/A</v>
      </c>
      <c r="P714" s="39" t="e">
        <f>IF($E714="",IF(INDEX(Mal!N$9:N$431,COUNTIF($E$108:$F713,"")-COUNT($H$108:$H713)+1,0)=P713,"",INDEX(Mal!N$9:N$431,COUNTIF($E$108:$F713,"")-COUNT($H$108:$H713)+1,0)),"")</f>
        <v>#N/A</v>
      </c>
      <c r="Q714" s="39" t="e">
        <f>IF($E714="",IF(INDEX(Mal!O$9:O$431,COUNTIF($E$108:$F713,"")-COUNT($H$108:$H713)+1,0)=Q713,"",INDEX(Mal!O$9:O$431,COUNTIF($E$108:$F713,"")-COUNT($H$108:$H713)+1,0)),"")</f>
        <v>#N/A</v>
      </c>
      <c r="R714" s="39" t="e">
        <f>IF($E714="",IF(INDEX(Mal!P$9:P$431,COUNTIF($E$108:$F713,"")-COUNT($H$108:$H713)+1,0)=R713,"",INDEX(Mal!P$9:P$431,COUNTIF($E$108:$F713,"")-COUNT($H$108:$H713)+1,0)),"")</f>
        <v>#N/A</v>
      </c>
      <c r="S714" s="39" t="e">
        <f>IF($E714="",IF(INDEX(Mal!Q$9:Q$431,COUNTIF($E$108:$F713,"")-COUNT($H$108:$H713)+1,0)=S713,"",INDEX(Mal!Q$9:Q$431,COUNTIF($E$108:$F713,"")-COUNT($H$108:$H713)+1,0)),"")</f>
        <v>#N/A</v>
      </c>
      <c r="T714" s="39" t="e">
        <f>IF($E714="",IF(INDEX(Mal!R$9:R$431,COUNTIF($E$108:$F713,"")-COUNT($H$108:$H713)+1,0)=T713,"",INDEX(Mal!R$9:R$431,COUNTIF($E$108:$F713,"")-COUNT($H$108:$H713)+1,0)),"")</f>
        <v>#N/A</v>
      </c>
      <c r="U714" s="39" t="e">
        <f>IF($E714="",IF(INDEX(Mal!S$9:S$431,COUNTIF($E$108:$F713,"")-COUNT($H$108:$H713)+1,0)=U713,"",INDEX(Mal!S$9:S$431,COUNTIF($E$108:$F713,"")-COUNT($H$108:$H713)+1,0)),"")</f>
        <v>#N/A</v>
      </c>
      <c r="V714" s="39" t="e">
        <f t="shared" si="36"/>
        <v>#N/A</v>
      </c>
      <c r="W714" s="39" t="e">
        <f>IF(IF(AND(E714="",F714=""),INDEX(Mal!I$9:I$431,(COUNT($H$108:$H714)-COUNTIF($V$108:$V714,"")),0),"")="","",IF(AND(E714="",F714=""),INDEX(Mal!I$9:I$431,(COUNT($H$108:$H714)-COUNTIF($V$108:$V714,"")),0),""))</f>
        <v>#N/A</v>
      </c>
      <c r="X714" s="39" t="e">
        <f>IF($E714="",IF(INDEX(Mal!J$9:J$431,COUNTIF($E$108:$F713,"")-COUNT($H$108:$H713)+1,0)=X713,"",INDEX(Mal!J$9:J$431,COUNTIF($E$108:$F713,"")-COUNT($H$108:$H713)+1,0)),"")</f>
        <v>#N/A</v>
      </c>
      <c r="Y714" s="39" t="e">
        <f>IF(AND(Y713="",$H714=$H713),"",IF(VLOOKUP($H714,Mal!$A$9:$T$431,20,0)='Sales Orders'!Y713,"",VLOOKUP($H714,Mal!$A$9:$T$431,20,0)))</f>
        <v>#N/A</v>
      </c>
      <c r="Z714" s="39" t="e">
        <f t="shared" si="37"/>
        <v>#N/A</v>
      </c>
    </row>
    <row r="715" spans="1:26">
      <c r="A715" t="str">
        <f>IFERROR(IF(VLOOKUP(H715,Mal!$A$9:$A$431,1,0),"","END"),"END")</f>
        <v>END</v>
      </c>
      <c r="B715" s="39" t="e">
        <f>IF($E715="",IF(INDEX(Mal!$D$9:$D$431,COUNTIF($E$108:$F714,"")-COUNT($H$108:$H714)+1,0)=B714,"",INDEX(Mal!$D$9:$D$431,COUNTIF($E$108:$F714,"")-COUNT($H$108:$H714)+1,0)),"")</f>
        <v>#N/A</v>
      </c>
      <c r="C715" s="39" t="e">
        <f t="shared" si="38"/>
        <v>#N/A</v>
      </c>
      <c r="D715" s="39" t="e">
        <f>IF($E715="",IF(INDEX(Mal!$F$9:$F$431,COUNTIF($E$108:$F714,"")-COUNT($H$108:$H714)+1,0)=D714,"",INDEX(Mal!$F$9:$F$431,COUNTIF($E$108:$F714,"")-COUNT($H$108:$H714)+1,0)),"")</f>
        <v>#N/A</v>
      </c>
      <c r="E715" s="39" t="e">
        <f>IF(AND(E714="",$H715=$H714),"",IF(VLOOKUP(H715,Mal!$A$9:$B$431,2,0)='Sales Orders'!E714,"",VLOOKUP($H715,Mal!$A$9:$B$431,2,0)))</f>
        <v>#N/A</v>
      </c>
      <c r="F715" s="39" t="e">
        <f>IF($E715="",IF(INDEX(Mal!$C$9:$C$431,COUNTIF($E$108:$F714,"")-COUNT($H$108:$H714)+1,0)=F714,"",INDEX(Mal!$C$9:$C$431,COUNTIF($E$108:$F714,"")-COUNT($H$108:$H714)+1,0)),"")</f>
        <v>#N/A</v>
      </c>
      <c r="G715" s="39" t="e">
        <f t="shared" si="39"/>
        <v>#N/A</v>
      </c>
      <c r="H715" s="39">
        <f>IF(COUNTIF(Mal!$A$9:$A$431,'Sales Orders'!H714)+COUNTIFS(Mal!$A$9:$A$431,H714,Mal!$B$9:$B$431,"&lt;&gt;")+COUNTIFS(Mal!$A$9:$A$431,H714,Mal!$C$9:$C$431,"&lt;&gt;")=COUNTIF('Sales Orders'!$H$108:H714,'Sales Orders'!H714),'Sales Orders'!H714+1,'Sales Orders'!H714)</f>
        <v>2</v>
      </c>
      <c r="I715" s="39" t="e">
        <f>IF(E715="","",IF(Mal!$C$5="","",Mal!$C$5))</f>
        <v>#N/A</v>
      </c>
      <c r="J715" s="39" t="e">
        <f>IF(AND(J714="",$H715=$H714),"",IF(VLOOKUP($H715,Mal!$A$9:$H$431,7,0)='Sales Orders'!J714,"",VLOOKUP($H715,Mal!$A$9:$H$431,7,0)))</f>
        <v>#N/A</v>
      </c>
      <c r="K715" s="39" t="e">
        <f>IF(AND(K714="",$H715=$H714),"",IF(VLOOKUP($H715,Mal!$A$9:$H$431,8,0)='Sales Orders'!K714,"",VLOOKUP($H715,Mal!$A$9:$H$431,8,0)))</f>
        <v>#N/A</v>
      </c>
      <c r="L715" s="39" t="e">
        <f>IF(E715="","",IF(Mal!$C$6="","",Mal!$C$6))</f>
        <v>#N/A</v>
      </c>
      <c r="M715" s="39" t="e">
        <f>IF($E715="",IF(INDEX(Mal!K$9:K$431,COUNTIF($E$108:$F714,"")-COUNT($H$108:$H714)+1,0)=M714,"",INDEX(Mal!K$9:K$431,COUNTIF($E$108:$F714,"")-COUNT($H$108:$H714)+1,0)),"")</f>
        <v>#N/A</v>
      </c>
      <c r="N715" s="39" t="e">
        <f>IF($E715="",IF(INDEX(Mal!L$9:L$431,COUNTIF($E$108:$F714,"")-COUNT($H$108:$H714)+1,0)=N714,"",INDEX(Mal!L$9:L$431,COUNTIF($E$108:$F714,"")-COUNT($H$108:$H714)+1,0)),"")</f>
        <v>#N/A</v>
      </c>
      <c r="O715" s="39" t="e">
        <f>IF($E715="",IF(INDEX(Mal!M$9:M$431,COUNTIF($E$108:$F714,"")-COUNT($H$108:$H714)+1,0)=O714,"",INDEX(Mal!M$9:M$431,COUNTIF($E$108:$F714,"")-COUNT($H$108:$H714)+1,0)),"")</f>
        <v>#N/A</v>
      </c>
      <c r="P715" s="39" t="e">
        <f>IF($E715="",IF(INDEX(Mal!N$9:N$431,COUNTIF($E$108:$F714,"")-COUNT($H$108:$H714)+1,0)=P714,"",INDEX(Mal!N$9:N$431,COUNTIF($E$108:$F714,"")-COUNT($H$108:$H714)+1,0)),"")</f>
        <v>#N/A</v>
      </c>
      <c r="Q715" s="39" t="e">
        <f>IF($E715="",IF(INDEX(Mal!O$9:O$431,COUNTIF($E$108:$F714,"")-COUNT($H$108:$H714)+1,0)=Q714,"",INDEX(Mal!O$9:O$431,COUNTIF($E$108:$F714,"")-COUNT($H$108:$H714)+1,0)),"")</f>
        <v>#N/A</v>
      </c>
      <c r="R715" s="39" t="e">
        <f>IF($E715="",IF(INDEX(Mal!P$9:P$431,COUNTIF($E$108:$F714,"")-COUNT($H$108:$H714)+1,0)=R714,"",INDEX(Mal!P$9:P$431,COUNTIF($E$108:$F714,"")-COUNT($H$108:$H714)+1,0)),"")</f>
        <v>#N/A</v>
      </c>
      <c r="S715" s="39" t="e">
        <f>IF($E715="",IF(INDEX(Mal!Q$9:Q$431,COUNTIF($E$108:$F714,"")-COUNT($H$108:$H714)+1,0)=S714,"",INDEX(Mal!Q$9:Q$431,COUNTIF($E$108:$F714,"")-COUNT($H$108:$H714)+1,0)),"")</f>
        <v>#N/A</v>
      </c>
      <c r="T715" s="39" t="e">
        <f>IF($E715="",IF(INDEX(Mal!R$9:R$431,COUNTIF($E$108:$F714,"")-COUNT($H$108:$H714)+1,0)=T714,"",INDEX(Mal!R$9:R$431,COUNTIF($E$108:$F714,"")-COUNT($H$108:$H714)+1,0)),"")</f>
        <v>#N/A</v>
      </c>
      <c r="U715" s="39" t="e">
        <f>IF($E715="",IF(INDEX(Mal!S$9:S$431,COUNTIF($E$108:$F714,"")-COUNT($H$108:$H714)+1,0)=U714,"",INDEX(Mal!S$9:S$431,COUNTIF($E$108:$F714,"")-COUNT($H$108:$H714)+1,0)),"")</f>
        <v>#N/A</v>
      </c>
      <c r="V715" s="39" t="e">
        <f t="shared" si="36"/>
        <v>#N/A</v>
      </c>
      <c r="W715" s="39" t="e">
        <f>IF(IF(AND(E715="",F715=""),INDEX(Mal!I$9:I$431,(COUNT($H$108:$H715)-COUNTIF($V$108:$V715,"")),0),"")="","",IF(AND(E715="",F715=""),INDEX(Mal!I$9:I$431,(COUNT($H$108:$H715)-COUNTIF($V$108:$V715,"")),0),""))</f>
        <v>#N/A</v>
      </c>
      <c r="X715" s="39" t="e">
        <f>IF($E715="",IF(INDEX(Mal!J$9:J$431,COUNTIF($E$108:$F714,"")-COUNT($H$108:$H714)+1,0)=X714,"",INDEX(Mal!J$9:J$431,COUNTIF($E$108:$F714,"")-COUNT($H$108:$H714)+1,0)),"")</f>
        <v>#N/A</v>
      </c>
      <c r="Y715" s="39" t="e">
        <f>IF(AND(Y714="",$H715=$H714),"",IF(VLOOKUP($H715,Mal!$A$9:$T$431,20,0)='Sales Orders'!Y714,"",VLOOKUP($H715,Mal!$A$9:$T$431,20,0)))</f>
        <v>#N/A</v>
      </c>
      <c r="Z715" s="39" t="e">
        <f t="shared" si="37"/>
        <v>#N/A</v>
      </c>
    </row>
    <row r="716" spans="1:26">
      <c r="A716" t="str">
        <f>IFERROR(IF(VLOOKUP(H716,Mal!$A$9:$A$431,1,0),"","END"),"END")</f>
        <v>END</v>
      </c>
      <c r="B716" s="39" t="e">
        <f>IF($E716="",IF(INDEX(Mal!$D$9:$D$431,COUNTIF($E$108:$F715,"")-COUNT($H$108:$H715)+1,0)=B715,"",INDEX(Mal!$D$9:$D$431,COUNTIF($E$108:$F715,"")-COUNT($H$108:$H715)+1,0)),"")</f>
        <v>#N/A</v>
      </c>
      <c r="C716" s="39" t="e">
        <f t="shared" si="38"/>
        <v>#N/A</v>
      </c>
      <c r="D716" s="39" t="e">
        <f>IF($E716="",IF(INDEX(Mal!$F$9:$F$431,COUNTIF($E$108:$F715,"")-COUNT($H$108:$H715)+1,0)=D715,"",INDEX(Mal!$F$9:$F$431,COUNTIF($E$108:$F715,"")-COUNT($H$108:$H715)+1,0)),"")</f>
        <v>#N/A</v>
      </c>
      <c r="E716" s="39" t="e">
        <f>IF(AND(E715="",$H716=$H715),"",IF(VLOOKUP(H716,Mal!$A$9:$B$431,2,0)='Sales Orders'!E715,"",VLOOKUP($H716,Mal!$A$9:$B$431,2,0)))</f>
        <v>#N/A</v>
      </c>
      <c r="F716" s="39" t="e">
        <f>IF($E716="",IF(INDEX(Mal!$C$9:$C$431,COUNTIF($E$108:$F715,"")-COUNT($H$108:$H715)+1,0)=F715,"",INDEX(Mal!$C$9:$C$431,COUNTIF($E$108:$F715,"")-COUNT($H$108:$H715)+1,0)),"")</f>
        <v>#N/A</v>
      </c>
      <c r="G716" s="39" t="e">
        <f t="shared" si="39"/>
        <v>#N/A</v>
      </c>
      <c r="H716" s="39">
        <f>IF(COUNTIF(Mal!$A$9:$A$431,'Sales Orders'!H715)+COUNTIFS(Mal!$A$9:$A$431,H715,Mal!$B$9:$B$431,"&lt;&gt;")+COUNTIFS(Mal!$A$9:$A$431,H715,Mal!$C$9:$C$431,"&lt;&gt;")=COUNTIF('Sales Orders'!$H$108:H715,'Sales Orders'!H715),'Sales Orders'!H715+1,'Sales Orders'!H715)</f>
        <v>2</v>
      </c>
      <c r="I716" s="39" t="e">
        <f>IF(E716="","",IF(Mal!$C$5="","",Mal!$C$5))</f>
        <v>#N/A</v>
      </c>
      <c r="J716" s="39" t="e">
        <f>IF(AND(J715="",$H716=$H715),"",IF(VLOOKUP($H716,Mal!$A$9:$H$431,7,0)='Sales Orders'!J715,"",VLOOKUP($H716,Mal!$A$9:$H$431,7,0)))</f>
        <v>#N/A</v>
      </c>
      <c r="K716" s="39" t="e">
        <f>IF(AND(K715="",$H716=$H715),"",IF(VLOOKUP($H716,Mal!$A$9:$H$431,8,0)='Sales Orders'!K715,"",VLOOKUP($H716,Mal!$A$9:$H$431,8,0)))</f>
        <v>#N/A</v>
      </c>
      <c r="L716" s="39" t="e">
        <f>IF(E716="","",IF(Mal!$C$6="","",Mal!$C$6))</f>
        <v>#N/A</v>
      </c>
      <c r="M716" s="39" t="e">
        <f>IF($E716="",IF(INDEX(Mal!K$9:K$431,COUNTIF($E$108:$F715,"")-COUNT($H$108:$H715)+1,0)=M715,"",INDEX(Mal!K$9:K$431,COUNTIF($E$108:$F715,"")-COUNT($H$108:$H715)+1,0)),"")</f>
        <v>#N/A</v>
      </c>
      <c r="N716" s="39" t="e">
        <f>IF($E716="",IF(INDEX(Mal!L$9:L$431,COUNTIF($E$108:$F715,"")-COUNT($H$108:$H715)+1,0)=N715,"",INDEX(Mal!L$9:L$431,COUNTIF($E$108:$F715,"")-COUNT($H$108:$H715)+1,0)),"")</f>
        <v>#N/A</v>
      </c>
      <c r="O716" s="39" t="e">
        <f>IF($E716="",IF(INDEX(Mal!M$9:M$431,COUNTIF($E$108:$F715,"")-COUNT($H$108:$H715)+1,0)=O715,"",INDEX(Mal!M$9:M$431,COUNTIF($E$108:$F715,"")-COUNT($H$108:$H715)+1,0)),"")</f>
        <v>#N/A</v>
      </c>
      <c r="P716" s="39" t="e">
        <f>IF($E716="",IF(INDEX(Mal!N$9:N$431,COUNTIF($E$108:$F715,"")-COUNT($H$108:$H715)+1,0)=P715,"",INDEX(Mal!N$9:N$431,COUNTIF($E$108:$F715,"")-COUNT($H$108:$H715)+1,0)),"")</f>
        <v>#N/A</v>
      </c>
      <c r="Q716" s="39" t="e">
        <f>IF($E716="",IF(INDEX(Mal!O$9:O$431,COUNTIF($E$108:$F715,"")-COUNT($H$108:$H715)+1,0)=Q715,"",INDEX(Mal!O$9:O$431,COUNTIF($E$108:$F715,"")-COUNT($H$108:$H715)+1,0)),"")</f>
        <v>#N/A</v>
      </c>
      <c r="R716" s="39" t="e">
        <f>IF($E716="",IF(INDEX(Mal!P$9:P$431,COUNTIF($E$108:$F715,"")-COUNT($H$108:$H715)+1,0)=R715,"",INDEX(Mal!P$9:P$431,COUNTIF($E$108:$F715,"")-COUNT($H$108:$H715)+1,0)),"")</f>
        <v>#N/A</v>
      </c>
      <c r="S716" s="39" t="e">
        <f>IF($E716="",IF(INDEX(Mal!Q$9:Q$431,COUNTIF($E$108:$F715,"")-COUNT($H$108:$H715)+1,0)=S715,"",INDEX(Mal!Q$9:Q$431,COUNTIF($E$108:$F715,"")-COUNT($H$108:$H715)+1,0)),"")</f>
        <v>#N/A</v>
      </c>
      <c r="T716" s="39" t="e">
        <f>IF($E716="",IF(INDEX(Mal!R$9:R$431,COUNTIF($E$108:$F715,"")-COUNT($H$108:$H715)+1,0)=T715,"",INDEX(Mal!R$9:R$431,COUNTIF($E$108:$F715,"")-COUNT($H$108:$H715)+1,0)),"")</f>
        <v>#N/A</v>
      </c>
      <c r="U716" s="39" t="e">
        <f>IF($E716="",IF(INDEX(Mal!S$9:S$431,COUNTIF($E$108:$F715,"")-COUNT($H$108:$H715)+1,0)=U715,"",INDEX(Mal!S$9:S$431,COUNTIF($E$108:$F715,"")-COUNT($H$108:$H715)+1,0)),"")</f>
        <v>#N/A</v>
      </c>
      <c r="V716" s="39" t="e">
        <f t="shared" si="36"/>
        <v>#N/A</v>
      </c>
      <c r="W716" s="39" t="e">
        <f>IF(IF(AND(E716="",F716=""),INDEX(Mal!I$9:I$431,(COUNT($H$108:$H716)-COUNTIF($V$108:$V716,"")),0),"")="","",IF(AND(E716="",F716=""),INDEX(Mal!I$9:I$431,(COUNT($H$108:$H716)-COUNTIF($V$108:$V716,"")),0),""))</f>
        <v>#N/A</v>
      </c>
      <c r="X716" s="39" t="e">
        <f>IF($E716="",IF(INDEX(Mal!J$9:J$431,COUNTIF($E$108:$F715,"")-COUNT($H$108:$H715)+1,0)=X715,"",INDEX(Mal!J$9:J$431,COUNTIF($E$108:$F715,"")-COUNT($H$108:$H715)+1,0)),"")</f>
        <v>#N/A</v>
      </c>
      <c r="Y716" s="39" t="e">
        <f>IF(AND(Y715="",$H716=$H715),"",IF(VLOOKUP($H716,Mal!$A$9:$T$431,20,0)='Sales Orders'!Y715,"",VLOOKUP($H716,Mal!$A$9:$T$431,20,0)))</f>
        <v>#N/A</v>
      </c>
      <c r="Z716" s="39" t="e">
        <f t="shared" si="37"/>
        <v>#N/A</v>
      </c>
    </row>
    <row r="717" spans="1:26">
      <c r="A717" t="str">
        <f>IFERROR(IF(VLOOKUP(H717,Mal!$A$9:$A$431,1,0),"","END"),"END")</f>
        <v>END</v>
      </c>
      <c r="B717" s="39" t="e">
        <f>IF($E717="",IF(INDEX(Mal!$D$9:$D$431,COUNTIF($E$108:$F716,"")-COUNT($H$108:$H716)+1,0)=B716,"",INDEX(Mal!$D$9:$D$431,COUNTIF($E$108:$F716,"")-COUNT($H$108:$H716)+1,0)),"")</f>
        <v>#N/A</v>
      </c>
      <c r="C717" s="39" t="e">
        <f t="shared" si="38"/>
        <v>#N/A</v>
      </c>
      <c r="D717" s="39" t="e">
        <f>IF($E717="",IF(INDEX(Mal!$F$9:$F$431,COUNTIF($E$108:$F716,"")-COUNT($H$108:$H716)+1,0)=D716,"",INDEX(Mal!$F$9:$F$431,COUNTIF($E$108:$F716,"")-COUNT($H$108:$H716)+1,0)),"")</f>
        <v>#N/A</v>
      </c>
      <c r="E717" s="39" t="e">
        <f>IF(AND(E716="",$H717=$H716),"",IF(VLOOKUP(H717,Mal!$A$9:$B$431,2,0)='Sales Orders'!E716,"",VLOOKUP($H717,Mal!$A$9:$B$431,2,0)))</f>
        <v>#N/A</v>
      </c>
      <c r="F717" s="39" t="e">
        <f>IF($E717="",IF(INDEX(Mal!$C$9:$C$431,COUNTIF($E$108:$F716,"")-COUNT($H$108:$H716)+1,0)=F716,"",INDEX(Mal!$C$9:$C$431,COUNTIF($E$108:$F716,"")-COUNT($H$108:$H716)+1,0)),"")</f>
        <v>#N/A</v>
      </c>
      <c r="G717" s="39" t="e">
        <f t="shared" si="39"/>
        <v>#N/A</v>
      </c>
      <c r="H717" s="39">
        <f>IF(COUNTIF(Mal!$A$9:$A$431,'Sales Orders'!H716)+COUNTIFS(Mal!$A$9:$A$431,H716,Mal!$B$9:$B$431,"&lt;&gt;")+COUNTIFS(Mal!$A$9:$A$431,H716,Mal!$C$9:$C$431,"&lt;&gt;")=COUNTIF('Sales Orders'!$H$108:H716,'Sales Orders'!H716),'Sales Orders'!H716+1,'Sales Orders'!H716)</f>
        <v>2</v>
      </c>
      <c r="I717" s="39" t="e">
        <f>IF(E717="","",IF(Mal!$C$5="","",Mal!$C$5))</f>
        <v>#N/A</v>
      </c>
      <c r="J717" s="39" t="e">
        <f>IF(AND(J716="",$H717=$H716),"",IF(VLOOKUP($H717,Mal!$A$9:$H$431,7,0)='Sales Orders'!J716,"",VLOOKUP($H717,Mal!$A$9:$H$431,7,0)))</f>
        <v>#N/A</v>
      </c>
      <c r="K717" s="39" t="e">
        <f>IF(AND(K716="",$H717=$H716),"",IF(VLOOKUP($H717,Mal!$A$9:$H$431,8,0)='Sales Orders'!K716,"",VLOOKUP($H717,Mal!$A$9:$H$431,8,0)))</f>
        <v>#N/A</v>
      </c>
      <c r="L717" s="39" t="e">
        <f>IF(E717="","",IF(Mal!$C$6="","",Mal!$C$6))</f>
        <v>#N/A</v>
      </c>
      <c r="M717" s="39" t="e">
        <f>IF($E717="",IF(INDEX(Mal!K$9:K$431,COUNTIF($E$108:$F716,"")-COUNT($H$108:$H716)+1,0)=M716,"",INDEX(Mal!K$9:K$431,COUNTIF($E$108:$F716,"")-COUNT($H$108:$H716)+1,0)),"")</f>
        <v>#N/A</v>
      </c>
      <c r="N717" s="39" t="e">
        <f>IF($E717="",IF(INDEX(Mal!L$9:L$431,COUNTIF($E$108:$F716,"")-COUNT($H$108:$H716)+1,0)=N716,"",INDEX(Mal!L$9:L$431,COUNTIF($E$108:$F716,"")-COUNT($H$108:$H716)+1,0)),"")</f>
        <v>#N/A</v>
      </c>
      <c r="O717" s="39" t="e">
        <f>IF($E717="",IF(INDEX(Mal!M$9:M$431,COUNTIF($E$108:$F716,"")-COUNT($H$108:$H716)+1,0)=O716,"",INDEX(Mal!M$9:M$431,COUNTIF($E$108:$F716,"")-COUNT($H$108:$H716)+1,0)),"")</f>
        <v>#N/A</v>
      </c>
      <c r="P717" s="39" t="e">
        <f>IF($E717="",IF(INDEX(Mal!N$9:N$431,COUNTIF($E$108:$F716,"")-COUNT($H$108:$H716)+1,0)=P716,"",INDEX(Mal!N$9:N$431,COUNTIF($E$108:$F716,"")-COUNT($H$108:$H716)+1,0)),"")</f>
        <v>#N/A</v>
      </c>
      <c r="Q717" s="39" t="e">
        <f>IF($E717="",IF(INDEX(Mal!O$9:O$431,COUNTIF($E$108:$F716,"")-COUNT($H$108:$H716)+1,0)=Q716,"",INDEX(Mal!O$9:O$431,COUNTIF($E$108:$F716,"")-COUNT($H$108:$H716)+1,0)),"")</f>
        <v>#N/A</v>
      </c>
      <c r="R717" s="39" t="e">
        <f>IF($E717="",IF(INDEX(Mal!P$9:P$431,COUNTIF($E$108:$F716,"")-COUNT($H$108:$H716)+1,0)=R716,"",INDEX(Mal!P$9:P$431,COUNTIF($E$108:$F716,"")-COUNT($H$108:$H716)+1,0)),"")</f>
        <v>#N/A</v>
      </c>
      <c r="S717" s="39" t="e">
        <f>IF($E717="",IF(INDEX(Mal!Q$9:Q$431,COUNTIF($E$108:$F716,"")-COUNT($H$108:$H716)+1,0)=S716,"",INDEX(Mal!Q$9:Q$431,COUNTIF($E$108:$F716,"")-COUNT($H$108:$H716)+1,0)),"")</f>
        <v>#N/A</v>
      </c>
      <c r="T717" s="39" t="e">
        <f>IF($E717="",IF(INDEX(Mal!R$9:R$431,COUNTIF($E$108:$F716,"")-COUNT($H$108:$H716)+1,0)=T716,"",INDEX(Mal!R$9:R$431,COUNTIF($E$108:$F716,"")-COUNT($H$108:$H716)+1,0)),"")</f>
        <v>#N/A</v>
      </c>
      <c r="U717" s="39" t="e">
        <f>IF($E717="",IF(INDEX(Mal!S$9:S$431,COUNTIF($E$108:$F716,"")-COUNT($H$108:$H716)+1,0)=U716,"",INDEX(Mal!S$9:S$431,COUNTIF($E$108:$F716,"")-COUNT($H$108:$H716)+1,0)),"")</f>
        <v>#N/A</v>
      </c>
      <c r="V717" s="39" t="e">
        <f t="shared" si="36"/>
        <v>#N/A</v>
      </c>
      <c r="W717" s="39" t="e">
        <f>IF(IF(AND(E717="",F717=""),INDEX(Mal!I$9:I$431,(COUNT($H$108:$H717)-COUNTIF($V$108:$V717,"")),0),"")="","",IF(AND(E717="",F717=""),INDEX(Mal!I$9:I$431,(COUNT($H$108:$H717)-COUNTIF($V$108:$V717,"")),0),""))</f>
        <v>#N/A</v>
      </c>
      <c r="X717" s="39" t="e">
        <f>IF($E717="",IF(INDEX(Mal!J$9:J$431,COUNTIF($E$108:$F716,"")-COUNT($H$108:$H716)+1,0)=X716,"",INDEX(Mal!J$9:J$431,COUNTIF($E$108:$F716,"")-COUNT($H$108:$H716)+1,0)),"")</f>
        <v>#N/A</v>
      </c>
      <c r="Y717" s="39" t="e">
        <f>IF(AND(Y716="",$H717=$H716),"",IF(VLOOKUP($H717,Mal!$A$9:$T$431,20,0)='Sales Orders'!Y716,"",VLOOKUP($H717,Mal!$A$9:$T$431,20,0)))</f>
        <v>#N/A</v>
      </c>
      <c r="Z717" s="39" t="e">
        <f t="shared" si="37"/>
        <v>#N/A</v>
      </c>
    </row>
    <row r="718" spans="1:26">
      <c r="A718" t="str">
        <f>IFERROR(IF(VLOOKUP(H718,Mal!$A$9:$A$431,1,0),"","END"),"END")</f>
        <v>END</v>
      </c>
      <c r="B718" s="39" t="e">
        <f>IF($E718="",IF(INDEX(Mal!$D$9:$D$431,COUNTIF($E$108:$F717,"")-COUNT($H$108:$H717)+1,0)=B717,"",INDEX(Mal!$D$9:$D$431,COUNTIF($E$108:$F717,"")-COUNT($H$108:$H717)+1,0)),"")</f>
        <v>#N/A</v>
      </c>
      <c r="C718" s="39" t="e">
        <f t="shared" si="38"/>
        <v>#N/A</v>
      </c>
      <c r="D718" s="39" t="e">
        <f>IF($E718="",IF(INDEX(Mal!$F$9:$F$431,COUNTIF($E$108:$F717,"")-COUNT($H$108:$H717)+1,0)=D717,"",INDEX(Mal!$F$9:$F$431,COUNTIF($E$108:$F717,"")-COUNT($H$108:$H717)+1,0)),"")</f>
        <v>#N/A</v>
      </c>
      <c r="E718" s="39" t="e">
        <f>IF(AND(E717="",$H718=$H717),"",IF(VLOOKUP(H718,Mal!$A$9:$B$431,2,0)='Sales Orders'!E717,"",VLOOKUP($H718,Mal!$A$9:$B$431,2,0)))</f>
        <v>#N/A</v>
      </c>
      <c r="F718" s="39" t="e">
        <f>IF($E718="",IF(INDEX(Mal!$C$9:$C$431,COUNTIF($E$108:$F717,"")-COUNT($H$108:$H717)+1,0)=F717,"",INDEX(Mal!$C$9:$C$431,COUNTIF($E$108:$F717,"")-COUNT($H$108:$H717)+1,0)),"")</f>
        <v>#N/A</v>
      </c>
      <c r="G718" s="39" t="e">
        <f t="shared" si="39"/>
        <v>#N/A</v>
      </c>
      <c r="H718" s="39">
        <f>IF(COUNTIF(Mal!$A$9:$A$431,'Sales Orders'!H717)+COUNTIFS(Mal!$A$9:$A$431,H717,Mal!$B$9:$B$431,"&lt;&gt;")+COUNTIFS(Mal!$A$9:$A$431,H717,Mal!$C$9:$C$431,"&lt;&gt;")=COUNTIF('Sales Orders'!$H$108:H717,'Sales Orders'!H717),'Sales Orders'!H717+1,'Sales Orders'!H717)</f>
        <v>2</v>
      </c>
      <c r="I718" s="39" t="e">
        <f>IF(E718="","",IF(Mal!$C$5="","",Mal!$C$5))</f>
        <v>#N/A</v>
      </c>
      <c r="J718" s="39" t="e">
        <f>IF(AND(J717="",$H718=$H717),"",IF(VLOOKUP($H718,Mal!$A$9:$H$431,7,0)='Sales Orders'!J717,"",VLOOKUP($H718,Mal!$A$9:$H$431,7,0)))</f>
        <v>#N/A</v>
      </c>
      <c r="K718" s="39" t="e">
        <f>IF(AND(K717="",$H718=$H717),"",IF(VLOOKUP($H718,Mal!$A$9:$H$431,8,0)='Sales Orders'!K717,"",VLOOKUP($H718,Mal!$A$9:$H$431,8,0)))</f>
        <v>#N/A</v>
      </c>
      <c r="L718" s="39" t="e">
        <f>IF(E718="","",IF(Mal!$C$6="","",Mal!$C$6))</f>
        <v>#N/A</v>
      </c>
      <c r="M718" s="39" t="e">
        <f>IF($E718="",IF(INDEX(Mal!K$9:K$431,COUNTIF($E$108:$F717,"")-COUNT($H$108:$H717)+1,0)=M717,"",INDEX(Mal!K$9:K$431,COUNTIF($E$108:$F717,"")-COUNT($H$108:$H717)+1,0)),"")</f>
        <v>#N/A</v>
      </c>
      <c r="N718" s="39" t="e">
        <f>IF($E718="",IF(INDEX(Mal!L$9:L$431,COUNTIF($E$108:$F717,"")-COUNT($H$108:$H717)+1,0)=N717,"",INDEX(Mal!L$9:L$431,COUNTIF($E$108:$F717,"")-COUNT($H$108:$H717)+1,0)),"")</f>
        <v>#N/A</v>
      </c>
      <c r="O718" s="39" t="e">
        <f>IF($E718="",IF(INDEX(Mal!M$9:M$431,COUNTIF($E$108:$F717,"")-COUNT($H$108:$H717)+1,0)=O717,"",INDEX(Mal!M$9:M$431,COUNTIF($E$108:$F717,"")-COUNT($H$108:$H717)+1,0)),"")</f>
        <v>#N/A</v>
      </c>
      <c r="P718" s="39" t="e">
        <f>IF($E718="",IF(INDEX(Mal!N$9:N$431,COUNTIF($E$108:$F717,"")-COUNT($H$108:$H717)+1,0)=P717,"",INDEX(Mal!N$9:N$431,COUNTIF($E$108:$F717,"")-COUNT($H$108:$H717)+1,0)),"")</f>
        <v>#N/A</v>
      </c>
      <c r="Q718" s="39" t="e">
        <f>IF($E718="",IF(INDEX(Mal!O$9:O$431,COUNTIF($E$108:$F717,"")-COUNT($H$108:$H717)+1,0)=Q717,"",INDEX(Mal!O$9:O$431,COUNTIF($E$108:$F717,"")-COUNT($H$108:$H717)+1,0)),"")</f>
        <v>#N/A</v>
      </c>
      <c r="R718" s="39" t="e">
        <f>IF($E718="",IF(INDEX(Mal!P$9:P$431,COUNTIF($E$108:$F717,"")-COUNT($H$108:$H717)+1,0)=R717,"",INDEX(Mal!P$9:P$431,COUNTIF($E$108:$F717,"")-COUNT($H$108:$H717)+1,0)),"")</f>
        <v>#N/A</v>
      </c>
      <c r="S718" s="39" t="e">
        <f>IF($E718="",IF(INDEX(Mal!Q$9:Q$431,COUNTIF($E$108:$F717,"")-COUNT($H$108:$H717)+1,0)=S717,"",INDEX(Mal!Q$9:Q$431,COUNTIF($E$108:$F717,"")-COUNT($H$108:$H717)+1,0)),"")</f>
        <v>#N/A</v>
      </c>
      <c r="T718" s="39" t="e">
        <f>IF($E718="",IF(INDEX(Mal!R$9:R$431,COUNTIF($E$108:$F717,"")-COUNT($H$108:$H717)+1,0)=T717,"",INDEX(Mal!R$9:R$431,COUNTIF($E$108:$F717,"")-COUNT($H$108:$H717)+1,0)),"")</f>
        <v>#N/A</v>
      </c>
      <c r="U718" s="39" t="e">
        <f>IF($E718="",IF(INDEX(Mal!S$9:S$431,COUNTIF($E$108:$F717,"")-COUNT($H$108:$H717)+1,0)=U717,"",INDEX(Mal!S$9:S$431,COUNTIF($E$108:$F717,"")-COUNT($H$108:$H717)+1,0)),"")</f>
        <v>#N/A</v>
      </c>
      <c r="V718" s="39" t="e">
        <f t="shared" si="36"/>
        <v>#N/A</v>
      </c>
      <c r="W718" s="39" t="e">
        <f>IF(IF(AND(E718="",F718=""),INDEX(Mal!I$9:I$431,(COUNT($H$108:$H718)-COUNTIF($V$108:$V718,"")),0),"")="","",IF(AND(E718="",F718=""),INDEX(Mal!I$9:I$431,(COUNT($H$108:$H718)-COUNTIF($V$108:$V718,"")),0),""))</f>
        <v>#N/A</v>
      </c>
      <c r="X718" s="39" t="e">
        <f>IF($E718="",IF(INDEX(Mal!J$9:J$431,COUNTIF($E$108:$F717,"")-COUNT($H$108:$H717)+1,0)=X717,"",INDEX(Mal!J$9:J$431,COUNTIF($E$108:$F717,"")-COUNT($H$108:$H717)+1,0)),"")</f>
        <v>#N/A</v>
      </c>
      <c r="Y718" s="39" t="e">
        <f>IF(AND(Y717="",$H718=$H717),"",IF(VLOOKUP($H718,Mal!$A$9:$T$431,20,0)='Sales Orders'!Y717,"",VLOOKUP($H718,Mal!$A$9:$T$431,20,0)))</f>
        <v>#N/A</v>
      </c>
      <c r="Z718" s="39" t="e">
        <f t="shared" si="37"/>
        <v>#N/A</v>
      </c>
    </row>
    <row r="719" spans="1:26">
      <c r="A719" t="str">
        <f>IFERROR(IF(VLOOKUP(H719,Mal!$A$9:$A$431,1,0),"","END"),"END")</f>
        <v>END</v>
      </c>
      <c r="B719" s="39" t="e">
        <f>IF($E719="",IF(INDEX(Mal!$D$9:$D$431,COUNTIF($E$108:$F718,"")-COUNT($H$108:$H718)+1,0)=B718,"",INDEX(Mal!$D$9:$D$431,COUNTIF($E$108:$F718,"")-COUNT($H$108:$H718)+1,0)),"")</f>
        <v>#N/A</v>
      </c>
      <c r="C719" s="39" t="e">
        <f t="shared" si="38"/>
        <v>#N/A</v>
      </c>
      <c r="D719" s="39" t="e">
        <f>IF($E719="",IF(INDEX(Mal!$F$9:$F$431,COUNTIF($E$108:$F718,"")-COUNT($H$108:$H718)+1,0)=D718,"",INDEX(Mal!$F$9:$F$431,COUNTIF($E$108:$F718,"")-COUNT($H$108:$H718)+1,0)),"")</f>
        <v>#N/A</v>
      </c>
      <c r="E719" s="39" t="e">
        <f>IF(AND(E718="",$H719=$H718),"",IF(VLOOKUP(H719,Mal!$A$9:$B$431,2,0)='Sales Orders'!E718,"",VLOOKUP($H719,Mal!$A$9:$B$431,2,0)))</f>
        <v>#N/A</v>
      </c>
      <c r="F719" s="39" t="e">
        <f>IF($E719="",IF(INDEX(Mal!$C$9:$C$431,COUNTIF($E$108:$F718,"")-COUNT($H$108:$H718)+1,0)=F718,"",INDEX(Mal!$C$9:$C$431,COUNTIF($E$108:$F718,"")-COUNT($H$108:$H718)+1,0)),"")</f>
        <v>#N/A</v>
      </c>
      <c r="G719" s="39" t="e">
        <f t="shared" si="39"/>
        <v>#N/A</v>
      </c>
      <c r="H719" s="39">
        <f>IF(COUNTIF(Mal!$A$9:$A$431,'Sales Orders'!H718)+COUNTIFS(Mal!$A$9:$A$431,H718,Mal!$B$9:$B$431,"&lt;&gt;")+COUNTIFS(Mal!$A$9:$A$431,H718,Mal!$C$9:$C$431,"&lt;&gt;")=COUNTIF('Sales Orders'!$H$108:H718,'Sales Orders'!H718),'Sales Orders'!H718+1,'Sales Orders'!H718)</f>
        <v>2</v>
      </c>
      <c r="I719" s="39" t="e">
        <f>IF(E719="","",IF(Mal!$C$5="","",Mal!$C$5))</f>
        <v>#N/A</v>
      </c>
      <c r="J719" s="39" t="e">
        <f>IF(AND(J718="",$H719=$H718),"",IF(VLOOKUP($H719,Mal!$A$9:$H$431,7,0)='Sales Orders'!J718,"",VLOOKUP($H719,Mal!$A$9:$H$431,7,0)))</f>
        <v>#N/A</v>
      </c>
      <c r="K719" s="39" t="e">
        <f>IF(AND(K718="",$H719=$H718),"",IF(VLOOKUP($H719,Mal!$A$9:$H$431,8,0)='Sales Orders'!K718,"",VLOOKUP($H719,Mal!$A$9:$H$431,8,0)))</f>
        <v>#N/A</v>
      </c>
      <c r="L719" s="39" t="e">
        <f>IF(E719="","",IF(Mal!$C$6="","",Mal!$C$6))</f>
        <v>#N/A</v>
      </c>
      <c r="M719" s="39" t="e">
        <f>IF($E719="",IF(INDEX(Mal!K$9:K$431,COUNTIF($E$108:$F718,"")-COUNT($H$108:$H718)+1,0)=M718,"",INDEX(Mal!K$9:K$431,COUNTIF($E$108:$F718,"")-COUNT($H$108:$H718)+1,0)),"")</f>
        <v>#N/A</v>
      </c>
      <c r="N719" s="39" t="e">
        <f>IF($E719="",IF(INDEX(Mal!L$9:L$431,COUNTIF($E$108:$F718,"")-COUNT($H$108:$H718)+1,0)=N718,"",INDEX(Mal!L$9:L$431,COUNTIF($E$108:$F718,"")-COUNT($H$108:$H718)+1,0)),"")</f>
        <v>#N/A</v>
      </c>
      <c r="O719" s="39" t="e">
        <f>IF($E719="",IF(INDEX(Mal!M$9:M$431,COUNTIF($E$108:$F718,"")-COUNT($H$108:$H718)+1,0)=O718,"",INDEX(Mal!M$9:M$431,COUNTIF($E$108:$F718,"")-COUNT($H$108:$H718)+1,0)),"")</f>
        <v>#N/A</v>
      </c>
      <c r="P719" s="39" t="e">
        <f>IF($E719="",IF(INDEX(Mal!N$9:N$431,COUNTIF($E$108:$F718,"")-COUNT($H$108:$H718)+1,0)=P718,"",INDEX(Mal!N$9:N$431,COUNTIF($E$108:$F718,"")-COUNT($H$108:$H718)+1,0)),"")</f>
        <v>#N/A</v>
      </c>
      <c r="Q719" s="39" t="e">
        <f>IF($E719="",IF(INDEX(Mal!O$9:O$431,COUNTIF($E$108:$F718,"")-COUNT($H$108:$H718)+1,0)=Q718,"",INDEX(Mal!O$9:O$431,COUNTIF($E$108:$F718,"")-COUNT($H$108:$H718)+1,0)),"")</f>
        <v>#N/A</v>
      </c>
      <c r="R719" s="39" t="e">
        <f>IF($E719="",IF(INDEX(Mal!P$9:P$431,COUNTIF($E$108:$F718,"")-COUNT($H$108:$H718)+1,0)=R718,"",INDEX(Mal!P$9:P$431,COUNTIF($E$108:$F718,"")-COUNT($H$108:$H718)+1,0)),"")</f>
        <v>#N/A</v>
      </c>
      <c r="S719" s="39" t="e">
        <f>IF($E719="",IF(INDEX(Mal!Q$9:Q$431,COUNTIF($E$108:$F718,"")-COUNT($H$108:$H718)+1,0)=S718,"",INDEX(Mal!Q$9:Q$431,COUNTIF($E$108:$F718,"")-COUNT($H$108:$H718)+1,0)),"")</f>
        <v>#N/A</v>
      </c>
      <c r="T719" s="39" t="e">
        <f>IF($E719="",IF(INDEX(Mal!R$9:R$431,COUNTIF($E$108:$F718,"")-COUNT($H$108:$H718)+1,0)=T718,"",INDEX(Mal!R$9:R$431,COUNTIF($E$108:$F718,"")-COUNT($H$108:$H718)+1,0)),"")</f>
        <v>#N/A</v>
      </c>
      <c r="U719" s="39" t="e">
        <f>IF($E719="",IF(INDEX(Mal!S$9:S$431,COUNTIF($E$108:$F718,"")-COUNT($H$108:$H718)+1,0)=U718,"",INDEX(Mal!S$9:S$431,COUNTIF($E$108:$F718,"")-COUNT($H$108:$H718)+1,0)),"")</f>
        <v>#N/A</v>
      </c>
      <c r="V719" s="39" t="e">
        <f t="shared" si="36"/>
        <v>#N/A</v>
      </c>
      <c r="W719" s="39" t="e">
        <f>IF(IF(AND(E719="",F719=""),INDEX(Mal!I$9:I$431,(COUNT($H$108:$H719)-COUNTIF($V$108:$V719,"")),0),"")="","",IF(AND(E719="",F719=""),INDEX(Mal!I$9:I$431,(COUNT($H$108:$H719)-COUNTIF($V$108:$V719,"")),0),""))</f>
        <v>#N/A</v>
      </c>
      <c r="X719" s="39" t="e">
        <f>IF($E719="",IF(INDEX(Mal!J$9:J$431,COUNTIF($E$108:$F718,"")-COUNT($H$108:$H718)+1,0)=X718,"",INDEX(Mal!J$9:J$431,COUNTIF($E$108:$F718,"")-COUNT($H$108:$H718)+1,0)),"")</f>
        <v>#N/A</v>
      </c>
      <c r="Y719" s="39" t="e">
        <f>IF(AND(Y718="",$H719=$H718),"",IF(VLOOKUP($H719,Mal!$A$9:$T$431,20,0)='Sales Orders'!Y718,"",VLOOKUP($H719,Mal!$A$9:$T$431,20,0)))</f>
        <v>#N/A</v>
      </c>
      <c r="Z719" s="39" t="e">
        <f t="shared" si="37"/>
        <v>#N/A</v>
      </c>
    </row>
    <row r="720" spans="1:26">
      <c r="A720" t="str">
        <f>IFERROR(IF(VLOOKUP(H720,Mal!$A$9:$A$431,1,0),"","END"),"END")</f>
        <v>END</v>
      </c>
      <c r="B720" s="39" t="e">
        <f>IF($E720="",IF(INDEX(Mal!$D$9:$D$431,COUNTIF($E$108:$F719,"")-COUNT($H$108:$H719)+1,0)=B719,"",INDEX(Mal!$D$9:$D$431,COUNTIF($E$108:$F719,"")-COUNT($H$108:$H719)+1,0)),"")</f>
        <v>#N/A</v>
      </c>
      <c r="C720" s="39" t="e">
        <f t="shared" si="38"/>
        <v>#N/A</v>
      </c>
      <c r="D720" s="39" t="e">
        <f>IF($E720="",IF(INDEX(Mal!$F$9:$F$431,COUNTIF($E$108:$F719,"")-COUNT($H$108:$H719)+1,0)=D719,"",INDEX(Mal!$F$9:$F$431,COUNTIF($E$108:$F719,"")-COUNT($H$108:$H719)+1,0)),"")</f>
        <v>#N/A</v>
      </c>
      <c r="E720" s="39" t="e">
        <f>IF(AND(E719="",$H720=$H719),"",IF(VLOOKUP(H720,Mal!$A$9:$B$431,2,0)='Sales Orders'!E719,"",VLOOKUP($H720,Mal!$A$9:$B$431,2,0)))</f>
        <v>#N/A</v>
      </c>
      <c r="F720" s="39" t="e">
        <f>IF($E720="",IF(INDEX(Mal!$C$9:$C$431,COUNTIF($E$108:$F719,"")-COUNT($H$108:$H719)+1,0)=F719,"",INDEX(Mal!$C$9:$C$431,COUNTIF($E$108:$F719,"")-COUNT($H$108:$H719)+1,0)),"")</f>
        <v>#N/A</v>
      </c>
      <c r="G720" s="39" t="e">
        <f t="shared" si="39"/>
        <v>#N/A</v>
      </c>
      <c r="H720" s="39">
        <f>IF(COUNTIF(Mal!$A$9:$A$431,'Sales Orders'!H719)+COUNTIFS(Mal!$A$9:$A$431,H719,Mal!$B$9:$B$431,"&lt;&gt;")+COUNTIFS(Mal!$A$9:$A$431,H719,Mal!$C$9:$C$431,"&lt;&gt;")=COUNTIF('Sales Orders'!$H$108:H719,'Sales Orders'!H719),'Sales Orders'!H719+1,'Sales Orders'!H719)</f>
        <v>2</v>
      </c>
      <c r="I720" s="39" t="e">
        <f>IF(E720="","",IF(Mal!$C$5="","",Mal!$C$5))</f>
        <v>#N/A</v>
      </c>
      <c r="J720" s="39" t="e">
        <f>IF(AND(J719="",$H720=$H719),"",IF(VLOOKUP($H720,Mal!$A$9:$H$431,7,0)='Sales Orders'!J719,"",VLOOKUP($H720,Mal!$A$9:$H$431,7,0)))</f>
        <v>#N/A</v>
      </c>
      <c r="K720" s="39" t="e">
        <f>IF(AND(K719="",$H720=$H719),"",IF(VLOOKUP($H720,Mal!$A$9:$H$431,8,0)='Sales Orders'!K719,"",VLOOKUP($H720,Mal!$A$9:$H$431,8,0)))</f>
        <v>#N/A</v>
      </c>
      <c r="L720" s="39" t="e">
        <f>IF(E720="","",IF(Mal!$C$6="","",Mal!$C$6))</f>
        <v>#N/A</v>
      </c>
      <c r="M720" s="39" t="e">
        <f>IF($E720="",IF(INDEX(Mal!K$9:K$431,COUNTIF($E$108:$F719,"")-COUNT($H$108:$H719)+1,0)=M719,"",INDEX(Mal!K$9:K$431,COUNTIF($E$108:$F719,"")-COUNT($H$108:$H719)+1,0)),"")</f>
        <v>#N/A</v>
      </c>
      <c r="N720" s="39" t="e">
        <f>IF($E720="",IF(INDEX(Mal!L$9:L$431,COUNTIF($E$108:$F719,"")-COUNT($H$108:$H719)+1,0)=N719,"",INDEX(Mal!L$9:L$431,COUNTIF($E$108:$F719,"")-COUNT($H$108:$H719)+1,0)),"")</f>
        <v>#N/A</v>
      </c>
      <c r="O720" s="39" t="e">
        <f>IF($E720="",IF(INDEX(Mal!M$9:M$431,COUNTIF($E$108:$F719,"")-COUNT($H$108:$H719)+1,0)=O719,"",INDEX(Mal!M$9:M$431,COUNTIF($E$108:$F719,"")-COUNT($H$108:$H719)+1,0)),"")</f>
        <v>#N/A</v>
      </c>
      <c r="P720" s="39" t="e">
        <f>IF($E720="",IF(INDEX(Mal!N$9:N$431,COUNTIF($E$108:$F719,"")-COUNT($H$108:$H719)+1,0)=P719,"",INDEX(Mal!N$9:N$431,COUNTIF($E$108:$F719,"")-COUNT($H$108:$H719)+1,0)),"")</f>
        <v>#N/A</v>
      </c>
      <c r="Q720" s="39" t="e">
        <f>IF($E720="",IF(INDEX(Mal!O$9:O$431,COUNTIF($E$108:$F719,"")-COUNT($H$108:$H719)+1,0)=Q719,"",INDEX(Mal!O$9:O$431,COUNTIF($E$108:$F719,"")-COUNT($H$108:$H719)+1,0)),"")</f>
        <v>#N/A</v>
      </c>
      <c r="R720" s="39" t="e">
        <f>IF($E720="",IF(INDEX(Mal!P$9:P$431,COUNTIF($E$108:$F719,"")-COUNT($H$108:$H719)+1,0)=R719,"",INDEX(Mal!P$9:P$431,COUNTIF($E$108:$F719,"")-COUNT($H$108:$H719)+1,0)),"")</f>
        <v>#N/A</v>
      </c>
      <c r="S720" s="39" t="e">
        <f>IF($E720="",IF(INDEX(Mal!Q$9:Q$431,COUNTIF($E$108:$F719,"")-COUNT($H$108:$H719)+1,0)=S719,"",INDEX(Mal!Q$9:Q$431,COUNTIF($E$108:$F719,"")-COUNT($H$108:$H719)+1,0)),"")</f>
        <v>#N/A</v>
      </c>
      <c r="T720" s="39" t="e">
        <f>IF($E720="",IF(INDEX(Mal!R$9:R$431,COUNTIF($E$108:$F719,"")-COUNT($H$108:$H719)+1,0)=T719,"",INDEX(Mal!R$9:R$431,COUNTIF($E$108:$F719,"")-COUNT($H$108:$H719)+1,0)),"")</f>
        <v>#N/A</v>
      </c>
      <c r="U720" s="39" t="e">
        <f>IF($E720="",IF(INDEX(Mal!S$9:S$431,COUNTIF($E$108:$F719,"")-COUNT($H$108:$H719)+1,0)=U719,"",INDEX(Mal!S$9:S$431,COUNTIF($E$108:$F719,"")-COUNT($H$108:$H719)+1,0)),"")</f>
        <v>#N/A</v>
      </c>
      <c r="V720" s="39" t="e">
        <f t="shared" si="36"/>
        <v>#N/A</v>
      </c>
      <c r="W720" s="39" t="e">
        <f>IF(IF(AND(E720="",F720=""),INDEX(Mal!I$9:I$431,(COUNT($H$108:$H720)-COUNTIF($V$108:$V720,"")),0),"")="","",IF(AND(E720="",F720=""),INDEX(Mal!I$9:I$431,(COUNT($H$108:$H720)-COUNTIF($V$108:$V720,"")),0),""))</f>
        <v>#N/A</v>
      </c>
      <c r="X720" s="39" t="e">
        <f>IF($E720="",IF(INDEX(Mal!J$9:J$431,COUNTIF($E$108:$F719,"")-COUNT($H$108:$H719)+1,0)=X719,"",INDEX(Mal!J$9:J$431,COUNTIF($E$108:$F719,"")-COUNT($H$108:$H719)+1,0)),"")</f>
        <v>#N/A</v>
      </c>
      <c r="Y720" s="39" t="e">
        <f>IF(AND(Y719="",$H720=$H719),"",IF(VLOOKUP($H720,Mal!$A$9:$T$431,20,0)='Sales Orders'!Y719,"",VLOOKUP($H720,Mal!$A$9:$T$431,20,0)))</f>
        <v>#N/A</v>
      </c>
      <c r="Z720" s="39" t="e">
        <f t="shared" si="37"/>
        <v>#N/A</v>
      </c>
    </row>
    <row r="721" spans="1:26">
      <c r="A721" t="str">
        <f>IFERROR(IF(VLOOKUP(H721,Mal!$A$9:$A$431,1,0),"","END"),"END")</f>
        <v>END</v>
      </c>
      <c r="B721" s="39" t="e">
        <f>IF($E721="",IF(INDEX(Mal!$D$9:$D$431,COUNTIF($E$108:$F720,"")-COUNT($H$108:$H720)+1,0)=B720,"",INDEX(Mal!$D$9:$D$431,COUNTIF($E$108:$F720,"")-COUNT($H$108:$H720)+1,0)),"")</f>
        <v>#N/A</v>
      </c>
      <c r="C721" s="39" t="e">
        <f t="shared" si="38"/>
        <v>#N/A</v>
      </c>
      <c r="D721" s="39" t="e">
        <f>IF($E721="",IF(INDEX(Mal!$F$9:$F$431,COUNTIF($E$108:$F720,"")-COUNT($H$108:$H720)+1,0)=D720,"",INDEX(Mal!$F$9:$F$431,COUNTIF($E$108:$F720,"")-COUNT($H$108:$H720)+1,0)),"")</f>
        <v>#N/A</v>
      </c>
      <c r="E721" s="39" t="e">
        <f>IF(AND(E720="",$H721=$H720),"",IF(VLOOKUP(H721,Mal!$A$9:$B$431,2,0)='Sales Orders'!E720,"",VLOOKUP($H721,Mal!$A$9:$B$431,2,0)))</f>
        <v>#N/A</v>
      </c>
      <c r="F721" s="39" t="e">
        <f>IF($E721="",IF(INDEX(Mal!$C$9:$C$431,COUNTIF($E$108:$F720,"")-COUNT($H$108:$H720)+1,0)=F720,"",INDEX(Mal!$C$9:$C$431,COUNTIF($E$108:$F720,"")-COUNT($H$108:$H720)+1,0)),"")</f>
        <v>#N/A</v>
      </c>
      <c r="G721" s="39" t="e">
        <f t="shared" si="39"/>
        <v>#N/A</v>
      </c>
      <c r="H721" s="39">
        <f>IF(COUNTIF(Mal!$A$9:$A$431,'Sales Orders'!H720)+COUNTIFS(Mal!$A$9:$A$431,H720,Mal!$B$9:$B$431,"&lt;&gt;")+COUNTIFS(Mal!$A$9:$A$431,H720,Mal!$C$9:$C$431,"&lt;&gt;")=COUNTIF('Sales Orders'!$H$108:H720,'Sales Orders'!H720),'Sales Orders'!H720+1,'Sales Orders'!H720)</f>
        <v>2</v>
      </c>
      <c r="I721" s="39" t="e">
        <f>IF(E721="","",IF(Mal!$C$5="","",Mal!$C$5))</f>
        <v>#N/A</v>
      </c>
      <c r="J721" s="39" t="e">
        <f>IF(AND(J720="",$H721=$H720),"",IF(VLOOKUP($H721,Mal!$A$9:$H$431,7,0)='Sales Orders'!J720,"",VLOOKUP($H721,Mal!$A$9:$H$431,7,0)))</f>
        <v>#N/A</v>
      </c>
      <c r="K721" s="39" t="e">
        <f>IF(AND(K720="",$H721=$H720),"",IF(VLOOKUP($H721,Mal!$A$9:$H$431,8,0)='Sales Orders'!K720,"",VLOOKUP($H721,Mal!$A$9:$H$431,8,0)))</f>
        <v>#N/A</v>
      </c>
      <c r="L721" s="39" t="e">
        <f>IF(E721="","",IF(Mal!$C$6="","",Mal!$C$6))</f>
        <v>#N/A</v>
      </c>
      <c r="M721" s="39" t="e">
        <f>IF($E721="",IF(INDEX(Mal!K$9:K$431,COUNTIF($E$108:$F720,"")-COUNT($H$108:$H720)+1,0)=M720,"",INDEX(Mal!K$9:K$431,COUNTIF($E$108:$F720,"")-COUNT($H$108:$H720)+1,0)),"")</f>
        <v>#N/A</v>
      </c>
      <c r="N721" s="39" t="e">
        <f>IF($E721="",IF(INDEX(Mal!L$9:L$431,COUNTIF($E$108:$F720,"")-COUNT($H$108:$H720)+1,0)=N720,"",INDEX(Mal!L$9:L$431,COUNTIF($E$108:$F720,"")-COUNT($H$108:$H720)+1,0)),"")</f>
        <v>#N/A</v>
      </c>
      <c r="O721" s="39" t="e">
        <f>IF($E721="",IF(INDEX(Mal!M$9:M$431,COUNTIF($E$108:$F720,"")-COUNT($H$108:$H720)+1,0)=O720,"",INDEX(Mal!M$9:M$431,COUNTIF($E$108:$F720,"")-COUNT($H$108:$H720)+1,0)),"")</f>
        <v>#N/A</v>
      </c>
      <c r="P721" s="39" t="e">
        <f>IF($E721="",IF(INDEX(Mal!N$9:N$431,COUNTIF($E$108:$F720,"")-COUNT($H$108:$H720)+1,0)=P720,"",INDEX(Mal!N$9:N$431,COUNTIF($E$108:$F720,"")-COUNT($H$108:$H720)+1,0)),"")</f>
        <v>#N/A</v>
      </c>
      <c r="Q721" s="39" t="e">
        <f>IF($E721="",IF(INDEX(Mal!O$9:O$431,COUNTIF($E$108:$F720,"")-COUNT($H$108:$H720)+1,0)=Q720,"",INDEX(Mal!O$9:O$431,COUNTIF($E$108:$F720,"")-COUNT($H$108:$H720)+1,0)),"")</f>
        <v>#N/A</v>
      </c>
      <c r="R721" s="39" t="e">
        <f>IF($E721="",IF(INDEX(Mal!P$9:P$431,COUNTIF($E$108:$F720,"")-COUNT($H$108:$H720)+1,0)=R720,"",INDEX(Mal!P$9:P$431,COUNTIF($E$108:$F720,"")-COUNT($H$108:$H720)+1,0)),"")</f>
        <v>#N/A</v>
      </c>
      <c r="S721" s="39" t="e">
        <f>IF($E721="",IF(INDEX(Mal!Q$9:Q$431,COUNTIF($E$108:$F720,"")-COUNT($H$108:$H720)+1,0)=S720,"",INDEX(Mal!Q$9:Q$431,COUNTIF($E$108:$F720,"")-COUNT($H$108:$H720)+1,0)),"")</f>
        <v>#N/A</v>
      </c>
      <c r="T721" s="39" t="e">
        <f>IF($E721="",IF(INDEX(Mal!R$9:R$431,COUNTIF($E$108:$F720,"")-COUNT($H$108:$H720)+1,0)=T720,"",INDEX(Mal!R$9:R$431,COUNTIF($E$108:$F720,"")-COUNT($H$108:$H720)+1,0)),"")</f>
        <v>#N/A</v>
      </c>
      <c r="U721" s="39" t="e">
        <f>IF($E721="",IF(INDEX(Mal!S$9:S$431,COUNTIF($E$108:$F720,"")-COUNT($H$108:$H720)+1,0)=U720,"",INDEX(Mal!S$9:S$431,COUNTIF($E$108:$F720,"")-COUNT($H$108:$H720)+1,0)),"")</f>
        <v>#N/A</v>
      </c>
      <c r="V721" s="39" t="e">
        <f t="shared" si="36"/>
        <v>#N/A</v>
      </c>
      <c r="W721" s="39" t="e">
        <f>IF(IF(AND(E721="",F721=""),INDEX(Mal!I$9:I$431,(COUNT($H$108:$H721)-COUNTIF($V$108:$V721,"")),0),"")="","",IF(AND(E721="",F721=""),INDEX(Mal!I$9:I$431,(COUNT($H$108:$H721)-COUNTIF($V$108:$V721,"")),0),""))</f>
        <v>#N/A</v>
      </c>
      <c r="X721" s="39" t="e">
        <f>IF($E721="",IF(INDEX(Mal!J$9:J$431,COUNTIF($E$108:$F720,"")-COUNT($H$108:$H720)+1,0)=X720,"",INDEX(Mal!J$9:J$431,COUNTIF($E$108:$F720,"")-COUNT($H$108:$H720)+1,0)),"")</f>
        <v>#N/A</v>
      </c>
      <c r="Y721" s="39" t="e">
        <f>IF(AND(Y720="",$H721=$H720),"",IF(VLOOKUP($H721,Mal!$A$9:$T$431,20,0)='Sales Orders'!Y720,"",VLOOKUP($H721,Mal!$A$9:$T$431,20,0)))</f>
        <v>#N/A</v>
      </c>
      <c r="Z721" s="39" t="e">
        <f t="shared" si="37"/>
        <v>#N/A</v>
      </c>
    </row>
    <row r="722" spans="1:26">
      <c r="A722" t="str">
        <f>IFERROR(IF(VLOOKUP(H722,Mal!$A$9:$A$431,1,0),"","END"),"END")</f>
        <v>END</v>
      </c>
      <c r="B722" s="39" t="e">
        <f>IF($E722="",IF(INDEX(Mal!$D$9:$D$431,COUNTIF($E$108:$F721,"")-COUNT($H$108:$H721)+1,0)=B721,"",INDEX(Mal!$D$9:$D$431,COUNTIF($E$108:$F721,"")-COUNT($H$108:$H721)+1,0)),"")</f>
        <v>#N/A</v>
      </c>
      <c r="C722" s="39" t="e">
        <f t="shared" si="38"/>
        <v>#N/A</v>
      </c>
      <c r="D722" s="39" t="e">
        <f>IF($E722="",IF(INDEX(Mal!$F$9:$F$431,COUNTIF($E$108:$F721,"")-COUNT($H$108:$H721)+1,0)=D721,"",INDEX(Mal!$F$9:$F$431,COUNTIF($E$108:$F721,"")-COUNT($H$108:$H721)+1,0)),"")</f>
        <v>#N/A</v>
      </c>
      <c r="E722" s="39" t="e">
        <f>IF(AND(E721="",$H722=$H721),"",IF(VLOOKUP(H722,Mal!$A$9:$B$431,2,0)='Sales Orders'!E721,"",VLOOKUP($H722,Mal!$A$9:$B$431,2,0)))</f>
        <v>#N/A</v>
      </c>
      <c r="F722" s="39" t="e">
        <f>IF($E722="",IF(INDEX(Mal!$C$9:$C$431,COUNTIF($E$108:$F721,"")-COUNT($H$108:$H721)+1,0)=F721,"",INDEX(Mal!$C$9:$C$431,COUNTIF($E$108:$F721,"")-COUNT($H$108:$H721)+1,0)),"")</f>
        <v>#N/A</v>
      </c>
      <c r="G722" s="39" t="e">
        <f t="shared" si="39"/>
        <v>#N/A</v>
      </c>
      <c r="H722" s="39">
        <f>IF(COUNTIF(Mal!$A$9:$A$431,'Sales Orders'!H721)+COUNTIFS(Mal!$A$9:$A$431,H721,Mal!$B$9:$B$431,"&lt;&gt;")+COUNTIFS(Mal!$A$9:$A$431,H721,Mal!$C$9:$C$431,"&lt;&gt;")=COUNTIF('Sales Orders'!$H$108:H721,'Sales Orders'!H721),'Sales Orders'!H721+1,'Sales Orders'!H721)</f>
        <v>2</v>
      </c>
      <c r="I722" s="39" t="e">
        <f>IF(E722="","",IF(Mal!$C$5="","",Mal!$C$5))</f>
        <v>#N/A</v>
      </c>
      <c r="J722" s="39" t="e">
        <f>IF(AND(J721="",$H722=$H721),"",IF(VLOOKUP($H722,Mal!$A$9:$H$431,7,0)='Sales Orders'!J721,"",VLOOKUP($H722,Mal!$A$9:$H$431,7,0)))</f>
        <v>#N/A</v>
      </c>
      <c r="K722" s="39" t="e">
        <f>IF(AND(K721="",$H722=$H721),"",IF(VLOOKUP($H722,Mal!$A$9:$H$431,8,0)='Sales Orders'!K721,"",VLOOKUP($H722,Mal!$A$9:$H$431,8,0)))</f>
        <v>#N/A</v>
      </c>
      <c r="L722" s="39" t="e">
        <f>IF(E722="","",IF(Mal!$C$6="","",Mal!$C$6))</f>
        <v>#N/A</v>
      </c>
      <c r="M722" s="39" t="e">
        <f>IF($E722="",IF(INDEX(Mal!K$9:K$431,COUNTIF($E$108:$F721,"")-COUNT($H$108:$H721)+1,0)=M721,"",INDEX(Mal!K$9:K$431,COUNTIF($E$108:$F721,"")-COUNT($H$108:$H721)+1,0)),"")</f>
        <v>#N/A</v>
      </c>
      <c r="N722" s="39" t="e">
        <f>IF($E722="",IF(INDEX(Mal!L$9:L$431,COUNTIF($E$108:$F721,"")-COUNT($H$108:$H721)+1,0)=N721,"",INDEX(Mal!L$9:L$431,COUNTIF($E$108:$F721,"")-COUNT($H$108:$H721)+1,0)),"")</f>
        <v>#N/A</v>
      </c>
      <c r="O722" s="39" t="e">
        <f>IF($E722="",IF(INDEX(Mal!M$9:M$431,COUNTIF($E$108:$F721,"")-COUNT($H$108:$H721)+1,0)=O721,"",INDEX(Mal!M$9:M$431,COUNTIF($E$108:$F721,"")-COUNT($H$108:$H721)+1,0)),"")</f>
        <v>#N/A</v>
      </c>
      <c r="P722" s="39" t="e">
        <f>IF($E722="",IF(INDEX(Mal!N$9:N$431,COUNTIF($E$108:$F721,"")-COUNT($H$108:$H721)+1,0)=P721,"",INDEX(Mal!N$9:N$431,COUNTIF($E$108:$F721,"")-COUNT($H$108:$H721)+1,0)),"")</f>
        <v>#N/A</v>
      </c>
      <c r="Q722" s="39" t="e">
        <f>IF($E722="",IF(INDEX(Mal!O$9:O$431,COUNTIF($E$108:$F721,"")-COUNT($H$108:$H721)+1,0)=Q721,"",INDEX(Mal!O$9:O$431,COUNTIF($E$108:$F721,"")-COUNT($H$108:$H721)+1,0)),"")</f>
        <v>#N/A</v>
      </c>
      <c r="R722" s="39" t="e">
        <f>IF($E722="",IF(INDEX(Mal!P$9:P$431,COUNTIF($E$108:$F721,"")-COUNT($H$108:$H721)+1,0)=R721,"",INDEX(Mal!P$9:P$431,COUNTIF($E$108:$F721,"")-COUNT($H$108:$H721)+1,0)),"")</f>
        <v>#N/A</v>
      </c>
      <c r="S722" s="39" t="e">
        <f>IF($E722="",IF(INDEX(Mal!Q$9:Q$431,COUNTIF($E$108:$F721,"")-COUNT($H$108:$H721)+1,0)=S721,"",INDEX(Mal!Q$9:Q$431,COUNTIF($E$108:$F721,"")-COUNT($H$108:$H721)+1,0)),"")</f>
        <v>#N/A</v>
      </c>
      <c r="T722" s="39" t="e">
        <f>IF($E722="",IF(INDEX(Mal!R$9:R$431,COUNTIF($E$108:$F721,"")-COUNT($H$108:$H721)+1,0)=T721,"",INDEX(Mal!R$9:R$431,COUNTIF($E$108:$F721,"")-COUNT($H$108:$H721)+1,0)),"")</f>
        <v>#N/A</v>
      </c>
      <c r="U722" s="39" t="e">
        <f>IF($E722="",IF(INDEX(Mal!S$9:S$431,COUNTIF($E$108:$F721,"")-COUNT($H$108:$H721)+1,0)=U721,"",INDEX(Mal!S$9:S$431,COUNTIF($E$108:$F721,"")-COUNT($H$108:$H721)+1,0)),"")</f>
        <v>#N/A</v>
      </c>
      <c r="V722" s="39" t="e">
        <f t="shared" si="36"/>
        <v>#N/A</v>
      </c>
      <c r="W722" s="39" t="e">
        <f>IF(IF(AND(E722="",F722=""),INDEX(Mal!I$9:I$431,(COUNT($H$108:$H722)-COUNTIF($V$108:$V722,"")),0),"")="","",IF(AND(E722="",F722=""),INDEX(Mal!I$9:I$431,(COUNT($H$108:$H722)-COUNTIF($V$108:$V722,"")),0),""))</f>
        <v>#N/A</v>
      </c>
      <c r="X722" s="39" t="e">
        <f>IF($E722="",IF(INDEX(Mal!J$9:J$431,COUNTIF($E$108:$F721,"")-COUNT($H$108:$H721)+1,0)=X721,"",INDEX(Mal!J$9:J$431,COUNTIF($E$108:$F721,"")-COUNT($H$108:$H721)+1,0)),"")</f>
        <v>#N/A</v>
      </c>
      <c r="Y722" s="39" t="e">
        <f>IF(AND(Y721="",$H722=$H721),"",IF(VLOOKUP($H722,Mal!$A$9:$T$431,20,0)='Sales Orders'!Y721,"",VLOOKUP($H722,Mal!$A$9:$T$431,20,0)))</f>
        <v>#N/A</v>
      </c>
      <c r="Z722" s="39" t="e">
        <f t="shared" si="37"/>
        <v>#N/A</v>
      </c>
    </row>
    <row r="723" spans="1:26">
      <c r="A723" t="str">
        <f>IFERROR(IF(VLOOKUP(H723,Mal!$A$9:$A$431,1,0),"","END"),"END")</f>
        <v>END</v>
      </c>
      <c r="B723" s="39" t="e">
        <f>IF($E723="",IF(INDEX(Mal!$D$9:$D$431,COUNTIF($E$108:$F722,"")-COUNT($H$108:$H722)+1,0)=B722,"",INDEX(Mal!$D$9:$D$431,COUNTIF($E$108:$F722,"")-COUNT($H$108:$H722)+1,0)),"")</f>
        <v>#N/A</v>
      </c>
      <c r="C723" s="39" t="e">
        <f t="shared" si="38"/>
        <v>#N/A</v>
      </c>
      <c r="D723" s="39" t="e">
        <f>IF($E723="",IF(INDEX(Mal!$F$9:$F$431,COUNTIF($E$108:$F722,"")-COUNT($H$108:$H722)+1,0)=D722,"",INDEX(Mal!$F$9:$F$431,COUNTIF($E$108:$F722,"")-COUNT($H$108:$H722)+1,0)),"")</f>
        <v>#N/A</v>
      </c>
      <c r="E723" s="39" t="e">
        <f>IF(AND(E722="",$H723=$H722),"",IF(VLOOKUP(H723,Mal!$A$9:$B$431,2,0)='Sales Orders'!E722,"",VLOOKUP($H723,Mal!$A$9:$B$431,2,0)))</f>
        <v>#N/A</v>
      </c>
      <c r="F723" s="39" t="e">
        <f>IF($E723="",IF(INDEX(Mal!$C$9:$C$431,COUNTIF($E$108:$F722,"")-COUNT($H$108:$H722)+1,0)=F722,"",INDEX(Mal!$C$9:$C$431,COUNTIF($E$108:$F722,"")-COUNT($H$108:$H722)+1,0)),"")</f>
        <v>#N/A</v>
      </c>
      <c r="G723" s="39" t="e">
        <f t="shared" si="39"/>
        <v>#N/A</v>
      </c>
      <c r="H723" s="39">
        <f>IF(COUNTIF(Mal!$A$9:$A$431,'Sales Orders'!H722)+COUNTIFS(Mal!$A$9:$A$431,H722,Mal!$B$9:$B$431,"&lt;&gt;")+COUNTIFS(Mal!$A$9:$A$431,H722,Mal!$C$9:$C$431,"&lt;&gt;")=COUNTIF('Sales Orders'!$H$108:H722,'Sales Orders'!H722),'Sales Orders'!H722+1,'Sales Orders'!H722)</f>
        <v>2</v>
      </c>
      <c r="I723" s="39" t="e">
        <f>IF(E723="","",IF(Mal!$C$5="","",Mal!$C$5))</f>
        <v>#N/A</v>
      </c>
      <c r="J723" s="39" t="e">
        <f>IF(AND(J722="",$H723=$H722),"",IF(VLOOKUP($H723,Mal!$A$9:$H$431,7,0)='Sales Orders'!J722,"",VLOOKUP($H723,Mal!$A$9:$H$431,7,0)))</f>
        <v>#N/A</v>
      </c>
      <c r="K723" s="39" t="e">
        <f>IF(AND(K722="",$H723=$H722),"",IF(VLOOKUP($H723,Mal!$A$9:$H$431,8,0)='Sales Orders'!K722,"",VLOOKUP($H723,Mal!$A$9:$H$431,8,0)))</f>
        <v>#N/A</v>
      </c>
      <c r="L723" s="39" t="e">
        <f>IF(E723="","",IF(Mal!$C$6="","",Mal!$C$6))</f>
        <v>#N/A</v>
      </c>
      <c r="M723" s="39" t="e">
        <f>IF($E723="",IF(INDEX(Mal!K$9:K$431,COUNTIF($E$108:$F722,"")-COUNT($H$108:$H722)+1,0)=M722,"",INDEX(Mal!K$9:K$431,COUNTIF($E$108:$F722,"")-COUNT($H$108:$H722)+1,0)),"")</f>
        <v>#N/A</v>
      </c>
      <c r="N723" s="39" t="e">
        <f>IF($E723="",IF(INDEX(Mal!L$9:L$431,COUNTIF($E$108:$F722,"")-COUNT($H$108:$H722)+1,0)=N722,"",INDEX(Mal!L$9:L$431,COUNTIF($E$108:$F722,"")-COUNT($H$108:$H722)+1,0)),"")</f>
        <v>#N/A</v>
      </c>
      <c r="O723" s="39" t="e">
        <f>IF($E723="",IF(INDEX(Mal!M$9:M$431,COUNTIF($E$108:$F722,"")-COUNT($H$108:$H722)+1,0)=O722,"",INDEX(Mal!M$9:M$431,COUNTIF($E$108:$F722,"")-COUNT($H$108:$H722)+1,0)),"")</f>
        <v>#N/A</v>
      </c>
      <c r="P723" s="39" t="e">
        <f>IF($E723="",IF(INDEX(Mal!N$9:N$431,COUNTIF($E$108:$F722,"")-COUNT($H$108:$H722)+1,0)=P722,"",INDEX(Mal!N$9:N$431,COUNTIF($E$108:$F722,"")-COUNT($H$108:$H722)+1,0)),"")</f>
        <v>#N/A</v>
      </c>
      <c r="Q723" s="39" t="e">
        <f>IF($E723="",IF(INDEX(Mal!O$9:O$431,COUNTIF($E$108:$F722,"")-COUNT($H$108:$H722)+1,0)=Q722,"",INDEX(Mal!O$9:O$431,COUNTIF($E$108:$F722,"")-COUNT($H$108:$H722)+1,0)),"")</f>
        <v>#N/A</v>
      </c>
      <c r="R723" s="39" t="e">
        <f>IF($E723="",IF(INDEX(Mal!P$9:P$431,COUNTIF($E$108:$F722,"")-COUNT($H$108:$H722)+1,0)=R722,"",INDEX(Mal!P$9:P$431,COUNTIF($E$108:$F722,"")-COUNT($H$108:$H722)+1,0)),"")</f>
        <v>#N/A</v>
      </c>
      <c r="S723" s="39" t="e">
        <f>IF($E723="",IF(INDEX(Mal!Q$9:Q$431,COUNTIF($E$108:$F722,"")-COUNT($H$108:$H722)+1,0)=S722,"",INDEX(Mal!Q$9:Q$431,COUNTIF($E$108:$F722,"")-COUNT($H$108:$H722)+1,0)),"")</f>
        <v>#N/A</v>
      </c>
      <c r="T723" s="39" t="e">
        <f>IF($E723="",IF(INDEX(Mal!R$9:R$431,COUNTIF($E$108:$F722,"")-COUNT($H$108:$H722)+1,0)=T722,"",INDEX(Mal!R$9:R$431,COUNTIF($E$108:$F722,"")-COUNT($H$108:$H722)+1,0)),"")</f>
        <v>#N/A</v>
      </c>
      <c r="U723" s="39" t="e">
        <f>IF($E723="",IF(INDEX(Mal!S$9:S$431,COUNTIF($E$108:$F722,"")-COUNT($H$108:$H722)+1,0)=U722,"",INDEX(Mal!S$9:S$431,COUNTIF($E$108:$F722,"")-COUNT($H$108:$H722)+1,0)),"")</f>
        <v>#N/A</v>
      </c>
      <c r="V723" s="39" t="e">
        <f t="shared" si="36"/>
        <v>#N/A</v>
      </c>
      <c r="W723" s="39" t="e">
        <f>IF(IF(AND(E723="",F723=""),INDEX(Mal!I$9:I$431,(COUNT($H$108:$H723)-COUNTIF($V$108:$V723,"")),0),"")="","",IF(AND(E723="",F723=""),INDEX(Mal!I$9:I$431,(COUNT($H$108:$H723)-COUNTIF($V$108:$V723,"")),0),""))</f>
        <v>#N/A</v>
      </c>
      <c r="X723" s="39" t="e">
        <f>IF($E723="",IF(INDEX(Mal!J$9:J$431,COUNTIF($E$108:$F722,"")-COUNT($H$108:$H722)+1,0)=X722,"",INDEX(Mal!J$9:J$431,COUNTIF($E$108:$F722,"")-COUNT($H$108:$H722)+1,0)),"")</f>
        <v>#N/A</v>
      </c>
      <c r="Y723" s="39" t="e">
        <f>IF(AND(Y722="",$H723=$H722),"",IF(VLOOKUP($H723,Mal!$A$9:$T$431,20,0)='Sales Orders'!Y722,"",VLOOKUP($H723,Mal!$A$9:$T$431,20,0)))</f>
        <v>#N/A</v>
      </c>
      <c r="Z723" s="39" t="e">
        <f t="shared" si="37"/>
        <v>#N/A</v>
      </c>
    </row>
    <row r="724" spans="1:26">
      <c r="A724" t="str">
        <f>IFERROR(IF(VLOOKUP(H724,Mal!$A$9:$A$431,1,0),"","END"),"END")</f>
        <v>END</v>
      </c>
      <c r="B724" s="39" t="e">
        <f>IF($E724="",IF(INDEX(Mal!$D$9:$D$431,COUNTIF($E$108:$F723,"")-COUNT($H$108:$H723)+1,0)=B723,"",INDEX(Mal!$D$9:$D$431,COUNTIF($E$108:$F723,"")-COUNT($H$108:$H723)+1,0)),"")</f>
        <v>#N/A</v>
      </c>
      <c r="C724" s="39" t="e">
        <f t="shared" si="38"/>
        <v>#N/A</v>
      </c>
      <c r="D724" s="39" t="e">
        <f>IF($E724="",IF(INDEX(Mal!$F$9:$F$431,COUNTIF($E$108:$F723,"")-COUNT($H$108:$H723)+1,0)=D723,"",INDEX(Mal!$F$9:$F$431,COUNTIF($E$108:$F723,"")-COUNT($H$108:$H723)+1,0)),"")</f>
        <v>#N/A</v>
      </c>
      <c r="E724" s="39" t="e">
        <f>IF(AND(E723="",$H724=$H723),"",IF(VLOOKUP(H724,Mal!$A$9:$B$431,2,0)='Sales Orders'!E723,"",VLOOKUP($H724,Mal!$A$9:$B$431,2,0)))</f>
        <v>#N/A</v>
      </c>
      <c r="F724" s="39" t="e">
        <f>IF($E724="",IF(INDEX(Mal!$C$9:$C$431,COUNTIF($E$108:$F723,"")-COUNT($H$108:$H723)+1,0)=F723,"",INDEX(Mal!$C$9:$C$431,COUNTIF($E$108:$F723,"")-COUNT($H$108:$H723)+1,0)),"")</f>
        <v>#N/A</v>
      </c>
      <c r="G724" s="39" t="e">
        <f t="shared" si="39"/>
        <v>#N/A</v>
      </c>
      <c r="H724" s="39">
        <f>IF(COUNTIF(Mal!$A$9:$A$431,'Sales Orders'!H723)+COUNTIFS(Mal!$A$9:$A$431,H723,Mal!$B$9:$B$431,"&lt;&gt;")+COUNTIFS(Mal!$A$9:$A$431,H723,Mal!$C$9:$C$431,"&lt;&gt;")=COUNTIF('Sales Orders'!$H$108:H723,'Sales Orders'!H723),'Sales Orders'!H723+1,'Sales Orders'!H723)</f>
        <v>2</v>
      </c>
      <c r="I724" s="39" t="e">
        <f>IF(E724="","",IF(Mal!$C$5="","",Mal!$C$5))</f>
        <v>#N/A</v>
      </c>
      <c r="J724" s="39" t="e">
        <f>IF(AND(J723="",$H724=$H723),"",IF(VLOOKUP($H724,Mal!$A$9:$H$431,7,0)='Sales Orders'!J723,"",VLOOKUP($H724,Mal!$A$9:$H$431,7,0)))</f>
        <v>#N/A</v>
      </c>
      <c r="K724" s="39" t="e">
        <f>IF(AND(K723="",$H724=$H723),"",IF(VLOOKUP($H724,Mal!$A$9:$H$431,8,0)='Sales Orders'!K723,"",VLOOKUP($H724,Mal!$A$9:$H$431,8,0)))</f>
        <v>#N/A</v>
      </c>
      <c r="L724" s="39" t="e">
        <f>IF(E724="","",IF(Mal!$C$6="","",Mal!$C$6))</f>
        <v>#N/A</v>
      </c>
      <c r="M724" s="39" t="e">
        <f>IF($E724="",IF(INDEX(Mal!K$9:K$431,COUNTIF($E$108:$F723,"")-COUNT($H$108:$H723)+1,0)=M723,"",INDEX(Mal!K$9:K$431,COUNTIF($E$108:$F723,"")-COUNT($H$108:$H723)+1,0)),"")</f>
        <v>#N/A</v>
      </c>
      <c r="N724" s="39" t="e">
        <f>IF($E724="",IF(INDEX(Mal!L$9:L$431,COUNTIF($E$108:$F723,"")-COUNT($H$108:$H723)+1,0)=N723,"",INDEX(Mal!L$9:L$431,COUNTIF($E$108:$F723,"")-COUNT($H$108:$H723)+1,0)),"")</f>
        <v>#N/A</v>
      </c>
      <c r="O724" s="39" t="e">
        <f>IF($E724="",IF(INDEX(Mal!M$9:M$431,COUNTIF($E$108:$F723,"")-COUNT($H$108:$H723)+1,0)=O723,"",INDEX(Mal!M$9:M$431,COUNTIF($E$108:$F723,"")-COUNT($H$108:$H723)+1,0)),"")</f>
        <v>#N/A</v>
      </c>
      <c r="P724" s="39" t="e">
        <f>IF($E724="",IF(INDEX(Mal!N$9:N$431,COUNTIF($E$108:$F723,"")-COUNT($H$108:$H723)+1,0)=P723,"",INDEX(Mal!N$9:N$431,COUNTIF($E$108:$F723,"")-COUNT($H$108:$H723)+1,0)),"")</f>
        <v>#N/A</v>
      </c>
      <c r="Q724" s="39" t="e">
        <f>IF($E724="",IF(INDEX(Mal!O$9:O$431,COUNTIF($E$108:$F723,"")-COUNT($H$108:$H723)+1,0)=Q723,"",INDEX(Mal!O$9:O$431,COUNTIF($E$108:$F723,"")-COUNT($H$108:$H723)+1,0)),"")</f>
        <v>#N/A</v>
      </c>
      <c r="R724" s="39" t="e">
        <f>IF($E724="",IF(INDEX(Mal!P$9:P$431,COUNTIF($E$108:$F723,"")-COUNT($H$108:$H723)+1,0)=R723,"",INDEX(Mal!P$9:P$431,COUNTIF($E$108:$F723,"")-COUNT($H$108:$H723)+1,0)),"")</f>
        <v>#N/A</v>
      </c>
      <c r="S724" s="39" t="e">
        <f>IF($E724="",IF(INDEX(Mal!Q$9:Q$431,COUNTIF($E$108:$F723,"")-COUNT($H$108:$H723)+1,0)=S723,"",INDEX(Mal!Q$9:Q$431,COUNTIF($E$108:$F723,"")-COUNT($H$108:$H723)+1,0)),"")</f>
        <v>#N/A</v>
      </c>
      <c r="T724" s="39" t="e">
        <f>IF($E724="",IF(INDEX(Mal!R$9:R$431,COUNTIF($E$108:$F723,"")-COUNT($H$108:$H723)+1,0)=T723,"",INDEX(Mal!R$9:R$431,COUNTIF($E$108:$F723,"")-COUNT($H$108:$H723)+1,0)),"")</f>
        <v>#N/A</v>
      </c>
      <c r="U724" s="39" t="e">
        <f>IF($E724="",IF(INDEX(Mal!S$9:S$431,COUNTIF($E$108:$F723,"")-COUNT($H$108:$H723)+1,0)=U723,"",INDEX(Mal!S$9:S$431,COUNTIF($E$108:$F723,"")-COUNT($H$108:$H723)+1,0)),"")</f>
        <v>#N/A</v>
      </c>
      <c r="V724" s="39" t="e">
        <f t="shared" si="36"/>
        <v>#N/A</v>
      </c>
      <c r="W724" s="39" t="e">
        <f>IF(IF(AND(E724="",F724=""),INDEX(Mal!I$9:I$431,(COUNT($H$108:$H724)-COUNTIF($V$108:$V724,"")),0),"")="","",IF(AND(E724="",F724=""),INDEX(Mal!I$9:I$431,(COUNT($H$108:$H724)-COUNTIF($V$108:$V724,"")),0),""))</f>
        <v>#N/A</v>
      </c>
      <c r="X724" s="39" t="e">
        <f>IF($E724="",IF(INDEX(Mal!J$9:J$431,COUNTIF($E$108:$F723,"")-COUNT($H$108:$H723)+1,0)=X723,"",INDEX(Mal!J$9:J$431,COUNTIF($E$108:$F723,"")-COUNT($H$108:$H723)+1,0)),"")</f>
        <v>#N/A</v>
      </c>
      <c r="Y724" s="39" t="e">
        <f>IF(AND(Y723="",$H724=$H723),"",IF(VLOOKUP($H724,Mal!$A$9:$T$431,20,0)='Sales Orders'!Y723,"",VLOOKUP($H724,Mal!$A$9:$T$431,20,0)))</f>
        <v>#N/A</v>
      </c>
      <c r="Z724" s="39" t="e">
        <f t="shared" si="37"/>
        <v>#N/A</v>
      </c>
    </row>
    <row r="725" spans="1:26">
      <c r="A725" t="str">
        <f>IFERROR(IF(VLOOKUP(H725,Mal!$A$9:$A$431,1,0),"","END"),"END")</f>
        <v>END</v>
      </c>
      <c r="B725" s="39" t="e">
        <f>IF($E725="",IF(INDEX(Mal!$D$9:$D$431,COUNTIF($E$108:$F724,"")-COUNT($H$108:$H724)+1,0)=B724,"",INDEX(Mal!$D$9:$D$431,COUNTIF($E$108:$F724,"")-COUNT($H$108:$H724)+1,0)),"")</f>
        <v>#N/A</v>
      </c>
      <c r="C725" s="39" t="e">
        <f t="shared" si="38"/>
        <v>#N/A</v>
      </c>
      <c r="D725" s="39" t="e">
        <f>IF($E725="",IF(INDEX(Mal!$F$9:$F$431,COUNTIF($E$108:$F724,"")-COUNT($H$108:$H724)+1,0)=D724,"",INDEX(Mal!$F$9:$F$431,COUNTIF($E$108:$F724,"")-COUNT($H$108:$H724)+1,0)),"")</f>
        <v>#N/A</v>
      </c>
      <c r="E725" s="39" t="e">
        <f>IF(AND(E724="",$H725=$H724),"",IF(VLOOKUP(H725,Mal!$A$9:$B$431,2,0)='Sales Orders'!E724,"",VLOOKUP($H725,Mal!$A$9:$B$431,2,0)))</f>
        <v>#N/A</v>
      </c>
      <c r="F725" s="39" t="e">
        <f>IF($E725="",IF(INDEX(Mal!$C$9:$C$431,COUNTIF($E$108:$F724,"")-COUNT($H$108:$H724)+1,0)=F724,"",INDEX(Mal!$C$9:$C$431,COUNTIF($E$108:$F724,"")-COUNT($H$108:$H724)+1,0)),"")</f>
        <v>#N/A</v>
      </c>
      <c r="G725" s="39" t="e">
        <f t="shared" si="39"/>
        <v>#N/A</v>
      </c>
      <c r="H725" s="39">
        <f>IF(COUNTIF(Mal!$A$9:$A$431,'Sales Orders'!H724)+COUNTIFS(Mal!$A$9:$A$431,H724,Mal!$B$9:$B$431,"&lt;&gt;")+COUNTIFS(Mal!$A$9:$A$431,H724,Mal!$C$9:$C$431,"&lt;&gt;")=COUNTIF('Sales Orders'!$H$108:H724,'Sales Orders'!H724),'Sales Orders'!H724+1,'Sales Orders'!H724)</f>
        <v>2</v>
      </c>
      <c r="I725" s="39" t="e">
        <f>IF(E725="","",IF(Mal!$C$5="","",Mal!$C$5))</f>
        <v>#N/A</v>
      </c>
      <c r="J725" s="39" t="e">
        <f>IF(AND(J724="",$H725=$H724),"",IF(VLOOKUP($H725,Mal!$A$9:$H$431,7,0)='Sales Orders'!J724,"",VLOOKUP($H725,Mal!$A$9:$H$431,7,0)))</f>
        <v>#N/A</v>
      </c>
      <c r="K725" s="39" t="e">
        <f>IF(AND(K724="",$H725=$H724),"",IF(VLOOKUP($H725,Mal!$A$9:$H$431,8,0)='Sales Orders'!K724,"",VLOOKUP($H725,Mal!$A$9:$H$431,8,0)))</f>
        <v>#N/A</v>
      </c>
      <c r="L725" s="39" t="e">
        <f>IF(E725="","",IF(Mal!$C$6="","",Mal!$C$6))</f>
        <v>#N/A</v>
      </c>
      <c r="M725" s="39" t="e">
        <f>IF($E725="",IF(INDEX(Mal!K$9:K$431,COUNTIF($E$108:$F724,"")-COUNT($H$108:$H724)+1,0)=M724,"",INDEX(Mal!K$9:K$431,COUNTIF($E$108:$F724,"")-COUNT($H$108:$H724)+1,0)),"")</f>
        <v>#N/A</v>
      </c>
      <c r="N725" s="39" t="e">
        <f>IF($E725="",IF(INDEX(Mal!L$9:L$431,COUNTIF($E$108:$F724,"")-COUNT($H$108:$H724)+1,0)=N724,"",INDEX(Mal!L$9:L$431,COUNTIF($E$108:$F724,"")-COUNT($H$108:$H724)+1,0)),"")</f>
        <v>#N/A</v>
      </c>
      <c r="O725" s="39" t="e">
        <f>IF($E725="",IF(INDEX(Mal!M$9:M$431,COUNTIF($E$108:$F724,"")-COUNT($H$108:$H724)+1,0)=O724,"",INDEX(Mal!M$9:M$431,COUNTIF($E$108:$F724,"")-COUNT($H$108:$H724)+1,0)),"")</f>
        <v>#N/A</v>
      </c>
      <c r="P725" s="39" t="e">
        <f>IF($E725="",IF(INDEX(Mal!N$9:N$431,COUNTIF($E$108:$F724,"")-COUNT($H$108:$H724)+1,0)=P724,"",INDEX(Mal!N$9:N$431,COUNTIF($E$108:$F724,"")-COUNT($H$108:$H724)+1,0)),"")</f>
        <v>#N/A</v>
      </c>
      <c r="Q725" s="39" t="e">
        <f>IF($E725="",IF(INDEX(Mal!O$9:O$431,COUNTIF($E$108:$F724,"")-COUNT($H$108:$H724)+1,0)=Q724,"",INDEX(Mal!O$9:O$431,COUNTIF($E$108:$F724,"")-COUNT($H$108:$H724)+1,0)),"")</f>
        <v>#N/A</v>
      </c>
      <c r="R725" s="39" t="e">
        <f>IF($E725="",IF(INDEX(Mal!P$9:P$431,COUNTIF($E$108:$F724,"")-COUNT($H$108:$H724)+1,0)=R724,"",INDEX(Mal!P$9:P$431,COUNTIF($E$108:$F724,"")-COUNT($H$108:$H724)+1,0)),"")</f>
        <v>#N/A</v>
      </c>
      <c r="S725" s="39" t="e">
        <f>IF($E725="",IF(INDEX(Mal!Q$9:Q$431,COUNTIF($E$108:$F724,"")-COUNT($H$108:$H724)+1,0)=S724,"",INDEX(Mal!Q$9:Q$431,COUNTIF($E$108:$F724,"")-COUNT($H$108:$H724)+1,0)),"")</f>
        <v>#N/A</v>
      </c>
      <c r="T725" s="39" t="e">
        <f>IF($E725="",IF(INDEX(Mal!R$9:R$431,COUNTIF($E$108:$F724,"")-COUNT($H$108:$H724)+1,0)=T724,"",INDEX(Mal!R$9:R$431,COUNTIF($E$108:$F724,"")-COUNT($H$108:$H724)+1,0)),"")</f>
        <v>#N/A</v>
      </c>
      <c r="U725" s="39" t="e">
        <f>IF($E725="",IF(INDEX(Mal!S$9:S$431,COUNTIF($E$108:$F724,"")-COUNT($H$108:$H724)+1,0)=U724,"",INDEX(Mal!S$9:S$431,COUNTIF($E$108:$F724,"")-COUNT($H$108:$H724)+1,0)),"")</f>
        <v>#N/A</v>
      </c>
      <c r="V725" s="39" t="e">
        <f t="shared" si="36"/>
        <v>#N/A</v>
      </c>
      <c r="W725" s="39" t="e">
        <f>IF(IF(AND(E725="",F725=""),INDEX(Mal!I$9:I$431,(COUNT($H$108:$H725)-COUNTIF($V$108:$V725,"")),0),"")="","",IF(AND(E725="",F725=""),INDEX(Mal!I$9:I$431,(COUNT($H$108:$H725)-COUNTIF($V$108:$V725,"")),0),""))</f>
        <v>#N/A</v>
      </c>
      <c r="X725" s="39" t="e">
        <f>IF($E725="",IF(INDEX(Mal!J$9:J$431,COUNTIF($E$108:$F724,"")-COUNT($H$108:$H724)+1,0)=X724,"",INDEX(Mal!J$9:J$431,COUNTIF($E$108:$F724,"")-COUNT($H$108:$H724)+1,0)),"")</f>
        <v>#N/A</v>
      </c>
      <c r="Y725" s="39" t="e">
        <f>IF(AND(Y724="",$H725=$H724),"",IF(VLOOKUP($H725,Mal!$A$9:$T$431,20,0)='Sales Orders'!Y724,"",VLOOKUP($H725,Mal!$A$9:$T$431,20,0)))</f>
        <v>#N/A</v>
      </c>
      <c r="Z725" s="39" t="e">
        <f t="shared" si="37"/>
        <v>#N/A</v>
      </c>
    </row>
    <row r="726" spans="1:26">
      <c r="A726" t="str">
        <f>IFERROR(IF(VLOOKUP(H726,Mal!$A$9:$A$431,1,0),"","END"),"END")</f>
        <v>END</v>
      </c>
      <c r="B726" s="39" t="e">
        <f>IF($E726="",IF(INDEX(Mal!$D$9:$D$431,COUNTIF($E$108:$F725,"")-COUNT($H$108:$H725)+1,0)=B725,"",INDEX(Mal!$D$9:$D$431,COUNTIF($E$108:$F725,"")-COUNT($H$108:$H725)+1,0)),"")</f>
        <v>#N/A</v>
      </c>
      <c r="C726" s="39" t="e">
        <f t="shared" si="38"/>
        <v>#N/A</v>
      </c>
      <c r="D726" s="39" t="e">
        <f>IF($E726="",IF(INDEX(Mal!$F$9:$F$431,COUNTIF($E$108:$F725,"")-COUNT($H$108:$H725)+1,0)=D725,"",INDEX(Mal!$F$9:$F$431,COUNTIF($E$108:$F725,"")-COUNT($H$108:$H725)+1,0)),"")</f>
        <v>#N/A</v>
      </c>
      <c r="E726" s="39" t="e">
        <f>IF(AND(E725="",$H726=$H725),"",IF(VLOOKUP(H726,Mal!$A$9:$B$431,2,0)='Sales Orders'!E725,"",VLOOKUP($H726,Mal!$A$9:$B$431,2,0)))</f>
        <v>#N/A</v>
      </c>
      <c r="F726" s="39" t="e">
        <f>IF($E726="",IF(INDEX(Mal!$C$9:$C$431,COUNTIF($E$108:$F725,"")-COUNT($H$108:$H725)+1,0)=F725,"",INDEX(Mal!$C$9:$C$431,COUNTIF($E$108:$F725,"")-COUNT($H$108:$H725)+1,0)),"")</f>
        <v>#N/A</v>
      </c>
      <c r="G726" s="39" t="e">
        <f t="shared" si="39"/>
        <v>#N/A</v>
      </c>
      <c r="H726" s="39">
        <f>IF(COUNTIF(Mal!$A$9:$A$431,'Sales Orders'!H725)+COUNTIFS(Mal!$A$9:$A$431,H725,Mal!$B$9:$B$431,"&lt;&gt;")+COUNTIFS(Mal!$A$9:$A$431,H725,Mal!$C$9:$C$431,"&lt;&gt;")=COUNTIF('Sales Orders'!$H$108:H725,'Sales Orders'!H725),'Sales Orders'!H725+1,'Sales Orders'!H725)</f>
        <v>2</v>
      </c>
      <c r="I726" s="39" t="e">
        <f>IF(E726="","",IF(Mal!$C$5="","",Mal!$C$5))</f>
        <v>#N/A</v>
      </c>
      <c r="J726" s="39" t="e">
        <f>IF(AND(J725="",$H726=$H725),"",IF(VLOOKUP($H726,Mal!$A$9:$H$431,7,0)='Sales Orders'!J725,"",VLOOKUP($H726,Mal!$A$9:$H$431,7,0)))</f>
        <v>#N/A</v>
      </c>
      <c r="K726" s="39" t="e">
        <f>IF(AND(K725="",$H726=$H725),"",IF(VLOOKUP($H726,Mal!$A$9:$H$431,8,0)='Sales Orders'!K725,"",VLOOKUP($H726,Mal!$A$9:$H$431,8,0)))</f>
        <v>#N/A</v>
      </c>
      <c r="L726" s="39" t="e">
        <f>IF(E726="","",IF(Mal!$C$6="","",Mal!$C$6))</f>
        <v>#N/A</v>
      </c>
      <c r="M726" s="39" t="e">
        <f>IF($E726="",IF(INDEX(Mal!K$9:K$431,COUNTIF($E$108:$F725,"")-COUNT($H$108:$H725)+1,0)=M725,"",INDEX(Mal!K$9:K$431,COUNTIF($E$108:$F725,"")-COUNT($H$108:$H725)+1,0)),"")</f>
        <v>#N/A</v>
      </c>
      <c r="N726" s="39" t="e">
        <f>IF($E726="",IF(INDEX(Mal!L$9:L$431,COUNTIF($E$108:$F725,"")-COUNT($H$108:$H725)+1,0)=N725,"",INDEX(Mal!L$9:L$431,COUNTIF($E$108:$F725,"")-COUNT($H$108:$H725)+1,0)),"")</f>
        <v>#N/A</v>
      </c>
      <c r="O726" s="39" t="e">
        <f>IF($E726="",IF(INDEX(Mal!M$9:M$431,COUNTIF($E$108:$F725,"")-COUNT($H$108:$H725)+1,0)=O725,"",INDEX(Mal!M$9:M$431,COUNTIF($E$108:$F725,"")-COUNT($H$108:$H725)+1,0)),"")</f>
        <v>#N/A</v>
      </c>
      <c r="P726" s="39" t="e">
        <f>IF($E726="",IF(INDEX(Mal!N$9:N$431,COUNTIF($E$108:$F725,"")-COUNT($H$108:$H725)+1,0)=P725,"",INDEX(Mal!N$9:N$431,COUNTIF($E$108:$F725,"")-COUNT($H$108:$H725)+1,0)),"")</f>
        <v>#N/A</v>
      </c>
      <c r="Q726" s="39" t="e">
        <f>IF($E726="",IF(INDEX(Mal!O$9:O$431,COUNTIF($E$108:$F725,"")-COUNT($H$108:$H725)+1,0)=Q725,"",INDEX(Mal!O$9:O$431,COUNTIF($E$108:$F725,"")-COUNT($H$108:$H725)+1,0)),"")</f>
        <v>#N/A</v>
      </c>
      <c r="R726" s="39" t="e">
        <f>IF($E726="",IF(INDEX(Mal!P$9:P$431,COUNTIF($E$108:$F725,"")-COUNT($H$108:$H725)+1,0)=R725,"",INDEX(Mal!P$9:P$431,COUNTIF($E$108:$F725,"")-COUNT($H$108:$H725)+1,0)),"")</f>
        <v>#N/A</v>
      </c>
      <c r="S726" s="39" t="e">
        <f>IF($E726="",IF(INDEX(Mal!Q$9:Q$431,COUNTIF($E$108:$F725,"")-COUNT($H$108:$H725)+1,0)=S725,"",INDEX(Mal!Q$9:Q$431,COUNTIF($E$108:$F725,"")-COUNT($H$108:$H725)+1,0)),"")</f>
        <v>#N/A</v>
      </c>
      <c r="T726" s="39" t="e">
        <f>IF($E726="",IF(INDEX(Mal!R$9:R$431,COUNTIF($E$108:$F725,"")-COUNT($H$108:$H725)+1,0)=T725,"",INDEX(Mal!R$9:R$431,COUNTIF($E$108:$F725,"")-COUNT($H$108:$H725)+1,0)),"")</f>
        <v>#N/A</v>
      </c>
      <c r="U726" s="39" t="e">
        <f>IF($E726="",IF(INDEX(Mal!S$9:S$431,COUNTIF($E$108:$F725,"")-COUNT($H$108:$H725)+1,0)=U725,"",INDEX(Mal!S$9:S$431,COUNTIF($E$108:$F725,"")-COUNT($H$108:$H725)+1,0)),"")</f>
        <v>#N/A</v>
      </c>
      <c r="V726" s="39" t="e">
        <f t="shared" si="36"/>
        <v>#N/A</v>
      </c>
      <c r="W726" s="39" t="e">
        <f>IF(IF(AND(E726="",F726=""),INDEX(Mal!I$9:I$431,(COUNT($H$108:$H726)-COUNTIF($V$108:$V726,"")),0),"")="","",IF(AND(E726="",F726=""),INDEX(Mal!I$9:I$431,(COUNT($H$108:$H726)-COUNTIF($V$108:$V726,"")),0),""))</f>
        <v>#N/A</v>
      </c>
      <c r="X726" s="39" t="e">
        <f>IF($E726="",IF(INDEX(Mal!J$9:J$431,COUNTIF($E$108:$F725,"")-COUNT($H$108:$H725)+1,0)=X725,"",INDEX(Mal!J$9:J$431,COUNTIF($E$108:$F725,"")-COUNT($H$108:$H725)+1,0)),"")</f>
        <v>#N/A</v>
      </c>
      <c r="Y726" s="39" t="e">
        <f>IF(AND(Y725="",$H726=$H725),"",IF(VLOOKUP($H726,Mal!$A$9:$T$431,20,0)='Sales Orders'!Y725,"",VLOOKUP($H726,Mal!$A$9:$T$431,20,0)))</f>
        <v>#N/A</v>
      </c>
      <c r="Z726" s="39" t="e">
        <f t="shared" si="37"/>
        <v>#N/A</v>
      </c>
    </row>
    <row r="727" spans="1:26">
      <c r="A727" t="str">
        <f>IFERROR(IF(VLOOKUP(H727,Mal!$A$9:$A$431,1,0),"","END"),"END")</f>
        <v>END</v>
      </c>
      <c r="B727" s="39" t="e">
        <f>IF($E727="",IF(INDEX(Mal!$D$9:$D$431,COUNTIF($E$108:$F726,"")-COUNT($H$108:$H726)+1,0)=B726,"",INDEX(Mal!$D$9:$D$431,COUNTIF($E$108:$F726,"")-COUNT($H$108:$H726)+1,0)),"")</f>
        <v>#N/A</v>
      </c>
      <c r="C727" s="39" t="e">
        <f t="shared" si="38"/>
        <v>#N/A</v>
      </c>
      <c r="D727" s="39" t="e">
        <f>IF($E727="",IF(INDEX(Mal!$F$9:$F$431,COUNTIF($E$108:$F726,"")-COUNT($H$108:$H726)+1,0)=D726,"",INDEX(Mal!$F$9:$F$431,COUNTIF($E$108:$F726,"")-COUNT($H$108:$H726)+1,0)),"")</f>
        <v>#N/A</v>
      </c>
      <c r="E727" s="39" t="e">
        <f>IF(AND(E726="",$H727=$H726),"",IF(VLOOKUP(H727,Mal!$A$9:$B$431,2,0)='Sales Orders'!E726,"",VLOOKUP($H727,Mal!$A$9:$B$431,2,0)))</f>
        <v>#N/A</v>
      </c>
      <c r="F727" s="39" t="e">
        <f>IF($E727="",IF(INDEX(Mal!$C$9:$C$431,COUNTIF($E$108:$F726,"")-COUNT($H$108:$H726)+1,0)=F726,"",INDEX(Mal!$C$9:$C$431,COUNTIF($E$108:$F726,"")-COUNT($H$108:$H726)+1,0)),"")</f>
        <v>#N/A</v>
      </c>
      <c r="G727" s="39" t="e">
        <f t="shared" si="39"/>
        <v>#N/A</v>
      </c>
      <c r="H727" s="39">
        <f>IF(COUNTIF(Mal!$A$9:$A$431,'Sales Orders'!H726)+COUNTIFS(Mal!$A$9:$A$431,H726,Mal!$B$9:$B$431,"&lt;&gt;")+COUNTIFS(Mal!$A$9:$A$431,H726,Mal!$C$9:$C$431,"&lt;&gt;")=COUNTIF('Sales Orders'!$H$108:H726,'Sales Orders'!H726),'Sales Orders'!H726+1,'Sales Orders'!H726)</f>
        <v>2</v>
      </c>
      <c r="I727" s="39" t="e">
        <f>IF(E727="","",IF(Mal!$C$5="","",Mal!$C$5))</f>
        <v>#N/A</v>
      </c>
      <c r="J727" s="39" t="e">
        <f>IF(AND(J726="",$H727=$H726),"",IF(VLOOKUP($H727,Mal!$A$9:$H$431,7,0)='Sales Orders'!J726,"",VLOOKUP($H727,Mal!$A$9:$H$431,7,0)))</f>
        <v>#N/A</v>
      </c>
      <c r="K727" s="39" t="e">
        <f>IF(AND(K726="",$H727=$H726),"",IF(VLOOKUP($H727,Mal!$A$9:$H$431,8,0)='Sales Orders'!K726,"",VLOOKUP($H727,Mal!$A$9:$H$431,8,0)))</f>
        <v>#N/A</v>
      </c>
      <c r="L727" s="39" t="e">
        <f>IF(E727="","",IF(Mal!$C$6="","",Mal!$C$6))</f>
        <v>#N/A</v>
      </c>
      <c r="M727" s="39" t="e">
        <f>IF($E727="",IF(INDEX(Mal!K$9:K$431,COUNTIF($E$108:$F726,"")-COUNT($H$108:$H726)+1,0)=M726,"",INDEX(Mal!K$9:K$431,COUNTIF($E$108:$F726,"")-COUNT($H$108:$H726)+1,0)),"")</f>
        <v>#N/A</v>
      </c>
      <c r="N727" s="39" t="e">
        <f>IF($E727="",IF(INDEX(Mal!L$9:L$431,COUNTIF($E$108:$F726,"")-COUNT($H$108:$H726)+1,0)=N726,"",INDEX(Mal!L$9:L$431,COUNTIF($E$108:$F726,"")-COUNT($H$108:$H726)+1,0)),"")</f>
        <v>#N/A</v>
      </c>
      <c r="O727" s="39" t="e">
        <f>IF($E727="",IF(INDEX(Mal!M$9:M$431,COUNTIF($E$108:$F726,"")-COUNT($H$108:$H726)+1,0)=O726,"",INDEX(Mal!M$9:M$431,COUNTIF($E$108:$F726,"")-COUNT($H$108:$H726)+1,0)),"")</f>
        <v>#N/A</v>
      </c>
      <c r="P727" s="39" t="e">
        <f>IF($E727="",IF(INDEX(Mal!N$9:N$431,COUNTIF($E$108:$F726,"")-COUNT($H$108:$H726)+1,0)=P726,"",INDEX(Mal!N$9:N$431,COUNTIF($E$108:$F726,"")-COUNT($H$108:$H726)+1,0)),"")</f>
        <v>#N/A</v>
      </c>
      <c r="Q727" s="39" t="e">
        <f>IF($E727="",IF(INDEX(Mal!O$9:O$431,COUNTIF($E$108:$F726,"")-COUNT($H$108:$H726)+1,0)=Q726,"",INDEX(Mal!O$9:O$431,COUNTIF($E$108:$F726,"")-COUNT($H$108:$H726)+1,0)),"")</f>
        <v>#N/A</v>
      </c>
      <c r="R727" s="39" t="e">
        <f>IF($E727="",IF(INDEX(Mal!P$9:P$431,COUNTIF($E$108:$F726,"")-COUNT($H$108:$H726)+1,0)=R726,"",INDEX(Mal!P$9:P$431,COUNTIF($E$108:$F726,"")-COUNT($H$108:$H726)+1,0)),"")</f>
        <v>#N/A</v>
      </c>
      <c r="S727" s="39" t="e">
        <f>IF($E727="",IF(INDEX(Mal!Q$9:Q$431,COUNTIF($E$108:$F726,"")-COUNT($H$108:$H726)+1,0)=S726,"",INDEX(Mal!Q$9:Q$431,COUNTIF($E$108:$F726,"")-COUNT($H$108:$H726)+1,0)),"")</f>
        <v>#N/A</v>
      </c>
      <c r="T727" s="39" t="e">
        <f>IF($E727="",IF(INDEX(Mal!R$9:R$431,COUNTIF($E$108:$F726,"")-COUNT($H$108:$H726)+1,0)=T726,"",INDEX(Mal!R$9:R$431,COUNTIF($E$108:$F726,"")-COUNT($H$108:$H726)+1,0)),"")</f>
        <v>#N/A</v>
      </c>
      <c r="U727" s="39" t="e">
        <f>IF($E727="",IF(INDEX(Mal!S$9:S$431,COUNTIF($E$108:$F726,"")-COUNT($H$108:$H726)+1,0)=U726,"",INDEX(Mal!S$9:S$431,COUNTIF($E$108:$F726,"")-COUNT($H$108:$H726)+1,0)),"")</f>
        <v>#N/A</v>
      </c>
      <c r="V727" s="39" t="e">
        <f t="shared" si="36"/>
        <v>#N/A</v>
      </c>
      <c r="W727" s="39" t="e">
        <f>IF(IF(AND(E727="",F727=""),INDEX(Mal!I$9:I$431,(COUNT($H$108:$H727)-COUNTIF($V$108:$V727,"")),0),"")="","",IF(AND(E727="",F727=""),INDEX(Mal!I$9:I$431,(COUNT($H$108:$H727)-COUNTIF($V$108:$V727,"")),0),""))</f>
        <v>#N/A</v>
      </c>
      <c r="X727" s="39" t="e">
        <f>IF($E727="",IF(INDEX(Mal!J$9:J$431,COUNTIF($E$108:$F726,"")-COUNT($H$108:$H726)+1,0)=X726,"",INDEX(Mal!J$9:J$431,COUNTIF($E$108:$F726,"")-COUNT($H$108:$H726)+1,0)),"")</f>
        <v>#N/A</v>
      </c>
      <c r="Y727" s="39" t="e">
        <f>IF(AND(Y726="",$H727=$H726),"",IF(VLOOKUP($H727,Mal!$A$9:$T$431,20,0)='Sales Orders'!Y726,"",VLOOKUP($H727,Mal!$A$9:$T$431,20,0)))</f>
        <v>#N/A</v>
      </c>
      <c r="Z727" s="39" t="e">
        <f t="shared" si="37"/>
        <v>#N/A</v>
      </c>
    </row>
    <row r="728" spans="1:26">
      <c r="A728" t="str">
        <f>IFERROR(IF(VLOOKUP(H728,Mal!$A$9:$A$431,1,0),"","END"),"END")</f>
        <v>END</v>
      </c>
      <c r="B728" s="39" t="e">
        <f>IF($E728="",IF(INDEX(Mal!$D$9:$D$431,COUNTIF($E$108:$F727,"")-COUNT($H$108:$H727)+1,0)=B727,"",INDEX(Mal!$D$9:$D$431,COUNTIF($E$108:$F727,"")-COUNT($H$108:$H727)+1,0)),"")</f>
        <v>#N/A</v>
      </c>
      <c r="C728" s="39" t="e">
        <f t="shared" si="38"/>
        <v>#N/A</v>
      </c>
      <c r="D728" s="39" t="e">
        <f>IF($E728="",IF(INDEX(Mal!$F$9:$F$431,COUNTIF($E$108:$F727,"")-COUNT($H$108:$H727)+1,0)=D727,"",INDEX(Mal!$F$9:$F$431,COUNTIF($E$108:$F727,"")-COUNT($H$108:$H727)+1,0)),"")</f>
        <v>#N/A</v>
      </c>
      <c r="E728" s="39" t="e">
        <f>IF(AND(E727="",$H728=$H727),"",IF(VLOOKUP(H728,Mal!$A$9:$B$431,2,0)='Sales Orders'!E727,"",VLOOKUP($H728,Mal!$A$9:$B$431,2,0)))</f>
        <v>#N/A</v>
      </c>
      <c r="F728" s="39" t="e">
        <f>IF($E728="",IF(INDEX(Mal!$C$9:$C$431,COUNTIF($E$108:$F727,"")-COUNT($H$108:$H727)+1,0)=F727,"",INDEX(Mal!$C$9:$C$431,COUNTIF($E$108:$F727,"")-COUNT($H$108:$H727)+1,0)),"")</f>
        <v>#N/A</v>
      </c>
      <c r="G728" s="39" t="e">
        <f t="shared" si="39"/>
        <v>#N/A</v>
      </c>
      <c r="H728" s="39">
        <f>IF(COUNTIF(Mal!$A$9:$A$431,'Sales Orders'!H727)+COUNTIFS(Mal!$A$9:$A$431,H727,Mal!$B$9:$B$431,"&lt;&gt;")+COUNTIFS(Mal!$A$9:$A$431,H727,Mal!$C$9:$C$431,"&lt;&gt;")=COUNTIF('Sales Orders'!$H$108:H727,'Sales Orders'!H727),'Sales Orders'!H727+1,'Sales Orders'!H727)</f>
        <v>2</v>
      </c>
      <c r="I728" s="39" t="e">
        <f>IF(E728="","",IF(Mal!$C$5="","",Mal!$C$5))</f>
        <v>#N/A</v>
      </c>
      <c r="J728" s="39" t="e">
        <f>IF(AND(J727="",$H728=$H727),"",IF(VLOOKUP($H728,Mal!$A$9:$H$431,7,0)='Sales Orders'!J727,"",VLOOKUP($H728,Mal!$A$9:$H$431,7,0)))</f>
        <v>#N/A</v>
      </c>
      <c r="K728" s="39" t="e">
        <f>IF(AND(K727="",$H728=$H727),"",IF(VLOOKUP($H728,Mal!$A$9:$H$431,8,0)='Sales Orders'!K727,"",VLOOKUP($H728,Mal!$A$9:$H$431,8,0)))</f>
        <v>#N/A</v>
      </c>
      <c r="L728" s="39" t="e">
        <f>IF(E728="","",IF(Mal!$C$6="","",Mal!$C$6))</f>
        <v>#N/A</v>
      </c>
      <c r="M728" s="39" t="e">
        <f>IF($E728="",IF(INDEX(Mal!K$9:K$431,COUNTIF($E$108:$F727,"")-COUNT($H$108:$H727)+1,0)=M727,"",INDEX(Mal!K$9:K$431,COUNTIF($E$108:$F727,"")-COUNT($H$108:$H727)+1,0)),"")</f>
        <v>#N/A</v>
      </c>
      <c r="N728" s="39" t="e">
        <f>IF($E728="",IF(INDEX(Mal!L$9:L$431,COUNTIF($E$108:$F727,"")-COUNT($H$108:$H727)+1,0)=N727,"",INDEX(Mal!L$9:L$431,COUNTIF($E$108:$F727,"")-COUNT($H$108:$H727)+1,0)),"")</f>
        <v>#N/A</v>
      </c>
      <c r="O728" s="39" t="e">
        <f>IF($E728="",IF(INDEX(Mal!M$9:M$431,COUNTIF($E$108:$F727,"")-COUNT($H$108:$H727)+1,0)=O727,"",INDEX(Mal!M$9:M$431,COUNTIF($E$108:$F727,"")-COUNT($H$108:$H727)+1,0)),"")</f>
        <v>#N/A</v>
      </c>
      <c r="P728" s="39" t="e">
        <f>IF($E728="",IF(INDEX(Mal!N$9:N$431,COUNTIF($E$108:$F727,"")-COUNT($H$108:$H727)+1,0)=P727,"",INDEX(Mal!N$9:N$431,COUNTIF($E$108:$F727,"")-COUNT($H$108:$H727)+1,0)),"")</f>
        <v>#N/A</v>
      </c>
      <c r="Q728" s="39" t="e">
        <f>IF($E728="",IF(INDEX(Mal!O$9:O$431,COUNTIF($E$108:$F727,"")-COUNT($H$108:$H727)+1,0)=Q727,"",INDEX(Mal!O$9:O$431,COUNTIF($E$108:$F727,"")-COUNT($H$108:$H727)+1,0)),"")</f>
        <v>#N/A</v>
      </c>
      <c r="R728" s="39" t="e">
        <f>IF($E728="",IF(INDEX(Mal!P$9:P$431,COUNTIF($E$108:$F727,"")-COUNT($H$108:$H727)+1,0)=R727,"",INDEX(Mal!P$9:P$431,COUNTIF($E$108:$F727,"")-COUNT($H$108:$H727)+1,0)),"")</f>
        <v>#N/A</v>
      </c>
      <c r="S728" s="39" t="e">
        <f>IF($E728="",IF(INDEX(Mal!Q$9:Q$431,COUNTIF($E$108:$F727,"")-COUNT($H$108:$H727)+1,0)=S727,"",INDEX(Mal!Q$9:Q$431,COUNTIF($E$108:$F727,"")-COUNT($H$108:$H727)+1,0)),"")</f>
        <v>#N/A</v>
      </c>
      <c r="T728" s="39" t="e">
        <f>IF($E728="",IF(INDEX(Mal!R$9:R$431,COUNTIF($E$108:$F727,"")-COUNT($H$108:$H727)+1,0)=T727,"",INDEX(Mal!R$9:R$431,COUNTIF($E$108:$F727,"")-COUNT($H$108:$H727)+1,0)),"")</f>
        <v>#N/A</v>
      </c>
      <c r="U728" s="39" t="e">
        <f>IF($E728="",IF(INDEX(Mal!S$9:S$431,COUNTIF($E$108:$F727,"")-COUNT($H$108:$H727)+1,0)=U727,"",INDEX(Mal!S$9:S$431,COUNTIF($E$108:$F727,"")-COUNT($H$108:$H727)+1,0)),"")</f>
        <v>#N/A</v>
      </c>
      <c r="V728" s="39" t="e">
        <f t="shared" si="36"/>
        <v>#N/A</v>
      </c>
      <c r="W728" s="39" t="e">
        <f>IF(IF(AND(E728="",F728=""),INDEX(Mal!I$9:I$431,(COUNT($H$108:$H728)-COUNTIF($V$108:$V728,"")),0),"")="","",IF(AND(E728="",F728=""),INDEX(Mal!I$9:I$431,(COUNT($H$108:$H728)-COUNTIF($V$108:$V728,"")),0),""))</f>
        <v>#N/A</v>
      </c>
      <c r="X728" s="39" t="e">
        <f>IF($E728="",IF(INDEX(Mal!J$9:J$431,COUNTIF($E$108:$F727,"")-COUNT($H$108:$H727)+1,0)=X727,"",INDEX(Mal!J$9:J$431,COUNTIF($E$108:$F727,"")-COUNT($H$108:$H727)+1,0)),"")</f>
        <v>#N/A</v>
      </c>
      <c r="Y728" s="39" t="e">
        <f>IF(AND(Y727="",$H728=$H727),"",IF(VLOOKUP($H728,Mal!$A$9:$T$431,20,0)='Sales Orders'!Y727,"",VLOOKUP($H728,Mal!$A$9:$T$431,20,0)))</f>
        <v>#N/A</v>
      </c>
      <c r="Z728" s="39" t="e">
        <f t="shared" si="37"/>
        <v>#N/A</v>
      </c>
    </row>
    <row r="729" spans="1:26">
      <c r="A729" t="str">
        <f>IFERROR(IF(VLOOKUP(H729,Mal!$A$9:$A$431,1,0),"","END"),"END")</f>
        <v>END</v>
      </c>
      <c r="B729" s="39" t="e">
        <f>IF($E729="",IF(INDEX(Mal!$D$9:$D$431,COUNTIF($E$108:$F728,"")-COUNT($H$108:$H728)+1,0)=B728,"",INDEX(Mal!$D$9:$D$431,COUNTIF($E$108:$F728,"")-COUNT($H$108:$H728)+1,0)),"")</f>
        <v>#N/A</v>
      </c>
      <c r="C729" s="39" t="e">
        <f t="shared" si="38"/>
        <v>#N/A</v>
      </c>
      <c r="D729" s="39" t="e">
        <f>IF($E729="",IF(INDEX(Mal!$F$9:$F$431,COUNTIF($E$108:$F728,"")-COUNT($H$108:$H728)+1,0)=D728,"",INDEX(Mal!$F$9:$F$431,COUNTIF($E$108:$F728,"")-COUNT($H$108:$H728)+1,0)),"")</f>
        <v>#N/A</v>
      </c>
      <c r="E729" s="39" t="e">
        <f>IF(AND(E728="",$H729=$H728),"",IF(VLOOKUP(H729,Mal!$A$9:$B$431,2,0)='Sales Orders'!E728,"",VLOOKUP($H729,Mal!$A$9:$B$431,2,0)))</f>
        <v>#N/A</v>
      </c>
      <c r="F729" s="39" t="e">
        <f>IF($E729="",IF(INDEX(Mal!$C$9:$C$431,COUNTIF($E$108:$F728,"")-COUNT($H$108:$H728)+1,0)=F728,"",INDEX(Mal!$C$9:$C$431,COUNTIF($E$108:$F728,"")-COUNT($H$108:$H728)+1,0)),"")</f>
        <v>#N/A</v>
      </c>
      <c r="G729" s="39" t="e">
        <f t="shared" si="39"/>
        <v>#N/A</v>
      </c>
      <c r="H729" s="39">
        <f>IF(COUNTIF(Mal!$A$9:$A$431,'Sales Orders'!H728)+COUNTIFS(Mal!$A$9:$A$431,H728,Mal!$B$9:$B$431,"&lt;&gt;")+COUNTIFS(Mal!$A$9:$A$431,H728,Mal!$C$9:$C$431,"&lt;&gt;")=COUNTIF('Sales Orders'!$H$108:H728,'Sales Orders'!H728),'Sales Orders'!H728+1,'Sales Orders'!H728)</f>
        <v>2</v>
      </c>
      <c r="I729" s="39" t="e">
        <f>IF(E729="","",IF(Mal!$C$5="","",Mal!$C$5))</f>
        <v>#N/A</v>
      </c>
      <c r="J729" s="39" t="e">
        <f>IF(AND(J728="",$H729=$H728),"",IF(VLOOKUP($H729,Mal!$A$9:$H$431,7,0)='Sales Orders'!J728,"",VLOOKUP($H729,Mal!$A$9:$H$431,7,0)))</f>
        <v>#N/A</v>
      </c>
      <c r="K729" s="39" t="e">
        <f>IF(AND(K728="",$H729=$H728),"",IF(VLOOKUP($H729,Mal!$A$9:$H$431,8,0)='Sales Orders'!K728,"",VLOOKUP($H729,Mal!$A$9:$H$431,8,0)))</f>
        <v>#N/A</v>
      </c>
      <c r="L729" s="39" t="e">
        <f>IF(E729="","",IF(Mal!$C$6="","",Mal!$C$6))</f>
        <v>#N/A</v>
      </c>
      <c r="M729" s="39" t="e">
        <f>IF($E729="",IF(INDEX(Mal!K$9:K$431,COUNTIF($E$108:$F728,"")-COUNT($H$108:$H728)+1,0)=M728,"",INDEX(Mal!K$9:K$431,COUNTIF($E$108:$F728,"")-COUNT($H$108:$H728)+1,0)),"")</f>
        <v>#N/A</v>
      </c>
      <c r="N729" s="39" t="e">
        <f>IF($E729="",IF(INDEX(Mal!L$9:L$431,COUNTIF($E$108:$F728,"")-COUNT($H$108:$H728)+1,0)=N728,"",INDEX(Mal!L$9:L$431,COUNTIF($E$108:$F728,"")-COUNT($H$108:$H728)+1,0)),"")</f>
        <v>#N/A</v>
      </c>
      <c r="O729" s="39" t="e">
        <f>IF($E729="",IF(INDEX(Mal!M$9:M$431,COUNTIF($E$108:$F728,"")-COUNT($H$108:$H728)+1,0)=O728,"",INDEX(Mal!M$9:M$431,COUNTIF($E$108:$F728,"")-COUNT($H$108:$H728)+1,0)),"")</f>
        <v>#N/A</v>
      </c>
      <c r="P729" s="39" t="e">
        <f>IF($E729="",IF(INDEX(Mal!N$9:N$431,COUNTIF($E$108:$F728,"")-COUNT($H$108:$H728)+1,0)=P728,"",INDEX(Mal!N$9:N$431,COUNTIF($E$108:$F728,"")-COUNT($H$108:$H728)+1,0)),"")</f>
        <v>#N/A</v>
      </c>
      <c r="Q729" s="39" t="e">
        <f>IF($E729="",IF(INDEX(Mal!O$9:O$431,COUNTIF($E$108:$F728,"")-COUNT($H$108:$H728)+1,0)=Q728,"",INDEX(Mal!O$9:O$431,COUNTIF($E$108:$F728,"")-COUNT($H$108:$H728)+1,0)),"")</f>
        <v>#N/A</v>
      </c>
      <c r="R729" s="39" t="e">
        <f>IF($E729="",IF(INDEX(Mal!P$9:P$431,COUNTIF($E$108:$F728,"")-COUNT($H$108:$H728)+1,0)=R728,"",INDEX(Mal!P$9:P$431,COUNTIF($E$108:$F728,"")-COUNT($H$108:$H728)+1,0)),"")</f>
        <v>#N/A</v>
      </c>
      <c r="S729" s="39" t="e">
        <f>IF($E729="",IF(INDEX(Mal!Q$9:Q$431,COUNTIF($E$108:$F728,"")-COUNT($H$108:$H728)+1,0)=S728,"",INDEX(Mal!Q$9:Q$431,COUNTIF($E$108:$F728,"")-COUNT($H$108:$H728)+1,0)),"")</f>
        <v>#N/A</v>
      </c>
      <c r="T729" s="39" t="e">
        <f>IF($E729="",IF(INDEX(Mal!R$9:R$431,COUNTIF($E$108:$F728,"")-COUNT($H$108:$H728)+1,0)=T728,"",INDEX(Mal!R$9:R$431,COUNTIF($E$108:$F728,"")-COUNT($H$108:$H728)+1,0)),"")</f>
        <v>#N/A</v>
      </c>
      <c r="U729" s="39" t="e">
        <f>IF($E729="",IF(INDEX(Mal!S$9:S$431,COUNTIF($E$108:$F728,"")-COUNT($H$108:$H728)+1,0)=U728,"",INDEX(Mal!S$9:S$431,COUNTIF($E$108:$F728,"")-COUNT($H$108:$H728)+1,0)),"")</f>
        <v>#N/A</v>
      </c>
      <c r="V729" s="39" t="e">
        <f t="shared" si="36"/>
        <v>#N/A</v>
      </c>
      <c r="W729" s="39" t="e">
        <f>IF(IF(AND(E729="",F729=""),INDEX(Mal!I$9:I$431,(COUNT($H$108:$H729)-COUNTIF($V$108:$V729,"")),0),"")="","",IF(AND(E729="",F729=""),INDEX(Mal!I$9:I$431,(COUNT($H$108:$H729)-COUNTIF($V$108:$V729,"")),0),""))</f>
        <v>#N/A</v>
      </c>
      <c r="X729" s="39" t="e">
        <f>IF($E729="",IF(INDEX(Mal!J$9:J$431,COUNTIF($E$108:$F728,"")-COUNT($H$108:$H728)+1,0)=X728,"",INDEX(Mal!J$9:J$431,COUNTIF($E$108:$F728,"")-COUNT($H$108:$H728)+1,0)),"")</f>
        <v>#N/A</v>
      </c>
      <c r="Y729" s="39" t="e">
        <f>IF(AND(Y728="",$H729=$H728),"",IF(VLOOKUP($H729,Mal!$A$9:$T$431,20,0)='Sales Orders'!Y728,"",VLOOKUP($H729,Mal!$A$9:$T$431,20,0)))</f>
        <v>#N/A</v>
      </c>
      <c r="Z729" s="39" t="e">
        <f t="shared" si="37"/>
        <v>#N/A</v>
      </c>
    </row>
    <row r="730" spans="1:26">
      <c r="A730" t="str">
        <f>IFERROR(IF(VLOOKUP(H730,Mal!$A$9:$A$431,1,0),"","END"),"END")</f>
        <v>END</v>
      </c>
      <c r="B730" s="39" t="e">
        <f>IF($E730="",IF(INDEX(Mal!$D$9:$D$431,COUNTIF($E$108:$F729,"")-COUNT($H$108:$H729)+1,0)=B729,"",INDEX(Mal!$D$9:$D$431,COUNTIF($E$108:$F729,"")-COUNT($H$108:$H729)+1,0)),"")</f>
        <v>#N/A</v>
      </c>
      <c r="C730" s="39" t="e">
        <f t="shared" si="38"/>
        <v>#N/A</v>
      </c>
      <c r="D730" s="39" t="e">
        <f>IF($E730="",IF(INDEX(Mal!$F$9:$F$431,COUNTIF($E$108:$F729,"")-COUNT($H$108:$H729)+1,0)=D729,"",INDEX(Mal!$F$9:$F$431,COUNTIF($E$108:$F729,"")-COUNT($H$108:$H729)+1,0)),"")</f>
        <v>#N/A</v>
      </c>
      <c r="E730" s="39" t="e">
        <f>IF(AND(E729="",$H730=$H729),"",IF(VLOOKUP(H730,Mal!$A$9:$B$431,2,0)='Sales Orders'!E729,"",VLOOKUP($H730,Mal!$A$9:$B$431,2,0)))</f>
        <v>#N/A</v>
      </c>
      <c r="F730" s="39" t="e">
        <f>IF($E730="",IF(INDEX(Mal!$C$9:$C$431,COUNTIF($E$108:$F729,"")-COUNT($H$108:$H729)+1,0)=F729,"",INDEX(Mal!$C$9:$C$431,COUNTIF($E$108:$F729,"")-COUNT($H$108:$H729)+1,0)),"")</f>
        <v>#N/A</v>
      </c>
      <c r="G730" s="39" t="e">
        <f t="shared" si="39"/>
        <v>#N/A</v>
      </c>
      <c r="H730" s="39">
        <f>IF(COUNTIF(Mal!$A$9:$A$431,'Sales Orders'!H729)+COUNTIFS(Mal!$A$9:$A$431,H729,Mal!$B$9:$B$431,"&lt;&gt;")+COUNTIFS(Mal!$A$9:$A$431,H729,Mal!$C$9:$C$431,"&lt;&gt;")=COUNTIF('Sales Orders'!$H$108:H729,'Sales Orders'!H729),'Sales Orders'!H729+1,'Sales Orders'!H729)</f>
        <v>2</v>
      </c>
      <c r="I730" s="39" t="e">
        <f>IF(E730="","",IF(Mal!$C$5="","",Mal!$C$5))</f>
        <v>#N/A</v>
      </c>
      <c r="J730" s="39" t="e">
        <f>IF(AND(J729="",$H730=$H729),"",IF(VLOOKUP($H730,Mal!$A$9:$H$431,7,0)='Sales Orders'!J729,"",VLOOKUP($H730,Mal!$A$9:$H$431,7,0)))</f>
        <v>#N/A</v>
      </c>
      <c r="K730" s="39" t="e">
        <f>IF(AND(K729="",$H730=$H729),"",IF(VLOOKUP($H730,Mal!$A$9:$H$431,8,0)='Sales Orders'!K729,"",VLOOKUP($H730,Mal!$A$9:$H$431,8,0)))</f>
        <v>#N/A</v>
      </c>
      <c r="L730" s="39" t="e">
        <f>IF(E730="","",IF(Mal!$C$6="","",Mal!$C$6))</f>
        <v>#N/A</v>
      </c>
      <c r="M730" s="39" t="e">
        <f>IF($E730="",IF(INDEX(Mal!K$9:K$431,COUNTIF($E$108:$F729,"")-COUNT($H$108:$H729)+1,0)=M729,"",INDEX(Mal!K$9:K$431,COUNTIF($E$108:$F729,"")-COUNT($H$108:$H729)+1,0)),"")</f>
        <v>#N/A</v>
      </c>
      <c r="N730" s="39" t="e">
        <f>IF($E730="",IF(INDEX(Mal!L$9:L$431,COUNTIF($E$108:$F729,"")-COUNT($H$108:$H729)+1,0)=N729,"",INDEX(Mal!L$9:L$431,COUNTIF($E$108:$F729,"")-COUNT($H$108:$H729)+1,0)),"")</f>
        <v>#N/A</v>
      </c>
      <c r="O730" s="39" t="e">
        <f>IF($E730="",IF(INDEX(Mal!M$9:M$431,COUNTIF($E$108:$F729,"")-COUNT($H$108:$H729)+1,0)=O729,"",INDEX(Mal!M$9:M$431,COUNTIF($E$108:$F729,"")-COUNT($H$108:$H729)+1,0)),"")</f>
        <v>#N/A</v>
      </c>
      <c r="P730" s="39" t="e">
        <f>IF($E730="",IF(INDEX(Mal!N$9:N$431,COUNTIF($E$108:$F729,"")-COUNT($H$108:$H729)+1,0)=P729,"",INDEX(Mal!N$9:N$431,COUNTIF($E$108:$F729,"")-COUNT($H$108:$H729)+1,0)),"")</f>
        <v>#N/A</v>
      </c>
      <c r="Q730" s="39" t="e">
        <f>IF($E730="",IF(INDEX(Mal!O$9:O$431,COUNTIF($E$108:$F729,"")-COUNT($H$108:$H729)+1,0)=Q729,"",INDEX(Mal!O$9:O$431,COUNTIF($E$108:$F729,"")-COUNT($H$108:$H729)+1,0)),"")</f>
        <v>#N/A</v>
      </c>
      <c r="R730" s="39" t="e">
        <f>IF($E730="",IF(INDEX(Mal!P$9:P$431,COUNTIF($E$108:$F729,"")-COUNT($H$108:$H729)+1,0)=R729,"",INDEX(Mal!P$9:P$431,COUNTIF($E$108:$F729,"")-COUNT($H$108:$H729)+1,0)),"")</f>
        <v>#N/A</v>
      </c>
      <c r="S730" s="39" t="e">
        <f>IF($E730="",IF(INDEX(Mal!Q$9:Q$431,COUNTIF($E$108:$F729,"")-COUNT($H$108:$H729)+1,0)=S729,"",INDEX(Mal!Q$9:Q$431,COUNTIF($E$108:$F729,"")-COUNT($H$108:$H729)+1,0)),"")</f>
        <v>#N/A</v>
      </c>
      <c r="T730" s="39" t="e">
        <f>IF($E730="",IF(INDEX(Mal!R$9:R$431,COUNTIF($E$108:$F729,"")-COUNT($H$108:$H729)+1,0)=T729,"",INDEX(Mal!R$9:R$431,COUNTIF($E$108:$F729,"")-COUNT($H$108:$H729)+1,0)),"")</f>
        <v>#N/A</v>
      </c>
      <c r="U730" s="39" t="e">
        <f>IF($E730="",IF(INDEX(Mal!S$9:S$431,COUNTIF($E$108:$F729,"")-COUNT($H$108:$H729)+1,0)=U729,"",INDEX(Mal!S$9:S$431,COUNTIF($E$108:$F729,"")-COUNT($H$108:$H729)+1,0)),"")</f>
        <v>#N/A</v>
      </c>
      <c r="V730" s="39" t="e">
        <f t="shared" si="36"/>
        <v>#N/A</v>
      </c>
      <c r="W730" s="39" t="e">
        <f>IF(IF(AND(E730="",F730=""),INDEX(Mal!I$9:I$431,(COUNT($H$108:$H730)-COUNTIF($V$108:$V730,"")),0),"")="","",IF(AND(E730="",F730=""),INDEX(Mal!I$9:I$431,(COUNT($H$108:$H730)-COUNTIF($V$108:$V730,"")),0),""))</f>
        <v>#N/A</v>
      </c>
      <c r="X730" s="39" t="e">
        <f>IF($E730="",IF(INDEX(Mal!J$9:J$431,COUNTIF($E$108:$F729,"")-COUNT($H$108:$H729)+1,0)=X729,"",INDEX(Mal!J$9:J$431,COUNTIF($E$108:$F729,"")-COUNT($H$108:$H729)+1,0)),"")</f>
        <v>#N/A</v>
      </c>
      <c r="Y730" s="39" t="e">
        <f>IF(AND(Y729="",$H730=$H729),"",IF(VLOOKUP($H730,Mal!$A$9:$T$431,20,0)='Sales Orders'!Y729,"",VLOOKUP($H730,Mal!$A$9:$T$431,20,0)))</f>
        <v>#N/A</v>
      </c>
      <c r="Z730" s="39" t="e">
        <f t="shared" si="37"/>
        <v>#N/A</v>
      </c>
    </row>
    <row r="731" spans="1:26">
      <c r="A731" t="str">
        <f>IFERROR(IF(VLOOKUP(H731,Mal!$A$9:$A$431,1,0),"","END"),"END")</f>
        <v>END</v>
      </c>
      <c r="B731" s="39" t="e">
        <f>IF($E731="",IF(INDEX(Mal!$D$9:$D$431,COUNTIF($E$108:$F730,"")-COUNT($H$108:$H730)+1,0)=B730,"",INDEX(Mal!$D$9:$D$431,COUNTIF($E$108:$F730,"")-COUNT($H$108:$H730)+1,0)),"")</f>
        <v>#N/A</v>
      </c>
      <c r="C731" s="39" t="e">
        <f t="shared" si="38"/>
        <v>#N/A</v>
      </c>
      <c r="D731" s="39" t="e">
        <f>IF($E731="",IF(INDEX(Mal!$F$9:$F$431,COUNTIF($E$108:$F730,"")-COUNT($H$108:$H730)+1,0)=D730,"",INDEX(Mal!$F$9:$F$431,COUNTIF($E$108:$F730,"")-COUNT($H$108:$H730)+1,0)),"")</f>
        <v>#N/A</v>
      </c>
      <c r="E731" s="39" t="e">
        <f>IF(AND(E730="",$H731=$H730),"",IF(VLOOKUP(H731,Mal!$A$9:$B$431,2,0)='Sales Orders'!E730,"",VLOOKUP($H731,Mal!$A$9:$B$431,2,0)))</f>
        <v>#N/A</v>
      </c>
      <c r="F731" s="39" t="e">
        <f>IF($E731="",IF(INDEX(Mal!$C$9:$C$431,COUNTIF($E$108:$F730,"")-COUNT($H$108:$H730)+1,0)=F730,"",INDEX(Mal!$C$9:$C$431,COUNTIF($E$108:$F730,"")-COUNT($H$108:$H730)+1,0)),"")</f>
        <v>#N/A</v>
      </c>
      <c r="G731" s="39" t="e">
        <f t="shared" si="39"/>
        <v>#N/A</v>
      </c>
      <c r="H731" s="39">
        <f>IF(COUNTIF(Mal!$A$9:$A$431,'Sales Orders'!H730)+COUNTIFS(Mal!$A$9:$A$431,H730,Mal!$B$9:$B$431,"&lt;&gt;")+COUNTIFS(Mal!$A$9:$A$431,H730,Mal!$C$9:$C$431,"&lt;&gt;")=COUNTIF('Sales Orders'!$H$108:H730,'Sales Orders'!H730),'Sales Orders'!H730+1,'Sales Orders'!H730)</f>
        <v>2</v>
      </c>
      <c r="I731" s="39" t="e">
        <f>IF(E731="","",IF(Mal!$C$5="","",Mal!$C$5))</f>
        <v>#N/A</v>
      </c>
      <c r="J731" s="39" t="e">
        <f>IF(AND(J730="",$H731=$H730),"",IF(VLOOKUP($H731,Mal!$A$9:$H$431,7,0)='Sales Orders'!J730,"",VLOOKUP($H731,Mal!$A$9:$H$431,7,0)))</f>
        <v>#N/A</v>
      </c>
      <c r="K731" s="39" t="e">
        <f>IF(AND(K730="",$H731=$H730),"",IF(VLOOKUP($H731,Mal!$A$9:$H$431,8,0)='Sales Orders'!K730,"",VLOOKUP($H731,Mal!$A$9:$H$431,8,0)))</f>
        <v>#N/A</v>
      </c>
      <c r="L731" s="39" t="e">
        <f>IF(E731="","",IF(Mal!$C$6="","",Mal!$C$6))</f>
        <v>#N/A</v>
      </c>
      <c r="M731" s="39" t="e">
        <f>IF($E731="",IF(INDEX(Mal!K$9:K$431,COUNTIF($E$108:$F730,"")-COUNT($H$108:$H730)+1,0)=M730,"",INDEX(Mal!K$9:K$431,COUNTIF($E$108:$F730,"")-COUNT($H$108:$H730)+1,0)),"")</f>
        <v>#N/A</v>
      </c>
      <c r="N731" s="39" t="e">
        <f>IF($E731="",IF(INDEX(Mal!L$9:L$431,COUNTIF($E$108:$F730,"")-COUNT($H$108:$H730)+1,0)=N730,"",INDEX(Mal!L$9:L$431,COUNTIF($E$108:$F730,"")-COUNT($H$108:$H730)+1,0)),"")</f>
        <v>#N/A</v>
      </c>
      <c r="O731" s="39" t="e">
        <f>IF($E731="",IF(INDEX(Mal!M$9:M$431,COUNTIF($E$108:$F730,"")-COUNT($H$108:$H730)+1,0)=O730,"",INDEX(Mal!M$9:M$431,COUNTIF($E$108:$F730,"")-COUNT($H$108:$H730)+1,0)),"")</f>
        <v>#N/A</v>
      </c>
      <c r="P731" s="39" t="e">
        <f>IF($E731="",IF(INDEX(Mal!N$9:N$431,COUNTIF($E$108:$F730,"")-COUNT($H$108:$H730)+1,0)=P730,"",INDEX(Mal!N$9:N$431,COUNTIF($E$108:$F730,"")-COUNT($H$108:$H730)+1,0)),"")</f>
        <v>#N/A</v>
      </c>
      <c r="Q731" s="39" t="e">
        <f>IF($E731="",IF(INDEX(Mal!O$9:O$431,COUNTIF($E$108:$F730,"")-COUNT($H$108:$H730)+1,0)=Q730,"",INDEX(Mal!O$9:O$431,COUNTIF($E$108:$F730,"")-COUNT($H$108:$H730)+1,0)),"")</f>
        <v>#N/A</v>
      </c>
      <c r="R731" s="39" t="e">
        <f>IF($E731="",IF(INDEX(Mal!P$9:P$431,COUNTIF($E$108:$F730,"")-COUNT($H$108:$H730)+1,0)=R730,"",INDEX(Mal!P$9:P$431,COUNTIF($E$108:$F730,"")-COUNT($H$108:$H730)+1,0)),"")</f>
        <v>#N/A</v>
      </c>
      <c r="S731" s="39" t="e">
        <f>IF($E731="",IF(INDEX(Mal!Q$9:Q$431,COUNTIF($E$108:$F730,"")-COUNT($H$108:$H730)+1,0)=S730,"",INDEX(Mal!Q$9:Q$431,COUNTIF($E$108:$F730,"")-COUNT($H$108:$H730)+1,0)),"")</f>
        <v>#N/A</v>
      </c>
      <c r="T731" s="39" t="e">
        <f>IF($E731="",IF(INDEX(Mal!R$9:R$431,COUNTIF($E$108:$F730,"")-COUNT($H$108:$H730)+1,0)=T730,"",INDEX(Mal!R$9:R$431,COUNTIF($E$108:$F730,"")-COUNT($H$108:$H730)+1,0)),"")</f>
        <v>#N/A</v>
      </c>
      <c r="U731" s="39" t="e">
        <f>IF($E731="",IF(INDEX(Mal!S$9:S$431,COUNTIF($E$108:$F730,"")-COUNT($H$108:$H730)+1,0)=U730,"",INDEX(Mal!S$9:S$431,COUNTIF($E$108:$F730,"")-COUNT($H$108:$H730)+1,0)),"")</f>
        <v>#N/A</v>
      </c>
      <c r="V731" s="39" t="e">
        <f t="shared" si="36"/>
        <v>#N/A</v>
      </c>
      <c r="W731" s="39" t="e">
        <f>IF(IF(AND(E731="",F731=""),INDEX(Mal!I$9:I$431,(COUNT($H$108:$H731)-COUNTIF($V$108:$V731,"")),0),"")="","",IF(AND(E731="",F731=""),INDEX(Mal!I$9:I$431,(COUNT($H$108:$H731)-COUNTIF($V$108:$V731,"")),0),""))</f>
        <v>#N/A</v>
      </c>
      <c r="X731" s="39" t="e">
        <f>IF($E731="",IF(INDEX(Mal!J$9:J$431,COUNTIF($E$108:$F730,"")-COUNT($H$108:$H730)+1,0)=X730,"",INDEX(Mal!J$9:J$431,COUNTIF($E$108:$F730,"")-COUNT($H$108:$H730)+1,0)),"")</f>
        <v>#N/A</v>
      </c>
      <c r="Y731" s="39" t="e">
        <f>IF(AND(Y730="",$H731=$H730),"",IF(VLOOKUP($H731,Mal!$A$9:$T$431,20,0)='Sales Orders'!Y730,"",VLOOKUP($H731,Mal!$A$9:$T$431,20,0)))</f>
        <v>#N/A</v>
      </c>
      <c r="Z731" s="39" t="e">
        <f t="shared" si="37"/>
        <v>#N/A</v>
      </c>
    </row>
    <row r="732" spans="1:26">
      <c r="A732" t="str">
        <f>IFERROR(IF(VLOOKUP(H732,Mal!$A$9:$A$431,1,0),"","END"),"END")</f>
        <v>END</v>
      </c>
      <c r="B732" s="39" t="e">
        <f>IF($E732="",IF(INDEX(Mal!$D$9:$D$431,COUNTIF($E$108:$F731,"")-COUNT($H$108:$H731)+1,0)=B731,"",INDEX(Mal!$D$9:$D$431,COUNTIF($E$108:$F731,"")-COUNT($H$108:$H731)+1,0)),"")</f>
        <v>#N/A</v>
      </c>
      <c r="C732" s="39" t="e">
        <f t="shared" si="38"/>
        <v>#N/A</v>
      </c>
      <c r="D732" s="39" t="e">
        <f>IF($E732="",IF(INDEX(Mal!$F$9:$F$431,COUNTIF($E$108:$F731,"")-COUNT($H$108:$H731)+1,0)=D731,"",INDEX(Mal!$F$9:$F$431,COUNTIF($E$108:$F731,"")-COUNT($H$108:$H731)+1,0)),"")</f>
        <v>#N/A</v>
      </c>
      <c r="E732" s="39" t="e">
        <f>IF(AND(E731="",$H732=$H731),"",IF(VLOOKUP(H732,Mal!$A$9:$B$431,2,0)='Sales Orders'!E731,"",VLOOKUP($H732,Mal!$A$9:$B$431,2,0)))</f>
        <v>#N/A</v>
      </c>
      <c r="F732" s="39" t="e">
        <f>IF($E732="",IF(INDEX(Mal!$C$9:$C$431,COUNTIF($E$108:$F731,"")-COUNT($H$108:$H731)+1,0)=F731,"",INDEX(Mal!$C$9:$C$431,COUNTIF($E$108:$F731,"")-COUNT($H$108:$H731)+1,0)),"")</f>
        <v>#N/A</v>
      </c>
      <c r="G732" s="39" t="e">
        <f t="shared" si="39"/>
        <v>#N/A</v>
      </c>
      <c r="H732" s="39">
        <f>IF(COUNTIF(Mal!$A$9:$A$431,'Sales Orders'!H731)+COUNTIFS(Mal!$A$9:$A$431,H731,Mal!$B$9:$B$431,"&lt;&gt;")+COUNTIFS(Mal!$A$9:$A$431,H731,Mal!$C$9:$C$431,"&lt;&gt;")=COUNTIF('Sales Orders'!$H$108:H731,'Sales Orders'!H731),'Sales Orders'!H731+1,'Sales Orders'!H731)</f>
        <v>2</v>
      </c>
      <c r="I732" s="39" t="e">
        <f>IF(E732="","",IF(Mal!$C$5="","",Mal!$C$5))</f>
        <v>#N/A</v>
      </c>
      <c r="J732" s="39" t="e">
        <f>IF(AND(J731="",$H732=$H731),"",IF(VLOOKUP($H732,Mal!$A$9:$H$431,7,0)='Sales Orders'!J731,"",VLOOKUP($H732,Mal!$A$9:$H$431,7,0)))</f>
        <v>#N/A</v>
      </c>
      <c r="K732" s="39" t="e">
        <f>IF(AND(K731="",$H732=$H731),"",IF(VLOOKUP($H732,Mal!$A$9:$H$431,8,0)='Sales Orders'!K731,"",VLOOKUP($H732,Mal!$A$9:$H$431,8,0)))</f>
        <v>#N/A</v>
      </c>
      <c r="L732" s="39" t="e">
        <f>IF(E732="","",IF(Mal!$C$6="","",Mal!$C$6))</f>
        <v>#N/A</v>
      </c>
      <c r="M732" s="39" t="e">
        <f>IF($E732="",IF(INDEX(Mal!K$9:K$431,COUNTIF($E$108:$F731,"")-COUNT($H$108:$H731)+1,0)=M731,"",INDEX(Mal!K$9:K$431,COUNTIF($E$108:$F731,"")-COUNT($H$108:$H731)+1,0)),"")</f>
        <v>#N/A</v>
      </c>
      <c r="N732" s="39" t="e">
        <f>IF($E732="",IF(INDEX(Mal!L$9:L$431,COUNTIF($E$108:$F731,"")-COUNT($H$108:$H731)+1,0)=N731,"",INDEX(Mal!L$9:L$431,COUNTIF($E$108:$F731,"")-COUNT($H$108:$H731)+1,0)),"")</f>
        <v>#N/A</v>
      </c>
      <c r="O732" s="39" t="e">
        <f>IF($E732="",IF(INDEX(Mal!M$9:M$431,COUNTIF($E$108:$F731,"")-COUNT($H$108:$H731)+1,0)=O731,"",INDEX(Mal!M$9:M$431,COUNTIF($E$108:$F731,"")-COUNT($H$108:$H731)+1,0)),"")</f>
        <v>#N/A</v>
      </c>
      <c r="P732" s="39" t="e">
        <f>IF($E732="",IF(INDEX(Mal!N$9:N$431,COUNTIF($E$108:$F731,"")-COUNT($H$108:$H731)+1,0)=P731,"",INDEX(Mal!N$9:N$431,COUNTIF($E$108:$F731,"")-COUNT($H$108:$H731)+1,0)),"")</f>
        <v>#N/A</v>
      </c>
      <c r="Q732" s="39" t="e">
        <f>IF($E732="",IF(INDEX(Mal!O$9:O$431,COUNTIF($E$108:$F731,"")-COUNT($H$108:$H731)+1,0)=Q731,"",INDEX(Mal!O$9:O$431,COUNTIF($E$108:$F731,"")-COUNT($H$108:$H731)+1,0)),"")</f>
        <v>#N/A</v>
      </c>
      <c r="R732" s="39" t="e">
        <f>IF($E732="",IF(INDEX(Mal!P$9:P$431,COUNTIF($E$108:$F731,"")-COUNT($H$108:$H731)+1,0)=R731,"",INDEX(Mal!P$9:P$431,COUNTIF($E$108:$F731,"")-COUNT($H$108:$H731)+1,0)),"")</f>
        <v>#N/A</v>
      </c>
      <c r="S732" s="39" t="e">
        <f>IF($E732="",IF(INDEX(Mal!Q$9:Q$431,COUNTIF($E$108:$F731,"")-COUNT($H$108:$H731)+1,0)=S731,"",INDEX(Mal!Q$9:Q$431,COUNTIF($E$108:$F731,"")-COUNT($H$108:$H731)+1,0)),"")</f>
        <v>#N/A</v>
      </c>
      <c r="T732" s="39" t="e">
        <f>IF($E732="",IF(INDEX(Mal!R$9:R$431,COUNTIF($E$108:$F731,"")-COUNT($H$108:$H731)+1,0)=T731,"",INDEX(Mal!R$9:R$431,COUNTIF($E$108:$F731,"")-COUNT($H$108:$H731)+1,0)),"")</f>
        <v>#N/A</v>
      </c>
      <c r="U732" s="39" t="e">
        <f>IF($E732="",IF(INDEX(Mal!S$9:S$431,COUNTIF($E$108:$F731,"")-COUNT($H$108:$H731)+1,0)=U731,"",INDEX(Mal!S$9:S$431,COUNTIF($E$108:$F731,"")-COUNT($H$108:$H731)+1,0)),"")</f>
        <v>#N/A</v>
      </c>
      <c r="V732" s="39" t="e">
        <f t="shared" si="36"/>
        <v>#N/A</v>
      </c>
      <c r="W732" s="39" t="e">
        <f>IF(IF(AND(E732="",F732=""),INDEX(Mal!I$9:I$431,(COUNT($H$108:$H732)-COUNTIF($V$108:$V732,"")),0),"")="","",IF(AND(E732="",F732=""),INDEX(Mal!I$9:I$431,(COUNT($H$108:$H732)-COUNTIF($V$108:$V732,"")),0),""))</f>
        <v>#N/A</v>
      </c>
      <c r="X732" s="39" t="e">
        <f>IF($E732="",IF(INDEX(Mal!J$9:J$431,COUNTIF($E$108:$F731,"")-COUNT($H$108:$H731)+1,0)=X731,"",INDEX(Mal!J$9:J$431,COUNTIF($E$108:$F731,"")-COUNT($H$108:$H731)+1,0)),"")</f>
        <v>#N/A</v>
      </c>
      <c r="Y732" s="39" t="e">
        <f>IF(AND(Y731="",$H732=$H731),"",IF(VLOOKUP($H732,Mal!$A$9:$T$431,20,0)='Sales Orders'!Y731,"",VLOOKUP($H732,Mal!$A$9:$T$431,20,0)))</f>
        <v>#N/A</v>
      </c>
      <c r="Z732" s="39" t="e">
        <f t="shared" si="37"/>
        <v>#N/A</v>
      </c>
    </row>
    <row r="733" spans="1:26">
      <c r="A733" t="str">
        <f>IFERROR(IF(VLOOKUP(H733,Mal!$A$9:$A$431,1,0),"","END"),"END")</f>
        <v>END</v>
      </c>
      <c r="B733" s="39" t="e">
        <f>IF($E733="",IF(INDEX(Mal!$D$9:$D$431,COUNTIF($E$108:$F732,"")-COUNT($H$108:$H732)+1,0)=B732,"",INDEX(Mal!$D$9:$D$431,COUNTIF($E$108:$F732,"")-COUNT($H$108:$H732)+1,0)),"")</f>
        <v>#N/A</v>
      </c>
      <c r="C733" s="39" t="e">
        <f t="shared" si="38"/>
        <v>#N/A</v>
      </c>
      <c r="D733" s="39" t="e">
        <f>IF($E733="",IF(INDEX(Mal!$F$9:$F$431,COUNTIF($E$108:$F732,"")-COUNT($H$108:$H732)+1,0)=D732,"",INDEX(Mal!$F$9:$F$431,COUNTIF($E$108:$F732,"")-COUNT($H$108:$H732)+1,0)),"")</f>
        <v>#N/A</v>
      </c>
      <c r="E733" s="39" t="e">
        <f>IF(AND(E732="",$H733=$H732),"",IF(VLOOKUP(H733,Mal!$A$9:$B$431,2,0)='Sales Orders'!E732,"",VLOOKUP($H733,Mal!$A$9:$B$431,2,0)))</f>
        <v>#N/A</v>
      </c>
      <c r="F733" s="39" t="e">
        <f>IF($E733="",IF(INDEX(Mal!$C$9:$C$431,COUNTIF($E$108:$F732,"")-COUNT($H$108:$H732)+1,0)=F732,"",INDEX(Mal!$C$9:$C$431,COUNTIF($E$108:$F732,"")-COUNT($H$108:$H732)+1,0)),"")</f>
        <v>#N/A</v>
      </c>
      <c r="G733" s="39" t="e">
        <f t="shared" si="39"/>
        <v>#N/A</v>
      </c>
      <c r="H733" s="39">
        <f>IF(COUNTIF(Mal!$A$9:$A$431,'Sales Orders'!H732)+COUNTIFS(Mal!$A$9:$A$431,H732,Mal!$B$9:$B$431,"&lt;&gt;")+COUNTIFS(Mal!$A$9:$A$431,H732,Mal!$C$9:$C$431,"&lt;&gt;")=COUNTIF('Sales Orders'!$H$108:H732,'Sales Orders'!H732),'Sales Orders'!H732+1,'Sales Orders'!H732)</f>
        <v>2</v>
      </c>
      <c r="I733" s="39" t="e">
        <f>IF(E733="","",IF(Mal!$C$5="","",Mal!$C$5))</f>
        <v>#N/A</v>
      </c>
      <c r="J733" s="39" t="e">
        <f>IF(AND(J732="",$H733=$H732),"",IF(VLOOKUP($H733,Mal!$A$9:$H$431,7,0)='Sales Orders'!J732,"",VLOOKUP($H733,Mal!$A$9:$H$431,7,0)))</f>
        <v>#N/A</v>
      </c>
      <c r="K733" s="39" t="e">
        <f>IF(AND(K732="",$H733=$H732),"",IF(VLOOKUP($H733,Mal!$A$9:$H$431,8,0)='Sales Orders'!K732,"",VLOOKUP($H733,Mal!$A$9:$H$431,8,0)))</f>
        <v>#N/A</v>
      </c>
      <c r="L733" s="39" t="e">
        <f>IF(E733="","",IF(Mal!$C$6="","",Mal!$C$6))</f>
        <v>#N/A</v>
      </c>
      <c r="M733" s="39" t="e">
        <f>IF($E733="",IF(INDEX(Mal!K$9:K$431,COUNTIF($E$108:$F732,"")-COUNT($H$108:$H732)+1,0)=M732,"",INDEX(Mal!K$9:K$431,COUNTIF($E$108:$F732,"")-COUNT($H$108:$H732)+1,0)),"")</f>
        <v>#N/A</v>
      </c>
      <c r="N733" s="39" t="e">
        <f>IF($E733="",IF(INDEX(Mal!L$9:L$431,COUNTIF($E$108:$F732,"")-COUNT($H$108:$H732)+1,0)=N732,"",INDEX(Mal!L$9:L$431,COUNTIF($E$108:$F732,"")-COUNT($H$108:$H732)+1,0)),"")</f>
        <v>#N/A</v>
      </c>
      <c r="O733" s="39" t="e">
        <f>IF($E733="",IF(INDEX(Mal!M$9:M$431,COUNTIF($E$108:$F732,"")-COUNT($H$108:$H732)+1,0)=O732,"",INDEX(Mal!M$9:M$431,COUNTIF($E$108:$F732,"")-COUNT($H$108:$H732)+1,0)),"")</f>
        <v>#N/A</v>
      </c>
      <c r="P733" s="39" t="e">
        <f>IF($E733="",IF(INDEX(Mal!N$9:N$431,COUNTIF($E$108:$F732,"")-COUNT($H$108:$H732)+1,0)=P732,"",INDEX(Mal!N$9:N$431,COUNTIF($E$108:$F732,"")-COUNT($H$108:$H732)+1,0)),"")</f>
        <v>#N/A</v>
      </c>
      <c r="Q733" s="39" t="e">
        <f>IF($E733="",IF(INDEX(Mal!O$9:O$431,COUNTIF($E$108:$F732,"")-COUNT($H$108:$H732)+1,0)=Q732,"",INDEX(Mal!O$9:O$431,COUNTIF($E$108:$F732,"")-COUNT($H$108:$H732)+1,0)),"")</f>
        <v>#N/A</v>
      </c>
      <c r="R733" s="39" t="e">
        <f>IF($E733="",IF(INDEX(Mal!P$9:P$431,COUNTIF($E$108:$F732,"")-COUNT($H$108:$H732)+1,0)=R732,"",INDEX(Mal!P$9:P$431,COUNTIF($E$108:$F732,"")-COUNT($H$108:$H732)+1,0)),"")</f>
        <v>#N/A</v>
      </c>
      <c r="S733" s="39" t="e">
        <f>IF($E733="",IF(INDEX(Mal!Q$9:Q$431,COUNTIF($E$108:$F732,"")-COUNT($H$108:$H732)+1,0)=S732,"",INDEX(Mal!Q$9:Q$431,COUNTIF($E$108:$F732,"")-COUNT($H$108:$H732)+1,0)),"")</f>
        <v>#N/A</v>
      </c>
      <c r="T733" s="39" t="e">
        <f>IF($E733="",IF(INDEX(Mal!R$9:R$431,COUNTIF($E$108:$F732,"")-COUNT($H$108:$H732)+1,0)=T732,"",INDEX(Mal!R$9:R$431,COUNTIF($E$108:$F732,"")-COUNT($H$108:$H732)+1,0)),"")</f>
        <v>#N/A</v>
      </c>
      <c r="U733" s="39" t="e">
        <f>IF($E733="",IF(INDEX(Mal!S$9:S$431,COUNTIF($E$108:$F732,"")-COUNT($H$108:$H732)+1,0)=U732,"",INDEX(Mal!S$9:S$431,COUNTIF($E$108:$F732,"")-COUNT($H$108:$H732)+1,0)),"")</f>
        <v>#N/A</v>
      </c>
      <c r="V733" s="39" t="e">
        <f t="shared" si="36"/>
        <v>#N/A</v>
      </c>
      <c r="W733" s="39" t="e">
        <f>IF(IF(AND(E733="",F733=""),INDEX(Mal!I$9:I$431,(COUNT($H$108:$H733)-COUNTIF($V$108:$V733,"")),0),"")="","",IF(AND(E733="",F733=""),INDEX(Mal!I$9:I$431,(COUNT($H$108:$H733)-COUNTIF($V$108:$V733,"")),0),""))</f>
        <v>#N/A</v>
      </c>
      <c r="X733" s="39" t="e">
        <f>IF($E733="",IF(INDEX(Mal!J$9:J$431,COUNTIF($E$108:$F732,"")-COUNT($H$108:$H732)+1,0)=X732,"",INDEX(Mal!J$9:J$431,COUNTIF($E$108:$F732,"")-COUNT($H$108:$H732)+1,0)),"")</f>
        <v>#N/A</v>
      </c>
      <c r="Y733" s="39" t="e">
        <f>IF(AND(Y732="",$H733=$H732),"",IF(VLOOKUP($H733,Mal!$A$9:$T$431,20,0)='Sales Orders'!Y732,"",VLOOKUP($H733,Mal!$A$9:$T$431,20,0)))</f>
        <v>#N/A</v>
      </c>
      <c r="Z733" s="39" t="e">
        <f t="shared" si="37"/>
        <v>#N/A</v>
      </c>
    </row>
    <row r="734" spans="1:26">
      <c r="A734" t="str">
        <f>IFERROR(IF(VLOOKUP(H734,Mal!$A$9:$A$431,1,0),"","END"),"END")</f>
        <v>END</v>
      </c>
      <c r="B734" s="39" t="e">
        <f>IF($E734="",IF(INDEX(Mal!$D$9:$D$431,COUNTIF($E$108:$F733,"")-COUNT($H$108:$H733)+1,0)=B733,"",INDEX(Mal!$D$9:$D$431,COUNTIF($E$108:$F733,"")-COUNT($H$108:$H733)+1,0)),"")</f>
        <v>#N/A</v>
      </c>
      <c r="C734" s="39" t="e">
        <f t="shared" si="38"/>
        <v>#N/A</v>
      </c>
      <c r="D734" s="39" t="e">
        <f>IF($E734="",IF(INDEX(Mal!$F$9:$F$431,COUNTIF($E$108:$F733,"")-COUNT($H$108:$H733)+1,0)=D733,"",INDEX(Mal!$F$9:$F$431,COUNTIF($E$108:$F733,"")-COUNT($H$108:$H733)+1,0)),"")</f>
        <v>#N/A</v>
      </c>
      <c r="E734" s="39" t="e">
        <f>IF(AND(E733="",$H734=$H733),"",IF(VLOOKUP(H734,Mal!$A$9:$B$431,2,0)='Sales Orders'!E733,"",VLOOKUP($H734,Mal!$A$9:$B$431,2,0)))</f>
        <v>#N/A</v>
      </c>
      <c r="F734" s="39" t="e">
        <f>IF($E734="",IF(INDEX(Mal!$C$9:$C$431,COUNTIF($E$108:$F733,"")-COUNT($H$108:$H733)+1,0)=F733,"",INDEX(Mal!$C$9:$C$431,COUNTIF($E$108:$F733,"")-COUNT($H$108:$H733)+1,0)),"")</f>
        <v>#N/A</v>
      </c>
      <c r="G734" s="39" t="e">
        <f t="shared" si="39"/>
        <v>#N/A</v>
      </c>
      <c r="H734" s="39">
        <f>IF(COUNTIF(Mal!$A$9:$A$431,'Sales Orders'!H733)+COUNTIFS(Mal!$A$9:$A$431,H733,Mal!$B$9:$B$431,"&lt;&gt;")+COUNTIFS(Mal!$A$9:$A$431,H733,Mal!$C$9:$C$431,"&lt;&gt;")=COUNTIF('Sales Orders'!$H$108:H733,'Sales Orders'!H733),'Sales Orders'!H733+1,'Sales Orders'!H733)</f>
        <v>2</v>
      </c>
      <c r="I734" s="39" t="e">
        <f>IF(E734="","",IF(Mal!$C$5="","",Mal!$C$5))</f>
        <v>#N/A</v>
      </c>
      <c r="J734" s="39" t="e">
        <f>IF(AND(J733="",$H734=$H733),"",IF(VLOOKUP($H734,Mal!$A$9:$H$431,7,0)='Sales Orders'!J733,"",VLOOKUP($H734,Mal!$A$9:$H$431,7,0)))</f>
        <v>#N/A</v>
      </c>
      <c r="K734" s="39" t="e">
        <f>IF(AND(K733="",$H734=$H733),"",IF(VLOOKUP($H734,Mal!$A$9:$H$431,8,0)='Sales Orders'!K733,"",VLOOKUP($H734,Mal!$A$9:$H$431,8,0)))</f>
        <v>#N/A</v>
      </c>
      <c r="L734" s="39" t="e">
        <f>IF(E734="","",IF(Mal!$C$6="","",Mal!$C$6))</f>
        <v>#N/A</v>
      </c>
      <c r="M734" s="39" t="e">
        <f>IF($E734="",IF(INDEX(Mal!K$9:K$431,COUNTIF($E$108:$F733,"")-COUNT($H$108:$H733)+1,0)=M733,"",INDEX(Mal!K$9:K$431,COUNTIF($E$108:$F733,"")-COUNT($H$108:$H733)+1,0)),"")</f>
        <v>#N/A</v>
      </c>
      <c r="N734" s="39" t="e">
        <f>IF($E734="",IF(INDEX(Mal!L$9:L$431,COUNTIF($E$108:$F733,"")-COUNT($H$108:$H733)+1,0)=N733,"",INDEX(Mal!L$9:L$431,COUNTIF($E$108:$F733,"")-COUNT($H$108:$H733)+1,0)),"")</f>
        <v>#N/A</v>
      </c>
      <c r="O734" s="39" t="e">
        <f>IF($E734="",IF(INDEX(Mal!M$9:M$431,COUNTIF($E$108:$F733,"")-COUNT($H$108:$H733)+1,0)=O733,"",INDEX(Mal!M$9:M$431,COUNTIF($E$108:$F733,"")-COUNT($H$108:$H733)+1,0)),"")</f>
        <v>#N/A</v>
      </c>
      <c r="P734" s="39" t="e">
        <f>IF($E734="",IF(INDEX(Mal!N$9:N$431,COUNTIF($E$108:$F733,"")-COUNT($H$108:$H733)+1,0)=P733,"",INDEX(Mal!N$9:N$431,COUNTIF($E$108:$F733,"")-COUNT($H$108:$H733)+1,0)),"")</f>
        <v>#N/A</v>
      </c>
      <c r="Q734" s="39" t="e">
        <f>IF($E734="",IF(INDEX(Mal!O$9:O$431,COUNTIF($E$108:$F733,"")-COUNT($H$108:$H733)+1,0)=Q733,"",INDEX(Mal!O$9:O$431,COUNTIF($E$108:$F733,"")-COUNT($H$108:$H733)+1,0)),"")</f>
        <v>#N/A</v>
      </c>
      <c r="R734" s="39" t="e">
        <f>IF($E734="",IF(INDEX(Mal!P$9:P$431,COUNTIF($E$108:$F733,"")-COUNT($H$108:$H733)+1,0)=R733,"",INDEX(Mal!P$9:P$431,COUNTIF($E$108:$F733,"")-COUNT($H$108:$H733)+1,0)),"")</f>
        <v>#N/A</v>
      </c>
      <c r="S734" s="39" t="e">
        <f>IF($E734="",IF(INDEX(Mal!Q$9:Q$431,COUNTIF($E$108:$F733,"")-COUNT($H$108:$H733)+1,0)=S733,"",INDEX(Mal!Q$9:Q$431,COUNTIF($E$108:$F733,"")-COUNT($H$108:$H733)+1,0)),"")</f>
        <v>#N/A</v>
      </c>
      <c r="T734" s="39" t="e">
        <f>IF($E734="",IF(INDEX(Mal!R$9:R$431,COUNTIF($E$108:$F733,"")-COUNT($H$108:$H733)+1,0)=T733,"",INDEX(Mal!R$9:R$431,COUNTIF($E$108:$F733,"")-COUNT($H$108:$H733)+1,0)),"")</f>
        <v>#N/A</v>
      </c>
      <c r="U734" s="39" t="e">
        <f>IF($E734="",IF(INDEX(Mal!S$9:S$431,COUNTIF($E$108:$F733,"")-COUNT($H$108:$H733)+1,0)=U733,"",INDEX(Mal!S$9:S$431,COUNTIF($E$108:$F733,"")-COUNT($H$108:$H733)+1,0)),"")</f>
        <v>#N/A</v>
      </c>
      <c r="V734" s="39" t="e">
        <f t="shared" si="36"/>
        <v>#N/A</v>
      </c>
      <c r="W734" s="39" t="e">
        <f>IF(IF(AND(E734="",F734=""),INDEX(Mal!I$9:I$431,(COUNT($H$108:$H734)-COUNTIF($V$108:$V734,"")),0),"")="","",IF(AND(E734="",F734=""),INDEX(Mal!I$9:I$431,(COUNT($H$108:$H734)-COUNTIF($V$108:$V734,"")),0),""))</f>
        <v>#N/A</v>
      </c>
      <c r="X734" s="39" t="e">
        <f>IF($E734="",IF(INDEX(Mal!J$9:J$431,COUNTIF($E$108:$F733,"")-COUNT($H$108:$H733)+1,0)=X733,"",INDEX(Mal!J$9:J$431,COUNTIF($E$108:$F733,"")-COUNT($H$108:$H733)+1,0)),"")</f>
        <v>#N/A</v>
      </c>
      <c r="Y734" s="39" t="e">
        <f>IF(AND(Y733="",$H734=$H733),"",IF(VLOOKUP($H734,Mal!$A$9:$T$431,20,0)='Sales Orders'!Y733,"",VLOOKUP($H734,Mal!$A$9:$T$431,20,0)))</f>
        <v>#N/A</v>
      </c>
      <c r="Z734" s="39" t="e">
        <f t="shared" si="37"/>
        <v>#N/A</v>
      </c>
    </row>
    <row r="735" spans="1:26">
      <c r="A735" t="str">
        <f>IFERROR(IF(VLOOKUP(H735,Mal!$A$9:$A$431,1,0),"","END"),"END")</f>
        <v>END</v>
      </c>
      <c r="B735" s="39" t="e">
        <f>IF($E735="",IF(INDEX(Mal!$D$9:$D$431,COUNTIF($E$108:$F734,"")-COUNT($H$108:$H734)+1,0)=B734,"",INDEX(Mal!$D$9:$D$431,COUNTIF($E$108:$F734,"")-COUNT($H$108:$H734)+1,0)),"")</f>
        <v>#N/A</v>
      </c>
      <c r="C735" s="39" t="e">
        <f t="shared" si="38"/>
        <v>#N/A</v>
      </c>
      <c r="D735" s="39" t="e">
        <f>IF($E735="",IF(INDEX(Mal!$F$9:$F$431,COUNTIF($E$108:$F734,"")-COUNT($H$108:$H734)+1,0)=D734,"",INDEX(Mal!$F$9:$F$431,COUNTIF($E$108:$F734,"")-COUNT($H$108:$H734)+1,0)),"")</f>
        <v>#N/A</v>
      </c>
      <c r="E735" s="39" t="e">
        <f>IF(AND(E734="",$H735=$H734),"",IF(VLOOKUP(H735,Mal!$A$9:$B$431,2,0)='Sales Orders'!E734,"",VLOOKUP($H735,Mal!$A$9:$B$431,2,0)))</f>
        <v>#N/A</v>
      </c>
      <c r="F735" s="39" t="e">
        <f>IF($E735="",IF(INDEX(Mal!$C$9:$C$431,COUNTIF($E$108:$F734,"")-COUNT($H$108:$H734)+1,0)=F734,"",INDEX(Mal!$C$9:$C$431,COUNTIF($E$108:$F734,"")-COUNT($H$108:$H734)+1,0)),"")</f>
        <v>#N/A</v>
      </c>
      <c r="G735" s="39" t="e">
        <f t="shared" si="39"/>
        <v>#N/A</v>
      </c>
      <c r="H735" s="39">
        <f>IF(COUNTIF(Mal!$A$9:$A$431,'Sales Orders'!H734)+COUNTIFS(Mal!$A$9:$A$431,H734,Mal!$B$9:$B$431,"&lt;&gt;")+COUNTIFS(Mal!$A$9:$A$431,H734,Mal!$C$9:$C$431,"&lt;&gt;")=COUNTIF('Sales Orders'!$H$108:H734,'Sales Orders'!H734),'Sales Orders'!H734+1,'Sales Orders'!H734)</f>
        <v>2</v>
      </c>
      <c r="I735" s="39" t="e">
        <f>IF(E735="","",IF(Mal!$C$5="","",Mal!$C$5))</f>
        <v>#N/A</v>
      </c>
      <c r="J735" s="39" t="e">
        <f>IF(AND(J734="",$H735=$H734),"",IF(VLOOKUP($H735,Mal!$A$9:$H$431,7,0)='Sales Orders'!J734,"",VLOOKUP($H735,Mal!$A$9:$H$431,7,0)))</f>
        <v>#N/A</v>
      </c>
      <c r="K735" s="39" t="e">
        <f>IF(AND(K734="",$H735=$H734),"",IF(VLOOKUP($H735,Mal!$A$9:$H$431,8,0)='Sales Orders'!K734,"",VLOOKUP($H735,Mal!$A$9:$H$431,8,0)))</f>
        <v>#N/A</v>
      </c>
      <c r="L735" s="39" t="e">
        <f>IF(E735="","",IF(Mal!$C$6="","",Mal!$C$6))</f>
        <v>#N/A</v>
      </c>
      <c r="M735" s="39" t="e">
        <f>IF($E735="",IF(INDEX(Mal!K$9:K$431,COUNTIF($E$108:$F734,"")-COUNT($H$108:$H734)+1,0)=M734,"",INDEX(Mal!K$9:K$431,COUNTIF($E$108:$F734,"")-COUNT($H$108:$H734)+1,0)),"")</f>
        <v>#N/A</v>
      </c>
      <c r="N735" s="39" t="e">
        <f>IF($E735="",IF(INDEX(Mal!L$9:L$431,COUNTIF($E$108:$F734,"")-COUNT($H$108:$H734)+1,0)=N734,"",INDEX(Mal!L$9:L$431,COUNTIF($E$108:$F734,"")-COUNT($H$108:$H734)+1,0)),"")</f>
        <v>#N/A</v>
      </c>
      <c r="O735" s="39" t="e">
        <f>IF($E735="",IF(INDEX(Mal!M$9:M$431,COUNTIF($E$108:$F734,"")-COUNT($H$108:$H734)+1,0)=O734,"",INDEX(Mal!M$9:M$431,COUNTIF($E$108:$F734,"")-COUNT($H$108:$H734)+1,0)),"")</f>
        <v>#N/A</v>
      </c>
      <c r="P735" s="39" t="e">
        <f>IF($E735="",IF(INDEX(Mal!N$9:N$431,COUNTIF($E$108:$F734,"")-COUNT($H$108:$H734)+1,0)=P734,"",INDEX(Mal!N$9:N$431,COUNTIF($E$108:$F734,"")-COUNT($H$108:$H734)+1,0)),"")</f>
        <v>#N/A</v>
      </c>
      <c r="Q735" s="39" t="e">
        <f>IF($E735="",IF(INDEX(Mal!O$9:O$431,COUNTIF($E$108:$F734,"")-COUNT($H$108:$H734)+1,0)=Q734,"",INDEX(Mal!O$9:O$431,COUNTIF($E$108:$F734,"")-COUNT($H$108:$H734)+1,0)),"")</f>
        <v>#N/A</v>
      </c>
      <c r="R735" s="39" t="e">
        <f>IF($E735="",IF(INDEX(Mal!P$9:P$431,COUNTIF($E$108:$F734,"")-COUNT($H$108:$H734)+1,0)=R734,"",INDEX(Mal!P$9:P$431,COUNTIF($E$108:$F734,"")-COUNT($H$108:$H734)+1,0)),"")</f>
        <v>#N/A</v>
      </c>
      <c r="S735" s="39" t="e">
        <f>IF($E735="",IF(INDEX(Mal!Q$9:Q$431,COUNTIF($E$108:$F734,"")-COUNT($H$108:$H734)+1,0)=S734,"",INDEX(Mal!Q$9:Q$431,COUNTIF($E$108:$F734,"")-COUNT($H$108:$H734)+1,0)),"")</f>
        <v>#N/A</v>
      </c>
      <c r="T735" s="39" t="e">
        <f>IF($E735="",IF(INDEX(Mal!R$9:R$431,COUNTIF($E$108:$F734,"")-COUNT($H$108:$H734)+1,0)=T734,"",INDEX(Mal!R$9:R$431,COUNTIF($E$108:$F734,"")-COUNT($H$108:$H734)+1,0)),"")</f>
        <v>#N/A</v>
      </c>
      <c r="U735" s="39" t="e">
        <f>IF($E735="",IF(INDEX(Mal!S$9:S$431,COUNTIF($E$108:$F734,"")-COUNT($H$108:$H734)+1,0)=U734,"",INDEX(Mal!S$9:S$431,COUNTIF($E$108:$F734,"")-COUNT($H$108:$H734)+1,0)),"")</f>
        <v>#N/A</v>
      </c>
      <c r="V735" s="39" t="e">
        <f t="shared" si="36"/>
        <v>#N/A</v>
      </c>
      <c r="W735" s="39" t="e">
        <f>IF(IF(AND(E735="",F735=""),INDEX(Mal!I$9:I$431,(COUNT($H$108:$H735)-COUNTIF($V$108:$V735,"")),0),"")="","",IF(AND(E735="",F735=""),INDEX(Mal!I$9:I$431,(COUNT($H$108:$H735)-COUNTIF($V$108:$V735,"")),0),""))</f>
        <v>#N/A</v>
      </c>
      <c r="X735" s="39" t="e">
        <f>IF($E735="",IF(INDEX(Mal!J$9:J$431,COUNTIF($E$108:$F734,"")-COUNT($H$108:$H734)+1,0)=X734,"",INDEX(Mal!J$9:J$431,COUNTIF($E$108:$F734,"")-COUNT($H$108:$H734)+1,0)),"")</f>
        <v>#N/A</v>
      </c>
      <c r="Y735" s="39" t="e">
        <f>IF(AND(Y734="",$H735=$H734),"",IF(VLOOKUP($H735,Mal!$A$9:$T$431,20,0)='Sales Orders'!Y734,"",VLOOKUP($H735,Mal!$A$9:$T$431,20,0)))</f>
        <v>#N/A</v>
      </c>
      <c r="Z735" s="39" t="e">
        <f t="shared" si="37"/>
        <v>#N/A</v>
      </c>
    </row>
    <row r="736" spans="1:26">
      <c r="A736" t="str">
        <f>IFERROR(IF(VLOOKUP(H736,Mal!$A$9:$A$431,1,0),"","END"),"END")</f>
        <v>END</v>
      </c>
      <c r="B736" s="39" t="e">
        <f>IF($E736="",IF(INDEX(Mal!$D$9:$D$431,COUNTIF($E$108:$F735,"")-COUNT($H$108:$H735)+1,0)=B735,"",INDEX(Mal!$D$9:$D$431,COUNTIF($E$108:$F735,"")-COUNT($H$108:$H735)+1,0)),"")</f>
        <v>#N/A</v>
      </c>
      <c r="C736" s="39" t="e">
        <f t="shared" si="38"/>
        <v>#N/A</v>
      </c>
      <c r="D736" s="39" t="e">
        <f>IF($E736="",IF(INDEX(Mal!$F$9:$F$431,COUNTIF($E$108:$F735,"")-COUNT($H$108:$H735)+1,0)=D735,"",INDEX(Mal!$F$9:$F$431,COUNTIF($E$108:$F735,"")-COUNT($H$108:$H735)+1,0)),"")</f>
        <v>#N/A</v>
      </c>
      <c r="E736" s="39" t="e">
        <f>IF(AND(E735="",$H736=$H735),"",IF(VLOOKUP(H736,Mal!$A$9:$B$431,2,0)='Sales Orders'!E735,"",VLOOKUP($H736,Mal!$A$9:$B$431,2,0)))</f>
        <v>#N/A</v>
      </c>
      <c r="F736" s="39" t="e">
        <f>IF($E736="",IF(INDEX(Mal!$C$9:$C$431,COUNTIF($E$108:$F735,"")-COUNT($H$108:$H735)+1,0)=F735,"",INDEX(Mal!$C$9:$C$431,COUNTIF($E$108:$F735,"")-COUNT($H$108:$H735)+1,0)),"")</f>
        <v>#N/A</v>
      </c>
      <c r="G736" s="39" t="e">
        <f t="shared" si="39"/>
        <v>#N/A</v>
      </c>
      <c r="H736" s="39">
        <f>IF(COUNTIF(Mal!$A$9:$A$431,'Sales Orders'!H735)+COUNTIFS(Mal!$A$9:$A$431,H735,Mal!$B$9:$B$431,"&lt;&gt;")+COUNTIFS(Mal!$A$9:$A$431,H735,Mal!$C$9:$C$431,"&lt;&gt;")=COUNTIF('Sales Orders'!$H$108:H735,'Sales Orders'!H735),'Sales Orders'!H735+1,'Sales Orders'!H735)</f>
        <v>2</v>
      </c>
      <c r="I736" s="39" t="e">
        <f>IF(E736="","",IF(Mal!$C$5="","",Mal!$C$5))</f>
        <v>#N/A</v>
      </c>
      <c r="J736" s="39" t="e">
        <f>IF(AND(J735="",$H736=$H735),"",IF(VLOOKUP($H736,Mal!$A$9:$H$431,7,0)='Sales Orders'!J735,"",VLOOKUP($H736,Mal!$A$9:$H$431,7,0)))</f>
        <v>#N/A</v>
      </c>
      <c r="K736" s="39" t="e">
        <f>IF(AND(K735="",$H736=$H735),"",IF(VLOOKUP($H736,Mal!$A$9:$H$431,8,0)='Sales Orders'!K735,"",VLOOKUP($H736,Mal!$A$9:$H$431,8,0)))</f>
        <v>#N/A</v>
      </c>
      <c r="L736" s="39" t="e">
        <f>IF(E736="","",IF(Mal!$C$6="","",Mal!$C$6))</f>
        <v>#N/A</v>
      </c>
      <c r="M736" s="39" t="e">
        <f>IF($E736="",IF(INDEX(Mal!K$9:K$431,COUNTIF($E$108:$F735,"")-COUNT($H$108:$H735)+1,0)=M735,"",INDEX(Mal!K$9:K$431,COUNTIF($E$108:$F735,"")-COUNT($H$108:$H735)+1,0)),"")</f>
        <v>#N/A</v>
      </c>
      <c r="N736" s="39" t="e">
        <f>IF($E736="",IF(INDEX(Mal!L$9:L$431,COUNTIF($E$108:$F735,"")-COUNT($H$108:$H735)+1,0)=N735,"",INDEX(Mal!L$9:L$431,COUNTIF($E$108:$F735,"")-COUNT($H$108:$H735)+1,0)),"")</f>
        <v>#N/A</v>
      </c>
      <c r="O736" s="39" t="e">
        <f>IF($E736="",IF(INDEX(Mal!M$9:M$431,COUNTIF($E$108:$F735,"")-COUNT($H$108:$H735)+1,0)=O735,"",INDEX(Mal!M$9:M$431,COUNTIF($E$108:$F735,"")-COUNT($H$108:$H735)+1,0)),"")</f>
        <v>#N/A</v>
      </c>
      <c r="P736" s="39" t="e">
        <f>IF($E736="",IF(INDEX(Mal!N$9:N$431,COUNTIF($E$108:$F735,"")-COUNT($H$108:$H735)+1,0)=P735,"",INDEX(Mal!N$9:N$431,COUNTIF($E$108:$F735,"")-COUNT($H$108:$H735)+1,0)),"")</f>
        <v>#N/A</v>
      </c>
      <c r="Q736" s="39" t="e">
        <f>IF($E736="",IF(INDEX(Mal!O$9:O$431,COUNTIF($E$108:$F735,"")-COUNT($H$108:$H735)+1,0)=Q735,"",INDEX(Mal!O$9:O$431,COUNTIF($E$108:$F735,"")-COUNT($H$108:$H735)+1,0)),"")</f>
        <v>#N/A</v>
      </c>
      <c r="R736" s="39" t="e">
        <f>IF($E736="",IF(INDEX(Mal!P$9:P$431,COUNTIF($E$108:$F735,"")-COUNT($H$108:$H735)+1,0)=R735,"",INDEX(Mal!P$9:P$431,COUNTIF($E$108:$F735,"")-COUNT($H$108:$H735)+1,0)),"")</f>
        <v>#N/A</v>
      </c>
      <c r="S736" s="39" t="e">
        <f>IF($E736="",IF(INDEX(Mal!Q$9:Q$431,COUNTIF($E$108:$F735,"")-COUNT($H$108:$H735)+1,0)=S735,"",INDEX(Mal!Q$9:Q$431,COUNTIF($E$108:$F735,"")-COUNT($H$108:$H735)+1,0)),"")</f>
        <v>#N/A</v>
      </c>
      <c r="T736" s="39" t="e">
        <f>IF($E736="",IF(INDEX(Mal!R$9:R$431,COUNTIF($E$108:$F735,"")-COUNT($H$108:$H735)+1,0)=T735,"",INDEX(Mal!R$9:R$431,COUNTIF($E$108:$F735,"")-COUNT($H$108:$H735)+1,0)),"")</f>
        <v>#N/A</v>
      </c>
      <c r="U736" s="39" t="e">
        <f>IF($E736="",IF(INDEX(Mal!S$9:S$431,COUNTIF($E$108:$F735,"")-COUNT($H$108:$H735)+1,0)=U735,"",INDEX(Mal!S$9:S$431,COUNTIF($E$108:$F735,"")-COUNT($H$108:$H735)+1,0)),"")</f>
        <v>#N/A</v>
      </c>
      <c r="V736" s="39" t="e">
        <f t="shared" si="36"/>
        <v>#N/A</v>
      </c>
      <c r="W736" s="39" t="e">
        <f>IF(IF(AND(E736="",F736=""),INDEX(Mal!I$9:I$431,(COUNT($H$108:$H736)-COUNTIF($V$108:$V736,"")),0),"")="","",IF(AND(E736="",F736=""),INDEX(Mal!I$9:I$431,(COUNT($H$108:$H736)-COUNTIF($V$108:$V736,"")),0),""))</f>
        <v>#N/A</v>
      </c>
      <c r="X736" s="39" t="e">
        <f>IF($E736="",IF(INDEX(Mal!J$9:J$431,COUNTIF($E$108:$F735,"")-COUNT($H$108:$H735)+1,0)=X735,"",INDEX(Mal!J$9:J$431,COUNTIF($E$108:$F735,"")-COUNT($H$108:$H735)+1,0)),"")</f>
        <v>#N/A</v>
      </c>
      <c r="Y736" s="39" t="e">
        <f>IF(AND(Y735="",$H736=$H735),"",IF(VLOOKUP($H736,Mal!$A$9:$T$431,20,0)='Sales Orders'!Y735,"",VLOOKUP($H736,Mal!$A$9:$T$431,20,0)))</f>
        <v>#N/A</v>
      </c>
      <c r="Z736" s="39" t="e">
        <f t="shared" si="37"/>
        <v>#N/A</v>
      </c>
    </row>
    <row r="737" spans="1:26">
      <c r="A737" t="str">
        <f>IFERROR(IF(VLOOKUP(H737,Mal!$A$9:$A$431,1,0),"","END"),"END")</f>
        <v>END</v>
      </c>
      <c r="B737" s="39" t="e">
        <f>IF($E737="",IF(INDEX(Mal!$D$9:$D$431,COUNTIF($E$108:$F736,"")-COUNT($H$108:$H736)+1,0)=B736,"",INDEX(Mal!$D$9:$D$431,COUNTIF($E$108:$F736,"")-COUNT($H$108:$H736)+1,0)),"")</f>
        <v>#N/A</v>
      </c>
      <c r="C737" s="39" t="e">
        <f t="shared" si="38"/>
        <v>#N/A</v>
      </c>
      <c r="D737" s="39" t="e">
        <f>IF($E737="",IF(INDEX(Mal!$F$9:$F$431,COUNTIF($E$108:$F736,"")-COUNT($H$108:$H736)+1,0)=D736,"",INDEX(Mal!$F$9:$F$431,COUNTIF($E$108:$F736,"")-COUNT($H$108:$H736)+1,0)),"")</f>
        <v>#N/A</v>
      </c>
      <c r="E737" s="39" t="e">
        <f>IF(AND(E736="",$H737=$H736),"",IF(VLOOKUP(H737,Mal!$A$9:$B$431,2,0)='Sales Orders'!E736,"",VLOOKUP($H737,Mal!$A$9:$B$431,2,0)))</f>
        <v>#N/A</v>
      </c>
      <c r="F737" s="39" t="e">
        <f>IF($E737="",IF(INDEX(Mal!$C$9:$C$431,COUNTIF($E$108:$F736,"")-COUNT($H$108:$H736)+1,0)=F736,"",INDEX(Mal!$C$9:$C$431,COUNTIF($E$108:$F736,"")-COUNT($H$108:$H736)+1,0)),"")</f>
        <v>#N/A</v>
      </c>
      <c r="G737" s="39" t="e">
        <f t="shared" si="39"/>
        <v>#N/A</v>
      </c>
      <c r="H737" s="39">
        <f>IF(COUNTIF(Mal!$A$9:$A$431,'Sales Orders'!H736)+COUNTIFS(Mal!$A$9:$A$431,H736,Mal!$B$9:$B$431,"&lt;&gt;")+COUNTIFS(Mal!$A$9:$A$431,H736,Mal!$C$9:$C$431,"&lt;&gt;")=COUNTIF('Sales Orders'!$H$108:H736,'Sales Orders'!H736),'Sales Orders'!H736+1,'Sales Orders'!H736)</f>
        <v>2</v>
      </c>
      <c r="I737" s="39" t="e">
        <f>IF(E737="","",IF(Mal!$C$5="","",Mal!$C$5))</f>
        <v>#N/A</v>
      </c>
      <c r="J737" s="39" t="e">
        <f>IF(AND(J736="",$H737=$H736),"",IF(VLOOKUP($H737,Mal!$A$9:$H$431,7,0)='Sales Orders'!J736,"",VLOOKUP($H737,Mal!$A$9:$H$431,7,0)))</f>
        <v>#N/A</v>
      </c>
      <c r="K737" s="39" t="e">
        <f>IF(AND(K736="",$H737=$H736),"",IF(VLOOKUP($H737,Mal!$A$9:$H$431,8,0)='Sales Orders'!K736,"",VLOOKUP($H737,Mal!$A$9:$H$431,8,0)))</f>
        <v>#N/A</v>
      </c>
      <c r="L737" s="39" t="e">
        <f>IF(E737="","",IF(Mal!$C$6="","",Mal!$C$6))</f>
        <v>#N/A</v>
      </c>
      <c r="M737" s="39" t="e">
        <f>IF($E737="",IF(INDEX(Mal!K$9:K$431,COUNTIF($E$108:$F736,"")-COUNT($H$108:$H736)+1,0)=M736,"",INDEX(Mal!K$9:K$431,COUNTIF($E$108:$F736,"")-COUNT($H$108:$H736)+1,0)),"")</f>
        <v>#N/A</v>
      </c>
      <c r="N737" s="39" t="e">
        <f>IF($E737="",IF(INDEX(Mal!L$9:L$431,COUNTIF($E$108:$F736,"")-COUNT($H$108:$H736)+1,0)=N736,"",INDEX(Mal!L$9:L$431,COUNTIF($E$108:$F736,"")-COUNT($H$108:$H736)+1,0)),"")</f>
        <v>#N/A</v>
      </c>
      <c r="O737" s="39" t="e">
        <f>IF($E737="",IF(INDEX(Mal!M$9:M$431,COUNTIF($E$108:$F736,"")-COUNT($H$108:$H736)+1,0)=O736,"",INDEX(Mal!M$9:M$431,COUNTIF($E$108:$F736,"")-COUNT($H$108:$H736)+1,0)),"")</f>
        <v>#N/A</v>
      </c>
      <c r="P737" s="39" t="e">
        <f>IF($E737="",IF(INDEX(Mal!N$9:N$431,COUNTIF($E$108:$F736,"")-COUNT($H$108:$H736)+1,0)=P736,"",INDEX(Mal!N$9:N$431,COUNTIF($E$108:$F736,"")-COUNT($H$108:$H736)+1,0)),"")</f>
        <v>#N/A</v>
      </c>
      <c r="Q737" s="39" t="e">
        <f>IF($E737="",IF(INDEX(Mal!O$9:O$431,COUNTIF($E$108:$F736,"")-COUNT($H$108:$H736)+1,0)=Q736,"",INDEX(Mal!O$9:O$431,COUNTIF($E$108:$F736,"")-COUNT($H$108:$H736)+1,0)),"")</f>
        <v>#N/A</v>
      </c>
      <c r="R737" s="39" t="e">
        <f>IF($E737="",IF(INDEX(Mal!P$9:P$431,COUNTIF($E$108:$F736,"")-COUNT($H$108:$H736)+1,0)=R736,"",INDEX(Mal!P$9:P$431,COUNTIF($E$108:$F736,"")-COUNT($H$108:$H736)+1,0)),"")</f>
        <v>#N/A</v>
      </c>
      <c r="S737" s="39" t="e">
        <f>IF($E737="",IF(INDEX(Mal!Q$9:Q$431,COUNTIF($E$108:$F736,"")-COUNT($H$108:$H736)+1,0)=S736,"",INDEX(Mal!Q$9:Q$431,COUNTIF($E$108:$F736,"")-COUNT($H$108:$H736)+1,0)),"")</f>
        <v>#N/A</v>
      </c>
      <c r="T737" s="39" t="e">
        <f>IF($E737="",IF(INDEX(Mal!R$9:R$431,COUNTIF($E$108:$F736,"")-COUNT($H$108:$H736)+1,0)=T736,"",INDEX(Mal!R$9:R$431,COUNTIF($E$108:$F736,"")-COUNT($H$108:$H736)+1,0)),"")</f>
        <v>#N/A</v>
      </c>
      <c r="U737" s="39" t="e">
        <f>IF($E737="",IF(INDEX(Mal!S$9:S$431,COUNTIF($E$108:$F736,"")-COUNT($H$108:$H736)+1,0)=U736,"",INDEX(Mal!S$9:S$431,COUNTIF($E$108:$F736,"")-COUNT($H$108:$H736)+1,0)),"")</f>
        <v>#N/A</v>
      </c>
      <c r="V737" s="39" t="e">
        <f t="shared" si="36"/>
        <v>#N/A</v>
      </c>
      <c r="W737" s="39" t="e">
        <f>IF(IF(AND(E737="",F737=""),INDEX(Mal!I$9:I$431,(COUNT($H$108:$H737)-COUNTIF($V$108:$V737,"")),0),"")="","",IF(AND(E737="",F737=""),INDEX(Mal!I$9:I$431,(COUNT($H$108:$H737)-COUNTIF($V$108:$V737,"")),0),""))</f>
        <v>#N/A</v>
      </c>
      <c r="X737" s="39" t="e">
        <f>IF($E737="",IF(INDEX(Mal!J$9:J$431,COUNTIF($E$108:$F736,"")-COUNT($H$108:$H736)+1,0)=X736,"",INDEX(Mal!J$9:J$431,COUNTIF($E$108:$F736,"")-COUNT($H$108:$H736)+1,0)),"")</f>
        <v>#N/A</v>
      </c>
      <c r="Y737" s="39" t="e">
        <f>IF(AND(Y736="",$H737=$H736),"",IF(VLOOKUP($H737,Mal!$A$9:$T$431,20,0)='Sales Orders'!Y736,"",VLOOKUP($H737,Mal!$A$9:$T$431,20,0)))</f>
        <v>#N/A</v>
      </c>
      <c r="Z737" s="39" t="e">
        <f t="shared" si="37"/>
        <v>#N/A</v>
      </c>
    </row>
    <row r="738" spans="1:26">
      <c r="A738" t="str">
        <f>IFERROR(IF(VLOOKUP(H738,Mal!$A$9:$A$431,1,0),"","END"),"END")</f>
        <v>END</v>
      </c>
      <c r="B738" s="39" t="e">
        <f>IF($E738="",IF(INDEX(Mal!$D$9:$D$431,COUNTIF($E$108:$F737,"")-COUNT($H$108:$H737)+1,0)=B737,"",INDEX(Mal!$D$9:$D$431,COUNTIF($E$108:$F737,"")-COUNT($H$108:$H737)+1,0)),"")</f>
        <v>#N/A</v>
      </c>
      <c r="C738" s="39" t="e">
        <f t="shared" si="38"/>
        <v>#N/A</v>
      </c>
      <c r="D738" s="39" t="e">
        <f>IF($E738="",IF(INDEX(Mal!$F$9:$F$431,COUNTIF($E$108:$F737,"")-COUNT($H$108:$H737)+1,0)=D737,"",INDEX(Mal!$F$9:$F$431,COUNTIF($E$108:$F737,"")-COUNT($H$108:$H737)+1,0)),"")</f>
        <v>#N/A</v>
      </c>
      <c r="E738" s="39" t="e">
        <f>IF(AND(E737="",$H738=$H737),"",IF(VLOOKUP(H738,Mal!$A$9:$B$431,2,0)='Sales Orders'!E737,"",VLOOKUP($H738,Mal!$A$9:$B$431,2,0)))</f>
        <v>#N/A</v>
      </c>
      <c r="F738" s="39" t="e">
        <f>IF($E738="",IF(INDEX(Mal!$C$9:$C$431,COUNTIF($E$108:$F737,"")-COUNT($H$108:$H737)+1,0)=F737,"",INDEX(Mal!$C$9:$C$431,COUNTIF($E$108:$F737,"")-COUNT($H$108:$H737)+1,0)),"")</f>
        <v>#N/A</v>
      </c>
      <c r="G738" s="39" t="e">
        <f t="shared" si="39"/>
        <v>#N/A</v>
      </c>
      <c r="H738" s="39">
        <f>IF(COUNTIF(Mal!$A$9:$A$431,'Sales Orders'!H737)+COUNTIFS(Mal!$A$9:$A$431,H737,Mal!$B$9:$B$431,"&lt;&gt;")+COUNTIFS(Mal!$A$9:$A$431,H737,Mal!$C$9:$C$431,"&lt;&gt;")=COUNTIF('Sales Orders'!$H$108:H737,'Sales Orders'!H737),'Sales Orders'!H737+1,'Sales Orders'!H737)</f>
        <v>2</v>
      </c>
      <c r="I738" s="39" t="e">
        <f>IF(E738="","",IF(Mal!$C$5="","",Mal!$C$5))</f>
        <v>#N/A</v>
      </c>
      <c r="J738" s="39" t="e">
        <f>IF(AND(J737="",$H738=$H737),"",IF(VLOOKUP($H738,Mal!$A$9:$H$431,7,0)='Sales Orders'!J737,"",VLOOKUP($H738,Mal!$A$9:$H$431,7,0)))</f>
        <v>#N/A</v>
      </c>
      <c r="K738" s="39" t="e">
        <f>IF(AND(K737="",$H738=$H737),"",IF(VLOOKUP($H738,Mal!$A$9:$H$431,8,0)='Sales Orders'!K737,"",VLOOKUP($H738,Mal!$A$9:$H$431,8,0)))</f>
        <v>#N/A</v>
      </c>
      <c r="L738" s="39" t="e">
        <f>IF(E738="","",IF(Mal!$C$6="","",Mal!$C$6))</f>
        <v>#N/A</v>
      </c>
      <c r="M738" s="39" t="e">
        <f>IF($E738="",IF(INDEX(Mal!K$9:K$431,COUNTIF($E$108:$F737,"")-COUNT($H$108:$H737)+1,0)=M737,"",INDEX(Mal!K$9:K$431,COUNTIF($E$108:$F737,"")-COUNT($H$108:$H737)+1,0)),"")</f>
        <v>#N/A</v>
      </c>
      <c r="N738" s="39" t="e">
        <f>IF($E738="",IF(INDEX(Mal!L$9:L$431,COUNTIF($E$108:$F737,"")-COUNT($H$108:$H737)+1,0)=N737,"",INDEX(Mal!L$9:L$431,COUNTIF($E$108:$F737,"")-COUNT($H$108:$H737)+1,0)),"")</f>
        <v>#N/A</v>
      </c>
      <c r="O738" s="39" t="e">
        <f>IF($E738="",IF(INDEX(Mal!M$9:M$431,COUNTIF($E$108:$F737,"")-COUNT($H$108:$H737)+1,0)=O737,"",INDEX(Mal!M$9:M$431,COUNTIF($E$108:$F737,"")-COUNT($H$108:$H737)+1,0)),"")</f>
        <v>#N/A</v>
      </c>
      <c r="P738" s="39" t="e">
        <f>IF($E738="",IF(INDEX(Mal!N$9:N$431,COUNTIF($E$108:$F737,"")-COUNT($H$108:$H737)+1,0)=P737,"",INDEX(Mal!N$9:N$431,COUNTIF($E$108:$F737,"")-COUNT($H$108:$H737)+1,0)),"")</f>
        <v>#N/A</v>
      </c>
      <c r="Q738" s="39" t="e">
        <f>IF($E738="",IF(INDEX(Mal!O$9:O$431,COUNTIF($E$108:$F737,"")-COUNT($H$108:$H737)+1,0)=Q737,"",INDEX(Mal!O$9:O$431,COUNTIF($E$108:$F737,"")-COUNT($H$108:$H737)+1,0)),"")</f>
        <v>#N/A</v>
      </c>
      <c r="R738" s="39" t="e">
        <f>IF($E738="",IF(INDEX(Mal!P$9:P$431,COUNTIF($E$108:$F737,"")-COUNT($H$108:$H737)+1,0)=R737,"",INDEX(Mal!P$9:P$431,COUNTIF($E$108:$F737,"")-COUNT($H$108:$H737)+1,0)),"")</f>
        <v>#N/A</v>
      </c>
      <c r="S738" s="39" t="e">
        <f>IF($E738="",IF(INDEX(Mal!Q$9:Q$431,COUNTIF($E$108:$F737,"")-COUNT($H$108:$H737)+1,0)=S737,"",INDEX(Mal!Q$9:Q$431,COUNTIF($E$108:$F737,"")-COUNT($H$108:$H737)+1,0)),"")</f>
        <v>#N/A</v>
      </c>
      <c r="T738" s="39" t="e">
        <f>IF($E738="",IF(INDEX(Mal!R$9:R$431,COUNTIF($E$108:$F737,"")-COUNT($H$108:$H737)+1,0)=T737,"",INDEX(Mal!R$9:R$431,COUNTIF($E$108:$F737,"")-COUNT($H$108:$H737)+1,0)),"")</f>
        <v>#N/A</v>
      </c>
      <c r="U738" s="39" t="e">
        <f>IF($E738="",IF(INDEX(Mal!S$9:S$431,COUNTIF($E$108:$F737,"")-COUNT($H$108:$H737)+1,0)=U737,"",INDEX(Mal!S$9:S$431,COUNTIF($E$108:$F737,"")-COUNT($H$108:$H737)+1,0)),"")</f>
        <v>#N/A</v>
      </c>
      <c r="V738" s="39" t="e">
        <f t="shared" si="36"/>
        <v>#N/A</v>
      </c>
      <c r="W738" s="39" t="e">
        <f>IF(IF(AND(E738="",F738=""),INDEX(Mal!I$9:I$431,(COUNT($H$108:$H738)-COUNTIF($V$108:$V738,"")),0),"")="","",IF(AND(E738="",F738=""),INDEX(Mal!I$9:I$431,(COUNT($H$108:$H738)-COUNTIF($V$108:$V738,"")),0),""))</f>
        <v>#N/A</v>
      </c>
      <c r="X738" s="39" t="e">
        <f>IF($E738="",IF(INDEX(Mal!J$9:J$431,COUNTIF($E$108:$F737,"")-COUNT($H$108:$H737)+1,0)=X737,"",INDEX(Mal!J$9:J$431,COUNTIF($E$108:$F737,"")-COUNT($H$108:$H737)+1,0)),"")</f>
        <v>#N/A</v>
      </c>
      <c r="Y738" s="39" t="e">
        <f>IF(AND(Y737="",$H738=$H737),"",IF(VLOOKUP($H738,Mal!$A$9:$T$431,20,0)='Sales Orders'!Y737,"",VLOOKUP($H738,Mal!$A$9:$T$431,20,0)))</f>
        <v>#N/A</v>
      </c>
      <c r="Z738" s="39" t="e">
        <f t="shared" si="37"/>
        <v>#N/A</v>
      </c>
    </row>
    <row r="739" spans="1:26">
      <c r="A739" t="str">
        <f>IFERROR(IF(VLOOKUP(H739,Mal!$A$9:$A$431,1,0),"","END"),"END")</f>
        <v>END</v>
      </c>
      <c r="B739" s="39" t="e">
        <f>IF($E739="",IF(INDEX(Mal!$D$9:$D$431,COUNTIF($E$108:$F738,"")-COUNT($H$108:$H738)+1,0)=B738,"",INDEX(Mal!$D$9:$D$431,COUNTIF($E$108:$F738,"")-COUNT($H$108:$H738)+1,0)),"")</f>
        <v>#N/A</v>
      </c>
      <c r="C739" s="39" t="e">
        <f t="shared" si="38"/>
        <v>#N/A</v>
      </c>
      <c r="D739" s="39" t="e">
        <f>IF($E739="",IF(INDEX(Mal!$F$9:$F$431,COUNTIF($E$108:$F738,"")-COUNT($H$108:$H738)+1,0)=D738,"",INDEX(Mal!$F$9:$F$431,COUNTIF($E$108:$F738,"")-COUNT($H$108:$H738)+1,0)),"")</f>
        <v>#N/A</v>
      </c>
      <c r="E739" s="39" t="e">
        <f>IF(AND(E738="",$H739=$H738),"",IF(VLOOKUP(H739,Mal!$A$9:$B$431,2,0)='Sales Orders'!E738,"",VLOOKUP($H739,Mal!$A$9:$B$431,2,0)))</f>
        <v>#N/A</v>
      </c>
      <c r="F739" s="39" t="e">
        <f>IF($E739="",IF(INDEX(Mal!$C$9:$C$431,COUNTIF($E$108:$F738,"")-COUNT($H$108:$H738)+1,0)=F738,"",INDEX(Mal!$C$9:$C$431,COUNTIF($E$108:$F738,"")-COUNT($H$108:$H738)+1,0)),"")</f>
        <v>#N/A</v>
      </c>
      <c r="G739" s="39" t="e">
        <f t="shared" si="39"/>
        <v>#N/A</v>
      </c>
      <c r="H739" s="39">
        <f>IF(COUNTIF(Mal!$A$9:$A$431,'Sales Orders'!H738)+COUNTIFS(Mal!$A$9:$A$431,H738,Mal!$B$9:$B$431,"&lt;&gt;")+COUNTIFS(Mal!$A$9:$A$431,H738,Mal!$C$9:$C$431,"&lt;&gt;")=COUNTIF('Sales Orders'!$H$108:H738,'Sales Orders'!H738),'Sales Orders'!H738+1,'Sales Orders'!H738)</f>
        <v>2</v>
      </c>
      <c r="I739" s="39" t="e">
        <f>IF(E739="","",IF(Mal!$C$5="","",Mal!$C$5))</f>
        <v>#N/A</v>
      </c>
      <c r="J739" s="39" t="e">
        <f>IF(AND(J738="",$H739=$H738),"",IF(VLOOKUP($H739,Mal!$A$9:$H$431,7,0)='Sales Orders'!J738,"",VLOOKUP($H739,Mal!$A$9:$H$431,7,0)))</f>
        <v>#N/A</v>
      </c>
      <c r="K739" s="39" t="e">
        <f>IF(AND(K738="",$H739=$H738),"",IF(VLOOKUP($H739,Mal!$A$9:$H$431,8,0)='Sales Orders'!K738,"",VLOOKUP($H739,Mal!$A$9:$H$431,8,0)))</f>
        <v>#N/A</v>
      </c>
      <c r="L739" s="39" t="e">
        <f>IF(E739="","",IF(Mal!$C$6="","",Mal!$C$6))</f>
        <v>#N/A</v>
      </c>
      <c r="M739" s="39" t="e">
        <f>IF($E739="",IF(INDEX(Mal!K$9:K$431,COUNTIF($E$108:$F738,"")-COUNT($H$108:$H738)+1,0)=M738,"",INDEX(Mal!K$9:K$431,COUNTIF($E$108:$F738,"")-COUNT($H$108:$H738)+1,0)),"")</f>
        <v>#N/A</v>
      </c>
      <c r="N739" s="39" t="e">
        <f>IF($E739="",IF(INDEX(Mal!L$9:L$431,COUNTIF($E$108:$F738,"")-COUNT($H$108:$H738)+1,0)=N738,"",INDEX(Mal!L$9:L$431,COUNTIF($E$108:$F738,"")-COUNT($H$108:$H738)+1,0)),"")</f>
        <v>#N/A</v>
      </c>
      <c r="O739" s="39" t="e">
        <f>IF($E739="",IF(INDEX(Mal!M$9:M$431,COUNTIF($E$108:$F738,"")-COUNT($H$108:$H738)+1,0)=O738,"",INDEX(Mal!M$9:M$431,COUNTIF($E$108:$F738,"")-COUNT($H$108:$H738)+1,0)),"")</f>
        <v>#N/A</v>
      </c>
      <c r="P739" s="39" t="e">
        <f>IF($E739="",IF(INDEX(Mal!N$9:N$431,COUNTIF($E$108:$F738,"")-COUNT($H$108:$H738)+1,0)=P738,"",INDEX(Mal!N$9:N$431,COUNTIF($E$108:$F738,"")-COUNT($H$108:$H738)+1,0)),"")</f>
        <v>#N/A</v>
      </c>
      <c r="Q739" s="39" t="e">
        <f>IF($E739="",IF(INDEX(Mal!O$9:O$431,COUNTIF($E$108:$F738,"")-COUNT($H$108:$H738)+1,0)=Q738,"",INDEX(Mal!O$9:O$431,COUNTIF($E$108:$F738,"")-COUNT($H$108:$H738)+1,0)),"")</f>
        <v>#N/A</v>
      </c>
      <c r="R739" s="39" t="e">
        <f>IF($E739="",IF(INDEX(Mal!P$9:P$431,COUNTIF($E$108:$F738,"")-COUNT($H$108:$H738)+1,0)=R738,"",INDEX(Mal!P$9:P$431,COUNTIF($E$108:$F738,"")-COUNT($H$108:$H738)+1,0)),"")</f>
        <v>#N/A</v>
      </c>
      <c r="S739" s="39" t="e">
        <f>IF($E739="",IF(INDEX(Mal!Q$9:Q$431,COUNTIF($E$108:$F738,"")-COUNT($H$108:$H738)+1,0)=S738,"",INDEX(Mal!Q$9:Q$431,COUNTIF($E$108:$F738,"")-COUNT($H$108:$H738)+1,0)),"")</f>
        <v>#N/A</v>
      </c>
      <c r="T739" s="39" t="e">
        <f>IF($E739="",IF(INDEX(Mal!R$9:R$431,COUNTIF($E$108:$F738,"")-COUNT($H$108:$H738)+1,0)=T738,"",INDEX(Mal!R$9:R$431,COUNTIF($E$108:$F738,"")-COUNT($H$108:$H738)+1,0)),"")</f>
        <v>#N/A</v>
      </c>
      <c r="U739" s="39" t="e">
        <f>IF($E739="",IF(INDEX(Mal!S$9:S$431,COUNTIF($E$108:$F738,"")-COUNT($H$108:$H738)+1,0)=U738,"",INDEX(Mal!S$9:S$431,COUNTIF($E$108:$F738,"")-COUNT($H$108:$H738)+1,0)),"")</f>
        <v>#N/A</v>
      </c>
      <c r="V739" s="39" t="e">
        <f t="shared" si="36"/>
        <v>#N/A</v>
      </c>
      <c r="W739" s="39" t="e">
        <f>IF(IF(AND(E739="",F739=""),INDEX(Mal!I$9:I$431,(COUNT($H$108:$H739)-COUNTIF($V$108:$V739,"")),0),"")="","",IF(AND(E739="",F739=""),INDEX(Mal!I$9:I$431,(COUNT($H$108:$H739)-COUNTIF($V$108:$V739,"")),0),""))</f>
        <v>#N/A</v>
      </c>
      <c r="X739" s="39" t="e">
        <f>IF($E739="",IF(INDEX(Mal!J$9:J$431,COUNTIF($E$108:$F738,"")-COUNT($H$108:$H738)+1,0)=X738,"",INDEX(Mal!J$9:J$431,COUNTIF($E$108:$F738,"")-COUNT($H$108:$H738)+1,0)),"")</f>
        <v>#N/A</v>
      </c>
      <c r="Y739" s="39" t="e">
        <f>IF(AND(Y738="",$H739=$H738),"",IF(VLOOKUP($H739,Mal!$A$9:$T$431,20,0)='Sales Orders'!Y738,"",VLOOKUP($H739,Mal!$A$9:$T$431,20,0)))</f>
        <v>#N/A</v>
      </c>
      <c r="Z739" s="39" t="e">
        <f t="shared" si="37"/>
        <v>#N/A</v>
      </c>
    </row>
    <row r="740" spans="1:26">
      <c r="A740" t="str">
        <f>IFERROR(IF(VLOOKUP(H740,Mal!$A$9:$A$431,1,0),"","END"),"END")</f>
        <v>END</v>
      </c>
      <c r="B740" s="39" t="e">
        <f>IF($E740="",IF(INDEX(Mal!$D$9:$D$431,COUNTIF($E$108:$F739,"")-COUNT($H$108:$H739)+1,0)=B739,"",INDEX(Mal!$D$9:$D$431,COUNTIF($E$108:$F739,"")-COUNT($H$108:$H739)+1,0)),"")</f>
        <v>#N/A</v>
      </c>
      <c r="C740" s="39" t="e">
        <f t="shared" si="38"/>
        <v>#N/A</v>
      </c>
      <c r="D740" s="39" t="e">
        <f>IF($E740="",IF(INDEX(Mal!$F$9:$F$431,COUNTIF($E$108:$F739,"")-COUNT($H$108:$H739)+1,0)=D739,"",INDEX(Mal!$F$9:$F$431,COUNTIF($E$108:$F739,"")-COUNT($H$108:$H739)+1,0)),"")</f>
        <v>#N/A</v>
      </c>
      <c r="E740" s="39" t="e">
        <f>IF(AND(E739="",$H740=$H739),"",IF(VLOOKUP(H740,Mal!$A$9:$B$431,2,0)='Sales Orders'!E739,"",VLOOKUP($H740,Mal!$A$9:$B$431,2,0)))</f>
        <v>#N/A</v>
      </c>
      <c r="F740" s="39" t="e">
        <f>IF($E740="",IF(INDEX(Mal!$C$9:$C$431,COUNTIF($E$108:$F739,"")-COUNT($H$108:$H739)+1,0)=F739,"",INDEX(Mal!$C$9:$C$431,COUNTIF($E$108:$F739,"")-COUNT($H$108:$H739)+1,0)),"")</f>
        <v>#N/A</v>
      </c>
      <c r="G740" s="39" t="e">
        <f t="shared" si="39"/>
        <v>#N/A</v>
      </c>
      <c r="H740" s="39">
        <f>IF(COUNTIF(Mal!$A$9:$A$431,'Sales Orders'!H739)+COUNTIFS(Mal!$A$9:$A$431,H739,Mal!$B$9:$B$431,"&lt;&gt;")+COUNTIFS(Mal!$A$9:$A$431,H739,Mal!$C$9:$C$431,"&lt;&gt;")=COUNTIF('Sales Orders'!$H$108:H739,'Sales Orders'!H739),'Sales Orders'!H739+1,'Sales Orders'!H739)</f>
        <v>2</v>
      </c>
      <c r="I740" s="39" t="e">
        <f>IF(E740="","",IF(Mal!$C$5="","",Mal!$C$5))</f>
        <v>#N/A</v>
      </c>
      <c r="J740" s="39" t="e">
        <f>IF(AND(J739="",$H740=$H739),"",IF(VLOOKUP($H740,Mal!$A$9:$H$431,7,0)='Sales Orders'!J739,"",VLOOKUP($H740,Mal!$A$9:$H$431,7,0)))</f>
        <v>#N/A</v>
      </c>
      <c r="K740" s="39" t="e">
        <f>IF(AND(K739="",$H740=$H739),"",IF(VLOOKUP($H740,Mal!$A$9:$H$431,8,0)='Sales Orders'!K739,"",VLOOKUP($H740,Mal!$A$9:$H$431,8,0)))</f>
        <v>#N/A</v>
      </c>
      <c r="L740" s="39" t="e">
        <f>IF(E740="","",IF(Mal!$C$6="","",Mal!$C$6))</f>
        <v>#N/A</v>
      </c>
      <c r="M740" s="39" t="e">
        <f>IF($E740="",IF(INDEX(Mal!K$9:K$431,COUNTIF($E$108:$F739,"")-COUNT($H$108:$H739)+1,0)=M739,"",INDEX(Mal!K$9:K$431,COUNTIF($E$108:$F739,"")-COUNT($H$108:$H739)+1,0)),"")</f>
        <v>#N/A</v>
      </c>
      <c r="N740" s="39" t="e">
        <f>IF($E740="",IF(INDEX(Mal!L$9:L$431,COUNTIF($E$108:$F739,"")-COUNT($H$108:$H739)+1,0)=N739,"",INDEX(Mal!L$9:L$431,COUNTIF($E$108:$F739,"")-COUNT($H$108:$H739)+1,0)),"")</f>
        <v>#N/A</v>
      </c>
      <c r="O740" s="39" t="e">
        <f>IF($E740="",IF(INDEX(Mal!M$9:M$431,COUNTIF($E$108:$F739,"")-COUNT($H$108:$H739)+1,0)=O739,"",INDEX(Mal!M$9:M$431,COUNTIF($E$108:$F739,"")-COUNT($H$108:$H739)+1,0)),"")</f>
        <v>#N/A</v>
      </c>
      <c r="P740" s="39" t="e">
        <f>IF($E740="",IF(INDEX(Mal!N$9:N$431,COUNTIF($E$108:$F739,"")-COUNT($H$108:$H739)+1,0)=P739,"",INDEX(Mal!N$9:N$431,COUNTIF($E$108:$F739,"")-COUNT($H$108:$H739)+1,0)),"")</f>
        <v>#N/A</v>
      </c>
      <c r="Q740" s="39" t="e">
        <f>IF($E740="",IF(INDEX(Mal!O$9:O$431,COUNTIF($E$108:$F739,"")-COUNT($H$108:$H739)+1,0)=Q739,"",INDEX(Mal!O$9:O$431,COUNTIF($E$108:$F739,"")-COUNT($H$108:$H739)+1,0)),"")</f>
        <v>#N/A</v>
      </c>
      <c r="R740" s="39" t="e">
        <f>IF($E740="",IF(INDEX(Mal!P$9:P$431,COUNTIF($E$108:$F739,"")-COUNT($H$108:$H739)+1,0)=R739,"",INDEX(Mal!P$9:P$431,COUNTIF($E$108:$F739,"")-COUNT($H$108:$H739)+1,0)),"")</f>
        <v>#N/A</v>
      </c>
      <c r="S740" s="39" t="e">
        <f>IF($E740="",IF(INDEX(Mal!Q$9:Q$431,COUNTIF($E$108:$F739,"")-COUNT($H$108:$H739)+1,0)=S739,"",INDEX(Mal!Q$9:Q$431,COUNTIF($E$108:$F739,"")-COUNT($H$108:$H739)+1,0)),"")</f>
        <v>#N/A</v>
      </c>
      <c r="T740" s="39" t="e">
        <f>IF($E740="",IF(INDEX(Mal!R$9:R$431,COUNTIF($E$108:$F739,"")-COUNT($H$108:$H739)+1,0)=T739,"",INDEX(Mal!R$9:R$431,COUNTIF($E$108:$F739,"")-COUNT($H$108:$H739)+1,0)),"")</f>
        <v>#N/A</v>
      </c>
      <c r="U740" s="39" t="e">
        <f>IF($E740="",IF(INDEX(Mal!S$9:S$431,COUNTIF($E$108:$F739,"")-COUNT($H$108:$H739)+1,0)=U739,"",INDEX(Mal!S$9:S$431,COUNTIF($E$108:$F739,"")-COUNT($H$108:$H739)+1,0)),"")</f>
        <v>#N/A</v>
      </c>
      <c r="V740" s="39" t="e">
        <f t="shared" si="36"/>
        <v>#N/A</v>
      </c>
      <c r="W740" s="39" t="e">
        <f>IF(IF(AND(E740="",F740=""),INDEX(Mal!I$9:I$431,(COUNT($H$108:$H740)-COUNTIF($V$108:$V740,"")),0),"")="","",IF(AND(E740="",F740=""),INDEX(Mal!I$9:I$431,(COUNT($H$108:$H740)-COUNTIF($V$108:$V740,"")),0),""))</f>
        <v>#N/A</v>
      </c>
      <c r="X740" s="39" t="e">
        <f>IF($E740="",IF(INDEX(Mal!J$9:J$431,COUNTIF($E$108:$F739,"")-COUNT($H$108:$H739)+1,0)=X739,"",INDEX(Mal!J$9:J$431,COUNTIF($E$108:$F739,"")-COUNT($H$108:$H739)+1,0)),"")</f>
        <v>#N/A</v>
      </c>
      <c r="Y740" s="39" t="e">
        <f>IF(AND(Y739="",$H740=$H739),"",IF(VLOOKUP($H740,Mal!$A$9:$T$431,20,0)='Sales Orders'!Y739,"",VLOOKUP($H740,Mal!$A$9:$T$431,20,0)))</f>
        <v>#N/A</v>
      </c>
      <c r="Z740" s="39" t="e">
        <f t="shared" si="37"/>
        <v>#N/A</v>
      </c>
    </row>
    <row r="741" spans="1:26">
      <c r="A741" t="str">
        <f>IFERROR(IF(VLOOKUP(H741,Mal!$A$9:$A$431,1,0),"","END"),"END")</f>
        <v>END</v>
      </c>
      <c r="B741" s="39" t="e">
        <f>IF($E741="",IF(INDEX(Mal!$D$9:$D$431,COUNTIF($E$108:$F740,"")-COUNT($H$108:$H740)+1,0)=B740,"",INDEX(Mal!$D$9:$D$431,COUNTIF($E$108:$F740,"")-COUNT($H$108:$H740)+1,0)),"")</f>
        <v>#N/A</v>
      </c>
      <c r="C741" s="39" t="e">
        <f t="shared" si="38"/>
        <v>#N/A</v>
      </c>
      <c r="D741" s="39" t="e">
        <f>IF($E741="",IF(INDEX(Mal!$F$9:$F$431,COUNTIF($E$108:$F740,"")-COUNT($H$108:$H740)+1,0)=D740,"",INDEX(Mal!$F$9:$F$431,COUNTIF($E$108:$F740,"")-COUNT($H$108:$H740)+1,0)),"")</f>
        <v>#N/A</v>
      </c>
      <c r="E741" s="39" t="e">
        <f>IF(AND(E740="",$H741=$H740),"",IF(VLOOKUP(H741,Mal!$A$9:$B$431,2,0)='Sales Orders'!E740,"",VLOOKUP($H741,Mal!$A$9:$B$431,2,0)))</f>
        <v>#N/A</v>
      </c>
      <c r="F741" s="39" t="e">
        <f>IF($E741="",IF(INDEX(Mal!$C$9:$C$431,COUNTIF($E$108:$F740,"")-COUNT($H$108:$H740)+1,0)=F740,"",INDEX(Mal!$C$9:$C$431,COUNTIF($E$108:$F740,"")-COUNT($H$108:$H740)+1,0)),"")</f>
        <v>#N/A</v>
      </c>
      <c r="G741" s="39" t="e">
        <f t="shared" si="39"/>
        <v>#N/A</v>
      </c>
      <c r="H741" s="39">
        <f>IF(COUNTIF(Mal!$A$9:$A$431,'Sales Orders'!H740)+COUNTIFS(Mal!$A$9:$A$431,H740,Mal!$B$9:$B$431,"&lt;&gt;")+COUNTIFS(Mal!$A$9:$A$431,H740,Mal!$C$9:$C$431,"&lt;&gt;")=COUNTIF('Sales Orders'!$H$108:H740,'Sales Orders'!H740),'Sales Orders'!H740+1,'Sales Orders'!H740)</f>
        <v>2</v>
      </c>
      <c r="I741" s="39" t="e">
        <f>IF(E741="","",IF(Mal!$C$5="","",Mal!$C$5))</f>
        <v>#N/A</v>
      </c>
      <c r="J741" s="39" t="e">
        <f>IF(AND(J740="",$H741=$H740),"",IF(VLOOKUP($H741,Mal!$A$9:$H$431,7,0)='Sales Orders'!J740,"",VLOOKUP($H741,Mal!$A$9:$H$431,7,0)))</f>
        <v>#N/A</v>
      </c>
      <c r="K741" s="39" t="e">
        <f>IF(AND(K740="",$H741=$H740),"",IF(VLOOKUP($H741,Mal!$A$9:$H$431,8,0)='Sales Orders'!K740,"",VLOOKUP($H741,Mal!$A$9:$H$431,8,0)))</f>
        <v>#N/A</v>
      </c>
      <c r="L741" s="39" t="e">
        <f>IF(E741="","",IF(Mal!$C$6="","",Mal!$C$6))</f>
        <v>#N/A</v>
      </c>
      <c r="M741" s="39" t="e">
        <f>IF($E741="",IF(INDEX(Mal!K$9:K$431,COUNTIF($E$108:$F740,"")-COUNT($H$108:$H740)+1,0)=M740,"",INDEX(Mal!K$9:K$431,COUNTIF($E$108:$F740,"")-COUNT($H$108:$H740)+1,0)),"")</f>
        <v>#N/A</v>
      </c>
      <c r="N741" s="39" t="e">
        <f>IF($E741="",IF(INDEX(Mal!L$9:L$431,COUNTIF($E$108:$F740,"")-COUNT($H$108:$H740)+1,0)=N740,"",INDEX(Mal!L$9:L$431,COUNTIF($E$108:$F740,"")-COUNT($H$108:$H740)+1,0)),"")</f>
        <v>#N/A</v>
      </c>
      <c r="O741" s="39" t="e">
        <f>IF($E741="",IF(INDEX(Mal!M$9:M$431,COUNTIF($E$108:$F740,"")-COUNT($H$108:$H740)+1,0)=O740,"",INDEX(Mal!M$9:M$431,COUNTIF($E$108:$F740,"")-COUNT($H$108:$H740)+1,0)),"")</f>
        <v>#N/A</v>
      </c>
      <c r="P741" s="39" t="e">
        <f>IF($E741="",IF(INDEX(Mal!N$9:N$431,COUNTIF($E$108:$F740,"")-COUNT($H$108:$H740)+1,0)=P740,"",INDEX(Mal!N$9:N$431,COUNTIF($E$108:$F740,"")-COUNT($H$108:$H740)+1,0)),"")</f>
        <v>#N/A</v>
      </c>
      <c r="Q741" s="39" t="e">
        <f>IF($E741="",IF(INDEX(Mal!O$9:O$431,COUNTIF($E$108:$F740,"")-COUNT($H$108:$H740)+1,0)=Q740,"",INDEX(Mal!O$9:O$431,COUNTIF($E$108:$F740,"")-COUNT($H$108:$H740)+1,0)),"")</f>
        <v>#N/A</v>
      </c>
      <c r="R741" s="39" t="e">
        <f>IF($E741="",IF(INDEX(Mal!P$9:P$431,COUNTIF($E$108:$F740,"")-COUNT($H$108:$H740)+1,0)=R740,"",INDEX(Mal!P$9:P$431,COUNTIF($E$108:$F740,"")-COUNT($H$108:$H740)+1,0)),"")</f>
        <v>#N/A</v>
      </c>
      <c r="S741" s="39" t="e">
        <f>IF($E741="",IF(INDEX(Mal!Q$9:Q$431,COUNTIF($E$108:$F740,"")-COUNT($H$108:$H740)+1,0)=S740,"",INDEX(Mal!Q$9:Q$431,COUNTIF($E$108:$F740,"")-COUNT($H$108:$H740)+1,0)),"")</f>
        <v>#N/A</v>
      </c>
      <c r="T741" s="39" t="e">
        <f>IF($E741="",IF(INDEX(Mal!R$9:R$431,COUNTIF($E$108:$F740,"")-COUNT($H$108:$H740)+1,0)=T740,"",INDEX(Mal!R$9:R$431,COUNTIF($E$108:$F740,"")-COUNT($H$108:$H740)+1,0)),"")</f>
        <v>#N/A</v>
      </c>
      <c r="U741" s="39" t="e">
        <f>IF($E741="",IF(INDEX(Mal!S$9:S$431,COUNTIF($E$108:$F740,"")-COUNT($H$108:$H740)+1,0)=U740,"",INDEX(Mal!S$9:S$431,COUNTIF($E$108:$F740,"")-COUNT($H$108:$H740)+1,0)),"")</f>
        <v>#N/A</v>
      </c>
      <c r="V741" s="39" t="e">
        <f t="shared" si="36"/>
        <v>#N/A</v>
      </c>
      <c r="W741" s="39" t="e">
        <f>IF(IF(AND(E741="",F741=""),INDEX(Mal!I$9:I$431,(COUNT($H$108:$H741)-COUNTIF($V$108:$V741,"")),0),"")="","",IF(AND(E741="",F741=""),INDEX(Mal!I$9:I$431,(COUNT($H$108:$H741)-COUNTIF($V$108:$V741,"")),0),""))</f>
        <v>#N/A</v>
      </c>
      <c r="X741" s="39" t="e">
        <f>IF($E741="",IF(INDEX(Mal!J$9:J$431,COUNTIF($E$108:$F740,"")-COUNT($H$108:$H740)+1,0)=X740,"",INDEX(Mal!J$9:J$431,COUNTIF($E$108:$F740,"")-COUNT($H$108:$H740)+1,0)),"")</f>
        <v>#N/A</v>
      </c>
      <c r="Y741" s="39" t="e">
        <f>IF(AND(Y740="",$H741=$H740),"",IF(VLOOKUP($H741,Mal!$A$9:$T$431,20,0)='Sales Orders'!Y740,"",VLOOKUP($H741,Mal!$A$9:$T$431,20,0)))</f>
        <v>#N/A</v>
      </c>
      <c r="Z741" s="39" t="e">
        <f t="shared" si="37"/>
        <v>#N/A</v>
      </c>
    </row>
    <row r="742" spans="1:26">
      <c r="A742" t="str">
        <f>IFERROR(IF(VLOOKUP(H742,Mal!$A$9:$A$431,1,0),"","END"),"END")</f>
        <v>END</v>
      </c>
      <c r="B742" s="39" t="e">
        <f>IF($E742="",IF(INDEX(Mal!$D$9:$D$431,COUNTIF($E$108:$F741,"")-COUNT($H$108:$H741)+1,0)=B741,"",INDEX(Mal!$D$9:$D$431,COUNTIF($E$108:$F741,"")-COUNT($H$108:$H741)+1,0)),"")</f>
        <v>#N/A</v>
      </c>
      <c r="C742" s="39" t="e">
        <f t="shared" si="38"/>
        <v>#N/A</v>
      </c>
      <c r="D742" s="39" t="e">
        <f>IF($E742="",IF(INDEX(Mal!$F$9:$F$431,COUNTIF($E$108:$F741,"")-COUNT($H$108:$H741)+1,0)=D741,"",INDEX(Mal!$F$9:$F$431,COUNTIF($E$108:$F741,"")-COUNT($H$108:$H741)+1,0)),"")</f>
        <v>#N/A</v>
      </c>
      <c r="E742" s="39" t="e">
        <f>IF(AND(E741="",$H742=$H741),"",IF(VLOOKUP(H742,Mal!$A$9:$B$431,2,0)='Sales Orders'!E741,"",VLOOKUP($H742,Mal!$A$9:$B$431,2,0)))</f>
        <v>#N/A</v>
      </c>
      <c r="F742" s="39" t="e">
        <f>IF($E742="",IF(INDEX(Mal!$C$9:$C$431,COUNTIF($E$108:$F741,"")-COUNT($H$108:$H741)+1,0)=F741,"",INDEX(Mal!$C$9:$C$431,COUNTIF($E$108:$F741,"")-COUNT($H$108:$H741)+1,0)),"")</f>
        <v>#N/A</v>
      </c>
      <c r="G742" s="39" t="e">
        <f t="shared" si="39"/>
        <v>#N/A</v>
      </c>
      <c r="H742" s="39">
        <f>IF(COUNTIF(Mal!$A$9:$A$431,'Sales Orders'!H741)+COUNTIFS(Mal!$A$9:$A$431,H741,Mal!$B$9:$B$431,"&lt;&gt;")+COUNTIFS(Mal!$A$9:$A$431,H741,Mal!$C$9:$C$431,"&lt;&gt;")=COUNTIF('Sales Orders'!$H$108:H741,'Sales Orders'!H741),'Sales Orders'!H741+1,'Sales Orders'!H741)</f>
        <v>2</v>
      </c>
      <c r="I742" s="39" t="e">
        <f>IF(E742="","",IF(Mal!$C$5="","",Mal!$C$5))</f>
        <v>#N/A</v>
      </c>
      <c r="J742" s="39" t="e">
        <f>IF(AND(J741="",$H742=$H741),"",IF(VLOOKUP($H742,Mal!$A$9:$H$431,7,0)='Sales Orders'!J741,"",VLOOKUP($H742,Mal!$A$9:$H$431,7,0)))</f>
        <v>#N/A</v>
      </c>
      <c r="K742" s="39" t="e">
        <f>IF(AND(K741="",$H742=$H741),"",IF(VLOOKUP($H742,Mal!$A$9:$H$431,8,0)='Sales Orders'!K741,"",VLOOKUP($H742,Mal!$A$9:$H$431,8,0)))</f>
        <v>#N/A</v>
      </c>
      <c r="L742" s="39" t="e">
        <f>IF(E742="","",IF(Mal!$C$6="","",Mal!$C$6))</f>
        <v>#N/A</v>
      </c>
      <c r="M742" s="39" t="e">
        <f>IF($E742="",IF(INDEX(Mal!K$9:K$431,COUNTIF($E$108:$F741,"")-COUNT($H$108:$H741)+1,0)=M741,"",INDEX(Mal!K$9:K$431,COUNTIF($E$108:$F741,"")-COUNT($H$108:$H741)+1,0)),"")</f>
        <v>#N/A</v>
      </c>
      <c r="N742" s="39" t="e">
        <f>IF($E742="",IF(INDEX(Mal!L$9:L$431,COUNTIF($E$108:$F741,"")-COUNT($H$108:$H741)+1,0)=N741,"",INDEX(Mal!L$9:L$431,COUNTIF($E$108:$F741,"")-COUNT($H$108:$H741)+1,0)),"")</f>
        <v>#N/A</v>
      </c>
      <c r="O742" s="39" t="e">
        <f>IF($E742="",IF(INDEX(Mal!M$9:M$431,COUNTIF($E$108:$F741,"")-COUNT($H$108:$H741)+1,0)=O741,"",INDEX(Mal!M$9:M$431,COUNTIF($E$108:$F741,"")-COUNT($H$108:$H741)+1,0)),"")</f>
        <v>#N/A</v>
      </c>
      <c r="P742" s="39" t="e">
        <f>IF($E742="",IF(INDEX(Mal!N$9:N$431,COUNTIF($E$108:$F741,"")-COUNT($H$108:$H741)+1,0)=P741,"",INDEX(Mal!N$9:N$431,COUNTIF($E$108:$F741,"")-COUNT($H$108:$H741)+1,0)),"")</f>
        <v>#N/A</v>
      </c>
      <c r="Q742" s="39" t="e">
        <f>IF($E742="",IF(INDEX(Mal!O$9:O$431,COUNTIF($E$108:$F741,"")-COUNT($H$108:$H741)+1,0)=Q741,"",INDEX(Mal!O$9:O$431,COUNTIF($E$108:$F741,"")-COUNT($H$108:$H741)+1,0)),"")</f>
        <v>#N/A</v>
      </c>
      <c r="R742" s="39" t="e">
        <f>IF($E742="",IF(INDEX(Mal!P$9:P$431,COUNTIF($E$108:$F741,"")-COUNT($H$108:$H741)+1,0)=R741,"",INDEX(Mal!P$9:P$431,COUNTIF($E$108:$F741,"")-COUNT($H$108:$H741)+1,0)),"")</f>
        <v>#N/A</v>
      </c>
      <c r="S742" s="39" t="e">
        <f>IF($E742="",IF(INDEX(Mal!Q$9:Q$431,COUNTIF($E$108:$F741,"")-COUNT($H$108:$H741)+1,0)=S741,"",INDEX(Mal!Q$9:Q$431,COUNTIF($E$108:$F741,"")-COUNT($H$108:$H741)+1,0)),"")</f>
        <v>#N/A</v>
      </c>
      <c r="T742" s="39" t="e">
        <f>IF($E742="",IF(INDEX(Mal!R$9:R$431,COUNTIF($E$108:$F741,"")-COUNT($H$108:$H741)+1,0)=T741,"",INDEX(Mal!R$9:R$431,COUNTIF($E$108:$F741,"")-COUNT($H$108:$H741)+1,0)),"")</f>
        <v>#N/A</v>
      </c>
      <c r="U742" s="39" t="e">
        <f>IF($E742="",IF(INDEX(Mal!S$9:S$431,COUNTIF($E$108:$F741,"")-COUNT($H$108:$H741)+1,0)=U741,"",INDEX(Mal!S$9:S$431,COUNTIF($E$108:$F741,"")-COUNT($H$108:$H741)+1,0)),"")</f>
        <v>#N/A</v>
      </c>
      <c r="V742" s="39" t="e">
        <f t="shared" si="36"/>
        <v>#N/A</v>
      </c>
      <c r="W742" s="39" t="e">
        <f>IF(IF(AND(E742="",F742=""),INDEX(Mal!I$9:I$431,(COUNT($H$108:$H742)-COUNTIF($V$108:$V742,"")),0),"")="","",IF(AND(E742="",F742=""),INDEX(Mal!I$9:I$431,(COUNT($H$108:$H742)-COUNTIF($V$108:$V742,"")),0),""))</f>
        <v>#N/A</v>
      </c>
      <c r="X742" s="39" t="e">
        <f>IF($E742="",IF(INDEX(Mal!J$9:J$431,COUNTIF($E$108:$F741,"")-COUNT($H$108:$H741)+1,0)=X741,"",INDEX(Mal!J$9:J$431,COUNTIF($E$108:$F741,"")-COUNT($H$108:$H741)+1,0)),"")</f>
        <v>#N/A</v>
      </c>
      <c r="Y742" s="39" t="e">
        <f>IF(AND(Y741="",$H742=$H741),"",IF(VLOOKUP($H742,Mal!$A$9:$T$431,20,0)='Sales Orders'!Y741,"",VLOOKUP($H742,Mal!$A$9:$T$431,20,0)))</f>
        <v>#N/A</v>
      </c>
      <c r="Z742" s="39" t="e">
        <f t="shared" si="37"/>
        <v>#N/A</v>
      </c>
    </row>
    <row r="743" spans="1:26">
      <c r="A743" t="str">
        <f>IFERROR(IF(VLOOKUP(H743,Mal!$A$9:$A$431,1,0),"","END"),"END")</f>
        <v>END</v>
      </c>
      <c r="B743" s="39" t="e">
        <f>IF($E743="",IF(INDEX(Mal!$D$9:$D$431,COUNTIF($E$108:$F742,"")-COUNT($H$108:$H742)+1,0)=B742,"",INDEX(Mal!$D$9:$D$431,COUNTIF($E$108:$F742,"")-COUNT($H$108:$H742)+1,0)),"")</f>
        <v>#N/A</v>
      </c>
      <c r="C743" s="39" t="e">
        <f t="shared" si="38"/>
        <v>#N/A</v>
      </c>
      <c r="D743" s="39" t="e">
        <f>IF($E743="",IF(INDEX(Mal!$F$9:$F$431,COUNTIF($E$108:$F742,"")-COUNT($H$108:$H742)+1,0)=D742,"",INDEX(Mal!$F$9:$F$431,COUNTIF($E$108:$F742,"")-COUNT($H$108:$H742)+1,0)),"")</f>
        <v>#N/A</v>
      </c>
      <c r="E743" s="39" t="e">
        <f>IF(AND(E742="",$H743=$H742),"",IF(VLOOKUP(H743,Mal!$A$9:$B$431,2,0)='Sales Orders'!E742,"",VLOOKUP($H743,Mal!$A$9:$B$431,2,0)))</f>
        <v>#N/A</v>
      </c>
      <c r="F743" s="39" t="e">
        <f>IF($E743="",IF(INDEX(Mal!$C$9:$C$431,COUNTIF($E$108:$F742,"")-COUNT($H$108:$H742)+1,0)=F742,"",INDEX(Mal!$C$9:$C$431,COUNTIF($E$108:$F742,"")-COUNT($H$108:$H742)+1,0)),"")</f>
        <v>#N/A</v>
      </c>
      <c r="G743" s="39" t="e">
        <f t="shared" si="39"/>
        <v>#N/A</v>
      </c>
      <c r="H743" s="39">
        <f>IF(COUNTIF(Mal!$A$9:$A$431,'Sales Orders'!H742)+COUNTIFS(Mal!$A$9:$A$431,H742,Mal!$B$9:$B$431,"&lt;&gt;")+COUNTIFS(Mal!$A$9:$A$431,H742,Mal!$C$9:$C$431,"&lt;&gt;")=COUNTIF('Sales Orders'!$H$108:H742,'Sales Orders'!H742),'Sales Orders'!H742+1,'Sales Orders'!H742)</f>
        <v>2</v>
      </c>
      <c r="I743" s="39" t="e">
        <f>IF(E743="","",IF(Mal!$C$5="","",Mal!$C$5))</f>
        <v>#N/A</v>
      </c>
      <c r="J743" s="39" t="e">
        <f>IF(AND(J742="",$H743=$H742),"",IF(VLOOKUP($H743,Mal!$A$9:$H$431,7,0)='Sales Orders'!J742,"",VLOOKUP($H743,Mal!$A$9:$H$431,7,0)))</f>
        <v>#N/A</v>
      </c>
      <c r="K743" s="39" t="e">
        <f>IF(AND(K742="",$H743=$H742),"",IF(VLOOKUP($H743,Mal!$A$9:$H$431,8,0)='Sales Orders'!K742,"",VLOOKUP($H743,Mal!$A$9:$H$431,8,0)))</f>
        <v>#N/A</v>
      </c>
      <c r="L743" s="39" t="e">
        <f>IF(E743="","",IF(Mal!$C$6="","",Mal!$C$6))</f>
        <v>#N/A</v>
      </c>
      <c r="M743" s="39" t="e">
        <f>IF($E743="",IF(INDEX(Mal!K$9:K$431,COUNTIF($E$108:$F742,"")-COUNT($H$108:$H742)+1,0)=M742,"",INDEX(Mal!K$9:K$431,COUNTIF($E$108:$F742,"")-COUNT($H$108:$H742)+1,0)),"")</f>
        <v>#N/A</v>
      </c>
      <c r="N743" s="39" t="e">
        <f>IF($E743="",IF(INDEX(Mal!L$9:L$431,COUNTIF($E$108:$F742,"")-COUNT($H$108:$H742)+1,0)=N742,"",INDEX(Mal!L$9:L$431,COUNTIF($E$108:$F742,"")-COUNT($H$108:$H742)+1,0)),"")</f>
        <v>#N/A</v>
      </c>
      <c r="O743" s="39" t="e">
        <f>IF($E743="",IF(INDEX(Mal!M$9:M$431,COUNTIF($E$108:$F742,"")-COUNT($H$108:$H742)+1,0)=O742,"",INDEX(Mal!M$9:M$431,COUNTIF($E$108:$F742,"")-COUNT($H$108:$H742)+1,0)),"")</f>
        <v>#N/A</v>
      </c>
      <c r="P743" s="39" t="e">
        <f>IF($E743="",IF(INDEX(Mal!N$9:N$431,COUNTIF($E$108:$F742,"")-COUNT($H$108:$H742)+1,0)=P742,"",INDEX(Mal!N$9:N$431,COUNTIF($E$108:$F742,"")-COUNT($H$108:$H742)+1,0)),"")</f>
        <v>#N/A</v>
      </c>
      <c r="Q743" s="39" t="e">
        <f>IF($E743="",IF(INDEX(Mal!O$9:O$431,COUNTIF($E$108:$F742,"")-COUNT($H$108:$H742)+1,0)=Q742,"",INDEX(Mal!O$9:O$431,COUNTIF($E$108:$F742,"")-COUNT($H$108:$H742)+1,0)),"")</f>
        <v>#N/A</v>
      </c>
      <c r="R743" s="39" t="e">
        <f>IF($E743="",IF(INDEX(Mal!P$9:P$431,COUNTIF($E$108:$F742,"")-COUNT($H$108:$H742)+1,0)=R742,"",INDEX(Mal!P$9:P$431,COUNTIF($E$108:$F742,"")-COUNT($H$108:$H742)+1,0)),"")</f>
        <v>#N/A</v>
      </c>
      <c r="S743" s="39" t="e">
        <f>IF($E743="",IF(INDEX(Mal!Q$9:Q$431,COUNTIF($E$108:$F742,"")-COUNT($H$108:$H742)+1,0)=S742,"",INDEX(Mal!Q$9:Q$431,COUNTIF($E$108:$F742,"")-COUNT($H$108:$H742)+1,0)),"")</f>
        <v>#N/A</v>
      </c>
      <c r="T743" s="39" t="e">
        <f>IF($E743="",IF(INDEX(Mal!R$9:R$431,COUNTIF($E$108:$F742,"")-COUNT($H$108:$H742)+1,0)=T742,"",INDEX(Mal!R$9:R$431,COUNTIF($E$108:$F742,"")-COUNT($H$108:$H742)+1,0)),"")</f>
        <v>#N/A</v>
      </c>
      <c r="U743" s="39" t="e">
        <f>IF($E743="",IF(INDEX(Mal!S$9:S$431,COUNTIF($E$108:$F742,"")-COUNT($H$108:$H742)+1,0)=U742,"",INDEX(Mal!S$9:S$431,COUNTIF($E$108:$F742,"")-COUNT($H$108:$H742)+1,0)),"")</f>
        <v>#N/A</v>
      </c>
      <c r="V743" s="39" t="e">
        <f t="shared" si="36"/>
        <v>#N/A</v>
      </c>
      <c r="W743" s="39" t="e">
        <f>IF(IF(AND(E743="",F743=""),INDEX(Mal!I$9:I$431,(COUNT($H$108:$H743)-COUNTIF($V$108:$V743,"")),0),"")="","",IF(AND(E743="",F743=""),INDEX(Mal!I$9:I$431,(COUNT($H$108:$H743)-COUNTIF($V$108:$V743,"")),0),""))</f>
        <v>#N/A</v>
      </c>
      <c r="X743" s="39" t="e">
        <f>IF($E743="",IF(INDEX(Mal!J$9:J$431,COUNTIF($E$108:$F742,"")-COUNT($H$108:$H742)+1,0)=X742,"",INDEX(Mal!J$9:J$431,COUNTIF($E$108:$F742,"")-COUNT($H$108:$H742)+1,0)),"")</f>
        <v>#N/A</v>
      </c>
      <c r="Y743" s="39" t="e">
        <f>IF(AND(Y742="",$H743=$H742),"",IF(VLOOKUP($H743,Mal!$A$9:$T$431,20,0)='Sales Orders'!Y742,"",VLOOKUP($H743,Mal!$A$9:$T$431,20,0)))</f>
        <v>#N/A</v>
      </c>
      <c r="Z743" s="39" t="e">
        <f t="shared" si="37"/>
        <v>#N/A</v>
      </c>
    </row>
    <row r="744" spans="1:26">
      <c r="A744" t="str">
        <f>IFERROR(IF(VLOOKUP(H744,Mal!$A$9:$A$431,1,0),"","END"),"END")</f>
        <v>END</v>
      </c>
      <c r="B744" s="39" t="e">
        <f>IF($E744="",IF(INDEX(Mal!$D$9:$D$431,COUNTIF($E$108:$F743,"")-COUNT($H$108:$H743)+1,0)=B743,"",INDEX(Mal!$D$9:$D$431,COUNTIF($E$108:$F743,"")-COUNT($H$108:$H743)+1,0)),"")</f>
        <v>#N/A</v>
      </c>
      <c r="C744" s="39" t="e">
        <f t="shared" si="38"/>
        <v>#N/A</v>
      </c>
      <c r="D744" s="39" t="e">
        <f>IF($E744="",IF(INDEX(Mal!$F$9:$F$431,COUNTIF($E$108:$F743,"")-COUNT($H$108:$H743)+1,0)=D743,"",INDEX(Mal!$F$9:$F$431,COUNTIF($E$108:$F743,"")-COUNT($H$108:$H743)+1,0)),"")</f>
        <v>#N/A</v>
      </c>
      <c r="E744" s="39" t="e">
        <f>IF(AND(E743="",$H744=$H743),"",IF(VLOOKUP(H744,Mal!$A$9:$B$431,2,0)='Sales Orders'!E743,"",VLOOKUP($H744,Mal!$A$9:$B$431,2,0)))</f>
        <v>#N/A</v>
      </c>
      <c r="F744" s="39" t="e">
        <f>IF($E744="",IF(INDEX(Mal!$C$9:$C$431,COUNTIF($E$108:$F743,"")-COUNT($H$108:$H743)+1,0)=F743,"",INDEX(Mal!$C$9:$C$431,COUNTIF($E$108:$F743,"")-COUNT($H$108:$H743)+1,0)),"")</f>
        <v>#N/A</v>
      </c>
      <c r="G744" s="39" t="e">
        <f t="shared" si="39"/>
        <v>#N/A</v>
      </c>
      <c r="H744" s="39">
        <f>IF(COUNTIF(Mal!$A$9:$A$431,'Sales Orders'!H743)+COUNTIFS(Mal!$A$9:$A$431,H743,Mal!$B$9:$B$431,"&lt;&gt;")+COUNTIFS(Mal!$A$9:$A$431,H743,Mal!$C$9:$C$431,"&lt;&gt;")=COUNTIF('Sales Orders'!$H$108:H743,'Sales Orders'!H743),'Sales Orders'!H743+1,'Sales Orders'!H743)</f>
        <v>2</v>
      </c>
      <c r="I744" s="39" t="e">
        <f>IF(E744="","",IF(Mal!$C$5="","",Mal!$C$5))</f>
        <v>#N/A</v>
      </c>
      <c r="J744" s="39" t="e">
        <f>IF(AND(J743="",$H744=$H743),"",IF(VLOOKUP($H744,Mal!$A$9:$H$431,7,0)='Sales Orders'!J743,"",VLOOKUP($H744,Mal!$A$9:$H$431,7,0)))</f>
        <v>#N/A</v>
      </c>
      <c r="K744" s="39" t="e">
        <f>IF(AND(K743="",$H744=$H743),"",IF(VLOOKUP($H744,Mal!$A$9:$H$431,8,0)='Sales Orders'!K743,"",VLOOKUP($H744,Mal!$A$9:$H$431,8,0)))</f>
        <v>#N/A</v>
      </c>
      <c r="L744" s="39" t="e">
        <f>IF(E744="","",IF(Mal!$C$6="","",Mal!$C$6))</f>
        <v>#N/A</v>
      </c>
      <c r="M744" s="39" t="e">
        <f>IF($E744="",IF(INDEX(Mal!K$9:K$431,COUNTIF($E$108:$F743,"")-COUNT($H$108:$H743)+1,0)=M743,"",INDEX(Mal!K$9:K$431,COUNTIF($E$108:$F743,"")-COUNT($H$108:$H743)+1,0)),"")</f>
        <v>#N/A</v>
      </c>
      <c r="N744" s="39" t="e">
        <f>IF($E744="",IF(INDEX(Mal!L$9:L$431,COUNTIF($E$108:$F743,"")-COUNT($H$108:$H743)+1,0)=N743,"",INDEX(Mal!L$9:L$431,COUNTIF($E$108:$F743,"")-COUNT($H$108:$H743)+1,0)),"")</f>
        <v>#N/A</v>
      </c>
      <c r="O744" s="39" t="e">
        <f>IF($E744="",IF(INDEX(Mal!M$9:M$431,COUNTIF($E$108:$F743,"")-COUNT($H$108:$H743)+1,0)=O743,"",INDEX(Mal!M$9:M$431,COUNTIF($E$108:$F743,"")-COUNT($H$108:$H743)+1,0)),"")</f>
        <v>#N/A</v>
      </c>
      <c r="P744" s="39" t="e">
        <f>IF($E744="",IF(INDEX(Mal!N$9:N$431,COUNTIF($E$108:$F743,"")-COUNT($H$108:$H743)+1,0)=P743,"",INDEX(Mal!N$9:N$431,COUNTIF($E$108:$F743,"")-COUNT($H$108:$H743)+1,0)),"")</f>
        <v>#N/A</v>
      </c>
      <c r="Q744" s="39" t="e">
        <f>IF($E744="",IF(INDEX(Mal!O$9:O$431,COUNTIF($E$108:$F743,"")-COUNT($H$108:$H743)+1,0)=Q743,"",INDEX(Mal!O$9:O$431,COUNTIF($E$108:$F743,"")-COUNT($H$108:$H743)+1,0)),"")</f>
        <v>#N/A</v>
      </c>
      <c r="R744" s="39" t="e">
        <f>IF($E744="",IF(INDEX(Mal!P$9:P$431,COUNTIF($E$108:$F743,"")-COUNT($H$108:$H743)+1,0)=R743,"",INDEX(Mal!P$9:P$431,COUNTIF($E$108:$F743,"")-COUNT($H$108:$H743)+1,0)),"")</f>
        <v>#N/A</v>
      </c>
      <c r="S744" s="39" t="e">
        <f>IF($E744="",IF(INDEX(Mal!Q$9:Q$431,COUNTIF($E$108:$F743,"")-COUNT($H$108:$H743)+1,0)=S743,"",INDEX(Mal!Q$9:Q$431,COUNTIF($E$108:$F743,"")-COUNT($H$108:$H743)+1,0)),"")</f>
        <v>#N/A</v>
      </c>
      <c r="T744" s="39" t="e">
        <f>IF($E744="",IF(INDEX(Mal!R$9:R$431,COUNTIF($E$108:$F743,"")-COUNT($H$108:$H743)+1,0)=T743,"",INDEX(Mal!R$9:R$431,COUNTIF($E$108:$F743,"")-COUNT($H$108:$H743)+1,0)),"")</f>
        <v>#N/A</v>
      </c>
      <c r="U744" s="39" t="e">
        <f>IF($E744="",IF(INDEX(Mal!S$9:S$431,COUNTIF($E$108:$F743,"")-COUNT($H$108:$H743)+1,0)=U743,"",INDEX(Mal!S$9:S$431,COUNTIF($E$108:$F743,"")-COUNT($H$108:$H743)+1,0)),"")</f>
        <v>#N/A</v>
      </c>
      <c r="V744" s="39" t="e">
        <f t="shared" si="36"/>
        <v>#N/A</v>
      </c>
      <c r="W744" s="39" t="e">
        <f>IF(IF(AND(E744="",F744=""),INDEX(Mal!I$9:I$431,(COUNT($H$108:$H744)-COUNTIF($V$108:$V744,"")),0),"")="","",IF(AND(E744="",F744=""),INDEX(Mal!I$9:I$431,(COUNT($H$108:$H744)-COUNTIF($V$108:$V744,"")),0),""))</f>
        <v>#N/A</v>
      </c>
      <c r="X744" s="39" t="e">
        <f>IF($E744="",IF(INDEX(Mal!J$9:J$431,COUNTIF($E$108:$F743,"")-COUNT($H$108:$H743)+1,0)=X743,"",INDEX(Mal!J$9:J$431,COUNTIF($E$108:$F743,"")-COUNT($H$108:$H743)+1,0)),"")</f>
        <v>#N/A</v>
      </c>
      <c r="Y744" s="39" t="e">
        <f>IF(AND(Y743="",$H744=$H743),"",IF(VLOOKUP($H744,Mal!$A$9:$T$431,20,0)='Sales Orders'!Y743,"",VLOOKUP($H744,Mal!$A$9:$T$431,20,0)))</f>
        <v>#N/A</v>
      </c>
      <c r="Z744" s="39" t="e">
        <f t="shared" si="37"/>
        <v>#N/A</v>
      </c>
    </row>
    <row r="745" spans="1:26">
      <c r="A745" t="str">
        <f>IFERROR(IF(VLOOKUP(H745,Mal!$A$9:$A$431,1,0),"","END"),"END")</f>
        <v>END</v>
      </c>
      <c r="B745" s="39" t="e">
        <f>IF($E745="",IF(INDEX(Mal!$D$9:$D$431,COUNTIF($E$108:$F744,"")-COUNT($H$108:$H744)+1,0)=B744,"",INDEX(Mal!$D$9:$D$431,COUNTIF($E$108:$F744,"")-COUNT($H$108:$H744)+1,0)),"")</f>
        <v>#N/A</v>
      </c>
      <c r="C745" s="39" t="e">
        <f t="shared" si="38"/>
        <v>#N/A</v>
      </c>
      <c r="D745" s="39" t="e">
        <f>IF($E745="",IF(INDEX(Mal!$F$9:$F$431,COUNTIF($E$108:$F744,"")-COUNT($H$108:$H744)+1,0)=D744,"",INDEX(Mal!$F$9:$F$431,COUNTIF($E$108:$F744,"")-COUNT($H$108:$H744)+1,0)),"")</f>
        <v>#N/A</v>
      </c>
      <c r="E745" s="39" t="e">
        <f>IF(AND(E744="",$H745=$H744),"",IF(VLOOKUP(H745,Mal!$A$9:$B$431,2,0)='Sales Orders'!E744,"",VLOOKUP($H745,Mal!$A$9:$B$431,2,0)))</f>
        <v>#N/A</v>
      </c>
      <c r="F745" s="39" t="e">
        <f>IF($E745="",IF(INDEX(Mal!$C$9:$C$431,COUNTIF($E$108:$F744,"")-COUNT($H$108:$H744)+1,0)=F744,"",INDEX(Mal!$C$9:$C$431,COUNTIF($E$108:$F744,"")-COUNT($H$108:$H744)+1,0)),"")</f>
        <v>#N/A</v>
      </c>
      <c r="G745" s="39" t="e">
        <f t="shared" si="39"/>
        <v>#N/A</v>
      </c>
      <c r="H745" s="39">
        <f>IF(COUNTIF(Mal!$A$9:$A$431,'Sales Orders'!H744)+COUNTIFS(Mal!$A$9:$A$431,H744,Mal!$B$9:$B$431,"&lt;&gt;")+COUNTIFS(Mal!$A$9:$A$431,H744,Mal!$C$9:$C$431,"&lt;&gt;")=COUNTIF('Sales Orders'!$H$108:H744,'Sales Orders'!H744),'Sales Orders'!H744+1,'Sales Orders'!H744)</f>
        <v>2</v>
      </c>
      <c r="I745" s="39" t="e">
        <f>IF(E745="","",IF(Mal!$C$5="","",Mal!$C$5))</f>
        <v>#N/A</v>
      </c>
      <c r="J745" s="39" t="e">
        <f>IF(AND(J744="",$H745=$H744),"",IF(VLOOKUP($H745,Mal!$A$9:$H$431,7,0)='Sales Orders'!J744,"",VLOOKUP($H745,Mal!$A$9:$H$431,7,0)))</f>
        <v>#N/A</v>
      </c>
      <c r="K745" s="39" t="e">
        <f>IF(AND(K744="",$H745=$H744),"",IF(VLOOKUP($H745,Mal!$A$9:$H$431,8,0)='Sales Orders'!K744,"",VLOOKUP($H745,Mal!$A$9:$H$431,8,0)))</f>
        <v>#N/A</v>
      </c>
      <c r="L745" s="39" t="e">
        <f>IF(E745="","",IF(Mal!$C$6="","",Mal!$C$6))</f>
        <v>#N/A</v>
      </c>
      <c r="M745" s="39" t="e">
        <f>IF($E745="",IF(INDEX(Mal!K$9:K$431,COUNTIF($E$108:$F744,"")-COUNT($H$108:$H744)+1,0)=M744,"",INDEX(Mal!K$9:K$431,COUNTIF($E$108:$F744,"")-COUNT($H$108:$H744)+1,0)),"")</f>
        <v>#N/A</v>
      </c>
      <c r="N745" s="39" t="e">
        <f>IF($E745="",IF(INDEX(Mal!L$9:L$431,COUNTIF($E$108:$F744,"")-COUNT($H$108:$H744)+1,0)=N744,"",INDEX(Mal!L$9:L$431,COUNTIF($E$108:$F744,"")-COUNT($H$108:$H744)+1,0)),"")</f>
        <v>#N/A</v>
      </c>
      <c r="O745" s="39" t="e">
        <f>IF($E745="",IF(INDEX(Mal!M$9:M$431,COUNTIF($E$108:$F744,"")-COUNT($H$108:$H744)+1,0)=O744,"",INDEX(Mal!M$9:M$431,COUNTIF($E$108:$F744,"")-COUNT($H$108:$H744)+1,0)),"")</f>
        <v>#N/A</v>
      </c>
      <c r="P745" s="39" t="e">
        <f>IF($E745="",IF(INDEX(Mal!N$9:N$431,COUNTIF($E$108:$F744,"")-COUNT($H$108:$H744)+1,0)=P744,"",INDEX(Mal!N$9:N$431,COUNTIF($E$108:$F744,"")-COUNT($H$108:$H744)+1,0)),"")</f>
        <v>#N/A</v>
      </c>
      <c r="Q745" s="39" t="e">
        <f>IF($E745="",IF(INDEX(Mal!O$9:O$431,COUNTIF($E$108:$F744,"")-COUNT($H$108:$H744)+1,0)=Q744,"",INDEX(Mal!O$9:O$431,COUNTIF($E$108:$F744,"")-COUNT($H$108:$H744)+1,0)),"")</f>
        <v>#N/A</v>
      </c>
      <c r="R745" s="39" t="e">
        <f>IF($E745="",IF(INDEX(Mal!P$9:P$431,COUNTIF($E$108:$F744,"")-COUNT($H$108:$H744)+1,0)=R744,"",INDEX(Mal!P$9:P$431,COUNTIF($E$108:$F744,"")-COUNT($H$108:$H744)+1,0)),"")</f>
        <v>#N/A</v>
      </c>
      <c r="S745" s="39" t="e">
        <f>IF($E745="",IF(INDEX(Mal!Q$9:Q$431,COUNTIF($E$108:$F744,"")-COUNT($H$108:$H744)+1,0)=S744,"",INDEX(Mal!Q$9:Q$431,COUNTIF($E$108:$F744,"")-COUNT($H$108:$H744)+1,0)),"")</f>
        <v>#N/A</v>
      </c>
      <c r="T745" s="39" t="e">
        <f>IF($E745="",IF(INDEX(Mal!R$9:R$431,COUNTIF($E$108:$F744,"")-COUNT($H$108:$H744)+1,0)=T744,"",INDEX(Mal!R$9:R$431,COUNTIF($E$108:$F744,"")-COUNT($H$108:$H744)+1,0)),"")</f>
        <v>#N/A</v>
      </c>
      <c r="U745" s="39" t="e">
        <f>IF($E745="",IF(INDEX(Mal!S$9:S$431,COUNTIF($E$108:$F744,"")-COUNT($H$108:$H744)+1,0)=U744,"",INDEX(Mal!S$9:S$431,COUNTIF($E$108:$F744,"")-COUNT($H$108:$H744)+1,0)),"")</f>
        <v>#N/A</v>
      </c>
      <c r="V745" s="39" t="e">
        <f t="shared" si="36"/>
        <v>#N/A</v>
      </c>
      <c r="W745" s="39" t="e">
        <f>IF(IF(AND(E745="",F745=""),INDEX(Mal!I$9:I$431,(COUNT($H$108:$H745)-COUNTIF($V$108:$V745,"")),0),"")="","",IF(AND(E745="",F745=""),INDEX(Mal!I$9:I$431,(COUNT($H$108:$H745)-COUNTIF($V$108:$V745,"")),0),""))</f>
        <v>#N/A</v>
      </c>
      <c r="X745" s="39" t="e">
        <f>IF($E745="",IF(INDEX(Mal!J$9:J$431,COUNTIF($E$108:$F744,"")-COUNT($H$108:$H744)+1,0)=X744,"",INDEX(Mal!J$9:J$431,COUNTIF($E$108:$F744,"")-COUNT($H$108:$H744)+1,0)),"")</f>
        <v>#N/A</v>
      </c>
      <c r="Y745" s="39" t="e">
        <f>IF(AND(Y744="",$H745=$H744),"",IF(VLOOKUP($H745,Mal!$A$9:$T$431,20,0)='Sales Orders'!Y744,"",VLOOKUP($H745,Mal!$A$9:$T$431,20,0)))</f>
        <v>#N/A</v>
      </c>
      <c r="Z745" s="39" t="e">
        <f t="shared" si="37"/>
        <v>#N/A</v>
      </c>
    </row>
    <row r="746" spans="1:26">
      <c r="A746" t="str">
        <f>IFERROR(IF(VLOOKUP(H746,Mal!$A$9:$A$431,1,0),"","END"),"END")</f>
        <v>END</v>
      </c>
      <c r="B746" s="39" t="e">
        <f>IF($E746="",IF(INDEX(Mal!$D$9:$D$431,COUNTIF($E$108:$F745,"")-COUNT($H$108:$H745)+1,0)=B745,"",INDEX(Mal!$D$9:$D$431,COUNTIF($E$108:$F745,"")-COUNT($H$108:$H745)+1,0)),"")</f>
        <v>#N/A</v>
      </c>
      <c r="C746" s="39" t="e">
        <f t="shared" si="38"/>
        <v>#N/A</v>
      </c>
      <c r="D746" s="39" t="e">
        <f>IF($E746="",IF(INDEX(Mal!$F$9:$F$431,COUNTIF($E$108:$F745,"")-COUNT($H$108:$H745)+1,0)=D745,"",INDEX(Mal!$F$9:$F$431,COUNTIF($E$108:$F745,"")-COUNT($H$108:$H745)+1,0)),"")</f>
        <v>#N/A</v>
      </c>
      <c r="E746" s="39" t="e">
        <f>IF(AND(E745="",$H746=$H745),"",IF(VLOOKUP(H746,Mal!$A$9:$B$431,2,0)='Sales Orders'!E745,"",VLOOKUP($H746,Mal!$A$9:$B$431,2,0)))</f>
        <v>#N/A</v>
      </c>
      <c r="F746" s="39" t="e">
        <f>IF($E746="",IF(INDEX(Mal!$C$9:$C$431,COUNTIF($E$108:$F745,"")-COUNT($H$108:$H745)+1,0)=F745,"",INDEX(Mal!$C$9:$C$431,COUNTIF($E$108:$F745,"")-COUNT($H$108:$H745)+1,0)),"")</f>
        <v>#N/A</v>
      </c>
      <c r="G746" s="39" t="e">
        <f t="shared" si="39"/>
        <v>#N/A</v>
      </c>
      <c r="H746" s="39">
        <f>IF(COUNTIF(Mal!$A$9:$A$431,'Sales Orders'!H745)+COUNTIFS(Mal!$A$9:$A$431,H745,Mal!$B$9:$B$431,"&lt;&gt;")+COUNTIFS(Mal!$A$9:$A$431,H745,Mal!$C$9:$C$431,"&lt;&gt;")=COUNTIF('Sales Orders'!$H$108:H745,'Sales Orders'!H745),'Sales Orders'!H745+1,'Sales Orders'!H745)</f>
        <v>2</v>
      </c>
      <c r="I746" s="39" t="e">
        <f>IF(E746="","",IF(Mal!$C$5="","",Mal!$C$5))</f>
        <v>#N/A</v>
      </c>
      <c r="J746" s="39" t="e">
        <f>IF(AND(J745="",$H746=$H745),"",IF(VLOOKUP($H746,Mal!$A$9:$H$431,7,0)='Sales Orders'!J745,"",VLOOKUP($H746,Mal!$A$9:$H$431,7,0)))</f>
        <v>#N/A</v>
      </c>
      <c r="K746" s="39" t="e">
        <f>IF(AND(K745="",$H746=$H745),"",IF(VLOOKUP($H746,Mal!$A$9:$H$431,8,0)='Sales Orders'!K745,"",VLOOKUP($H746,Mal!$A$9:$H$431,8,0)))</f>
        <v>#N/A</v>
      </c>
      <c r="L746" s="39" t="e">
        <f>IF(E746="","",IF(Mal!$C$6="","",Mal!$C$6))</f>
        <v>#N/A</v>
      </c>
      <c r="M746" s="39" t="e">
        <f>IF($E746="",IF(INDEX(Mal!K$9:K$431,COUNTIF($E$108:$F745,"")-COUNT($H$108:$H745)+1,0)=M745,"",INDEX(Mal!K$9:K$431,COUNTIF($E$108:$F745,"")-COUNT($H$108:$H745)+1,0)),"")</f>
        <v>#N/A</v>
      </c>
      <c r="N746" s="39" t="e">
        <f>IF($E746="",IF(INDEX(Mal!L$9:L$431,COUNTIF($E$108:$F745,"")-COUNT($H$108:$H745)+1,0)=N745,"",INDEX(Mal!L$9:L$431,COUNTIF($E$108:$F745,"")-COUNT($H$108:$H745)+1,0)),"")</f>
        <v>#N/A</v>
      </c>
      <c r="O746" s="39" t="e">
        <f>IF($E746="",IF(INDEX(Mal!M$9:M$431,COUNTIF($E$108:$F745,"")-COUNT($H$108:$H745)+1,0)=O745,"",INDEX(Mal!M$9:M$431,COUNTIF($E$108:$F745,"")-COUNT($H$108:$H745)+1,0)),"")</f>
        <v>#N/A</v>
      </c>
      <c r="P746" s="39" t="e">
        <f>IF($E746="",IF(INDEX(Mal!N$9:N$431,COUNTIF($E$108:$F745,"")-COUNT($H$108:$H745)+1,0)=P745,"",INDEX(Mal!N$9:N$431,COUNTIF($E$108:$F745,"")-COUNT($H$108:$H745)+1,0)),"")</f>
        <v>#N/A</v>
      </c>
      <c r="Q746" s="39" t="e">
        <f>IF($E746="",IF(INDEX(Mal!O$9:O$431,COUNTIF($E$108:$F745,"")-COUNT($H$108:$H745)+1,0)=Q745,"",INDEX(Mal!O$9:O$431,COUNTIF($E$108:$F745,"")-COUNT($H$108:$H745)+1,0)),"")</f>
        <v>#N/A</v>
      </c>
      <c r="R746" s="39" t="e">
        <f>IF($E746="",IF(INDEX(Mal!P$9:P$431,COUNTIF($E$108:$F745,"")-COUNT($H$108:$H745)+1,0)=R745,"",INDEX(Mal!P$9:P$431,COUNTIF($E$108:$F745,"")-COUNT($H$108:$H745)+1,0)),"")</f>
        <v>#N/A</v>
      </c>
      <c r="S746" s="39" t="e">
        <f>IF($E746="",IF(INDEX(Mal!Q$9:Q$431,COUNTIF($E$108:$F745,"")-COUNT($H$108:$H745)+1,0)=S745,"",INDEX(Mal!Q$9:Q$431,COUNTIF($E$108:$F745,"")-COUNT($H$108:$H745)+1,0)),"")</f>
        <v>#N/A</v>
      </c>
      <c r="T746" s="39" t="e">
        <f>IF($E746="",IF(INDEX(Mal!R$9:R$431,COUNTIF($E$108:$F745,"")-COUNT($H$108:$H745)+1,0)=T745,"",INDEX(Mal!R$9:R$431,COUNTIF($E$108:$F745,"")-COUNT($H$108:$H745)+1,0)),"")</f>
        <v>#N/A</v>
      </c>
      <c r="U746" s="39" t="e">
        <f>IF($E746="",IF(INDEX(Mal!S$9:S$431,COUNTIF($E$108:$F745,"")-COUNT($H$108:$H745)+1,0)=U745,"",INDEX(Mal!S$9:S$431,COUNTIF($E$108:$F745,"")-COUNT($H$108:$H745)+1,0)),"")</f>
        <v>#N/A</v>
      </c>
      <c r="V746" s="39" t="e">
        <f t="shared" si="36"/>
        <v>#N/A</v>
      </c>
      <c r="W746" s="39" t="e">
        <f>IF(IF(AND(E746="",F746=""),INDEX(Mal!I$9:I$431,(COUNT($H$108:$H746)-COUNTIF($V$108:$V746,"")),0),"")="","",IF(AND(E746="",F746=""),INDEX(Mal!I$9:I$431,(COUNT($H$108:$H746)-COUNTIF($V$108:$V746,"")),0),""))</f>
        <v>#N/A</v>
      </c>
      <c r="X746" s="39" t="e">
        <f>IF($E746="",IF(INDEX(Mal!J$9:J$431,COUNTIF($E$108:$F745,"")-COUNT($H$108:$H745)+1,0)=X745,"",INDEX(Mal!J$9:J$431,COUNTIF($E$108:$F745,"")-COUNT($H$108:$H745)+1,0)),"")</f>
        <v>#N/A</v>
      </c>
      <c r="Y746" s="39" t="e">
        <f>IF(AND(Y745="",$H746=$H745),"",IF(VLOOKUP($H746,Mal!$A$9:$T$431,20,0)='Sales Orders'!Y745,"",VLOOKUP($H746,Mal!$A$9:$T$431,20,0)))</f>
        <v>#N/A</v>
      </c>
      <c r="Z746" s="39" t="e">
        <f t="shared" si="37"/>
        <v>#N/A</v>
      </c>
    </row>
    <row r="747" spans="1:26">
      <c r="A747" t="str">
        <f>IFERROR(IF(VLOOKUP(H747,Mal!$A$9:$A$431,1,0),"","END"),"END")</f>
        <v>END</v>
      </c>
      <c r="B747" s="39" t="e">
        <f>IF($E747="",IF(INDEX(Mal!$D$9:$D$431,COUNTIF($E$108:$F746,"")-COUNT($H$108:$H746)+1,0)=B746,"",INDEX(Mal!$D$9:$D$431,COUNTIF($E$108:$F746,"")-COUNT($H$108:$H746)+1,0)),"")</f>
        <v>#N/A</v>
      </c>
      <c r="C747" s="39" t="e">
        <f t="shared" si="38"/>
        <v>#N/A</v>
      </c>
      <c r="D747" s="39" t="e">
        <f>IF($E747="",IF(INDEX(Mal!$F$9:$F$431,COUNTIF($E$108:$F746,"")-COUNT($H$108:$H746)+1,0)=D746,"",INDEX(Mal!$F$9:$F$431,COUNTIF($E$108:$F746,"")-COUNT($H$108:$H746)+1,0)),"")</f>
        <v>#N/A</v>
      </c>
      <c r="E747" s="39" t="e">
        <f>IF(AND(E746="",$H747=$H746),"",IF(VLOOKUP(H747,Mal!$A$9:$B$431,2,0)='Sales Orders'!E746,"",VLOOKUP($H747,Mal!$A$9:$B$431,2,0)))</f>
        <v>#N/A</v>
      </c>
      <c r="F747" s="39" t="e">
        <f>IF($E747="",IF(INDEX(Mal!$C$9:$C$431,COUNTIF($E$108:$F746,"")-COUNT($H$108:$H746)+1,0)=F746,"",INDEX(Mal!$C$9:$C$431,COUNTIF($E$108:$F746,"")-COUNT($H$108:$H746)+1,0)),"")</f>
        <v>#N/A</v>
      </c>
      <c r="G747" s="39" t="e">
        <f t="shared" si="39"/>
        <v>#N/A</v>
      </c>
      <c r="H747" s="39">
        <f>IF(COUNTIF(Mal!$A$9:$A$431,'Sales Orders'!H746)+COUNTIFS(Mal!$A$9:$A$431,H746,Mal!$B$9:$B$431,"&lt;&gt;")+COUNTIFS(Mal!$A$9:$A$431,H746,Mal!$C$9:$C$431,"&lt;&gt;")=COUNTIF('Sales Orders'!$H$108:H746,'Sales Orders'!H746),'Sales Orders'!H746+1,'Sales Orders'!H746)</f>
        <v>2</v>
      </c>
      <c r="I747" s="39" t="e">
        <f>IF(E747="","",IF(Mal!$C$5="","",Mal!$C$5))</f>
        <v>#N/A</v>
      </c>
      <c r="J747" s="39" t="e">
        <f>IF(AND(J746="",$H747=$H746),"",IF(VLOOKUP($H747,Mal!$A$9:$H$431,7,0)='Sales Orders'!J746,"",VLOOKUP($H747,Mal!$A$9:$H$431,7,0)))</f>
        <v>#N/A</v>
      </c>
      <c r="K747" s="39" t="e">
        <f>IF(AND(K746="",$H747=$H746),"",IF(VLOOKUP($H747,Mal!$A$9:$H$431,8,0)='Sales Orders'!K746,"",VLOOKUP($H747,Mal!$A$9:$H$431,8,0)))</f>
        <v>#N/A</v>
      </c>
      <c r="L747" s="39" t="e">
        <f>IF(E747="","",IF(Mal!$C$6="","",Mal!$C$6))</f>
        <v>#N/A</v>
      </c>
      <c r="M747" s="39" t="e">
        <f>IF($E747="",IF(INDEX(Mal!K$9:K$431,COUNTIF($E$108:$F746,"")-COUNT($H$108:$H746)+1,0)=M746,"",INDEX(Mal!K$9:K$431,COUNTIF($E$108:$F746,"")-COUNT($H$108:$H746)+1,0)),"")</f>
        <v>#N/A</v>
      </c>
      <c r="N747" s="39" t="e">
        <f>IF($E747="",IF(INDEX(Mal!L$9:L$431,COUNTIF($E$108:$F746,"")-COUNT($H$108:$H746)+1,0)=N746,"",INDEX(Mal!L$9:L$431,COUNTIF($E$108:$F746,"")-COUNT($H$108:$H746)+1,0)),"")</f>
        <v>#N/A</v>
      </c>
      <c r="O747" s="39" t="e">
        <f>IF($E747="",IF(INDEX(Mal!M$9:M$431,COUNTIF($E$108:$F746,"")-COUNT($H$108:$H746)+1,0)=O746,"",INDEX(Mal!M$9:M$431,COUNTIF($E$108:$F746,"")-COUNT($H$108:$H746)+1,0)),"")</f>
        <v>#N/A</v>
      </c>
      <c r="P747" s="39" t="e">
        <f>IF($E747="",IF(INDEX(Mal!N$9:N$431,COUNTIF($E$108:$F746,"")-COUNT($H$108:$H746)+1,0)=P746,"",INDEX(Mal!N$9:N$431,COUNTIF($E$108:$F746,"")-COUNT($H$108:$H746)+1,0)),"")</f>
        <v>#N/A</v>
      </c>
      <c r="Q747" s="39" t="e">
        <f>IF($E747="",IF(INDEX(Mal!O$9:O$431,COUNTIF($E$108:$F746,"")-COUNT($H$108:$H746)+1,0)=Q746,"",INDEX(Mal!O$9:O$431,COUNTIF($E$108:$F746,"")-COUNT($H$108:$H746)+1,0)),"")</f>
        <v>#N/A</v>
      </c>
      <c r="R747" s="39" t="e">
        <f>IF($E747="",IF(INDEX(Mal!P$9:P$431,COUNTIF($E$108:$F746,"")-COUNT($H$108:$H746)+1,0)=R746,"",INDEX(Mal!P$9:P$431,COUNTIF($E$108:$F746,"")-COUNT($H$108:$H746)+1,0)),"")</f>
        <v>#N/A</v>
      </c>
      <c r="S747" s="39" t="e">
        <f>IF($E747="",IF(INDEX(Mal!Q$9:Q$431,COUNTIF($E$108:$F746,"")-COUNT($H$108:$H746)+1,0)=S746,"",INDEX(Mal!Q$9:Q$431,COUNTIF($E$108:$F746,"")-COUNT($H$108:$H746)+1,0)),"")</f>
        <v>#N/A</v>
      </c>
      <c r="T747" s="39" t="e">
        <f>IF($E747="",IF(INDEX(Mal!R$9:R$431,COUNTIF($E$108:$F746,"")-COUNT($H$108:$H746)+1,0)=T746,"",INDEX(Mal!R$9:R$431,COUNTIF($E$108:$F746,"")-COUNT($H$108:$H746)+1,0)),"")</f>
        <v>#N/A</v>
      </c>
      <c r="U747" s="39" t="e">
        <f>IF($E747="",IF(INDEX(Mal!S$9:S$431,COUNTIF($E$108:$F746,"")-COUNT($H$108:$H746)+1,0)=U746,"",INDEX(Mal!S$9:S$431,COUNTIF($E$108:$F746,"")-COUNT($H$108:$H746)+1,0)),"")</f>
        <v>#N/A</v>
      </c>
      <c r="V747" s="39" t="e">
        <f t="shared" si="36"/>
        <v>#N/A</v>
      </c>
      <c r="W747" s="39" t="e">
        <f>IF(IF(AND(E747="",F747=""),INDEX(Mal!I$9:I$431,(COUNT($H$108:$H747)-COUNTIF($V$108:$V747,"")),0),"")="","",IF(AND(E747="",F747=""),INDEX(Mal!I$9:I$431,(COUNT($H$108:$H747)-COUNTIF($V$108:$V747,"")),0),""))</f>
        <v>#N/A</v>
      </c>
      <c r="X747" s="39" t="e">
        <f>IF($E747="",IF(INDEX(Mal!J$9:J$431,COUNTIF($E$108:$F746,"")-COUNT($H$108:$H746)+1,0)=X746,"",INDEX(Mal!J$9:J$431,COUNTIF($E$108:$F746,"")-COUNT($H$108:$H746)+1,0)),"")</f>
        <v>#N/A</v>
      </c>
      <c r="Y747" s="39" t="e">
        <f>IF(AND(Y746="",$H747=$H746),"",IF(VLOOKUP($H747,Mal!$A$9:$T$431,20,0)='Sales Orders'!Y746,"",VLOOKUP($H747,Mal!$A$9:$T$431,20,0)))</f>
        <v>#N/A</v>
      </c>
      <c r="Z747" s="39" t="e">
        <f t="shared" si="37"/>
        <v>#N/A</v>
      </c>
    </row>
    <row r="748" spans="1:26">
      <c r="A748" t="str">
        <f>IFERROR(IF(VLOOKUP(H748,Mal!$A$9:$A$431,1,0),"","END"),"END")</f>
        <v>END</v>
      </c>
      <c r="B748" s="39" t="e">
        <f>IF($E748="",IF(INDEX(Mal!$D$9:$D$431,COUNTIF($E$108:$F747,"")-COUNT($H$108:$H747)+1,0)=B747,"",INDEX(Mal!$D$9:$D$431,COUNTIF($E$108:$F747,"")-COUNT($H$108:$H747)+1,0)),"")</f>
        <v>#N/A</v>
      </c>
      <c r="C748" s="39" t="e">
        <f t="shared" si="38"/>
        <v>#N/A</v>
      </c>
      <c r="D748" s="39" t="e">
        <f>IF($E748="",IF(INDEX(Mal!$F$9:$F$431,COUNTIF($E$108:$F747,"")-COUNT($H$108:$H747)+1,0)=D747,"",INDEX(Mal!$F$9:$F$431,COUNTIF($E$108:$F747,"")-COUNT($H$108:$H747)+1,0)),"")</f>
        <v>#N/A</v>
      </c>
      <c r="E748" s="39" t="e">
        <f>IF(AND(E747="",$H748=$H747),"",IF(VLOOKUP(H748,Mal!$A$9:$B$431,2,0)='Sales Orders'!E747,"",VLOOKUP($H748,Mal!$A$9:$B$431,2,0)))</f>
        <v>#N/A</v>
      </c>
      <c r="F748" s="39" t="e">
        <f>IF($E748="",IF(INDEX(Mal!$C$9:$C$431,COUNTIF($E$108:$F747,"")-COUNT($H$108:$H747)+1,0)=F747,"",INDEX(Mal!$C$9:$C$431,COUNTIF($E$108:$F747,"")-COUNT($H$108:$H747)+1,0)),"")</f>
        <v>#N/A</v>
      </c>
      <c r="G748" s="39" t="e">
        <f t="shared" si="39"/>
        <v>#N/A</v>
      </c>
      <c r="H748" s="39">
        <f>IF(COUNTIF(Mal!$A$9:$A$431,'Sales Orders'!H747)+COUNTIFS(Mal!$A$9:$A$431,H747,Mal!$B$9:$B$431,"&lt;&gt;")+COUNTIFS(Mal!$A$9:$A$431,H747,Mal!$C$9:$C$431,"&lt;&gt;")=COUNTIF('Sales Orders'!$H$108:H747,'Sales Orders'!H747),'Sales Orders'!H747+1,'Sales Orders'!H747)</f>
        <v>2</v>
      </c>
      <c r="I748" s="39" t="e">
        <f>IF(E748="","",IF(Mal!$C$5="","",Mal!$C$5))</f>
        <v>#N/A</v>
      </c>
      <c r="J748" s="39" t="e">
        <f>IF(AND(J747="",$H748=$H747),"",IF(VLOOKUP($H748,Mal!$A$9:$H$431,7,0)='Sales Orders'!J747,"",VLOOKUP($H748,Mal!$A$9:$H$431,7,0)))</f>
        <v>#N/A</v>
      </c>
      <c r="K748" s="39" t="e">
        <f>IF(AND(K747="",$H748=$H747),"",IF(VLOOKUP($H748,Mal!$A$9:$H$431,8,0)='Sales Orders'!K747,"",VLOOKUP($H748,Mal!$A$9:$H$431,8,0)))</f>
        <v>#N/A</v>
      </c>
      <c r="L748" s="39" t="e">
        <f>IF(E748="","",IF(Mal!$C$6="","",Mal!$C$6))</f>
        <v>#N/A</v>
      </c>
      <c r="M748" s="39" t="e">
        <f>IF($E748="",IF(INDEX(Mal!K$9:K$431,COUNTIF($E$108:$F747,"")-COUNT($H$108:$H747)+1,0)=M747,"",INDEX(Mal!K$9:K$431,COUNTIF($E$108:$F747,"")-COUNT($H$108:$H747)+1,0)),"")</f>
        <v>#N/A</v>
      </c>
      <c r="N748" s="39" t="e">
        <f>IF($E748="",IF(INDEX(Mal!L$9:L$431,COUNTIF($E$108:$F747,"")-COUNT($H$108:$H747)+1,0)=N747,"",INDEX(Mal!L$9:L$431,COUNTIF($E$108:$F747,"")-COUNT($H$108:$H747)+1,0)),"")</f>
        <v>#N/A</v>
      </c>
      <c r="O748" s="39" t="e">
        <f>IF($E748="",IF(INDEX(Mal!M$9:M$431,COUNTIF($E$108:$F747,"")-COUNT($H$108:$H747)+1,0)=O747,"",INDEX(Mal!M$9:M$431,COUNTIF($E$108:$F747,"")-COUNT($H$108:$H747)+1,0)),"")</f>
        <v>#N/A</v>
      </c>
      <c r="P748" s="39" t="e">
        <f>IF($E748="",IF(INDEX(Mal!N$9:N$431,COUNTIF($E$108:$F747,"")-COUNT($H$108:$H747)+1,0)=P747,"",INDEX(Mal!N$9:N$431,COUNTIF($E$108:$F747,"")-COUNT($H$108:$H747)+1,0)),"")</f>
        <v>#N/A</v>
      </c>
      <c r="Q748" s="39" t="e">
        <f>IF($E748="",IF(INDEX(Mal!O$9:O$431,COUNTIF($E$108:$F747,"")-COUNT($H$108:$H747)+1,0)=Q747,"",INDEX(Mal!O$9:O$431,COUNTIF($E$108:$F747,"")-COUNT($H$108:$H747)+1,0)),"")</f>
        <v>#N/A</v>
      </c>
      <c r="R748" s="39" t="e">
        <f>IF($E748="",IF(INDEX(Mal!P$9:P$431,COUNTIF($E$108:$F747,"")-COUNT($H$108:$H747)+1,0)=R747,"",INDEX(Mal!P$9:P$431,COUNTIF($E$108:$F747,"")-COUNT($H$108:$H747)+1,0)),"")</f>
        <v>#N/A</v>
      </c>
      <c r="S748" s="39" t="e">
        <f>IF($E748="",IF(INDEX(Mal!Q$9:Q$431,COUNTIF($E$108:$F747,"")-COUNT($H$108:$H747)+1,0)=S747,"",INDEX(Mal!Q$9:Q$431,COUNTIF($E$108:$F747,"")-COUNT($H$108:$H747)+1,0)),"")</f>
        <v>#N/A</v>
      </c>
      <c r="T748" s="39" t="e">
        <f>IF($E748="",IF(INDEX(Mal!R$9:R$431,COUNTIF($E$108:$F747,"")-COUNT($H$108:$H747)+1,0)=T747,"",INDEX(Mal!R$9:R$431,COUNTIF($E$108:$F747,"")-COUNT($H$108:$H747)+1,0)),"")</f>
        <v>#N/A</v>
      </c>
      <c r="U748" s="39" t="e">
        <f>IF($E748="",IF(INDEX(Mal!S$9:S$431,COUNTIF($E$108:$F747,"")-COUNT($H$108:$H747)+1,0)=U747,"",INDEX(Mal!S$9:S$431,COUNTIF($E$108:$F747,"")-COUNT($H$108:$H747)+1,0)),"")</f>
        <v>#N/A</v>
      </c>
      <c r="V748" s="39" t="e">
        <f t="shared" si="36"/>
        <v>#N/A</v>
      </c>
      <c r="W748" s="39" t="e">
        <f>IF(IF(AND(E748="",F748=""),INDEX(Mal!I$9:I$431,(COUNT($H$108:$H748)-COUNTIF($V$108:$V748,"")),0),"")="","",IF(AND(E748="",F748=""),INDEX(Mal!I$9:I$431,(COUNT($H$108:$H748)-COUNTIF($V$108:$V748,"")),0),""))</f>
        <v>#N/A</v>
      </c>
      <c r="X748" s="39" t="e">
        <f>IF($E748="",IF(INDEX(Mal!J$9:J$431,COUNTIF($E$108:$F747,"")-COUNT($H$108:$H747)+1,0)=X747,"",INDEX(Mal!J$9:J$431,COUNTIF($E$108:$F747,"")-COUNT($H$108:$H747)+1,0)),"")</f>
        <v>#N/A</v>
      </c>
      <c r="Y748" s="39" t="e">
        <f>IF(AND(Y747="",$H748=$H747),"",IF(VLOOKUP($H748,Mal!$A$9:$T$431,20,0)='Sales Orders'!Y747,"",VLOOKUP($H748,Mal!$A$9:$T$431,20,0)))</f>
        <v>#N/A</v>
      </c>
      <c r="Z748" s="39" t="e">
        <f t="shared" si="37"/>
        <v>#N/A</v>
      </c>
    </row>
    <row r="749" spans="1:26">
      <c r="A749" t="str">
        <f>IFERROR(IF(VLOOKUP(H749,Mal!$A$9:$A$431,1,0),"","END"),"END")</f>
        <v>END</v>
      </c>
      <c r="B749" s="39" t="e">
        <f>IF($E749="",IF(INDEX(Mal!$D$9:$D$431,COUNTIF($E$108:$F748,"")-COUNT($H$108:$H748)+1,0)=B748,"",INDEX(Mal!$D$9:$D$431,COUNTIF($E$108:$F748,"")-COUNT($H$108:$H748)+1,0)),"")</f>
        <v>#N/A</v>
      </c>
      <c r="C749" s="39" t="e">
        <f t="shared" si="38"/>
        <v>#N/A</v>
      </c>
      <c r="D749" s="39" t="e">
        <f>IF($E749="",IF(INDEX(Mal!$F$9:$F$431,COUNTIF($E$108:$F748,"")-COUNT($H$108:$H748)+1,0)=D748,"",INDEX(Mal!$F$9:$F$431,COUNTIF($E$108:$F748,"")-COUNT($H$108:$H748)+1,0)),"")</f>
        <v>#N/A</v>
      </c>
      <c r="E749" s="39" t="e">
        <f>IF(AND(E748="",$H749=$H748),"",IF(VLOOKUP(H749,Mal!$A$9:$B$431,2,0)='Sales Orders'!E748,"",VLOOKUP($H749,Mal!$A$9:$B$431,2,0)))</f>
        <v>#N/A</v>
      </c>
      <c r="F749" s="39" t="e">
        <f>IF($E749="",IF(INDEX(Mal!$C$9:$C$431,COUNTIF($E$108:$F748,"")-COUNT($H$108:$H748)+1,0)=F748,"",INDEX(Mal!$C$9:$C$431,COUNTIF($E$108:$F748,"")-COUNT($H$108:$H748)+1,0)),"")</f>
        <v>#N/A</v>
      </c>
      <c r="G749" s="39" t="e">
        <f t="shared" si="39"/>
        <v>#N/A</v>
      </c>
      <c r="H749" s="39">
        <f>IF(COUNTIF(Mal!$A$9:$A$431,'Sales Orders'!H748)+COUNTIFS(Mal!$A$9:$A$431,H748,Mal!$B$9:$B$431,"&lt;&gt;")+COUNTIFS(Mal!$A$9:$A$431,H748,Mal!$C$9:$C$431,"&lt;&gt;")=COUNTIF('Sales Orders'!$H$108:H748,'Sales Orders'!H748),'Sales Orders'!H748+1,'Sales Orders'!H748)</f>
        <v>2</v>
      </c>
      <c r="I749" s="39" t="e">
        <f>IF(E749="","",IF(Mal!$C$5="","",Mal!$C$5))</f>
        <v>#N/A</v>
      </c>
      <c r="J749" s="39" t="e">
        <f>IF(AND(J748="",$H749=$H748),"",IF(VLOOKUP($H749,Mal!$A$9:$H$431,7,0)='Sales Orders'!J748,"",VLOOKUP($H749,Mal!$A$9:$H$431,7,0)))</f>
        <v>#N/A</v>
      </c>
      <c r="K749" s="39" t="e">
        <f>IF(AND(K748="",$H749=$H748),"",IF(VLOOKUP($H749,Mal!$A$9:$H$431,8,0)='Sales Orders'!K748,"",VLOOKUP($H749,Mal!$A$9:$H$431,8,0)))</f>
        <v>#N/A</v>
      </c>
      <c r="L749" s="39" t="e">
        <f>IF(E749="","",IF(Mal!$C$6="","",Mal!$C$6))</f>
        <v>#N/A</v>
      </c>
      <c r="M749" s="39" t="e">
        <f>IF($E749="",IF(INDEX(Mal!K$9:K$431,COUNTIF($E$108:$F748,"")-COUNT($H$108:$H748)+1,0)=M748,"",INDEX(Mal!K$9:K$431,COUNTIF($E$108:$F748,"")-COUNT($H$108:$H748)+1,0)),"")</f>
        <v>#N/A</v>
      </c>
      <c r="N749" s="39" t="e">
        <f>IF($E749="",IF(INDEX(Mal!L$9:L$431,COUNTIF($E$108:$F748,"")-COUNT($H$108:$H748)+1,0)=N748,"",INDEX(Mal!L$9:L$431,COUNTIF($E$108:$F748,"")-COUNT($H$108:$H748)+1,0)),"")</f>
        <v>#N/A</v>
      </c>
      <c r="O749" s="39" t="e">
        <f>IF($E749="",IF(INDEX(Mal!M$9:M$431,COUNTIF($E$108:$F748,"")-COUNT($H$108:$H748)+1,0)=O748,"",INDEX(Mal!M$9:M$431,COUNTIF($E$108:$F748,"")-COUNT($H$108:$H748)+1,0)),"")</f>
        <v>#N/A</v>
      </c>
      <c r="P749" s="39" t="e">
        <f>IF($E749="",IF(INDEX(Mal!N$9:N$431,COUNTIF($E$108:$F748,"")-COUNT($H$108:$H748)+1,0)=P748,"",INDEX(Mal!N$9:N$431,COUNTIF($E$108:$F748,"")-COUNT($H$108:$H748)+1,0)),"")</f>
        <v>#N/A</v>
      </c>
      <c r="Q749" s="39" t="e">
        <f>IF($E749="",IF(INDEX(Mal!O$9:O$431,COUNTIF($E$108:$F748,"")-COUNT($H$108:$H748)+1,0)=Q748,"",INDEX(Mal!O$9:O$431,COUNTIF($E$108:$F748,"")-COUNT($H$108:$H748)+1,0)),"")</f>
        <v>#N/A</v>
      </c>
      <c r="R749" s="39" t="e">
        <f>IF($E749="",IF(INDEX(Mal!P$9:P$431,COUNTIF($E$108:$F748,"")-COUNT($H$108:$H748)+1,0)=R748,"",INDEX(Mal!P$9:P$431,COUNTIF($E$108:$F748,"")-COUNT($H$108:$H748)+1,0)),"")</f>
        <v>#N/A</v>
      </c>
      <c r="S749" s="39" t="e">
        <f>IF($E749="",IF(INDEX(Mal!Q$9:Q$431,COUNTIF($E$108:$F748,"")-COUNT($H$108:$H748)+1,0)=S748,"",INDEX(Mal!Q$9:Q$431,COUNTIF($E$108:$F748,"")-COUNT($H$108:$H748)+1,0)),"")</f>
        <v>#N/A</v>
      </c>
      <c r="T749" s="39" t="e">
        <f>IF($E749="",IF(INDEX(Mal!R$9:R$431,COUNTIF($E$108:$F748,"")-COUNT($H$108:$H748)+1,0)=T748,"",INDEX(Mal!R$9:R$431,COUNTIF($E$108:$F748,"")-COUNT($H$108:$H748)+1,0)),"")</f>
        <v>#N/A</v>
      </c>
      <c r="U749" s="39" t="e">
        <f>IF($E749="",IF(INDEX(Mal!S$9:S$431,COUNTIF($E$108:$F748,"")-COUNT($H$108:$H748)+1,0)=U748,"",INDEX(Mal!S$9:S$431,COUNTIF($E$108:$F748,"")-COUNT($H$108:$H748)+1,0)),"")</f>
        <v>#N/A</v>
      </c>
      <c r="V749" s="39" t="e">
        <f t="shared" ref="V749:V812" si="40">IF(E749="",IF(F749="",IF(F748="",V748+1,1),""),"")</f>
        <v>#N/A</v>
      </c>
      <c r="W749" s="39" t="e">
        <f>IF(IF(AND(E749="",F749=""),INDEX(Mal!I$9:I$431,(COUNT($H$108:$H749)-COUNTIF($V$108:$V749,"")),0),"")="","",IF(AND(E749="",F749=""),INDEX(Mal!I$9:I$431,(COUNT($H$108:$H749)-COUNTIF($V$108:$V749,"")),0),""))</f>
        <v>#N/A</v>
      </c>
      <c r="X749" s="39" t="e">
        <f>IF($E749="",IF(INDEX(Mal!J$9:J$431,COUNTIF($E$108:$F748,"")-COUNT($H$108:$H748)+1,0)=X748,"",INDEX(Mal!J$9:J$431,COUNTIF($E$108:$F748,"")-COUNT($H$108:$H748)+1,0)),"")</f>
        <v>#N/A</v>
      </c>
      <c r="Y749" s="39" t="e">
        <f>IF(AND(Y748="",$H749=$H748),"",IF(VLOOKUP($H749,Mal!$A$9:$T$431,20,0)='Sales Orders'!Y748,"",VLOOKUP($H749,Mal!$A$9:$T$431,20,0)))</f>
        <v>#N/A</v>
      </c>
      <c r="Z749" s="39" t="e">
        <f t="shared" ref="Z749:Z812" si="41">IF(F749="","",IF(D749="",0,1))</f>
        <v>#N/A</v>
      </c>
    </row>
    <row r="750" spans="1:26">
      <c r="A750" t="str">
        <f>IFERROR(IF(VLOOKUP(H750,Mal!$A$9:$A$431,1,0),"","END"),"END")</f>
        <v>END</v>
      </c>
      <c r="B750" s="39" t="e">
        <f>IF($E750="",IF(INDEX(Mal!$D$9:$D$431,COUNTIF($E$108:$F749,"")-COUNT($H$108:$H749)+1,0)=B749,"",INDEX(Mal!$D$9:$D$431,COUNTIF($E$108:$F749,"")-COUNT($H$108:$H749)+1,0)),"")</f>
        <v>#N/A</v>
      </c>
      <c r="C750" s="39" t="e">
        <f t="shared" ref="C750:C813" si="42">D750</f>
        <v>#N/A</v>
      </c>
      <c r="D750" s="39" t="e">
        <f>IF($E750="",IF(INDEX(Mal!$F$9:$F$431,COUNTIF($E$108:$F749,"")-COUNT($H$108:$H749)+1,0)=D749,"",INDEX(Mal!$F$9:$F$431,COUNTIF($E$108:$F749,"")-COUNT($H$108:$H749)+1,0)),"")</f>
        <v>#N/A</v>
      </c>
      <c r="E750" s="39" t="e">
        <f>IF(AND(E749="",$H750=$H749),"",IF(VLOOKUP(H750,Mal!$A$9:$B$431,2,0)='Sales Orders'!E749,"",VLOOKUP($H750,Mal!$A$9:$B$431,2,0)))</f>
        <v>#N/A</v>
      </c>
      <c r="F750" s="39" t="e">
        <f>IF($E750="",IF(INDEX(Mal!$C$9:$C$431,COUNTIF($E$108:$F749,"")-COUNT($H$108:$H749)+1,0)=F749,"",INDEX(Mal!$C$9:$C$431,COUNTIF($E$108:$F749,"")-COUNT($H$108:$H749)+1,0)),"")</f>
        <v>#N/A</v>
      </c>
      <c r="G750" s="39" t="e">
        <f t="shared" ref="G750:G813" si="43">IF(H750=H749,IF(F750="",G749,G749+1),0)</f>
        <v>#N/A</v>
      </c>
      <c r="H750" s="39">
        <f>IF(COUNTIF(Mal!$A$9:$A$431,'Sales Orders'!H749)+COUNTIFS(Mal!$A$9:$A$431,H749,Mal!$B$9:$B$431,"&lt;&gt;")+COUNTIFS(Mal!$A$9:$A$431,H749,Mal!$C$9:$C$431,"&lt;&gt;")=COUNTIF('Sales Orders'!$H$108:H749,'Sales Orders'!H749),'Sales Orders'!H749+1,'Sales Orders'!H749)</f>
        <v>2</v>
      </c>
      <c r="I750" s="39" t="e">
        <f>IF(E750="","",IF(Mal!$C$5="","",Mal!$C$5))</f>
        <v>#N/A</v>
      </c>
      <c r="J750" s="39" t="e">
        <f>IF(AND(J749="",$H750=$H749),"",IF(VLOOKUP($H750,Mal!$A$9:$H$431,7,0)='Sales Orders'!J749,"",VLOOKUP($H750,Mal!$A$9:$H$431,7,0)))</f>
        <v>#N/A</v>
      </c>
      <c r="K750" s="39" t="e">
        <f>IF(AND(K749="",$H750=$H749),"",IF(VLOOKUP($H750,Mal!$A$9:$H$431,8,0)='Sales Orders'!K749,"",VLOOKUP($H750,Mal!$A$9:$H$431,8,0)))</f>
        <v>#N/A</v>
      </c>
      <c r="L750" s="39" t="e">
        <f>IF(E750="","",IF(Mal!$C$6="","",Mal!$C$6))</f>
        <v>#N/A</v>
      </c>
      <c r="M750" s="39" t="e">
        <f>IF($E750="",IF(INDEX(Mal!K$9:K$431,COUNTIF($E$108:$F749,"")-COUNT($H$108:$H749)+1,0)=M749,"",INDEX(Mal!K$9:K$431,COUNTIF($E$108:$F749,"")-COUNT($H$108:$H749)+1,0)),"")</f>
        <v>#N/A</v>
      </c>
      <c r="N750" s="39" t="e">
        <f>IF($E750="",IF(INDEX(Mal!L$9:L$431,COUNTIF($E$108:$F749,"")-COUNT($H$108:$H749)+1,0)=N749,"",INDEX(Mal!L$9:L$431,COUNTIF($E$108:$F749,"")-COUNT($H$108:$H749)+1,0)),"")</f>
        <v>#N/A</v>
      </c>
      <c r="O750" s="39" t="e">
        <f>IF($E750="",IF(INDEX(Mal!M$9:M$431,COUNTIF($E$108:$F749,"")-COUNT($H$108:$H749)+1,0)=O749,"",INDEX(Mal!M$9:M$431,COUNTIF($E$108:$F749,"")-COUNT($H$108:$H749)+1,0)),"")</f>
        <v>#N/A</v>
      </c>
      <c r="P750" s="39" t="e">
        <f>IF($E750="",IF(INDEX(Mal!N$9:N$431,COUNTIF($E$108:$F749,"")-COUNT($H$108:$H749)+1,0)=P749,"",INDEX(Mal!N$9:N$431,COUNTIF($E$108:$F749,"")-COUNT($H$108:$H749)+1,0)),"")</f>
        <v>#N/A</v>
      </c>
      <c r="Q750" s="39" t="e">
        <f>IF($E750="",IF(INDEX(Mal!O$9:O$431,COUNTIF($E$108:$F749,"")-COUNT($H$108:$H749)+1,0)=Q749,"",INDEX(Mal!O$9:O$431,COUNTIF($E$108:$F749,"")-COUNT($H$108:$H749)+1,0)),"")</f>
        <v>#N/A</v>
      </c>
      <c r="R750" s="39" t="e">
        <f>IF($E750="",IF(INDEX(Mal!P$9:P$431,COUNTIF($E$108:$F749,"")-COUNT($H$108:$H749)+1,0)=R749,"",INDEX(Mal!P$9:P$431,COUNTIF($E$108:$F749,"")-COUNT($H$108:$H749)+1,0)),"")</f>
        <v>#N/A</v>
      </c>
      <c r="S750" s="39" t="e">
        <f>IF($E750="",IF(INDEX(Mal!Q$9:Q$431,COUNTIF($E$108:$F749,"")-COUNT($H$108:$H749)+1,0)=S749,"",INDEX(Mal!Q$9:Q$431,COUNTIF($E$108:$F749,"")-COUNT($H$108:$H749)+1,0)),"")</f>
        <v>#N/A</v>
      </c>
      <c r="T750" s="39" t="e">
        <f>IF($E750="",IF(INDEX(Mal!R$9:R$431,COUNTIF($E$108:$F749,"")-COUNT($H$108:$H749)+1,0)=T749,"",INDEX(Mal!R$9:R$431,COUNTIF($E$108:$F749,"")-COUNT($H$108:$H749)+1,0)),"")</f>
        <v>#N/A</v>
      </c>
      <c r="U750" s="39" t="e">
        <f>IF($E750="",IF(INDEX(Mal!S$9:S$431,COUNTIF($E$108:$F749,"")-COUNT($H$108:$H749)+1,0)=U749,"",INDEX(Mal!S$9:S$431,COUNTIF($E$108:$F749,"")-COUNT($H$108:$H749)+1,0)),"")</f>
        <v>#N/A</v>
      </c>
      <c r="V750" s="39" t="e">
        <f t="shared" si="40"/>
        <v>#N/A</v>
      </c>
      <c r="W750" s="39" t="e">
        <f>IF(IF(AND(E750="",F750=""),INDEX(Mal!I$9:I$431,(COUNT($H$108:$H750)-COUNTIF($V$108:$V750,"")),0),"")="","",IF(AND(E750="",F750=""),INDEX(Mal!I$9:I$431,(COUNT($H$108:$H750)-COUNTIF($V$108:$V750,"")),0),""))</f>
        <v>#N/A</v>
      </c>
      <c r="X750" s="39" t="e">
        <f>IF($E750="",IF(INDEX(Mal!J$9:J$431,COUNTIF($E$108:$F749,"")-COUNT($H$108:$H749)+1,0)=X749,"",INDEX(Mal!J$9:J$431,COUNTIF($E$108:$F749,"")-COUNT($H$108:$H749)+1,0)),"")</f>
        <v>#N/A</v>
      </c>
      <c r="Y750" s="39" t="e">
        <f>IF(AND(Y749="",$H750=$H749),"",IF(VLOOKUP($H750,Mal!$A$9:$T$431,20,0)='Sales Orders'!Y749,"",VLOOKUP($H750,Mal!$A$9:$T$431,20,0)))</f>
        <v>#N/A</v>
      </c>
      <c r="Z750" s="39" t="e">
        <f t="shared" si="41"/>
        <v>#N/A</v>
      </c>
    </row>
    <row r="751" spans="1:26">
      <c r="A751" t="str">
        <f>IFERROR(IF(VLOOKUP(H751,Mal!$A$9:$A$431,1,0),"","END"),"END")</f>
        <v>END</v>
      </c>
      <c r="B751" s="39" t="e">
        <f>IF($E751="",IF(INDEX(Mal!$D$9:$D$431,COUNTIF($E$108:$F750,"")-COUNT($H$108:$H750)+1,0)=B750,"",INDEX(Mal!$D$9:$D$431,COUNTIF($E$108:$F750,"")-COUNT($H$108:$H750)+1,0)),"")</f>
        <v>#N/A</v>
      </c>
      <c r="C751" s="39" t="e">
        <f t="shared" si="42"/>
        <v>#N/A</v>
      </c>
      <c r="D751" s="39" t="e">
        <f>IF($E751="",IF(INDEX(Mal!$F$9:$F$431,COUNTIF($E$108:$F750,"")-COUNT($H$108:$H750)+1,0)=D750,"",INDEX(Mal!$F$9:$F$431,COUNTIF($E$108:$F750,"")-COUNT($H$108:$H750)+1,0)),"")</f>
        <v>#N/A</v>
      </c>
      <c r="E751" s="39" t="e">
        <f>IF(AND(E750="",$H751=$H750),"",IF(VLOOKUP(H751,Mal!$A$9:$B$431,2,0)='Sales Orders'!E750,"",VLOOKUP($H751,Mal!$A$9:$B$431,2,0)))</f>
        <v>#N/A</v>
      </c>
      <c r="F751" s="39" t="e">
        <f>IF($E751="",IF(INDEX(Mal!$C$9:$C$431,COUNTIF($E$108:$F750,"")-COUNT($H$108:$H750)+1,0)=F750,"",INDEX(Mal!$C$9:$C$431,COUNTIF($E$108:$F750,"")-COUNT($H$108:$H750)+1,0)),"")</f>
        <v>#N/A</v>
      </c>
      <c r="G751" s="39" t="e">
        <f t="shared" si="43"/>
        <v>#N/A</v>
      </c>
      <c r="H751" s="39">
        <f>IF(COUNTIF(Mal!$A$9:$A$431,'Sales Orders'!H750)+COUNTIFS(Mal!$A$9:$A$431,H750,Mal!$B$9:$B$431,"&lt;&gt;")+COUNTIFS(Mal!$A$9:$A$431,H750,Mal!$C$9:$C$431,"&lt;&gt;")=COUNTIF('Sales Orders'!$H$108:H750,'Sales Orders'!H750),'Sales Orders'!H750+1,'Sales Orders'!H750)</f>
        <v>2</v>
      </c>
      <c r="I751" s="39" t="e">
        <f>IF(E751="","",IF(Mal!$C$5="","",Mal!$C$5))</f>
        <v>#N/A</v>
      </c>
      <c r="J751" s="39" t="e">
        <f>IF(AND(J750="",$H751=$H750),"",IF(VLOOKUP($H751,Mal!$A$9:$H$431,7,0)='Sales Orders'!J750,"",VLOOKUP($H751,Mal!$A$9:$H$431,7,0)))</f>
        <v>#N/A</v>
      </c>
      <c r="K751" s="39" t="e">
        <f>IF(AND(K750="",$H751=$H750),"",IF(VLOOKUP($H751,Mal!$A$9:$H$431,8,0)='Sales Orders'!K750,"",VLOOKUP($H751,Mal!$A$9:$H$431,8,0)))</f>
        <v>#N/A</v>
      </c>
      <c r="L751" s="39" t="e">
        <f>IF(E751="","",IF(Mal!$C$6="","",Mal!$C$6))</f>
        <v>#N/A</v>
      </c>
      <c r="M751" s="39" t="e">
        <f>IF($E751="",IF(INDEX(Mal!K$9:K$431,COUNTIF($E$108:$F750,"")-COUNT($H$108:$H750)+1,0)=M750,"",INDEX(Mal!K$9:K$431,COUNTIF($E$108:$F750,"")-COUNT($H$108:$H750)+1,0)),"")</f>
        <v>#N/A</v>
      </c>
      <c r="N751" s="39" t="e">
        <f>IF($E751="",IF(INDEX(Mal!L$9:L$431,COUNTIF($E$108:$F750,"")-COUNT($H$108:$H750)+1,0)=N750,"",INDEX(Mal!L$9:L$431,COUNTIF($E$108:$F750,"")-COUNT($H$108:$H750)+1,0)),"")</f>
        <v>#N/A</v>
      </c>
      <c r="O751" s="39" t="e">
        <f>IF($E751="",IF(INDEX(Mal!M$9:M$431,COUNTIF($E$108:$F750,"")-COUNT($H$108:$H750)+1,0)=O750,"",INDEX(Mal!M$9:M$431,COUNTIF($E$108:$F750,"")-COUNT($H$108:$H750)+1,0)),"")</f>
        <v>#N/A</v>
      </c>
      <c r="P751" s="39" t="e">
        <f>IF($E751="",IF(INDEX(Mal!N$9:N$431,COUNTIF($E$108:$F750,"")-COUNT($H$108:$H750)+1,0)=P750,"",INDEX(Mal!N$9:N$431,COUNTIF($E$108:$F750,"")-COUNT($H$108:$H750)+1,0)),"")</f>
        <v>#N/A</v>
      </c>
      <c r="Q751" s="39" t="e">
        <f>IF($E751="",IF(INDEX(Mal!O$9:O$431,COUNTIF($E$108:$F750,"")-COUNT($H$108:$H750)+1,0)=Q750,"",INDEX(Mal!O$9:O$431,COUNTIF($E$108:$F750,"")-COUNT($H$108:$H750)+1,0)),"")</f>
        <v>#N/A</v>
      </c>
      <c r="R751" s="39" t="e">
        <f>IF($E751="",IF(INDEX(Mal!P$9:P$431,COUNTIF($E$108:$F750,"")-COUNT($H$108:$H750)+1,0)=R750,"",INDEX(Mal!P$9:P$431,COUNTIF($E$108:$F750,"")-COUNT($H$108:$H750)+1,0)),"")</f>
        <v>#N/A</v>
      </c>
      <c r="S751" s="39" t="e">
        <f>IF($E751="",IF(INDEX(Mal!Q$9:Q$431,COUNTIF($E$108:$F750,"")-COUNT($H$108:$H750)+1,0)=S750,"",INDEX(Mal!Q$9:Q$431,COUNTIF($E$108:$F750,"")-COUNT($H$108:$H750)+1,0)),"")</f>
        <v>#N/A</v>
      </c>
      <c r="T751" s="39" t="e">
        <f>IF($E751="",IF(INDEX(Mal!R$9:R$431,COUNTIF($E$108:$F750,"")-COUNT($H$108:$H750)+1,0)=T750,"",INDEX(Mal!R$9:R$431,COUNTIF($E$108:$F750,"")-COUNT($H$108:$H750)+1,0)),"")</f>
        <v>#N/A</v>
      </c>
      <c r="U751" s="39" t="e">
        <f>IF($E751="",IF(INDEX(Mal!S$9:S$431,COUNTIF($E$108:$F750,"")-COUNT($H$108:$H750)+1,0)=U750,"",INDEX(Mal!S$9:S$431,COUNTIF($E$108:$F750,"")-COUNT($H$108:$H750)+1,0)),"")</f>
        <v>#N/A</v>
      </c>
      <c r="V751" s="39" t="e">
        <f t="shared" si="40"/>
        <v>#N/A</v>
      </c>
      <c r="W751" s="39" t="e">
        <f>IF(IF(AND(E751="",F751=""),INDEX(Mal!I$9:I$431,(COUNT($H$108:$H751)-COUNTIF($V$108:$V751,"")),0),"")="","",IF(AND(E751="",F751=""),INDEX(Mal!I$9:I$431,(COUNT($H$108:$H751)-COUNTIF($V$108:$V751,"")),0),""))</f>
        <v>#N/A</v>
      </c>
      <c r="X751" s="39" t="e">
        <f>IF($E751="",IF(INDEX(Mal!J$9:J$431,COUNTIF($E$108:$F750,"")-COUNT($H$108:$H750)+1,0)=X750,"",INDEX(Mal!J$9:J$431,COUNTIF($E$108:$F750,"")-COUNT($H$108:$H750)+1,0)),"")</f>
        <v>#N/A</v>
      </c>
      <c r="Y751" s="39" t="e">
        <f>IF(AND(Y750="",$H751=$H750),"",IF(VLOOKUP($H751,Mal!$A$9:$T$431,20,0)='Sales Orders'!Y750,"",VLOOKUP($H751,Mal!$A$9:$T$431,20,0)))</f>
        <v>#N/A</v>
      </c>
      <c r="Z751" s="39" t="e">
        <f t="shared" si="41"/>
        <v>#N/A</v>
      </c>
    </row>
    <row r="752" spans="1:26">
      <c r="A752" t="str">
        <f>IFERROR(IF(VLOOKUP(H752,Mal!$A$9:$A$431,1,0),"","END"),"END")</f>
        <v>END</v>
      </c>
      <c r="B752" s="39" t="e">
        <f>IF($E752="",IF(INDEX(Mal!$D$9:$D$431,COUNTIF($E$108:$F751,"")-COUNT($H$108:$H751)+1,0)=B751,"",INDEX(Mal!$D$9:$D$431,COUNTIF($E$108:$F751,"")-COUNT($H$108:$H751)+1,0)),"")</f>
        <v>#N/A</v>
      </c>
      <c r="C752" s="39" t="e">
        <f t="shared" si="42"/>
        <v>#N/A</v>
      </c>
      <c r="D752" s="39" t="e">
        <f>IF($E752="",IF(INDEX(Mal!$F$9:$F$431,COUNTIF($E$108:$F751,"")-COUNT($H$108:$H751)+1,0)=D751,"",INDEX(Mal!$F$9:$F$431,COUNTIF($E$108:$F751,"")-COUNT($H$108:$H751)+1,0)),"")</f>
        <v>#N/A</v>
      </c>
      <c r="E752" s="39" t="e">
        <f>IF(AND(E751="",$H752=$H751),"",IF(VLOOKUP(H752,Mal!$A$9:$B$431,2,0)='Sales Orders'!E751,"",VLOOKUP($H752,Mal!$A$9:$B$431,2,0)))</f>
        <v>#N/A</v>
      </c>
      <c r="F752" s="39" t="e">
        <f>IF($E752="",IF(INDEX(Mal!$C$9:$C$431,COUNTIF($E$108:$F751,"")-COUNT($H$108:$H751)+1,0)=F751,"",INDEX(Mal!$C$9:$C$431,COUNTIF($E$108:$F751,"")-COUNT($H$108:$H751)+1,0)),"")</f>
        <v>#N/A</v>
      </c>
      <c r="G752" s="39" t="e">
        <f t="shared" si="43"/>
        <v>#N/A</v>
      </c>
      <c r="H752" s="39">
        <f>IF(COUNTIF(Mal!$A$9:$A$431,'Sales Orders'!H751)+COUNTIFS(Mal!$A$9:$A$431,H751,Mal!$B$9:$B$431,"&lt;&gt;")+COUNTIFS(Mal!$A$9:$A$431,H751,Mal!$C$9:$C$431,"&lt;&gt;")=COUNTIF('Sales Orders'!$H$108:H751,'Sales Orders'!H751),'Sales Orders'!H751+1,'Sales Orders'!H751)</f>
        <v>2</v>
      </c>
      <c r="I752" s="39" t="e">
        <f>IF(E752="","",IF(Mal!$C$5="","",Mal!$C$5))</f>
        <v>#N/A</v>
      </c>
      <c r="J752" s="39" t="e">
        <f>IF(AND(J751="",$H752=$H751),"",IF(VLOOKUP($H752,Mal!$A$9:$H$431,7,0)='Sales Orders'!J751,"",VLOOKUP($H752,Mal!$A$9:$H$431,7,0)))</f>
        <v>#N/A</v>
      </c>
      <c r="K752" s="39" t="e">
        <f>IF(AND(K751="",$H752=$H751),"",IF(VLOOKUP($H752,Mal!$A$9:$H$431,8,0)='Sales Orders'!K751,"",VLOOKUP($H752,Mal!$A$9:$H$431,8,0)))</f>
        <v>#N/A</v>
      </c>
      <c r="L752" s="39" t="e">
        <f>IF(E752="","",IF(Mal!$C$6="","",Mal!$C$6))</f>
        <v>#N/A</v>
      </c>
      <c r="M752" s="39" t="e">
        <f>IF($E752="",IF(INDEX(Mal!K$9:K$431,COUNTIF($E$108:$F751,"")-COUNT($H$108:$H751)+1,0)=M751,"",INDEX(Mal!K$9:K$431,COUNTIF($E$108:$F751,"")-COUNT($H$108:$H751)+1,0)),"")</f>
        <v>#N/A</v>
      </c>
      <c r="N752" s="39" t="e">
        <f>IF($E752="",IF(INDEX(Mal!L$9:L$431,COUNTIF($E$108:$F751,"")-COUNT($H$108:$H751)+1,0)=N751,"",INDEX(Mal!L$9:L$431,COUNTIF($E$108:$F751,"")-COUNT($H$108:$H751)+1,0)),"")</f>
        <v>#N/A</v>
      </c>
      <c r="O752" s="39" t="e">
        <f>IF($E752="",IF(INDEX(Mal!M$9:M$431,COUNTIF($E$108:$F751,"")-COUNT($H$108:$H751)+1,0)=O751,"",INDEX(Mal!M$9:M$431,COUNTIF($E$108:$F751,"")-COUNT($H$108:$H751)+1,0)),"")</f>
        <v>#N/A</v>
      </c>
      <c r="P752" s="39" t="e">
        <f>IF($E752="",IF(INDEX(Mal!N$9:N$431,COUNTIF($E$108:$F751,"")-COUNT($H$108:$H751)+1,0)=P751,"",INDEX(Mal!N$9:N$431,COUNTIF($E$108:$F751,"")-COUNT($H$108:$H751)+1,0)),"")</f>
        <v>#N/A</v>
      </c>
      <c r="Q752" s="39" t="e">
        <f>IF($E752="",IF(INDEX(Mal!O$9:O$431,COUNTIF($E$108:$F751,"")-COUNT($H$108:$H751)+1,0)=Q751,"",INDEX(Mal!O$9:O$431,COUNTIF($E$108:$F751,"")-COUNT($H$108:$H751)+1,0)),"")</f>
        <v>#N/A</v>
      </c>
      <c r="R752" s="39" t="e">
        <f>IF($E752="",IF(INDEX(Mal!P$9:P$431,COUNTIF($E$108:$F751,"")-COUNT($H$108:$H751)+1,0)=R751,"",INDEX(Mal!P$9:P$431,COUNTIF($E$108:$F751,"")-COUNT($H$108:$H751)+1,0)),"")</f>
        <v>#N/A</v>
      </c>
      <c r="S752" s="39" t="e">
        <f>IF($E752="",IF(INDEX(Mal!Q$9:Q$431,COUNTIF($E$108:$F751,"")-COUNT($H$108:$H751)+1,0)=S751,"",INDEX(Mal!Q$9:Q$431,COUNTIF($E$108:$F751,"")-COUNT($H$108:$H751)+1,0)),"")</f>
        <v>#N/A</v>
      </c>
      <c r="T752" s="39" t="e">
        <f>IF($E752="",IF(INDEX(Mal!R$9:R$431,COUNTIF($E$108:$F751,"")-COUNT($H$108:$H751)+1,0)=T751,"",INDEX(Mal!R$9:R$431,COUNTIF($E$108:$F751,"")-COUNT($H$108:$H751)+1,0)),"")</f>
        <v>#N/A</v>
      </c>
      <c r="U752" s="39" t="e">
        <f>IF($E752="",IF(INDEX(Mal!S$9:S$431,COUNTIF($E$108:$F751,"")-COUNT($H$108:$H751)+1,0)=U751,"",INDEX(Mal!S$9:S$431,COUNTIF($E$108:$F751,"")-COUNT($H$108:$H751)+1,0)),"")</f>
        <v>#N/A</v>
      </c>
      <c r="V752" s="39" t="e">
        <f t="shared" si="40"/>
        <v>#N/A</v>
      </c>
      <c r="W752" s="39" t="e">
        <f>IF(IF(AND(E752="",F752=""),INDEX(Mal!I$9:I$431,(COUNT($H$108:$H752)-COUNTIF($V$108:$V752,"")),0),"")="","",IF(AND(E752="",F752=""),INDEX(Mal!I$9:I$431,(COUNT($H$108:$H752)-COUNTIF($V$108:$V752,"")),0),""))</f>
        <v>#N/A</v>
      </c>
      <c r="X752" s="39" t="e">
        <f>IF($E752="",IF(INDEX(Mal!J$9:J$431,COUNTIF($E$108:$F751,"")-COUNT($H$108:$H751)+1,0)=X751,"",INDEX(Mal!J$9:J$431,COUNTIF($E$108:$F751,"")-COUNT($H$108:$H751)+1,0)),"")</f>
        <v>#N/A</v>
      </c>
      <c r="Y752" s="39" t="e">
        <f>IF(AND(Y751="",$H752=$H751),"",IF(VLOOKUP($H752,Mal!$A$9:$T$431,20,0)='Sales Orders'!Y751,"",VLOOKUP($H752,Mal!$A$9:$T$431,20,0)))</f>
        <v>#N/A</v>
      </c>
      <c r="Z752" s="39" t="e">
        <f t="shared" si="41"/>
        <v>#N/A</v>
      </c>
    </row>
    <row r="753" spans="1:26">
      <c r="A753" t="str">
        <f>IFERROR(IF(VLOOKUP(H753,Mal!$A$9:$A$431,1,0),"","END"),"END")</f>
        <v>END</v>
      </c>
      <c r="B753" s="39" t="e">
        <f>IF($E753="",IF(INDEX(Mal!$D$9:$D$431,COUNTIF($E$108:$F752,"")-COUNT($H$108:$H752)+1,0)=B752,"",INDEX(Mal!$D$9:$D$431,COUNTIF($E$108:$F752,"")-COUNT($H$108:$H752)+1,0)),"")</f>
        <v>#N/A</v>
      </c>
      <c r="C753" s="39" t="e">
        <f t="shared" si="42"/>
        <v>#N/A</v>
      </c>
      <c r="D753" s="39" t="e">
        <f>IF($E753="",IF(INDEX(Mal!$F$9:$F$431,COUNTIF($E$108:$F752,"")-COUNT($H$108:$H752)+1,0)=D752,"",INDEX(Mal!$F$9:$F$431,COUNTIF($E$108:$F752,"")-COUNT($H$108:$H752)+1,0)),"")</f>
        <v>#N/A</v>
      </c>
      <c r="E753" s="39" t="e">
        <f>IF(AND(E752="",$H753=$H752),"",IF(VLOOKUP(H753,Mal!$A$9:$B$431,2,0)='Sales Orders'!E752,"",VLOOKUP($H753,Mal!$A$9:$B$431,2,0)))</f>
        <v>#N/A</v>
      </c>
      <c r="F753" s="39" t="e">
        <f>IF($E753="",IF(INDEX(Mal!$C$9:$C$431,COUNTIF($E$108:$F752,"")-COUNT($H$108:$H752)+1,0)=F752,"",INDEX(Mal!$C$9:$C$431,COUNTIF($E$108:$F752,"")-COUNT($H$108:$H752)+1,0)),"")</f>
        <v>#N/A</v>
      </c>
      <c r="G753" s="39" t="e">
        <f t="shared" si="43"/>
        <v>#N/A</v>
      </c>
      <c r="H753" s="39">
        <f>IF(COUNTIF(Mal!$A$9:$A$431,'Sales Orders'!H752)+COUNTIFS(Mal!$A$9:$A$431,H752,Mal!$B$9:$B$431,"&lt;&gt;")+COUNTIFS(Mal!$A$9:$A$431,H752,Mal!$C$9:$C$431,"&lt;&gt;")=COUNTIF('Sales Orders'!$H$108:H752,'Sales Orders'!H752),'Sales Orders'!H752+1,'Sales Orders'!H752)</f>
        <v>2</v>
      </c>
      <c r="I753" s="39" t="e">
        <f>IF(E753="","",IF(Mal!$C$5="","",Mal!$C$5))</f>
        <v>#N/A</v>
      </c>
      <c r="J753" s="39" t="e">
        <f>IF(AND(J752="",$H753=$H752),"",IF(VLOOKUP($H753,Mal!$A$9:$H$431,7,0)='Sales Orders'!J752,"",VLOOKUP($H753,Mal!$A$9:$H$431,7,0)))</f>
        <v>#N/A</v>
      </c>
      <c r="K753" s="39" t="e">
        <f>IF(AND(K752="",$H753=$H752),"",IF(VLOOKUP($H753,Mal!$A$9:$H$431,8,0)='Sales Orders'!K752,"",VLOOKUP($H753,Mal!$A$9:$H$431,8,0)))</f>
        <v>#N/A</v>
      </c>
      <c r="L753" s="39" t="e">
        <f>IF(E753="","",IF(Mal!$C$6="","",Mal!$C$6))</f>
        <v>#N/A</v>
      </c>
      <c r="M753" s="39" t="e">
        <f>IF($E753="",IF(INDEX(Mal!K$9:K$431,COUNTIF($E$108:$F752,"")-COUNT($H$108:$H752)+1,0)=M752,"",INDEX(Mal!K$9:K$431,COUNTIF($E$108:$F752,"")-COUNT($H$108:$H752)+1,0)),"")</f>
        <v>#N/A</v>
      </c>
      <c r="N753" s="39" t="e">
        <f>IF($E753="",IF(INDEX(Mal!L$9:L$431,COUNTIF($E$108:$F752,"")-COUNT($H$108:$H752)+1,0)=N752,"",INDEX(Mal!L$9:L$431,COUNTIF($E$108:$F752,"")-COUNT($H$108:$H752)+1,0)),"")</f>
        <v>#N/A</v>
      </c>
      <c r="O753" s="39" t="e">
        <f>IF($E753="",IF(INDEX(Mal!M$9:M$431,COUNTIF($E$108:$F752,"")-COUNT($H$108:$H752)+1,0)=O752,"",INDEX(Mal!M$9:M$431,COUNTIF($E$108:$F752,"")-COUNT($H$108:$H752)+1,0)),"")</f>
        <v>#N/A</v>
      </c>
      <c r="P753" s="39" t="e">
        <f>IF($E753="",IF(INDEX(Mal!N$9:N$431,COUNTIF($E$108:$F752,"")-COUNT($H$108:$H752)+1,0)=P752,"",INDEX(Mal!N$9:N$431,COUNTIF($E$108:$F752,"")-COUNT($H$108:$H752)+1,0)),"")</f>
        <v>#N/A</v>
      </c>
      <c r="Q753" s="39" t="e">
        <f>IF($E753="",IF(INDEX(Mal!O$9:O$431,COUNTIF($E$108:$F752,"")-COUNT($H$108:$H752)+1,0)=Q752,"",INDEX(Mal!O$9:O$431,COUNTIF($E$108:$F752,"")-COUNT($H$108:$H752)+1,0)),"")</f>
        <v>#N/A</v>
      </c>
      <c r="R753" s="39" t="e">
        <f>IF($E753="",IF(INDEX(Mal!P$9:P$431,COUNTIF($E$108:$F752,"")-COUNT($H$108:$H752)+1,0)=R752,"",INDEX(Mal!P$9:P$431,COUNTIF($E$108:$F752,"")-COUNT($H$108:$H752)+1,0)),"")</f>
        <v>#N/A</v>
      </c>
      <c r="S753" s="39" t="e">
        <f>IF($E753="",IF(INDEX(Mal!Q$9:Q$431,COUNTIF($E$108:$F752,"")-COUNT($H$108:$H752)+1,0)=S752,"",INDEX(Mal!Q$9:Q$431,COUNTIF($E$108:$F752,"")-COUNT($H$108:$H752)+1,0)),"")</f>
        <v>#N/A</v>
      </c>
      <c r="T753" s="39" t="e">
        <f>IF($E753="",IF(INDEX(Mal!R$9:R$431,COUNTIF($E$108:$F752,"")-COUNT($H$108:$H752)+1,0)=T752,"",INDEX(Mal!R$9:R$431,COUNTIF($E$108:$F752,"")-COUNT($H$108:$H752)+1,0)),"")</f>
        <v>#N/A</v>
      </c>
      <c r="U753" s="39" t="e">
        <f>IF($E753="",IF(INDEX(Mal!S$9:S$431,COUNTIF($E$108:$F752,"")-COUNT($H$108:$H752)+1,0)=U752,"",INDEX(Mal!S$9:S$431,COUNTIF($E$108:$F752,"")-COUNT($H$108:$H752)+1,0)),"")</f>
        <v>#N/A</v>
      </c>
      <c r="V753" s="39" t="e">
        <f t="shared" si="40"/>
        <v>#N/A</v>
      </c>
      <c r="W753" s="39" t="e">
        <f>IF(IF(AND(E753="",F753=""),INDEX(Mal!I$9:I$431,(COUNT($H$108:$H753)-COUNTIF($V$108:$V753,"")),0),"")="","",IF(AND(E753="",F753=""),INDEX(Mal!I$9:I$431,(COUNT($H$108:$H753)-COUNTIF($V$108:$V753,"")),0),""))</f>
        <v>#N/A</v>
      </c>
      <c r="X753" s="39" t="e">
        <f>IF($E753="",IF(INDEX(Mal!J$9:J$431,COUNTIF($E$108:$F752,"")-COUNT($H$108:$H752)+1,0)=X752,"",INDEX(Mal!J$9:J$431,COUNTIF($E$108:$F752,"")-COUNT($H$108:$H752)+1,0)),"")</f>
        <v>#N/A</v>
      </c>
      <c r="Y753" s="39" t="e">
        <f>IF(AND(Y752="",$H753=$H752),"",IF(VLOOKUP($H753,Mal!$A$9:$T$431,20,0)='Sales Orders'!Y752,"",VLOOKUP($H753,Mal!$A$9:$T$431,20,0)))</f>
        <v>#N/A</v>
      </c>
      <c r="Z753" s="39" t="e">
        <f t="shared" si="41"/>
        <v>#N/A</v>
      </c>
    </row>
    <row r="754" spans="1:26">
      <c r="A754" t="str">
        <f>IFERROR(IF(VLOOKUP(H754,Mal!$A$9:$A$431,1,0),"","END"),"END")</f>
        <v>END</v>
      </c>
      <c r="B754" s="39" t="e">
        <f>IF($E754="",IF(INDEX(Mal!$D$9:$D$431,COUNTIF($E$108:$F753,"")-COUNT($H$108:$H753)+1,0)=B753,"",INDEX(Mal!$D$9:$D$431,COUNTIF($E$108:$F753,"")-COUNT($H$108:$H753)+1,0)),"")</f>
        <v>#N/A</v>
      </c>
      <c r="C754" s="39" t="e">
        <f t="shared" si="42"/>
        <v>#N/A</v>
      </c>
      <c r="D754" s="39" t="e">
        <f>IF($E754="",IF(INDEX(Mal!$F$9:$F$431,COUNTIF($E$108:$F753,"")-COUNT($H$108:$H753)+1,0)=D753,"",INDEX(Mal!$F$9:$F$431,COUNTIF($E$108:$F753,"")-COUNT($H$108:$H753)+1,0)),"")</f>
        <v>#N/A</v>
      </c>
      <c r="E754" s="39" t="e">
        <f>IF(AND(E753="",$H754=$H753),"",IF(VLOOKUP(H754,Mal!$A$9:$B$431,2,0)='Sales Orders'!E753,"",VLOOKUP($H754,Mal!$A$9:$B$431,2,0)))</f>
        <v>#N/A</v>
      </c>
      <c r="F754" s="39" t="e">
        <f>IF($E754="",IF(INDEX(Mal!$C$9:$C$431,COUNTIF($E$108:$F753,"")-COUNT($H$108:$H753)+1,0)=F753,"",INDEX(Mal!$C$9:$C$431,COUNTIF($E$108:$F753,"")-COUNT($H$108:$H753)+1,0)),"")</f>
        <v>#N/A</v>
      </c>
      <c r="G754" s="39" t="e">
        <f t="shared" si="43"/>
        <v>#N/A</v>
      </c>
      <c r="H754" s="39">
        <f>IF(COUNTIF(Mal!$A$9:$A$431,'Sales Orders'!H753)+COUNTIFS(Mal!$A$9:$A$431,H753,Mal!$B$9:$B$431,"&lt;&gt;")+COUNTIFS(Mal!$A$9:$A$431,H753,Mal!$C$9:$C$431,"&lt;&gt;")=COUNTIF('Sales Orders'!$H$108:H753,'Sales Orders'!H753),'Sales Orders'!H753+1,'Sales Orders'!H753)</f>
        <v>2</v>
      </c>
      <c r="I754" s="39" t="e">
        <f>IF(E754="","",IF(Mal!$C$5="","",Mal!$C$5))</f>
        <v>#N/A</v>
      </c>
      <c r="J754" s="39" t="e">
        <f>IF(AND(J753="",$H754=$H753),"",IF(VLOOKUP($H754,Mal!$A$9:$H$431,7,0)='Sales Orders'!J753,"",VLOOKUP($H754,Mal!$A$9:$H$431,7,0)))</f>
        <v>#N/A</v>
      </c>
      <c r="K754" s="39" t="e">
        <f>IF(AND(K753="",$H754=$H753),"",IF(VLOOKUP($H754,Mal!$A$9:$H$431,8,0)='Sales Orders'!K753,"",VLOOKUP($H754,Mal!$A$9:$H$431,8,0)))</f>
        <v>#N/A</v>
      </c>
      <c r="L754" s="39" t="e">
        <f>IF(E754="","",IF(Mal!$C$6="","",Mal!$C$6))</f>
        <v>#N/A</v>
      </c>
      <c r="M754" s="39" t="e">
        <f>IF($E754="",IF(INDEX(Mal!K$9:K$431,COUNTIF($E$108:$F753,"")-COUNT($H$108:$H753)+1,0)=M753,"",INDEX(Mal!K$9:K$431,COUNTIF($E$108:$F753,"")-COUNT($H$108:$H753)+1,0)),"")</f>
        <v>#N/A</v>
      </c>
      <c r="N754" s="39" t="e">
        <f>IF($E754="",IF(INDEX(Mal!L$9:L$431,COUNTIF($E$108:$F753,"")-COUNT($H$108:$H753)+1,0)=N753,"",INDEX(Mal!L$9:L$431,COUNTIF($E$108:$F753,"")-COUNT($H$108:$H753)+1,0)),"")</f>
        <v>#N/A</v>
      </c>
      <c r="O754" s="39" t="e">
        <f>IF($E754="",IF(INDEX(Mal!M$9:M$431,COUNTIF($E$108:$F753,"")-COUNT($H$108:$H753)+1,0)=O753,"",INDEX(Mal!M$9:M$431,COUNTIF($E$108:$F753,"")-COUNT($H$108:$H753)+1,0)),"")</f>
        <v>#N/A</v>
      </c>
      <c r="P754" s="39" t="e">
        <f>IF($E754="",IF(INDEX(Mal!N$9:N$431,COUNTIF($E$108:$F753,"")-COUNT($H$108:$H753)+1,0)=P753,"",INDEX(Mal!N$9:N$431,COUNTIF($E$108:$F753,"")-COUNT($H$108:$H753)+1,0)),"")</f>
        <v>#N/A</v>
      </c>
      <c r="Q754" s="39" t="e">
        <f>IF($E754="",IF(INDEX(Mal!O$9:O$431,COUNTIF($E$108:$F753,"")-COUNT($H$108:$H753)+1,0)=Q753,"",INDEX(Mal!O$9:O$431,COUNTIF($E$108:$F753,"")-COUNT($H$108:$H753)+1,0)),"")</f>
        <v>#N/A</v>
      </c>
      <c r="R754" s="39" t="e">
        <f>IF($E754="",IF(INDEX(Mal!P$9:P$431,COUNTIF($E$108:$F753,"")-COUNT($H$108:$H753)+1,0)=R753,"",INDEX(Mal!P$9:P$431,COUNTIF($E$108:$F753,"")-COUNT($H$108:$H753)+1,0)),"")</f>
        <v>#N/A</v>
      </c>
      <c r="S754" s="39" t="e">
        <f>IF($E754="",IF(INDEX(Mal!Q$9:Q$431,COUNTIF($E$108:$F753,"")-COUNT($H$108:$H753)+1,0)=S753,"",INDEX(Mal!Q$9:Q$431,COUNTIF($E$108:$F753,"")-COUNT($H$108:$H753)+1,0)),"")</f>
        <v>#N/A</v>
      </c>
      <c r="T754" s="39" t="e">
        <f>IF($E754="",IF(INDEX(Mal!R$9:R$431,COUNTIF($E$108:$F753,"")-COUNT($H$108:$H753)+1,0)=T753,"",INDEX(Mal!R$9:R$431,COUNTIF($E$108:$F753,"")-COUNT($H$108:$H753)+1,0)),"")</f>
        <v>#N/A</v>
      </c>
      <c r="U754" s="39" t="e">
        <f>IF($E754="",IF(INDEX(Mal!S$9:S$431,COUNTIF($E$108:$F753,"")-COUNT($H$108:$H753)+1,0)=U753,"",INDEX(Mal!S$9:S$431,COUNTIF($E$108:$F753,"")-COUNT($H$108:$H753)+1,0)),"")</f>
        <v>#N/A</v>
      </c>
      <c r="V754" s="39" t="e">
        <f t="shared" si="40"/>
        <v>#N/A</v>
      </c>
      <c r="W754" s="39" t="e">
        <f>IF(IF(AND(E754="",F754=""),INDEX(Mal!I$9:I$431,(COUNT($H$108:$H754)-COUNTIF($V$108:$V754,"")),0),"")="","",IF(AND(E754="",F754=""),INDEX(Mal!I$9:I$431,(COUNT($H$108:$H754)-COUNTIF($V$108:$V754,"")),0),""))</f>
        <v>#N/A</v>
      </c>
      <c r="X754" s="39" t="e">
        <f>IF($E754="",IF(INDEX(Mal!J$9:J$431,COUNTIF($E$108:$F753,"")-COUNT($H$108:$H753)+1,0)=X753,"",INDEX(Mal!J$9:J$431,COUNTIF($E$108:$F753,"")-COUNT($H$108:$H753)+1,0)),"")</f>
        <v>#N/A</v>
      </c>
      <c r="Y754" s="39" t="e">
        <f>IF(AND(Y753="",$H754=$H753),"",IF(VLOOKUP($H754,Mal!$A$9:$T$431,20,0)='Sales Orders'!Y753,"",VLOOKUP($H754,Mal!$A$9:$T$431,20,0)))</f>
        <v>#N/A</v>
      </c>
      <c r="Z754" s="39" t="e">
        <f t="shared" si="41"/>
        <v>#N/A</v>
      </c>
    </row>
    <row r="755" spans="1:26">
      <c r="A755" t="str">
        <f>IFERROR(IF(VLOOKUP(H755,Mal!$A$9:$A$431,1,0),"","END"),"END")</f>
        <v>END</v>
      </c>
      <c r="B755" s="39" t="e">
        <f>IF($E755="",IF(INDEX(Mal!$D$9:$D$431,COUNTIF($E$108:$F754,"")-COUNT($H$108:$H754)+1,0)=B754,"",INDEX(Mal!$D$9:$D$431,COUNTIF($E$108:$F754,"")-COUNT($H$108:$H754)+1,0)),"")</f>
        <v>#N/A</v>
      </c>
      <c r="C755" s="39" t="e">
        <f t="shared" si="42"/>
        <v>#N/A</v>
      </c>
      <c r="D755" s="39" t="e">
        <f>IF($E755="",IF(INDEX(Mal!$F$9:$F$431,COUNTIF($E$108:$F754,"")-COUNT($H$108:$H754)+1,0)=D754,"",INDEX(Mal!$F$9:$F$431,COUNTIF($E$108:$F754,"")-COUNT($H$108:$H754)+1,0)),"")</f>
        <v>#N/A</v>
      </c>
      <c r="E755" s="39" t="e">
        <f>IF(AND(E754="",$H755=$H754),"",IF(VLOOKUP(H755,Mal!$A$9:$B$431,2,0)='Sales Orders'!E754,"",VLOOKUP($H755,Mal!$A$9:$B$431,2,0)))</f>
        <v>#N/A</v>
      </c>
      <c r="F755" s="39" t="e">
        <f>IF($E755="",IF(INDEX(Mal!$C$9:$C$431,COUNTIF($E$108:$F754,"")-COUNT($H$108:$H754)+1,0)=F754,"",INDEX(Mal!$C$9:$C$431,COUNTIF($E$108:$F754,"")-COUNT($H$108:$H754)+1,0)),"")</f>
        <v>#N/A</v>
      </c>
      <c r="G755" s="39" t="e">
        <f t="shared" si="43"/>
        <v>#N/A</v>
      </c>
      <c r="H755" s="39">
        <f>IF(COUNTIF(Mal!$A$9:$A$431,'Sales Orders'!H754)+COUNTIFS(Mal!$A$9:$A$431,H754,Mal!$B$9:$B$431,"&lt;&gt;")+COUNTIFS(Mal!$A$9:$A$431,H754,Mal!$C$9:$C$431,"&lt;&gt;")=COUNTIF('Sales Orders'!$H$108:H754,'Sales Orders'!H754),'Sales Orders'!H754+1,'Sales Orders'!H754)</f>
        <v>2</v>
      </c>
      <c r="I755" s="39" t="e">
        <f>IF(E755="","",IF(Mal!$C$5="","",Mal!$C$5))</f>
        <v>#N/A</v>
      </c>
      <c r="J755" s="39" t="e">
        <f>IF(AND(J754="",$H755=$H754),"",IF(VLOOKUP($H755,Mal!$A$9:$H$431,7,0)='Sales Orders'!J754,"",VLOOKUP($H755,Mal!$A$9:$H$431,7,0)))</f>
        <v>#N/A</v>
      </c>
      <c r="K755" s="39" t="e">
        <f>IF(AND(K754="",$H755=$H754),"",IF(VLOOKUP($H755,Mal!$A$9:$H$431,8,0)='Sales Orders'!K754,"",VLOOKUP($H755,Mal!$A$9:$H$431,8,0)))</f>
        <v>#N/A</v>
      </c>
      <c r="L755" s="39" t="e">
        <f>IF(E755="","",IF(Mal!$C$6="","",Mal!$C$6))</f>
        <v>#N/A</v>
      </c>
      <c r="M755" s="39" t="e">
        <f>IF($E755="",IF(INDEX(Mal!K$9:K$431,COUNTIF($E$108:$F754,"")-COUNT($H$108:$H754)+1,0)=M754,"",INDEX(Mal!K$9:K$431,COUNTIF($E$108:$F754,"")-COUNT($H$108:$H754)+1,0)),"")</f>
        <v>#N/A</v>
      </c>
      <c r="N755" s="39" t="e">
        <f>IF($E755="",IF(INDEX(Mal!L$9:L$431,COUNTIF($E$108:$F754,"")-COUNT($H$108:$H754)+1,0)=N754,"",INDEX(Mal!L$9:L$431,COUNTIF($E$108:$F754,"")-COUNT($H$108:$H754)+1,0)),"")</f>
        <v>#N/A</v>
      </c>
      <c r="O755" s="39" t="e">
        <f>IF($E755="",IF(INDEX(Mal!M$9:M$431,COUNTIF($E$108:$F754,"")-COUNT($H$108:$H754)+1,0)=O754,"",INDEX(Mal!M$9:M$431,COUNTIF($E$108:$F754,"")-COUNT($H$108:$H754)+1,0)),"")</f>
        <v>#N/A</v>
      </c>
      <c r="P755" s="39" t="e">
        <f>IF($E755="",IF(INDEX(Mal!N$9:N$431,COUNTIF($E$108:$F754,"")-COUNT($H$108:$H754)+1,0)=P754,"",INDEX(Mal!N$9:N$431,COUNTIF($E$108:$F754,"")-COUNT($H$108:$H754)+1,0)),"")</f>
        <v>#N/A</v>
      </c>
      <c r="Q755" s="39" t="e">
        <f>IF($E755="",IF(INDEX(Mal!O$9:O$431,COUNTIF($E$108:$F754,"")-COUNT($H$108:$H754)+1,0)=Q754,"",INDEX(Mal!O$9:O$431,COUNTIF($E$108:$F754,"")-COUNT($H$108:$H754)+1,0)),"")</f>
        <v>#N/A</v>
      </c>
      <c r="R755" s="39" t="e">
        <f>IF($E755="",IF(INDEX(Mal!P$9:P$431,COUNTIF($E$108:$F754,"")-COUNT($H$108:$H754)+1,0)=R754,"",INDEX(Mal!P$9:P$431,COUNTIF($E$108:$F754,"")-COUNT($H$108:$H754)+1,0)),"")</f>
        <v>#N/A</v>
      </c>
      <c r="S755" s="39" t="e">
        <f>IF($E755="",IF(INDEX(Mal!Q$9:Q$431,COUNTIF($E$108:$F754,"")-COUNT($H$108:$H754)+1,0)=S754,"",INDEX(Mal!Q$9:Q$431,COUNTIF($E$108:$F754,"")-COUNT($H$108:$H754)+1,0)),"")</f>
        <v>#N/A</v>
      </c>
      <c r="T755" s="39" t="e">
        <f>IF($E755="",IF(INDEX(Mal!R$9:R$431,COUNTIF($E$108:$F754,"")-COUNT($H$108:$H754)+1,0)=T754,"",INDEX(Mal!R$9:R$431,COUNTIF($E$108:$F754,"")-COUNT($H$108:$H754)+1,0)),"")</f>
        <v>#N/A</v>
      </c>
      <c r="U755" s="39" t="e">
        <f>IF($E755="",IF(INDEX(Mal!S$9:S$431,COUNTIF($E$108:$F754,"")-COUNT($H$108:$H754)+1,0)=U754,"",INDEX(Mal!S$9:S$431,COUNTIF($E$108:$F754,"")-COUNT($H$108:$H754)+1,0)),"")</f>
        <v>#N/A</v>
      </c>
      <c r="V755" s="39" t="e">
        <f t="shared" si="40"/>
        <v>#N/A</v>
      </c>
      <c r="W755" s="39" t="e">
        <f>IF(IF(AND(E755="",F755=""),INDEX(Mal!I$9:I$431,(COUNT($H$108:$H755)-COUNTIF($V$108:$V755,"")),0),"")="","",IF(AND(E755="",F755=""),INDEX(Mal!I$9:I$431,(COUNT($H$108:$H755)-COUNTIF($V$108:$V755,"")),0),""))</f>
        <v>#N/A</v>
      </c>
      <c r="X755" s="39" t="e">
        <f>IF($E755="",IF(INDEX(Mal!J$9:J$431,COUNTIF($E$108:$F754,"")-COUNT($H$108:$H754)+1,0)=X754,"",INDEX(Mal!J$9:J$431,COUNTIF($E$108:$F754,"")-COUNT($H$108:$H754)+1,0)),"")</f>
        <v>#N/A</v>
      </c>
      <c r="Y755" s="39" t="e">
        <f>IF(AND(Y754="",$H755=$H754),"",IF(VLOOKUP($H755,Mal!$A$9:$T$431,20,0)='Sales Orders'!Y754,"",VLOOKUP($H755,Mal!$A$9:$T$431,20,0)))</f>
        <v>#N/A</v>
      </c>
      <c r="Z755" s="39" t="e">
        <f t="shared" si="41"/>
        <v>#N/A</v>
      </c>
    </row>
    <row r="756" spans="1:26">
      <c r="A756" t="str">
        <f>IFERROR(IF(VLOOKUP(H756,Mal!$A$9:$A$431,1,0),"","END"),"END")</f>
        <v>END</v>
      </c>
      <c r="B756" s="39" t="e">
        <f>IF($E756="",IF(INDEX(Mal!$D$9:$D$431,COUNTIF($E$108:$F755,"")-COUNT($H$108:$H755)+1,0)=B755,"",INDEX(Mal!$D$9:$D$431,COUNTIF($E$108:$F755,"")-COUNT($H$108:$H755)+1,0)),"")</f>
        <v>#N/A</v>
      </c>
      <c r="C756" s="39" t="e">
        <f t="shared" si="42"/>
        <v>#N/A</v>
      </c>
      <c r="D756" s="39" t="e">
        <f>IF($E756="",IF(INDEX(Mal!$F$9:$F$431,COUNTIF($E$108:$F755,"")-COUNT($H$108:$H755)+1,0)=D755,"",INDEX(Mal!$F$9:$F$431,COUNTIF($E$108:$F755,"")-COUNT($H$108:$H755)+1,0)),"")</f>
        <v>#N/A</v>
      </c>
      <c r="E756" s="39" t="e">
        <f>IF(AND(E755="",$H756=$H755),"",IF(VLOOKUP(H756,Mal!$A$9:$B$431,2,0)='Sales Orders'!E755,"",VLOOKUP($H756,Mal!$A$9:$B$431,2,0)))</f>
        <v>#N/A</v>
      </c>
      <c r="F756" s="39" t="e">
        <f>IF($E756="",IF(INDEX(Mal!$C$9:$C$431,COUNTIF($E$108:$F755,"")-COUNT($H$108:$H755)+1,0)=F755,"",INDEX(Mal!$C$9:$C$431,COUNTIF($E$108:$F755,"")-COUNT($H$108:$H755)+1,0)),"")</f>
        <v>#N/A</v>
      </c>
      <c r="G756" s="39" t="e">
        <f t="shared" si="43"/>
        <v>#N/A</v>
      </c>
      <c r="H756" s="39">
        <f>IF(COUNTIF(Mal!$A$9:$A$431,'Sales Orders'!H755)+COUNTIFS(Mal!$A$9:$A$431,H755,Mal!$B$9:$B$431,"&lt;&gt;")+COUNTIFS(Mal!$A$9:$A$431,H755,Mal!$C$9:$C$431,"&lt;&gt;")=COUNTIF('Sales Orders'!$H$108:H755,'Sales Orders'!H755),'Sales Orders'!H755+1,'Sales Orders'!H755)</f>
        <v>2</v>
      </c>
      <c r="I756" s="39" t="e">
        <f>IF(E756="","",IF(Mal!$C$5="","",Mal!$C$5))</f>
        <v>#N/A</v>
      </c>
      <c r="J756" s="39" t="e">
        <f>IF(AND(J755="",$H756=$H755),"",IF(VLOOKUP($H756,Mal!$A$9:$H$431,7,0)='Sales Orders'!J755,"",VLOOKUP($H756,Mal!$A$9:$H$431,7,0)))</f>
        <v>#N/A</v>
      </c>
      <c r="K756" s="39" t="e">
        <f>IF(AND(K755="",$H756=$H755),"",IF(VLOOKUP($H756,Mal!$A$9:$H$431,8,0)='Sales Orders'!K755,"",VLOOKUP($H756,Mal!$A$9:$H$431,8,0)))</f>
        <v>#N/A</v>
      </c>
      <c r="L756" s="39" t="e">
        <f>IF(E756="","",IF(Mal!$C$6="","",Mal!$C$6))</f>
        <v>#N/A</v>
      </c>
      <c r="M756" s="39" t="e">
        <f>IF($E756="",IF(INDEX(Mal!K$9:K$431,COUNTIF($E$108:$F755,"")-COUNT($H$108:$H755)+1,0)=M755,"",INDEX(Mal!K$9:K$431,COUNTIF($E$108:$F755,"")-COUNT($H$108:$H755)+1,0)),"")</f>
        <v>#N/A</v>
      </c>
      <c r="N756" s="39" t="e">
        <f>IF($E756="",IF(INDEX(Mal!L$9:L$431,COUNTIF($E$108:$F755,"")-COUNT($H$108:$H755)+1,0)=N755,"",INDEX(Mal!L$9:L$431,COUNTIF($E$108:$F755,"")-COUNT($H$108:$H755)+1,0)),"")</f>
        <v>#N/A</v>
      </c>
      <c r="O756" s="39" t="e">
        <f>IF($E756="",IF(INDEX(Mal!M$9:M$431,COUNTIF($E$108:$F755,"")-COUNT($H$108:$H755)+1,0)=O755,"",INDEX(Mal!M$9:M$431,COUNTIF($E$108:$F755,"")-COUNT($H$108:$H755)+1,0)),"")</f>
        <v>#N/A</v>
      </c>
      <c r="P756" s="39" t="e">
        <f>IF($E756="",IF(INDEX(Mal!N$9:N$431,COUNTIF($E$108:$F755,"")-COUNT($H$108:$H755)+1,0)=P755,"",INDEX(Mal!N$9:N$431,COUNTIF($E$108:$F755,"")-COUNT($H$108:$H755)+1,0)),"")</f>
        <v>#N/A</v>
      </c>
      <c r="Q756" s="39" t="e">
        <f>IF($E756="",IF(INDEX(Mal!O$9:O$431,COUNTIF($E$108:$F755,"")-COUNT($H$108:$H755)+1,0)=Q755,"",INDEX(Mal!O$9:O$431,COUNTIF($E$108:$F755,"")-COUNT($H$108:$H755)+1,0)),"")</f>
        <v>#N/A</v>
      </c>
      <c r="R756" s="39" t="e">
        <f>IF($E756="",IF(INDEX(Mal!P$9:P$431,COUNTIF($E$108:$F755,"")-COUNT($H$108:$H755)+1,0)=R755,"",INDEX(Mal!P$9:P$431,COUNTIF($E$108:$F755,"")-COUNT($H$108:$H755)+1,0)),"")</f>
        <v>#N/A</v>
      </c>
      <c r="S756" s="39" t="e">
        <f>IF($E756="",IF(INDEX(Mal!Q$9:Q$431,COUNTIF($E$108:$F755,"")-COUNT($H$108:$H755)+1,0)=S755,"",INDEX(Mal!Q$9:Q$431,COUNTIF($E$108:$F755,"")-COUNT($H$108:$H755)+1,0)),"")</f>
        <v>#N/A</v>
      </c>
      <c r="T756" s="39" t="e">
        <f>IF($E756="",IF(INDEX(Mal!R$9:R$431,COUNTIF($E$108:$F755,"")-COUNT($H$108:$H755)+1,0)=T755,"",INDEX(Mal!R$9:R$431,COUNTIF($E$108:$F755,"")-COUNT($H$108:$H755)+1,0)),"")</f>
        <v>#N/A</v>
      </c>
      <c r="U756" s="39" t="e">
        <f>IF($E756="",IF(INDEX(Mal!S$9:S$431,COUNTIF($E$108:$F755,"")-COUNT($H$108:$H755)+1,0)=U755,"",INDEX(Mal!S$9:S$431,COUNTIF($E$108:$F755,"")-COUNT($H$108:$H755)+1,0)),"")</f>
        <v>#N/A</v>
      </c>
      <c r="V756" s="39" t="e">
        <f t="shared" si="40"/>
        <v>#N/A</v>
      </c>
      <c r="W756" s="39" t="e">
        <f>IF(IF(AND(E756="",F756=""),INDEX(Mal!I$9:I$431,(COUNT($H$108:$H756)-COUNTIF($V$108:$V756,"")),0),"")="","",IF(AND(E756="",F756=""),INDEX(Mal!I$9:I$431,(COUNT($H$108:$H756)-COUNTIF($V$108:$V756,"")),0),""))</f>
        <v>#N/A</v>
      </c>
      <c r="X756" s="39" t="e">
        <f>IF($E756="",IF(INDEX(Mal!J$9:J$431,COUNTIF($E$108:$F755,"")-COUNT($H$108:$H755)+1,0)=X755,"",INDEX(Mal!J$9:J$431,COUNTIF($E$108:$F755,"")-COUNT($H$108:$H755)+1,0)),"")</f>
        <v>#N/A</v>
      </c>
      <c r="Y756" s="39" t="e">
        <f>IF(AND(Y755="",$H756=$H755),"",IF(VLOOKUP($H756,Mal!$A$9:$T$431,20,0)='Sales Orders'!Y755,"",VLOOKUP($H756,Mal!$A$9:$T$431,20,0)))</f>
        <v>#N/A</v>
      </c>
      <c r="Z756" s="39" t="e">
        <f t="shared" si="41"/>
        <v>#N/A</v>
      </c>
    </row>
    <row r="757" spans="1:26">
      <c r="A757" t="str">
        <f>IFERROR(IF(VLOOKUP(H757,Mal!$A$9:$A$431,1,0),"","END"),"END")</f>
        <v>END</v>
      </c>
      <c r="B757" s="39" t="e">
        <f>IF($E757="",IF(INDEX(Mal!$D$9:$D$431,COUNTIF($E$108:$F756,"")-COUNT($H$108:$H756)+1,0)=B756,"",INDEX(Mal!$D$9:$D$431,COUNTIF($E$108:$F756,"")-COUNT($H$108:$H756)+1,0)),"")</f>
        <v>#N/A</v>
      </c>
      <c r="C757" s="39" t="e">
        <f t="shared" si="42"/>
        <v>#N/A</v>
      </c>
      <c r="D757" s="39" t="e">
        <f>IF($E757="",IF(INDEX(Mal!$F$9:$F$431,COUNTIF($E$108:$F756,"")-COUNT($H$108:$H756)+1,0)=D756,"",INDEX(Mal!$F$9:$F$431,COUNTIF($E$108:$F756,"")-COUNT($H$108:$H756)+1,0)),"")</f>
        <v>#N/A</v>
      </c>
      <c r="E757" s="39" t="e">
        <f>IF(AND(E756="",$H757=$H756),"",IF(VLOOKUP(H757,Mal!$A$9:$B$431,2,0)='Sales Orders'!E756,"",VLOOKUP($H757,Mal!$A$9:$B$431,2,0)))</f>
        <v>#N/A</v>
      </c>
      <c r="F757" s="39" t="e">
        <f>IF($E757="",IF(INDEX(Mal!$C$9:$C$431,COUNTIF($E$108:$F756,"")-COUNT($H$108:$H756)+1,0)=F756,"",INDEX(Mal!$C$9:$C$431,COUNTIF($E$108:$F756,"")-COUNT($H$108:$H756)+1,0)),"")</f>
        <v>#N/A</v>
      </c>
      <c r="G757" s="39" t="e">
        <f t="shared" si="43"/>
        <v>#N/A</v>
      </c>
      <c r="H757" s="39">
        <f>IF(COUNTIF(Mal!$A$9:$A$431,'Sales Orders'!H756)+COUNTIFS(Mal!$A$9:$A$431,H756,Mal!$B$9:$B$431,"&lt;&gt;")+COUNTIFS(Mal!$A$9:$A$431,H756,Mal!$C$9:$C$431,"&lt;&gt;")=COUNTIF('Sales Orders'!$H$108:H756,'Sales Orders'!H756),'Sales Orders'!H756+1,'Sales Orders'!H756)</f>
        <v>2</v>
      </c>
      <c r="I757" s="39" t="e">
        <f>IF(E757="","",IF(Mal!$C$5="","",Mal!$C$5))</f>
        <v>#N/A</v>
      </c>
      <c r="J757" s="39" t="e">
        <f>IF(AND(J756="",$H757=$H756),"",IF(VLOOKUP($H757,Mal!$A$9:$H$431,7,0)='Sales Orders'!J756,"",VLOOKUP($H757,Mal!$A$9:$H$431,7,0)))</f>
        <v>#N/A</v>
      </c>
      <c r="K757" s="39" t="e">
        <f>IF(AND(K756="",$H757=$H756),"",IF(VLOOKUP($H757,Mal!$A$9:$H$431,8,0)='Sales Orders'!K756,"",VLOOKUP($H757,Mal!$A$9:$H$431,8,0)))</f>
        <v>#N/A</v>
      </c>
      <c r="L757" s="39" t="e">
        <f>IF(E757="","",IF(Mal!$C$6="","",Mal!$C$6))</f>
        <v>#N/A</v>
      </c>
      <c r="M757" s="39" t="e">
        <f>IF($E757="",IF(INDEX(Mal!K$9:K$431,COUNTIF($E$108:$F756,"")-COUNT($H$108:$H756)+1,0)=M756,"",INDEX(Mal!K$9:K$431,COUNTIF($E$108:$F756,"")-COUNT($H$108:$H756)+1,0)),"")</f>
        <v>#N/A</v>
      </c>
      <c r="N757" s="39" t="e">
        <f>IF($E757="",IF(INDEX(Mal!L$9:L$431,COUNTIF($E$108:$F756,"")-COUNT($H$108:$H756)+1,0)=N756,"",INDEX(Mal!L$9:L$431,COUNTIF($E$108:$F756,"")-COUNT($H$108:$H756)+1,0)),"")</f>
        <v>#N/A</v>
      </c>
      <c r="O757" s="39" t="e">
        <f>IF($E757="",IF(INDEX(Mal!M$9:M$431,COUNTIF($E$108:$F756,"")-COUNT($H$108:$H756)+1,0)=O756,"",INDEX(Mal!M$9:M$431,COUNTIF($E$108:$F756,"")-COUNT($H$108:$H756)+1,0)),"")</f>
        <v>#N/A</v>
      </c>
      <c r="P757" s="39" t="e">
        <f>IF($E757="",IF(INDEX(Mal!N$9:N$431,COUNTIF($E$108:$F756,"")-COUNT($H$108:$H756)+1,0)=P756,"",INDEX(Mal!N$9:N$431,COUNTIF($E$108:$F756,"")-COUNT($H$108:$H756)+1,0)),"")</f>
        <v>#N/A</v>
      </c>
      <c r="Q757" s="39" t="e">
        <f>IF($E757="",IF(INDEX(Mal!O$9:O$431,COUNTIF($E$108:$F756,"")-COUNT($H$108:$H756)+1,0)=Q756,"",INDEX(Mal!O$9:O$431,COUNTIF($E$108:$F756,"")-COUNT($H$108:$H756)+1,0)),"")</f>
        <v>#N/A</v>
      </c>
      <c r="R757" s="39" t="e">
        <f>IF($E757="",IF(INDEX(Mal!P$9:P$431,COUNTIF($E$108:$F756,"")-COUNT($H$108:$H756)+1,0)=R756,"",INDEX(Mal!P$9:P$431,COUNTIF($E$108:$F756,"")-COUNT($H$108:$H756)+1,0)),"")</f>
        <v>#N/A</v>
      </c>
      <c r="S757" s="39" t="e">
        <f>IF($E757="",IF(INDEX(Mal!Q$9:Q$431,COUNTIF($E$108:$F756,"")-COUNT($H$108:$H756)+1,0)=S756,"",INDEX(Mal!Q$9:Q$431,COUNTIF($E$108:$F756,"")-COUNT($H$108:$H756)+1,0)),"")</f>
        <v>#N/A</v>
      </c>
      <c r="T757" s="39" t="e">
        <f>IF($E757="",IF(INDEX(Mal!R$9:R$431,COUNTIF($E$108:$F756,"")-COUNT($H$108:$H756)+1,0)=T756,"",INDEX(Mal!R$9:R$431,COUNTIF($E$108:$F756,"")-COUNT($H$108:$H756)+1,0)),"")</f>
        <v>#N/A</v>
      </c>
      <c r="U757" s="39" t="e">
        <f>IF($E757="",IF(INDEX(Mal!S$9:S$431,COUNTIF($E$108:$F756,"")-COUNT($H$108:$H756)+1,0)=U756,"",INDEX(Mal!S$9:S$431,COUNTIF($E$108:$F756,"")-COUNT($H$108:$H756)+1,0)),"")</f>
        <v>#N/A</v>
      </c>
      <c r="V757" s="39" t="e">
        <f t="shared" si="40"/>
        <v>#N/A</v>
      </c>
      <c r="W757" s="39" t="e">
        <f>IF(IF(AND(E757="",F757=""),INDEX(Mal!I$9:I$431,(COUNT($H$108:$H757)-COUNTIF($V$108:$V757,"")),0),"")="","",IF(AND(E757="",F757=""),INDEX(Mal!I$9:I$431,(COUNT($H$108:$H757)-COUNTIF($V$108:$V757,"")),0),""))</f>
        <v>#N/A</v>
      </c>
      <c r="X757" s="39" t="e">
        <f>IF($E757="",IF(INDEX(Mal!J$9:J$431,COUNTIF($E$108:$F756,"")-COUNT($H$108:$H756)+1,0)=X756,"",INDEX(Mal!J$9:J$431,COUNTIF($E$108:$F756,"")-COUNT($H$108:$H756)+1,0)),"")</f>
        <v>#N/A</v>
      </c>
      <c r="Y757" s="39" t="e">
        <f>IF(AND(Y756="",$H757=$H756),"",IF(VLOOKUP($H757,Mal!$A$9:$T$431,20,0)='Sales Orders'!Y756,"",VLOOKUP($H757,Mal!$A$9:$T$431,20,0)))</f>
        <v>#N/A</v>
      </c>
      <c r="Z757" s="39" t="e">
        <f t="shared" si="41"/>
        <v>#N/A</v>
      </c>
    </row>
    <row r="758" spans="1:26">
      <c r="A758" t="str">
        <f>IFERROR(IF(VLOOKUP(H758,Mal!$A$9:$A$431,1,0),"","END"),"END")</f>
        <v>END</v>
      </c>
      <c r="B758" s="39" t="e">
        <f>IF($E758="",IF(INDEX(Mal!$D$9:$D$431,COUNTIF($E$108:$F757,"")-COUNT($H$108:$H757)+1,0)=B757,"",INDEX(Mal!$D$9:$D$431,COUNTIF($E$108:$F757,"")-COUNT($H$108:$H757)+1,0)),"")</f>
        <v>#N/A</v>
      </c>
      <c r="C758" s="39" t="e">
        <f t="shared" si="42"/>
        <v>#N/A</v>
      </c>
      <c r="D758" s="39" t="e">
        <f>IF($E758="",IF(INDEX(Mal!$F$9:$F$431,COUNTIF($E$108:$F757,"")-COUNT($H$108:$H757)+1,0)=D757,"",INDEX(Mal!$F$9:$F$431,COUNTIF($E$108:$F757,"")-COUNT($H$108:$H757)+1,0)),"")</f>
        <v>#N/A</v>
      </c>
      <c r="E758" s="39" t="e">
        <f>IF(AND(E757="",$H758=$H757),"",IF(VLOOKUP(H758,Mal!$A$9:$B$431,2,0)='Sales Orders'!E757,"",VLOOKUP($H758,Mal!$A$9:$B$431,2,0)))</f>
        <v>#N/A</v>
      </c>
      <c r="F758" s="39" t="e">
        <f>IF($E758="",IF(INDEX(Mal!$C$9:$C$431,COUNTIF($E$108:$F757,"")-COUNT($H$108:$H757)+1,0)=F757,"",INDEX(Mal!$C$9:$C$431,COUNTIF($E$108:$F757,"")-COUNT($H$108:$H757)+1,0)),"")</f>
        <v>#N/A</v>
      </c>
      <c r="G758" s="39" t="e">
        <f t="shared" si="43"/>
        <v>#N/A</v>
      </c>
      <c r="H758" s="39">
        <f>IF(COUNTIF(Mal!$A$9:$A$431,'Sales Orders'!H757)+COUNTIFS(Mal!$A$9:$A$431,H757,Mal!$B$9:$B$431,"&lt;&gt;")+COUNTIFS(Mal!$A$9:$A$431,H757,Mal!$C$9:$C$431,"&lt;&gt;")=COUNTIF('Sales Orders'!$H$108:H757,'Sales Orders'!H757),'Sales Orders'!H757+1,'Sales Orders'!H757)</f>
        <v>2</v>
      </c>
      <c r="I758" s="39" t="e">
        <f>IF(E758="","",IF(Mal!$C$5="","",Mal!$C$5))</f>
        <v>#N/A</v>
      </c>
      <c r="J758" s="39" t="e">
        <f>IF(AND(J757="",$H758=$H757),"",IF(VLOOKUP($H758,Mal!$A$9:$H$431,7,0)='Sales Orders'!J757,"",VLOOKUP($H758,Mal!$A$9:$H$431,7,0)))</f>
        <v>#N/A</v>
      </c>
      <c r="K758" s="39" t="e">
        <f>IF(AND(K757="",$H758=$H757),"",IF(VLOOKUP($H758,Mal!$A$9:$H$431,8,0)='Sales Orders'!K757,"",VLOOKUP($H758,Mal!$A$9:$H$431,8,0)))</f>
        <v>#N/A</v>
      </c>
      <c r="L758" s="39" t="e">
        <f>IF(E758="","",IF(Mal!$C$6="","",Mal!$C$6))</f>
        <v>#N/A</v>
      </c>
      <c r="M758" s="39" t="e">
        <f>IF($E758="",IF(INDEX(Mal!K$9:K$431,COUNTIF($E$108:$F757,"")-COUNT($H$108:$H757)+1,0)=M757,"",INDEX(Mal!K$9:K$431,COUNTIF($E$108:$F757,"")-COUNT($H$108:$H757)+1,0)),"")</f>
        <v>#N/A</v>
      </c>
      <c r="N758" s="39" t="e">
        <f>IF($E758="",IF(INDEX(Mal!L$9:L$431,COUNTIF($E$108:$F757,"")-COUNT($H$108:$H757)+1,0)=N757,"",INDEX(Mal!L$9:L$431,COUNTIF($E$108:$F757,"")-COUNT($H$108:$H757)+1,0)),"")</f>
        <v>#N/A</v>
      </c>
      <c r="O758" s="39" t="e">
        <f>IF($E758="",IF(INDEX(Mal!M$9:M$431,COUNTIF($E$108:$F757,"")-COUNT($H$108:$H757)+1,0)=O757,"",INDEX(Mal!M$9:M$431,COUNTIF($E$108:$F757,"")-COUNT($H$108:$H757)+1,0)),"")</f>
        <v>#N/A</v>
      </c>
      <c r="P758" s="39" t="e">
        <f>IF($E758="",IF(INDEX(Mal!N$9:N$431,COUNTIF($E$108:$F757,"")-COUNT($H$108:$H757)+1,0)=P757,"",INDEX(Mal!N$9:N$431,COUNTIF($E$108:$F757,"")-COUNT($H$108:$H757)+1,0)),"")</f>
        <v>#N/A</v>
      </c>
      <c r="Q758" s="39" t="e">
        <f>IF($E758="",IF(INDEX(Mal!O$9:O$431,COUNTIF($E$108:$F757,"")-COUNT($H$108:$H757)+1,0)=Q757,"",INDEX(Mal!O$9:O$431,COUNTIF($E$108:$F757,"")-COUNT($H$108:$H757)+1,0)),"")</f>
        <v>#N/A</v>
      </c>
      <c r="R758" s="39" t="e">
        <f>IF($E758="",IF(INDEX(Mal!P$9:P$431,COUNTIF($E$108:$F757,"")-COUNT($H$108:$H757)+1,0)=R757,"",INDEX(Mal!P$9:P$431,COUNTIF($E$108:$F757,"")-COUNT($H$108:$H757)+1,0)),"")</f>
        <v>#N/A</v>
      </c>
      <c r="S758" s="39" t="e">
        <f>IF($E758="",IF(INDEX(Mal!Q$9:Q$431,COUNTIF($E$108:$F757,"")-COUNT($H$108:$H757)+1,0)=S757,"",INDEX(Mal!Q$9:Q$431,COUNTIF($E$108:$F757,"")-COUNT($H$108:$H757)+1,0)),"")</f>
        <v>#N/A</v>
      </c>
      <c r="T758" s="39" t="e">
        <f>IF($E758="",IF(INDEX(Mal!R$9:R$431,COUNTIF($E$108:$F757,"")-COUNT($H$108:$H757)+1,0)=T757,"",INDEX(Mal!R$9:R$431,COUNTIF($E$108:$F757,"")-COUNT($H$108:$H757)+1,0)),"")</f>
        <v>#N/A</v>
      </c>
      <c r="U758" s="39" t="e">
        <f>IF($E758="",IF(INDEX(Mal!S$9:S$431,COUNTIF($E$108:$F757,"")-COUNT($H$108:$H757)+1,0)=U757,"",INDEX(Mal!S$9:S$431,COUNTIF($E$108:$F757,"")-COUNT($H$108:$H757)+1,0)),"")</f>
        <v>#N/A</v>
      </c>
      <c r="V758" s="39" t="e">
        <f t="shared" si="40"/>
        <v>#N/A</v>
      </c>
      <c r="W758" s="39" t="e">
        <f>IF(IF(AND(E758="",F758=""),INDEX(Mal!I$9:I$431,(COUNT($H$108:$H758)-COUNTIF($V$108:$V758,"")),0),"")="","",IF(AND(E758="",F758=""),INDEX(Mal!I$9:I$431,(COUNT($H$108:$H758)-COUNTIF($V$108:$V758,"")),0),""))</f>
        <v>#N/A</v>
      </c>
      <c r="X758" s="39" t="e">
        <f>IF($E758="",IF(INDEX(Mal!J$9:J$431,COUNTIF($E$108:$F757,"")-COUNT($H$108:$H757)+1,0)=X757,"",INDEX(Mal!J$9:J$431,COUNTIF($E$108:$F757,"")-COUNT($H$108:$H757)+1,0)),"")</f>
        <v>#N/A</v>
      </c>
      <c r="Y758" s="39" t="e">
        <f>IF(AND(Y757="",$H758=$H757),"",IF(VLOOKUP($H758,Mal!$A$9:$T$431,20,0)='Sales Orders'!Y757,"",VLOOKUP($H758,Mal!$A$9:$T$431,20,0)))</f>
        <v>#N/A</v>
      </c>
      <c r="Z758" s="39" t="e">
        <f t="shared" si="41"/>
        <v>#N/A</v>
      </c>
    </row>
    <row r="759" spans="1:26">
      <c r="A759" t="str">
        <f>IFERROR(IF(VLOOKUP(H759,Mal!$A$9:$A$431,1,0),"","END"),"END")</f>
        <v>END</v>
      </c>
      <c r="B759" s="39" t="e">
        <f>IF($E759="",IF(INDEX(Mal!$D$9:$D$431,COUNTIF($E$108:$F758,"")-COUNT($H$108:$H758)+1,0)=B758,"",INDEX(Mal!$D$9:$D$431,COUNTIF($E$108:$F758,"")-COUNT($H$108:$H758)+1,0)),"")</f>
        <v>#N/A</v>
      </c>
      <c r="C759" s="39" t="e">
        <f t="shared" si="42"/>
        <v>#N/A</v>
      </c>
      <c r="D759" s="39" t="e">
        <f>IF($E759="",IF(INDEX(Mal!$F$9:$F$431,COUNTIF($E$108:$F758,"")-COUNT($H$108:$H758)+1,0)=D758,"",INDEX(Mal!$F$9:$F$431,COUNTIF($E$108:$F758,"")-COUNT($H$108:$H758)+1,0)),"")</f>
        <v>#N/A</v>
      </c>
      <c r="E759" s="39" t="e">
        <f>IF(AND(E758="",$H759=$H758),"",IF(VLOOKUP(H759,Mal!$A$9:$B$431,2,0)='Sales Orders'!E758,"",VLOOKUP($H759,Mal!$A$9:$B$431,2,0)))</f>
        <v>#N/A</v>
      </c>
      <c r="F759" s="39" t="e">
        <f>IF($E759="",IF(INDEX(Mal!$C$9:$C$431,COUNTIF($E$108:$F758,"")-COUNT($H$108:$H758)+1,0)=F758,"",INDEX(Mal!$C$9:$C$431,COUNTIF($E$108:$F758,"")-COUNT($H$108:$H758)+1,0)),"")</f>
        <v>#N/A</v>
      </c>
      <c r="G759" s="39" t="e">
        <f t="shared" si="43"/>
        <v>#N/A</v>
      </c>
      <c r="H759" s="39">
        <f>IF(COUNTIF(Mal!$A$9:$A$431,'Sales Orders'!H758)+COUNTIFS(Mal!$A$9:$A$431,H758,Mal!$B$9:$B$431,"&lt;&gt;")+COUNTIFS(Mal!$A$9:$A$431,H758,Mal!$C$9:$C$431,"&lt;&gt;")=COUNTIF('Sales Orders'!$H$108:H758,'Sales Orders'!H758),'Sales Orders'!H758+1,'Sales Orders'!H758)</f>
        <v>2</v>
      </c>
      <c r="I759" s="39" t="e">
        <f>IF(E759="","",IF(Mal!$C$5="","",Mal!$C$5))</f>
        <v>#N/A</v>
      </c>
      <c r="J759" s="39" t="e">
        <f>IF(AND(J758="",$H759=$H758),"",IF(VLOOKUP($H759,Mal!$A$9:$H$431,7,0)='Sales Orders'!J758,"",VLOOKUP($H759,Mal!$A$9:$H$431,7,0)))</f>
        <v>#N/A</v>
      </c>
      <c r="K759" s="39" t="e">
        <f>IF(AND(K758="",$H759=$H758),"",IF(VLOOKUP($H759,Mal!$A$9:$H$431,8,0)='Sales Orders'!K758,"",VLOOKUP($H759,Mal!$A$9:$H$431,8,0)))</f>
        <v>#N/A</v>
      </c>
      <c r="L759" s="39" t="e">
        <f>IF(E759="","",IF(Mal!$C$6="","",Mal!$C$6))</f>
        <v>#N/A</v>
      </c>
      <c r="M759" s="39" t="e">
        <f>IF($E759="",IF(INDEX(Mal!K$9:K$431,COUNTIF($E$108:$F758,"")-COUNT($H$108:$H758)+1,0)=M758,"",INDEX(Mal!K$9:K$431,COUNTIF($E$108:$F758,"")-COUNT($H$108:$H758)+1,0)),"")</f>
        <v>#N/A</v>
      </c>
      <c r="N759" s="39" t="e">
        <f>IF($E759="",IF(INDEX(Mal!L$9:L$431,COUNTIF($E$108:$F758,"")-COUNT($H$108:$H758)+1,0)=N758,"",INDEX(Mal!L$9:L$431,COUNTIF($E$108:$F758,"")-COUNT($H$108:$H758)+1,0)),"")</f>
        <v>#N/A</v>
      </c>
      <c r="O759" s="39" t="e">
        <f>IF($E759="",IF(INDEX(Mal!M$9:M$431,COUNTIF($E$108:$F758,"")-COUNT($H$108:$H758)+1,0)=O758,"",INDEX(Mal!M$9:M$431,COUNTIF($E$108:$F758,"")-COUNT($H$108:$H758)+1,0)),"")</f>
        <v>#N/A</v>
      </c>
      <c r="P759" s="39" t="e">
        <f>IF($E759="",IF(INDEX(Mal!N$9:N$431,COUNTIF($E$108:$F758,"")-COUNT($H$108:$H758)+1,0)=P758,"",INDEX(Mal!N$9:N$431,COUNTIF($E$108:$F758,"")-COUNT($H$108:$H758)+1,0)),"")</f>
        <v>#N/A</v>
      </c>
      <c r="Q759" s="39" t="e">
        <f>IF($E759="",IF(INDEX(Mal!O$9:O$431,COUNTIF($E$108:$F758,"")-COUNT($H$108:$H758)+1,0)=Q758,"",INDEX(Mal!O$9:O$431,COUNTIF($E$108:$F758,"")-COUNT($H$108:$H758)+1,0)),"")</f>
        <v>#N/A</v>
      </c>
      <c r="R759" s="39" t="e">
        <f>IF($E759="",IF(INDEX(Mal!P$9:P$431,COUNTIF($E$108:$F758,"")-COUNT($H$108:$H758)+1,0)=R758,"",INDEX(Mal!P$9:P$431,COUNTIF($E$108:$F758,"")-COUNT($H$108:$H758)+1,0)),"")</f>
        <v>#N/A</v>
      </c>
      <c r="S759" s="39" t="e">
        <f>IF($E759="",IF(INDEX(Mal!Q$9:Q$431,COUNTIF($E$108:$F758,"")-COUNT($H$108:$H758)+1,0)=S758,"",INDEX(Mal!Q$9:Q$431,COUNTIF($E$108:$F758,"")-COUNT($H$108:$H758)+1,0)),"")</f>
        <v>#N/A</v>
      </c>
      <c r="T759" s="39" t="e">
        <f>IF($E759="",IF(INDEX(Mal!R$9:R$431,COUNTIF($E$108:$F758,"")-COUNT($H$108:$H758)+1,0)=T758,"",INDEX(Mal!R$9:R$431,COUNTIF($E$108:$F758,"")-COUNT($H$108:$H758)+1,0)),"")</f>
        <v>#N/A</v>
      </c>
      <c r="U759" s="39" t="e">
        <f>IF($E759="",IF(INDEX(Mal!S$9:S$431,COUNTIF($E$108:$F758,"")-COUNT($H$108:$H758)+1,0)=U758,"",INDEX(Mal!S$9:S$431,COUNTIF($E$108:$F758,"")-COUNT($H$108:$H758)+1,0)),"")</f>
        <v>#N/A</v>
      </c>
      <c r="V759" s="39" t="e">
        <f t="shared" si="40"/>
        <v>#N/A</v>
      </c>
      <c r="W759" s="39" t="e">
        <f>IF(IF(AND(E759="",F759=""),INDEX(Mal!I$9:I$431,(COUNT($H$108:$H759)-COUNTIF($V$108:$V759,"")),0),"")="","",IF(AND(E759="",F759=""),INDEX(Mal!I$9:I$431,(COUNT($H$108:$H759)-COUNTIF($V$108:$V759,"")),0),""))</f>
        <v>#N/A</v>
      </c>
      <c r="X759" s="39" t="e">
        <f>IF($E759="",IF(INDEX(Mal!J$9:J$431,COUNTIF($E$108:$F758,"")-COUNT($H$108:$H758)+1,0)=X758,"",INDEX(Mal!J$9:J$431,COUNTIF($E$108:$F758,"")-COUNT($H$108:$H758)+1,0)),"")</f>
        <v>#N/A</v>
      </c>
      <c r="Y759" s="39" t="e">
        <f>IF(AND(Y758="",$H759=$H758),"",IF(VLOOKUP($H759,Mal!$A$9:$T$431,20,0)='Sales Orders'!Y758,"",VLOOKUP($H759,Mal!$A$9:$T$431,20,0)))</f>
        <v>#N/A</v>
      </c>
      <c r="Z759" s="39" t="e">
        <f t="shared" si="41"/>
        <v>#N/A</v>
      </c>
    </row>
    <row r="760" spans="1:26">
      <c r="A760" t="str">
        <f>IFERROR(IF(VLOOKUP(H760,Mal!$A$9:$A$431,1,0),"","END"),"END")</f>
        <v>END</v>
      </c>
      <c r="B760" s="39" t="e">
        <f>IF($E760="",IF(INDEX(Mal!$D$9:$D$431,COUNTIF($E$108:$F759,"")-COUNT($H$108:$H759)+1,0)=B759,"",INDEX(Mal!$D$9:$D$431,COUNTIF($E$108:$F759,"")-COUNT($H$108:$H759)+1,0)),"")</f>
        <v>#N/A</v>
      </c>
      <c r="C760" s="39" t="e">
        <f t="shared" si="42"/>
        <v>#N/A</v>
      </c>
      <c r="D760" s="39" t="e">
        <f>IF($E760="",IF(INDEX(Mal!$F$9:$F$431,COUNTIF($E$108:$F759,"")-COUNT($H$108:$H759)+1,0)=D759,"",INDEX(Mal!$F$9:$F$431,COUNTIF($E$108:$F759,"")-COUNT($H$108:$H759)+1,0)),"")</f>
        <v>#N/A</v>
      </c>
      <c r="E760" s="39" t="e">
        <f>IF(AND(E759="",$H760=$H759),"",IF(VLOOKUP(H760,Mal!$A$9:$B$431,2,0)='Sales Orders'!E759,"",VLOOKUP($H760,Mal!$A$9:$B$431,2,0)))</f>
        <v>#N/A</v>
      </c>
      <c r="F760" s="39" t="e">
        <f>IF($E760="",IF(INDEX(Mal!$C$9:$C$431,COUNTIF($E$108:$F759,"")-COUNT($H$108:$H759)+1,0)=F759,"",INDEX(Mal!$C$9:$C$431,COUNTIF($E$108:$F759,"")-COUNT($H$108:$H759)+1,0)),"")</f>
        <v>#N/A</v>
      </c>
      <c r="G760" s="39" t="e">
        <f t="shared" si="43"/>
        <v>#N/A</v>
      </c>
      <c r="H760" s="39">
        <f>IF(COUNTIF(Mal!$A$9:$A$431,'Sales Orders'!H759)+COUNTIFS(Mal!$A$9:$A$431,H759,Mal!$B$9:$B$431,"&lt;&gt;")+COUNTIFS(Mal!$A$9:$A$431,H759,Mal!$C$9:$C$431,"&lt;&gt;")=COUNTIF('Sales Orders'!$H$108:H759,'Sales Orders'!H759),'Sales Orders'!H759+1,'Sales Orders'!H759)</f>
        <v>2</v>
      </c>
      <c r="I760" s="39" t="e">
        <f>IF(E760="","",IF(Mal!$C$5="","",Mal!$C$5))</f>
        <v>#N/A</v>
      </c>
      <c r="J760" s="39" t="e">
        <f>IF(AND(J759="",$H760=$H759),"",IF(VLOOKUP($H760,Mal!$A$9:$H$431,7,0)='Sales Orders'!J759,"",VLOOKUP($H760,Mal!$A$9:$H$431,7,0)))</f>
        <v>#N/A</v>
      </c>
      <c r="K760" s="39" t="e">
        <f>IF(AND(K759="",$H760=$H759),"",IF(VLOOKUP($H760,Mal!$A$9:$H$431,8,0)='Sales Orders'!K759,"",VLOOKUP($H760,Mal!$A$9:$H$431,8,0)))</f>
        <v>#N/A</v>
      </c>
      <c r="L760" s="39" t="e">
        <f>IF(E760="","",IF(Mal!$C$6="","",Mal!$C$6))</f>
        <v>#N/A</v>
      </c>
      <c r="M760" s="39" t="e">
        <f>IF($E760="",IF(INDEX(Mal!K$9:K$431,COUNTIF($E$108:$F759,"")-COUNT($H$108:$H759)+1,0)=M759,"",INDEX(Mal!K$9:K$431,COUNTIF($E$108:$F759,"")-COUNT($H$108:$H759)+1,0)),"")</f>
        <v>#N/A</v>
      </c>
      <c r="N760" s="39" t="e">
        <f>IF($E760="",IF(INDEX(Mal!L$9:L$431,COUNTIF($E$108:$F759,"")-COUNT($H$108:$H759)+1,0)=N759,"",INDEX(Mal!L$9:L$431,COUNTIF($E$108:$F759,"")-COUNT($H$108:$H759)+1,0)),"")</f>
        <v>#N/A</v>
      </c>
      <c r="O760" s="39" t="e">
        <f>IF($E760="",IF(INDEX(Mal!M$9:M$431,COUNTIF($E$108:$F759,"")-COUNT($H$108:$H759)+1,0)=O759,"",INDEX(Mal!M$9:M$431,COUNTIF($E$108:$F759,"")-COUNT($H$108:$H759)+1,0)),"")</f>
        <v>#N/A</v>
      </c>
      <c r="P760" s="39" t="e">
        <f>IF($E760="",IF(INDEX(Mal!N$9:N$431,COUNTIF($E$108:$F759,"")-COUNT($H$108:$H759)+1,0)=P759,"",INDEX(Mal!N$9:N$431,COUNTIF($E$108:$F759,"")-COUNT($H$108:$H759)+1,0)),"")</f>
        <v>#N/A</v>
      </c>
      <c r="Q760" s="39" t="e">
        <f>IF($E760="",IF(INDEX(Mal!O$9:O$431,COUNTIF($E$108:$F759,"")-COUNT($H$108:$H759)+1,0)=Q759,"",INDEX(Mal!O$9:O$431,COUNTIF($E$108:$F759,"")-COUNT($H$108:$H759)+1,0)),"")</f>
        <v>#N/A</v>
      </c>
      <c r="R760" s="39" t="e">
        <f>IF($E760="",IF(INDEX(Mal!P$9:P$431,COUNTIF($E$108:$F759,"")-COUNT($H$108:$H759)+1,0)=R759,"",INDEX(Mal!P$9:P$431,COUNTIF($E$108:$F759,"")-COUNT($H$108:$H759)+1,0)),"")</f>
        <v>#N/A</v>
      </c>
      <c r="S760" s="39" t="e">
        <f>IF($E760="",IF(INDEX(Mal!Q$9:Q$431,COUNTIF($E$108:$F759,"")-COUNT($H$108:$H759)+1,0)=S759,"",INDEX(Mal!Q$9:Q$431,COUNTIF($E$108:$F759,"")-COUNT($H$108:$H759)+1,0)),"")</f>
        <v>#N/A</v>
      </c>
      <c r="T760" s="39" t="e">
        <f>IF($E760="",IF(INDEX(Mal!R$9:R$431,COUNTIF($E$108:$F759,"")-COUNT($H$108:$H759)+1,0)=T759,"",INDEX(Mal!R$9:R$431,COUNTIF($E$108:$F759,"")-COUNT($H$108:$H759)+1,0)),"")</f>
        <v>#N/A</v>
      </c>
      <c r="U760" s="39" t="e">
        <f>IF($E760="",IF(INDEX(Mal!S$9:S$431,COUNTIF($E$108:$F759,"")-COUNT($H$108:$H759)+1,0)=U759,"",INDEX(Mal!S$9:S$431,COUNTIF($E$108:$F759,"")-COUNT($H$108:$H759)+1,0)),"")</f>
        <v>#N/A</v>
      </c>
      <c r="V760" s="39" t="e">
        <f t="shared" si="40"/>
        <v>#N/A</v>
      </c>
      <c r="W760" s="39" t="e">
        <f>IF(IF(AND(E760="",F760=""),INDEX(Mal!I$9:I$431,(COUNT($H$108:$H760)-COUNTIF($V$108:$V760,"")),0),"")="","",IF(AND(E760="",F760=""),INDEX(Mal!I$9:I$431,(COUNT($H$108:$H760)-COUNTIF($V$108:$V760,"")),0),""))</f>
        <v>#N/A</v>
      </c>
      <c r="X760" s="39" t="e">
        <f>IF($E760="",IF(INDEX(Mal!J$9:J$431,COUNTIF($E$108:$F759,"")-COUNT($H$108:$H759)+1,0)=X759,"",INDEX(Mal!J$9:J$431,COUNTIF($E$108:$F759,"")-COUNT($H$108:$H759)+1,0)),"")</f>
        <v>#N/A</v>
      </c>
      <c r="Y760" s="39" t="e">
        <f>IF(AND(Y759="",$H760=$H759),"",IF(VLOOKUP($H760,Mal!$A$9:$T$431,20,0)='Sales Orders'!Y759,"",VLOOKUP($H760,Mal!$A$9:$T$431,20,0)))</f>
        <v>#N/A</v>
      </c>
      <c r="Z760" s="39" t="e">
        <f t="shared" si="41"/>
        <v>#N/A</v>
      </c>
    </row>
    <row r="761" spans="1:26">
      <c r="A761" t="str">
        <f>IFERROR(IF(VLOOKUP(H761,Mal!$A$9:$A$431,1,0),"","END"),"END")</f>
        <v>END</v>
      </c>
      <c r="B761" s="39" t="e">
        <f>IF($E761="",IF(INDEX(Mal!$D$9:$D$431,COUNTIF($E$108:$F760,"")-COUNT($H$108:$H760)+1,0)=B760,"",INDEX(Mal!$D$9:$D$431,COUNTIF($E$108:$F760,"")-COUNT($H$108:$H760)+1,0)),"")</f>
        <v>#N/A</v>
      </c>
      <c r="C761" s="39" t="e">
        <f t="shared" si="42"/>
        <v>#N/A</v>
      </c>
      <c r="D761" s="39" t="e">
        <f>IF($E761="",IF(INDEX(Mal!$F$9:$F$431,COUNTIF($E$108:$F760,"")-COUNT($H$108:$H760)+1,0)=D760,"",INDEX(Mal!$F$9:$F$431,COUNTIF($E$108:$F760,"")-COUNT($H$108:$H760)+1,0)),"")</f>
        <v>#N/A</v>
      </c>
      <c r="E761" s="39" t="e">
        <f>IF(AND(E760="",$H761=$H760),"",IF(VLOOKUP(H761,Mal!$A$9:$B$431,2,0)='Sales Orders'!E760,"",VLOOKUP($H761,Mal!$A$9:$B$431,2,0)))</f>
        <v>#N/A</v>
      </c>
      <c r="F761" s="39" t="e">
        <f>IF($E761="",IF(INDEX(Mal!$C$9:$C$431,COUNTIF($E$108:$F760,"")-COUNT($H$108:$H760)+1,0)=F760,"",INDEX(Mal!$C$9:$C$431,COUNTIF($E$108:$F760,"")-COUNT($H$108:$H760)+1,0)),"")</f>
        <v>#N/A</v>
      </c>
      <c r="G761" s="39" t="e">
        <f t="shared" si="43"/>
        <v>#N/A</v>
      </c>
      <c r="H761" s="39">
        <f>IF(COUNTIF(Mal!$A$9:$A$431,'Sales Orders'!H760)+COUNTIFS(Mal!$A$9:$A$431,H760,Mal!$B$9:$B$431,"&lt;&gt;")+COUNTIFS(Mal!$A$9:$A$431,H760,Mal!$C$9:$C$431,"&lt;&gt;")=COUNTIF('Sales Orders'!$H$108:H760,'Sales Orders'!H760),'Sales Orders'!H760+1,'Sales Orders'!H760)</f>
        <v>2</v>
      </c>
      <c r="I761" s="39" t="e">
        <f>IF(E761="","",IF(Mal!$C$5="","",Mal!$C$5))</f>
        <v>#N/A</v>
      </c>
      <c r="J761" s="39" t="e">
        <f>IF(AND(J760="",$H761=$H760),"",IF(VLOOKUP($H761,Mal!$A$9:$H$431,7,0)='Sales Orders'!J760,"",VLOOKUP($H761,Mal!$A$9:$H$431,7,0)))</f>
        <v>#N/A</v>
      </c>
      <c r="K761" s="39" t="e">
        <f>IF(AND(K760="",$H761=$H760),"",IF(VLOOKUP($H761,Mal!$A$9:$H$431,8,0)='Sales Orders'!K760,"",VLOOKUP($H761,Mal!$A$9:$H$431,8,0)))</f>
        <v>#N/A</v>
      </c>
      <c r="L761" s="39" t="e">
        <f>IF(E761="","",IF(Mal!$C$6="","",Mal!$C$6))</f>
        <v>#N/A</v>
      </c>
      <c r="M761" s="39" t="e">
        <f>IF($E761="",IF(INDEX(Mal!K$9:K$431,COUNTIF($E$108:$F760,"")-COUNT($H$108:$H760)+1,0)=M760,"",INDEX(Mal!K$9:K$431,COUNTIF($E$108:$F760,"")-COUNT($H$108:$H760)+1,0)),"")</f>
        <v>#N/A</v>
      </c>
      <c r="N761" s="39" t="e">
        <f>IF($E761="",IF(INDEX(Mal!L$9:L$431,COUNTIF($E$108:$F760,"")-COUNT($H$108:$H760)+1,0)=N760,"",INDEX(Mal!L$9:L$431,COUNTIF($E$108:$F760,"")-COUNT($H$108:$H760)+1,0)),"")</f>
        <v>#N/A</v>
      </c>
      <c r="O761" s="39" t="e">
        <f>IF($E761="",IF(INDEX(Mal!M$9:M$431,COUNTIF($E$108:$F760,"")-COUNT($H$108:$H760)+1,0)=O760,"",INDEX(Mal!M$9:M$431,COUNTIF($E$108:$F760,"")-COUNT($H$108:$H760)+1,0)),"")</f>
        <v>#N/A</v>
      </c>
      <c r="P761" s="39" t="e">
        <f>IF($E761="",IF(INDEX(Mal!N$9:N$431,COUNTIF($E$108:$F760,"")-COUNT($H$108:$H760)+1,0)=P760,"",INDEX(Mal!N$9:N$431,COUNTIF($E$108:$F760,"")-COUNT($H$108:$H760)+1,0)),"")</f>
        <v>#N/A</v>
      </c>
      <c r="Q761" s="39" t="e">
        <f>IF($E761="",IF(INDEX(Mal!O$9:O$431,COUNTIF($E$108:$F760,"")-COUNT($H$108:$H760)+1,0)=Q760,"",INDEX(Mal!O$9:O$431,COUNTIF($E$108:$F760,"")-COUNT($H$108:$H760)+1,0)),"")</f>
        <v>#N/A</v>
      </c>
      <c r="R761" s="39" t="e">
        <f>IF($E761="",IF(INDEX(Mal!P$9:P$431,COUNTIF($E$108:$F760,"")-COUNT($H$108:$H760)+1,0)=R760,"",INDEX(Mal!P$9:P$431,COUNTIF($E$108:$F760,"")-COUNT($H$108:$H760)+1,0)),"")</f>
        <v>#N/A</v>
      </c>
      <c r="S761" s="39" t="e">
        <f>IF($E761="",IF(INDEX(Mal!Q$9:Q$431,COUNTIF($E$108:$F760,"")-COUNT($H$108:$H760)+1,0)=S760,"",INDEX(Mal!Q$9:Q$431,COUNTIF($E$108:$F760,"")-COUNT($H$108:$H760)+1,0)),"")</f>
        <v>#N/A</v>
      </c>
      <c r="T761" s="39" t="e">
        <f>IF($E761="",IF(INDEX(Mal!R$9:R$431,COUNTIF($E$108:$F760,"")-COUNT($H$108:$H760)+1,0)=T760,"",INDEX(Mal!R$9:R$431,COUNTIF($E$108:$F760,"")-COUNT($H$108:$H760)+1,0)),"")</f>
        <v>#N/A</v>
      </c>
      <c r="U761" s="39" t="e">
        <f>IF($E761="",IF(INDEX(Mal!S$9:S$431,COUNTIF($E$108:$F760,"")-COUNT($H$108:$H760)+1,0)=U760,"",INDEX(Mal!S$9:S$431,COUNTIF($E$108:$F760,"")-COUNT($H$108:$H760)+1,0)),"")</f>
        <v>#N/A</v>
      </c>
      <c r="V761" s="39" t="e">
        <f t="shared" si="40"/>
        <v>#N/A</v>
      </c>
      <c r="W761" s="39" t="e">
        <f>IF(IF(AND(E761="",F761=""),INDEX(Mal!I$9:I$431,(COUNT($H$108:$H761)-COUNTIF($V$108:$V761,"")),0),"")="","",IF(AND(E761="",F761=""),INDEX(Mal!I$9:I$431,(COUNT($H$108:$H761)-COUNTIF($V$108:$V761,"")),0),""))</f>
        <v>#N/A</v>
      </c>
      <c r="X761" s="39" t="e">
        <f>IF($E761="",IF(INDEX(Mal!J$9:J$431,COUNTIF($E$108:$F760,"")-COUNT($H$108:$H760)+1,0)=X760,"",INDEX(Mal!J$9:J$431,COUNTIF($E$108:$F760,"")-COUNT($H$108:$H760)+1,0)),"")</f>
        <v>#N/A</v>
      </c>
      <c r="Y761" s="39" t="e">
        <f>IF(AND(Y760="",$H761=$H760),"",IF(VLOOKUP($H761,Mal!$A$9:$T$431,20,0)='Sales Orders'!Y760,"",VLOOKUP($H761,Mal!$A$9:$T$431,20,0)))</f>
        <v>#N/A</v>
      </c>
      <c r="Z761" s="39" t="e">
        <f t="shared" si="41"/>
        <v>#N/A</v>
      </c>
    </row>
    <row r="762" spans="1:26">
      <c r="A762" t="str">
        <f>IFERROR(IF(VLOOKUP(H762,Mal!$A$9:$A$431,1,0),"","END"),"END")</f>
        <v>END</v>
      </c>
      <c r="B762" s="39" t="e">
        <f>IF($E762="",IF(INDEX(Mal!$D$9:$D$431,COUNTIF($E$108:$F761,"")-COUNT($H$108:$H761)+1,0)=B761,"",INDEX(Mal!$D$9:$D$431,COUNTIF($E$108:$F761,"")-COUNT($H$108:$H761)+1,0)),"")</f>
        <v>#N/A</v>
      </c>
      <c r="C762" s="39" t="e">
        <f t="shared" si="42"/>
        <v>#N/A</v>
      </c>
      <c r="D762" s="39" t="e">
        <f>IF($E762="",IF(INDEX(Mal!$F$9:$F$431,COUNTIF($E$108:$F761,"")-COUNT($H$108:$H761)+1,0)=D761,"",INDEX(Mal!$F$9:$F$431,COUNTIF($E$108:$F761,"")-COUNT($H$108:$H761)+1,0)),"")</f>
        <v>#N/A</v>
      </c>
      <c r="E762" s="39" t="e">
        <f>IF(AND(E761="",$H762=$H761),"",IF(VLOOKUP(H762,Mal!$A$9:$B$431,2,0)='Sales Orders'!E761,"",VLOOKUP($H762,Mal!$A$9:$B$431,2,0)))</f>
        <v>#N/A</v>
      </c>
      <c r="F762" s="39" t="e">
        <f>IF($E762="",IF(INDEX(Mal!$C$9:$C$431,COUNTIF($E$108:$F761,"")-COUNT($H$108:$H761)+1,0)=F761,"",INDEX(Mal!$C$9:$C$431,COUNTIF($E$108:$F761,"")-COUNT($H$108:$H761)+1,0)),"")</f>
        <v>#N/A</v>
      </c>
      <c r="G762" s="39" t="e">
        <f t="shared" si="43"/>
        <v>#N/A</v>
      </c>
      <c r="H762" s="39">
        <f>IF(COUNTIF(Mal!$A$9:$A$431,'Sales Orders'!H761)+COUNTIFS(Mal!$A$9:$A$431,H761,Mal!$B$9:$B$431,"&lt;&gt;")+COUNTIFS(Mal!$A$9:$A$431,H761,Mal!$C$9:$C$431,"&lt;&gt;")=COUNTIF('Sales Orders'!$H$108:H761,'Sales Orders'!H761),'Sales Orders'!H761+1,'Sales Orders'!H761)</f>
        <v>2</v>
      </c>
      <c r="I762" s="39" t="e">
        <f>IF(E762="","",IF(Mal!$C$5="","",Mal!$C$5))</f>
        <v>#N/A</v>
      </c>
      <c r="J762" s="39" t="e">
        <f>IF(AND(J761="",$H762=$H761),"",IF(VLOOKUP($H762,Mal!$A$9:$H$431,7,0)='Sales Orders'!J761,"",VLOOKUP($H762,Mal!$A$9:$H$431,7,0)))</f>
        <v>#N/A</v>
      </c>
      <c r="K762" s="39" t="e">
        <f>IF(AND(K761="",$H762=$H761),"",IF(VLOOKUP($H762,Mal!$A$9:$H$431,8,0)='Sales Orders'!K761,"",VLOOKUP($H762,Mal!$A$9:$H$431,8,0)))</f>
        <v>#N/A</v>
      </c>
      <c r="L762" s="39" t="e">
        <f>IF(E762="","",IF(Mal!$C$6="","",Mal!$C$6))</f>
        <v>#N/A</v>
      </c>
      <c r="M762" s="39" t="e">
        <f>IF($E762="",IF(INDEX(Mal!K$9:K$431,COUNTIF($E$108:$F761,"")-COUNT($H$108:$H761)+1,0)=M761,"",INDEX(Mal!K$9:K$431,COUNTIF($E$108:$F761,"")-COUNT($H$108:$H761)+1,0)),"")</f>
        <v>#N/A</v>
      </c>
      <c r="N762" s="39" t="e">
        <f>IF($E762="",IF(INDEX(Mal!L$9:L$431,COUNTIF($E$108:$F761,"")-COUNT($H$108:$H761)+1,0)=N761,"",INDEX(Mal!L$9:L$431,COUNTIF($E$108:$F761,"")-COUNT($H$108:$H761)+1,0)),"")</f>
        <v>#N/A</v>
      </c>
      <c r="O762" s="39" t="e">
        <f>IF($E762="",IF(INDEX(Mal!M$9:M$431,COUNTIF($E$108:$F761,"")-COUNT($H$108:$H761)+1,0)=O761,"",INDEX(Mal!M$9:M$431,COUNTIF($E$108:$F761,"")-COUNT($H$108:$H761)+1,0)),"")</f>
        <v>#N/A</v>
      </c>
      <c r="P762" s="39" t="e">
        <f>IF($E762="",IF(INDEX(Mal!N$9:N$431,COUNTIF($E$108:$F761,"")-COUNT($H$108:$H761)+1,0)=P761,"",INDEX(Mal!N$9:N$431,COUNTIF($E$108:$F761,"")-COUNT($H$108:$H761)+1,0)),"")</f>
        <v>#N/A</v>
      </c>
      <c r="Q762" s="39" t="e">
        <f>IF($E762="",IF(INDEX(Mal!O$9:O$431,COUNTIF($E$108:$F761,"")-COUNT($H$108:$H761)+1,0)=Q761,"",INDEX(Mal!O$9:O$431,COUNTIF($E$108:$F761,"")-COUNT($H$108:$H761)+1,0)),"")</f>
        <v>#N/A</v>
      </c>
      <c r="R762" s="39" t="e">
        <f>IF($E762="",IF(INDEX(Mal!P$9:P$431,COUNTIF($E$108:$F761,"")-COUNT($H$108:$H761)+1,0)=R761,"",INDEX(Mal!P$9:P$431,COUNTIF($E$108:$F761,"")-COUNT($H$108:$H761)+1,0)),"")</f>
        <v>#N/A</v>
      </c>
      <c r="S762" s="39" t="e">
        <f>IF($E762="",IF(INDEX(Mal!Q$9:Q$431,COUNTIF($E$108:$F761,"")-COUNT($H$108:$H761)+1,0)=S761,"",INDEX(Mal!Q$9:Q$431,COUNTIF($E$108:$F761,"")-COUNT($H$108:$H761)+1,0)),"")</f>
        <v>#N/A</v>
      </c>
      <c r="T762" s="39" t="e">
        <f>IF($E762="",IF(INDEX(Mal!R$9:R$431,COUNTIF($E$108:$F761,"")-COUNT($H$108:$H761)+1,0)=T761,"",INDEX(Mal!R$9:R$431,COUNTIF($E$108:$F761,"")-COUNT($H$108:$H761)+1,0)),"")</f>
        <v>#N/A</v>
      </c>
      <c r="U762" s="39" t="e">
        <f>IF($E762="",IF(INDEX(Mal!S$9:S$431,COUNTIF($E$108:$F761,"")-COUNT($H$108:$H761)+1,0)=U761,"",INDEX(Mal!S$9:S$431,COUNTIF($E$108:$F761,"")-COUNT($H$108:$H761)+1,0)),"")</f>
        <v>#N/A</v>
      </c>
      <c r="V762" s="39" t="e">
        <f t="shared" si="40"/>
        <v>#N/A</v>
      </c>
      <c r="W762" s="39" t="e">
        <f>IF(IF(AND(E762="",F762=""),INDEX(Mal!I$9:I$431,(COUNT($H$108:$H762)-COUNTIF($V$108:$V762,"")),0),"")="","",IF(AND(E762="",F762=""),INDEX(Mal!I$9:I$431,(COUNT($H$108:$H762)-COUNTIF($V$108:$V762,"")),0),""))</f>
        <v>#N/A</v>
      </c>
      <c r="X762" s="39" t="e">
        <f>IF($E762="",IF(INDEX(Mal!J$9:J$431,COUNTIF($E$108:$F761,"")-COUNT($H$108:$H761)+1,0)=X761,"",INDEX(Mal!J$9:J$431,COUNTIF($E$108:$F761,"")-COUNT($H$108:$H761)+1,0)),"")</f>
        <v>#N/A</v>
      </c>
      <c r="Y762" s="39" t="e">
        <f>IF(AND(Y761="",$H762=$H761),"",IF(VLOOKUP($H762,Mal!$A$9:$T$431,20,0)='Sales Orders'!Y761,"",VLOOKUP($H762,Mal!$A$9:$T$431,20,0)))</f>
        <v>#N/A</v>
      </c>
      <c r="Z762" s="39" t="e">
        <f t="shared" si="41"/>
        <v>#N/A</v>
      </c>
    </row>
    <row r="763" spans="1:26">
      <c r="A763" t="str">
        <f>IFERROR(IF(VLOOKUP(H763,Mal!$A$9:$A$431,1,0),"","END"),"END")</f>
        <v>END</v>
      </c>
      <c r="B763" s="39" t="e">
        <f>IF($E763="",IF(INDEX(Mal!$D$9:$D$431,COUNTIF($E$108:$F762,"")-COUNT($H$108:$H762)+1,0)=B762,"",INDEX(Mal!$D$9:$D$431,COUNTIF($E$108:$F762,"")-COUNT($H$108:$H762)+1,0)),"")</f>
        <v>#N/A</v>
      </c>
      <c r="C763" s="39" t="e">
        <f t="shared" si="42"/>
        <v>#N/A</v>
      </c>
      <c r="D763" s="39" t="e">
        <f>IF($E763="",IF(INDEX(Mal!$F$9:$F$431,COUNTIF($E$108:$F762,"")-COUNT($H$108:$H762)+1,0)=D762,"",INDEX(Mal!$F$9:$F$431,COUNTIF($E$108:$F762,"")-COUNT($H$108:$H762)+1,0)),"")</f>
        <v>#N/A</v>
      </c>
      <c r="E763" s="39" t="e">
        <f>IF(AND(E762="",$H763=$H762),"",IF(VLOOKUP(H763,Mal!$A$9:$B$431,2,0)='Sales Orders'!E762,"",VLOOKUP($H763,Mal!$A$9:$B$431,2,0)))</f>
        <v>#N/A</v>
      </c>
      <c r="F763" s="39" t="e">
        <f>IF($E763="",IF(INDEX(Mal!$C$9:$C$431,COUNTIF($E$108:$F762,"")-COUNT($H$108:$H762)+1,0)=F762,"",INDEX(Mal!$C$9:$C$431,COUNTIF($E$108:$F762,"")-COUNT($H$108:$H762)+1,0)),"")</f>
        <v>#N/A</v>
      </c>
      <c r="G763" s="39" t="e">
        <f t="shared" si="43"/>
        <v>#N/A</v>
      </c>
      <c r="H763" s="39">
        <f>IF(COUNTIF(Mal!$A$9:$A$431,'Sales Orders'!H762)+COUNTIFS(Mal!$A$9:$A$431,H762,Mal!$B$9:$B$431,"&lt;&gt;")+COUNTIFS(Mal!$A$9:$A$431,H762,Mal!$C$9:$C$431,"&lt;&gt;")=COUNTIF('Sales Orders'!$H$108:H762,'Sales Orders'!H762),'Sales Orders'!H762+1,'Sales Orders'!H762)</f>
        <v>2</v>
      </c>
      <c r="I763" s="39" t="e">
        <f>IF(E763="","",IF(Mal!$C$5="","",Mal!$C$5))</f>
        <v>#N/A</v>
      </c>
      <c r="J763" s="39" t="e">
        <f>IF(AND(J762="",$H763=$H762),"",IF(VLOOKUP($H763,Mal!$A$9:$H$431,7,0)='Sales Orders'!J762,"",VLOOKUP($H763,Mal!$A$9:$H$431,7,0)))</f>
        <v>#N/A</v>
      </c>
      <c r="K763" s="39" t="e">
        <f>IF(AND(K762="",$H763=$H762),"",IF(VLOOKUP($H763,Mal!$A$9:$H$431,8,0)='Sales Orders'!K762,"",VLOOKUP($H763,Mal!$A$9:$H$431,8,0)))</f>
        <v>#N/A</v>
      </c>
      <c r="L763" s="39" t="e">
        <f>IF(E763="","",IF(Mal!$C$6="","",Mal!$C$6))</f>
        <v>#N/A</v>
      </c>
      <c r="M763" s="39" t="e">
        <f>IF($E763="",IF(INDEX(Mal!K$9:K$431,COUNTIF($E$108:$F762,"")-COUNT($H$108:$H762)+1,0)=M762,"",INDEX(Mal!K$9:K$431,COUNTIF($E$108:$F762,"")-COUNT($H$108:$H762)+1,0)),"")</f>
        <v>#N/A</v>
      </c>
      <c r="N763" s="39" t="e">
        <f>IF($E763="",IF(INDEX(Mal!L$9:L$431,COUNTIF($E$108:$F762,"")-COUNT($H$108:$H762)+1,0)=N762,"",INDEX(Mal!L$9:L$431,COUNTIF($E$108:$F762,"")-COUNT($H$108:$H762)+1,0)),"")</f>
        <v>#N/A</v>
      </c>
      <c r="O763" s="39" t="e">
        <f>IF($E763="",IF(INDEX(Mal!M$9:M$431,COUNTIF($E$108:$F762,"")-COUNT($H$108:$H762)+1,0)=O762,"",INDEX(Mal!M$9:M$431,COUNTIF($E$108:$F762,"")-COUNT($H$108:$H762)+1,0)),"")</f>
        <v>#N/A</v>
      </c>
      <c r="P763" s="39" t="e">
        <f>IF($E763="",IF(INDEX(Mal!N$9:N$431,COUNTIF($E$108:$F762,"")-COUNT($H$108:$H762)+1,0)=P762,"",INDEX(Mal!N$9:N$431,COUNTIF($E$108:$F762,"")-COUNT($H$108:$H762)+1,0)),"")</f>
        <v>#N/A</v>
      </c>
      <c r="Q763" s="39" t="e">
        <f>IF($E763="",IF(INDEX(Mal!O$9:O$431,COUNTIF($E$108:$F762,"")-COUNT($H$108:$H762)+1,0)=Q762,"",INDEX(Mal!O$9:O$431,COUNTIF($E$108:$F762,"")-COUNT($H$108:$H762)+1,0)),"")</f>
        <v>#N/A</v>
      </c>
      <c r="R763" s="39" t="e">
        <f>IF($E763="",IF(INDEX(Mal!P$9:P$431,COUNTIF($E$108:$F762,"")-COUNT($H$108:$H762)+1,0)=R762,"",INDEX(Mal!P$9:P$431,COUNTIF($E$108:$F762,"")-COUNT($H$108:$H762)+1,0)),"")</f>
        <v>#N/A</v>
      </c>
      <c r="S763" s="39" t="e">
        <f>IF($E763="",IF(INDEX(Mal!Q$9:Q$431,COUNTIF($E$108:$F762,"")-COUNT($H$108:$H762)+1,0)=S762,"",INDEX(Mal!Q$9:Q$431,COUNTIF($E$108:$F762,"")-COUNT($H$108:$H762)+1,0)),"")</f>
        <v>#N/A</v>
      </c>
      <c r="T763" s="39" t="e">
        <f>IF($E763="",IF(INDEX(Mal!R$9:R$431,COUNTIF($E$108:$F762,"")-COUNT($H$108:$H762)+1,0)=T762,"",INDEX(Mal!R$9:R$431,COUNTIF($E$108:$F762,"")-COUNT($H$108:$H762)+1,0)),"")</f>
        <v>#N/A</v>
      </c>
      <c r="U763" s="39" t="e">
        <f>IF($E763="",IF(INDEX(Mal!S$9:S$431,COUNTIF($E$108:$F762,"")-COUNT($H$108:$H762)+1,0)=U762,"",INDEX(Mal!S$9:S$431,COUNTIF($E$108:$F762,"")-COUNT($H$108:$H762)+1,0)),"")</f>
        <v>#N/A</v>
      </c>
      <c r="V763" s="39" t="e">
        <f t="shared" si="40"/>
        <v>#N/A</v>
      </c>
      <c r="W763" s="39" t="e">
        <f>IF(IF(AND(E763="",F763=""),INDEX(Mal!I$9:I$431,(COUNT($H$108:$H763)-COUNTIF($V$108:$V763,"")),0),"")="","",IF(AND(E763="",F763=""),INDEX(Mal!I$9:I$431,(COUNT($H$108:$H763)-COUNTIF($V$108:$V763,"")),0),""))</f>
        <v>#N/A</v>
      </c>
      <c r="X763" s="39" t="e">
        <f>IF($E763="",IF(INDEX(Mal!J$9:J$431,COUNTIF($E$108:$F762,"")-COUNT($H$108:$H762)+1,0)=X762,"",INDEX(Mal!J$9:J$431,COUNTIF($E$108:$F762,"")-COUNT($H$108:$H762)+1,0)),"")</f>
        <v>#N/A</v>
      </c>
      <c r="Y763" s="39" t="e">
        <f>IF(AND(Y762="",$H763=$H762),"",IF(VLOOKUP($H763,Mal!$A$9:$T$431,20,0)='Sales Orders'!Y762,"",VLOOKUP($H763,Mal!$A$9:$T$431,20,0)))</f>
        <v>#N/A</v>
      </c>
      <c r="Z763" s="39" t="e">
        <f t="shared" si="41"/>
        <v>#N/A</v>
      </c>
    </row>
    <row r="764" spans="1:26">
      <c r="A764" t="str">
        <f>IFERROR(IF(VLOOKUP(H764,Mal!$A$9:$A$431,1,0),"","END"),"END")</f>
        <v>END</v>
      </c>
      <c r="B764" s="39" t="e">
        <f>IF($E764="",IF(INDEX(Mal!$D$9:$D$431,COUNTIF($E$108:$F763,"")-COUNT($H$108:$H763)+1,0)=B763,"",INDEX(Mal!$D$9:$D$431,COUNTIF($E$108:$F763,"")-COUNT($H$108:$H763)+1,0)),"")</f>
        <v>#N/A</v>
      </c>
      <c r="C764" s="39" t="e">
        <f t="shared" si="42"/>
        <v>#N/A</v>
      </c>
      <c r="D764" s="39" t="e">
        <f>IF($E764="",IF(INDEX(Mal!$F$9:$F$431,COUNTIF($E$108:$F763,"")-COUNT($H$108:$H763)+1,0)=D763,"",INDEX(Mal!$F$9:$F$431,COUNTIF($E$108:$F763,"")-COUNT($H$108:$H763)+1,0)),"")</f>
        <v>#N/A</v>
      </c>
      <c r="E764" s="39" t="e">
        <f>IF(AND(E763="",$H764=$H763),"",IF(VLOOKUP(H764,Mal!$A$9:$B$431,2,0)='Sales Orders'!E763,"",VLOOKUP($H764,Mal!$A$9:$B$431,2,0)))</f>
        <v>#N/A</v>
      </c>
      <c r="F764" s="39" t="e">
        <f>IF($E764="",IF(INDEX(Mal!$C$9:$C$431,COUNTIF($E$108:$F763,"")-COUNT($H$108:$H763)+1,0)=F763,"",INDEX(Mal!$C$9:$C$431,COUNTIF($E$108:$F763,"")-COUNT($H$108:$H763)+1,0)),"")</f>
        <v>#N/A</v>
      </c>
      <c r="G764" s="39" t="e">
        <f t="shared" si="43"/>
        <v>#N/A</v>
      </c>
      <c r="H764" s="39">
        <f>IF(COUNTIF(Mal!$A$9:$A$431,'Sales Orders'!H763)+COUNTIFS(Mal!$A$9:$A$431,H763,Mal!$B$9:$B$431,"&lt;&gt;")+COUNTIFS(Mal!$A$9:$A$431,H763,Mal!$C$9:$C$431,"&lt;&gt;")=COUNTIF('Sales Orders'!$H$108:H763,'Sales Orders'!H763),'Sales Orders'!H763+1,'Sales Orders'!H763)</f>
        <v>2</v>
      </c>
      <c r="I764" s="39" t="e">
        <f>IF(E764="","",IF(Mal!$C$5="","",Mal!$C$5))</f>
        <v>#N/A</v>
      </c>
      <c r="J764" s="39" t="e">
        <f>IF(AND(J763="",$H764=$H763),"",IF(VLOOKUP($H764,Mal!$A$9:$H$431,7,0)='Sales Orders'!J763,"",VLOOKUP($H764,Mal!$A$9:$H$431,7,0)))</f>
        <v>#N/A</v>
      </c>
      <c r="K764" s="39" t="e">
        <f>IF(AND(K763="",$H764=$H763),"",IF(VLOOKUP($H764,Mal!$A$9:$H$431,8,0)='Sales Orders'!K763,"",VLOOKUP($H764,Mal!$A$9:$H$431,8,0)))</f>
        <v>#N/A</v>
      </c>
      <c r="L764" s="39" t="e">
        <f>IF(E764="","",IF(Mal!$C$6="","",Mal!$C$6))</f>
        <v>#N/A</v>
      </c>
      <c r="M764" s="39" t="e">
        <f>IF($E764="",IF(INDEX(Mal!K$9:K$431,COUNTIF($E$108:$F763,"")-COUNT($H$108:$H763)+1,0)=M763,"",INDEX(Mal!K$9:K$431,COUNTIF($E$108:$F763,"")-COUNT($H$108:$H763)+1,0)),"")</f>
        <v>#N/A</v>
      </c>
      <c r="N764" s="39" t="e">
        <f>IF($E764="",IF(INDEX(Mal!L$9:L$431,COUNTIF($E$108:$F763,"")-COUNT($H$108:$H763)+1,0)=N763,"",INDEX(Mal!L$9:L$431,COUNTIF($E$108:$F763,"")-COUNT($H$108:$H763)+1,0)),"")</f>
        <v>#N/A</v>
      </c>
      <c r="O764" s="39" t="e">
        <f>IF($E764="",IF(INDEX(Mal!M$9:M$431,COUNTIF($E$108:$F763,"")-COUNT($H$108:$H763)+1,0)=O763,"",INDEX(Mal!M$9:M$431,COUNTIF($E$108:$F763,"")-COUNT($H$108:$H763)+1,0)),"")</f>
        <v>#N/A</v>
      </c>
      <c r="P764" s="39" t="e">
        <f>IF($E764="",IF(INDEX(Mal!N$9:N$431,COUNTIF($E$108:$F763,"")-COUNT($H$108:$H763)+1,0)=P763,"",INDEX(Mal!N$9:N$431,COUNTIF($E$108:$F763,"")-COUNT($H$108:$H763)+1,0)),"")</f>
        <v>#N/A</v>
      </c>
      <c r="Q764" s="39" t="e">
        <f>IF($E764="",IF(INDEX(Mal!O$9:O$431,COUNTIF($E$108:$F763,"")-COUNT($H$108:$H763)+1,0)=Q763,"",INDEX(Mal!O$9:O$431,COUNTIF($E$108:$F763,"")-COUNT($H$108:$H763)+1,0)),"")</f>
        <v>#N/A</v>
      </c>
      <c r="R764" s="39" t="e">
        <f>IF($E764="",IF(INDEX(Mal!P$9:P$431,COUNTIF($E$108:$F763,"")-COUNT($H$108:$H763)+1,0)=R763,"",INDEX(Mal!P$9:P$431,COUNTIF($E$108:$F763,"")-COUNT($H$108:$H763)+1,0)),"")</f>
        <v>#N/A</v>
      </c>
      <c r="S764" s="39" t="e">
        <f>IF($E764="",IF(INDEX(Mal!Q$9:Q$431,COUNTIF($E$108:$F763,"")-COUNT($H$108:$H763)+1,0)=S763,"",INDEX(Mal!Q$9:Q$431,COUNTIF($E$108:$F763,"")-COUNT($H$108:$H763)+1,0)),"")</f>
        <v>#N/A</v>
      </c>
      <c r="T764" s="39" t="e">
        <f>IF($E764="",IF(INDEX(Mal!R$9:R$431,COUNTIF($E$108:$F763,"")-COUNT($H$108:$H763)+1,0)=T763,"",INDEX(Mal!R$9:R$431,COUNTIF($E$108:$F763,"")-COUNT($H$108:$H763)+1,0)),"")</f>
        <v>#N/A</v>
      </c>
      <c r="U764" s="39" t="e">
        <f>IF($E764="",IF(INDEX(Mal!S$9:S$431,COUNTIF($E$108:$F763,"")-COUNT($H$108:$H763)+1,0)=U763,"",INDEX(Mal!S$9:S$431,COUNTIF($E$108:$F763,"")-COUNT($H$108:$H763)+1,0)),"")</f>
        <v>#N/A</v>
      </c>
      <c r="V764" s="39" t="e">
        <f t="shared" si="40"/>
        <v>#N/A</v>
      </c>
      <c r="W764" s="39" t="e">
        <f>IF(IF(AND(E764="",F764=""),INDEX(Mal!I$9:I$431,(COUNT($H$108:$H764)-COUNTIF($V$108:$V764,"")),0),"")="","",IF(AND(E764="",F764=""),INDEX(Mal!I$9:I$431,(COUNT($H$108:$H764)-COUNTIF($V$108:$V764,"")),0),""))</f>
        <v>#N/A</v>
      </c>
      <c r="X764" s="39" t="e">
        <f>IF($E764="",IF(INDEX(Mal!J$9:J$431,COUNTIF($E$108:$F763,"")-COUNT($H$108:$H763)+1,0)=X763,"",INDEX(Mal!J$9:J$431,COUNTIF($E$108:$F763,"")-COUNT($H$108:$H763)+1,0)),"")</f>
        <v>#N/A</v>
      </c>
      <c r="Y764" s="39" t="e">
        <f>IF(AND(Y763="",$H764=$H763),"",IF(VLOOKUP($H764,Mal!$A$9:$T$431,20,0)='Sales Orders'!Y763,"",VLOOKUP($H764,Mal!$A$9:$T$431,20,0)))</f>
        <v>#N/A</v>
      </c>
      <c r="Z764" s="39" t="e">
        <f t="shared" si="41"/>
        <v>#N/A</v>
      </c>
    </row>
    <row r="765" spans="1:26">
      <c r="A765" t="str">
        <f>IFERROR(IF(VLOOKUP(H765,Mal!$A$9:$A$431,1,0),"","END"),"END")</f>
        <v>END</v>
      </c>
      <c r="B765" s="39" t="e">
        <f>IF($E765="",IF(INDEX(Mal!$D$9:$D$431,COUNTIF($E$108:$F764,"")-COUNT($H$108:$H764)+1,0)=B764,"",INDEX(Mal!$D$9:$D$431,COUNTIF($E$108:$F764,"")-COUNT($H$108:$H764)+1,0)),"")</f>
        <v>#N/A</v>
      </c>
      <c r="C765" s="39" t="e">
        <f t="shared" si="42"/>
        <v>#N/A</v>
      </c>
      <c r="D765" s="39" t="e">
        <f>IF($E765="",IF(INDEX(Mal!$F$9:$F$431,COUNTIF($E$108:$F764,"")-COUNT($H$108:$H764)+1,0)=D764,"",INDEX(Mal!$F$9:$F$431,COUNTIF($E$108:$F764,"")-COUNT($H$108:$H764)+1,0)),"")</f>
        <v>#N/A</v>
      </c>
      <c r="E765" s="39" t="e">
        <f>IF(AND(E764="",$H765=$H764),"",IF(VLOOKUP(H765,Mal!$A$9:$B$431,2,0)='Sales Orders'!E764,"",VLOOKUP($H765,Mal!$A$9:$B$431,2,0)))</f>
        <v>#N/A</v>
      </c>
      <c r="F765" s="39" t="e">
        <f>IF($E765="",IF(INDEX(Mal!$C$9:$C$431,COUNTIF($E$108:$F764,"")-COUNT($H$108:$H764)+1,0)=F764,"",INDEX(Mal!$C$9:$C$431,COUNTIF($E$108:$F764,"")-COUNT($H$108:$H764)+1,0)),"")</f>
        <v>#N/A</v>
      </c>
      <c r="G765" s="39" t="e">
        <f t="shared" si="43"/>
        <v>#N/A</v>
      </c>
      <c r="H765" s="39">
        <f>IF(COUNTIF(Mal!$A$9:$A$431,'Sales Orders'!H764)+COUNTIFS(Mal!$A$9:$A$431,H764,Mal!$B$9:$B$431,"&lt;&gt;")+COUNTIFS(Mal!$A$9:$A$431,H764,Mal!$C$9:$C$431,"&lt;&gt;")=COUNTIF('Sales Orders'!$H$108:H764,'Sales Orders'!H764),'Sales Orders'!H764+1,'Sales Orders'!H764)</f>
        <v>2</v>
      </c>
      <c r="I765" s="39" t="e">
        <f>IF(E765="","",IF(Mal!$C$5="","",Mal!$C$5))</f>
        <v>#N/A</v>
      </c>
      <c r="J765" s="39" t="e">
        <f>IF(AND(J764="",$H765=$H764),"",IF(VLOOKUP($H765,Mal!$A$9:$H$431,7,0)='Sales Orders'!J764,"",VLOOKUP($H765,Mal!$A$9:$H$431,7,0)))</f>
        <v>#N/A</v>
      </c>
      <c r="K765" s="39" t="e">
        <f>IF(AND(K764="",$H765=$H764),"",IF(VLOOKUP($H765,Mal!$A$9:$H$431,8,0)='Sales Orders'!K764,"",VLOOKUP($H765,Mal!$A$9:$H$431,8,0)))</f>
        <v>#N/A</v>
      </c>
      <c r="L765" s="39" t="e">
        <f>IF(E765="","",IF(Mal!$C$6="","",Mal!$C$6))</f>
        <v>#N/A</v>
      </c>
      <c r="M765" s="39" t="e">
        <f>IF($E765="",IF(INDEX(Mal!K$9:K$431,COUNTIF($E$108:$F764,"")-COUNT($H$108:$H764)+1,0)=M764,"",INDEX(Mal!K$9:K$431,COUNTIF($E$108:$F764,"")-COUNT($H$108:$H764)+1,0)),"")</f>
        <v>#N/A</v>
      </c>
      <c r="N765" s="39" t="e">
        <f>IF($E765="",IF(INDEX(Mal!L$9:L$431,COUNTIF($E$108:$F764,"")-COUNT($H$108:$H764)+1,0)=N764,"",INDEX(Mal!L$9:L$431,COUNTIF($E$108:$F764,"")-COUNT($H$108:$H764)+1,0)),"")</f>
        <v>#N/A</v>
      </c>
      <c r="O765" s="39" t="e">
        <f>IF($E765="",IF(INDEX(Mal!M$9:M$431,COUNTIF($E$108:$F764,"")-COUNT($H$108:$H764)+1,0)=O764,"",INDEX(Mal!M$9:M$431,COUNTIF($E$108:$F764,"")-COUNT($H$108:$H764)+1,0)),"")</f>
        <v>#N/A</v>
      </c>
      <c r="P765" s="39" t="e">
        <f>IF($E765="",IF(INDEX(Mal!N$9:N$431,COUNTIF($E$108:$F764,"")-COUNT($H$108:$H764)+1,0)=P764,"",INDEX(Mal!N$9:N$431,COUNTIF($E$108:$F764,"")-COUNT($H$108:$H764)+1,0)),"")</f>
        <v>#N/A</v>
      </c>
      <c r="Q765" s="39" t="e">
        <f>IF($E765="",IF(INDEX(Mal!O$9:O$431,COUNTIF($E$108:$F764,"")-COUNT($H$108:$H764)+1,0)=Q764,"",INDEX(Mal!O$9:O$431,COUNTIF($E$108:$F764,"")-COUNT($H$108:$H764)+1,0)),"")</f>
        <v>#N/A</v>
      </c>
      <c r="R765" s="39" t="e">
        <f>IF($E765="",IF(INDEX(Mal!P$9:P$431,COUNTIF($E$108:$F764,"")-COUNT($H$108:$H764)+1,0)=R764,"",INDEX(Mal!P$9:P$431,COUNTIF($E$108:$F764,"")-COUNT($H$108:$H764)+1,0)),"")</f>
        <v>#N/A</v>
      </c>
      <c r="S765" s="39" t="e">
        <f>IF($E765="",IF(INDEX(Mal!Q$9:Q$431,COUNTIF($E$108:$F764,"")-COUNT($H$108:$H764)+1,0)=S764,"",INDEX(Mal!Q$9:Q$431,COUNTIF($E$108:$F764,"")-COUNT($H$108:$H764)+1,0)),"")</f>
        <v>#N/A</v>
      </c>
      <c r="T765" s="39" t="e">
        <f>IF($E765="",IF(INDEX(Mal!R$9:R$431,COUNTIF($E$108:$F764,"")-COUNT($H$108:$H764)+1,0)=T764,"",INDEX(Mal!R$9:R$431,COUNTIF($E$108:$F764,"")-COUNT($H$108:$H764)+1,0)),"")</f>
        <v>#N/A</v>
      </c>
      <c r="U765" s="39" t="e">
        <f>IF($E765="",IF(INDEX(Mal!S$9:S$431,COUNTIF($E$108:$F764,"")-COUNT($H$108:$H764)+1,0)=U764,"",INDEX(Mal!S$9:S$431,COUNTIF($E$108:$F764,"")-COUNT($H$108:$H764)+1,0)),"")</f>
        <v>#N/A</v>
      </c>
      <c r="V765" s="39" t="e">
        <f t="shared" si="40"/>
        <v>#N/A</v>
      </c>
      <c r="W765" s="39" t="e">
        <f>IF(IF(AND(E765="",F765=""),INDEX(Mal!I$9:I$431,(COUNT($H$108:$H765)-COUNTIF($V$108:$V765,"")),0),"")="","",IF(AND(E765="",F765=""),INDEX(Mal!I$9:I$431,(COUNT($H$108:$H765)-COUNTIF($V$108:$V765,"")),0),""))</f>
        <v>#N/A</v>
      </c>
      <c r="X765" s="39" t="e">
        <f>IF($E765="",IF(INDEX(Mal!J$9:J$431,COUNTIF($E$108:$F764,"")-COUNT($H$108:$H764)+1,0)=X764,"",INDEX(Mal!J$9:J$431,COUNTIF($E$108:$F764,"")-COUNT($H$108:$H764)+1,0)),"")</f>
        <v>#N/A</v>
      </c>
      <c r="Y765" s="39" t="e">
        <f>IF(AND(Y764="",$H765=$H764),"",IF(VLOOKUP($H765,Mal!$A$9:$T$431,20,0)='Sales Orders'!Y764,"",VLOOKUP($H765,Mal!$A$9:$T$431,20,0)))</f>
        <v>#N/A</v>
      </c>
      <c r="Z765" s="39" t="e">
        <f t="shared" si="41"/>
        <v>#N/A</v>
      </c>
    </row>
    <row r="766" spans="1:26">
      <c r="A766" t="str">
        <f>IFERROR(IF(VLOOKUP(H766,Mal!$A$9:$A$431,1,0),"","END"),"END")</f>
        <v>END</v>
      </c>
      <c r="B766" s="39" t="e">
        <f>IF($E766="",IF(INDEX(Mal!$D$9:$D$431,COUNTIF($E$108:$F765,"")-COUNT($H$108:$H765)+1,0)=B765,"",INDEX(Mal!$D$9:$D$431,COUNTIF($E$108:$F765,"")-COUNT($H$108:$H765)+1,0)),"")</f>
        <v>#N/A</v>
      </c>
      <c r="C766" s="39" t="e">
        <f t="shared" si="42"/>
        <v>#N/A</v>
      </c>
      <c r="D766" s="39" t="e">
        <f>IF($E766="",IF(INDEX(Mal!$F$9:$F$431,COUNTIF($E$108:$F765,"")-COUNT($H$108:$H765)+1,0)=D765,"",INDEX(Mal!$F$9:$F$431,COUNTIF($E$108:$F765,"")-COUNT($H$108:$H765)+1,0)),"")</f>
        <v>#N/A</v>
      </c>
      <c r="E766" s="39" t="e">
        <f>IF(AND(E765="",$H766=$H765),"",IF(VLOOKUP(H766,Mal!$A$9:$B$431,2,0)='Sales Orders'!E765,"",VLOOKUP($H766,Mal!$A$9:$B$431,2,0)))</f>
        <v>#N/A</v>
      </c>
      <c r="F766" s="39" t="e">
        <f>IF($E766="",IF(INDEX(Mal!$C$9:$C$431,COUNTIF($E$108:$F765,"")-COUNT($H$108:$H765)+1,0)=F765,"",INDEX(Mal!$C$9:$C$431,COUNTIF($E$108:$F765,"")-COUNT($H$108:$H765)+1,0)),"")</f>
        <v>#N/A</v>
      </c>
      <c r="G766" s="39" t="e">
        <f t="shared" si="43"/>
        <v>#N/A</v>
      </c>
      <c r="H766" s="39">
        <f>IF(COUNTIF(Mal!$A$9:$A$431,'Sales Orders'!H765)+COUNTIFS(Mal!$A$9:$A$431,H765,Mal!$B$9:$B$431,"&lt;&gt;")+COUNTIFS(Mal!$A$9:$A$431,H765,Mal!$C$9:$C$431,"&lt;&gt;")=COUNTIF('Sales Orders'!$H$108:H765,'Sales Orders'!H765),'Sales Orders'!H765+1,'Sales Orders'!H765)</f>
        <v>2</v>
      </c>
      <c r="I766" s="39" t="e">
        <f>IF(E766="","",IF(Mal!$C$5="","",Mal!$C$5))</f>
        <v>#N/A</v>
      </c>
      <c r="J766" s="39" t="e">
        <f>IF(AND(J765="",$H766=$H765),"",IF(VLOOKUP($H766,Mal!$A$9:$H$431,7,0)='Sales Orders'!J765,"",VLOOKUP($H766,Mal!$A$9:$H$431,7,0)))</f>
        <v>#N/A</v>
      </c>
      <c r="K766" s="39" t="e">
        <f>IF(AND(K765="",$H766=$H765),"",IF(VLOOKUP($H766,Mal!$A$9:$H$431,8,0)='Sales Orders'!K765,"",VLOOKUP($H766,Mal!$A$9:$H$431,8,0)))</f>
        <v>#N/A</v>
      </c>
      <c r="L766" s="39" t="e">
        <f>IF(E766="","",IF(Mal!$C$6="","",Mal!$C$6))</f>
        <v>#N/A</v>
      </c>
      <c r="M766" s="39" t="e">
        <f>IF($E766="",IF(INDEX(Mal!K$9:K$431,COUNTIF($E$108:$F765,"")-COUNT($H$108:$H765)+1,0)=M765,"",INDEX(Mal!K$9:K$431,COUNTIF($E$108:$F765,"")-COUNT($H$108:$H765)+1,0)),"")</f>
        <v>#N/A</v>
      </c>
      <c r="N766" s="39" t="e">
        <f>IF($E766="",IF(INDEX(Mal!L$9:L$431,COUNTIF($E$108:$F765,"")-COUNT($H$108:$H765)+1,0)=N765,"",INDEX(Mal!L$9:L$431,COUNTIF($E$108:$F765,"")-COUNT($H$108:$H765)+1,0)),"")</f>
        <v>#N/A</v>
      </c>
      <c r="O766" s="39" t="e">
        <f>IF($E766="",IF(INDEX(Mal!M$9:M$431,COUNTIF($E$108:$F765,"")-COUNT($H$108:$H765)+1,0)=O765,"",INDEX(Mal!M$9:M$431,COUNTIF($E$108:$F765,"")-COUNT($H$108:$H765)+1,0)),"")</f>
        <v>#N/A</v>
      </c>
      <c r="P766" s="39" t="e">
        <f>IF($E766="",IF(INDEX(Mal!N$9:N$431,COUNTIF($E$108:$F765,"")-COUNT($H$108:$H765)+1,0)=P765,"",INDEX(Mal!N$9:N$431,COUNTIF($E$108:$F765,"")-COUNT($H$108:$H765)+1,0)),"")</f>
        <v>#N/A</v>
      </c>
      <c r="Q766" s="39" t="e">
        <f>IF($E766="",IF(INDEX(Mal!O$9:O$431,COUNTIF($E$108:$F765,"")-COUNT($H$108:$H765)+1,0)=Q765,"",INDEX(Mal!O$9:O$431,COUNTIF($E$108:$F765,"")-COUNT($H$108:$H765)+1,0)),"")</f>
        <v>#N/A</v>
      </c>
      <c r="R766" s="39" t="e">
        <f>IF($E766="",IF(INDEX(Mal!P$9:P$431,COUNTIF($E$108:$F765,"")-COUNT($H$108:$H765)+1,0)=R765,"",INDEX(Mal!P$9:P$431,COUNTIF($E$108:$F765,"")-COUNT($H$108:$H765)+1,0)),"")</f>
        <v>#N/A</v>
      </c>
      <c r="S766" s="39" t="e">
        <f>IF($E766="",IF(INDEX(Mal!Q$9:Q$431,COUNTIF($E$108:$F765,"")-COUNT($H$108:$H765)+1,0)=S765,"",INDEX(Mal!Q$9:Q$431,COUNTIF($E$108:$F765,"")-COUNT($H$108:$H765)+1,0)),"")</f>
        <v>#N/A</v>
      </c>
      <c r="T766" s="39" t="e">
        <f>IF($E766="",IF(INDEX(Mal!R$9:R$431,COUNTIF($E$108:$F765,"")-COUNT($H$108:$H765)+1,0)=T765,"",INDEX(Mal!R$9:R$431,COUNTIF($E$108:$F765,"")-COUNT($H$108:$H765)+1,0)),"")</f>
        <v>#N/A</v>
      </c>
      <c r="U766" s="39" t="e">
        <f>IF($E766="",IF(INDEX(Mal!S$9:S$431,COUNTIF($E$108:$F765,"")-COUNT($H$108:$H765)+1,0)=U765,"",INDEX(Mal!S$9:S$431,COUNTIF($E$108:$F765,"")-COUNT($H$108:$H765)+1,0)),"")</f>
        <v>#N/A</v>
      </c>
      <c r="V766" s="39" t="e">
        <f t="shared" si="40"/>
        <v>#N/A</v>
      </c>
      <c r="W766" s="39" t="e">
        <f>IF(IF(AND(E766="",F766=""),INDEX(Mal!I$9:I$431,(COUNT($H$108:$H766)-COUNTIF($V$108:$V766,"")),0),"")="","",IF(AND(E766="",F766=""),INDEX(Mal!I$9:I$431,(COUNT($H$108:$H766)-COUNTIF($V$108:$V766,"")),0),""))</f>
        <v>#N/A</v>
      </c>
      <c r="X766" s="39" t="e">
        <f>IF($E766="",IF(INDEX(Mal!J$9:J$431,COUNTIF($E$108:$F765,"")-COUNT($H$108:$H765)+1,0)=X765,"",INDEX(Mal!J$9:J$431,COUNTIF($E$108:$F765,"")-COUNT($H$108:$H765)+1,0)),"")</f>
        <v>#N/A</v>
      </c>
      <c r="Y766" s="39" t="e">
        <f>IF(AND(Y765="",$H766=$H765),"",IF(VLOOKUP($H766,Mal!$A$9:$T$431,20,0)='Sales Orders'!Y765,"",VLOOKUP($H766,Mal!$A$9:$T$431,20,0)))</f>
        <v>#N/A</v>
      </c>
      <c r="Z766" s="39" t="e">
        <f t="shared" si="41"/>
        <v>#N/A</v>
      </c>
    </row>
    <row r="767" spans="1:26">
      <c r="A767" t="str">
        <f>IFERROR(IF(VLOOKUP(H767,Mal!$A$9:$A$431,1,0),"","END"),"END")</f>
        <v>END</v>
      </c>
      <c r="B767" s="39" t="e">
        <f>IF($E767="",IF(INDEX(Mal!$D$9:$D$431,COUNTIF($E$108:$F766,"")-COUNT($H$108:$H766)+1,0)=B766,"",INDEX(Mal!$D$9:$D$431,COUNTIF($E$108:$F766,"")-COUNT($H$108:$H766)+1,0)),"")</f>
        <v>#N/A</v>
      </c>
      <c r="C767" s="39" t="e">
        <f t="shared" si="42"/>
        <v>#N/A</v>
      </c>
      <c r="D767" s="39" t="e">
        <f>IF($E767="",IF(INDEX(Mal!$F$9:$F$431,COUNTIF($E$108:$F766,"")-COUNT($H$108:$H766)+1,0)=D766,"",INDEX(Mal!$F$9:$F$431,COUNTIF($E$108:$F766,"")-COUNT($H$108:$H766)+1,0)),"")</f>
        <v>#N/A</v>
      </c>
      <c r="E767" s="39" t="e">
        <f>IF(AND(E766="",$H767=$H766),"",IF(VLOOKUP(H767,Mal!$A$9:$B$431,2,0)='Sales Orders'!E766,"",VLOOKUP($H767,Mal!$A$9:$B$431,2,0)))</f>
        <v>#N/A</v>
      </c>
      <c r="F767" s="39" t="e">
        <f>IF($E767="",IF(INDEX(Mal!$C$9:$C$431,COUNTIF($E$108:$F766,"")-COUNT($H$108:$H766)+1,0)=F766,"",INDEX(Mal!$C$9:$C$431,COUNTIF($E$108:$F766,"")-COUNT($H$108:$H766)+1,0)),"")</f>
        <v>#N/A</v>
      </c>
      <c r="G767" s="39" t="e">
        <f t="shared" si="43"/>
        <v>#N/A</v>
      </c>
      <c r="H767" s="39">
        <f>IF(COUNTIF(Mal!$A$9:$A$431,'Sales Orders'!H766)+COUNTIFS(Mal!$A$9:$A$431,H766,Mal!$B$9:$B$431,"&lt;&gt;")+COUNTIFS(Mal!$A$9:$A$431,H766,Mal!$C$9:$C$431,"&lt;&gt;")=COUNTIF('Sales Orders'!$H$108:H766,'Sales Orders'!H766),'Sales Orders'!H766+1,'Sales Orders'!H766)</f>
        <v>2</v>
      </c>
      <c r="I767" s="39" t="e">
        <f>IF(E767="","",IF(Mal!$C$5="","",Mal!$C$5))</f>
        <v>#N/A</v>
      </c>
      <c r="J767" s="39" t="e">
        <f>IF(AND(J766="",$H767=$H766),"",IF(VLOOKUP($H767,Mal!$A$9:$H$431,7,0)='Sales Orders'!J766,"",VLOOKUP($H767,Mal!$A$9:$H$431,7,0)))</f>
        <v>#N/A</v>
      </c>
      <c r="K767" s="39" t="e">
        <f>IF(AND(K766="",$H767=$H766),"",IF(VLOOKUP($H767,Mal!$A$9:$H$431,8,0)='Sales Orders'!K766,"",VLOOKUP($H767,Mal!$A$9:$H$431,8,0)))</f>
        <v>#N/A</v>
      </c>
      <c r="L767" s="39" t="e">
        <f>IF(E767="","",IF(Mal!$C$6="","",Mal!$C$6))</f>
        <v>#N/A</v>
      </c>
      <c r="M767" s="39" t="e">
        <f>IF($E767="",IF(INDEX(Mal!K$9:K$431,COUNTIF($E$108:$F766,"")-COUNT($H$108:$H766)+1,0)=M766,"",INDEX(Mal!K$9:K$431,COUNTIF($E$108:$F766,"")-COUNT($H$108:$H766)+1,0)),"")</f>
        <v>#N/A</v>
      </c>
      <c r="N767" s="39" t="e">
        <f>IF($E767="",IF(INDEX(Mal!L$9:L$431,COUNTIF($E$108:$F766,"")-COUNT($H$108:$H766)+1,0)=N766,"",INDEX(Mal!L$9:L$431,COUNTIF($E$108:$F766,"")-COUNT($H$108:$H766)+1,0)),"")</f>
        <v>#N/A</v>
      </c>
      <c r="O767" s="39" t="e">
        <f>IF($E767="",IF(INDEX(Mal!M$9:M$431,COUNTIF($E$108:$F766,"")-COUNT($H$108:$H766)+1,0)=O766,"",INDEX(Mal!M$9:M$431,COUNTIF($E$108:$F766,"")-COUNT($H$108:$H766)+1,0)),"")</f>
        <v>#N/A</v>
      </c>
      <c r="P767" s="39" t="e">
        <f>IF($E767="",IF(INDEX(Mal!N$9:N$431,COUNTIF($E$108:$F766,"")-COUNT($H$108:$H766)+1,0)=P766,"",INDEX(Mal!N$9:N$431,COUNTIF($E$108:$F766,"")-COUNT($H$108:$H766)+1,0)),"")</f>
        <v>#N/A</v>
      </c>
      <c r="Q767" s="39" t="e">
        <f>IF($E767="",IF(INDEX(Mal!O$9:O$431,COUNTIF($E$108:$F766,"")-COUNT($H$108:$H766)+1,0)=Q766,"",INDEX(Mal!O$9:O$431,COUNTIF($E$108:$F766,"")-COUNT($H$108:$H766)+1,0)),"")</f>
        <v>#N/A</v>
      </c>
      <c r="R767" s="39" t="e">
        <f>IF($E767="",IF(INDEX(Mal!P$9:P$431,COUNTIF($E$108:$F766,"")-COUNT($H$108:$H766)+1,0)=R766,"",INDEX(Mal!P$9:P$431,COUNTIF($E$108:$F766,"")-COUNT($H$108:$H766)+1,0)),"")</f>
        <v>#N/A</v>
      </c>
      <c r="S767" s="39" t="e">
        <f>IF($E767="",IF(INDEX(Mal!Q$9:Q$431,COUNTIF($E$108:$F766,"")-COUNT($H$108:$H766)+1,0)=S766,"",INDEX(Mal!Q$9:Q$431,COUNTIF($E$108:$F766,"")-COUNT($H$108:$H766)+1,0)),"")</f>
        <v>#N/A</v>
      </c>
      <c r="T767" s="39" t="e">
        <f>IF($E767="",IF(INDEX(Mal!R$9:R$431,COUNTIF($E$108:$F766,"")-COUNT($H$108:$H766)+1,0)=T766,"",INDEX(Mal!R$9:R$431,COUNTIF($E$108:$F766,"")-COUNT($H$108:$H766)+1,0)),"")</f>
        <v>#N/A</v>
      </c>
      <c r="U767" s="39" t="e">
        <f>IF($E767="",IF(INDEX(Mal!S$9:S$431,COUNTIF($E$108:$F766,"")-COUNT($H$108:$H766)+1,0)=U766,"",INDEX(Mal!S$9:S$431,COUNTIF($E$108:$F766,"")-COUNT($H$108:$H766)+1,0)),"")</f>
        <v>#N/A</v>
      </c>
      <c r="V767" s="39" t="e">
        <f t="shared" si="40"/>
        <v>#N/A</v>
      </c>
      <c r="W767" s="39" t="e">
        <f>IF(IF(AND(E767="",F767=""),INDEX(Mal!I$9:I$431,(COUNT($H$108:$H767)-COUNTIF($V$108:$V767,"")),0),"")="","",IF(AND(E767="",F767=""),INDEX(Mal!I$9:I$431,(COUNT($H$108:$H767)-COUNTIF($V$108:$V767,"")),0),""))</f>
        <v>#N/A</v>
      </c>
      <c r="X767" s="39" t="e">
        <f>IF($E767="",IF(INDEX(Mal!J$9:J$431,COUNTIF($E$108:$F766,"")-COUNT($H$108:$H766)+1,0)=X766,"",INDEX(Mal!J$9:J$431,COUNTIF($E$108:$F766,"")-COUNT($H$108:$H766)+1,0)),"")</f>
        <v>#N/A</v>
      </c>
      <c r="Y767" s="39" t="e">
        <f>IF(AND(Y766="",$H767=$H766),"",IF(VLOOKUP($H767,Mal!$A$9:$T$431,20,0)='Sales Orders'!Y766,"",VLOOKUP($H767,Mal!$A$9:$T$431,20,0)))</f>
        <v>#N/A</v>
      </c>
      <c r="Z767" s="39" t="e">
        <f t="shared" si="41"/>
        <v>#N/A</v>
      </c>
    </row>
    <row r="768" spans="1:26">
      <c r="A768" t="str">
        <f>IFERROR(IF(VLOOKUP(H768,Mal!$A$9:$A$431,1,0),"","END"),"END")</f>
        <v>END</v>
      </c>
      <c r="B768" s="39" t="e">
        <f>IF($E768="",IF(INDEX(Mal!$D$9:$D$431,COUNTIF($E$108:$F767,"")-COUNT($H$108:$H767)+1,0)=B767,"",INDEX(Mal!$D$9:$D$431,COUNTIF($E$108:$F767,"")-COUNT($H$108:$H767)+1,0)),"")</f>
        <v>#N/A</v>
      </c>
      <c r="C768" s="39" t="e">
        <f t="shared" si="42"/>
        <v>#N/A</v>
      </c>
      <c r="D768" s="39" t="e">
        <f>IF($E768="",IF(INDEX(Mal!$F$9:$F$431,COUNTIF($E$108:$F767,"")-COUNT($H$108:$H767)+1,0)=D767,"",INDEX(Mal!$F$9:$F$431,COUNTIF($E$108:$F767,"")-COUNT($H$108:$H767)+1,0)),"")</f>
        <v>#N/A</v>
      </c>
      <c r="E768" s="39" t="e">
        <f>IF(AND(E767="",$H768=$H767),"",IF(VLOOKUP(H768,Mal!$A$9:$B$431,2,0)='Sales Orders'!E767,"",VLOOKUP($H768,Mal!$A$9:$B$431,2,0)))</f>
        <v>#N/A</v>
      </c>
      <c r="F768" s="39" t="e">
        <f>IF($E768="",IF(INDEX(Mal!$C$9:$C$431,COUNTIF($E$108:$F767,"")-COUNT($H$108:$H767)+1,0)=F767,"",INDEX(Mal!$C$9:$C$431,COUNTIF($E$108:$F767,"")-COUNT($H$108:$H767)+1,0)),"")</f>
        <v>#N/A</v>
      </c>
      <c r="G768" s="39" t="e">
        <f t="shared" si="43"/>
        <v>#N/A</v>
      </c>
      <c r="H768" s="39">
        <f>IF(COUNTIF(Mal!$A$9:$A$431,'Sales Orders'!H767)+COUNTIFS(Mal!$A$9:$A$431,H767,Mal!$B$9:$B$431,"&lt;&gt;")+COUNTIFS(Mal!$A$9:$A$431,H767,Mal!$C$9:$C$431,"&lt;&gt;")=COUNTIF('Sales Orders'!$H$108:H767,'Sales Orders'!H767),'Sales Orders'!H767+1,'Sales Orders'!H767)</f>
        <v>2</v>
      </c>
      <c r="I768" s="39" t="e">
        <f>IF(E768="","",IF(Mal!$C$5="","",Mal!$C$5))</f>
        <v>#N/A</v>
      </c>
      <c r="J768" s="39" t="e">
        <f>IF(AND(J767="",$H768=$H767),"",IF(VLOOKUP($H768,Mal!$A$9:$H$431,7,0)='Sales Orders'!J767,"",VLOOKUP($H768,Mal!$A$9:$H$431,7,0)))</f>
        <v>#N/A</v>
      </c>
      <c r="K768" s="39" t="e">
        <f>IF(AND(K767="",$H768=$H767),"",IF(VLOOKUP($H768,Mal!$A$9:$H$431,8,0)='Sales Orders'!K767,"",VLOOKUP($H768,Mal!$A$9:$H$431,8,0)))</f>
        <v>#N/A</v>
      </c>
      <c r="L768" s="39" t="e">
        <f>IF(E768="","",IF(Mal!$C$6="","",Mal!$C$6))</f>
        <v>#N/A</v>
      </c>
      <c r="M768" s="39" t="e">
        <f>IF($E768="",IF(INDEX(Mal!K$9:K$431,COUNTIF($E$108:$F767,"")-COUNT($H$108:$H767)+1,0)=M767,"",INDEX(Mal!K$9:K$431,COUNTIF($E$108:$F767,"")-COUNT($H$108:$H767)+1,0)),"")</f>
        <v>#N/A</v>
      </c>
      <c r="N768" s="39" t="e">
        <f>IF($E768="",IF(INDEX(Mal!L$9:L$431,COUNTIF($E$108:$F767,"")-COUNT($H$108:$H767)+1,0)=N767,"",INDEX(Mal!L$9:L$431,COUNTIF($E$108:$F767,"")-COUNT($H$108:$H767)+1,0)),"")</f>
        <v>#N/A</v>
      </c>
      <c r="O768" s="39" t="e">
        <f>IF($E768="",IF(INDEX(Mal!M$9:M$431,COUNTIF($E$108:$F767,"")-COUNT($H$108:$H767)+1,0)=O767,"",INDEX(Mal!M$9:M$431,COUNTIF($E$108:$F767,"")-COUNT($H$108:$H767)+1,0)),"")</f>
        <v>#N/A</v>
      </c>
      <c r="P768" s="39" t="e">
        <f>IF($E768="",IF(INDEX(Mal!N$9:N$431,COUNTIF($E$108:$F767,"")-COUNT($H$108:$H767)+1,0)=P767,"",INDEX(Mal!N$9:N$431,COUNTIF($E$108:$F767,"")-COUNT($H$108:$H767)+1,0)),"")</f>
        <v>#N/A</v>
      </c>
      <c r="Q768" s="39" t="e">
        <f>IF($E768="",IF(INDEX(Mal!O$9:O$431,COUNTIF($E$108:$F767,"")-COUNT($H$108:$H767)+1,0)=Q767,"",INDEX(Mal!O$9:O$431,COUNTIF($E$108:$F767,"")-COUNT($H$108:$H767)+1,0)),"")</f>
        <v>#N/A</v>
      </c>
      <c r="R768" s="39" t="e">
        <f>IF($E768="",IF(INDEX(Mal!P$9:P$431,COUNTIF($E$108:$F767,"")-COUNT($H$108:$H767)+1,0)=R767,"",INDEX(Mal!P$9:P$431,COUNTIF($E$108:$F767,"")-COUNT($H$108:$H767)+1,0)),"")</f>
        <v>#N/A</v>
      </c>
      <c r="S768" s="39" t="e">
        <f>IF($E768="",IF(INDEX(Mal!Q$9:Q$431,COUNTIF($E$108:$F767,"")-COUNT($H$108:$H767)+1,0)=S767,"",INDEX(Mal!Q$9:Q$431,COUNTIF($E$108:$F767,"")-COUNT($H$108:$H767)+1,0)),"")</f>
        <v>#N/A</v>
      </c>
      <c r="T768" s="39" t="e">
        <f>IF($E768="",IF(INDEX(Mal!R$9:R$431,COUNTIF($E$108:$F767,"")-COUNT($H$108:$H767)+1,0)=T767,"",INDEX(Mal!R$9:R$431,COUNTIF($E$108:$F767,"")-COUNT($H$108:$H767)+1,0)),"")</f>
        <v>#N/A</v>
      </c>
      <c r="U768" s="39" t="e">
        <f>IF($E768="",IF(INDEX(Mal!S$9:S$431,COUNTIF($E$108:$F767,"")-COUNT($H$108:$H767)+1,0)=U767,"",INDEX(Mal!S$9:S$431,COUNTIF($E$108:$F767,"")-COUNT($H$108:$H767)+1,0)),"")</f>
        <v>#N/A</v>
      </c>
      <c r="V768" s="39" t="e">
        <f t="shared" si="40"/>
        <v>#N/A</v>
      </c>
      <c r="W768" s="39" t="e">
        <f>IF(IF(AND(E768="",F768=""),INDEX(Mal!I$9:I$431,(COUNT($H$108:$H768)-COUNTIF($V$108:$V768,"")),0),"")="","",IF(AND(E768="",F768=""),INDEX(Mal!I$9:I$431,(COUNT($H$108:$H768)-COUNTIF($V$108:$V768,"")),0),""))</f>
        <v>#N/A</v>
      </c>
      <c r="X768" s="39" t="e">
        <f>IF($E768="",IF(INDEX(Mal!J$9:J$431,COUNTIF($E$108:$F767,"")-COUNT($H$108:$H767)+1,0)=X767,"",INDEX(Mal!J$9:J$431,COUNTIF($E$108:$F767,"")-COUNT($H$108:$H767)+1,0)),"")</f>
        <v>#N/A</v>
      </c>
      <c r="Y768" s="39" t="e">
        <f>IF(AND(Y767="",$H768=$H767),"",IF(VLOOKUP($H768,Mal!$A$9:$T$431,20,0)='Sales Orders'!Y767,"",VLOOKUP($H768,Mal!$A$9:$T$431,20,0)))</f>
        <v>#N/A</v>
      </c>
      <c r="Z768" s="39" t="e">
        <f t="shared" si="41"/>
        <v>#N/A</v>
      </c>
    </row>
    <row r="769" spans="1:26">
      <c r="A769" t="str">
        <f>IFERROR(IF(VLOOKUP(H769,Mal!$A$9:$A$431,1,0),"","END"),"END")</f>
        <v>END</v>
      </c>
      <c r="B769" s="39" t="e">
        <f>IF($E769="",IF(INDEX(Mal!$D$9:$D$431,COUNTIF($E$108:$F768,"")-COUNT($H$108:$H768)+1,0)=B768,"",INDEX(Mal!$D$9:$D$431,COUNTIF($E$108:$F768,"")-COUNT($H$108:$H768)+1,0)),"")</f>
        <v>#N/A</v>
      </c>
      <c r="C769" s="39" t="e">
        <f t="shared" si="42"/>
        <v>#N/A</v>
      </c>
      <c r="D769" s="39" t="e">
        <f>IF($E769="",IF(INDEX(Mal!$F$9:$F$431,COUNTIF($E$108:$F768,"")-COUNT($H$108:$H768)+1,0)=D768,"",INDEX(Mal!$F$9:$F$431,COUNTIF($E$108:$F768,"")-COUNT($H$108:$H768)+1,0)),"")</f>
        <v>#N/A</v>
      </c>
      <c r="E769" s="39" t="e">
        <f>IF(AND(E768="",$H769=$H768),"",IF(VLOOKUP(H769,Mal!$A$9:$B$431,2,0)='Sales Orders'!E768,"",VLOOKUP($H769,Mal!$A$9:$B$431,2,0)))</f>
        <v>#N/A</v>
      </c>
      <c r="F769" s="39" t="e">
        <f>IF($E769="",IF(INDEX(Mal!$C$9:$C$431,COUNTIF($E$108:$F768,"")-COUNT($H$108:$H768)+1,0)=F768,"",INDEX(Mal!$C$9:$C$431,COUNTIF($E$108:$F768,"")-COUNT($H$108:$H768)+1,0)),"")</f>
        <v>#N/A</v>
      </c>
      <c r="G769" s="39" t="e">
        <f t="shared" si="43"/>
        <v>#N/A</v>
      </c>
      <c r="H769" s="39">
        <f>IF(COUNTIF(Mal!$A$9:$A$431,'Sales Orders'!H768)+COUNTIFS(Mal!$A$9:$A$431,H768,Mal!$B$9:$B$431,"&lt;&gt;")+COUNTIFS(Mal!$A$9:$A$431,H768,Mal!$C$9:$C$431,"&lt;&gt;")=COUNTIF('Sales Orders'!$H$108:H768,'Sales Orders'!H768),'Sales Orders'!H768+1,'Sales Orders'!H768)</f>
        <v>2</v>
      </c>
      <c r="I769" s="39" t="e">
        <f>IF(E769="","",IF(Mal!$C$5="","",Mal!$C$5))</f>
        <v>#N/A</v>
      </c>
      <c r="J769" s="39" t="e">
        <f>IF(AND(J768="",$H769=$H768),"",IF(VLOOKUP($H769,Mal!$A$9:$H$431,7,0)='Sales Orders'!J768,"",VLOOKUP($H769,Mal!$A$9:$H$431,7,0)))</f>
        <v>#N/A</v>
      </c>
      <c r="K769" s="39" t="e">
        <f>IF(AND(K768="",$H769=$H768),"",IF(VLOOKUP($H769,Mal!$A$9:$H$431,8,0)='Sales Orders'!K768,"",VLOOKUP($H769,Mal!$A$9:$H$431,8,0)))</f>
        <v>#N/A</v>
      </c>
      <c r="L769" s="39" t="e">
        <f>IF(E769="","",IF(Mal!$C$6="","",Mal!$C$6))</f>
        <v>#N/A</v>
      </c>
      <c r="M769" s="39" t="e">
        <f>IF($E769="",IF(INDEX(Mal!K$9:K$431,COUNTIF($E$108:$F768,"")-COUNT($H$108:$H768)+1,0)=M768,"",INDEX(Mal!K$9:K$431,COUNTIF($E$108:$F768,"")-COUNT($H$108:$H768)+1,0)),"")</f>
        <v>#N/A</v>
      </c>
      <c r="N769" s="39" t="e">
        <f>IF($E769="",IF(INDEX(Mal!L$9:L$431,COUNTIF($E$108:$F768,"")-COUNT($H$108:$H768)+1,0)=N768,"",INDEX(Mal!L$9:L$431,COUNTIF($E$108:$F768,"")-COUNT($H$108:$H768)+1,0)),"")</f>
        <v>#N/A</v>
      </c>
      <c r="O769" s="39" t="e">
        <f>IF($E769="",IF(INDEX(Mal!M$9:M$431,COUNTIF($E$108:$F768,"")-COUNT($H$108:$H768)+1,0)=O768,"",INDEX(Mal!M$9:M$431,COUNTIF($E$108:$F768,"")-COUNT($H$108:$H768)+1,0)),"")</f>
        <v>#N/A</v>
      </c>
      <c r="P769" s="39" t="e">
        <f>IF($E769="",IF(INDEX(Mal!N$9:N$431,COUNTIF($E$108:$F768,"")-COUNT($H$108:$H768)+1,0)=P768,"",INDEX(Mal!N$9:N$431,COUNTIF($E$108:$F768,"")-COUNT($H$108:$H768)+1,0)),"")</f>
        <v>#N/A</v>
      </c>
      <c r="Q769" s="39" t="e">
        <f>IF($E769="",IF(INDEX(Mal!O$9:O$431,COUNTIF($E$108:$F768,"")-COUNT($H$108:$H768)+1,0)=Q768,"",INDEX(Mal!O$9:O$431,COUNTIF($E$108:$F768,"")-COUNT($H$108:$H768)+1,0)),"")</f>
        <v>#N/A</v>
      </c>
      <c r="R769" s="39" t="e">
        <f>IF($E769="",IF(INDEX(Mal!P$9:P$431,COUNTIF($E$108:$F768,"")-COUNT($H$108:$H768)+1,0)=R768,"",INDEX(Mal!P$9:P$431,COUNTIF($E$108:$F768,"")-COUNT($H$108:$H768)+1,0)),"")</f>
        <v>#N/A</v>
      </c>
      <c r="S769" s="39" t="e">
        <f>IF($E769="",IF(INDEX(Mal!Q$9:Q$431,COUNTIF($E$108:$F768,"")-COUNT($H$108:$H768)+1,0)=S768,"",INDEX(Mal!Q$9:Q$431,COUNTIF($E$108:$F768,"")-COUNT($H$108:$H768)+1,0)),"")</f>
        <v>#N/A</v>
      </c>
      <c r="T769" s="39" t="e">
        <f>IF($E769="",IF(INDEX(Mal!R$9:R$431,COUNTIF($E$108:$F768,"")-COUNT($H$108:$H768)+1,0)=T768,"",INDEX(Mal!R$9:R$431,COUNTIF($E$108:$F768,"")-COUNT($H$108:$H768)+1,0)),"")</f>
        <v>#N/A</v>
      </c>
      <c r="U769" s="39" t="e">
        <f>IF($E769="",IF(INDEX(Mal!S$9:S$431,COUNTIF($E$108:$F768,"")-COUNT($H$108:$H768)+1,0)=U768,"",INDEX(Mal!S$9:S$431,COUNTIF($E$108:$F768,"")-COUNT($H$108:$H768)+1,0)),"")</f>
        <v>#N/A</v>
      </c>
      <c r="V769" s="39" t="e">
        <f t="shared" si="40"/>
        <v>#N/A</v>
      </c>
      <c r="W769" s="39" t="e">
        <f>IF(IF(AND(E769="",F769=""),INDEX(Mal!I$9:I$431,(COUNT($H$108:$H769)-COUNTIF($V$108:$V769,"")),0),"")="","",IF(AND(E769="",F769=""),INDEX(Mal!I$9:I$431,(COUNT($H$108:$H769)-COUNTIF($V$108:$V769,"")),0),""))</f>
        <v>#N/A</v>
      </c>
      <c r="X769" s="39" t="e">
        <f>IF($E769="",IF(INDEX(Mal!J$9:J$431,COUNTIF($E$108:$F768,"")-COUNT($H$108:$H768)+1,0)=X768,"",INDEX(Mal!J$9:J$431,COUNTIF($E$108:$F768,"")-COUNT($H$108:$H768)+1,0)),"")</f>
        <v>#N/A</v>
      </c>
      <c r="Y769" s="39" t="e">
        <f>IF(AND(Y768="",$H769=$H768),"",IF(VLOOKUP($H769,Mal!$A$9:$T$431,20,0)='Sales Orders'!Y768,"",VLOOKUP($H769,Mal!$A$9:$T$431,20,0)))</f>
        <v>#N/A</v>
      </c>
      <c r="Z769" s="39" t="e">
        <f t="shared" si="41"/>
        <v>#N/A</v>
      </c>
    </row>
    <row r="770" spans="1:26">
      <c r="A770" t="str">
        <f>IFERROR(IF(VLOOKUP(H770,Mal!$A$9:$A$431,1,0),"","END"),"END")</f>
        <v>END</v>
      </c>
      <c r="B770" s="39" t="e">
        <f>IF($E770="",IF(INDEX(Mal!$D$9:$D$431,COUNTIF($E$108:$F769,"")-COUNT($H$108:$H769)+1,0)=B769,"",INDEX(Mal!$D$9:$D$431,COUNTIF($E$108:$F769,"")-COUNT($H$108:$H769)+1,0)),"")</f>
        <v>#N/A</v>
      </c>
      <c r="C770" s="39" t="e">
        <f t="shared" si="42"/>
        <v>#N/A</v>
      </c>
      <c r="D770" s="39" t="e">
        <f>IF($E770="",IF(INDEX(Mal!$F$9:$F$431,COUNTIF($E$108:$F769,"")-COUNT($H$108:$H769)+1,0)=D769,"",INDEX(Mal!$F$9:$F$431,COUNTIF($E$108:$F769,"")-COUNT($H$108:$H769)+1,0)),"")</f>
        <v>#N/A</v>
      </c>
      <c r="E770" s="39" t="e">
        <f>IF(AND(E769="",$H770=$H769),"",IF(VLOOKUP(H770,Mal!$A$9:$B$431,2,0)='Sales Orders'!E769,"",VLOOKUP($H770,Mal!$A$9:$B$431,2,0)))</f>
        <v>#N/A</v>
      </c>
      <c r="F770" s="39" t="e">
        <f>IF($E770="",IF(INDEX(Mal!$C$9:$C$431,COUNTIF($E$108:$F769,"")-COUNT($H$108:$H769)+1,0)=F769,"",INDEX(Mal!$C$9:$C$431,COUNTIF($E$108:$F769,"")-COUNT($H$108:$H769)+1,0)),"")</f>
        <v>#N/A</v>
      </c>
      <c r="G770" s="39" t="e">
        <f t="shared" si="43"/>
        <v>#N/A</v>
      </c>
      <c r="H770" s="39">
        <f>IF(COUNTIF(Mal!$A$9:$A$431,'Sales Orders'!H769)+COUNTIFS(Mal!$A$9:$A$431,H769,Mal!$B$9:$B$431,"&lt;&gt;")+COUNTIFS(Mal!$A$9:$A$431,H769,Mal!$C$9:$C$431,"&lt;&gt;")=COUNTIF('Sales Orders'!$H$108:H769,'Sales Orders'!H769),'Sales Orders'!H769+1,'Sales Orders'!H769)</f>
        <v>2</v>
      </c>
      <c r="I770" s="39" t="e">
        <f>IF(E770="","",IF(Mal!$C$5="","",Mal!$C$5))</f>
        <v>#N/A</v>
      </c>
      <c r="J770" s="39" t="e">
        <f>IF(AND(J769="",$H770=$H769),"",IF(VLOOKUP($H770,Mal!$A$9:$H$431,7,0)='Sales Orders'!J769,"",VLOOKUP($H770,Mal!$A$9:$H$431,7,0)))</f>
        <v>#N/A</v>
      </c>
      <c r="K770" s="39" t="e">
        <f>IF(AND(K769="",$H770=$H769),"",IF(VLOOKUP($H770,Mal!$A$9:$H$431,8,0)='Sales Orders'!K769,"",VLOOKUP($H770,Mal!$A$9:$H$431,8,0)))</f>
        <v>#N/A</v>
      </c>
      <c r="L770" s="39" t="e">
        <f>IF(E770="","",IF(Mal!$C$6="","",Mal!$C$6))</f>
        <v>#N/A</v>
      </c>
      <c r="M770" s="39" t="e">
        <f>IF($E770="",IF(INDEX(Mal!K$9:K$431,COUNTIF($E$108:$F769,"")-COUNT($H$108:$H769)+1,0)=M769,"",INDEX(Mal!K$9:K$431,COUNTIF($E$108:$F769,"")-COUNT($H$108:$H769)+1,0)),"")</f>
        <v>#N/A</v>
      </c>
      <c r="N770" s="39" t="e">
        <f>IF($E770="",IF(INDEX(Mal!L$9:L$431,COUNTIF($E$108:$F769,"")-COUNT($H$108:$H769)+1,0)=N769,"",INDEX(Mal!L$9:L$431,COUNTIF($E$108:$F769,"")-COUNT($H$108:$H769)+1,0)),"")</f>
        <v>#N/A</v>
      </c>
      <c r="O770" s="39" t="e">
        <f>IF($E770="",IF(INDEX(Mal!M$9:M$431,COUNTIF($E$108:$F769,"")-COUNT($H$108:$H769)+1,0)=O769,"",INDEX(Mal!M$9:M$431,COUNTIF($E$108:$F769,"")-COUNT($H$108:$H769)+1,0)),"")</f>
        <v>#N/A</v>
      </c>
      <c r="P770" s="39" t="e">
        <f>IF($E770="",IF(INDEX(Mal!N$9:N$431,COUNTIF($E$108:$F769,"")-COUNT($H$108:$H769)+1,0)=P769,"",INDEX(Mal!N$9:N$431,COUNTIF($E$108:$F769,"")-COUNT($H$108:$H769)+1,0)),"")</f>
        <v>#N/A</v>
      </c>
      <c r="Q770" s="39" t="e">
        <f>IF($E770="",IF(INDEX(Mal!O$9:O$431,COUNTIF($E$108:$F769,"")-COUNT($H$108:$H769)+1,0)=Q769,"",INDEX(Mal!O$9:O$431,COUNTIF($E$108:$F769,"")-COUNT($H$108:$H769)+1,0)),"")</f>
        <v>#N/A</v>
      </c>
      <c r="R770" s="39" t="e">
        <f>IF($E770="",IF(INDEX(Mal!P$9:P$431,COUNTIF($E$108:$F769,"")-COUNT($H$108:$H769)+1,0)=R769,"",INDEX(Mal!P$9:P$431,COUNTIF($E$108:$F769,"")-COUNT($H$108:$H769)+1,0)),"")</f>
        <v>#N/A</v>
      </c>
      <c r="S770" s="39" t="e">
        <f>IF($E770="",IF(INDEX(Mal!Q$9:Q$431,COUNTIF($E$108:$F769,"")-COUNT($H$108:$H769)+1,0)=S769,"",INDEX(Mal!Q$9:Q$431,COUNTIF($E$108:$F769,"")-COUNT($H$108:$H769)+1,0)),"")</f>
        <v>#N/A</v>
      </c>
      <c r="T770" s="39" t="e">
        <f>IF($E770="",IF(INDEX(Mal!R$9:R$431,COUNTIF($E$108:$F769,"")-COUNT($H$108:$H769)+1,0)=T769,"",INDEX(Mal!R$9:R$431,COUNTIF($E$108:$F769,"")-COUNT($H$108:$H769)+1,0)),"")</f>
        <v>#N/A</v>
      </c>
      <c r="U770" s="39" t="e">
        <f>IF($E770="",IF(INDEX(Mal!S$9:S$431,COUNTIF($E$108:$F769,"")-COUNT($H$108:$H769)+1,0)=U769,"",INDEX(Mal!S$9:S$431,COUNTIF($E$108:$F769,"")-COUNT($H$108:$H769)+1,0)),"")</f>
        <v>#N/A</v>
      </c>
      <c r="V770" s="39" t="e">
        <f t="shared" si="40"/>
        <v>#N/A</v>
      </c>
      <c r="W770" s="39" t="e">
        <f>IF(IF(AND(E770="",F770=""),INDEX(Mal!I$9:I$431,(COUNT($H$108:$H770)-COUNTIF($V$108:$V770,"")),0),"")="","",IF(AND(E770="",F770=""),INDEX(Mal!I$9:I$431,(COUNT($H$108:$H770)-COUNTIF($V$108:$V770,"")),0),""))</f>
        <v>#N/A</v>
      </c>
      <c r="X770" s="39" t="e">
        <f>IF($E770="",IF(INDEX(Mal!J$9:J$431,COUNTIF($E$108:$F769,"")-COUNT($H$108:$H769)+1,0)=X769,"",INDEX(Mal!J$9:J$431,COUNTIF($E$108:$F769,"")-COUNT($H$108:$H769)+1,0)),"")</f>
        <v>#N/A</v>
      </c>
      <c r="Y770" s="39" t="e">
        <f>IF(AND(Y769="",$H770=$H769),"",IF(VLOOKUP($H770,Mal!$A$9:$T$431,20,0)='Sales Orders'!Y769,"",VLOOKUP($H770,Mal!$A$9:$T$431,20,0)))</f>
        <v>#N/A</v>
      </c>
      <c r="Z770" s="39" t="e">
        <f t="shared" si="41"/>
        <v>#N/A</v>
      </c>
    </row>
    <row r="771" spans="1:26">
      <c r="A771" t="str">
        <f>IFERROR(IF(VLOOKUP(H771,Mal!$A$9:$A$431,1,0),"","END"),"END")</f>
        <v>END</v>
      </c>
      <c r="B771" s="39" t="e">
        <f>IF($E771="",IF(INDEX(Mal!$D$9:$D$431,COUNTIF($E$108:$F770,"")-COUNT($H$108:$H770)+1,0)=B770,"",INDEX(Mal!$D$9:$D$431,COUNTIF($E$108:$F770,"")-COUNT($H$108:$H770)+1,0)),"")</f>
        <v>#N/A</v>
      </c>
      <c r="C771" s="39" t="e">
        <f t="shared" si="42"/>
        <v>#N/A</v>
      </c>
      <c r="D771" s="39" t="e">
        <f>IF($E771="",IF(INDEX(Mal!$F$9:$F$431,COUNTIF($E$108:$F770,"")-COUNT($H$108:$H770)+1,0)=D770,"",INDEX(Mal!$F$9:$F$431,COUNTIF($E$108:$F770,"")-COUNT($H$108:$H770)+1,0)),"")</f>
        <v>#N/A</v>
      </c>
      <c r="E771" s="39" t="e">
        <f>IF(AND(E770="",$H771=$H770),"",IF(VLOOKUP(H771,Mal!$A$9:$B$431,2,0)='Sales Orders'!E770,"",VLOOKUP($H771,Mal!$A$9:$B$431,2,0)))</f>
        <v>#N/A</v>
      </c>
      <c r="F771" s="39" t="e">
        <f>IF($E771="",IF(INDEX(Mal!$C$9:$C$431,COUNTIF($E$108:$F770,"")-COUNT($H$108:$H770)+1,0)=F770,"",INDEX(Mal!$C$9:$C$431,COUNTIF($E$108:$F770,"")-COUNT($H$108:$H770)+1,0)),"")</f>
        <v>#N/A</v>
      </c>
      <c r="G771" s="39" t="e">
        <f t="shared" si="43"/>
        <v>#N/A</v>
      </c>
      <c r="H771" s="39">
        <f>IF(COUNTIF(Mal!$A$9:$A$431,'Sales Orders'!H770)+COUNTIFS(Mal!$A$9:$A$431,H770,Mal!$B$9:$B$431,"&lt;&gt;")+COUNTIFS(Mal!$A$9:$A$431,H770,Mal!$C$9:$C$431,"&lt;&gt;")=COUNTIF('Sales Orders'!$H$108:H770,'Sales Orders'!H770),'Sales Orders'!H770+1,'Sales Orders'!H770)</f>
        <v>2</v>
      </c>
      <c r="I771" s="39" t="e">
        <f>IF(E771="","",IF(Mal!$C$5="","",Mal!$C$5))</f>
        <v>#N/A</v>
      </c>
      <c r="J771" s="39" t="e">
        <f>IF(AND(J770="",$H771=$H770),"",IF(VLOOKUP($H771,Mal!$A$9:$H$431,7,0)='Sales Orders'!J770,"",VLOOKUP($H771,Mal!$A$9:$H$431,7,0)))</f>
        <v>#N/A</v>
      </c>
      <c r="K771" s="39" t="e">
        <f>IF(AND(K770="",$H771=$H770),"",IF(VLOOKUP($H771,Mal!$A$9:$H$431,8,0)='Sales Orders'!K770,"",VLOOKUP($H771,Mal!$A$9:$H$431,8,0)))</f>
        <v>#N/A</v>
      </c>
      <c r="L771" s="39" t="e">
        <f>IF(E771="","",IF(Mal!$C$6="","",Mal!$C$6))</f>
        <v>#N/A</v>
      </c>
      <c r="M771" s="39" t="e">
        <f>IF($E771="",IF(INDEX(Mal!K$9:K$431,COUNTIF($E$108:$F770,"")-COUNT($H$108:$H770)+1,0)=M770,"",INDEX(Mal!K$9:K$431,COUNTIF($E$108:$F770,"")-COUNT($H$108:$H770)+1,0)),"")</f>
        <v>#N/A</v>
      </c>
      <c r="N771" s="39" t="e">
        <f>IF($E771="",IF(INDEX(Mal!L$9:L$431,COUNTIF($E$108:$F770,"")-COUNT($H$108:$H770)+1,0)=N770,"",INDEX(Mal!L$9:L$431,COUNTIF($E$108:$F770,"")-COUNT($H$108:$H770)+1,0)),"")</f>
        <v>#N/A</v>
      </c>
      <c r="O771" s="39" t="e">
        <f>IF($E771="",IF(INDEX(Mal!M$9:M$431,COUNTIF($E$108:$F770,"")-COUNT($H$108:$H770)+1,0)=O770,"",INDEX(Mal!M$9:M$431,COUNTIF($E$108:$F770,"")-COUNT($H$108:$H770)+1,0)),"")</f>
        <v>#N/A</v>
      </c>
      <c r="P771" s="39" t="e">
        <f>IF($E771="",IF(INDEX(Mal!N$9:N$431,COUNTIF($E$108:$F770,"")-COUNT($H$108:$H770)+1,0)=P770,"",INDEX(Mal!N$9:N$431,COUNTIF($E$108:$F770,"")-COUNT($H$108:$H770)+1,0)),"")</f>
        <v>#N/A</v>
      </c>
      <c r="Q771" s="39" t="e">
        <f>IF($E771="",IF(INDEX(Mal!O$9:O$431,COUNTIF($E$108:$F770,"")-COUNT($H$108:$H770)+1,0)=Q770,"",INDEX(Mal!O$9:O$431,COUNTIF($E$108:$F770,"")-COUNT($H$108:$H770)+1,0)),"")</f>
        <v>#N/A</v>
      </c>
      <c r="R771" s="39" t="e">
        <f>IF($E771="",IF(INDEX(Mal!P$9:P$431,COUNTIF($E$108:$F770,"")-COUNT($H$108:$H770)+1,0)=R770,"",INDEX(Mal!P$9:P$431,COUNTIF($E$108:$F770,"")-COUNT($H$108:$H770)+1,0)),"")</f>
        <v>#N/A</v>
      </c>
      <c r="S771" s="39" t="e">
        <f>IF($E771="",IF(INDEX(Mal!Q$9:Q$431,COUNTIF($E$108:$F770,"")-COUNT($H$108:$H770)+1,0)=S770,"",INDEX(Mal!Q$9:Q$431,COUNTIF($E$108:$F770,"")-COUNT($H$108:$H770)+1,0)),"")</f>
        <v>#N/A</v>
      </c>
      <c r="T771" s="39" t="e">
        <f>IF($E771="",IF(INDEX(Mal!R$9:R$431,COUNTIF($E$108:$F770,"")-COUNT($H$108:$H770)+1,0)=T770,"",INDEX(Mal!R$9:R$431,COUNTIF($E$108:$F770,"")-COUNT($H$108:$H770)+1,0)),"")</f>
        <v>#N/A</v>
      </c>
      <c r="U771" s="39" t="e">
        <f>IF($E771="",IF(INDEX(Mal!S$9:S$431,COUNTIF($E$108:$F770,"")-COUNT($H$108:$H770)+1,0)=U770,"",INDEX(Mal!S$9:S$431,COUNTIF($E$108:$F770,"")-COUNT($H$108:$H770)+1,0)),"")</f>
        <v>#N/A</v>
      </c>
      <c r="V771" s="39" t="e">
        <f t="shared" si="40"/>
        <v>#N/A</v>
      </c>
      <c r="W771" s="39" t="e">
        <f>IF(IF(AND(E771="",F771=""),INDEX(Mal!I$9:I$431,(COUNT($H$108:$H771)-COUNTIF($V$108:$V771,"")),0),"")="","",IF(AND(E771="",F771=""),INDEX(Mal!I$9:I$431,(COUNT($H$108:$H771)-COUNTIF($V$108:$V771,"")),0),""))</f>
        <v>#N/A</v>
      </c>
      <c r="X771" s="39" t="e">
        <f>IF($E771="",IF(INDEX(Mal!J$9:J$431,COUNTIF($E$108:$F770,"")-COUNT($H$108:$H770)+1,0)=X770,"",INDEX(Mal!J$9:J$431,COUNTIF($E$108:$F770,"")-COUNT($H$108:$H770)+1,0)),"")</f>
        <v>#N/A</v>
      </c>
      <c r="Y771" s="39" t="e">
        <f>IF(AND(Y770="",$H771=$H770),"",IF(VLOOKUP($H771,Mal!$A$9:$T$431,20,0)='Sales Orders'!Y770,"",VLOOKUP($H771,Mal!$A$9:$T$431,20,0)))</f>
        <v>#N/A</v>
      </c>
      <c r="Z771" s="39" t="e">
        <f t="shared" si="41"/>
        <v>#N/A</v>
      </c>
    </row>
    <row r="772" spans="1:26">
      <c r="A772" t="str">
        <f>IFERROR(IF(VLOOKUP(H772,Mal!$A$9:$A$431,1,0),"","END"),"END")</f>
        <v>END</v>
      </c>
      <c r="B772" s="39" t="e">
        <f>IF($E772="",IF(INDEX(Mal!$D$9:$D$431,COUNTIF($E$108:$F771,"")-COUNT($H$108:$H771)+1,0)=B771,"",INDEX(Mal!$D$9:$D$431,COUNTIF($E$108:$F771,"")-COUNT($H$108:$H771)+1,0)),"")</f>
        <v>#N/A</v>
      </c>
      <c r="C772" s="39" t="e">
        <f t="shared" si="42"/>
        <v>#N/A</v>
      </c>
      <c r="D772" s="39" t="e">
        <f>IF($E772="",IF(INDEX(Mal!$F$9:$F$431,COUNTIF($E$108:$F771,"")-COUNT($H$108:$H771)+1,0)=D771,"",INDEX(Mal!$F$9:$F$431,COUNTIF($E$108:$F771,"")-COUNT($H$108:$H771)+1,0)),"")</f>
        <v>#N/A</v>
      </c>
      <c r="E772" s="39" t="e">
        <f>IF(AND(E771="",$H772=$H771),"",IF(VLOOKUP(H772,Mal!$A$9:$B$431,2,0)='Sales Orders'!E771,"",VLOOKUP($H772,Mal!$A$9:$B$431,2,0)))</f>
        <v>#N/A</v>
      </c>
      <c r="F772" s="39" t="e">
        <f>IF($E772="",IF(INDEX(Mal!$C$9:$C$431,COUNTIF($E$108:$F771,"")-COUNT($H$108:$H771)+1,0)=F771,"",INDEX(Mal!$C$9:$C$431,COUNTIF($E$108:$F771,"")-COUNT($H$108:$H771)+1,0)),"")</f>
        <v>#N/A</v>
      </c>
      <c r="G772" s="39" t="e">
        <f t="shared" si="43"/>
        <v>#N/A</v>
      </c>
      <c r="H772" s="39">
        <f>IF(COUNTIF(Mal!$A$9:$A$431,'Sales Orders'!H771)+COUNTIFS(Mal!$A$9:$A$431,H771,Mal!$B$9:$B$431,"&lt;&gt;")+COUNTIFS(Mal!$A$9:$A$431,H771,Mal!$C$9:$C$431,"&lt;&gt;")=COUNTIF('Sales Orders'!$H$108:H771,'Sales Orders'!H771),'Sales Orders'!H771+1,'Sales Orders'!H771)</f>
        <v>2</v>
      </c>
      <c r="I772" s="39" t="e">
        <f>IF(E772="","",IF(Mal!$C$5="","",Mal!$C$5))</f>
        <v>#N/A</v>
      </c>
      <c r="J772" s="39" t="e">
        <f>IF(AND(J771="",$H772=$H771),"",IF(VLOOKUP($H772,Mal!$A$9:$H$431,7,0)='Sales Orders'!J771,"",VLOOKUP($H772,Mal!$A$9:$H$431,7,0)))</f>
        <v>#N/A</v>
      </c>
      <c r="K772" s="39" t="e">
        <f>IF(AND(K771="",$H772=$H771),"",IF(VLOOKUP($H772,Mal!$A$9:$H$431,8,0)='Sales Orders'!K771,"",VLOOKUP($H772,Mal!$A$9:$H$431,8,0)))</f>
        <v>#N/A</v>
      </c>
      <c r="L772" s="39" t="e">
        <f>IF(E772="","",IF(Mal!$C$6="","",Mal!$C$6))</f>
        <v>#N/A</v>
      </c>
      <c r="M772" s="39" t="e">
        <f>IF($E772="",IF(INDEX(Mal!K$9:K$431,COUNTIF($E$108:$F771,"")-COUNT($H$108:$H771)+1,0)=M771,"",INDEX(Mal!K$9:K$431,COUNTIF($E$108:$F771,"")-COUNT($H$108:$H771)+1,0)),"")</f>
        <v>#N/A</v>
      </c>
      <c r="N772" s="39" t="e">
        <f>IF($E772="",IF(INDEX(Mal!L$9:L$431,COUNTIF($E$108:$F771,"")-COUNT($H$108:$H771)+1,0)=N771,"",INDEX(Mal!L$9:L$431,COUNTIF($E$108:$F771,"")-COUNT($H$108:$H771)+1,0)),"")</f>
        <v>#N/A</v>
      </c>
      <c r="O772" s="39" t="e">
        <f>IF($E772="",IF(INDEX(Mal!M$9:M$431,COUNTIF($E$108:$F771,"")-COUNT($H$108:$H771)+1,0)=O771,"",INDEX(Mal!M$9:M$431,COUNTIF($E$108:$F771,"")-COUNT($H$108:$H771)+1,0)),"")</f>
        <v>#N/A</v>
      </c>
      <c r="P772" s="39" t="e">
        <f>IF($E772="",IF(INDEX(Mal!N$9:N$431,COUNTIF($E$108:$F771,"")-COUNT($H$108:$H771)+1,0)=P771,"",INDEX(Mal!N$9:N$431,COUNTIF($E$108:$F771,"")-COUNT($H$108:$H771)+1,0)),"")</f>
        <v>#N/A</v>
      </c>
      <c r="Q772" s="39" t="e">
        <f>IF($E772="",IF(INDEX(Mal!O$9:O$431,COUNTIF($E$108:$F771,"")-COUNT($H$108:$H771)+1,0)=Q771,"",INDEX(Mal!O$9:O$431,COUNTIF($E$108:$F771,"")-COUNT($H$108:$H771)+1,0)),"")</f>
        <v>#N/A</v>
      </c>
      <c r="R772" s="39" t="e">
        <f>IF($E772="",IF(INDEX(Mal!P$9:P$431,COUNTIF($E$108:$F771,"")-COUNT($H$108:$H771)+1,0)=R771,"",INDEX(Mal!P$9:P$431,COUNTIF($E$108:$F771,"")-COUNT($H$108:$H771)+1,0)),"")</f>
        <v>#N/A</v>
      </c>
      <c r="S772" s="39" t="e">
        <f>IF($E772="",IF(INDEX(Mal!Q$9:Q$431,COUNTIF($E$108:$F771,"")-COUNT($H$108:$H771)+1,0)=S771,"",INDEX(Mal!Q$9:Q$431,COUNTIF($E$108:$F771,"")-COUNT($H$108:$H771)+1,0)),"")</f>
        <v>#N/A</v>
      </c>
      <c r="T772" s="39" t="e">
        <f>IF($E772="",IF(INDEX(Mal!R$9:R$431,COUNTIF($E$108:$F771,"")-COUNT($H$108:$H771)+1,0)=T771,"",INDEX(Mal!R$9:R$431,COUNTIF($E$108:$F771,"")-COUNT($H$108:$H771)+1,0)),"")</f>
        <v>#N/A</v>
      </c>
      <c r="U772" s="39" t="e">
        <f>IF($E772="",IF(INDEX(Mal!S$9:S$431,COUNTIF($E$108:$F771,"")-COUNT($H$108:$H771)+1,0)=U771,"",INDEX(Mal!S$9:S$431,COUNTIF($E$108:$F771,"")-COUNT($H$108:$H771)+1,0)),"")</f>
        <v>#N/A</v>
      </c>
      <c r="V772" s="39" t="e">
        <f t="shared" si="40"/>
        <v>#N/A</v>
      </c>
      <c r="W772" s="39" t="e">
        <f>IF(IF(AND(E772="",F772=""),INDEX(Mal!I$9:I$431,(COUNT($H$108:$H772)-COUNTIF($V$108:$V772,"")),0),"")="","",IF(AND(E772="",F772=""),INDEX(Mal!I$9:I$431,(COUNT($H$108:$H772)-COUNTIF($V$108:$V772,"")),0),""))</f>
        <v>#N/A</v>
      </c>
      <c r="X772" s="39" t="e">
        <f>IF($E772="",IF(INDEX(Mal!J$9:J$431,COUNTIF($E$108:$F771,"")-COUNT($H$108:$H771)+1,0)=X771,"",INDEX(Mal!J$9:J$431,COUNTIF($E$108:$F771,"")-COUNT($H$108:$H771)+1,0)),"")</f>
        <v>#N/A</v>
      </c>
      <c r="Y772" s="39" t="e">
        <f>IF(AND(Y771="",$H772=$H771),"",IF(VLOOKUP($H772,Mal!$A$9:$T$431,20,0)='Sales Orders'!Y771,"",VLOOKUP($H772,Mal!$A$9:$T$431,20,0)))</f>
        <v>#N/A</v>
      </c>
      <c r="Z772" s="39" t="e">
        <f t="shared" si="41"/>
        <v>#N/A</v>
      </c>
    </row>
    <row r="773" spans="1:26">
      <c r="A773" t="str">
        <f>IFERROR(IF(VLOOKUP(H773,Mal!$A$9:$A$431,1,0),"","END"),"END")</f>
        <v>END</v>
      </c>
      <c r="B773" s="39" t="e">
        <f>IF($E773="",IF(INDEX(Mal!$D$9:$D$431,COUNTIF($E$108:$F772,"")-COUNT($H$108:$H772)+1,0)=B772,"",INDEX(Mal!$D$9:$D$431,COUNTIF($E$108:$F772,"")-COUNT($H$108:$H772)+1,0)),"")</f>
        <v>#N/A</v>
      </c>
      <c r="C773" s="39" t="e">
        <f t="shared" si="42"/>
        <v>#N/A</v>
      </c>
      <c r="D773" s="39" t="e">
        <f>IF($E773="",IF(INDEX(Mal!$F$9:$F$431,COUNTIF($E$108:$F772,"")-COUNT($H$108:$H772)+1,0)=D772,"",INDEX(Mal!$F$9:$F$431,COUNTIF($E$108:$F772,"")-COUNT($H$108:$H772)+1,0)),"")</f>
        <v>#N/A</v>
      </c>
      <c r="E773" s="39" t="e">
        <f>IF(AND(E772="",$H773=$H772),"",IF(VLOOKUP(H773,Mal!$A$9:$B$431,2,0)='Sales Orders'!E772,"",VLOOKUP($H773,Mal!$A$9:$B$431,2,0)))</f>
        <v>#N/A</v>
      </c>
      <c r="F773" s="39" t="e">
        <f>IF($E773="",IF(INDEX(Mal!$C$9:$C$431,COUNTIF($E$108:$F772,"")-COUNT($H$108:$H772)+1,0)=F772,"",INDEX(Mal!$C$9:$C$431,COUNTIF($E$108:$F772,"")-COUNT($H$108:$H772)+1,0)),"")</f>
        <v>#N/A</v>
      </c>
      <c r="G773" s="39" t="e">
        <f t="shared" si="43"/>
        <v>#N/A</v>
      </c>
      <c r="H773" s="39">
        <f>IF(COUNTIF(Mal!$A$9:$A$431,'Sales Orders'!H772)+COUNTIFS(Mal!$A$9:$A$431,H772,Mal!$B$9:$B$431,"&lt;&gt;")+COUNTIFS(Mal!$A$9:$A$431,H772,Mal!$C$9:$C$431,"&lt;&gt;")=COUNTIF('Sales Orders'!$H$108:H772,'Sales Orders'!H772),'Sales Orders'!H772+1,'Sales Orders'!H772)</f>
        <v>2</v>
      </c>
      <c r="I773" s="39" t="e">
        <f>IF(E773="","",IF(Mal!$C$5="","",Mal!$C$5))</f>
        <v>#N/A</v>
      </c>
      <c r="J773" s="39" t="e">
        <f>IF(AND(J772="",$H773=$H772),"",IF(VLOOKUP($H773,Mal!$A$9:$H$431,7,0)='Sales Orders'!J772,"",VLOOKUP($H773,Mal!$A$9:$H$431,7,0)))</f>
        <v>#N/A</v>
      </c>
      <c r="K773" s="39" t="e">
        <f>IF(AND(K772="",$H773=$H772),"",IF(VLOOKUP($H773,Mal!$A$9:$H$431,8,0)='Sales Orders'!K772,"",VLOOKUP($H773,Mal!$A$9:$H$431,8,0)))</f>
        <v>#N/A</v>
      </c>
      <c r="L773" s="39" t="e">
        <f>IF(E773="","",IF(Mal!$C$6="","",Mal!$C$6))</f>
        <v>#N/A</v>
      </c>
      <c r="M773" s="39" t="e">
        <f>IF($E773="",IF(INDEX(Mal!K$9:K$431,COUNTIF($E$108:$F772,"")-COUNT($H$108:$H772)+1,0)=M772,"",INDEX(Mal!K$9:K$431,COUNTIF($E$108:$F772,"")-COUNT($H$108:$H772)+1,0)),"")</f>
        <v>#N/A</v>
      </c>
      <c r="N773" s="39" t="e">
        <f>IF($E773="",IF(INDEX(Mal!L$9:L$431,COUNTIF($E$108:$F772,"")-COUNT($H$108:$H772)+1,0)=N772,"",INDEX(Mal!L$9:L$431,COUNTIF($E$108:$F772,"")-COUNT($H$108:$H772)+1,0)),"")</f>
        <v>#N/A</v>
      </c>
      <c r="O773" s="39" t="e">
        <f>IF($E773="",IF(INDEX(Mal!M$9:M$431,COUNTIF($E$108:$F772,"")-COUNT($H$108:$H772)+1,0)=O772,"",INDEX(Mal!M$9:M$431,COUNTIF($E$108:$F772,"")-COUNT($H$108:$H772)+1,0)),"")</f>
        <v>#N/A</v>
      </c>
      <c r="P773" s="39" t="e">
        <f>IF($E773="",IF(INDEX(Mal!N$9:N$431,COUNTIF($E$108:$F772,"")-COUNT($H$108:$H772)+1,0)=P772,"",INDEX(Mal!N$9:N$431,COUNTIF($E$108:$F772,"")-COUNT($H$108:$H772)+1,0)),"")</f>
        <v>#N/A</v>
      </c>
      <c r="Q773" s="39" t="e">
        <f>IF($E773="",IF(INDEX(Mal!O$9:O$431,COUNTIF($E$108:$F772,"")-COUNT($H$108:$H772)+1,0)=Q772,"",INDEX(Mal!O$9:O$431,COUNTIF($E$108:$F772,"")-COUNT($H$108:$H772)+1,0)),"")</f>
        <v>#N/A</v>
      </c>
      <c r="R773" s="39" t="e">
        <f>IF($E773="",IF(INDEX(Mal!P$9:P$431,COUNTIF($E$108:$F772,"")-COUNT($H$108:$H772)+1,0)=R772,"",INDEX(Mal!P$9:P$431,COUNTIF($E$108:$F772,"")-COUNT($H$108:$H772)+1,0)),"")</f>
        <v>#N/A</v>
      </c>
      <c r="S773" s="39" t="e">
        <f>IF($E773="",IF(INDEX(Mal!Q$9:Q$431,COUNTIF($E$108:$F772,"")-COUNT($H$108:$H772)+1,0)=S772,"",INDEX(Mal!Q$9:Q$431,COUNTIF($E$108:$F772,"")-COUNT($H$108:$H772)+1,0)),"")</f>
        <v>#N/A</v>
      </c>
      <c r="T773" s="39" t="e">
        <f>IF($E773="",IF(INDEX(Mal!R$9:R$431,COUNTIF($E$108:$F772,"")-COUNT($H$108:$H772)+1,0)=T772,"",INDEX(Mal!R$9:R$431,COUNTIF($E$108:$F772,"")-COUNT($H$108:$H772)+1,0)),"")</f>
        <v>#N/A</v>
      </c>
      <c r="U773" s="39" t="e">
        <f>IF($E773="",IF(INDEX(Mal!S$9:S$431,COUNTIF($E$108:$F772,"")-COUNT($H$108:$H772)+1,0)=U772,"",INDEX(Mal!S$9:S$431,COUNTIF($E$108:$F772,"")-COUNT($H$108:$H772)+1,0)),"")</f>
        <v>#N/A</v>
      </c>
      <c r="V773" s="39" t="e">
        <f t="shared" si="40"/>
        <v>#N/A</v>
      </c>
      <c r="W773" s="39" t="e">
        <f>IF(IF(AND(E773="",F773=""),INDEX(Mal!I$9:I$431,(COUNT($H$108:$H773)-COUNTIF($V$108:$V773,"")),0),"")="","",IF(AND(E773="",F773=""),INDEX(Mal!I$9:I$431,(COUNT($H$108:$H773)-COUNTIF($V$108:$V773,"")),0),""))</f>
        <v>#N/A</v>
      </c>
      <c r="X773" s="39" t="e">
        <f>IF($E773="",IF(INDEX(Mal!J$9:J$431,COUNTIF($E$108:$F772,"")-COUNT($H$108:$H772)+1,0)=X772,"",INDEX(Mal!J$9:J$431,COUNTIF($E$108:$F772,"")-COUNT($H$108:$H772)+1,0)),"")</f>
        <v>#N/A</v>
      </c>
      <c r="Y773" s="39" t="e">
        <f>IF(AND(Y772="",$H773=$H772),"",IF(VLOOKUP($H773,Mal!$A$9:$T$431,20,0)='Sales Orders'!Y772,"",VLOOKUP($H773,Mal!$A$9:$T$431,20,0)))</f>
        <v>#N/A</v>
      </c>
      <c r="Z773" s="39" t="e">
        <f t="shared" si="41"/>
        <v>#N/A</v>
      </c>
    </row>
    <row r="774" spans="1:26">
      <c r="A774" t="str">
        <f>IFERROR(IF(VLOOKUP(H774,Mal!$A$9:$A$431,1,0),"","END"),"END")</f>
        <v>END</v>
      </c>
      <c r="B774" s="39" t="e">
        <f>IF($E774="",IF(INDEX(Mal!$D$9:$D$431,COUNTIF($E$108:$F773,"")-COUNT($H$108:$H773)+1,0)=B773,"",INDEX(Mal!$D$9:$D$431,COUNTIF($E$108:$F773,"")-COUNT($H$108:$H773)+1,0)),"")</f>
        <v>#N/A</v>
      </c>
      <c r="C774" s="39" t="e">
        <f t="shared" si="42"/>
        <v>#N/A</v>
      </c>
      <c r="D774" s="39" t="e">
        <f>IF($E774="",IF(INDEX(Mal!$F$9:$F$431,COUNTIF($E$108:$F773,"")-COUNT($H$108:$H773)+1,0)=D773,"",INDEX(Mal!$F$9:$F$431,COUNTIF($E$108:$F773,"")-COUNT($H$108:$H773)+1,0)),"")</f>
        <v>#N/A</v>
      </c>
      <c r="E774" s="39" t="e">
        <f>IF(AND(E773="",$H774=$H773),"",IF(VLOOKUP(H774,Mal!$A$9:$B$431,2,0)='Sales Orders'!E773,"",VLOOKUP($H774,Mal!$A$9:$B$431,2,0)))</f>
        <v>#N/A</v>
      </c>
      <c r="F774" s="39" t="e">
        <f>IF($E774="",IF(INDEX(Mal!$C$9:$C$431,COUNTIF($E$108:$F773,"")-COUNT($H$108:$H773)+1,0)=F773,"",INDEX(Mal!$C$9:$C$431,COUNTIF($E$108:$F773,"")-COUNT($H$108:$H773)+1,0)),"")</f>
        <v>#N/A</v>
      </c>
      <c r="G774" s="39" t="e">
        <f t="shared" si="43"/>
        <v>#N/A</v>
      </c>
      <c r="H774" s="39">
        <f>IF(COUNTIF(Mal!$A$9:$A$431,'Sales Orders'!H773)+COUNTIFS(Mal!$A$9:$A$431,H773,Mal!$B$9:$B$431,"&lt;&gt;")+COUNTIFS(Mal!$A$9:$A$431,H773,Mal!$C$9:$C$431,"&lt;&gt;")=COUNTIF('Sales Orders'!$H$108:H773,'Sales Orders'!H773),'Sales Orders'!H773+1,'Sales Orders'!H773)</f>
        <v>2</v>
      </c>
      <c r="I774" s="39" t="e">
        <f>IF(E774="","",IF(Mal!$C$5="","",Mal!$C$5))</f>
        <v>#N/A</v>
      </c>
      <c r="J774" s="39" t="e">
        <f>IF(AND(J773="",$H774=$H773),"",IF(VLOOKUP($H774,Mal!$A$9:$H$431,7,0)='Sales Orders'!J773,"",VLOOKUP($H774,Mal!$A$9:$H$431,7,0)))</f>
        <v>#N/A</v>
      </c>
      <c r="K774" s="39" t="e">
        <f>IF(AND(K773="",$H774=$H773),"",IF(VLOOKUP($H774,Mal!$A$9:$H$431,8,0)='Sales Orders'!K773,"",VLOOKUP($H774,Mal!$A$9:$H$431,8,0)))</f>
        <v>#N/A</v>
      </c>
      <c r="L774" s="39" t="e">
        <f>IF(E774="","",IF(Mal!$C$6="","",Mal!$C$6))</f>
        <v>#N/A</v>
      </c>
      <c r="M774" s="39" t="e">
        <f>IF($E774="",IF(INDEX(Mal!K$9:K$431,COUNTIF($E$108:$F773,"")-COUNT($H$108:$H773)+1,0)=M773,"",INDEX(Mal!K$9:K$431,COUNTIF($E$108:$F773,"")-COUNT($H$108:$H773)+1,0)),"")</f>
        <v>#N/A</v>
      </c>
      <c r="N774" s="39" t="e">
        <f>IF($E774="",IF(INDEX(Mal!L$9:L$431,COUNTIF($E$108:$F773,"")-COUNT($H$108:$H773)+1,0)=N773,"",INDEX(Mal!L$9:L$431,COUNTIF($E$108:$F773,"")-COUNT($H$108:$H773)+1,0)),"")</f>
        <v>#N/A</v>
      </c>
      <c r="O774" s="39" t="e">
        <f>IF($E774="",IF(INDEX(Mal!M$9:M$431,COUNTIF($E$108:$F773,"")-COUNT($H$108:$H773)+1,0)=O773,"",INDEX(Mal!M$9:M$431,COUNTIF($E$108:$F773,"")-COUNT($H$108:$H773)+1,0)),"")</f>
        <v>#N/A</v>
      </c>
      <c r="P774" s="39" t="e">
        <f>IF($E774="",IF(INDEX(Mal!N$9:N$431,COUNTIF($E$108:$F773,"")-COUNT($H$108:$H773)+1,0)=P773,"",INDEX(Mal!N$9:N$431,COUNTIF($E$108:$F773,"")-COUNT($H$108:$H773)+1,0)),"")</f>
        <v>#N/A</v>
      </c>
      <c r="Q774" s="39" t="e">
        <f>IF($E774="",IF(INDEX(Mal!O$9:O$431,COUNTIF($E$108:$F773,"")-COUNT($H$108:$H773)+1,0)=Q773,"",INDEX(Mal!O$9:O$431,COUNTIF($E$108:$F773,"")-COUNT($H$108:$H773)+1,0)),"")</f>
        <v>#N/A</v>
      </c>
      <c r="R774" s="39" t="e">
        <f>IF($E774="",IF(INDEX(Mal!P$9:P$431,COUNTIF($E$108:$F773,"")-COUNT($H$108:$H773)+1,0)=R773,"",INDEX(Mal!P$9:P$431,COUNTIF($E$108:$F773,"")-COUNT($H$108:$H773)+1,0)),"")</f>
        <v>#N/A</v>
      </c>
      <c r="S774" s="39" t="e">
        <f>IF($E774="",IF(INDEX(Mal!Q$9:Q$431,COUNTIF($E$108:$F773,"")-COUNT($H$108:$H773)+1,0)=S773,"",INDEX(Mal!Q$9:Q$431,COUNTIF($E$108:$F773,"")-COUNT($H$108:$H773)+1,0)),"")</f>
        <v>#N/A</v>
      </c>
      <c r="T774" s="39" t="e">
        <f>IF($E774="",IF(INDEX(Mal!R$9:R$431,COUNTIF($E$108:$F773,"")-COUNT($H$108:$H773)+1,0)=T773,"",INDEX(Mal!R$9:R$431,COUNTIF($E$108:$F773,"")-COUNT($H$108:$H773)+1,0)),"")</f>
        <v>#N/A</v>
      </c>
      <c r="U774" s="39" t="e">
        <f>IF($E774="",IF(INDEX(Mal!S$9:S$431,COUNTIF($E$108:$F773,"")-COUNT($H$108:$H773)+1,0)=U773,"",INDEX(Mal!S$9:S$431,COUNTIF($E$108:$F773,"")-COUNT($H$108:$H773)+1,0)),"")</f>
        <v>#N/A</v>
      </c>
      <c r="V774" s="39" t="e">
        <f t="shared" si="40"/>
        <v>#N/A</v>
      </c>
      <c r="W774" s="39" t="e">
        <f>IF(IF(AND(E774="",F774=""),INDEX(Mal!I$9:I$431,(COUNT($H$108:$H774)-COUNTIF($V$108:$V774,"")),0),"")="","",IF(AND(E774="",F774=""),INDEX(Mal!I$9:I$431,(COUNT($H$108:$H774)-COUNTIF($V$108:$V774,"")),0),""))</f>
        <v>#N/A</v>
      </c>
      <c r="X774" s="39" t="e">
        <f>IF($E774="",IF(INDEX(Mal!J$9:J$431,COUNTIF($E$108:$F773,"")-COUNT($H$108:$H773)+1,0)=X773,"",INDEX(Mal!J$9:J$431,COUNTIF($E$108:$F773,"")-COUNT($H$108:$H773)+1,0)),"")</f>
        <v>#N/A</v>
      </c>
      <c r="Y774" s="39" t="e">
        <f>IF(AND(Y773="",$H774=$H773),"",IF(VLOOKUP($H774,Mal!$A$9:$T$431,20,0)='Sales Orders'!Y773,"",VLOOKUP($H774,Mal!$A$9:$T$431,20,0)))</f>
        <v>#N/A</v>
      </c>
      <c r="Z774" s="39" t="e">
        <f t="shared" si="41"/>
        <v>#N/A</v>
      </c>
    </row>
    <row r="775" spans="1:26">
      <c r="A775" t="str">
        <f>IFERROR(IF(VLOOKUP(H775,Mal!$A$9:$A$431,1,0),"","END"),"END")</f>
        <v>END</v>
      </c>
      <c r="B775" s="39" t="e">
        <f>IF($E775="",IF(INDEX(Mal!$D$9:$D$431,COUNTIF($E$108:$F774,"")-COUNT($H$108:$H774)+1,0)=B774,"",INDEX(Mal!$D$9:$D$431,COUNTIF($E$108:$F774,"")-COUNT($H$108:$H774)+1,0)),"")</f>
        <v>#N/A</v>
      </c>
      <c r="C775" s="39" t="e">
        <f t="shared" si="42"/>
        <v>#N/A</v>
      </c>
      <c r="D775" s="39" t="e">
        <f>IF($E775="",IF(INDEX(Mal!$F$9:$F$431,COUNTIF($E$108:$F774,"")-COUNT($H$108:$H774)+1,0)=D774,"",INDEX(Mal!$F$9:$F$431,COUNTIF($E$108:$F774,"")-COUNT($H$108:$H774)+1,0)),"")</f>
        <v>#N/A</v>
      </c>
      <c r="E775" s="39" t="e">
        <f>IF(AND(E774="",$H775=$H774),"",IF(VLOOKUP(H775,Mal!$A$9:$B$431,2,0)='Sales Orders'!E774,"",VLOOKUP($H775,Mal!$A$9:$B$431,2,0)))</f>
        <v>#N/A</v>
      </c>
      <c r="F775" s="39" t="e">
        <f>IF($E775="",IF(INDEX(Mal!$C$9:$C$431,COUNTIF($E$108:$F774,"")-COUNT($H$108:$H774)+1,0)=F774,"",INDEX(Mal!$C$9:$C$431,COUNTIF($E$108:$F774,"")-COUNT($H$108:$H774)+1,0)),"")</f>
        <v>#N/A</v>
      </c>
      <c r="G775" s="39" t="e">
        <f t="shared" si="43"/>
        <v>#N/A</v>
      </c>
      <c r="H775" s="39">
        <f>IF(COUNTIF(Mal!$A$9:$A$431,'Sales Orders'!H774)+COUNTIFS(Mal!$A$9:$A$431,H774,Mal!$B$9:$B$431,"&lt;&gt;")+COUNTIFS(Mal!$A$9:$A$431,H774,Mal!$C$9:$C$431,"&lt;&gt;")=COUNTIF('Sales Orders'!$H$108:H774,'Sales Orders'!H774),'Sales Orders'!H774+1,'Sales Orders'!H774)</f>
        <v>2</v>
      </c>
      <c r="I775" s="39" t="e">
        <f>IF(E775="","",IF(Mal!$C$5="","",Mal!$C$5))</f>
        <v>#N/A</v>
      </c>
      <c r="J775" s="39" t="e">
        <f>IF(AND(J774="",$H775=$H774),"",IF(VLOOKUP($H775,Mal!$A$9:$H$431,7,0)='Sales Orders'!J774,"",VLOOKUP($H775,Mal!$A$9:$H$431,7,0)))</f>
        <v>#N/A</v>
      </c>
      <c r="K775" s="39" t="e">
        <f>IF(AND(K774="",$H775=$H774),"",IF(VLOOKUP($H775,Mal!$A$9:$H$431,8,0)='Sales Orders'!K774,"",VLOOKUP($H775,Mal!$A$9:$H$431,8,0)))</f>
        <v>#N/A</v>
      </c>
      <c r="L775" s="39" t="e">
        <f>IF(E775="","",IF(Mal!$C$6="","",Mal!$C$6))</f>
        <v>#N/A</v>
      </c>
      <c r="M775" s="39" t="e">
        <f>IF($E775="",IF(INDEX(Mal!K$9:K$431,COUNTIF($E$108:$F774,"")-COUNT($H$108:$H774)+1,0)=M774,"",INDEX(Mal!K$9:K$431,COUNTIF($E$108:$F774,"")-COUNT($H$108:$H774)+1,0)),"")</f>
        <v>#N/A</v>
      </c>
      <c r="N775" s="39" t="e">
        <f>IF($E775="",IF(INDEX(Mal!L$9:L$431,COUNTIF($E$108:$F774,"")-COUNT($H$108:$H774)+1,0)=N774,"",INDEX(Mal!L$9:L$431,COUNTIF($E$108:$F774,"")-COUNT($H$108:$H774)+1,0)),"")</f>
        <v>#N/A</v>
      </c>
      <c r="O775" s="39" t="e">
        <f>IF($E775="",IF(INDEX(Mal!M$9:M$431,COUNTIF($E$108:$F774,"")-COUNT($H$108:$H774)+1,0)=O774,"",INDEX(Mal!M$9:M$431,COUNTIF($E$108:$F774,"")-COUNT($H$108:$H774)+1,0)),"")</f>
        <v>#N/A</v>
      </c>
      <c r="P775" s="39" t="e">
        <f>IF($E775="",IF(INDEX(Mal!N$9:N$431,COUNTIF($E$108:$F774,"")-COUNT($H$108:$H774)+1,0)=P774,"",INDEX(Mal!N$9:N$431,COUNTIF($E$108:$F774,"")-COUNT($H$108:$H774)+1,0)),"")</f>
        <v>#N/A</v>
      </c>
      <c r="Q775" s="39" t="e">
        <f>IF($E775="",IF(INDEX(Mal!O$9:O$431,COUNTIF($E$108:$F774,"")-COUNT($H$108:$H774)+1,0)=Q774,"",INDEX(Mal!O$9:O$431,COUNTIF($E$108:$F774,"")-COUNT($H$108:$H774)+1,0)),"")</f>
        <v>#N/A</v>
      </c>
      <c r="R775" s="39" t="e">
        <f>IF($E775="",IF(INDEX(Mal!P$9:P$431,COUNTIF($E$108:$F774,"")-COUNT($H$108:$H774)+1,0)=R774,"",INDEX(Mal!P$9:P$431,COUNTIF($E$108:$F774,"")-COUNT($H$108:$H774)+1,0)),"")</f>
        <v>#N/A</v>
      </c>
      <c r="S775" s="39" t="e">
        <f>IF($E775="",IF(INDEX(Mal!Q$9:Q$431,COUNTIF($E$108:$F774,"")-COUNT($H$108:$H774)+1,0)=S774,"",INDEX(Mal!Q$9:Q$431,COUNTIF($E$108:$F774,"")-COUNT($H$108:$H774)+1,0)),"")</f>
        <v>#N/A</v>
      </c>
      <c r="T775" s="39" t="e">
        <f>IF($E775="",IF(INDEX(Mal!R$9:R$431,COUNTIF($E$108:$F774,"")-COUNT($H$108:$H774)+1,0)=T774,"",INDEX(Mal!R$9:R$431,COUNTIF($E$108:$F774,"")-COUNT($H$108:$H774)+1,0)),"")</f>
        <v>#N/A</v>
      </c>
      <c r="U775" s="39" t="e">
        <f>IF($E775="",IF(INDEX(Mal!S$9:S$431,COUNTIF($E$108:$F774,"")-COUNT($H$108:$H774)+1,0)=U774,"",INDEX(Mal!S$9:S$431,COUNTIF($E$108:$F774,"")-COUNT($H$108:$H774)+1,0)),"")</f>
        <v>#N/A</v>
      </c>
      <c r="V775" s="39" t="e">
        <f t="shared" si="40"/>
        <v>#N/A</v>
      </c>
      <c r="W775" s="39" t="e">
        <f>IF(IF(AND(E775="",F775=""),INDEX(Mal!I$9:I$431,(COUNT($H$108:$H775)-COUNTIF($V$108:$V775,"")),0),"")="","",IF(AND(E775="",F775=""),INDEX(Mal!I$9:I$431,(COUNT($H$108:$H775)-COUNTIF($V$108:$V775,"")),0),""))</f>
        <v>#N/A</v>
      </c>
      <c r="X775" s="39" t="e">
        <f>IF($E775="",IF(INDEX(Mal!J$9:J$431,COUNTIF($E$108:$F774,"")-COUNT($H$108:$H774)+1,0)=X774,"",INDEX(Mal!J$9:J$431,COUNTIF($E$108:$F774,"")-COUNT($H$108:$H774)+1,0)),"")</f>
        <v>#N/A</v>
      </c>
      <c r="Y775" s="39" t="e">
        <f>IF(AND(Y774="",$H775=$H774),"",IF(VLOOKUP($H775,Mal!$A$9:$T$431,20,0)='Sales Orders'!Y774,"",VLOOKUP($H775,Mal!$A$9:$T$431,20,0)))</f>
        <v>#N/A</v>
      </c>
      <c r="Z775" s="39" t="e">
        <f t="shared" si="41"/>
        <v>#N/A</v>
      </c>
    </row>
    <row r="776" spans="1:26">
      <c r="A776" t="str">
        <f>IFERROR(IF(VLOOKUP(H776,Mal!$A$9:$A$431,1,0),"","END"),"END")</f>
        <v>END</v>
      </c>
      <c r="B776" s="39" t="e">
        <f>IF($E776="",IF(INDEX(Mal!$D$9:$D$431,COUNTIF($E$108:$F775,"")-COUNT($H$108:$H775)+1,0)=B775,"",INDEX(Mal!$D$9:$D$431,COUNTIF($E$108:$F775,"")-COUNT($H$108:$H775)+1,0)),"")</f>
        <v>#N/A</v>
      </c>
      <c r="C776" s="39" t="e">
        <f t="shared" si="42"/>
        <v>#N/A</v>
      </c>
      <c r="D776" s="39" t="e">
        <f>IF($E776="",IF(INDEX(Mal!$F$9:$F$431,COUNTIF($E$108:$F775,"")-COUNT($H$108:$H775)+1,0)=D775,"",INDEX(Mal!$F$9:$F$431,COUNTIF($E$108:$F775,"")-COUNT($H$108:$H775)+1,0)),"")</f>
        <v>#N/A</v>
      </c>
      <c r="E776" s="39" t="e">
        <f>IF(AND(E775="",$H776=$H775),"",IF(VLOOKUP(H776,Mal!$A$9:$B$431,2,0)='Sales Orders'!E775,"",VLOOKUP($H776,Mal!$A$9:$B$431,2,0)))</f>
        <v>#N/A</v>
      </c>
      <c r="F776" s="39" t="e">
        <f>IF($E776="",IF(INDEX(Mal!$C$9:$C$431,COUNTIF($E$108:$F775,"")-COUNT($H$108:$H775)+1,0)=F775,"",INDEX(Mal!$C$9:$C$431,COUNTIF($E$108:$F775,"")-COUNT($H$108:$H775)+1,0)),"")</f>
        <v>#N/A</v>
      </c>
      <c r="G776" s="39" t="e">
        <f t="shared" si="43"/>
        <v>#N/A</v>
      </c>
      <c r="H776" s="39">
        <f>IF(COUNTIF(Mal!$A$9:$A$431,'Sales Orders'!H775)+COUNTIFS(Mal!$A$9:$A$431,H775,Mal!$B$9:$B$431,"&lt;&gt;")+COUNTIFS(Mal!$A$9:$A$431,H775,Mal!$C$9:$C$431,"&lt;&gt;")=COUNTIF('Sales Orders'!$H$108:H775,'Sales Orders'!H775),'Sales Orders'!H775+1,'Sales Orders'!H775)</f>
        <v>2</v>
      </c>
      <c r="I776" s="39" t="e">
        <f>IF(E776="","",IF(Mal!$C$5="","",Mal!$C$5))</f>
        <v>#N/A</v>
      </c>
      <c r="J776" s="39" t="e">
        <f>IF(AND(J775="",$H776=$H775),"",IF(VLOOKUP($H776,Mal!$A$9:$H$431,7,0)='Sales Orders'!J775,"",VLOOKUP($H776,Mal!$A$9:$H$431,7,0)))</f>
        <v>#N/A</v>
      </c>
      <c r="K776" s="39" t="e">
        <f>IF(AND(K775="",$H776=$H775),"",IF(VLOOKUP($H776,Mal!$A$9:$H$431,8,0)='Sales Orders'!K775,"",VLOOKUP($H776,Mal!$A$9:$H$431,8,0)))</f>
        <v>#N/A</v>
      </c>
      <c r="L776" s="39" t="e">
        <f>IF(E776="","",IF(Mal!$C$6="","",Mal!$C$6))</f>
        <v>#N/A</v>
      </c>
      <c r="M776" s="39" t="e">
        <f>IF($E776="",IF(INDEX(Mal!K$9:K$431,COUNTIF($E$108:$F775,"")-COUNT($H$108:$H775)+1,0)=M775,"",INDEX(Mal!K$9:K$431,COUNTIF($E$108:$F775,"")-COUNT($H$108:$H775)+1,0)),"")</f>
        <v>#N/A</v>
      </c>
      <c r="N776" s="39" t="e">
        <f>IF($E776="",IF(INDEX(Mal!L$9:L$431,COUNTIF($E$108:$F775,"")-COUNT($H$108:$H775)+1,0)=N775,"",INDEX(Mal!L$9:L$431,COUNTIF($E$108:$F775,"")-COUNT($H$108:$H775)+1,0)),"")</f>
        <v>#N/A</v>
      </c>
      <c r="O776" s="39" t="e">
        <f>IF($E776="",IF(INDEX(Mal!M$9:M$431,COUNTIF($E$108:$F775,"")-COUNT($H$108:$H775)+1,0)=O775,"",INDEX(Mal!M$9:M$431,COUNTIF($E$108:$F775,"")-COUNT($H$108:$H775)+1,0)),"")</f>
        <v>#N/A</v>
      </c>
      <c r="P776" s="39" t="e">
        <f>IF($E776="",IF(INDEX(Mal!N$9:N$431,COUNTIF($E$108:$F775,"")-COUNT($H$108:$H775)+1,0)=P775,"",INDEX(Mal!N$9:N$431,COUNTIF($E$108:$F775,"")-COUNT($H$108:$H775)+1,0)),"")</f>
        <v>#N/A</v>
      </c>
      <c r="Q776" s="39" t="e">
        <f>IF($E776="",IF(INDEX(Mal!O$9:O$431,COUNTIF($E$108:$F775,"")-COUNT($H$108:$H775)+1,0)=Q775,"",INDEX(Mal!O$9:O$431,COUNTIF($E$108:$F775,"")-COUNT($H$108:$H775)+1,0)),"")</f>
        <v>#N/A</v>
      </c>
      <c r="R776" s="39" t="e">
        <f>IF($E776="",IF(INDEX(Mal!P$9:P$431,COUNTIF($E$108:$F775,"")-COUNT($H$108:$H775)+1,0)=R775,"",INDEX(Mal!P$9:P$431,COUNTIF($E$108:$F775,"")-COUNT($H$108:$H775)+1,0)),"")</f>
        <v>#N/A</v>
      </c>
      <c r="S776" s="39" t="e">
        <f>IF($E776="",IF(INDEX(Mal!Q$9:Q$431,COUNTIF($E$108:$F775,"")-COUNT($H$108:$H775)+1,0)=S775,"",INDEX(Mal!Q$9:Q$431,COUNTIF($E$108:$F775,"")-COUNT($H$108:$H775)+1,0)),"")</f>
        <v>#N/A</v>
      </c>
      <c r="T776" s="39" t="e">
        <f>IF($E776="",IF(INDEX(Mal!R$9:R$431,COUNTIF($E$108:$F775,"")-COUNT($H$108:$H775)+1,0)=T775,"",INDEX(Mal!R$9:R$431,COUNTIF($E$108:$F775,"")-COUNT($H$108:$H775)+1,0)),"")</f>
        <v>#N/A</v>
      </c>
      <c r="U776" s="39" t="e">
        <f>IF($E776="",IF(INDEX(Mal!S$9:S$431,COUNTIF($E$108:$F775,"")-COUNT($H$108:$H775)+1,0)=U775,"",INDEX(Mal!S$9:S$431,COUNTIF($E$108:$F775,"")-COUNT($H$108:$H775)+1,0)),"")</f>
        <v>#N/A</v>
      </c>
      <c r="V776" s="39" t="e">
        <f t="shared" si="40"/>
        <v>#N/A</v>
      </c>
      <c r="W776" s="39" t="e">
        <f>IF(IF(AND(E776="",F776=""),INDEX(Mal!I$9:I$431,(COUNT($H$108:$H776)-COUNTIF($V$108:$V776,"")),0),"")="","",IF(AND(E776="",F776=""),INDEX(Mal!I$9:I$431,(COUNT($H$108:$H776)-COUNTIF($V$108:$V776,"")),0),""))</f>
        <v>#N/A</v>
      </c>
      <c r="X776" s="39" t="e">
        <f>IF($E776="",IF(INDEX(Mal!J$9:J$431,COUNTIF($E$108:$F775,"")-COUNT($H$108:$H775)+1,0)=X775,"",INDEX(Mal!J$9:J$431,COUNTIF($E$108:$F775,"")-COUNT($H$108:$H775)+1,0)),"")</f>
        <v>#N/A</v>
      </c>
      <c r="Y776" s="39" t="e">
        <f>IF(AND(Y775="",$H776=$H775),"",IF(VLOOKUP($H776,Mal!$A$9:$T$431,20,0)='Sales Orders'!Y775,"",VLOOKUP($H776,Mal!$A$9:$T$431,20,0)))</f>
        <v>#N/A</v>
      </c>
      <c r="Z776" s="39" t="e">
        <f t="shared" si="41"/>
        <v>#N/A</v>
      </c>
    </row>
    <row r="777" spans="1:26">
      <c r="A777" t="str">
        <f>IFERROR(IF(VLOOKUP(H777,Mal!$A$9:$A$431,1,0),"","END"),"END")</f>
        <v>END</v>
      </c>
      <c r="B777" s="39" t="e">
        <f>IF($E777="",IF(INDEX(Mal!$D$9:$D$431,COUNTIF($E$108:$F776,"")-COUNT($H$108:$H776)+1,0)=B776,"",INDEX(Mal!$D$9:$D$431,COUNTIF($E$108:$F776,"")-COUNT($H$108:$H776)+1,0)),"")</f>
        <v>#N/A</v>
      </c>
      <c r="C777" s="39" t="e">
        <f t="shared" si="42"/>
        <v>#N/A</v>
      </c>
      <c r="D777" s="39" t="e">
        <f>IF($E777="",IF(INDEX(Mal!$F$9:$F$431,COUNTIF($E$108:$F776,"")-COUNT($H$108:$H776)+1,0)=D776,"",INDEX(Mal!$F$9:$F$431,COUNTIF($E$108:$F776,"")-COUNT($H$108:$H776)+1,0)),"")</f>
        <v>#N/A</v>
      </c>
      <c r="E777" s="39" t="e">
        <f>IF(AND(E776="",$H777=$H776),"",IF(VLOOKUP(H777,Mal!$A$9:$B$431,2,0)='Sales Orders'!E776,"",VLOOKUP($H777,Mal!$A$9:$B$431,2,0)))</f>
        <v>#N/A</v>
      </c>
      <c r="F777" s="39" t="e">
        <f>IF($E777="",IF(INDEX(Mal!$C$9:$C$431,COUNTIF($E$108:$F776,"")-COUNT($H$108:$H776)+1,0)=F776,"",INDEX(Mal!$C$9:$C$431,COUNTIF($E$108:$F776,"")-COUNT($H$108:$H776)+1,0)),"")</f>
        <v>#N/A</v>
      </c>
      <c r="G777" s="39" t="e">
        <f t="shared" si="43"/>
        <v>#N/A</v>
      </c>
      <c r="H777" s="39">
        <f>IF(COUNTIF(Mal!$A$9:$A$431,'Sales Orders'!H776)+COUNTIFS(Mal!$A$9:$A$431,H776,Mal!$B$9:$B$431,"&lt;&gt;")+COUNTIFS(Mal!$A$9:$A$431,H776,Mal!$C$9:$C$431,"&lt;&gt;")=COUNTIF('Sales Orders'!$H$108:H776,'Sales Orders'!H776),'Sales Orders'!H776+1,'Sales Orders'!H776)</f>
        <v>2</v>
      </c>
      <c r="I777" s="39" t="e">
        <f>IF(E777="","",IF(Mal!$C$5="","",Mal!$C$5))</f>
        <v>#N/A</v>
      </c>
      <c r="J777" s="39" t="e">
        <f>IF(AND(J776="",$H777=$H776),"",IF(VLOOKUP($H777,Mal!$A$9:$H$431,7,0)='Sales Orders'!J776,"",VLOOKUP($H777,Mal!$A$9:$H$431,7,0)))</f>
        <v>#N/A</v>
      </c>
      <c r="K777" s="39" t="e">
        <f>IF(AND(K776="",$H777=$H776),"",IF(VLOOKUP($H777,Mal!$A$9:$H$431,8,0)='Sales Orders'!K776,"",VLOOKUP($H777,Mal!$A$9:$H$431,8,0)))</f>
        <v>#N/A</v>
      </c>
      <c r="L777" s="39" t="e">
        <f>IF(E777="","",IF(Mal!$C$6="","",Mal!$C$6))</f>
        <v>#N/A</v>
      </c>
      <c r="M777" s="39" t="e">
        <f>IF($E777="",IF(INDEX(Mal!K$9:K$431,COUNTIF($E$108:$F776,"")-COUNT($H$108:$H776)+1,0)=M776,"",INDEX(Mal!K$9:K$431,COUNTIF($E$108:$F776,"")-COUNT($H$108:$H776)+1,0)),"")</f>
        <v>#N/A</v>
      </c>
      <c r="N777" s="39" t="e">
        <f>IF($E777="",IF(INDEX(Mal!L$9:L$431,COUNTIF($E$108:$F776,"")-COUNT($H$108:$H776)+1,0)=N776,"",INDEX(Mal!L$9:L$431,COUNTIF($E$108:$F776,"")-COUNT($H$108:$H776)+1,0)),"")</f>
        <v>#N/A</v>
      </c>
      <c r="O777" s="39" t="e">
        <f>IF($E777="",IF(INDEX(Mal!M$9:M$431,COUNTIF($E$108:$F776,"")-COUNT($H$108:$H776)+1,0)=O776,"",INDEX(Mal!M$9:M$431,COUNTIF($E$108:$F776,"")-COUNT($H$108:$H776)+1,0)),"")</f>
        <v>#N/A</v>
      </c>
      <c r="P777" s="39" t="e">
        <f>IF($E777="",IF(INDEX(Mal!N$9:N$431,COUNTIF($E$108:$F776,"")-COUNT($H$108:$H776)+1,0)=P776,"",INDEX(Mal!N$9:N$431,COUNTIF($E$108:$F776,"")-COUNT($H$108:$H776)+1,0)),"")</f>
        <v>#N/A</v>
      </c>
      <c r="Q777" s="39" t="e">
        <f>IF($E777="",IF(INDEX(Mal!O$9:O$431,COUNTIF($E$108:$F776,"")-COUNT($H$108:$H776)+1,0)=Q776,"",INDEX(Mal!O$9:O$431,COUNTIF($E$108:$F776,"")-COUNT($H$108:$H776)+1,0)),"")</f>
        <v>#N/A</v>
      </c>
      <c r="R777" s="39" t="e">
        <f>IF($E777="",IF(INDEX(Mal!P$9:P$431,COUNTIF($E$108:$F776,"")-COUNT($H$108:$H776)+1,0)=R776,"",INDEX(Mal!P$9:P$431,COUNTIF($E$108:$F776,"")-COUNT($H$108:$H776)+1,0)),"")</f>
        <v>#N/A</v>
      </c>
      <c r="S777" s="39" t="e">
        <f>IF($E777="",IF(INDEX(Mal!Q$9:Q$431,COUNTIF($E$108:$F776,"")-COUNT($H$108:$H776)+1,0)=S776,"",INDEX(Mal!Q$9:Q$431,COUNTIF($E$108:$F776,"")-COUNT($H$108:$H776)+1,0)),"")</f>
        <v>#N/A</v>
      </c>
      <c r="T777" s="39" t="e">
        <f>IF($E777="",IF(INDEX(Mal!R$9:R$431,COUNTIF($E$108:$F776,"")-COUNT($H$108:$H776)+1,0)=T776,"",INDEX(Mal!R$9:R$431,COUNTIF($E$108:$F776,"")-COUNT($H$108:$H776)+1,0)),"")</f>
        <v>#N/A</v>
      </c>
      <c r="U777" s="39" t="e">
        <f>IF($E777="",IF(INDEX(Mal!S$9:S$431,COUNTIF($E$108:$F776,"")-COUNT($H$108:$H776)+1,0)=U776,"",INDEX(Mal!S$9:S$431,COUNTIF($E$108:$F776,"")-COUNT($H$108:$H776)+1,0)),"")</f>
        <v>#N/A</v>
      </c>
      <c r="V777" s="39" t="e">
        <f t="shared" si="40"/>
        <v>#N/A</v>
      </c>
      <c r="W777" s="39" t="e">
        <f>IF(IF(AND(E777="",F777=""),INDEX(Mal!I$9:I$431,(COUNT($H$108:$H777)-COUNTIF($V$108:$V777,"")),0),"")="","",IF(AND(E777="",F777=""),INDEX(Mal!I$9:I$431,(COUNT($H$108:$H777)-COUNTIF($V$108:$V777,"")),0),""))</f>
        <v>#N/A</v>
      </c>
      <c r="X777" s="39" t="e">
        <f>IF($E777="",IF(INDEX(Mal!J$9:J$431,COUNTIF($E$108:$F776,"")-COUNT($H$108:$H776)+1,0)=X776,"",INDEX(Mal!J$9:J$431,COUNTIF($E$108:$F776,"")-COUNT($H$108:$H776)+1,0)),"")</f>
        <v>#N/A</v>
      </c>
      <c r="Y777" s="39" t="e">
        <f>IF(AND(Y776="",$H777=$H776),"",IF(VLOOKUP($H777,Mal!$A$9:$T$431,20,0)='Sales Orders'!Y776,"",VLOOKUP($H777,Mal!$A$9:$T$431,20,0)))</f>
        <v>#N/A</v>
      </c>
      <c r="Z777" s="39" t="e">
        <f t="shared" si="41"/>
        <v>#N/A</v>
      </c>
    </row>
    <row r="778" spans="1:26">
      <c r="A778" t="str">
        <f>IFERROR(IF(VLOOKUP(H778,Mal!$A$9:$A$431,1,0),"","END"),"END")</f>
        <v>END</v>
      </c>
      <c r="B778" s="39" t="e">
        <f>IF($E778="",IF(INDEX(Mal!$D$9:$D$431,COUNTIF($E$108:$F777,"")-COUNT($H$108:$H777)+1,0)=B777,"",INDEX(Mal!$D$9:$D$431,COUNTIF($E$108:$F777,"")-COUNT($H$108:$H777)+1,0)),"")</f>
        <v>#N/A</v>
      </c>
      <c r="C778" s="39" t="e">
        <f t="shared" si="42"/>
        <v>#N/A</v>
      </c>
      <c r="D778" s="39" t="e">
        <f>IF($E778="",IF(INDEX(Mal!$F$9:$F$431,COUNTIF($E$108:$F777,"")-COUNT($H$108:$H777)+1,0)=D777,"",INDEX(Mal!$F$9:$F$431,COUNTIF($E$108:$F777,"")-COUNT($H$108:$H777)+1,0)),"")</f>
        <v>#N/A</v>
      </c>
      <c r="E778" s="39" t="e">
        <f>IF(AND(E777="",$H778=$H777),"",IF(VLOOKUP(H778,Mal!$A$9:$B$431,2,0)='Sales Orders'!E777,"",VLOOKUP($H778,Mal!$A$9:$B$431,2,0)))</f>
        <v>#N/A</v>
      </c>
      <c r="F778" s="39" t="e">
        <f>IF($E778="",IF(INDEX(Mal!$C$9:$C$431,COUNTIF($E$108:$F777,"")-COUNT($H$108:$H777)+1,0)=F777,"",INDEX(Mal!$C$9:$C$431,COUNTIF($E$108:$F777,"")-COUNT($H$108:$H777)+1,0)),"")</f>
        <v>#N/A</v>
      </c>
      <c r="G778" s="39" t="e">
        <f t="shared" si="43"/>
        <v>#N/A</v>
      </c>
      <c r="H778" s="39">
        <f>IF(COUNTIF(Mal!$A$9:$A$431,'Sales Orders'!H777)+COUNTIFS(Mal!$A$9:$A$431,H777,Mal!$B$9:$B$431,"&lt;&gt;")+COUNTIFS(Mal!$A$9:$A$431,H777,Mal!$C$9:$C$431,"&lt;&gt;")=COUNTIF('Sales Orders'!$H$108:H777,'Sales Orders'!H777),'Sales Orders'!H777+1,'Sales Orders'!H777)</f>
        <v>2</v>
      </c>
      <c r="I778" s="39" t="e">
        <f>IF(E778="","",IF(Mal!$C$5="","",Mal!$C$5))</f>
        <v>#N/A</v>
      </c>
      <c r="J778" s="39" t="e">
        <f>IF(AND(J777="",$H778=$H777),"",IF(VLOOKUP($H778,Mal!$A$9:$H$431,7,0)='Sales Orders'!J777,"",VLOOKUP($H778,Mal!$A$9:$H$431,7,0)))</f>
        <v>#N/A</v>
      </c>
      <c r="K778" s="39" t="e">
        <f>IF(AND(K777="",$H778=$H777),"",IF(VLOOKUP($H778,Mal!$A$9:$H$431,8,0)='Sales Orders'!K777,"",VLOOKUP($H778,Mal!$A$9:$H$431,8,0)))</f>
        <v>#N/A</v>
      </c>
      <c r="L778" s="39" t="e">
        <f>IF(E778="","",IF(Mal!$C$6="","",Mal!$C$6))</f>
        <v>#N/A</v>
      </c>
      <c r="M778" s="39" t="e">
        <f>IF($E778="",IF(INDEX(Mal!K$9:K$431,COUNTIF($E$108:$F777,"")-COUNT($H$108:$H777)+1,0)=M777,"",INDEX(Mal!K$9:K$431,COUNTIF($E$108:$F777,"")-COUNT($H$108:$H777)+1,0)),"")</f>
        <v>#N/A</v>
      </c>
      <c r="N778" s="39" t="e">
        <f>IF($E778="",IF(INDEX(Mal!L$9:L$431,COUNTIF($E$108:$F777,"")-COUNT($H$108:$H777)+1,0)=N777,"",INDEX(Mal!L$9:L$431,COUNTIF($E$108:$F777,"")-COUNT($H$108:$H777)+1,0)),"")</f>
        <v>#N/A</v>
      </c>
      <c r="O778" s="39" t="e">
        <f>IF($E778="",IF(INDEX(Mal!M$9:M$431,COUNTIF($E$108:$F777,"")-COUNT($H$108:$H777)+1,0)=O777,"",INDEX(Mal!M$9:M$431,COUNTIF($E$108:$F777,"")-COUNT($H$108:$H777)+1,0)),"")</f>
        <v>#N/A</v>
      </c>
      <c r="P778" s="39" t="e">
        <f>IF($E778="",IF(INDEX(Mal!N$9:N$431,COUNTIF($E$108:$F777,"")-COUNT($H$108:$H777)+1,0)=P777,"",INDEX(Mal!N$9:N$431,COUNTIF($E$108:$F777,"")-COUNT($H$108:$H777)+1,0)),"")</f>
        <v>#N/A</v>
      </c>
      <c r="Q778" s="39" t="e">
        <f>IF($E778="",IF(INDEX(Mal!O$9:O$431,COUNTIF($E$108:$F777,"")-COUNT($H$108:$H777)+1,0)=Q777,"",INDEX(Mal!O$9:O$431,COUNTIF($E$108:$F777,"")-COUNT($H$108:$H777)+1,0)),"")</f>
        <v>#N/A</v>
      </c>
      <c r="R778" s="39" t="e">
        <f>IF($E778="",IF(INDEX(Mal!P$9:P$431,COUNTIF($E$108:$F777,"")-COUNT($H$108:$H777)+1,0)=R777,"",INDEX(Mal!P$9:P$431,COUNTIF($E$108:$F777,"")-COUNT($H$108:$H777)+1,0)),"")</f>
        <v>#N/A</v>
      </c>
      <c r="S778" s="39" t="e">
        <f>IF($E778="",IF(INDEX(Mal!Q$9:Q$431,COUNTIF($E$108:$F777,"")-COUNT($H$108:$H777)+1,0)=S777,"",INDEX(Mal!Q$9:Q$431,COUNTIF($E$108:$F777,"")-COUNT($H$108:$H777)+1,0)),"")</f>
        <v>#N/A</v>
      </c>
      <c r="T778" s="39" t="e">
        <f>IF($E778="",IF(INDEX(Mal!R$9:R$431,COUNTIF($E$108:$F777,"")-COUNT($H$108:$H777)+1,0)=T777,"",INDEX(Mal!R$9:R$431,COUNTIF($E$108:$F777,"")-COUNT($H$108:$H777)+1,0)),"")</f>
        <v>#N/A</v>
      </c>
      <c r="U778" s="39" t="e">
        <f>IF($E778="",IF(INDEX(Mal!S$9:S$431,COUNTIF($E$108:$F777,"")-COUNT($H$108:$H777)+1,0)=U777,"",INDEX(Mal!S$9:S$431,COUNTIF($E$108:$F777,"")-COUNT($H$108:$H777)+1,0)),"")</f>
        <v>#N/A</v>
      </c>
      <c r="V778" s="39" t="e">
        <f t="shared" si="40"/>
        <v>#N/A</v>
      </c>
      <c r="W778" s="39" t="e">
        <f>IF(IF(AND(E778="",F778=""),INDEX(Mal!I$9:I$431,(COUNT($H$108:$H778)-COUNTIF($V$108:$V778,"")),0),"")="","",IF(AND(E778="",F778=""),INDEX(Mal!I$9:I$431,(COUNT($H$108:$H778)-COUNTIF($V$108:$V778,"")),0),""))</f>
        <v>#N/A</v>
      </c>
      <c r="X778" s="39" t="e">
        <f>IF($E778="",IF(INDEX(Mal!J$9:J$431,COUNTIF($E$108:$F777,"")-COUNT($H$108:$H777)+1,0)=X777,"",INDEX(Mal!J$9:J$431,COUNTIF($E$108:$F777,"")-COUNT($H$108:$H777)+1,0)),"")</f>
        <v>#N/A</v>
      </c>
      <c r="Y778" s="39" t="e">
        <f>IF(AND(Y777="",$H778=$H777),"",IF(VLOOKUP($H778,Mal!$A$9:$T$431,20,0)='Sales Orders'!Y777,"",VLOOKUP($H778,Mal!$A$9:$T$431,20,0)))</f>
        <v>#N/A</v>
      </c>
      <c r="Z778" s="39" t="e">
        <f t="shared" si="41"/>
        <v>#N/A</v>
      </c>
    </row>
    <row r="779" spans="1:26">
      <c r="A779" t="str">
        <f>IFERROR(IF(VLOOKUP(H779,Mal!$A$9:$A$431,1,0),"","END"),"END")</f>
        <v>END</v>
      </c>
      <c r="B779" s="39" t="e">
        <f>IF($E779="",IF(INDEX(Mal!$D$9:$D$431,COUNTIF($E$108:$F778,"")-COUNT($H$108:$H778)+1,0)=B778,"",INDEX(Mal!$D$9:$D$431,COUNTIF($E$108:$F778,"")-COUNT($H$108:$H778)+1,0)),"")</f>
        <v>#N/A</v>
      </c>
      <c r="C779" s="39" t="e">
        <f t="shared" si="42"/>
        <v>#N/A</v>
      </c>
      <c r="D779" s="39" t="e">
        <f>IF($E779="",IF(INDEX(Mal!$F$9:$F$431,COUNTIF($E$108:$F778,"")-COUNT($H$108:$H778)+1,0)=D778,"",INDEX(Mal!$F$9:$F$431,COUNTIF($E$108:$F778,"")-COUNT($H$108:$H778)+1,0)),"")</f>
        <v>#N/A</v>
      </c>
      <c r="E779" s="39" t="e">
        <f>IF(AND(E778="",$H779=$H778),"",IF(VLOOKUP(H779,Mal!$A$9:$B$431,2,0)='Sales Orders'!E778,"",VLOOKUP($H779,Mal!$A$9:$B$431,2,0)))</f>
        <v>#N/A</v>
      </c>
      <c r="F779" s="39" t="e">
        <f>IF($E779="",IF(INDEX(Mal!$C$9:$C$431,COUNTIF($E$108:$F778,"")-COUNT($H$108:$H778)+1,0)=F778,"",INDEX(Mal!$C$9:$C$431,COUNTIF($E$108:$F778,"")-COUNT($H$108:$H778)+1,0)),"")</f>
        <v>#N/A</v>
      </c>
      <c r="G779" s="39" t="e">
        <f t="shared" si="43"/>
        <v>#N/A</v>
      </c>
      <c r="H779" s="39">
        <f>IF(COUNTIF(Mal!$A$9:$A$431,'Sales Orders'!H778)+COUNTIFS(Mal!$A$9:$A$431,H778,Mal!$B$9:$B$431,"&lt;&gt;")+COUNTIFS(Mal!$A$9:$A$431,H778,Mal!$C$9:$C$431,"&lt;&gt;")=COUNTIF('Sales Orders'!$H$108:H778,'Sales Orders'!H778),'Sales Orders'!H778+1,'Sales Orders'!H778)</f>
        <v>2</v>
      </c>
      <c r="I779" s="39" t="e">
        <f>IF(E779="","",IF(Mal!$C$5="","",Mal!$C$5))</f>
        <v>#N/A</v>
      </c>
      <c r="J779" s="39" t="e">
        <f>IF(AND(J778="",$H779=$H778),"",IF(VLOOKUP($H779,Mal!$A$9:$H$431,7,0)='Sales Orders'!J778,"",VLOOKUP($H779,Mal!$A$9:$H$431,7,0)))</f>
        <v>#N/A</v>
      </c>
      <c r="K779" s="39" t="e">
        <f>IF(AND(K778="",$H779=$H778),"",IF(VLOOKUP($H779,Mal!$A$9:$H$431,8,0)='Sales Orders'!K778,"",VLOOKUP($H779,Mal!$A$9:$H$431,8,0)))</f>
        <v>#N/A</v>
      </c>
      <c r="L779" s="39" t="e">
        <f>IF(E779="","",IF(Mal!$C$6="","",Mal!$C$6))</f>
        <v>#N/A</v>
      </c>
      <c r="M779" s="39" t="e">
        <f>IF($E779="",IF(INDEX(Mal!K$9:K$431,COUNTIF($E$108:$F778,"")-COUNT($H$108:$H778)+1,0)=M778,"",INDEX(Mal!K$9:K$431,COUNTIF($E$108:$F778,"")-COUNT($H$108:$H778)+1,0)),"")</f>
        <v>#N/A</v>
      </c>
      <c r="N779" s="39" t="e">
        <f>IF($E779="",IF(INDEX(Mal!L$9:L$431,COUNTIF($E$108:$F778,"")-COUNT($H$108:$H778)+1,0)=N778,"",INDEX(Mal!L$9:L$431,COUNTIF($E$108:$F778,"")-COUNT($H$108:$H778)+1,0)),"")</f>
        <v>#N/A</v>
      </c>
      <c r="O779" s="39" t="e">
        <f>IF($E779="",IF(INDEX(Mal!M$9:M$431,COUNTIF($E$108:$F778,"")-COUNT($H$108:$H778)+1,0)=O778,"",INDEX(Mal!M$9:M$431,COUNTIF($E$108:$F778,"")-COUNT($H$108:$H778)+1,0)),"")</f>
        <v>#N/A</v>
      </c>
      <c r="P779" s="39" t="e">
        <f>IF($E779="",IF(INDEX(Mal!N$9:N$431,COUNTIF($E$108:$F778,"")-COUNT($H$108:$H778)+1,0)=P778,"",INDEX(Mal!N$9:N$431,COUNTIF($E$108:$F778,"")-COUNT($H$108:$H778)+1,0)),"")</f>
        <v>#N/A</v>
      </c>
      <c r="Q779" s="39" t="e">
        <f>IF($E779="",IF(INDEX(Mal!O$9:O$431,COUNTIF($E$108:$F778,"")-COUNT($H$108:$H778)+1,0)=Q778,"",INDEX(Mal!O$9:O$431,COUNTIF($E$108:$F778,"")-COUNT($H$108:$H778)+1,0)),"")</f>
        <v>#N/A</v>
      </c>
      <c r="R779" s="39" t="e">
        <f>IF($E779="",IF(INDEX(Mal!P$9:P$431,COUNTIF($E$108:$F778,"")-COUNT($H$108:$H778)+1,0)=R778,"",INDEX(Mal!P$9:P$431,COUNTIF($E$108:$F778,"")-COUNT($H$108:$H778)+1,0)),"")</f>
        <v>#N/A</v>
      </c>
      <c r="S779" s="39" t="e">
        <f>IF($E779="",IF(INDEX(Mal!Q$9:Q$431,COUNTIF($E$108:$F778,"")-COUNT($H$108:$H778)+1,0)=S778,"",INDEX(Mal!Q$9:Q$431,COUNTIF($E$108:$F778,"")-COUNT($H$108:$H778)+1,0)),"")</f>
        <v>#N/A</v>
      </c>
      <c r="T779" s="39" t="e">
        <f>IF($E779="",IF(INDEX(Mal!R$9:R$431,COUNTIF($E$108:$F778,"")-COUNT($H$108:$H778)+1,0)=T778,"",INDEX(Mal!R$9:R$431,COUNTIF($E$108:$F778,"")-COUNT($H$108:$H778)+1,0)),"")</f>
        <v>#N/A</v>
      </c>
      <c r="U779" s="39" t="e">
        <f>IF($E779="",IF(INDEX(Mal!S$9:S$431,COUNTIF($E$108:$F778,"")-COUNT($H$108:$H778)+1,0)=U778,"",INDEX(Mal!S$9:S$431,COUNTIF($E$108:$F778,"")-COUNT($H$108:$H778)+1,0)),"")</f>
        <v>#N/A</v>
      </c>
      <c r="V779" s="39" t="e">
        <f t="shared" si="40"/>
        <v>#N/A</v>
      </c>
      <c r="W779" s="39" t="e">
        <f>IF(IF(AND(E779="",F779=""),INDEX(Mal!I$9:I$431,(COUNT($H$108:$H779)-COUNTIF($V$108:$V779,"")),0),"")="","",IF(AND(E779="",F779=""),INDEX(Mal!I$9:I$431,(COUNT($H$108:$H779)-COUNTIF($V$108:$V779,"")),0),""))</f>
        <v>#N/A</v>
      </c>
      <c r="X779" s="39" t="e">
        <f>IF($E779="",IF(INDEX(Mal!J$9:J$431,COUNTIF($E$108:$F778,"")-COUNT($H$108:$H778)+1,0)=X778,"",INDEX(Mal!J$9:J$431,COUNTIF($E$108:$F778,"")-COUNT($H$108:$H778)+1,0)),"")</f>
        <v>#N/A</v>
      </c>
      <c r="Y779" s="39" t="e">
        <f>IF(AND(Y778="",$H779=$H778),"",IF(VLOOKUP($H779,Mal!$A$9:$T$431,20,0)='Sales Orders'!Y778,"",VLOOKUP($H779,Mal!$A$9:$T$431,20,0)))</f>
        <v>#N/A</v>
      </c>
      <c r="Z779" s="39" t="e">
        <f t="shared" si="41"/>
        <v>#N/A</v>
      </c>
    </row>
    <row r="780" spans="1:26">
      <c r="A780" t="str">
        <f>IFERROR(IF(VLOOKUP(H780,Mal!$A$9:$A$431,1,0),"","END"),"END")</f>
        <v>END</v>
      </c>
      <c r="B780" s="39" t="e">
        <f>IF($E780="",IF(INDEX(Mal!$D$9:$D$431,COUNTIF($E$108:$F779,"")-COUNT($H$108:$H779)+1,0)=B779,"",INDEX(Mal!$D$9:$D$431,COUNTIF($E$108:$F779,"")-COUNT($H$108:$H779)+1,0)),"")</f>
        <v>#N/A</v>
      </c>
      <c r="C780" s="39" t="e">
        <f t="shared" si="42"/>
        <v>#N/A</v>
      </c>
      <c r="D780" s="39" t="e">
        <f>IF($E780="",IF(INDEX(Mal!$F$9:$F$431,COUNTIF($E$108:$F779,"")-COUNT($H$108:$H779)+1,0)=D779,"",INDEX(Mal!$F$9:$F$431,COUNTIF($E$108:$F779,"")-COUNT($H$108:$H779)+1,0)),"")</f>
        <v>#N/A</v>
      </c>
      <c r="E780" s="39" t="e">
        <f>IF(AND(E779="",$H780=$H779),"",IF(VLOOKUP(H780,Mal!$A$9:$B$431,2,0)='Sales Orders'!E779,"",VLOOKUP($H780,Mal!$A$9:$B$431,2,0)))</f>
        <v>#N/A</v>
      </c>
      <c r="F780" s="39" t="e">
        <f>IF($E780="",IF(INDEX(Mal!$C$9:$C$431,COUNTIF($E$108:$F779,"")-COUNT($H$108:$H779)+1,0)=F779,"",INDEX(Mal!$C$9:$C$431,COUNTIF($E$108:$F779,"")-COUNT($H$108:$H779)+1,0)),"")</f>
        <v>#N/A</v>
      </c>
      <c r="G780" s="39" t="e">
        <f t="shared" si="43"/>
        <v>#N/A</v>
      </c>
      <c r="H780" s="39">
        <f>IF(COUNTIF(Mal!$A$9:$A$431,'Sales Orders'!H779)+COUNTIFS(Mal!$A$9:$A$431,H779,Mal!$B$9:$B$431,"&lt;&gt;")+COUNTIFS(Mal!$A$9:$A$431,H779,Mal!$C$9:$C$431,"&lt;&gt;")=COUNTIF('Sales Orders'!$H$108:H779,'Sales Orders'!H779),'Sales Orders'!H779+1,'Sales Orders'!H779)</f>
        <v>2</v>
      </c>
      <c r="I780" s="39" t="e">
        <f>IF(E780="","",IF(Mal!$C$5="","",Mal!$C$5))</f>
        <v>#N/A</v>
      </c>
      <c r="J780" s="39" t="e">
        <f>IF(AND(J779="",$H780=$H779),"",IF(VLOOKUP($H780,Mal!$A$9:$H$431,7,0)='Sales Orders'!J779,"",VLOOKUP($H780,Mal!$A$9:$H$431,7,0)))</f>
        <v>#N/A</v>
      </c>
      <c r="K780" s="39" t="e">
        <f>IF(AND(K779="",$H780=$H779),"",IF(VLOOKUP($H780,Mal!$A$9:$H$431,8,0)='Sales Orders'!K779,"",VLOOKUP($H780,Mal!$A$9:$H$431,8,0)))</f>
        <v>#N/A</v>
      </c>
      <c r="L780" s="39" t="e">
        <f>IF(E780="","",IF(Mal!$C$6="","",Mal!$C$6))</f>
        <v>#N/A</v>
      </c>
      <c r="M780" s="39" t="e">
        <f>IF($E780="",IF(INDEX(Mal!K$9:K$431,COUNTIF($E$108:$F779,"")-COUNT($H$108:$H779)+1,0)=M779,"",INDEX(Mal!K$9:K$431,COUNTIF($E$108:$F779,"")-COUNT($H$108:$H779)+1,0)),"")</f>
        <v>#N/A</v>
      </c>
      <c r="N780" s="39" t="e">
        <f>IF($E780="",IF(INDEX(Mal!L$9:L$431,COUNTIF($E$108:$F779,"")-COUNT($H$108:$H779)+1,0)=N779,"",INDEX(Mal!L$9:L$431,COUNTIF($E$108:$F779,"")-COUNT($H$108:$H779)+1,0)),"")</f>
        <v>#N/A</v>
      </c>
      <c r="O780" s="39" t="e">
        <f>IF($E780="",IF(INDEX(Mal!M$9:M$431,COUNTIF($E$108:$F779,"")-COUNT($H$108:$H779)+1,0)=O779,"",INDEX(Mal!M$9:M$431,COUNTIF($E$108:$F779,"")-COUNT($H$108:$H779)+1,0)),"")</f>
        <v>#N/A</v>
      </c>
      <c r="P780" s="39" t="e">
        <f>IF($E780="",IF(INDEX(Mal!N$9:N$431,COUNTIF($E$108:$F779,"")-COUNT($H$108:$H779)+1,0)=P779,"",INDEX(Mal!N$9:N$431,COUNTIF($E$108:$F779,"")-COUNT($H$108:$H779)+1,0)),"")</f>
        <v>#N/A</v>
      </c>
      <c r="Q780" s="39" t="e">
        <f>IF($E780="",IF(INDEX(Mal!O$9:O$431,COUNTIF($E$108:$F779,"")-COUNT($H$108:$H779)+1,0)=Q779,"",INDEX(Mal!O$9:O$431,COUNTIF($E$108:$F779,"")-COUNT($H$108:$H779)+1,0)),"")</f>
        <v>#N/A</v>
      </c>
      <c r="R780" s="39" t="e">
        <f>IF($E780="",IF(INDEX(Mal!P$9:P$431,COUNTIF($E$108:$F779,"")-COUNT($H$108:$H779)+1,0)=R779,"",INDEX(Mal!P$9:P$431,COUNTIF($E$108:$F779,"")-COUNT($H$108:$H779)+1,0)),"")</f>
        <v>#N/A</v>
      </c>
      <c r="S780" s="39" t="e">
        <f>IF($E780="",IF(INDEX(Mal!Q$9:Q$431,COUNTIF($E$108:$F779,"")-COUNT($H$108:$H779)+1,0)=S779,"",INDEX(Mal!Q$9:Q$431,COUNTIF($E$108:$F779,"")-COUNT($H$108:$H779)+1,0)),"")</f>
        <v>#N/A</v>
      </c>
      <c r="T780" s="39" t="e">
        <f>IF($E780="",IF(INDEX(Mal!R$9:R$431,COUNTIF($E$108:$F779,"")-COUNT($H$108:$H779)+1,0)=T779,"",INDEX(Mal!R$9:R$431,COUNTIF($E$108:$F779,"")-COUNT($H$108:$H779)+1,0)),"")</f>
        <v>#N/A</v>
      </c>
      <c r="U780" s="39" t="e">
        <f>IF($E780="",IF(INDEX(Mal!S$9:S$431,COUNTIF($E$108:$F779,"")-COUNT($H$108:$H779)+1,0)=U779,"",INDEX(Mal!S$9:S$431,COUNTIF($E$108:$F779,"")-COUNT($H$108:$H779)+1,0)),"")</f>
        <v>#N/A</v>
      </c>
      <c r="V780" s="39" t="e">
        <f t="shared" si="40"/>
        <v>#N/A</v>
      </c>
      <c r="W780" s="39" t="e">
        <f>IF(IF(AND(E780="",F780=""),INDEX(Mal!I$9:I$431,(COUNT($H$108:$H780)-COUNTIF($V$108:$V780,"")),0),"")="","",IF(AND(E780="",F780=""),INDEX(Mal!I$9:I$431,(COUNT($H$108:$H780)-COUNTIF($V$108:$V780,"")),0),""))</f>
        <v>#N/A</v>
      </c>
      <c r="X780" s="39" t="e">
        <f>IF($E780="",IF(INDEX(Mal!J$9:J$431,COUNTIF($E$108:$F779,"")-COUNT($H$108:$H779)+1,0)=X779,"",INDEX(Mal!J$9:J$431,COUNTIF($E$108:$F779,"")-COUNT($H$108:$H779)+1,0)),"")</f>
        <v>#N/A</v>
      </c>
      <c r="Y780" s="39" t="e">
        <f>IF(AND(Y779="",$H780=$H779),"",IF(VLOOKUP($H780,Mal!$A$9:$T$431,20,0)='Sales Orders'!Y779,"",VLOOKUP($H780,Mal!$A$9:$T$431,20,0)))</f>
        <v>#N/A</v>
      </c>
      <c r="Z780" s="39" t="e">
        <f t="shared" si="41"/>
        <v>#N/A</v>
      </c>
    </row>
    <row r="781" spans="1:26">
      <c r="A781" t="str">
        <f>IFERROR(IF(VLOOKUP(H781,Mal!$A$9:$A$431,1,0),"","END"),"END")</f>
        <v>END</v>
      </c>
      <c r="B781" s="39" t="e">
        <f>IF($E781="",IF(INDEX(Mal!$D$9:$D$431,COUNTIF($E$108:$F780,"")-COUNT($H$108:$H780)+1,0)=B780,"",INDEX(Mal!$D$9:$D$431,COUNTIF($E$108:$F780,"")-COUNT($H$108:$H780)+1,0)),"")</f>
        <v>#N/A</v>
      </c>
      <c r="C781" s="39" t="e">
        <f t="shared" si="42"/>
        <v>#N/A</v>
      </c>
      <c r="D781" s="39" t="e">
        <f>IF($E781="",IF(INDEX(Mal!$F$9:$F$431,COUNTIF($E$108:$F780,"")-COUNT($H$108:$H780)+1,0)=D780,"",INDEX(Mal!$F$9:$F$431,COUNTIF($E$108:$F780,"")-COUNT($H$108:$H780)+1,0)),"")</f>
        <v>#N/A</v>
      </c>
      <c r="E781" s="39" t="e">
        <f>IF(AND(E780="",$H781=$H780),"",IF(VLOOKUP(H781,Mal!$A$9:$B$431,2,0)='Sales Orders'!E780,"",VLOOKUP($H781,Mal!$A$9:$B$431,2,0)))</f>
        <v>#N/A</v>
      </c>
      <c r="F781" s="39" t="e">
        <f>IF($E781="",IF(INDEX(Mal!$C$9:$C$431,COUNTIF($E$108:$F780,"")-COUNT($H$108:$H780)+1,0)=F780,"",INDEX(Mal!$C$9:$C$431,COUNTIF($E$108:$F780,"")-COUNT($H$108:$H780)+1,0)),"")</f>
        <v>#N/A</v>
      </c>
      <c r="G781" s="39" t="e">
        <f t="shared" si="43"/>
        <v>#N/A</v>
      </c>
      <c r="H781" s="39">
        <f>IF(COUNTIF(Mal!$A$9:$A$431,'Sales Orders'!H780)+COUNTIFS(Mal!$A$9:$A$431,H780,Mal!$B$9:$B$431,"&lt;&gt;")+COUNTIFS(Mal!$A$9:$A$431,H780,Mal!$C$9:$C$431,"&lt;&gt;")=COUNTIF('Sales Orders'!$H$108:H780,'Sales Orders'!H780),'Sales Orders'!H780+1,'Sales Orders'!H780)</f>
        <v>2</v>
      </c>
      <c r="I781" s="39" t="e">
        <f>IF(E781="","",IF(Mal!$C$5="","",Mal!$C$5))</f>
        <v>#N/A</v>
      </c>
      <c r="J781" s="39" t="e">
        <f>IF(AND(J780="",$H781=$H780),"",IF(VLOOKUP($H781,Mal!$A$9:$H$431,7,0)='Sales Orders'!J780,"",VLOOKUP($H781,Mal!$A$9:$H$431,7,0)))</f>
        <v>#N/A</v>
      </c>
      <c r="K781" s="39" t="e">
        <f>IF(AND(K780="",$H781=$H780),"",IF(VLOOKUP($H781,Mal!$A$9:$H$431,8,0)='Sales Orders'!K780,"",VLOOKUP($H781,Mal!$A$9:$H$431,8,0)))</f>
        <v>#N/A</v>
      </c>
      <c r="L781" s="39" t="e">
        <f>IF(E781="","",IF(Mal!$C$6="","",Mal!$C$6))</f>
        <v>#N/A</v>
      </c>
      <c r="M781" s="39" t="e">
        <f>IF($E781="",IF(INDEX(Mal!K$9:K$431,COUNTIF($E$108:$F780,"")-COUNT($H$108:$H780)+1,0)=M780,"",INDEX(Mal!K$9:K$431,COUNTIF($E$108:$F780,"")-COUNT($H$108:$H780)+1,0)),"")</f>
        <v>#N/A</v>
      </c>
      <c r="N781" s="39" t="e">
        <f>IF($E781="",IF(INDEX(Mal!L$9:L$431,COUNTIF($E$108:$F780,"")-COUNT($H$108:$H780)+1,0)=N780,"",INDEX(Mal!L$9:L$431,COUNTIF($E$108:$F780,"")-COUNT($H$108:$H780)+1,0)),"")</f>
        <v>#N/A</v>
      </c>
      <c r="O781" s="39" t="e">
        <f>IF($E781="",IF(INDEX(Mal!M$9:M$431,COUNTIF($E$108:$F780,"")-COUNT($H$108:$H780)+1,0)=O780,"",INDEX(Mal!M$9:M$431,COUNTIF($E$108:$F780,"")-COUNT($H$108:$H780)+1,0)),"")</f>
        <v>#N/A</v>
      </c>
      <c r="P781" s="39" t="e">
        <f>IF($E781="",IF(INDEX(Mal!N$9:N$431,COUNTIF($E$108:$F780,"")-COUNT($H$108:$H780)+1,0)=P780,"",INDEX(Mal!N$9:N$431,COUNTIF($E$108:$F780,"")-COUNT($H$108:$H780)+1,0)),"")</f>
        <v>#N/A</v>
      </c>
      <c r="Q781" s="39" t="e">
        <f>IF($E781="",IF(INDEX(Mal!O$9:O$431,COUNTIF($E$108:$F780,"")-COUNT($H$108:$H780)+1,0)=Q780,"",INDEX(Mal!O$9:O$431,COUNTIF($E$108:$F780,"")-COUNT($H$108:$H780)+1,0)),"")</f>
        <v>#N/A</v>
      </c>
      <c r="R781" s="39" t="e">
        <f>IF($E781="",IF(INDEX(Mal!P$9:P$431,COUNTIF($E$108:$F780,"")-COUNT($H$108:$H780)+1,0)=R780,"",INDEX(Mal!P$9:P$431,COUNTIF($E$108:$F780,"")-COUNT($H$108:$H780)+1,0)),"")</f>
        <v>#N/A</v>
      </c>
      <c r="S781" s="39" t="e">
        <f>IF($E781="",IF(INDEX(Mal!Q$9:Q$431,COUNTIF($E$108:$F780,"")-COUNT($H$108:$H780)+1,0)=S780,"",INDEX(Mal!Q$9:Q$431,COUNTIF($E$108:$F780,"")-COUNT($H$108:$H780)+1,0)),"")</f>
        <v>#N/A</v>
      </c>
      <c r="T781" s="39" t="e">
        <f>IF($E781="",IF(INDEX(Mal!R$9:R$431,COUNTIF($E$108:$F780,"")-COUNT($H$108:$H780)+1,0)=T780,"",INDEX(Mal!R$9:R$431,COUNTIF($E$108:$F780,"")-COUNT($H$108:$H780)+1,0)),"")</f>
        <v>#N/A</v>
      </c>
      <c r="U781" s="39" t="e">
        <f>IF($E781="",IF(INDEX(Mal!S$9:S$431,COUNTIF($E$108:$F780,"")-COUNT($H$108:$H780)+1,0)=U780,"",INDEX(Mal!S$9:S$431,COUNTIF($E$108:$F780,"")-COUNT($H$108:$H780)+1,0)),"")</f>
        <v>#N/A</v>
      </c>
      <c r="V781" s="39" t="e">
        <f t="shared" si="40"/>
        <v>#N/A</v>
      </c>
      <c r="W781" s="39" t="e">
        <f>IF(IF(AND(E781="",F781=""),INDEX(Mal!I$9:I$431,(COUNT($H$108:$H781)-COUNTIF($V$108:$V781,"")),0),"")="","",IF(AND(E781="",F781=""),INDEX(Mal!I$9:I$431,(COUNT($H$108:$H781)-COUNTIF($V$108:$V781,"")),0),""))</f>
        <v>#N/A</v>
      </c>
      <c r="X781" s="39" t="e">
        <f>IF($E781="",IF(INDEX(Mal!J$9:J$431,COUNTIF($E$108:$F780,"")-COUNT($H$108:$H780)+1,0)=X780,"",INDEX(Mal!J$9:J$431,COUNTIF($E$108:$F780,"")-COUNT($H$108:$H780)+1,0)),"")</f>
        <v>#N/A</v>
      </c>
      <c r="Y781" s="39" t="e">
        <f>IF(AND(Y780="",$H781=$H780),"",IF(VLOOKUP($H781,Mal!$A$9:$T$431,20,0)='Sales Orders'!Y780,"",VLOOKUP($H781,Mal!$A$9:$T$431,20,0)))</f>
        <v>#N/A</v>
      </c>
      <c r="Z781" s="39" t="e">
        <f t="shared" si="41"/>
        <v>#N/A</v>
      </c>
    </row>
    <row r="782" spans="1:26">
      <c r="A782" t="str">
        <f>IFERROR(IF(VLOOKUP(H782,Mal!$A$9:$A$431,1,0),"","END"),"END")</f>
        <v>END</v>
      </c>
      <c r="B782" s="39" t="e">
        <f>IF($E782="",IF(INDEX(Mal!$D$9:$D$431,COUNTIF($E$108:$F781,"")-COUNT($H$108:$H781)+1,0)=B781,"",INDEX(Mal!$D$9:$D$431,COUNTIF($E$108:$F781,"")-COUNT($H$108:$H781)+1,0)),"")</f>
        <v>#N/A</v>
      </c>
      <c r="C782" s="39" t="e">
        <f t="shared" si="42"/>
        <v>#N/A</v>
      </c>
      <c r="D782" s="39" t="e">
        <f>IF($E782="",IF(INDEX(Mal!$F$9:$F$431,COUNTIF($E$108:$F781,"")-COUNT($H$108:$H781)+1,0)=D781,"",INDEX(Mal!$F$9:$F$431,COUNTIF($E$108:$F781,"")-COUNT($H$108:$H781)+1,0)),"")</f>
        <v>#N/A</v>
      </c>
      <c r="E782" s="39" t="e">
        <f>IF(AND(E781="",$H782=$H781),"",IF(VLOOKUP(H782,Mal!$A$9:$B$431,2,0)='Sales Orders'!E781,"",VLOOKUP($H782,Mal!$A$9:$B$431,2,0)))</f>
        <v>#N/A</v>
      </c>
      <c r="F782" s="39" t="e">
        <f>IF($E782="",IF(INDEX(Mal!$C$9:$C$431,COUNTIF($E$108:$F781,"")-COUNT($H$108:$H781)+1,0)=F781,"",INDEX(Mal!$C$9:$C$431,COUNTIF($E$108:$F781,"")-COUNT($H$108:$H781)+1,0)),"")</f>
        <v>#N/A</v>
      </c>
      <c r="G782" s="39" t="e">
        <f t="shared" si="43"/>
        <v>#N/A</v>
      </c>
      <c r="H782" s="39">
        <f>IF(COUNTIF(Mal!$A$9:$A$431,'Sales Orders'!H781)+COUNTIFS(Mal!$A$9:$A$431,H781,Mal!$B$9:$B$431,"&lt;&gt;")+COUNTIFS(Mal!$A$9:$A$431,H781,Mal!$C$9:$C$431,"&lt;&gt;")=COUNTIF('Sales Orders'!$H$108:H781,'Sales Orders'!H781),'Sales Orders'!H781+1,'Sales Orders'!H781)</f>
        <v>2</v>
      </c>
      <c r="I782" s="39" t="e">
        <f>IF(E782="","",IF(Mal!$C$5="","",Mal!$C$5))</f>
        <v>#N/A</v>
      </c>
      <c r="J782" s="39" t="e">
        <f>IF(AND(J781="",$H782=$H781),"",IF(VLOOKUP($H782,Mal!$A$9:$H$431,7,0)='Sales Orders'!J781,"",VLOOKUP($H782,Mal!$A$9:$H$431,7,0)))</f>
        <v>#N/A</v>
      </c>
      <c r="K782" s="39" t="e">
        <f>IF(AND(K781="",$H782=$H781),"",IF(VLOOKUP($H782,Mal!$A$9:$H$431,8,0)='Sales Orders'!K781,"",VLOOKUP($H782,Mal!$A$9:$H$431,8,0)))</f>
        <v>#N/A</v>
      </c>
      <c r="L782" s="39" t="e">
        <f>IF(E782="","",IF(Mal!$C$6="","",Mal!$C$6))</f>
        <v>#N/A</v>
      </c>
      <c r="M782" s="39" t="e">
        <f>IF($E782="",IF(INDEX(Mal!K$9:K$431,COUNTIF($E$108:$F781,"")-COUNT($H$108:$H781)+1,0)=M781,"",INDEX(Mal!K$9:K$431,COUNTIF($E$108:$F781,"")-COUNT($H$108:$H781)+1,0)),"")</f>
        <v>#N/A</v>
      </c>
      <c r="N782" s="39" t="e">
        <f>IF($E782="",IF(INDEX(Mal!L$9:L$431,COUNTIF($E$108:$F781,"")-COUNT($H$108:$H781)+1,0)=N781,"",INDEX(Mal!L$9:L$431,COUNTIF($E$108:$F781,"")-COUNT($H$108:$H781)+1,0)),"")</f>
        <v>#N/A</v>
      </c>
      <c r="O782" s="39" t="e">
        <f>IF($E782="",IF(INDEX(Mal!M$9:M$431,COUNTIF($E$108:$F781,"")-COUNT($H$108:$H781)+1,0)=O781,"",INDEX(Mal!M$9:M$431,COUNTIF($E$108:$F781,"")-COUNT($H$108:$H781)+1,0)),"")</f>
        <v>#N/A</v>
      </c>
      <c r="P782" s="39" t="e">
        <f>IF($E782="",IF(INDEX(Mal!N$9:N$431,COUNTIF($E$108:$F781,"")-COUNT($H$108:$H781)+1,0)=P781,"",INDEX(Mal!N$9:N$431,COUNTIF($E$108:$F781,"")-COUNT($H$108:$H781)+1,0)),"")</f>
        <v>#N/A</v>
      </c>
      <c r="Q782" s="39" t="e">
        <f>IF($E782="",IF(INDEX(Mal!O$9:O$431,COUNTIF($E$108:$F781,"")-COUNT($H$108:$H781)+1,0)=Q781,"",INDEX(Mal!O$9:O$431,COUNTIF($E$108:$F781,"")-COUNT($H$108:$H781)+1,0)),"")</f>
        <v>#N/A</v>
      </c>
      <c r="R782" s="39" t="e">
        <f>IF($E782="",IF(INDEX(Mal!P$9:P$431,COUNTIF($E$108:$F781,"")-COUNT($H$108:$H781)+1,0)=R781,"",INDEX(Mal!P$9:P$431,COUNTIF($E$108:$F781,"")-COUNT($H$108:$H781)+1,0)),"")</f>
        <v>#N/A</v>
      </c>
      <c r="S782" s="39" t="e">
        <f>IF($E782="",IF(INDEX(Mal!Q$9:Q$431,COUNTIF($E$108:$F781,"")-COUNT($H$108:$H781)+1,0)=S781,"",INDEX(Mal!Q$9:Q$431,COUNTIF($E$108:$F781,"")-COUNT($H$108:$H781)+1,0)),"")</f>
        <v>#N/A</v>
      </c>
      <c r="T782" s="39" t="e">
        <f>IF($E782="",IF(INDEX(Mal!R$9:R$431,COUNTIF($E$108:$F781,"")-COUNT($H$108:$H781)+1,0)=T781,"",INDEX(Mal!R$9:R$431,COUNTIF($E$108:$F781,"")-COUNT($H$108:$H781)+1,0)),"")</f>
        <v>#N/A</v>
      </c>
      <c r="U782" s="39" t="e">
        <f>IF($E782="",IF(INDEX(Mal!S$9:S$431,COUNTIF($E$108:$F781,"")-COUNT($H$108:$H781)+1,0)=U781,"",INDEX(Mal!S$9:S$431,COUNTIF($E$108:$F781,"")-COUNT($H$108:$H781)+1,0)),"")</f>
        <v>#N/A</v>
      </c>
      <c r="V782" s="39" t="e">
        <f t="shared" si="40"/>
        <v>#N/A</v>
      </c>
      <c r="W782" s="39" t="e">
        <f>IF(IF(AND(E782="",F782=""),INDEX(Mal!I$9:I$431,(COUNT($H$108:$H782)-COUNTIF($V$108:$V782,"")),0),"")="","",IF(AND(E782="",F782=""),INDEX(Mal!I$9:I$431,(COUNT($H$108:$H782)-COUNTIF($V$108:$V782,"")),0),""))</f>
        <v>#N/A</v>
      </c>
      <c r="X782" s="39" t="e">
        <f>IF($E782="",IF(INDEX(Mal!J$9:J$431,COUNTIF($E$108:$F781,"")-COUNT($H$108:$H781)+1,0)=X781,"",INDEX(Mal!J$9:J$431,COUNTIF($E$108:$F781,"")-COUNT($H$108:$H781)+1,0)),"")</f>
        <v>#N/A</v>
      </c>
      <c r="Y782" s="39" t="e">
        <f>IF(AND(Y781="",$H782=$H781),"",IF(VLOOKUP($H782,Mal!$A$9:$T$431,20,0)='Sales Orders'!Y781,"",VLOOKUP($H782,Mal!$A$9:$T$431,20,0)))</f>
        <v>#N/A</v>
      </c>
      <c r="Z782" s="39" t="e">
        <f t="shared" si="41"/>
        <v>#N/A</v>
      </c>
    </row>
    <row r="783" spans="1:26">
      <c r="A783" t="str">
        <f>IFERROR(IF(VLOOKUP(H783,Mal!$A$9:$A$431,1,0),"","END"),"END")</f>
        <v>END</v>
      </c>
      <c r="B783" s="39" t="e">
        <f>IF($E783="",IF(INDEX(Mal!$D$9:$D$431,COUNTIF($E$108:$F782,"")-COUNT($H$108:$H782)+1,0)=B782,"",INDEX(Mal!$D$9:$D$431,COUNTIF($E$108:$F782,"")-COUNT($H$108:$H782)+1,0)),"")</f>
        <v>#N/A</v>
      </c>
      <c r="C783" s="39" t="e">
        <f t="shared" si="42"/>
        <v>#N/A</v>
      </c>
      <c r="D783" s="39" t="e">
        <f>IF($E783="",IF(INDEX(Mal!$F$9:$F$431,COUNTIF($E$108:$F782,"")-COUNT($H$108:$H782)+1,0)=D782,"",INDEX(Mal!$F$9:$F$431,COUNTIF($E$108:$F782,"")-COUNT($H$108:$H782)+1,0)),"")</f>
        <v>#N/A</v>
      </c>
      <c r="E783" s="39" t="e">
        <f>IF(AND(E782="",$H783=$H782),"",IF(VLOOKUP(H783,Mal!$A$9:$B$431,2,0)='Sales Orders'!E782,"",VLOOKUP($H783,Mal!$A$9:$B$431,2,0)))</f>
        <v>#N/A</v>
      </c>
      <c r="F783" s="39" t="e">
        <f>IF($E783="",IF(INDEX(Mal!$C$9:$C$431,COUNTIF($E$108:$F782,"")-COUNT($H$108:$H782)+1,0)=F782,"",INDEX(Mal!$C$9:$C$431,COUNTIF($E$108:$F782,"")-COUNT($H$108:$H782)+1,0)),"")</f>
        <v>#N/A</v>
      </c>
      <c r="G783" s="39" t="e">
        <f t="shared" si="43"/>
        <v>#N/A</v>
      </c>
      <c r="H783" s="39">
        <f>IF(COUNTIF(Mal!$A$9:$A$431,'Sales Orders'!H782)+COUNTIFS(Mal!$A$9:$A$431,H782,Mal!$B$9:$B$431,"&lt;&gt;")+COUNTIFS(Mal!$A$9:$A$431,H782,Mal!$C$9:$C$431,"&lt;&gt;")=COUNTIF('Sales Orders'!$H$108:H782,'Sales Orders'!H782),'Sales Orders'!H782+1,'Sales Orders'!H782)</f>
        <v>2</v>
      </c>
      <c r="I783" s="39" t="e">
        <f>IF(E783="","",IF(Mal!$C$5="","",Mal!$C$5))</f>
        <v>#N/A</v>
      </c>
      <c r="J783" s="39" t="e">
        <f>IF(AND(J782="",$H783=$H782),"",IF(VLOOKUP($H783,Mal!$A$9:$H$431,7,0)='Sales Orders'!J782,"",VLOOKUP($H783,Mal!$A$9:$H$431,7,0)))</f>
        <v>#N/A</v>
      </c>
      <c r="K783" s="39" t="e">
        <f>IF(AND(K782="",$H783=$H782),"",IF(VLOOKUP($H783,Mal!$A$9:$H$431,8,0)='Sales Orders'!K782,"",VLOOKUP($H783,Mal!$A$9:$H$431,8,0)))</f>
        <v>#N/A</v>
      </c>
      <c r="L783" s="39" t="e">
        <f>IF(E783="","",IF(Mal!$C$6="","",Mal!$C$6))</f>
        <v>#N/A</v>
      </c>
      <c r="M783" s="39" t="e">
        <f>IF($E783="",IF(INDEX(Mal!K$9:K$431,COUNTIF($E$108:$F782,"")-COUNT($H$108:$H782)+1,0)=M782,"",INDEX(Mal!K$9:K$431,COUNTIF($E$108:$F782,"")-COUNT($H$108:$H782)+1,0)),"")</f>
        <v>#N/A</v>
      </c>
      <c r="N783" s="39" t="e">
        <f>IF($E783="",IF(INDEX(Mal!L$9:L$431,COUNTIF($E$108:$F782,"")-COUNT($H$108:$H782)+1,0)=N782,"",INDEX(Mal!L$9:L$431,COUNTIF($E$108:$F782,"")-COUNT($H$108:$H782)+1,0)),"")</f>
        <v>#N/A</v>
      </c>
      <c r="O783" s="39" t="e">
        <f>IF($E783="",IF(INDEX(Mal!M$9:M$431,COUNTIF($E$108:$F782,"")-COUNT($H$108:$H782)+1,0)=O782,"",INDEX(Mal!M$9:M$431,COUNTIF($E$108:$F782,"")-COUNT($H$108:$H782)+1,0)),"")</f>
        <v>#N/A</v>
      </c>
      <c r="P783" s="39" t="e">
        <f>IF($E783="",IF(INDEX(Mal!N$9:N$431,COUNTIF($E$108:$F782,"")-COUNT($H$108:$H782)+1,0)=P782,"",INDEX(Mal!N$9:N$431,COUNTIF($E$108:$F782,"")-COUNT($H$108:$H782)+1,0)),"")</f>
        <v>#N/A</v>
      </c>
      <c r="Q783" s="39" t="e">
        <f>IF($E783="",IF(INDEX(Mal!O$9:O$431,COUNTIF($E$108:$F782,"")-COUNT($H$108:$H782)+1,0)=Q782,"",INDEX(Mal!O$9:O$431,COUNTIF($E$108:$F782,"")-COUNT($H$108:$H782)+1,0)),"")</f>
        <v>#N/A</v>
      </c>
      <c r="R783" s="39" t="e">
        <f>IF($E783="",IF(INDEX(Mal!P$9:P$431,COUNTIF($E$108:$F782,"")-COUNT($H$108:$H782)+1,0)=R782,"",INDEX(Mal!P$9:P$431,COUNTIF($E$108:$F782,"")-COUNT($H$108:$H782)+1,0)),"")</f>
        <v>#N/A</v>
      </c>
      <c r="S783" s="39" t="e">
        <f>IF($E783="",IF(INDEX(Mal!Q$9:Q$431,COUNTIF($E$108:$F782,"")-COUNT($H$108:$H782)+1,0)=S782,"",INDEX(Mal!Q$9:Q$431,COUNTIF($E$108:$F782,"")-COUNT($H$108:$H782)+1,0)),"")</f>
        <v>#N/A</v>
      </c>
      <c r="T783" s="39" t="e">
        <f>IF($E783="",IF(INDEX(Mal!R$9:R$431,COUNTIF($E$108:$F782,"")-COUNT($H$108:$H782)+1,0)=T782,"",INDEX(Mal!R$9:R$431,COUNTIF($E$108:$F782,"")-COUNT($H$108:$H782)+1,0)),"")</f>
        <v>#N/A</v>
      </c>
      <c r="U783" s="39" t="e">
        <f>IF($E783="",IF(INDEX(Mal!S$9:S$431,COUNTIF($E$108:$F782,"")-COUNT($H$108:$H782)+1,0)=U782,"",INDEX(Mal!S$9:S$431,COUNTIF($E$108:$F782,"")-COUNT($H$108:$H782)+1,0)),"")</f>
        <v>#N/A</v>
      </c>
      <c r="V783" s="39" t="e">
        <f t="shared" si="40"/>
        <v>#N/A</v>
      </c>
      <c r="W783" s="39" t="e">
        <f>IF(IF(AND(E783="",F783=""),INDEX(Mal!I$9:I$431,(COUNT($H$108:$H783)-COUNTIF($V$108:$V783,"")),0),"")="","",IF(AND(E783="",F783=""),INDEX(Mal!I$9:I$431,(COUNT($H$108:$H783)-COUNTIF($V$108:$V783,"")),0),""))</f>
        <v>#N/A</v>
      </c>
      <c r="X783" s="39" t="e">
        <f>IF($E783="",IF(INDEX(Mal!J$9:J$431,COUNTIF($E$108:$F782,"")-COUNT($H$108:$H782)+1,0)=X782,"",INDEX(Mal!J$9:J$431,COUNTIF($E$108:$F782,"")-COUNT($H$108:$H782)+1,0)),"")</f>
        <v>#N/A</v>
      </c>
      <c r="Y783" s="39" t="e">
        <f>IF(AND(Y782="",$H783=$H782),"",IF(VLOOKUP($H783,Mal!$A$9:$T$431,20,0)='Sales Orders'!Y782,"",VLOOKUP($H783,Mal!$A$9:$T$431,20,0)))</f>
        <v>#N/A</v>
      </c>
      <c r="Z783" s="39" t="e">
        <f t="shared" si="41"/>
        <v>#N/A</v>
      </c>
    </row>
    <row r="784" spans="1:26">
      <c r="A784" t="str">
        <f>IFERROR(IF(VLOOKUP(H784,Mal!$A$9:$A$431,1,0),"","END"),"END")</f>
        <v>END</v>
      </c>
      <c r="B784" s="39" t="e">
        <f>IF($E784="",IF(INDEX(Mal!$D$9:$D$431,COUNTIF($E$108:$F783,"")-COUNT($H$108:$H783)+1,0)=B783,"",INDEX(Mal!$D$9:$D$431,COUNTIF($E$108:$F783,"")-COUNT($H$108:$H783)+1,0)),"")</f>
        <v>#N/A</v>
      </c>
      <c r="C784" s="39" t="e">
        <f t="shared" si="42"/>
        <v>#N/A</v>
      </c>
      <c r="D784" s="39" t="e">
        <f>IF($E784="",IF(INDEX(Mal!$F$9:$F$431,COUNTIF($E$108:$F783,"")-COUNT($H$108:$H783)+1,0)=D783,"",INDEX(Mal!$F$9:$F$431,COUNTIF($E$108:$F783,"")-COUNT($H$108:$H783)+1,0)),"")</f>
        <v>#N/A</v>
      </c>
      <c r="E784" s="39" t="e">
        <f>IF(AND(E783="",$H784=$H783),"",IF(VLOOKUP(H784,Mal!$A$9:$B$431,2,0)='Sales Orders'!E783,"",VLOOKUP($H784,Mal!$A$9:$B$431,2,0)))</f>
        <v>#N/A</v>
      </c>
      <c r="F784" s="39" t="e">
        <f>IF($E784="",IF(INDEX(Mal!$C$9:$C$431,COUNTIF($E$108:$F783,"")-COUNT($H$108:$H783)+1,0)=F783,"",INDEX(Mal!$C$9:$C$431,COUNTIF($E$108:$F783,"")-COUNT($H$108:$H783)+1,0)),"")</f>
        <v>#N/A</v>
      </c>
      <c r="G784" s="39" t="e">
        <f t="shared" si="43"/>
        <v>#N/A</v>
      </c>
      <c r="H784" s="39">
        <f>IF(COUNTIF(Mal!$A$9:$A$431,'Sales Orders'!H783)+COUNTIFS(Mal!$A$9:$A$431,H783,Mal!$B$9:$B$431,"&lt;&gt;")+COUNTIFS(Mal!$A$9:$A$431,H783,Mal!$C$9:$C$431,"&lt;&gt;")=COUNTIF('Sales Orders'!$H$108:H783,'Sales Orders'!H783),'Sales Orders'!H783+1,'Sales Orders'!H783)</f>
        <v>2</v>
      </c>
      <c r="I784" s="39" t="e">
        <f>IF(E784="","",IF(Mal!$C$5="","",Mal!$C$5))</f>
        <v>#N/A</v>
      </c>
      <c r="J784" s="39" t="e">
        <f>IF(AND(J783="",$H784=$H783),"",IF(VLOOKUP($H784,Mal!$A$9:$H$431,7,0)='Sales Orders'!J783,"",VLOOKUP($H784,Mal!$A$9:$H$431,7,0)))</f>
        <v>#N/A</v>
      </c>
      <c r="K784" s="39" t="e">
        <f>IF(AND(K783="",$H784=$H783),"",IF(VLOOKUP($H784,Mal!$A$9:$H$431,8,0)='Sales Orders'!K783,"",VLOOKUP($H784,Mal!$A$9:$H$431,8,0)))</f>
        <v>#N/A</v>
      </c>
      <c r="L784" s="39" t="e">
        <f>IF(E784="","",IF(Mal!$C$6="","",Mal!$C$6))</f>
        <v>#N/A</v>
      </c>
      <c r="M784" s="39" t="e">
        <f>IF($E784="",IF(INDEX(Mal!K$9:K$431,COUNTIF($E$108:$F783,"")-COUNT($H$108:$H783)+1,0)=M783,"",INDEX(Mal!K$9:K$431,COUNTIF($E$108:$F783,"")-COUNT($H$108:$H783)+1,0)),"")</f>
        <v>#N/A</v>
      </c>
      <c r="N784" s="39" t="e">
        <f>IF($E784="",IF(INDEX(Mal!L$9:L$431,COUNTIF($E$108:$F783,"")-COUNT($H$108:$H783)+1,0)=N783,"",INDEX(Mal!L$9:L$431,COUNTIF($E$108:$F783,"")-COUNT($H$108:$H783)+1,0)),"")</f>
        <v>#N/A</v>
      </c>
      <c r="O784" s="39" t="e">
        <f>IF($E784="",IF(INDEX(Mal!M$9:M$431,COUNTIF($E$108:$F783,"")-COUNT($H$108:$H783)+1,0)=O783,"",INDEX(Mal!M$9:M$431,COUNTIF($E$108:$F783,"")-COUNT($H$108:$H783)+1,0)),"")</f>
        <v>#N/A</v>
      </c>
      <c r="P784" s="39" t="e">
        <f>IF($E784="",IF(INDEX(Mal!N$9:N$431,COUNTIF($E$108:$F783,"")-COUNT($H$108:$H783)+1,0)=P783,"",INDEX(Mal!N$9:N$431,COUNTIF($E$108:$F783,"")-COUNT($H$108:$H783)+1,0)),"")</f>
        <v>#N/A</v>
      </c>
      <c r="Q784" s="39" t="e">
        <f>IF($E784="",IF(INDEX(Mal!O$9:O$431,COUNTIF($E$108:$F783,"")-COUNT($H$108:$H783)+1,0)=Q783,"",INDEX(Mal!O$9:O$431,COUNTIF($E$108:$F783,"")-COUNT($H$108:$H783)+1,0)),"")</f>
        <v>#N/A</v>
      </c>
      <c r="R784" s="39" t="e">
        <f>IF($E784="",IF(INDEX(Mal!P$9:P$431,COUNTIF($E$108:$F783,"")-COUNT($H$108:$H783)+1,0)=R783,"",INDEX(Mal!P$9:P$431,COUNTIF($E$108:$F783,"")-COUNT($H$108:$H783)+1,0)),"")</f>
        <v>#N/A</v>
      </c>
      <c r="S784" s="39" t="e">
        <f>IF($E784="",IF(INDEX(Mal!Q$9:Q$431,COUNTIF($E$108:$F783,"")-COUNT($H$108:$H783)+1,0)=S783,"",INDEX(Mal!Q$9:Q$431,COUNTIF($E$108:$F783,"")-COUNT($H$108:$H783)+1,0)),"")</f>
        <v>#N/A</v>
      </c>
      <c r="T784" s="39" t="e">
        <f>IF($E784="",IF(INDEX(Mal!R$9:R$431,COUNTIF($E$108:$F783,"")-COUNT($H$108:$H783)+1,0)=T783,"",INDEX(Mal!R$9:R$431,COUNTIF($E$108:$F783,"")-COUNT($H$108:$H783)+1,0)),"")</f>
        <v>#N/A</v>
      </c>
      <c r="U784" s="39" t="e">
        <f>IF($E784="",IF(INDEX(Mal!S$9:S$431,COUNTIF($E$108:$F783,"")-COUNT($H$108:$H783)+1,0)=U783,"",INDEX(Mal!S$9:S$431,COUNTIF($E$108:$F783,"")-COUNT($H$108:$H783)+1,0)),"")</f>
        <v>#N/A</v>
      </c>
      <c r="V784" s="39" t="e">
        <f t="shared" si="40"/>
        <v>#N/A</v>
      </c>
      <c r="W784" s="39" t="e">
        <f>IF(IF(AND(E784="",F784=""),INDEX(Mal!I$9:I$431,(COUNT($H$108:$H784)-COUNTIF($V$108:$V784,"")),0),"")="","",IF(AND(E784="",F784=""),INDEX(Mal!I$9:I$431,(COUNT($H$108:$H784)-COUNTIF($V$108:$V784,"")),0),""))</f>
        <v>#N/A</v>
      </c>
      <c r="X784" s="39" t="e">
        <f>IF($E784="",IF(INDEX(Mal!J$9:J$431,COUNTIF($E$108:$F783,"")-COUNT($H$108:$H783)+1,0)=X783,"",INDEX(Mal!J$9:J$431,COUNTIF($E$108:$F783,"")-COUNT($H$108:$H783)+1,0)),"")</f>
        <v>#N/A</v>
      </c>
      <c r="Y784" s="39" t="e">
        <f>IF(AND(Y783="",$H784=$H783),"",IF(VLOOKUP($H784,Mal!$A$9:$T$431,20,0)='Sales Orders'!Y783,"",VLOOKUP($H784,Mal!$A$9:$T$431,20,0)))</f>
        <v>#N/A</v>
      </c>
      <c r="Z784" s="39" t="e">
        <f t="shared" si="41"/>
        <v>#N/A</v>
      </c>
    </row>
    <row r="785" spans="1:26">
      <c r="A785" t="str">
        <f>IFERROR(IF(VLOOKUP(H785,Mal!$A$9:$A$431,1,0),"","END"),"END")</f>
        <v>END</v>
      </c>
      <c r="B785" s="39" t="e">
        <f>IF($E785="",IF(INDEX(Mal!$D$9:$D$431,COUNTIF($E$108:$F784,"")-COUNT($H$108:$H784)+1,0)=B784,"",INDEX(Mal!$D$9:$D$431,COUNTIF($E$108:$F784,"")-COUNT($H$108:$H784)+1,0)),"")</f>
        <v>#N/A</v>
      </c>
      <c r="C785" s="39" t="e">
        <f t="shared" si="42"/>
        <v>#N/A</v>
      </c>
      <c r="D785" s="39" t="e">
        <f>IF($E785="",IF(INDEX(Mal!$F$9:$F$431,COUNTIF($E$108:$F784,"")-COUNT($H$108:$H784)+1,0)=D784,"",INDEX(Mal!$F$9:$F$431,COUNTIF($E$108:$F784,"")-COUNT($H$108:$H784)+1,0)),"")</f>
        <v>#N/A</v>
      </c>
      <c r="E785" s="39" t="e">
        <f>IF(AND(E784="",$H785=$H784),"",IF(VLOOKUP(H785,Mal!$A$9:$B$431,2,0)='Sales Orders'!E784,"",VLOOKUP($H785,Mal!$A$9:$B$431,2,0)))</f>
        <v>#N/A</v>
      </c>
      <c r="F785" s="39" t="e">
        <f>IF($E785="",IF(INDEX(Mal!$C$9:$C$431,COUNTIF($E$108:$F784,"")-COUNT($H$108:$H784)+1,0)=F784,"",INDEX(Mal!$C$9:$C$431,COUNTIF($E$108:$F784,"")-COUNT($H$108:$H784)+1,0)),"")</f>
        <v>#N/A</v>
      </c>
      <c r="G785" s="39" t="e">
        <f t="shared" si="43"/>
        <v>#N/A</v>
      </c>
      <c r="H785" s="39">
        <f>IF(COUNTIF(Mal!$A$9:$A$431,'Sales Orders'!H784)+COUNTIFS(Mal!$A$9:$A$431,H784,Mal!$B$9:$B$431,"&lt;&gt;")+COUNTIFS(Mal!$A$9:$A$431,H784,Mal!$C$9:$C$431,"&lt;&gt;")=COUNTIF('Sales Orders'!$H$108:H784,'Sales Orders'!H784),'Sales Orders'!H784+1,'Sales Orders'!H784)</f>
        <v>2</v>
      </c>
      <c r="I785" s="39" t="e">
        <f>IF(E785="","",IF(Mal!$C$5="","",Mal!$C$5))</f>
        <v>#N/A</v>
      </c>
      <c r="J785" s="39" t="e">
        <f>IF(AND(J784="",$H785=$H784),"",IF(VLOOKUP($H785,Mal!$A$9:$H$431,7,0)='Sales Orders'!J784,"",VLOOKUP($H785,Mal!$A$9:$H$431,7,0)))</f>
        <v>#N/A</v>
      </c>
      <c r="K785" s="39" t="e">
        <f>IF(AND(K784="",$H785=$H784),"",IF(VLOOKUP($H785,Mal!$A$9:$H$431,8,0)='Sales Orders'!K784,"",VLOOKUP($H785,Mal!$A$9:$H$431,8,0)))</f>
        <v>#N/A</v>
      </c>
      <c r="L785" s="39" t="e">
        <f>IF(E785="","",IF(Mal!$C$6="","",Mal!$C$6))</f>
        <v>#N/A</v>
      </c>
      <c r="M785" s="39" t="e">
        <f>IF($E785="",IF(INDEX(Mal!K$9:K$431,COUNTIF($E$108:$F784,"")-COUNT($H$108:$H784)+1,0)=M784,"",INDEX(Mal!K$9:K$431,COUNTIF($E$108:$F784,"")-COUNT($H$108:$H784)+1,0)),"")</f>
        <v>#N/A</v>
      </c>
      <c r="N785" s="39" t="e">
        <f>IF($E785="",IF(INDEX(Mal!L$9:L$431,COUNTIF($E$108:$F784,"")-COUNT($H$108:$H784)+1,0)=N784,"",INDEX(Mal!L$9:L$431,COUNTIF($E$108:$F784,"")-COUNT($H$108:$H784)+1,0)),"")</f>
        <v>#N/A</v>
      </c>
      <c r="O785" s="39" t="e">
        <f>IF($E785="",IF(INDEX(Mal!M$9:M$431,COUNTIF($E$108:$F784,"")-COUNT($H$108:$H784)+1,0)=O784,"",INDEX(Mal!M$9:M$431,COUNTIF($E$108:$F784,"")-COUNT($H$108:$H784)+1,0)),"")</f>
        <v>#N/A</v>
      </c>
      <c r="P785" s="39" t="e">
        <f>IF($E785="",IF(INDEX(Mal!N$9:N$431,COUNTIF($E$108:$F784,"")-COUNT($H$108:$H784)+1,0)=P784,"",INDEX(Mal!N$9:N$431,COUNTIF($E$108:$F784,"")-COUNT($H$108:$H784)+1,0)),"")</f>
        <v>#N/A</v>
      </c>
      <c r="Q785" s="39" t="e">
        <f>IF($E785="",IF(INDEX(Mal!O$9:O$431,COUNTIF($E$108:$F784,"")-COUNT($H$108:$H784)+1,0)=Q784,"",INDEX(Mal!O$9:O$431,COUNTIF($E$108:$F784,"")-COUNT($H$108:$H784)+1,0)),"")</f>
        <v>#N/A</v>
      </c>
      <c r="R785" s="39" t="e">
        <f>IF($E785="",IF(INDEX(Mal!P$9:P$431,COUNTIF($E$108:$F784,"")-COUNT($H$108:$H784)+1,0)=R784,"",INDEX(Mal!P$9:P$431,COUNTIF($E$108:$F784,"")-COUNT($H$108:$H784)+1,0)),"")</f>
        <v>#N/A</v>
      </c>
      <c r="S785" s="39" t="e">
        <f>IF($E785="",IF(INDEX(Mal!Q$9:Q$431,COUNTIF($E$108:$F784,"")-COUNT($H$108:$H784)+1,0)=S784,"",INDEX(Mal!Q$9:Q$431,COUNTIF($E$108:$F784,"")-COUNT($H$108:$H784)+1,0)),"")</f>
        <v>#N/A</v>
      </c>
      <c r="T785" s="39" t="e">
        <f>IF($E785="",IF(INDEX(Mal!R$9:R$431,COUNTIF($E$108:$F784,"")-COUNT($H$108:$H784)+1,0)=T784,"",INDEX(Mal!R$9:R$431,COUNTIF($E$108:$F784,"")-COUNT($H$108:$H784)+1,0)),"")</f>
        <v>#N/A</v>
      </c>
      <c r="U785" s="39" t="e">
        <f>IF($E785="",IF(INDEX(Mal!S$9:S$431,COUNTIF($E$108:$F784,"")-COUNT($H$108:$H784)+1,0)=U784,"",INDEX(Mal!S$9:S$431,COUNTIF($E$108:$F784,"")-COUNT($H$108:$H784)+1,0)),"")</f>
        <v>#N/A</v>
      </c>
      <c r="V785" s="39" t="e">
        <f t="shared" si="40"/>
        <v>#N/A</v>
      </c>
      <c r="W785" s="39" t="e">
        <f>IF(IF(AND(E785="",F785=""),INDEX(Mal!I$9:I$431,(COUNT($H$108:$H785)-COUNTIF($V$108:$V785,"")),0),"")="","",IF(AND(E785="",F785=""),INDEX(Mal!I$9:I$431,(COUNT($H$108:$H785)-COUNTIF($V$108:$V785,"")),0),""))</f>
        <v>#N/A</v>
      </c>
      <c r="X785" s="39" t="e">
        <f>IF($E785="",IF(INDEX(Mal!J$9:J$431,COUNTIF($E$108:$F784,"")-COUNT($H$108:$H784)+1,0)=X784,"",INDEX(Mal!J$9:J$431,COUNTIF($E$108:$F784,"")-COUNT($H$108:$H784)+1,0)),"")</f>
        <v>#N/A</v>
      </c>
      <c r="Y785" s="39" t="e">
        <f>IF(AND(Y784="",$H785=$H784),"",IF(VLOOKUP($H785,Mal!$A$9:$T$431,20,0)='Sales Orders'!Y784,"",VLOOKUP($H785,Mal!$A$9:$T$431,20,0)))</f>
        <v>#N/A</v>
      </c>
      <c r="Z785" s="39" t="e">
        <f t="shared" si="41"/>
        <v>#N/A</v>
      </c>
    </row>
    <row r="786" spans="1:26">
      <c r="A786" t="str">
        <f>IFERROR(IF(VLOOKUP(H786,Mal!$A$9:$A$431,1,0),"","END"),"END")</f>
        <v>END</v>
      </c>
      <c r="B786" s="39" t="e">
        <f>IF($E786="",IF(INDEX(Mal!$D$9:$D$431,COUNTIF($E$108:$F785,"")-COUNT($H$108:$H785)+1,0)=B785,"",INDEX(Mal!$D$9:$D$431,COUNTIF($E$108:$F785,"")-COUNT($H$108:$H785)+1,0)),"")</f>
        <v>#N/A</v>
      </c>
      <c r="C786" s="39" t="e">
        <f t="shared" si="42"/>
        <v>#N/A</v>
      </c>
      <c r="D786" s="39" t="e">
        <f>IF($E786="",IF(INDEX(Mal!$F$9:$F$431,COUNTIF($E$108:$F785,"")-COUNT($H$108:$H785)+1,0)=D785,"",INDEX(Mal!$F$9:$F$431,COUNTIF($E$108:$F785,"")-COUNT($H$108:$H785)+1,0)),"")</f>
        <v>#N/A</v>
      </c>
      <c r="E786" s="39" t="e">
        <f>IF(AND(E785="",$H786=$H785),"",IF(VLOOKUP(H786,Mal!$A$9:$B$431,2,0)='Sales Orders'!E785,"",VLOOKUP($H786,Mal!$A$9:$B$431,2,0)))</f>
        <v>#N/A</v>
      </c>
      <c r="F786" s="39" t="e">
        <f>IF($E786="",IF(INDEX(Mal!$C$9:$C$431,COUNTIF($E$108:$F785,"")-COUNT($H$108:$H785)+1,0)=F785,"",INDEX(Mal!$C$9:$C$431,COUNTIF($E$108:$F785,"")-COUNT($H$108:$H785)+1,0)),"")</f>
        <v>#N/A</v>
      </c>
      <c r="G786" s="39" t="e">
        <f t="shared" si="43"/>
        <v>#N/A</v>
      </c>
      <c r="H786" s="39">
        <f>IF(COUNTIF(Mal!$A$9:$A$431,'Sales Orders'!H785)+COUNTIFS(Mal!$A$9:$A$431,H785,Mal!$B$9:$B$431,"&lt;&gt;")+COUNTIFS(Mal!$A$9:$A$431,H785,Mal!$C$9:$C$431,"&lt;&gt;")=COUNTIF('Sales Orders'!$H$108:H785,'Sales Orders'!H785),'Sales Orders'!H785+1,'Sales Orders'!H785)</f>
        <v>2</v>
      </c>
      <c r="I786" s="39" t="e">
        <f>IF(E786="","",IF(Mal!$C$5="","",Mal!$C$5))</f>
        <v>#N/A</v>
      </c>
      <c r="J786" s="39" t="e">
        <f>IF(AND(J785="",$H786=$H785),"",IF(VLOOKUP($H786,Mal!$A$9:$H$431,7,0)='Sales Orders'!J785,"",VLOOKUP($H786,Mal!$A$9:$H$431,7,0)))</f>
        <v>#N/A</v>
      </c>
      <c r="K786" s="39" t="e">
        <f>IF(AND(K785="",$H786=$H785),"",IF(VLOOKUP($H786,Mal!$A$9:$H$431,8,0)='Sales Orders'!K785,"",VLOOKUP($H786,Mal!$A$9:$H$431,8,0)))</f>
        <v>#N/A</v>
      </c>
      <c r="L786" s="39" t="e">
        <f>IF(E786="","",IF(Mal!$C$6="","",Mal!$C$6))</f>
        <v>#N/A</v>
      </c>
      <c r="M786" s="39" t="e">
        <f>IF($E786="",IF(INDEX(Mal!K$9:K$431,COUNTIF($E$108:$F785,"")-COUNT($H$108:$H785)+1,0)=M785,"",INDEX(Mal!K$9:K$431,COUNTIF($E$108:$F785,"")-COUNT($H$108:$H785)+1,0)),"")</f>
        <v>#N/A</v>
      </c>
      <c r="N786" s="39" t="e">
        <f>IF($E786="",IF(INDEX(Mal!L$9:L$431,COUNTIF($E$108:$F785,"")-COUNT($H$108:$H785)+1,0)=N785,"",INDEX(Mal!L$9:L$431,COUNTIF($E$108:$F785,"")-COUNT($H$108:$H785)+1,0)),"")</f>
        <v>#N/A</v>
      </c>
      <c r="O786" s="39" t="e">
        <f>IF($E786="",IF(INDEX(Mal!M$9:M$431,COUNTIF($E$108:$F785,"")-COUNT($H$108:$H785)+1,0)=O785,"",INDEX(Mal!M$9:M$431,COUNTIF($E$108:$F785,"")-COUNT($H$108:$H785)+1,0)),"")</f>
        <v>#N/A</v>
      </c>
      <c r="P786" s="39" t="e">
        <f>IF($E786="",IF(INDEX(Mal!N$9:N$431,COUNTIF($E$108:$F785,"")-COUNT($H$108:$H785)+1,0)=P785,"",INDEX(Mal!N$9:N$431,COUNTIF($E$108:$F785,"")-COUNT($H$108:$H785)+1,0)),"")</f>
        <v>#N/A</v>
      </c>
      <c r="Q786" s="39" t="e">
        <f>IF($E786="",IF(INDEX(Mal!O$9:O$431,COUNTIF($E$108:$F785,"")-COUNT($H$108:$H785)+1,0)=Q785,"",INDEX(Mal!O$9:O$431,COUNTIF($E$108:$F785,"")-COUNT($H$108:$H785)+1,0)),"")</f>
        <v>#N/A</v>
      </c>
      <c r="R786" s="39" t="e">
        <f>IF($E786="",IF(INDEX(Mal!P$9:P$431,COUNTIF($E$108:$F785,"")-COUNT($H$108:$H785)+1,0)=R785,"",INDEX(Mal!P$9:P$431,COUNTIF($E$108:$F785,"")-COUNT($H$108:$H785)+1,0)),"")</f>
        <v>#N/A</v>
      </c>
      <c r="S786" s="39" t="e">
        <f>IF($E786="",IF(INDEX(Mal!Q$9:Q$431,COUNTIF($E$108:$F785,"")-COUNT($H$108:$H785)+1,0)=S785,"",INDEX(Mal!Q$9:Q$431,COUNTIF($E$108:$F785,"")-COUNT($H$108:$H785)+1,0)),"")</f>
        <v>#N/A</v>
      </c>
      <c r="T786" s="39" t="e">
        <f>IF($E786="",IF(INDEX(Mal!R$9:R$431,COUNTIF($E$108:$F785,"")-COUNT($H$108:$H785)+1,0)=T785,"",INDEX(Mal!R$9:R$431,COUNTIF($E$108:$F785,"")-COUNT($H$108:$H785)+1,0)),"")</f>
        <v>#N/A</v>
      </c>
      <c r="U786" s="39" t="e">
        <f>IF($E786="",IF(INDEX(Mal!S$9:S$431,COUNTIF($E$108:$F785,"")-COUNT($H$108:$H785)+1,0)=U785,"",INDEX(Mal!S$9:S$431,COUNTIF($E$108:$F785,"")-COUNT($H$108:$H785)+1,0)),"")</f>
        <v>#N/A</v>
      </c>
      <c r="V786" s="39" t="e">
        <f t="shared" si="40"/>
        <v>#N/A</v>
      </c>
      <c r="W786" s="39" t="e">
        <f>IF(IF(AND(E786="",F786=""),INDEX(Mal!I$9:I$431,(COUNT($H$108:$H786)-COUNTIF($V$108:$V786,"")),0),"")="","",IF(AND(E786="",F786=""),INDEX(Mal!I$9:I$431,(COUNT($H$108:$H786)-COUNTIF($V$108:$V786,"")),0),""))</f>
        <v>#N/A</v>
      </c>
      <c r="X786" s="39" t="e">
        <f>IF($E786="",IF(INDEX(Mal!J$9:J$431,COUNTIF($E$108:$F785,"")-COUNT($H$108:$H785)+1,0)=X785,"",INDEX(Mal!J$9:J$431,COUNTIF($E$108:$F785,"")-COUNT($H$108:$H785)+1,0)),"")</f>
        <v>#N/A</v>
      </c>
      <c r="Y786" s="39" t="e">
        <f>IF(AND(Y785="",$H786=$H785),"",IF(VLOOKUP($H786,Mal!$A$9:$T$431,20,0)='Sales Orders'!Y785,"",VLOOKUP($H786,Mal!$A$9:$T$431,20,0)))</f>
        <v>#N/A</v>
      </c>
      <c r="Z786" s="39" t="e">
        <f t="shared" si="41"/>
        <v>#N/A</v>
      </c>
    </row>
    <row r="787" spans="1:26">
      <c r="A787" t="str">
        <f>IFERROR(IF(VLOOKUP(H787,Mal!$A$9:$A$431,1,0),"","END"),"END")</f>
        <v>END</v>
      </c>
      <c r="B787" s="39" t="e">
        <f>IF($E787="",IF(INDEX(Mal!$D$9:$D$431,COUNTIF($E$108:$F786,"")-COUNT($H$108:$H786)+1,0)=B786,"",INDEX(Mal!$D$9:$D$431,COUNTIF($E$108:$F786,"")-COUNT($H$108:$H786)+1,0)),"")</f>
        <v>#N/A</v>
      </c>
      <c r="C787" s="39" t="e">
        <f t="shared" si="42"/>
        <v>#N/A</v>
      </c>
      <c r="D787" s="39" t="e">
        <f>IF($E787="",IF(INDEX(Mal!$F$9:$F$431,COUNTIF($E$108:$F786,"")-COUNT($H$108:$H786)+1,0)=D786,"",INDEX(Mal!$F$9:$F$431,COUNTIF($E$108:$F786,"")-COUNT($H$108:$H786)+1,0)),"")</f>
        <v>#N/A</v>
      </c>
      <c r="E787" s="39" t="e">
        <f>IF(AND(E786="",$H787=$H786),"",IF(VLOOKUP(H787,Mal!$A$9:$B$431,2,0)='Sales Orders'!E786,"",VLOOKUP($H787,Mal!$A$9:$B$431,2,0)))</f>
        <v>#N/A</v>
      </c>
      <c r="F787" s="39" t="e">
        <f>IF($E787="",IF(INDEX(Mal!$C$9:$C$431,COUNTIF($E$108:$F786,"")-COUNT($H$108:$H786)+1,0)=F786,"",INDEX(Mal!$C$9:$C$431,COUNTIF($E$108:$F786,"")-COUNT($H$108:$H786)+1,0)),"")</f>
        <v>#N/A</v>
      </c>
      <c r="G787" s="39" t="e">
        <f t="shared" si="43"/>
        <v>#N/A</v>
      </c>
      <c r="H787" s="39">
        <f>IF(COUNTIF(Mal!$A$9:$A$431,'Sales Orders'!H786)+COUNTIFS(Mal!$A$9:$A$431,H786,Mal!$B$9:$B$431,"&lt;&gt;")+COUNTIFS(Mal!$A$9:$A$431,H786,Mal!$C$9:$C$431,"&lt;&gt;")=COUNTIF('Sales Orders'!$H$108:H786,'Sales Orders'!H786),'Sales Orders'!H786+1,'Sales Orders'!H786)</f>
        <v>2</v>
      </c>
      <c r="I787" s="39" t="e">
        <f>IF(E787="","",IF(Mal!$C$5="","",Mal!$C$5))</f>
        <v>#N/A</v>
      </c>
      <c r="J787" s="39" t="e">
        <f>IF(AND(J786="",$H787=$H786),"",IF(VLOOKUP($H787,Mal!$A$9:$H$431,7,0)='Sales Orders'!J786,"",VLOOKUP($H787,Mal!$A$9:$H$431,7,0)))</f>
        <v>#N/A</v>
      </c>
      <c r="K787" s="39" t="e">
        <f>IF(AND(K786="",$H787=$H786),"",IF(VLOOKUP($H787,Mal!$A$9:$H$431,8,0)='Sales Orders'!K786,"",VLOOKUP($H787,Mal!$A$9:$H$431,8,0)))</f>
        <v>#N/A</v>
      </c>
      <c r="L787" s="39" t="e">
        <f>IF(E787="","",IF(Mal!$C$6="","",Mal!$C$6))</f>
        <v>#N/A</v>
      </c>
      <c r="M787" s="39" t="e">
        <f>IF($E787="",IF(INDEX(Mal!K$9:K$431,COUNTIF($E$108:$F786,"")-COUNT($H$108:$H786)+1,0)=M786,"",INDEX(Mal!K$9:K$431,COUNTIF($E$108:$F786,"")-COUNT($H$108:$H786)+1,0)),"")</f>
        <v>#N/A</v>
      </c>
      <c r="N787" s="39" t="e">
        <f>IF($E787="",IF(INDEX(Mal!L$9:L$431,COUNTIF($E$108:$F786,"")-COUNT($H$108:$H786)+1,0)=N786,"",INDEX(Mal!L$9:L$431,COUNTIF($E$108:$F786,"")-COUNT($H$108:$H786)+1,0)),"")</f>
        <v>#N/A</v>
      </c>
      <c r="O787" s="39" t="e">
        <f>IF($E787="",IF(INDEX(Mal!M$9:M$431,COUNTIF($E$108:$F786,"")-COUNT($H$108:$H786)+1,0)=O786,"",INDEX(Mal!M$9:M$431,COUNTIF($E$108:$F786,"")-COUNT($H$108:$H786)+1,0)),"")</f>
        <v>#N/A</v>
      </c>
      <c r="P787" s="39" t="e">
        <f>IF($E787="",IF(INDEX(Mal!N$9:N$431,COUNTIF($E$108:$F786,"")-COUNT($H$108:$H786)+1,0)=P786,"",INDEX(Mal!N$9:N$431,COUNTIF($E$108:$F786,"")-COUNT($H$108:$H786)+1,0)),"")</f>
        <v>#N/A</v>
      </c>
      <c r="Q787" s="39" t="e">
        <f>IF($E787="",IF(INDEX(Mal!O$9:O$431,COUNTIF($E$108:$F786,"")-COUNT($H$108:$H786)+1,0)=Q786,"",INDEX(Mal!O$9:O$431,COUNTIF($E$108:$F786,"")-COUNT($H$108:$H786)+1,0)),"")</f>
        <v>#N/A</v>
      </c>
      <c r="R787" s="39" t="e">
        <f>IF($E787="",IF(INDEX(Mal!P$9:P$431,COUNTIF($E$108:$F786,"")-COUNT($H$108:$H786)+1,0)=R786,"",INDEX(Mal!P$9:P$431,COUNTIF($E$108:$F786,"")-COUNT($H$108:$H786)+1,0)),"")</f>
        <v>#N/A</v>
      </c>
      <c r="S787" s="39" t="e">
        <f>IF($E787="",IF(INDEX(Mal!Q$9:Q$431,COUNTIF($E$108:$F786,"")-COUNT($H$108:$H786)+1,0)=S786,"",INDEX(Mal!Q$9:Q$431,COUNTIF($E$108:$F786,"")-COUNT($H$108:$H786)+1,0)),"")</f>
        <v>#N/A</v>
      </c>
      <c r="T787" s="39" t="e">
        <f>IF($E787="",IF(INDEX(Mal!R$9:R$431,COUNTIF($E$108:$F786,"")-COUNT($H$108:$H786)+1,0)=T786,"",INDEX(Mal!R$9:R$431,COUNTIF($E$108:$F786,"")-COUNT($H$108:$H786)+1,0)),"")</f>
        <v>#N/A</v>
      </c>
      <c r="U787" s="39" t="e">
        <f>IF($E787="",IF(INDEX(Mal!S$9:S$431,COUNTIF($E$108:$F786,"")-COUNT($H$108:$H786)+1,0)=U786,"",INDEX(Mal!S$9:S$431,COUNTIF($E$108:$F786,"")-COUNT($H$108:$H786)+1,0)),"")</f>
        <v>#N/A</v>
      </c>
      <c r="V787" s="39" t="e">
        <f t="shared" si="40"/>
        <v>#N/A</v>
      </c>
      <c r="W787" s="39" t="e">
        <f>IF(IF(AND(E787="",F787=""),INDEX(Mal!I$9:I$431,(COUNT($H$108:$H787)-COUNTIF($V$108:$V787,"")),0),"")="","",IF(AND(E787="",F787=""),INDEX(Mal!I$9:I$431,(COUNT($H$108:$H787)-COUNTIF($V$108:$V787,"")),0),""))</f>
        <v>#N/A</v>
      </c>
      <c r="X787" s="39" t="e">
        <f>IF($E787="",IF(INDEX(Mal!J$9:J$431,COUNTIF($E$108:$F786,"")-COUNT($H$108:$H786)+1,0)=X786,"",INDEX(Mal!J$9:J$431,COUNTIF($E$108:$F786,"")-COUNT($H$108:$H786)+1,0)),"")</f>
        <v>#N/A</v>
      </c>
      <c r="Y787" s="39" t="e">
        <f>IF(AND(Y786="",$H787=$H786),"",IF(VLOOKUP($H787,Mal!$A$9:$T$431,20,0)='Sales Orders'!Y786,"",VLOOKUP($H787,Mal!$A$9:$T$431,20,0)))</f>
        <v>#N/A</v>
      </c>
      <c r="Z787" s="39" t="e">
        <f t="shared" si="41"/>
        <v>#N/A</v>
      </c>
    </row>
    <row r="788" spans="1:26">
      <c r="A788" t="str">
        <f>IFERROR(IF(VLOOKUP(H788,Mal!$A$9:$A$431,1,0),"","END"),"END")</f>
        <v>END</v>
      </c>
      <c r="B788" s="39" t="e">
        <f>IF($E788="",IF(INDEX(Mal!$D$9:$D$431,COUNTIF($E$108:$F787,"")-COUNT($H$108:$H787)+1,0)=B787,"",INDEX(Mal!$D$9:$D$431,COUNTIF($E$108:$F787,"")-COUNT($H$108:$H787)+1,0)),"")</f>
        <v>#N/A</v>
      </c>
      <c r="C788" s="39" t="e">
        <f t="shared" si="42"/>
        <v>#N/A</v>
      </c>
      <c r="D788" s="39" t="e">
        <f>IF($E788="",IF(INDEX(Mal!$F$9:$F$431,COUNTIF($E$108:$F787,"")-COUNT($H$108:$H787)+1,0)=D787,"",INDEX(Mal!$F$9:$F$431,COUNTIF($E$108:$F787,"")-COUNT($H$108:$H787)+1,0)),"")</f>
        <v>#N/A</v>
      </c>
      <c r="E788" s="39" t="e">
        <f>IF(AND(E787="",$H788=$H787),"",IF(VLOOKUP(H788,Mal!$A$9:$B$431,2,0)='Sales Orders'!E787,"",VLOOKUP($H788,Mal!$A$9:$B$431,2,0)))</f>
        <v>#N/A</v>
      </c>
      <c r="F788" s="39" t="e">
        <f>IF($E788="",IF(INDEX(Mal!$C$9:$C$431,COUNTIF($E$108:$F787,"")-COUNT($H$108:$H787)+1,0)=F787,"",INDEX(Mal!$C$9:$C$431,COUNTIF($E$108:$F787,"")-COUNT($H$108:$H787)+1,0)),"")</f>
        <v>#N/A</v>
      </c>
      <c r="G788" s="39" t="e">
        <f t="shared" si="43"/>
        <v>#N/A</v>
      </c>
      <c r="H788" s="39">
        <f>IF(COUNTIF(Mal!$A$9:$A$431,'Sales Orders'!H787)+COUNTIFS(Mal!$A$9:$A$431,H787,Mal!$B$9:$B$431,"&lt;&gt;")+COUNTIFS(Mal!$A$9:$A$431,H787,Mal!$C$9:$C$431,"&lt;&gt;")=COUNTIF('Sales Orders'!$H$108:H787,'Sales Orders'!H787),'Sales Orders'!H787+1,'Sales Orders'!H787)</f>
        <v>2</v>
      </c>
      <c r="I788" s="39" t="e">
        <f>IF(E788="","",IF(Mal!$C$5="","",Mal!$C$5))</f>
        <v>#N/A</v>
      </c>
      <c r="J788" s="39" t="e">
        <f>IF(AND(J787="",$H788=$H787),"",IF(VLOOKUP($H788,Mal!$A$9:$H$431,7,0)='Sales Orders'!J787,"",VLOOKUP($H788,Mal!$A$9:$H$431,7,0)))</f>
        <v>#N/A</v>
      </c>
      <c r="K788" s="39" t="e">
        <f>IF(AND(K787="",$H788=$H787),"",IF(VLOOKUP($H788,Mal!$A$9:$H$431,8,0)='Sales Orders'!K787,"",VLOOKUP($H788,Mal!$A$9:$H$431,8,0)))</f>
        <v>#N/A</v>
      </c>
      <c r="L788" s="39" t="e">
        <f>IF(E788="","",IF(Mal!$C$6="","",Mal!$C$6))</f>
        <v>#N/A</v>
      </c>
      <c r="M788" s="39" t="e">
        <f>IF($E788="",IF(INDEX(Mal!K$9:K$431,COUNTIF($E$108:$F787,"")-COUNT($H$108:$H787)+1,0)=M787,"",INDEX(Mal!K$9:K$431,COUNTIF($E$108:$F787,"")-COUNT($H$108:$H787)+1,0)),"")</f>
        <v>#N/A</v>
      </c>
      <c r="N788" s="39" t="e">
        <f>IF($E788="",IF(INDEX(Mal!L$9:L$431,COUNTIF($E$108:$F787,"")-COUNT($H$108:$H787)+1,0)=N787,"",INDEX(Mal!L$9:L$431,COUNTIF($E$108:$F787,"")-COUNT($H$108:$H787)+1,0)),"")</f>
        <v>#N/A</v>
      </c>
      <c r="O788" s="39" t="e">
        <f>IF($E788="",IF(INDEX(Mal!M$9:M$431,COUNTIF($E$108:$F787,"")-COUNT($H$108:$H787)+1,0)=O787,"",INDEX(Mal!M$9:M$431,COUNTIF($E$108:$F787,"")-COUNT($H$108:$H787)+1,0)),"")</f>
        <v>#N/A</v>
      </c>
      <c r="P788" s="39" t="e">
        <f>IF($E788="",IF(INDEX(Mal!N$9:N$431,COUNTIF($E$108:$F787,"")-COUNT($H$108:$H787)+1,0)=P787,"",INDEX(Mal!N$9:N$431,COUNTIF($E$108:$F787,"")-COUNT($H$108:$H787)+1,0)),"")</f>
        <v>#N/A</v>
      </c>
      <c r="Q788" s="39" t="e">
        <f>IF($E788="",IF(INDEX(Mal!O$9:O$431,COUNTIF($E$108:$F787,"")-COUNT($H$108:$H787)+1,0)=Q787,"",INDEX(Mal!O$9:O$431,COUNTIF($E$108:$F787,"")-COUNT($H$108:$H787)+1,0)),"")</f>
        <v>#N/A</v>
      </c>
      <c r="R788" s="39" t="e">
        <f>IF($E788="",IF(INDEX(Mal!P$9:P$431,COUNTIF($E$108:$F787,"")-COUNT($H$108:$H787)+1,0)=R787,"",INDEX(Mal!P$9:P$431,COUNTIF($E$108:$F787,"")-COUNT($H$108:$H787)+1,0)),"")</f>
        <v>#N/A</v>
      </c>
      <c r="S788" s="39" t="e">
        <f>IF($E788="",IF(INDEX(Mal!Q$9:Q$431,COUNTIF($E$108:$F787,"")-COUNT($H$108:$H787)+1,0)=S787,"",INDEX(Mal!Q$9:Q$431,COUNTIF($E$108:$F787,"")-COUNT($H$108:$H787)+1,0)),"")</f>
        <v>#N/A</v>
      </c>
      <c r="T788" s="39" t="e">
        <f>IF($E788="",IF(INDEX(Mal!R$9:R$431,COUNTIF($E$108:$F787,"")-COUNT($H$108:$H787)+1,0)=T787,"",INDEX(Mal!R$9:R$431,COUNTIF($E$108:$F787,"")-COUNT($H$108:$H787)+1,0)),"")</f>
        <v>#N/A</v>
      </c>
      <c r="U788" s="39" t="e">
        <f>IF($E788="",IF(INDEX(Mal!S$9:S$431,COUNTIF($E$108:$F787,"")-COUNT($H$108:$H787)+1,0)=U787,"",INDEX(Mal!S$9:S$431,COUNTIF($E$108:$F787,"")-COUNT($H$108:$H787)+1,0)),"")</f>
        <v>#N/A</v>
      </c>
      <c r="V788" s="39" t="e">
        <f t="shared" si="40"/>
        <v>#N/A</v>
      </c>
      <c r="W788" s="39" t="e">
        <f>IF(IF(AND(E788="",F788=""),INDEX(Mal!I$9:I$431,(COUNT($H$108:$H788)-COUNTIF($V$108:$V788,"")),0),"")="","",IF(AND(E788="",F788=""),INDEX(Mal!I$9:I$431,(COUNT($H$108:$H788)-COUNTIF($V$108:$V788,"")),0),""))</f>
        <v>#N/A</v>
      </c>
      <c r="X788" s="39" t="e">
        <f>IF($E788="",IF(INDEX(Mal!J$9:J$431,COUNTIF($E$108:$F787,"")-COUNT($H$108:$H787)+1,0)=X787,"",INDEX(Mal!J$9:J$431,COUNTIF($E$108:$F787,"")-COUNT($H$108:$H787)+1,0)),"")</f>
        <v>#N/A</v>
      </c>
      <c r="Y788" s="39" t="e">
        <f>IF(AND(Y787="",$H788=$H787),"",IF(VLOOKUP($H788,Mal!$A$9:$T$431,20,0)='Sales Orders'!Y787,"",VLOOKUP($H788,Mal!$A$9:$T$431,20,0)))</f>
        <v>#N/A</v>
      </c>
      <c r="Z788" s="39" t="e">
        <f t="shared" si="41"/>
        <v>#N/A</v>
      </c>
    </row>
    <row r="789" spans="1:26">
      <c r="A789" t="str">
        <f>IFERROR(IF(VLOOKUP(H789,Mal!$A$9:$A$431,1,0),"","END"),"END")</f>
        <v>END</v>
      </c>
      <c r="B789" s="39" t="e">
        <f>IF($E789="",IF(INDEX(Mal!$D$9:$D$431,COUNTIF($E$108:$F788,"")-COUNT($H$108:$H788)+1,0)=B788,"",INDEX(Mal!$D$9:$D$431,COUNTIF($E$108:$F788,"")-COUNT($H$108:$H788)+1,0)),"")</f>
        <v>#N/A</v>
      </c>
      <c r="C789" s="39" t="e">
        <f t="shared" si="42"/>
        <v>#N/A</v>
      </c>
      <c r="D789" s="39" t="e">
        <f>IF($E789="",IF(INDEX(Mal!$F$9:$F$431,COUNTIF($E$108:$F788,"")-COUNT($H$108:$H788)+1,0)=D788,"",INDEX(Mal!$F$9:$F$431,COUNTIF($E$108:$F788,"")-COUNT($H$108:$H788)+1,0)),"")</f>
        <v>#N/A</v>
      </c>
      <c r="E789" s="39" t="e">
        <f>IF(AND(E788="",$H789=$H788),"",IF(VLOOKUP(H789,Mal!$A$9:$B$431,2,0)='Sales Orders'!E788,"",VLOOKUP($H789,Mal!$A$9:$B$431,2,0)))</f>
        <v>#N/A</v>
      </c>
      <c r="F789" s="39" t="e">
        <f>IF($E789="",IF(INDEX(Mal!$C$9:$C$431,COUNTIF($E$108:$F788,"")-COUNT($H$108:$H788)+1,0)=F788,"",INDEX(Mal!$C$9:$C$431,COUNTIF($E$108:$F788,"")-COUNT($H$108:$H788)+1,0)),"")</f>
        <v>#N/A</v>
      </c>
      <c r="G789" s="39" t="e">
        <f t="shared" si="43"/>
        <v>#N/A</v>
      </c>
      <c r="H789" s="39">
        <f>IF(COUNTIF(Mal!$A$9:$A$431,'Sales Orders'!H788)+COUNTIFS(Mal!$A$9:$A$431,H788,Mal!$B$9:$B$431,"&lt;&gt;")+COUNTIFS(Mal!$A$9:$A$431,H788,Mal!$C$9:$C$431,"&lt;&gt;")=COUNTIF('Sales Orders'!$H$108:H788,'Sales Orders'!H788),'Sales Orders'!H788+1,'Sales Orders'!H788)</f>
        <v>2</v>
      </c>
      <c r="I789" s="39" t="e">
        <f>IF(E789="","",IF(Mal!$C$5="","",Mal!$C$5))</f>
        <v>#N/A</v>
      </c>
      <c r="J789" s="39" t="e">
        <f>IF(AND(J788="",$H789=$H788),"",IF(VLOOKUP($H789,Mal!$A$9:$H$431,7,0)='Sales Orders'!J788,"",VLOOKUP($H789,Mal!$A$9:$H$431,7,0)))</f>
        <v>#N/A</v>
      </c>
      <c r="K789" s="39" t="e">
        <f>IF(AND(K788="",$H789=$H788),"",IF(VLOOKUP($H789,Mal!$A$9:$H$431,8,0)='Sales Orders'!K788,"",VLOOKUP($H789,Mal!$A$9:$H$431,8,0)))</f>
        <v>#N/A</v>
      </c>
      <c r="L789" s="39" t="e">
        <f>IF(E789="","",IF(Mal!$C$6="","",Mal!$C$6))</f>
        <v>#N/A</v>
      </c>
      <c r="M789" s="39" t="e">
        <f>IF($E789="",IF(INDEX(Mal!K$9:K$431,COUNTIF($E$108:$F788,"")-COUNT($H$108:$H788)+1,0)=M788,"",INDEX(Mal!K$9:K$431,COUNTIF($E$108:$F788,"")-COUNT($H$108:$H788)+1,0)),"")</f>
        <v>#N/A</v>
      </c>
      <c r="N789" s="39" t="e">
        <f>IF($E789="",IF(INDEX(Mal!L$9:L$431,COUNTIF($E$108:$F788,"")-COUNT($H$108:$H788)+1,0)=N788,"",INDEX(Mal!L$9:L$431,COUNTIF($E$108:$F788,"")-COUNT($H$108:$H788)+1,0)),"")</f>
        <v>#N/A</v>
      </c>
      <c r="O789" s="39" t="e">
        <f>IF($E789="",IF(INDEX(Mal!M$9:M$431,COUNTIF($E$108:$F788,"")-COUNT($H$108:$H788)+1,0)=O788,"",INDEX(Mal!M$9:M$431,COUNTIF($E$108:$F788,"")-COUNT($H$108:$H788)+1,0)),"")</f>
        <v>#N/A</v>
      </c>
      <c r="P789" s="39" t="e">
        <f>IF($E789="",IF(INDEX(Mal!N$9:N$431,COUNTIF($E$108:$F788,"")-COUNT($H$108:$H788)+1,0)=P788,"",INDEX(Mal!N$9:N$431,COUNTIF($E$108:$F788,"")-COUNT($H$108:$H788)+1,0)),"")</f>
        <v>#N/A</v>
      </c>
      <c r="Q789" s="39" t="e">
        <f>IF($E789="",IF(INDEX(Mal!O$9:O$431,COUNTIF($E$108:$F788,"")-COUNT($H$108:$H788)+1,0)=Q788,"",INDEX(Mal!O$9:O$431,COUNTIF($E$108:$F788,"")-COUNT($H$108:$H788)+1,0)),"")</f>
        <v>#N/A</v>
      </c>
      <c r="R789" s="39" t="e">
        <f>IF($E789="",IF(INDEX(Mal!P$9:P$431,COUNTIF($E$108:$F788,"")-COUNT($H$108:$H788)+1,0)=R788,"",INDEX(Mal!P$9:P$431,COUNTIF($E$108:$F788,"")-COUNT($H$108:$H788)+1,0)),"")</f>
        <v>#N/A</v>
      </c>
      <c r="S789" s="39" t="e">
        <f>IF($E789="",IF(INDEX(Mal!Q$9:Q$431,COUNTIF($E$108:$F788,"")-COUNT($H$108:$H788)+1,0)=S788,"",INDEX(Mal!Q$9:Q$431,COUNTIF($E$108:$F788,"")-COUNT($H$108:$H788)+1,0)),"")</f>
        <v>#N/A</v>
      </c>
      <c r="T789" s="39" t="e">
        <f>IF($E789="",IF(INDEX(Mal!R$9:R$431,COUNTIF($E$108:$F788,"")-COUNT($H$108:$H788)+1,0)=T788,"",INDEX(Mal!R$9:R$431,COUNTIF($E$108:$F788,"")-COUNT($H$108:$H788)+1,0)),"")</f>
        <v>#N/A</v>
      </c>
      <c r="U789" s="39" t="e">
        <f>IF($E789="",IF(INDEX(Mal!S$9:S$431,COUNTIF($E$108:$F788,"")-COUNT($H$108:$H788)+1,0)=U788,"",INDEX(Mal!S$9:S$431,COUNTIF($E$108:$F788,"")-COUNT($H$108:$H788)+1,0)),"")</f>
        <v>#N/A</v>
      </c>
      <c r="V789" s="39" t="e">
        <f t="shared" si="40"/>
        <v>#N/A</v>
      </c>
      <c r="W789" s="39" t="e">
        <f>IF(IF(AND(E789="",F789=""),INDEX(Mal!I$9:I$431,(COUNT($H$108:$H789)-COUNTIF($V$108:$V789,"")),0),"")="","",IF(AND(E789="",F789=""),INDEX(Mal!I$9:I$431,(COUNT($H$108:$H789)-COUNTIF($V$108:$V789,"")),0),""))</f>
        <v>#N/A</v>
      </c>
      <c r="X789" s="39" t="e">
        <f>IF($E789="",IF(INDEX(Mal!J$9:J$431,COUNTIF($E$108:$F788,"")-COUNT($H$108:$H788)+1,0)=X788,"",INDEX(Mal!J$9:J$431,COUNTIF($E$108:$F788,"")-COUNT($H$108:$H788)+1,0)),"")</f>
        <v>#N/A</v>
      </c>
      <c r="Y789" s="39" t="e">
        <f>IF(AND(Y788="",$H789=$H788),"",IF(VLOOKUP($H789,Mal!$A$9:$T$431,20,0)='Sales Orders'!Y788,"",VLOOKUP($H789,Mal!$A$9:$T$431,20,0)))</f>
        <v>#N/A</v>
      </c>
      <c r="Z789" s="39" t="e">
        <f t="shared" si="41"/>
        <v>#N/A</v>
      </c>
    </row>
    <row r="790" spans="1:26">
      <c r="A790" t="str">
        <f>IFERROR(IF(VLOOKUP(H790,Mal!$A$9:$A$431,1,0),"","END"),"END")</f>
        <v>END</v>
      </c>
      <c r="B790" s="39" t="e">
        <f>IF($E790="",IF(INDEX(Mal!$D$9:$D$431,COUNTIF($E$108:$F789,"")-COUNT($H$108:$H789)+1,0)=B789,"",INDEX(Mal!$D$9:$D$431,COUNTIF($E$108:$F789,"")-COUNT($H$108:$H789)+1,0)),"")</f>
        <v>#N/A</v>
      </c>
      <c r="C790" s="39" t="e">
        <f t="shared" si="42"/>
        <v>#N/A</v>
      </c>
      <c r="D790" s="39" t="e">
        <f>IF($E790="",IF(INDEX(Mal!$F$9:$F$431,COUNTIF($E$108:$F789,"")-COUNT($H$108:$H789)+1,0)=D789,"",INDEX(Mal!$F$9:$F$431,COUNTIF($E$108:$F789,"")-COUNT($H$108:$H789)+1,0)),"")</f>
        <v>#N/A</v>
      </c>
      <c r="E790" s="39" t="e">
        <f>IF(AND(E789="",$H790=$H789),"",IF(VLOOKUP(H790,Mal!$A$9:$B$431,2,0)='Sales Orders'!E789,"",VLOOKUP($H790,Mal!$A$9:$B$431,2,0)))</f>
        <v>#N/A</v>
      </c>
      <c r="F790" s="39" t="e">
        <f>IF($E790="",IF(INDEX(Mal!$C$9:$C$431,COUNTIF($E$108:$F789,"")-COUNT($H$108:$H789)+1,0)=F789,"",INDEX(Mal!$C$9:$C$431,COUNTIF($E$108:$F789,"")-COUNT($H$108:$H789)+1,0)),"")</f>
        <v>#N/A</v>
      </c>
      <c r="G790" s="39" t="e">
        <f t="shared" si="43"/>
        <v>#N/A</v>
      </c>
      <c r="H790" s="39">
        <f>IF(COUNTIF(Mal!$A$9:$A$431,'Sales Orders'!H789)+COUNTIFS(Mal!$A$9:$A$431,H789,Mal!$B$9:$B$431,"&lt;&gt;")+COUNTIFS(Mal!$A$9:$A$431,H789,Mal!$C$9:$C$431,"&lt;&gt;")=COUNTIF('Sales Orders'!$H$108:H789,'Sales Orders'!H789),'Sales Orders'!H789+1,'Sales Orders'!H789)</f>
        <v>2</v>
      </c>
      <c r="I790" s="39" t="e">
        <f>IF(E790="","",IF(Mal!$C$5="","",Mal!$C$5))</f>
        <v>#N/A</v>
      </c>
      <c r="J790" s="39" t="e">
        <f>IF(AND(J789="",$H790=$H789),"",IF(VLOOKUP($H790,Mal!$A$9:$H$431,7,0)='Sales Orders'!J789,"",VLOOKUP($H790,Mal!$A$9:$H$431,7,0)))</f>
        <v>#N/A</v>
      </c>
      <c r="K790" s="39" t="e">
        <f>IF(AND(K789="",$H790=$H789),"",IF(VLOOKUP($H790,Mal!$A$9:$H$431,8,0)='Sales Orders'!K789,"",VLOOKUP($H790,Mal!$A$9:$H$431,8,0)))</f>
        <v>#N/A</v>
      </c>
      <c r="L790" s="39" t="e">
        <f>IF(E790="","",IF(Mal!$C$6="","",Mal!$C$6))</f>
        <v>#N/A</v>
      </c>
      <c r="M790" s="39" t="e">
        <f>IF($E790="",IF(INDEX(Mal!K$9:K$431,COUNTIF($E$108:$F789,"")-COUNT($H$108:$H789)+1,0)=M789,"",INDEX(Mal!K$9:K$431,COUNTIF($E$108:$F789,"")-COUNT($H$108:$H789)+1,0)),"")</f>
        <v>#N/A</v>
      </c>
      <c r="N790" s="39" t="e">
        <f>IF($E790="",IF(INDEX(Mal!L$9:L$431,COUNTIF($E$108:$F789,"")-COUNT($H$108:$H789)+1,0)=N789,"",INDEX(Mal!L$9:L$431,COUNTIF($E$108:$F789,"")-COUNT($H$108:$H789)+1,0)),"")</f>
        <v>#N/A</v>
      </c>
      <c r="O790" s="39" t="e">
        <f>IF($E790="",IF(INDEX(Mal!M$9:M$431,COUNTIF($E$108:$F789,"")-COUNT($H$108:$H789)+1,0)=O789,"",INDEX(Mal!M$9:M$431,COUNTIF($E$108:$F789,"")-COUNT($H$108:$H789)+1,0)),"")</f>
        <v>#N/A</v>
      </c>
      <c r="P790" s="39" t="e">
        <f>IF($E790="",IF(INDEX(Mal!N$9:N$431,COUNTIF($E$108:$F789,"")-COUNT($H$108:$H789)+1,0)=P789,"",INDEX(Mal!N$9:N$431,COUNTIF($E$108:$F789,"")-COUNT($H$108:$H789)+1,0)),"")</f>
        <v>#N/A</v>
      </c>
      <c r="Q790" s="39" t="e">
        <f>IF($E790="",IF(INDEX(Mal!O$9:O$431,COUNTIF($E$108:$F789,"")-COUNT($H$108:$H789)+1,0)=Q789,"",INDEX(Mal!O$9:O$431,COUNTIF($E$108:$F789,"")-COUNT($H$108:$H789)+1,0)),"")</f>
        <v>#N/A</v>
      </c>
      <c r="R790" s="39" t="e">
        <f>IF($E790="",IF(INDEX(Mal!P$9:P$431,COUNTIF($E$108:$F789,"")-COUNT($H$108:$H789)+1,0)=R789,"",INDEX(Mal!P$9:P$431,COUNTIF($E$108:$F789,"")-COUNT($H$108:$H789)+1,0)),"")</f>
        <v>#N/A</v>
      </c>
      <c r="S790" s="39" t="e">
        <f>IF($E790="",IF(INDEX(Mal!Q$9:Q$431,COUNTIF($E$108:$F789,"")-COUNT($H$108:$H789)+1,0)=S789,"",INDEX(Mal!Q$9:Q$431,COUNTIF($E$108:$F789,"")-COUNT($H$108:$H789)+1,0)),"")</f>
        <v>#N/A</v>
      </c>
      <c r="T790" s="39" t="e">
        <f>IF($E790="",IF(INDEX(Mal!R$9:R$431,COUNTIF($E$108:$F789,"")-COUNT($H$108:$H789)+1,0)=T789,"",INDEX(Mal!R$9:R$431,COUNTIF($E$108:$F789,"")-COUNT($H$108:$H789)+1,0)),"")</f>
        <v>#N/A</v>
      </c>
      <c r="U790" s="39" t="e">
        <f>IF($E790="",IF(INDEX(Mal!S$9:S$431,COUNTIF($E$108:$F789,"")-COUNT($H$108:$H789)+1,0)=U789,"",INDEX(Mal!S$9:S$431,COUNTIF($E$108:$F789,"")-COUNT($H$108:$H789)+1,0)),"")</f>
        <v>#N/A</v>
      </c>
      <c r="V790" s="39" t="e">
        <f t="shared" si="40"/>
        <v>#N/A</v>
      </c>
      <c r="W790" s="39" t="e">
        <f>IF(IF(AND(E790="",F790=""),INDEX(Mal!I$9:I$431,(COUNT($H$108:$H790)-COUNTIF($V$108:$V790,"")),0),"")="","",IF(AND(E790="",F790=""),INDEX(Mal!I$9:I$431,(COUNT($H$108:$H790)-COUNTIF($V$108:$V790,"")),0),""))</f>
        <v>#N/A</v>
      </c>
      <c r="X790" s="39" t="e">
        <f>IF($E790="",IF(INDEX(Mal!J$9:J$431,COUNTIF($E$108:$F789,"")-COUNT($H$108:$H789)+1,0)=X789,"",INDEX(Mal!J$9:J$431,COUNTIF($E$108:$F789,"")-COUNT($H$108:$H789)+1,0)),"")</f>
        <v>#N/A</v>
      </c>
      <c r="Y790" s="39" t="e">
        <f>IF(AND(Y789="",$H790=$H789),"",IF(VLOOKUP($H790,Mal!$A$9:$T$431,20,0)='Sales Orders'!Y789,"",VLOOKUP($H790,Mal!$A$9:$T$431,20,0)))</f>
        <v>#N/A</v>
      </c>
      <c r="Z790" s="39" t="e">
        <f t="shared" si="41"/>
        <v>#N/A</v>
      </c>
    </row>
    <row r="791" spans="1:26">
      <c r="A791" t="str">
        <f>IFERROR(IF(VLOOKUP(H791,Mal!$A$9:$A$431,1,0),"","END"),"END")</f>
        <v>END</v>
      </c>
      <c r="B791" s="39" t="e">
        <f>IF($E791="",IF(INDEX(Mal!$D$9:$D$431,COUNTIF($E$108:$F790,"")-COUNT($H$108:$H790)+1,0)=B790,"",INDEX(Mal!$D$9:$D$431,COUNTIF($E$108:$F790,"")-COUNT($H$108:$H790)+1,0)),"")</f>
        <v>#N/A</v>
      </c>
      <c r="C791" s="39" t="e">
        <f t="shared" si="42"/>
        <v>#N/A</v>
      </c>
      <c r="D791" s="39" t="e">
        <f>IF($E791="",IF(INDEX(Mal!$F$9:$F$431,COUNTIF($E$108:$F790,"")-COUNT($H$108:$H790)+1,0)=D790,"",INDEX(Mal!$F$9:$F$431,COUNTIF($E$108:$F790,"")-COUNT($H$108:$H790)+1,0)),"")</f>
        <v>#N/A</v>
      </c>
      <c r="E791" s="39" t="e">
        <f>IF(AND(E790="",$H791=$H790),"",IF(VLOOKUP(H791,Mal!$A$9:$B$431,2,0)='Sales Orders'!E790,"",VLOOKUP($H791,Mal!$A$9:$B$431,2,0)))</f>
        <v>#N/A</v>
      </c>
      <c r="F791" s="39" t="e">
        <f>IF($E791="",IF(INDEX(Mal!$C$9:$C$431,COUNTIF($E$108:$F790,"")-COUNT($H$108:$H790)+1,0)=F790,"",INDEX(Mal!$C$9:$C$431,COUNTIF($E$108:$F790,"")-COUNT($H$108:$H790)+1,0)),"")</f>
        <v>#N/A</v>
      </c>
      <c r="G791" s="39" t="e">
        <f t="shared" si="43"/>
        <v>#N/A</v>
      </c>
      <c r="H791" s="39">
        <f>IF(COUNTIF(Mal!$A$9:$A$431,'Sales Orders'!H790)+COUNTIFS(Mal!$A$9:$A$431,H790,Mal!$B$9:$B$431,"&lt;&gt;")+COUNTIFS(Mal!$A$9:$A$431,H790,Mal!$C$9:$C$431,"&lt;&gt;")=COUNTIF('Sales Orders'!$H$108:H790,'Sales Orders'!H790),'Sales Orders'!H790+1,'Sales Orders'!H790)</f>
        <v>2</v>
      </c>
      <c r="I791" s="39" t="e">
        <f>IF(E791="","",IF(Mal!$C$5="","",Mal!$C$5))</f>
        <v>#N/A</v>
      </c>
      <c r="J791" s="39" t="e">
        <f>IF(AND(J790="",$H791=$H790),"",IF(VLOOKUP($H791,Mal!$A$9:$H$431,7,0)='Sales Orders'!J790,"",VLOOKUP($H791,Mal!$A$9:$H$431,7,0)))</f>
        <v>#N/A</v>
      </c>
      <c r="K791" s="39" t="e">
        <f>IF(AND(K790="",$H791=$H790),"",IF(VLOOKUP($H791,Mal!$A$9:$H$431,8,0)='Sales Orders'!K790,"",VLOOKUP($H791,Mal!$A$9:$H$431,8,0)))</f>
        <v>#N/A</v>
      </c>
      <c r="L791" s="39" t="e">
        <f>IF(E791="","",IF(Mal!$C$6="","",Mal!$C$6))</f>
        <v>#N/A</v>
      </c>
      <c r="M791" s="39" t="e">
        <f>IF($E791="",IF(INDEX(Mal!K$9:K$431,COUNTIF($E$108:$F790,"")-COUNT($H$108:$H790)+1,0)=M790,"",INDEX(Mal!K$9:K$431,COUNTIF($E$108:$F790,"")-COUNT($H$108:$H790)+1,0)),"")</f>
        <v>#N/A</v>
      </c>
      <c r="N791" s="39" t="e">
        <f>IF($E791="",IF(INDEX(Mal!L$9:L$431,COUNTIF($E$108:$F790,"")-COUNT($H$108:$H790)+1,0)=N790,"",INDEX(Mal!L$9:L$431,COUNTIF($E$108:$F790,"")-COUNT($H$108:$H790)+1,0)),"")</f>
        <v>#N/A</v>
      </c>
      <c r="O791" s="39" t="e">
        <f>IF($E791="",IF(INDEX(Mal!M$9:M$431,COUNTIF($E$108:$F790,"")-COUNT($H$108:$H790)+1,0)=O790,"",INDEX(Mal!M$9:M$431,COUNTIF($E$108:$F790,"")-COUNT($H$108:$H790)+1,0)),"")</f>
        <v>#N/A</v>
      </c>
      <c r="P791" s="39" t="e">
        <f>IF($E791="",IF(INDEX(Mal!N$9:N$431,COUNTIF($E$108:$F790,"")-COUNT($H$108:$H790)+1,0)=P790,"",INDEX(Mal!N$9:N$431,COUNTIF($E$108:$F790,"")-COUNT($H$108:$H790)+1,0)),"")</f>
        <v>#N/A</v>
      </c>
      <c r="Q791" s="39" t="e">
        <f>IF($E791="",IF(INDEX(Mal!O$9:O$431,COUNTIF($E$108:$F790,"")-COUNT($H$108:$H790)+1,0)=Q790,"",INDEX(Mal!O$9:O$431,COUNTIF($E$108:$F790,"")-COUNT($H$108:$H790)+1,0)),"")</f>
        <v>#N/A</v>
      </c>
      <c r="R791" s="39" t="e">
        <f>IF($E791="",IF(INDEX(Mal!P$9:P$431,COUNTIF($E$108:$F790,"")-COUNT($H$108:$H790)+1,0)=R790,"",INDEX(Mal!P$9:P$431,COUNTIF($E$108:$F790,"")-COUNT($H$108:$H790)+1,0)),"")</f>
        <v>#N/A</v>
      </c>
      <c r="S791" s="39" t="e">
        <f>IF($E791="",IF(INDEX(Mal!Q$9:Q$431,COUNTIF($E$108:$F790,"")-COUNT($H$108:$H790)+1,0)=S790,"",INDEX(Mal!Q$9:Q$431,COUNTIF($E$108:$F790,"")-COUNT($H$108:$H790)+1,0)),"")</f>
        <v>#N/A</v>
      </c>
      <c r="T791" s="39" t="e">
        <f>IF($E791="",IF(INDEX(Mal!R$9:R$431,COUNTIF($E$108:$F790,"")-COUNT($H$108:$H790)+1,0)=T790,"",INDEX(Mal!R$9:R$431,COUNTIF($E$108:$F790,"")-COUNT($H$108:$H790)+1,0)),"")</f>
        <v>#N/A</v>
      </c>
      <c r="U791" s="39" t="e">
        <f>IF($E791="",IF(INDEX(Mal!S$9:S$431,COUNTIF($E$108:$F790,"")-COUNT($H$108:$H790)+1,0)=U790,"",INDEX(Mal!S$9:S$431,COUNTIF($E$108:$F790,"")-COUNT($H$108:$H790)+1,0)),"")</f>
        <v>#N/A</v>
      </c>
      <c r="V791" s="39" t="e">
        <f t="shared" si="40"/>
        <v>#N/A</v>
      </c>
      <c r="W791" s="39" t="e">
        <f>IF(IF(AND(E791="",F791=""),INDEX(Mal!I$9:I$431,(COUNT($H$108:$H791)-COUNTIF($V$108:$V791,"")),0),"")="","",IF(AND(E791="",F791=""),INDEX(Mal!I$9:I$431,(COUNT($H$108:$H791)-COUNTIF($V$108:$V791,"")),0),""))</f>
        <v>#N/A</v>
      </c>
      <c r="X791" s="39" t="e">
        <f>IF($E791="",IF(INDEX(Mal!J$9:J$431,COUNTIF($E$108:$F790,"")-COUNT($H$108:$H790)+1,0)=X790,"",INDEX(Mal!J$9:J$431,COUNTIF($E$108:$F790,"")-COUNT($H$108:$H790)+1,0)),"")</f>
        <v>#N/A</v>
      </c>
      <c r="Y791" s="39" t="e">
        <f>IF(AND(Y790="",$H791=$H790),"",IF(VLOOKUP($H791,Mal!$A$9:$T$431,20,0)='Sales Orders'!Y790,"",VLOOKUP($H791,Mal!$A$9:$T$431,20,0)))</f>
        <v>#N/A</v>
      </c>
      <c r="Z791" s="39" t="e">
        <f t="shared" si="41"/>
        <v>#N/A</v>
      </c>
    </row>
    <row r="792" spans="1:26">
      <c r="A792" t="str">
        <f>IFERROR(IF(VLOOKUP(H792,Mal!$A$9:$A$431,1,0),"","END"),"END")</f>
        <v>END</v>
      </c>
      <c r="B792" s="39" t="e">
        <f>IF($E792="",IF(INDEX(Mal!$D$9:$D$431,COUNTIF($E$108:$F791,"")-COUNT($H$108:$H791)+1,0)=B791,"",INDEX(Mal!$D$9:$D$431,COUNTIF($E$108:$F791,"")-COUNT($H$108:$H791)+1,0)),"")</f>
        <v>#N/A</v>
      </c>
      <c r="C792" s="39" t="e">
        <f t="shared" si="42"/>
        <v>#N/A</v>
      </c>
      <c r="D792" s="39" t="e">
        <f>IF($E792="",IF(INDEX(Mal!$F$9:$F$431,COUNTIF($E$108:$F791,"")-COUNT($H$108:$H791)+1,0)=D791,"",INDEX(Mal!$F$9:$F$431,COUNTIF($E$108:$F791,"")-COUNT($H$108:$H791)+1,0)),"")</f>
        <v>#N/A</v>
      </c>
      <c r="E792" s="39" t="e">
        <f>IF(AND(E791="",$H792=$H791),"",IF(VLOOKUP(H792,Mal!$A$9:$B$431,2,0)='Sales Orders'!E791,"",VLOOKUP($H792,Mal!$A$9:$B$431,2,0)))</f>
        <v>#N/A</v>
      </c>
      <c r="F792" s="39" t="e">
        <f>IF($E792="",IF(INDEX(Mal!$C$9:$C$431,COUNTIF($E$108:$F791,"")-COUNT($H$108:$H791)+1,0)=F791,"",INDEX(Mal!$C$9:$C$431,COUNTIF($E$108:$F791,"")-COUNT($H$108:$H791)+1,0)),"")</f>
        <v>#N/A</v>
      </c>
      <c r="G792" s="39" t="e">
        <f t="shared" si="43"/>
        <v>#N/A</v>
      </c>
      <c r="H792" s="39">
        <f>IF(COUNTIF(Mal!$A$9:$A$431,'Sales Orders'!H791)+COUNTIFS(Mal!$A$9:$A$431,H791,Mal!$B$9:$B$431,"&lt;&gt;")+COUNTIFS(Mal!$A$9:$A$431,H791,Mal!$C$9:$C$431,"&lt;&gt;")=COUNTIF('Sales Orders'!$H$108:H791,'Sales Orders'!H791),'Sales Orders'!H791+1,'Sales Orders'!H791)</f>
        <v>2</v>
      </c>
      <c r="I792" s="39" t="e">
        <f>IF(E792="","",IF(Mal!$C$5="","",Mal!$C$5))</f>
        <v>#N/A</v>
      </c>
      <c r="J792" s="39" t="e">
        <f>IF(AND(J791="",$H792=$H791),"",IF(VLOOKUP($H792,Mal!$A$9:$H$431,7,0)='Sales Orders'!J791,"",VLOOKUP($H792,Mal!$A$9:$H$431,7,0)))</f>
        <v>#N/A</v>
      </c>
      <c r="K792" s="39" t="e">
        <f>IF(AND(K791="",$H792=$H791),"",IF(VLOOKUP($H792,Mal!$A$9:$H$431,8,0)='Sales Orders'!K791,"",VLOOKUP($H792,Mal!$A$9:$H$431,8,0)))</f>
        <v>#N/A</v>
      </c>
      <c r="L792" s="39" t="e">
        <f>IF(E792="","",IF(Mal!$C$6="","",Mal!$C$6))</f>
        <v>#N/A</v>
      </c>
      <c r="M792" s="39" t="e">
        <f>IF($E792="",IF(INDEX(Mal!K$9:K$431,COUNTIF($E$108:$F791,"")-COUNT($H$108:$H791)+1,0)=M791,"",INDEX(Mal!K$9:K$431,COUNTIF($E$108:$F791,"")-COUNT($H$108:$H791)+1,0)),"")</f>
        <v>#N/A</v>
      </c>
      <c r="N792" s="39" t="e">
        <f>IF($E792="",IF(INDEX(Mal!L$9:L$431,COUNTIF($E$108:$F791,"")-COUNT($H$108:$H791)+1,0)=N791,"",INDEX(Mal!L$9:L$431,COUNTIF($E$108:$F791,"")-COUNT($H$108:$H791)+1,0)),"")</f>
        <v>#N/A</v>
      </c>
      <c r="O792" s="39" t="e">
        <f>IF($E792="",IF(INDEX(Mal!M$9:M$431,COUNTIF($E$108:$F791,"")-COUNT($H$108:$H791)+1,0)=O791,"",INDEX(Mal!M$9:M$431,COUNTIF($E$108:$F791,"")-COUNT($H$108:$H791)+1,0)),"")</f>
        <v>#N/A</v>
      </c>
      <c r="P792" s="39" t="e">
        <f>IF($E792="",IF(INDEX(Mal!N$9:N$431,COUNTIF($E$108:$F791,"")-COUNT($H$108:$H791)+1,0)=P791,"",INDEX(Mal!N$9:N$431,COUNTIF($E$108:$F791,"")-COUNT($H$108:$H791)+1,0)),"")</f>
        <v>#N/A</v>
      </c>
      <c r="Q792" s="39" t="e">
        <f>IF($E792="",IF(INDEX(Mal!O$9:O$431,COUNTIF($E$108:$F791,"")-COUNT($H$108:$H791)+1,0)=Q791,"",INDEX(Mal!O$9:O$431,COUNTIF($E$108:$F791,"")-COUNT($H$108:$H791)+1,0)),"")</f>
        <v>#N/A</v>
      </c>
      <c r="R792" s="39" t="e">
        <f>IF($E792="",IF(INDEX(Mal!P$9:P$431,COUNTIF($E$108:$F791,"")-COUNT($H$108:$H791)+1,0)=R791,"",INDEX(Mal!P$9:P$431,COUNTIF($E$108:$F791,"")-COUNT($H$108:$H791)+1,0)),"")</f>
        <v>#N/A</v>
      </c>
      <c r="S792" s="39" t="e">
        <f>IF($E792="",IF(INDEX(Mal!Q$9:Q$431,COUNTIF($E$108:$F791,"")-COUNT($H$108:$H791)+1,0)=S791,"",INDEX(Mal!Q$9:Q$431,COUNTIF($E$108:$F791,"")-COUNT($H$108:$H791)+1,0)),"")</f>
        <v>#N/A</v>
      </c>
      <c r="T792" s="39" t="e">
        <f>IF($E792="",IF(INDEX(Mal!R$9:R$431,COUNTIF($E$108:$F791,"")-COUNT($H$108:$H791)+1,0)=T791,"",INDEX(Mal!R$9:R$431,COUNTIF($E$108:$F791,"")-COUNT($H$108:$H791)+1,0)),"")</f>
        <v>#N/A</v>
      </c>
      <c r="U792" s="39" t="e">
        <f>IF($E792="",IF(INDEX(Mal!S$9:S$431,COUNTIF($E$108:$F791,"")-COUNT($H$108:$H791)+1,0)=U791,"",INDEX(Mal!S$9:S$431,COUNTIF($E$108:$F791,"")-COUNT($H$108:$H791)+1,0)),"")</f>
        <v>#N/A</v>
      </c>
      <c r="V792" s="39" t="e">
        <f t="shared" si="40"/>
        <v>#N/A</v>
      </c>
      <c r="W792" s="39" t="e">
        <f>IF(IF(AND(E792="",F792=""),INDEX(Mal!I$9:I$431,(COUNT($H$108:$H792)-COUNTIF($V$108:$V792,"")),0),"")="","",IF(AND(E792="",F792=""),INDEX(Mal!I$9:I$431,(COUNT($H$108:$H792)-COUNTIF($V$108:$V792,"")),0),""))</f>
        <v>#N/A</v>
      </c>
      <c r="X792" s="39" t="e">
        <f>IF($E792="",IF(INDEX(Mal!J$9:J$431,COUNTIF($E$108:$F791,"")-COUNT($H$108:$H791)+1,0)=X791,"",INDEX(Mal!J$9:J$431,COUNTIF($E$108:$F791,"")-COUNT($H$108:$H791)+1,0)),"")</f>
        <v>#N/A</v>
      </c>
      <c r="Y792" s="39" t="e">
        <f>IF(AND(Y791="",$H792=$H791),"",IF(VLOOKUP($H792,Mal!$A$9:$T$431,20,0)='Sales Orders'!Y791,"",VLOOKUP($H792,Mal!$A$9:$T$431,20,0)))</f>
        <v>#N/A</v>
      </c>
      <c r="Z792" s="39" t="e">
        <f t="shared" si="41"/>
        <v>#N/A</v>
      </c>
    </row>
    <row r="793" spans="1:26">
      <c r="A793" t="str">
        <f>IFERROR(IF(VLOOKUP(H793,Mal!$A$9:$A$431,1,0),"","END"),"END")</f>
        <v>END</v>
      </c>
      <c r="B793" s="39" t="e">
        <f>IF($E793="",IF(INDEX(Mal!$D$9:$D$431,COUNTIF($E$108:$F792,"")-COUNT($H$108:$H792)+1,0)=B792,"",INDEX(Mal!$D$9:$D$431,COUNTIF($E$108:$F792,"")-COUNT($H$108:$H792)+1,0)),"")</f>
        <v>#N/A</v>
      </c>
      <c r="C793" s="39" t="e">
        <f t="shared" si="42"/>
        <v>#N/A</v>
      </c>
      <c r="D793" s="39" t="e">
        <f>IF($E793="",IF(INDEX(Mal!$F$9:$F$431,COUNTIF($E$108:$F792,"")-COUNT($H$108:$H792)+1,0)=D792,"",INDEX(Mal!$F$9:$F$431,COUNTIF($E$108:$F792,"")-COUNT($H$108:$H792)+1,0)),"")</f>
        <v>#N/A</v>
      </c>
      <c r="E793" s="39" t="e">
        <f>IF(AND(E792="",$H793=$H792),"",IF(VLOOKUP(H793,Mal!$A$9:$B$431,2,0)='Sales Orders'!E792,"",VLOOKUP($H793,Mal!$A$9:$B$431,2,0)))</f>
        <v>#N/A</v>
      </c>
      <c r="F793" s="39" t="e">
        <f>IF($E793="",IF(INDEX(Mal!$C$9:$C$431,COUNTIF($E$108:$F792,"")-COUNT($H$108:$H792)+1,0)=F792,"",INDEX(Mal!$C$9:$C$431,COUNTIF($E$108:$F792,"")-COUNT($H$108:$H792)+1,0)),"")</f>
        <v>#N/A</v>
      </c>
      <c r="G793" s="39" t="e">
        <f t="shared" si="43"/>
        <v>#N/A</v>
      </c>
      <c r="H793" s="39">
        <f>IF(COUNTIF(Mal!$A$9:$A$431,'Sales Orders'!H792)+COUNTIFS(Mal!$A$9:$A$431,H792,Mal!$B$9:$B$431,"&lt;&gt;")+COUNTIFS(Mal!$A$9:$A$431,H792,Mal!$C$9:$C$431,"&lt;&gt;")=COUNTIF('Sales Orders'!$H$108:H792,'Sales Orders'!H792),'Sales Orders'!H792+1,'Sales Orders'!H792)</f>
        <v>2</v>
      </c>
      <c r="I793" s="39" t="e">
        <f>IF(E793="","",IF(Mal!$C$5="","",Mal!$C$5))</f>
        <v>#N/A</v>
      </c>
      <c r="J793" s="39" t="e">
        <f>IF(AND(J792="",$H793=$H792),"",IF(VLOOKUP($H793,Mal!$A$9:$H$431,7,0)='Sales Orders'!J792,"",VLOOKUP($H793,Mal!$A$9:$H$431,7,0)))</f>
        <v>#N/A</v>
      </c>
      <c r="K793" s="39" t="e">
        <f>IF(AND(K792="",$H793=$H792),"",IF(VLOOKUP($H793,Mal!$A$9:$H$431,8,0)='Sales Orders'!K792,"",VLOOKUP($H793,Mal!$A$9:$H$431,8,0)))</f>
        <v>#N/A</v>
      </c>
      <c r="L793" s="39" t="e">
        <f>IF(E793="","",IF(Mal!$C$6="","",Mal!$C$6))</f>
        <v>#N/A</v>
      </c>
      <c r="M793" s="39" t="e">
        <f>IF($E793="",IF(INDEX(Mal!K$9:K$431,COUNTIF($E$108:$F792,"")-COUNT($H$108:$H792)+1,0)=M792,"",INDEX(Mal!K$9:K$431,COUNTIF($E$108:$F792,"")-COUNT($H$108:$H792)+1,0)),"")</f>
        <v>#N/A</v>
      </c>
      <c r="N793" s="39" t="e">
        <f>IF($E793="",IF(INDEX(Mal!L$9:L$431,COUNTIF($E$108:$F792,"")-COUNT($H$108:$H792)+1,0)=N792,"",INDEX(Mal!L$9:L$431,COUNTIF($E$108:$F792,"")-COUNT($H$108:$H792)+1,0)),"")</f>
        <v>#N/A</v>
      </c>
      <c r="O793" s="39" t="e">
        <f>IF($E793="",IF(INDEX(Mal!M$9:M$431,COUNTIF($E$108:$F792,"")-COUNT($H$108:$H792)+1,0)=O792,"",INDEX(Mal!M$9:M$431,COUNTIF($E$108:$F792,"")-COUNT($H$108:$H792)+1,0)),"")</f>
        <v>#N/A</v>
      </c>
      <c r="P793" s="39" t="e">
        <f>IF($E793="",IF(INDEX(Mal!N$9:N$431,COUNTIF($E$108:$F792,"")-COUNT($H$108:$H792)+1,0)=P792,"",INDEX(Mal!N$9:N$431,COUNTIF($E$108:$F792,"")-COUNT($H$108:$H792)+1,0)),"")</f>
        <v>#N/A</v>
      </c>
      <c r="Q793" s="39" t="e">
        <f>IF($E793="",IF(INDEX(Mal!O$9:O$431,COUNTIF($E$108:$F792,"")-COUNT($H$108:$H792)+1,0)=Q792,"",INDEX(Mal!O$9:O$431,COUNTIF($E$108:$F792,"")-COUNT($H$108:$H792)+1,0)),"")</f>
        <v>#N/A</v>
      </c>
      <c r="R793" s="39" t="e">
        <f>IF($E793="",IF(INDEX(Mal!P$9:P$431,COUNTIF($E$108:$F792,"")-COUNT($H$108:$H792)+1,0)=R792,"",INDEX(Mal!P$9:P$431,COUNTIF($E$108:$F792,"")-COUNT($H$108:$H792)+1,0)),"")</f>
        <v>#N/A</v>
      </c>
      <c r="S793" s="39" t="e">
        <f>IF($E793="",IF(INDEX(Mal!Q$9:Q$431,COUNTIF($E$108:$F792,"")-COUNT($H$108:$H792)+1,0)=S792,"",INDEX(Mal!Q$9:Q$431,COUNTIF($E$108:$F792,"")-COUNT($H$108:$H792)+1,0)),"")</f>
        <v>#N/A</v>
      </c>
      <c r="T793" s="39" t="e">
        <f>IF($E793="",IF(INDEX(Mal!R$9:R$431,COUNTIF($E$108:$F792,"")-COUNT($H$108:$H792)+1,0)=T792,"",INDEX(Mal!R$9:R$431,COUNTIF($E$108:$F792,"")-COUNT($H$108:$H792)+1,0)),"")</f>
        <v>#N/A</v>
      </c>
      <c r="U793" s="39" t="e">
        <f>IF($E793="",IF(INDEX(Mal!S$9:S$431,COUNTIF($E$108:$F792,"")-COUNT($H$108:$H792)+1,0)=U792,"",INDEX(Mal!S$9:S$431,COUNTIF($E$108:$F792,"")-COUNT($H$108:$H792)+1,0)),"")</f>
        <v>#N/A</v>
      </c>
      <c r="V793" s="39" t="e">
        <f t="shared" si="40"/>
        <v>#N/A</v>
      </c>
      <c r="W793" s="39" t="e">
        <f>IF(IF(AND(E793="",F793=""),INDEX(Mal!I$9:I$431,(COUNT($H$108:$H793)-COUNTIF($V$108:$V793,"")),0),"")="","",IF(AND(E793="",F793=""),INDEX(Mal!I$9:I$431,(COUNT($H$108:$H793)-COUNTIF($V$108:$V793,"")),0),""))</f>
        <v>#N/A</v>
      </c>
      <c r="X793" s="39" t="e">
        <f>IF($E793="",IF(INDEX(Mal!J$9:J$431,COUNTIF($E$108:$F792,"")-COUNT($H$108:$H792)+1,0)=X792,"",INDEX(Mal!J$9:J$431,COUNTIF($E$108:$F792,"")-COUNT($H$108:$H792)+1,0)),"")</f>
        <v>#N/A</v>
      </c>
      <c r="Y793" s="39" t="e">
        <f>IF(AND(Y792="",$H793=$H792),"",IF(VLOOKUP($H793,Mal!$A$9:$T$431,20,0)='Sales Orders'!Y792,"",VLOOKUP($H793,Mal!$A$9:$T$431,20,0)))</f>
        <v>#N/A</v>
      </c>
      <c r="Z793" s="39" t="e">
        <f t="shared" si="41"/>
        <v>#N/A</v>
      </c>
    </row>
    <row r="794" spans="1:26">
      <c r="A794" t="str">
        <f>IFERROR(IF(VLOOKUP(H794,Mal!$A$9:$A$431,1,0),"","END"),"END")</f>
        <v>END</v>
      </c>
      <c r="B794" s="39" t="e">
        <f>IF($E794="",IF(INDEX(Mal!$D$9:$D$431,COUNTIF($E$108:$F793,"")-COUNT($H$108:$H793)+1,0)=B793,"",INDEX(Mal!$D$9:$D$431,COUNTIF($E$108:$F793,"")-COUNT($H$108:$H793)+1,0)),"")</f>
        <v>#N/A</v>
      </c>
      <c r="C794" s="39" t="e">
        <f t="shared" si="42"/>
        <v>#N/A</v>
      </c>
      <c r="D794" s="39" t="e">
        <f>IF($E794="",IF(INDEX(Mal!$F$9:$F$431,COUNTIF($E$108:$F793,"")-COUNT($H$108:$H793)+1,0)=D793,"",INDEX(Mal!$F$9:$F$431,COUNTIF($E$108:$F793,"")-COUNT($H$108:$H793)+1,0)),"")</f>
        <v>#N/A</v>
      </c>
      <c r="E794" s="39" t="e">
        <f>IF(AND(E793="",$H794=$H793),"",IF(VLOOKUP(H794,Mal!$A$9:$B$431,2,0)='Sales Orders'!E793,"",VLOOKUP($H794,Mal!$A$9:$B$431,2,0)))</f>
        <v>#N/A</v>
      </c>
      <c r="F794" s="39" t="e">
        <f>IF($E794="",IF(INDEX(Mal!$C$9:$C$431,COUNTIF($E$108:$F793,"")-COUNT($H$108:$H793)+1,0)=F793,"",INDEX(Mal!$C$9:$C$431,COUNTIF($E$108:$F793,"")-COUNT($H$108:$H793)+1,0)),"")</f>
        <v>#N/A</v>
      </c>
      <c r="G794" s="39" t="e">
        <f t="shared" si="43"/>
        <v>#N/A</v>
      </c>
      <c r="H794" s="39">
        <f>IF(COUNTIF(Mal!$A$9:$A$431,'Sales Orders'!H793)+COUNTIFS(Mal!$A$9:$A$431,H793,Mal!$B$9:$B$431,"&lt;&gt;")+COUNTIFS(Mal!$A$9:$A$431,H793,Mal!$C$9:$C$431,"&lt;&gt;")=COUNTIF('Sales Orders'!$H$108:H793,'Sales Orders'!H793),'Sales Orders'!H793+1,'Sales Orders'!H793)</f>
        <v>2</v>
      </c>
      <c r="I794" s="39" t="e">
        <f>IF(E794="","",IF(Mal!$C$5="","",Mal!$C$5))</f>
        <v>#N/A</v>
      </c>
      <c r="J794" s="39" t="e">
        <f>IF(AND(J793="",$H794=$H793),"",IF(VLOOKUP($H794,Mal!$A$9:$H$431,7,0)='Sales Orders'!J793,"",VLOOKUP($H794,Mal!$A$9:$H$431,7,0)))</f>
        <v>#N/A</v>
      </c>
      <c r="K794" s="39" t="e">
        <f>IF(AND(K793="",$H794=$H793),"",IF(VLOOKUP($H794,Mal!$A$9:$H$431,8,0)='Sales Orders'!K793,"",VLOOKUP($H794,Mal!$A$9:$H$431,8,0)))</f>
        <v>#N/A</v>
      </c>
      <c r="L794" s="39" t="e">
        <f>IF(E794="","",IF(Mal!$C$6="","",Mal!$C$6))</f>
        <v>#N/A</v>
      </c>
      <c r="M794" s="39" t="e">
        <f>IF($E794="",IF(INDEX(Mal!K$9:K$431,COUNTIF($E$108:$F793,"")-COUNT($H$108:$H793)+1,0)=M793,"",INDEX(Mal!K$9:K$431,COUNTIF($E$108:$F793,"")-COUNT($H$108:$H793)+1,0)),"")</f>
        <v>#N/A</v>
      </c>
      <c r="N794" s="39" t="e">
        <f>IF($E794="",IF(INDEX(Mal!L$9:L$431,COUNTIF($E$108:$F793,"")-COUNT($H$108:$H793)+1,0)=N793,"",INDEX(Mal!L$9:L$431,COUNTIF($E$108:$F793,"")-COUNT($H$108:$H793)+1,0)),"")</f>
        <v>#N/A</v>
      </c>
      <c r="O794" s="39" t="e">
        <f>IF($E794="",IF(INDEX(Mal!M$9:M$431,COUNTIF($E$108:$F793,"")-COUNT($H$108:$H793)+1,0)=O793,"",INDEX(Mal!M$9:M$431,COUNTIF($E$108:$F793,"")-COUNT($H$108:$H793)+1,0)),"")</f>
        <v>#N/A</v>
      </c>
      <c r="P794" s="39" t="e">
        <f>IF($E794="",IF(INDEX(Mal!N$9:N$431,COUNTIF($E$108:$F793,"")-COUNT($H$108:$H793)+1,0)=P793,"",INDEX(Mal!N$9:N$431,COUNTIF($E$108:$F793,"")-COUNT($H$108:$H793)+1,0)),"")</f>
        <v>#N/A</v>
      </c>
      <c r="Q794" s="39" t="e">
        <f>IF($E794="",IF(INDEX(Mal!O$9:O$431,COUNTIF($E$108:$F793,"")-COUNT($H$108:$H793)+1,0)=Q793,"",INDEX(Mal!O$9:O$431,COUNTIF($E$108:$F793,"")-COUNT($H$108:$H793)+1,0)),"")</f>
        <v>#N/A</v>
      </c>
      <c r="R794" s="39" t="e">
        <f>IF($E794="",IF(INDEX(Mal!P$9:P$431,COUNTIF($E$108:$F793,"")-COUNT($H$108:$H793)+1,0)=R793,"",INDEX(Mal!P$9:P$431,COUNTIF($E$108:$F793,"")-COUNT($H$108:$H793)+1,0)),"")</f>
        <v>#N/A</v>
      </c>
      <c r="S794" s="39" t="e">
        <f>IF($E794="",IF(INDEX(Mal!Q$9:Q$431,COUNTIF($E$108:$F793,"")-COUNT($H$108:$H793)+1,0)=S793,"",INDEX(Mal!Q$9:Q$431,COUNTIF($E$108:$F793,"")-COUNT($H$108:$H793)+1,0)),"")</f>
        <v>#N/A</v>
      </c>
      <c r="T794" s="39" t="e">
        <f>IF($E794="",IF(INDEX(Mal!R$9:R$431,COUNTIF($E$108:$F793,"")-COUNT($H$108:$H793)+1,0)=T793,"",INDEX(Mal!R$9:R$431,COUNTIF($E$108:$F793,"")-COUNT($H$108:$H793)+1,0)),"")</f>
        <v>#N/A</v>
      </c>
      <c r="U794" s="39" t="e">
        <f>IF($E794="",IF(INDEX(Mal!S$9:S$431,COUNTIF($E$108:$F793,"")-COUNT($H$108:$H793)+1,0)=U793,"",INDEX(Mal!S$9:S$431,COUNTIF($E$108:$F793,"")-COUNT($H$108:$H793)+1,0)),"")</f>
        <v>#N/A</v>
      </c>
      <c r="V794" s="39" t="e">
        <f t="shared" si="40"/>
        <v>#N/A</v>
      </c>
      <c r="W794" s="39" t="e">
        <f>IF(IF(AND(E794="",F794=""),INDEX(Mal!I$9:I$431,(COUNT($H$108:$H794)-COUNTIF($V$108:$V794,"")),0),"")="","",IF(AND(E794="",F794=""),INDEX(Mal!I$9:I$431,(COUNT($H$108:$H794)-COUNTIF($V$108:$V794,"")),0),""))</f>
        <v>#N/A</v>
      </c>
      <c r="X794" s="39" t="e">
        <f>IF($E794="",IF(INDEX(Mal!J$9:J$431,COUNTIF($E$108:$F793,"")-COUNT($H$108:$H793)+1,0)=X793,"",INDEX(Mal!J$9:J$431,COUNTIF($E$108:$F793,"")-COUNT($H$108:$H793)+1,0)),"")</f>
        <v>#N/A</v>
      </c>
      <c r="Y794" s="39" t="e">
        <f>IF(AND(Y793="",$H794=$H793),"",IF(VLOOKUP($H794,Mal!$A$9:$T$431,20,0)='Sales Orders'!Y793,"",VLOOKUP($H794,Mal!$A$9:$T$431,20,0)))</f>
        <v>#N/A</v>
      </c>
      <c r="Z794" s="39" t="e">
        <f t="shared" si="41"/>
        <v>#N/A</v>
      </c>
    </row>
    <row r="795" spans="1:26">
      <c r="A795" t="str">
        <f>IFERROR(IF(VLOOKUP(H795,Mal!$A$9:$A$431,1,0),"","END"),"END")</f>
        <v>END</v>
      </c>
      <c r="B795" s="39" t="e">
        <f>IF($E795="",IF(INDEX(Mal!$D$9:$D$431,COUNTIF($E$108:$F794,"")-COUNT($H$108:$H794)+1,0)=B794,"",INDEX(Mal!$D$9:$D$431,COUNTIF($E$108:$F794,"")-COUNT($H$108:$H794)+1,0)),"")</f>
        <v>#N/A</v>
      </c>
      <c r="C795" s="39" t="e">
        <f t="shared" si="42"/>
        <v>#N/A</v>
      </c>
      <c r="D795" s="39" t="e">
        <f>IF($E795="",IF(INDEX(Mal!$F$9:$F$431,COUNTIF($E$108:$F794,"")-COUNT($H$108:$H794)+1,0)=D794,"",INDEX(Mal!$F$9:$F$431,COUNTIF($E$108:$F794,"")-COUNT($H$108:$H794)+1,0)),"")</f>
        <v>#N/A</v>
      </c>
      <c r="E795" s="39" t="e">
        <f>IF(AND(E794="",$H795=$H794),"",IF(VLOOKUP(H795,Mal!$A$9:$B$431,2,0)='Sales Orders'!E794,"",VLOOKUP($H795,Mal!$A$9:$B$431,2,0)))</f>
        <v>#N/A</v>
      </c>
      <c r="F795" s="39" t="e">
        <f>IF($E795="",IF(INDEX(Mal!$C$9:$C$431,COUNTIF($E$108:$F794,"")-COUNT($H$108:$H794)+1,0)=F794,"",INDEX(Mal!$C$9:$C$431,COUNTIF($E$108:$F794,"")-COUNT($H$108:$H794)+1,0)),"")</f>
        <v>#N/A</v>
      </c>
      <c r="G795" s="39" t="e">
        <f t="shared" si="43"/>
        <v>#N/A</v>
      </c>
      <c r="H795" s="39">
        <f>IF(COUNTIF(Mal!$A$9:$A$431,'Sales Orders'!H794)+COUNTIFS(Mal!$A$9:$A$431,H794,Mal!$B$9:$B$431,"&lt;&gt;")+COUNTIFS(Mal!$A$9:$A$431,H794,Mal!$C$9:$C$431,"&lt;&gt;")=COUNTIF('Sales Orders'!$H$108:H794,'Sales Orders'!H794),'Sales Orders'!H794+1,'Sales Orders'!H794)</f>
        <v>2</v>
      </c>
      <c r="I795" s="39" t="e">
        <f>IF(E795="","",IF(Mal!$C$5="","",Mal!$C$5))</f>
        <v>#N/A</v>
      </c>
      <c r="J795" s="39" t="e">
        <f>IF(AND(J794="",$H795=$H794),"",IF(VLOOKUP($H795,Mal!$A$9:$H$431,7,0)='Sales Orders'!J794,"",VLOOKUP($H795,Mal!$A$9:$H$431,7,0)))</f>
        <v>#N/A</v>
      </c>
      <c r="K795" s="39" t="e">
        <f>IF(AND(K794="",$H795=$H794),"",IF(VLOOKUP($H795,Mal!$A$9:$H$431,8,0)='Sales Orders'!K794,"",VLOOKUP($H795,Mal!$A$9:$H$431,8,0)))</f>
        <v>#N/A</v>
      </c>
      <c r="L795" s="39" t="e">
        <f>IF(E795="","",IF(Mal!$C$6="","",Mal!$C$6))</f>
        <v>#N/A</v>
      </c>
      <c r="M795" s="39" t="e">
        <f>IF($E795="",IF(INDEX(Mal!K$9:K$431,COUNTIF($E$108:$F794,"")-COUNT($H$108:$H794)+1,0)=M794,"",INDEX(Mal!K$9:K$431,COUNTIF($E$108:$F794,"")-COUNT($H$108:$H794)+1,0)),"")</f>
        <v>#N/A</v>
      </c>
      <c r="N795" s="39" t="e">
        <f>IF($E795="",IF(INDEX(Mal!L$9:L$431,COUNTIF($E$108:$F794,"")-COUNT($H$108:$H794)+1,0)=N794,"",INDEX(Mal!L$9:L$431,COUNTIF($E$108:$F794,"")-COUNT($H$108:$H794)+1,0)),"")</f>
        <v>#N/A</v>
      </c>
      <c r="O795" s="39" t="e">
        <f>IF($E795="",IF(INDEX(Mal!M$9:M$431,COUNTIF($E$108:$F794,"")-COUNT($H$108:$H794)+1,0)=O794,"",INDEX(Mal!M$9:M$431,COUNTIF($E$108:$F794,"")-COUNT($H$108:$H794)+1,0)),"")</f>
        <v>#N/A</v>
      </c>
      <c r="P795" s="39" t="e">
        <f>IF($E795="",IF(INDEX(Mal!N$9:N$431,COUNTIF($E$108:$F794,"")-COUNT($H$108:$H794)+1,0)=P794,"",INDEX(Mal!N$9:N$431,COUNTIF($E$108:$F794,"")-COUNT($H$108:$H794)+1,0)),"")</f>
        <v>#N/A</v>
      </c>
      <c r="Q795" s="39" t="e">
        <f>IF($E795="",IF(INDEX(Mal!O$9:O$431,COUNTIF($E$108:$F794,"")-COUNT($H$108:$H794)+1,0)=Q794,"",INDEX(Mal!O$9:O$431,COUNTIF($E$108:$F794,"")-COUNT($H$108:$H794)+1,0)),"")</f>
        <v>#N/A</v>
      </c>
      <c r="R795" s="39" t="e">
        <f>IF($E795="",IF(INDEX(Mal!P$9:P$431,COUNTIF($E$108:$F794,"")-COUNT($H$108:$H794)+1,0)=R794,"",INDEX(Mal!P$9:P$431,COUNTIF($E$108:$F794,"")-COUNT($H$108:$H794)+1,0)),"")</f>
        <v>#N/A</v>
      </c>
      <c r="S795" s="39" t="e">
        <f>IF($E795="",IF(INDEX(Mal!Q$9:Q$431,COUNTIF($E$108:$F794,"")-COUNT($H$108:$H794)+1,0)=S794,"",INDEX(Mal!Q$9:Q$431,COUNTIF($E$108:$F794,"")-COUNT($H$108:$H794)+1,0)),"")</f>
        <v>#N/A</v>
      </c>
      <c r="T795" s="39" t="e">
        <f>IF($E795="",IF(INDEX(Mal!R$9:R$431,COUNTIF($E$108:$F794,"")-COUNT($H$108:$H794)+1,0)=T794,"",INDEX(Mal!R$9:R$431,COUNTIF($E$108:$F794,"")-COUNT($H$108:$H794)+1,0)),"")</f>
        <v>#N/A</v>
      </c>
      <c r="U795" s="39" t="e">
        <f>IF($E795="",IF(INDEX(Mal!S$9:S$431,COUNTIF($E$108:$F794,"")-COUNT($H$108:$H794)+1,0)=U794,"",INDEX(Mal!S$9:S$431,COUNTIF($E$108:$F794,"")-COUNT($H$108:$H794)+1,0)),"")</f>
        <v>#N/A</v>
      </c>
      <c r="V795" s="39" t="e">
        <f t="shared" si="40"/>
        <v>#N/A</v>
      </c>
      <c r="W795" s="39" t="e">
        <f>IF(IF(AND(E795="",F795=""),INDEX(Mal!I$9:I$431,(COUNT($H$108:$H795)-COUNTIF($V$108:$V795,"")),0),"")="","",IF(AND(E795="",F795=""),INDEX(Mal!I$9:I$431,(COUNT($H$108:$H795)-COUNTIF($V$108:$V795,"")),0),""))</f>
        <v>#N/A</v>
      </c>
      <c r="X795" s="39" t="e">
        <f>IF($E795="",IF(INDEX(Mal!J$9:J$431,COUNTIF($E$108:$F794,"")-COUNT($H$108:$H794)+1,0)=X794,"",INDEX(Mal!J$9:J$431,COUNTIF($E$108:$F794,"")-COUNT($H$108:$H794)+1,0)),"")</f>
        <v>#N/A</v>
      </c>
      <c r="Y795" s="39" t="e">
        <f>IF(AND(Y794="",$H795=$H794),"",IF(VLOOKUP($H795,Mal!$A$9:$T$431,20,0)='Sales Orders'!Y794,"",VLOOKUP($H795,Mal!$A$9:$T$431,20,0)))</f>
        <v>#N/A</v>
      </c>
      <c r="Z795" s="39" t="e">
        <f t="shared" si="41"/>
        <v>#N/A</v>
      </c>
    </row>
    <row r="796" spans="1:26">
      <c r="A796" t="str">
        <f>IFERROR(IF(VLOOKUP(H796,Mal!$A$9:$A$431,1,0),"","END"),"END")</f>
        <v>END</v>
      </c>
      <c r="B796" s="39" t="e">
        <f>IF($E796="",IF(INDEX(Mal!$D$9:$D$431,COUNTIF($E$108:$F795,"")-COUNT($H$108:$H795)+1,0)=B795,"",INDEX(Mal!$D$9:$D$431,COUNTIF($E$108:$F795,"")-COUNT($H$108:$H795)+1,0)),"")</f>
        <v>#N/A</v>
      </c>
      <c r="C796" s="39" t="e">
        <f t="shared" si="42"/>
        <v>#N/A</v>
      </c>
      <c r="D796" s="39" t="e">
        <f>IF($E796="",IF(INDEX(Mal!$F$9:$F$431,COUNTIF($E$108:$F795,"")-COUNT($H$108:$H795)+1,0)=D795,"",INDEX(Mal!$F$9:$F$431,COUNTIF($E$108:$F795,"")-COUNT($H$108:$H795)+1,0)),"")</f>
        <v>#N/A</v>
      </c>
      <c r="E796" s="39" t="e">
        <f>IF(AND(E795="",$H796=$H795),"",IF(VLOOKUP(H796,Mal!$A$9:$B$431,2,0)='Sales Orders'!E795,"",VLOOKUP($H796,Mal!$A$9:$B$431,2,0)))</f>
        <v>#N/A</v>
      </c>
      <c r="F796" s="39" t="e">
        <f>IF($E796="",IF(INDEX(Mal!$C$9:$C$431,COUNTIF($E$108:$F795,"")-COUNT($H$108:$H795)+1,0)=F795,"",INDEX(Mal!$C$9:$C$431,COUNTIF($E$108:$F795,"")-COUNT($H$108:$H795)+1,0)),"")</f>
        <v>#N/A</v>
      </c>
      <c r="G796" s="39" t="e">
        <f t="shared" si="43"/>
        <v>#N/A</v>
      </c>
      <c r="H796" s="39">
        <f>IF(COUNTIF(Mal!$A$9:$A$431,'Sales Orders'!H795)+COUNTIFS(Mal!$A$9:$A$431,H795,Mal!$B$9:$B$431,"&lt;&gt;")+COUNTIFS(Mal!$A$9:$A$431,H795,Mal!$C$9:$C$431,"&lt;&gt;")=COUNTIF('Sales Orders'!$H$108:H795,'Sales Orders'!H795),'Sales Orders'!H795+1,'Sales Orders'!H795)</f>
        <v>2</v>
      </c>
      <c r="I796" s="39" t="e">
        <f>IF(E796="","",IF(Mal!$C$5="","",Mal!$C$5))</f>
        <v>#N/A</v>
      </c>
      <c r="J796" s="39" t="e">
        <f>IF(AND(J795="",$H796=$H795),"",IF(VLOOKUP($H796,Mal!$A$9:$H$431,7,0)='Sales Orders'!J795,"",VLOOKUP($H796,Mal!$A$9:$H$431,7,0)))</f>
        <v>#N/A</v>
      </c>
      <c r="K796" s="39" t="e">
        <f>IF(AND(K795="",$H796=$H795),"",IF(VLOOKUP($H796,Mal!$A$9:$H$431,8,0)='Sales Orders'!K795,"",VLOOKUP($H796,Mal!$A$9:$H$431,8,0)))</f>
        <v>#N/A</v>
      </c>
      <c r="L796" s="39" t="e">
        <f>IF(E796="","",IF(Mal!$C$6="","",Mal!$C$6))</f>
        <v>#N/A</v>
      </c>
      <c r="M796" s="39" t="e">
        <f>IF($E796="",IF(INDEX(Mal!K$9:K$431,COUNTIF($E$108:$F795,"")-COUNT($H$108:$H795)+1,0)=M795,"",INDEX(Mal!K$9:K$431,COUNTIF($E$108:$F795,"")-COUNT($H$108:$H795)+1,0)),"")</f>
        <v>#N/A</v>
      </c>
      <c r="N796" s="39" t="e">
        <f>IF($E796="",IF(INDEX(Mal!L$9:L$431,COUNTIF($E$108:$F795,"")-COUNT($H$108:$H795)+1,0)=N795,"",INDEX(Mal!L$9:L$431,COUNTIF($E$108:$F795,"")-COUNT($H$108:$H795)+1,0)),"")</f>
        <v>#N/A</v>
      </c>
      <c r="O796" s="39" t="e">
        <f>IF($E796="",IF(INDEX(Mal!M$9:M$431,COUNTIF($E$108:$F795,"")-COUNT($H$108:$H795)+1,0)=O795,"",INDEX(Mal!M$9:M$431,COUNTIF($E$108:$F795,"")-COUNT($H$108:$H795)+1,0)),"")</f>
        <v>#N/A</v>
      </c>
      <c r="P796" s="39" t="e">
        <f>IF($E796="",IF(INDEX(Mal!N$9:N$431,COUNTIF($E$108:$F795,"")-COUNT($H$108:$H795)+1,0)=P795,"",INDEX(Mal!N$9:N$431,COUNTIF($E$108:$F795,"")-COUNT($H$108:$H795)+1,0)),"")</f>
        <v>#N/A</v>
      </c>
      <c r="Q796" s="39" t="e">
        <f>IF($E796="",IF(INDEX(Mal!O$9:O$431,COUNTIF($E$108:$F795,"")-COUNT($H$108:$H795)+1,0)=Q795,"",INDEX(Mal!O$9:O$431,COUNTIF($E$108:$F795,"")-COUNT($H$108:$H795)+1,0)),"")</f>
        <v>#N/A</v>
      </c>
      <c r="R796" s="39" t="e">
        <f>IF($E796="",IF(INDEX(Mal!P$9:P$431,COUNTIF($E$108:$F795,"")-COUNT($H$108:$H795)+1,0)=R795,"",INDEX(Mal!P$9:P$431,COUNTIF($E$108:$F795,"")-COUNT($H$108:$H795)+1,0)),"")</f>
        <v>#N/A</v>
      </c>
      <c r="S796" s="39" t="e">
        <f>IF($E796="",IF(INDEX(Mal!Q$9:Q$431,COUNTIF($E$108:$F795,"")-COUNT($H$108:$H795)+1,0)=S795,"",INDEX(Mal!Q$9:Q$431,COUNTIF($E$108:$F795,"")-COUNT($H$108:$H795)+1,0)),"")</f>
        <v>#N/A</v>
      </c>
      <c r="T796" s="39" t="e">
        <f>IF($E796="",IF(INDEX(Mal!R$9:R$431,COUNTIF($E$108:$F795,"")-COUNT($H$108:$H795)+1,0)=T795,"",INDEX(Mal!R$9:R$431,COUNTIF($E$108:$F795,"")-COUNT($H$108:$H795)+1,0)),"")</f>
        <v>#N/A</v>
      </c>
      <c r="U796" s="39" t="e">
        <f>IF($E796="",IF(INDEX(Mal!S$9:S$431,COUNTIF($E$108:$F795,"")-COUNT($H$108:$H795)+1,0)=U795,"",INDEX(Mal!S$9:S$431,COUNTIF($E$108:$F795,"")-COUNT($H$108:$H795)+1,0)),"")</f>
        <v>#N/A</v>
      </c>
      <c r="V796" s="39" t="e">
        <f t="shared" si="40"/>
        <v>#N/A</v>
      </c>
      <c r="W796" s="39" t="e">
        <f>IF(IF(AND(E796="",F796=""),INDEX(Mal!I$9:I$431,(COUNT($H$108:$H796)-COUNTIF($V$108:$V796,"")),0),"")="","",IF(AND(E796="",F796=""),INDEX(Mal!I$9:I$431,(COUNT($H$108:$H796)-COUNTIF($V$108:$V796,"")),0),""))</f>
        <v>#N/A</v>
      </c>
      <c r="X796" s="39" t="e">
        <f>IF($E796="",IF(INDEX(Mal!J$9:J$431,COUNTIF($E$108:$F795,"")-COUNT($H$108:$H795)+1,0)=X795,"",INDEX(Mal!J$9:J$431,COUNTIF($E$108:$F795,"")-COUNT($H$108:$H795)+1,0)),"")</f>
        <v>#N/A</v>
      </c>
      <c r="Y796" s="39" t="e">
        <f>IF(AND(Y795="",$H796=$H795),"",IF(VLOOKUP($H796,Mal!$A$9:$T$431,20,0)='Sales Orders'!Y795,"",VLOOKUP($H796,Mal!$A$9:$T$431,20,0)))</f>
        <v>#N/A</v>
      </c>
      <c r="Z796" s="39" t="e">
        <f t="shared" si="41"/>
        <v>#N/A</v>
      </c>
    </row>
    <row r="797" spans="1:26">
      <c r="A797" t="str">
        <f>IFERROR(IF(VLOOKUP(H797,Mal!$A$9:$A$431,1,0),"","END"),"END")</f>
        <v>END</v>
      </c>
      <c r="B797" s="39" t="e">
        <f>IF($E797="",IF(INDEX(Mal!$D$9:$D$431,COUNTIF($E$108:$F796,"")-COUNT($H$108:$H796)+1,0)=B796,"",INDEX(Mal!$D$9:$D$431,COUNTIF($E$108:$F796,"")-COUNT($H$108:$H796)+1,0)),"")</f>
        <v>#N/A</v>
      </c>
      <c r="C797" s="39" t="e">
        <f t="shared" si="42"/>
        <v>#N/A</v>
      </c>
      <c r="D797" s="39" t="e">
        <f>IF($E797="",IF(INDEX(Mal!$F$9:$F$431,COUNTIF($E$108:$F796,"")-COUNT($H$108:$H796)+1,0)=D796,"",INDEX(Mal!$F$9:$F$431,COUNTIF($E$108:$F796,"")-COUNT($H$108:$H796)+1,0)),"")</f>
        <v>#N/A</v>
      </c>
      <c r="E797" s="39" t="e">
        <f>IF(AND(E796="",$H797=$H796),"",IF(VLOOKUP(H797,Mal!$A$9:$B$431,2,0)='Sales Orders'!E796,"",VLOOKUP($H797,Mal!$A$9:$B$431,2,0)))</f>
        <v>#N/A</v>
      </c>
      <c r="F797" s="39" t="e">
        <f>IF($E797="",IF(INDEX(Mal!$C$9:$C$431,COUNTIF($E$108:$F796,"")-COUNT($H$108:$H796)+1,0)=F796,"",INDEX(Mal!$C$9:$C$431,COUNTIF($E$108:$F796,"")-COUNT($H$108:$H796)+1,0)),"")</f>
        <v>#N/A</v>
      </c>
      <c r="G797" s="39" t="e">
        <f t="shared" si="43"/>
        <v>#N/A</v>
      </c>
      <c r="H797" s="39">
        <f>IF(COUNTIF(Mal!$A$9:$A$431,'Sales Orders'!H796)+COUNTIFS(Mal!$A$9:$A$431,H796,Mal!$B$9:$B$431,"&lt;&gt;")+COUNTIFS(Mal!$A$9:$A$431,H796,Mal!$C$9:$C$431,"&lt;&gt;")=COUNTIF('Sales Orders'!$H$108:H796,'Sales Orders'!H796),'Sales Orders'!H796+1,'Sales Orders'!H796)</f>
        <v>2</v>
      </c>
      <c r="I797" s="39" t="e">
        <f>IF(E797="","",IF(Mal!$C$5="","",Mal!$C$5))</f>
        <v>#N/A</v>
      </c>
      <c r="J797" s="39" t="e">
        <f>IF(AND(J796="",$H797=$H796),"",IF(VLOOKUP($H797,Mal!$A$9:$H$431,7,0)='Sales Orders'!J796,"",VLOOKUP($H797,Mal!$A$9:$H$431,7,0)))</f>
        <v>#N/A</v>
      </c>
      <c r="K797" s="39" t="e">
        <f>IF(AND(K796="",$H797=$H796),"",IF(VLOOKUP($H797,Mal!$A$9:$H$431,8,0)='Sales Orders'!K796,"",VLOOKUP($H797,Mal!$A$9:$H$431,8,0)))</f>
        <v>#N/A</v>
      </c>
      <c r="L797" s="39" t="e">
        <f>IF(E797="","",IF(Mal!$C$6="","",Mal!$C$6))</f>
        <v>#N/A</v>
      </c>
      <c r="M797" s="39" t="e">
        <f>IF($E797="",IF(INDEX(Mal!K$9:K$431,COUNTIF($E$108:$F796,"")-COUNT($H$108:$H796)+1,0)=M796,"",INDEX(Mal!K$9:K$431,COUNTIF($E$108:$F796,"")-COUNT($H$108:$H796)+1,0)),"")</f>
        <v>#N/A</v>
      </c>
      <c r="N797" s="39" t="e">
        <f>IF($E797="",IF(INDEX(Mal!L$9:L$431,COUNTIF($E$108:$F796,"")-COUNT($H$108:$H796)+1,0)=N796,"",INDEX(Mal!L$9:L$431,COUNTIF($E$108:$F796,"")-COUNT($H$108:$H796)+1,0)),"")</f>
        <v>#N/A</v>
      </c>
      <c r="O797" s="39" t="e">
        <f>IF($E797="",IF(INDEX(Mal!M$9:M$431,COUNTIF($E$108:$F796,"")-COUNT($H$108:$H796)+1,0)=O796,"",INDEX(Mal!M$9:M$431,COUNTIF($E$108:$F796,"")-COUNT($H$108:$H796)+1,0)),"")</f>
        <v>#N/A</v>
      </c>
      <c r="P797" s="39" t="e">
        <f>IF($E797="",IF(INDEX(Mal!N$9:N$431,COUNTIF($E$108:$F796,"")-COUNT($H$108:$H796)+1,0)=P796,"",INDEX(Mal!N$9:N$431,COUNTIF($E$108:$F796,"")-COUNT($H$108:$H796)+1,0)),"")</f>
        <v>#N/A</v>
      </c>
      <c r="Q797" s="39" t="e">
        <f>IF($E797="",IF(INDEX(Mal!O$9:O$431,COUNTIF($E$108:$F796,"")-COUNT($H$108:$H796)+1,0)=Q796,"",INDEX(Mal!O$9:O$431,COUNTIF($E$108:$F796,"")-COUNT($H$108:$H796)+1,0)),"")</f>
        <v>#N/A</v>
      </c>
      <c r="R797" s="39" t="e">
        <f>IF($E797="",IF(INDEX(Mal!P$9:P$431,COUNTIF($E$108:$F796,"")-COUNT($H$108:$H796)+1,0)=R796,"",INDEX(Mal!P$9:P$431,COUNTIF($E$108:$F796,"")-COUNT($H$108:$H796)+1,0)),"")</f>
        <v>#N/A</v>
      </c>
      <c r="S797" s="39" t="e">
        <f>IF($E797="",IF(INDEX(Mal!Q$9:Q$431,COUNTIF($E$108:$F796,"")-COUNT($H$108:$H796)+1,0)=S796,"",INDEX(Mal!Q$9:Q$431,COUNTIF($E$108:$F796,"")-COUNT($H$108:$H796)+1,0)),"")</f>
        <v>#N/A</v>
      </c>
      <c r="T797" s="39" t="e">
        <f>IF($E797="",IF(INDEX(Mal!R$9:R$431,COUNTIF($E$108:$F796,"")-COUNT($H$108:$H796)+1,0)=T796,"",INDEX(Mal!R$9:R$431,COUNTIF($E$108:$F796,"")-COUNT($H$108:$H796)+1,0)),"")</f>
        <v>#N/A</v>
      </c>
      <c r="U797" s="39" t="e">
        <f>IF($E797="",IF(INDEX(Mal!S$9:S$431,COUNTIF($E$108:$F796,"")-COUNT($H$108:$H796)+1,0)=U796,"",INDEX(Mal!S$9:S$431,COUNTIF($E$108:$F796,"")-COUNT($H$108:$H796)+1,0)),"")</f>
        <v>#N/A</v>
      </c>
      <c r="V797" s="39" t="e">
        <f t="shared" si="40"/>
        <v>#N/A</v>
      </c>
      <c r="W797" s="39" t="e">
        <f>IF(IF(AND(E797="",F797=""),INDEX(Mal!I$9:I$431,(COUNT($H$108:$H797)-COUNTIF($V$108:$V797,"")),0),"")="","",IF(AND(E797="",F797=""),INDEX(Mal!I$9:I$431,(COUNT($H$108:$H797)-COUNTIF($V$108:$V797,"")),0),""))</f>
        <v>#N/A</v>
      </c>
      <c r="X797" s="39" t="e">
        <f>IF($E797="",IF(INDEX(Mal!J$9:J$431,COUNTIF($E$108:$F796,"")-COUNT($H$108:$H796)+1,0)=X796,"",INDEX(Mal!J$9:J$431,COUNTIF($E$108:$F796,"")-COUNT($H$108:$H796)+1,0)),"")</f>
        <v>#N/A</v>
      </c>
      <c r="Y797" s="39" t="e">
        <f>IF(AND(Y796="",$H797=$H796),"",IF(VLOOKUP($H797,Mal!$A$9:$T$431,20,0)='Sales Orders'!Y796,"",VLOOKUP($H797,Mal!$A$9:$T$431,20,0)))</f>
        <v>#N/A</v>
      </c>
      <c r="Z797" s="39" t="e">
        <f t="shared" si="41"/>
        <v>#N/A</v>
      </c>
    </row>
    <row r="798" spans="1:26">
      <c r="A798" t="str">
        <f>IFERROR(IF(VLOOKUP(H798,Mal!$A$9:$A$431,1,0),"","END"),"END")</f>
        <v>END</v>
      </c>
      <c r="B798" s="39" t="e">
        <f>IF($E798="",IF(INDEX(Mal!$D$9:$D$431,COUNTIF($E$108:$F797,"")-COUNT($H$108:$H797)+1,0)=B797,"",INDEX(Mal!$D$9:$D$431,COUNTIF($E$108:$F797,"")-COUNT($H$108:$H797)+1,0)),"")</f>
        <v>#N/A</v>
      </c>
      <c r="C798" s="39" t="e">
        <f t="shared" si="42"/>
        <v>#N/A</v>
      </c>
      <c r="D798" s="39" t="e">
        <f>IF($E798="",IF(INDEX(Mal!$F$9:$F$431,COUNTIF($E$108:$F797,"")-COUNT($H$108:$H797)+1,0)=D797,"",INDEX(Mal!$F$9:$F$431,COUNTIF($E$108:$F797,"")-COUNT($H$108:$H797)+1,0)),"")</f>
        <v>#N/A</v>
      </c>
      <c r="E798" s="39" t="e">
        <f>IF(AND(E797="",$H798=$H797),"",IF(VLOOKUP(H798,Mal!$A$9:$B$431,2,0)='Sales Orders'!E797,"",VLOOKUP($H798,Mal!$A$9:$B$431,2,0)))</f>
        <v>#N/A</v>
      </c>
      <c r="F798" s="39" t="e">
        <f>IF($E798="",IF(INDEX(Mal!$C$9:$C$431,COUNTIF($E$108:$F797,"")-COUNT($H$108:$H797)+1,0)=F797,"",INDEX(Mal!$C$9:$C$431,COUNTIF($E$108:$F797,"")-COUNT($H$108:$H797)+1,0)),"")</f>
        <v>#N/A</v>
      </c>
      <c r="G798" s="39" t="e">
        <f t="shared" si="43"/>
        <v>#N/A</v>
      </c>
      <c r="H798" s="39">
        <f>IF(COUNTIF(Mal!$A$9:$A$431,'Sales Orders'!H797)+COUNTIFS(Mal!$A$9:$A$431,H797,Mal!$B$9:$B$431,"&lt;&gt;")+COUNTIFS(Mal!$A$9:$A$431,H797,Mal!$C$9:$C$431,"&lt;&gt;")=COUNTIF('Sales Orders'!$H$108:H797,'Sales Orders'!H797),'Sales Orders'!H797+1,'Sales Orders'!H797)</f>
        <v>2</v>
      </c>
      <c r="I798" s="39" t="e">
        <f>IF(E798="","",IF(Mal!$C$5="","",Mal!$C$5))</f>
        <v>#N/A</v>
      </c>
      <c r="J798" s="39" t="e">
        <f>IF(AND(J797="",$H798=$H797),"",IF(VLOOKUP($H798,Mal!$A$9:$H$431,7,0)='Sales Orders'!J797,"",VLOOKUP($H798,Mal!$A$9:$H$431,7,0)))</f>
        <v>#N/A</v>
      </c>
      <c r="K798" s="39" t="e">
        <f>IF(AND(K797="",$H798=$H797),"",IF(VLOOKUP($H798,Mal!$A$9:$H$431,8,0)='Sales Orders'!K797,"",VLOOKUP($H798,Mal!$A$9:$H$431,8,0)))</f>
        <v>#N/A</v>
      </c>
      <c r="L798" s="39" t="e">
        <f>IF(E798="","",IF(Mal!$C$6="","",Mal!$C$6))</f>
        <v>#N/A</v>
      </c>
      <c r="M798" s="39" t="e">
        <f>IF($E798="",IF(INDEX(Mal!K$9:K$431,COUNTIF($E$108:$F797,"")-COUNT($H$108:$H797)+1,0)=M797,"",INDEX(Mal!K$9:K$431,COUNTIF($E$108:$F797,"")-COUNT($H$108:$H797)+1,0)),"")</f>
        <v>#N/A</v>
      </c>
      <c r="N798" s="39" t="e">
        <f>IF($E798="",IF(INDEX(Mal!L$9:L$431,COUNTIF($E$108:$F797,"")-COUNT($H$108:$H797)+1,0)=N797,"",INDEX(Mal!L$9:L$431,COUNTIF($E$108:$F797,"")-COUNT($H$108:$H797)+1,0)),"")</f>
        <v>#N/A</v>
      </c>
      <c r="O798" s="39" t="e">
        <f>IF($E798="",IF(INDEX(Mal!M$9:M$431,COUNTIF($E$108:$F797,"")-COUNT($H$108:$H797)+1,0)=O797,"",INDEX(Mal!M$9:M$431,COUNTIF($E$108:$F797,"")-COUNT($H$108:$H797)+1,0)),"")</f>
        <v>#N/A</v>
      </c>
      <c r="P798" s="39" t="e">
        <f>IF($E798="",IF(INDEX(Mal!N$9:N$431,COUNTIF($E$108:$F797,"")-COUNT($H$108:$H797)+1,0)=P797,"",INDEX(Mal!N$9:N$431,COUNTIF($E$108:$F797,"")-COUNT($H$108:$H797)+1,0)),"")</f>
        <v>#N/A</v>
      </c>
      <c r="Q798" s="39" t="e">
        <f>IF($E798="",IF(INDEX(Mal!O$9:O$431,COUNTIF($E$108:$F797,"")-COUNT($H$108:$H797)+1,0)=Q797,"",INDEX(Mal!O$9:O$431,COUNTIF($E$108:$F797,"")-COUNT($H$108:$H797)+1,0)),"")</f>
        <v>#N/A</v>
      </c>
      <c r="R798" s="39" t="e">
        <f>IF($E798="",IF(INDEX(Mal!P$9:P$431,COUNTIF($E$108:$F797,"")-COUNT($H$108:$H797)+1,0)=R797,"",INDEX(Mal!P$9:P$431,COUNTIF($E$108:$F797,"")-COUNT($H$108:$H797)+1,0)),"")</f>
        <v>#N/A</v>
      </c>
      <c r="S798" s="39" t="e">
        <f>IF($E798="",IF(INDEX(Mal!Q$9:Q$431,COUNTIF($E$108:$F797,"")-COUNT($H$108:$H797)+1,0)=S797,"",INDEX(Mal!Q$9:Q$431,COUNTIF($E$108:$F797,"")-COUNT($H$108:$H797)+1,0)),"")</f>
        <v>#N/A</v>
      </c>
      <c r="T798" s="39" t="e">
        <f>IF($E798="",IF(INDEX(Mal!R$9:R$431,COUNTIF($E$108:$F797,"")-COUNT($H$108:$H797)+1,0)=T797,"",INDEX(Mal!R$9:R$431,COUNTIF($E$108:$F797,"")-COUNT($H$108:$H797)+1,0)),"")</f>
        <v>#N/A</v>
      </c>
      <c r="U798" s="39" t="e">
        <f>IF($E798="",IF(INDEX(Mal!S$9:S$431,COUNTIF($E$108:$F797,"")-COUNT($H$108:$H797)+1,0)=U797,"",INDEX(Mal!S$9:S$431,COUNTIF($E$108:$F797,"")-COUNT($H$108:$H797)+1,0)),"")</f>
        <v>#N/A</v>
      </c>
      <c r="V798" s="39" t="e">
        <f t="shared" si="40"/>
        <v>#N/A</v>
      </c>
      <c r="W798" s="39" t="e">
        <f>IF(IF(AND(E798="",F798=""),INDEX(Mal!I$9:I$431,(COUNT($H$108:$H798)-COUNTIF($V$108:$V798,"")),0),"")="","",IF(AND(E798="",F798=""),INDEX(Mal!I$9:I$431,(COUNT($H$108:$H798)-COUNTIF($V$108:$V798,"")),0),""))</f>
        <v>#N/A</v>
      </c>
      <c r="X798" s="39" t="e">
        <f>IF($E798="",IF(INDEX(Mal!J$9:J$431,COUNTIF($E$108:$F797,"")-COUNT($H$108:$H797)+1,0)=X797,"",INDEX(Mal!J$9:J$431,COUNTIF($E$108:$F797,"")-COUNT($H$108:$H797)+1,0)),"")</f>
        <v>#N/A</v>
      </c>
      <c r="Y798" s="39" t="e">
        <f>IF(AND(Y797="",$H798=$H797),"",IF(VLOOKUP($H798,Mal!$A$9:$T$431,20,0)='Sales Orders'!Y797,"",VLOOKUP($H798,Mal!$A$9:$T$431,20,0)))</f>
        <v>#N/A</v>
      </c>
      <c r="Z798" s="39" t="e">
        <f t="shared" si="41"/>
        <v>#N/A</v>
      </c>
    </row>
    <row r="799" spans="1:26">
      <c r="A799" t="str">
        <f>IFERROR(IF(VLOOKUP(H799,Mal!$A$9:$A$431,1,0),"","END"),"END")</f>
        <v>END</v>
      </c>
      <c r="B799" s="39" t="e">
        <f>IF($E799="",IF(INDEX(Mal!$D$9:$D$431,COUNTIF($E$108:$F798,"")-COUNT($H$108:$H798)+1,0)=B798,"",INDEX(Mal!$D$9:$D$431,COUNTIF($E$108:$F798,"")-COUNT($H$108:$H798)+1,0)),"")</f>
        <v>#N/A</v>
      </c>
      <c r="C799" s="39" t="e">
        <f t="shared" si="42"/>
        <v>#N/A</v>
      </c>
      <c r="D799" s="39" t="e">
        <f>IF($E799="",IF(INDEX(Mal!$F$9:$F$431,COUNTIF($E$108:$F798,"")-COUNT($H$108:$H798)+1,0)=D798,"",INDEX(Mal!$F$9:$F$431,COUNTIF($E$108:$F798,"")-COUNT($H$108:$H798)+1,0)),"")</f>
        <v>#N/A</v>
      </c>
      <c r="E799" s="39" t="e">
        <f>IF(AND(E798="",$H799=$H798),"",IF(VLOOKUP(H799,Mal!$A$9:$B$431,2,0)='Sales Orders'!E798,"",VLOOKUP($H799,Mal!$A$9:$B$431,2,0)))</f>
        <v>#N/A</v>
      </c>
      <c r="F799" s="39" t="e">
        <f>IF($E799="",IF(INDEX(Mal!$C$9:$C$431,COUNTIF($E$108:$F798,"")-COUNT($H$108:$H798)+1,0)=F798,"",INDEX(Mal!$C$9:$C$431,COUNTIF($E$108:$F798,"")-COUNT($H$108:$H798)+1,0)),"")</f>
        <v>#N/A</v>
      </c>
      <c r="G799" s="39" t="e">
        <f t="shared" si="43"/>
        <v>#N/A</v>
      </c>
      <c r="H799" s="39">
        <f>IF(COUNTIF(Mal!$A$9:$A$431,'Sales Orders'!H798)+COUNTIFS(Mal!$A$9:$A$431,H798,Mal!$B$9:$B$431,"&lt;&gt;")+COUNTIFS(Mal!$A$9:$A$431,H798,Mal!$C$9:$C$431,"&lt;&gt;")=COUNTIF('Sales Orders'!$H$108:H798,'Sales Orders'!H798),'Sales Orders'!H798+1,'Sales Orders'!H798)</f>
        <v>2</v>
      </c>
      <c r="I799" s="39" t="e">
        <f>IF(E799="","",IF(Mal!$C$5="","",Mal!$C$5))</f>
        <v>#N/A</v>
      </c>
      <c r="J799" s="39" t="e">
        <f>IF(AND(J798="",$H799=$H798),"",IF(VLOOKUP($H799,Mal!$A$9:$H$431,7,0)='Sales Orders'!J798,"",VLOOKUP($H799,Mal!$A$9:$H$431,7,0)))</f>
        <v>#N/A</v>
      </c>
      <c r="K799" s="39" t="e">
        <f>IF(AND(K798="",$H799=$H798),"",IF(VLOOKUP($H799,Mal!$A$9:$H$431,8,0)='Sales Orders'!K798,"",VLOOKUP($H799,Mal!$A$9:$H$431,8,0)))</f>
        <v>#N/A</v>
      </c>
      <c r="L799" s="39" t="e">
        <f>IF(E799="","",IF(Mal!$C$6="","",Mal!$C$6))</f>
        <v>#N/A</v>
      </c>
      <c r="M799" s="39" t="e">
        <f>IF($E799="",IF(INDEX(Mal!K$9:K$431,COUNTIF($E$108:$F798,"")-COUNT($H$108:$H798)+1,0)=M798,"",INDEX(Mal!K$9:K$431,COUNTIF($E$108:$F798,"")-COUNT($H$108:$H798)+1,0)),"")</f>
        <v>#N/A</v>
      </c>
      <c r="N799" s="39" t="e">
        <f>IF($E799="",IF(INDEX(Mal!L$9:L$431,COUNTIF($E$108:$F798,"")-COUNT($H$108:$H798)+1,0)=N798,"",INDEX(Mal!L$9:L$431,COUNTIF($E$108:$F798,"")-COUNT($H$108:$H798)+1,0)),"")</f>
        <v>#N/A</v>
      </c>
      <c r="O799" s="39" t="e">
        <f>IF($E799="",IF(INDEX(Mal!M$9:M$431,COUNTIF($E$108:$F798,"")-COUNT($H$108:$H798)+1,0)=O798,"",INDEX(Mal!M$9:M$431,COUNTIF($E$108:$F798,"")-COUNT($H$108:$H798)+1,0)),"")</f>
        <v>#N/A</v>
      </c>
      <c r="P799" s="39" t="e">
        <f>IF($E799="",IF(INDEX(Mal!N$9:N$431,COUNTIF($E$108:$F798,"")-COUNT($H$108:$H798)+1,0)=P798,"",INDEX(Mal!N$9:N$431,COUNTIF($E$108:$F798,"")-COUNT($H$108:$H798)+1,0)),"")</f>
        <v>#N/A</v>
      </c>
      <c r="Q799" s="39" t="e">
        <f>IF($E799="",IF(INDEX(Mal!O$9:O$431,COUNTIF($E$108:$F798,"")-COUNT($H$108:$H798)+1,0)=Q798,"",INDEX(Mal!O$9:O$431,COUNTIF($E$108:$F798,"")-COUNT($H$108:$H798)+1,0)),"")</f>
        <v>#N/A</v>
      </c>
      <c r="R799" s="39" t="e">
        <f>IF($E799="",IF(INDEX(Mal!P$9:P$431,COUNTIF($E$108:$F798,"")-COUNT($H$108:$H798)+1,0)=R798,"",INDEX(Mal!P$9:P$431,COUNTIF($E$108:$F798,"")-COUNT($H$108:$H798)+1,0)),"")</f>
        <v>#N/A</v>
      </c>
      <c r="S799" s="39" t="e">
        <f>IF($E799="",IF(INDEX(Mal!Q$9:Q$431,COUNTIF($E$108:$F798,"")-COUNT($H$108:$H798)+1,0)=S798,"",INDEX(Mal!Q$9:Q$431,COUNTIF($E$108:$F798,"")-COUNT($H$108:$H798)+1,0)),"")</f>
        <v>#N/A</v>
      </c>
      <c r="T799" s="39" t="e">
        <f>IF($E799="",IF(INDEX(Mal!R$9:R$431,COUNTIF($E$108:$F798,"")-COUNT($H$108:$H798)+1,0)=T798,"",INDEX(Mal!R$9:R$431,COUNTIF($E$108:$F798,"")-COUNT($H$108:$H798)+1,0)),"")</f>
        <v>#N/A</v>
      </c>
      <c r="U799" s="39" t="e">
        <f>IF($E799="",IF(INDEX(Mal!S$9:S$431,COUNTIF($E$108:$F798,"")-COUNT($H$108:$H798)+1,0)=U798,"",INDEX(Mal!S$9:S$431,COUNTIF($E$108:$F798,"")-COUNT($H$108:$H798)+1,0)),"")</f>
        <v>#N/A</v>
      </c>
      <c r="V799" s="39" t="e">
        <f t="shared" si="40"/>
        <v>#N/A</v>
      </c>
      <c r="W799" s="39" t="e">
        <f>IF(IF(AND(E799="",F799=""),INDEX(Mal!I$9:I$431,(COUNT($H$108:$H799)-COUNTIF($V$108:$V799,"")),0),"")="","",IF(AND(E799="",F799=""),INDEX(Mal!I$9:I$431,(COUNT($H$108:$H799)-COUNTIF($V$108:$V799,"")),0),""))</f>
        <v>#N/A</v>
      </c>
      <c r="X799" s="39" t="e">
        <f>IF($E799="",IF(INDEX(Mal!J$9:J$431,COUNTIF($E$108:$F798,"")-COUNT($H$108:$H798)+1,0)=X798,"",INDEX(Mal!J$9:J$431,COUNTIF($E$108:$F798,"")-COUNT($H$108:$H798)+1,0)),"")</f>
        <v>#N/A</v>
      </c>
      <c r="Y799" s="39" t="e">
        <f>IF(AND(Y798="",$H799=$H798),"",IF(VLOOKUP($H799,Mal!$A$9:$T$431,20,0)='Sales Orders'!Y798,"",VLOOKUP($H799,Mal!$A$9:$T$431,20,0)))</f>
        <v>#N/A</v>
      </c>
      <c r="Z799" s="39" t="e">
        <f t="shared" si="41"/>
        <v>#N/A</v>
      </c>
    </row>
    <row r="800" spans="1:26">
      <c r="A800" t="str">
        <f>IFERROR(IF(VLOOKUP(H800,Mal!$A$9:$A$431,1,0),"","END"),"END")</f>
        <v>END</v>
      </c>
      <c r="B800" s="39" t="e">
        <f>IF($E800="",IF(INDEX(Mal!$D$9:$D$431,COUNTIF($E$108:$F799,"")-COUNT($H$108:$H799)+1,0)=B799,"",INDEX(Mal!$D$9:$D$431,COUNTIF($E$108:$F799,"")-COUNT($H$108:$H799)+1,0)),"")</f>
        <v>#N/A</v>
      </c>
      <c r="C800" s="39" t="e">
        <f t="shared" si="42"/>
        <v>#N/A</v>
      </c>
      <c r="D800" s="39" t="e">
        <f>IF($E800="",IF(INDEX(Mal!$F$9:$F$431,COUNTIF($E$108:$F799,"")-COUNT($H$108:$H799)+1,0)=D799,"",INDEX(Mal!$F$9:$F$431,COUNTIF($E$108:$F799,"")-COUNT($H$108:$H799)+1,0)),"")</f>
        <v>#N/A</v>
      </c>
      <c r="E800" s="39" t="e">
        <f>IF(AND(E799="",$H800=$H799),"",IF(VLOOKUP(H800,Mal!$A$9:$B$431,2,0)='Sales Orders'!E799,"",VLOOKUP($H800,Mal!$A$9:$B$431,2,0)))</f>
        <v>#N/A</v>
      </c>
      <c r="F800" s="39" t="e">
        <f>IF($E800="",IF(INDEX(Mal!$C$9:$C$431,COUNTIF($E$108:$F799,"")-COUNT($H$108:$H799)+1,0)=F799,"",INDEX(Mal!$C$9:$C$431,COUNTIF($E$108:$F799,"")-COUNT($H$108:$H799)+1,0)),"")</f>
        <v>#N/A</v>
      </c>
      <c r="G800" s="39" t="e">
        <f t="shared" si="43"/>
        <v>#N/A</v>
      </c>
      <c r="H800" s="39">
        <f>IF(COUNTIF(Mal!$A$9:$A$431,'Sales Orders'!H799)+COUNTIFS(Mal!$A$9:$A$431,H799,Mal!$B$9:$B$431,"&lt;&gt;")+COUNTIFS(Mal!$A$9:$A$431,H799,Mal!$C$9:$C$431,"&lt;&gt;")=COUNTIF('Sales Orders'!$H$108:H799,'Sales Orders'!H799),'Sales Orders'!H799+1,'Sales Orders'!H799)</f>
        <v>2</v>
      </c>
      <c r="I800" s="39" t="e">
        <f>IF(E800="","",IF(Mal!$C$5="","",Mal!$C$5))</f>
        <v>#N/A</v>
      </c>
      <c r="J800" s="39" t="e">
        <f>IF(AND(J799="",$H800=$H799),"",IF(VLOOKUP($H800,Mal!$A$9:$H$431,7,0)='Sales Orders'!J799,"",VLOOKUP($H800,Mal!$A$9:$H$431,7,0)))</f>
        <v>#N/A</v>
      </c>
      <c r="K800" s="39" t="e">
        <f>IF(AND(K799="",$H800=$H799),"",IF(VLOOKUP($H800,Mal!$A$9:$H$431,8,0)='Sales Orders'!K799,"",VLOOKUP($H800,Mal!$A$9:$H$431,8,0)))</f>
        <v>#N/A</v>
      </c>
      <c r="L800" s="39" t="e">
        <f>IF(E800="","",IF(Mal!$C$6="","",Mal!$C$6))</f>
        <v>#N/A</v>
      </c>
      <c r="M800" s="39" t="e">
        <f>IF($E800="",IF(INDEX(Mal!K$9:K$431,COUNTIF($E$108:$F799,"")-COUNT($H$108:$H799)+1,0)=M799,"",INDEX(Mal!K$9:K$431,COUNTIF($E$108:$F799,"")-COUNT($H$108:$H799)+1,0)),"")</f>
        <v>#N/A</v>
      </c>
      <c r="N800" s="39" t="e">
        <f>IF($E800="",IF(INDEX(Mal!L$9:L$431,COUNTIF($E$108:$F799,"")-COUNT($H$108:$H799)+1,0)=N799,"",INDEX(Mal!L$9:L$431,COUNTIF($E$108:$F799,"")-COUNT($H$108:$H799)+1,0)),"")</f>
        <v>#N/A</v>
      </c>
      <c r="O800" s="39" t="e">
        <f>IF($E800="",IF(INDEX(Mal!M$9:M$431,COUNTIF($E$108:$F799,"")-COUNT($H$108:$H799)+1,0)=O799,"",INDEX(Mal!M$9:M$431,COUNTIF($E$108:$F799,"")-COUNT($H$108:$H799)+1,0)),"")</f>
        <v>#N/A</v>
      </c>
      <c r="P800" s="39" t="e">
        <f>IF($E800="",IF(INDEX(Mal!N$9:N$431,COUNTIF($E$108:$F799,"")-COUNT($H$108:$H799)+1,0)=P799,"",INDEX(Mal!N$9:N$431,COUNTIF($E$108:$F799,"")-COUNT($H$108:$H799)+1,0)),"")</f>
        <v>#N/A</v>
      </c>
      <c r="Q800" s="39" t="e">
        <f>IF($E800="",IF(INDEX(Mal!O$9:O$431,COUNTIF($E$108:$F799,"")-COUNT($H$108:$H799)+1,0)=Q799,"",INDEX(Mal!O$9:O$431,COUNTIF($E$108:$F799,"")-COUNT($H$108:$H799)+1,0)),"")</f>
        <v>#N/A</v>
      </c>
      <c r="R800" s="39" t="e">
        <f>IF($E800="",IF(INDEX(Mal!P$9:P$431,COUNTIF($E$108:$F799,"")-COUNT($H$108:$H799)+1,0)=R799,"",INDEX(Mal!P$9:P$431,COUNTIF($E$108:$F799,"")-COUNT($H$108:$H799)+1,0)),"")</f>
        <v>#N/A</v>
      </c>
      <c r="S800" s="39" t="e">
        <f>IF($E800="",IF(INDEX(Mal!Q$9:Q$431,COUNTIF($E$108:$F799,"")-COUNT($H$108:$H799)+1,0)=S799,"",INDEX(Mal!Q$9:Q$431,COUNTIF($E$108:$F799,"")-COUNT($H$108:$H799)+1,0)),"")</f>
        <v>#N/A</v>
      </c>
      <c r="T800" s="39" t="e">
        <f>IF($E800="",IF(INDEX(Mal!R$9:R$431,COUNTIF($E$108:$F799,"")-COUNT($H$108:$H799)+1,0)=T799,"",INDEX(Mal!R$9:R$431,COUNTIF($E$108:$F799,"")-COUNT($H$108:$H799)+1,0)),"")</f>
        <v>#N/A</v>
      </c>
      <c r="U800" s="39" t="e">
        <f>IF($E800="",IF(INDEX(Mal!S$9:S$431,COUNTIF($E$108:$F799,"")-COUNT($H$108:$H799)+1,0)=U799,"",INDEX(Mal!S$9:S$431,COUNTIF($E$108:$F799,"")-COUNT($H$108:$H799)+1,0)),"")</f>
        <v>#N/A</v>
      </c>
      <c r="V800" s="39" t="e">
        <f t="shared" si="40"/>
        <v>#N/A</v>
      </c>
      <c r="W800" s="39" t="e">
        <f>IF(IF(AND(E800="",F800=""),INDEX(Mal!I$9:I$431,(COUNT($H$108:$H800)-COUNTIF($V$108:$V800,"")),0),"")="","",IF(AND(E800="",F800=""),INDEX(Mal!I$9:I$431,(COUNT($H$108:$H800)-COUNTIF($V$108:$V800,"")),0),""))</f>
        <v>#N/A</v>
      </c>
      <c r="X800" s="39" t="e">
        <f>IF($E800="",IF(INDEX(Mal!J$9:J$431,COUNTIF($E$108:$F799,"")-COUNT($H$108:$H799)+1,0)=X799,"",INDEX(Mal!J$9:J$431,COUNTIF($E$108:$F799,"")-COUNT($H$108:$H799)+1,0)),"")</f>
        <v>#N/A</v>
      </c>
      <c r="Y800" s="39" t="e">
        <f>IF(AND(Y799="",$H800=$H799),"",IF(VLOOKUP($H800,Mal!$A$9:$T$431,20,0)='Sales Orders'!Y799,"",VLOOKUP($H800,Mal!$A$9:$T$431,20,0)))</f>
        <v>#N/A</v>
      </c>
      <c r="Z800" s="39" t="e">
        <f t="shared" si="41"/>
        <v>#N/A</v>
      </c>
    </row>
    <row r="801" spans="1:26">
      <c r="A801" t="str">
        <f>IFERROR(IF(VLOOKUP(H801,Mal!$A$9:$A$431,1,0),"","END"),"END")</f>
        <v>END</v>
      </c>
      <c r="B801" s="39" t="e">
        <f>IF($E801="",IF(INDEX(Mal!$D$9:$D$431,COUNTIF($E$108:$F800,"")-COUNT($H$108:$H800)+1,0)=B800,"",INDEX(Mal!$D$9:$D$431,COUNTIF($E$108:$F800,"")-COUNT($H$108:$H800)+1,0)),"")</f>
        <v>#N/A</v>
      </c>
      <c r="C801" s="39" t="e">
        <f t="shared" si="42"/>
        <v>#N/A</v>
      </c>
      <c r="D801" s="39" t="e">
        <f>IF($E801="",IF(INDEX(Mal!$F$9:$F$431,COUNTIF($E$108:$F800,"")-COUNT($H$108:$H800)+1,0)=D800,"",INDEX(Mal!$F$9:$F$431,COUNTIF($E$108:$F800,"")-COUNT($H$108:$H800)+1,0)),"")</f>
        <v>#N/A</v>
      </c>
      <c r="E801" s="39" t="e">
        <f>IF(AND(E800="",$H801=$H800),"",IF(VLOOKUP(H801,Mal!$A$9:$B$431,2,0)='Sales Orders'!E800,"",VLOOKUP($H801,Mal!$A$9:$B$431,2,0)))</f>
        <v>#N/A</v>
      </c>
      <c r="F801" s="39" t="e">
        <f>IF($E801="",IF(INDEX(Mal!$C$9:$C$431,COUNTIF($E$108:$F800,"")-COUNT($H$108:$H800)+1,0)=F800,"",INDEX(Mal!$C$9:$C$431,COUNTIF($E$108:$F800,"")-COUNT($H$108:$H800)+1,0)),"")</f>
        <v>#N/A</v>
      </c>
      <c r="G801" s="39" t="e">
        <f t="shared" si="43"/>
        <v>#N/A</v>
      </c>
      <c r="H801" s="39">
        <f>IF(COUNTIF(Mal!$A$9:$A$431,'Sales Orders'!H800)+COUNTIFS(Mal!$A$9:$A$431,H800,Mal!$B$9:$B$431,"&lt;&gt;")+COUNTIFS(Mal!$A$9:$A$431,H800,Mal!$C$9:$C$431,"&lt;&gt;")=COUNTIF('Sales Orders'!$H$108:H800,'Sales Orders'!H800),'Sales Orders'!H800+1,'Sales Orders'!H800)</f>
        <v>2</v>
      </c>
      <c r="I801" s="39" t="e">
        <f>IF(E801="","",IF(Mal!$C$5="","",Mal!$C$5))</f>
        <v>#N/A</v>
      </c>
      <c r="J801" s="39" t="e">
        <f>IF(AND(J800="",$H801=$H800),"",IF(VLOOKUP($H801,Mal!$A$9:$H$431,7,0)='Sales Orders'!J800,"",VLOOKUP($H801,Mal!$A$9:$H$431,7,0)))</f>
        <v>#N/A</v>
      </c>
      <c r="K801" s="39" t="e">
        <f>IF(AND(K800="",$H801=$H800),"",IF(VLOOKUP($H801,Mal!$A$9:$H$431,8,0)='Sales Orders'!K800,"",VLOOKUP($H801,Mal!$A$9:$H$431,8,0)))</f>
        <v>#N/A</v>
      </c>
      <c r="L801" s="39" t="e">
        <f>IF(E801="","",IF(Mal!$C$6="","",Mal!$C$6))</f>
        <v>#N/A</v>
      </c>
      <c r="M801" s="39" t="e">
        <f>IF($E801="",IF(INDEX(Mal!K$9:K$431,COUNTIF($E$108:$F800,"")-COUNT($H$108:$H800)+1,0)=M800,"",INDEX(Mal!K$9:K$431,COUNTIF($E$108:$F800,"")-COUNT($H$108:$H800)+1,0)),"")</f>
        <v>#N/A</v>
      </c>
      <c r="N801" s="39" t="e">
        <f>IF($E801="",IF(INDEX(Mal!L$9:L$431,COUNTIF($E$108:$F800,"")-COUNT($H$108:$H800)+1,0)=N800,"",INDEX(Mal!L$9:L$431,COUNTIF($E$108:$F800,"")-COUNT($H$108:$H800)+1,0)),"")</f>
        <v>#N/A</v>
      </c>
      <c r="O801" s="39" t="e">
        <f>IF($E801="",IF(INDEX(Mal!M$9:M$431,COUNTIF($E$108:$F800,"")-COUNT($H$108:$H800)+1,0)=O800,"",INDEX(Mal!M$9:M$431,COUNTIF($E$108:$F800,"")-COUNT($H$108:$H800)+1,0)),"")</f>
        <v>#N/A</v>
      </c>
      <c r="P801" s="39" t="e">
        <f>IF($E801="",IF(INDEX(Mal!N$9:N$431,COUNTIF($E$108:$F800,"")-COUNT($H$108:$H800)+1,0)=P800,"",INDEX(Mal!N$9:N$431,COUNTIF($E$108:$F800,"")-COUNT($H$108:$H800)+1,0)),"")</f>
        <v>#N/A</v>
      </c>
      <c r="Q801" s="39" t="e">
        <f>IF($E801="",IF(INDEX(Mal!O$9:O$431,COUNTIF($E$108:$F800,"")-COUNT($H$108:$H800)+1,0)=Q800,"",INDEX(Mal!O$9:O$431,COUNTIF($E$108:$F800,"")-COUNT($H$108:$H800)+1,0)),"")</f>
        <v>#N/A</v>
      </c>
      <c r="R801" s="39" t="e">
        <f>IF($E801="",IF(INDEX(Mal!P$9:P$431,COUNTIF($E$108:$F800,"")-COUNT($H$108:$H800)+1,0)=R800,"",INDEX(Mal!P$9:P$431,COUNTIF($E$108:$F800,"")-COUNT($H$108:$H800)+1,0)),"")</f>
        <v>#N/A</v>
      </c>
      <c r="S801" s="39" t="e">
        <f>IF($E801="",IF(INDEX(Mal!Q$9:Q$431,COUNTIF($E$108:$F800,"")-COUNT($H$108:$H800)+1,0)=S800,"",INDEX(Mal!Q$9:Q$431,COUNTIF($E$108:$F800,"")-COUNT($H$108:$H800)+1,0)),"")</f>
        <v>#N/A</v>
      </c>
      <c r="T801" s="39" t="e">
        <f>IF($E801="",IF(INDEX(Mal!R$9:R$431,COUNTIF($E$108:$F800,"")-COUNT($H$108:$H800)+1,0)=T800,"",INDEX(Mal!R$9:R$431,COUNTIF($E$108:$F800,"")-COUNT($H$108:$H800)+1,0)),"")</f>
        <v>#N/A</v>
      </c>
      <c r="U801" s="39" t="e">
        <f>IF($E801="",IF(INDEX(Mal!S$9:S$431,COUNTIF($E$108:$F800,"")-COUNT($H$108:$H800)+1,0)=U800,"",INDEX(Mal!S$9:S$431,COUNTIF($E$108:$F800,"")-COUNT($H$108:$H800)+1,0)),"")</f>
        <v>#N/A</v>
      </c>
      <c r="V801" s="39" t="e">
        <f t="shared" si="40"/>
        <v>#N/A</v>
      </c>
      <c r="W801" s="39" t="e">
        <f>IF(IF(AND(E801="",F801=""),INDEX(Mal!I$9:I$431,(COUNT($H$108:$H801)-COUNTIF($V$108:$V801,"")),0),"")="","",IF(AND(E801="",F801=""),INDEX(Mal!I$9:I$431,(COUNT($H$108:$H801)-COUNTIF($V$108:$V801,"")),0),""))</f>
        <v>#N/A</v>
      </c>
      <c r="X801" s="39" t="e">
        <f>IF($E801="",IF(INDEX(Mal!J$9:J$431,COUNTIF($E$108:$F800,"")-COUNT($H$108:$H800)+1,0)=X800,"",INDEX(Mal!J$9:J$431,COUNTIF($E$108:$F800,"")-COUNT($H$108:$H800)+1,0)),"")</f>
        <v>#N/A</v>
      </c>
      <c r="Y801" s="39" t="e">
        <f>IF(AND(Y800="",$H801=$H800),"",IF(VLOOKUP($H801,Mal!$A$9:$T$431,20,0)='Sales Orders'!Y800,"",VLOOKUP($H801,Mal!$A$9:$T$431,20,0)))</f>
        <v>#N/A</v>
      </c>
      <c r="Z801" s="39" t="e">
        <f t="shared" si="41"/>
        <v>#N/A</v>
      </c>
    </row>
    <row r="802" spans="1:26">
      <c r="A802" t="str">
        <f>IFERROR(IF(VLOOKUP(H802,Mal!$A$9:$A$431,1,0),"","END"),"END")</f>
        <v>END</v>
      </c>
      <c r="B802" s="39" t="e">
        <f>IF($E802="",IF(INDEX(Mal!$D$9:$D$431,COUNTIF($E$108:$F801,"")-COUNT($H$108:$H801)+1,0)=B801,"",INDEX(Mal!$D$9:$D$431,COUNTIF($E$108:$F801,"")-COUNT($H$108:$H801)+1,0)),"")</f>
        <v>#N/A</v>
      </c>
      <c r="C802" s="39" t="e">
        <f t="shared" si="42"/>
        <v>#N/A</v>
      </c>
      <c r="D802" s="39" t="e">
        <f>IF($E802="",IF(INDEX(Mal!$F$9:$F$431,COUNTIF($E$108:$F801,"")-COUNT($H$108:$H801)+1,0)=D801,"",INDEX(Mal!$F$9:$F$431,COUNTIF($E$108:$F801,"")-COUNT($H$108:$H801)+1,0)),"")</f>
        <v>#N/A</v>
      </c>
      <c r="E802" s="39" t="e">
        <f>IF(AND(E801="",$H802=$H801),"",IF(VLOOKUP(H802,Mal!$A$9:$B$431,2,0)='Sales Orders'!E801,"",VLOOKUP($H802,Mal!$A$9:$B$431,2,0)))</f>
        <v>#N/A</v>
      </c>
      <c r="F802" s="39" t="e">
        <f>IF($E802="",IF(INDEX(Mal!$C$9:$C$431,COUNTIF($E$108:$F801,"")-COUNT($H$108:$H801)+1,0)=F801,"",INDEX(Mal!$C$9:$C$431,COUNTIF($E$108:$F801,"")-COUNT($H$108:$H801)+1,0)),"")</f>
        <v>#N/A</v>
      </c>
      <c r="G802" s="39" t="e">
        <f t="shared" si="43"/>
        <v>#N/A</v>
      </c>
      <c r="H802" s="39">
        <f>IF(COUNTIF(Mal!$A$9:$A$431,'Sales Orders'!H801)+COUNTIFS(Mal!$A$9:$A$431,H801,Mal!$B$9:$B$431,"&lt;&gt;")+COUNTIFS(Mal!$A$9:$A$431,H801,Mal!$C$9:$C$431,"&lt;&gt;")=COUNTIF('Sales Orders'!$H$108:H801,'Sales Orders'!H801),'Sales Orders'!H801+1,'Sales Orders'!H801)</f>
        <v>2</v>
      </c>
      <c r="I802" s="39" t="e">
        <f>IF(E802="","",IF(Mal!$C$5="","",Mal!$C$5))</f>
        <v>#N/A</v>
      </c>
      <c r="J802" s="39" t="e">
        <f>IF(AND(J801="",$H802=$H801),"",IF(VLOOKUP($H802,Mal!$A$9:$H$431,7,0)='Sales Orders'!J801,"",VLOOKUP($H802,Mal!$A$9:$H$431,7,0)))</f>
        <v>#N/A</v>
      </c>
      <c r="K802" s="39" t="e">
        <f>IF(AND(K801="",$H802=$H801),"",IF(VLOOKUP($H802,Mal!$A$9:$H$431,8,0)='Sales Orders'!K801,"",VLOOKUP($H802,Mal!$A$9:$H$431,8,0)))</f>
        <v>#N/A</v>
      </c>
      <c r="L802" s="39" t="e">
        <f>IF(E802="","",IF(Mal!$C$6="","",Mal!$C$6))</f>
        <v>#N/A</v>
      </c>
      <c r="M802" s="39" t="e">
        <f>IF($E802="",IF(INDEX(Mal!K$9:K$431,COUNTIF($E$108:$F801,"")-COUNT($H$108:$H801)+1,0)=M801,"",INDEX(Mal!K$9:K$431,COUNTIF($E$108:$F801,"")-COUNT($H$108:$H801)+1,0)),"")</f>
        <v>#N/A</v>
      </c>
      <c r="N802" s="39" t="e">
        <f>IF($E802="",IF(INDEX(Mal!L$9:L$431,COUNTIF($E$108:$F801,"")-COUNT($H$108:$H801)+1,0)=N801,"",INDEX(Mal!L$9:L$431,COUNTIF($E$108:$F801,"")-COUNT($H$108:$H801)+1,0)),"")</f>
        <v>#N/A</v>
      </c>
      <c r="O802" s="39" t="e">
        <f>IF($E802="",IF(INDEX(Mal!M$9:M$431,COUNTIF($E$108:$F801,"")-COUNT($H$108:$H801)+1,0)=O801,"",INDEX(Mal!M$9:M$431,COUNTIF($E$108:$F801,"")-COUNT($H$108:$H801)+1,0)),"")</f>
        <v>#N/A</v>
      </c>
      <c r="P802" s="39" t="e">
        <f>IF($E802="",IF(INDEX(Mal!N$9:N$431,COUNTIF($E$108:$F801,"")-COUNT($H$108:$H801)+1,0)=P801,"",INDEX(Mal!N$9:N$431,COUNTIF($E$108:$F801,"")-COUNT($H$108:$H801)+1,0)),"")</f>
        <v>#N/A</v>
      </c>
      <c r="Q802" s="39" t="e">
        <f>IF($E802="",IF(INDEX(Mal!O$9:O$431,COUNTIF($E$108:$F801,"")-COUNT($H$108:$H801)+1,0)=Q801,"",INDEX(Mal!O$9:O$431,COUNTIF($E$108:$F801,"")-COUNT($H$108:$H801)+1,0)),"")</f>
        <v>#N/A</v>
      </c>
      <c r="R802" s="39" t="e">
        <f>IF($E802="",IF(INDEX(Mal!P$9:P$431,COUNTIF($E$108:$F801,"")-COUNT($H$108:$H801)+1,0)=R801,"",INDEX(Mal!P$9:P$431,COUNTIF($E$108:$F801,"")-COUNT($H$108:$H801)+1,0)),"")</f>
        <v>#N/A</v>
      </c>
      <c r="S802" s="39" t="e">
        <f>IF($E802="",IF(INDEX(Mal!Q$9:Q$431,COUNTIF($E$108:$F801,"")-COUNT($H$108:$H801)+1,0)=S801,"",INDEX(Mal!Q$9:Q$431,COUNTIF($E$108:$F801,"")-COUNT($H$108:$H801)+1,0)),"")</f>
        <v>#N/A</v>
      </c>
      <c r="T802" s="39" t="e">
        <f>IF($E802="",IF(INDEX(Mal!R$9:R$431,COUNTIF($E$108:$F801,"")-COUNT($H$108:$H801)+1,0)=T801,"",INDEX(Mal!R$9:R$431,COUNTIF($E$108:$F801,"")-COUNT($H$108:$H801)+1,0)),"")</f>
        <v>#N/A</v>
      </c>
      <c r="U802" s="39" t="e">
        <f>IF($E802="",IF(INDEX(Mal!S$9:S$431,COUNTIF($E$108:$F801,"")-COUNT($H$108:$H801)+1,0)=U801,"",INDEX(Mal!S$9:S$431,COUNTIF($E$108:$F801,"")-COUNT($H$108:$H801)+1,0)),"")</f>
        <v>#N/A</v>
      </c>
      <c r="V802" s="39" t="e">
        <f t="shared" si="40"/>
        <v>#N/A</v>
      </c>
      <c r="W802" s="39" t="e">
        <f>IF(IF(AND(E802="",F802=""),INDEX(Mal!I$9:I$431,(COUNT($H$108:$H802)-COUNTIF($V$108:$V802,"")),0),"")="","",IF(AND(E802="",F802=""),INDEX(Mal!I$9:I$431,(COUNT($H$108:$H802)-COUNTIF($V$108:$V802,"")),0),""))</f>
        <v>#N/A</v>
      </c>
      <c r="X802" s="39" t="e">
        <f>IF($E802="",IF(INDEX(Mal!J$9:J$431,COUNTIF($E$108:$F801,"")-COUNT($H$108:$H801)+1,0)=X801,"",INDEX(Mal!J$9:J$431,COUNTIF($E$108:$F801,"")-COUNT($H$108:$H801)+1,0)),"")</f>
        <v>#N/A</v>
      </c>
      <c r="Y802" s="39" t="e">
        <f>IF(AND(Y801="",$H802=$H801),"",IF(VLOOKUP($H802,Mal!$A$9:$T$431,20,0)='Sales Orders'!Y801,"",VLOOKUP($H802,Mal!$A$9:$T$431,20,0)))</f>
        <v>#N/A</v>
      </c>
      <c r="Z802" s="39" t="e">
        <f t="shared" si="41"/>
        <v>#N/A</v>
      </c>
    </row>
    <row r="803" spans="1:26">
      <c r="A803" t="str">
        <f>IFERROR(IF(VLOOKUP(H803,Mal!$A$9:$A$431,1,0),"","END"),"END")</f>
        <v>END</v>
      </c>
      <c r="B803" s="39" t="e">
        <f>IF($E803="",IF(INDEX(Mal!$D$9:$D$431,COUNTIF($E$108:$F802,"")-COUNT($H$108:$H802)+1,0)=B802,"",INDEX(Mal!$D$9:$D$431,COUNTIF($E$108:$F802,"")-COUNT($H$108:$H802)+1,0)),"")</f>
        <v>#N/A</v>
      </c>
      <c r="C803" s="39" t="e">
        <f t="shared" si="42"/>
        <v>#N/A</v>
      </c>
      <c r="D803" s="39" t="e">
        <f>IF($E803="",IF(INDEX(Mal!$F$9:$F$431,COUNTIF($E$108:$F802,"")-COUNT($H$108:$H802)+1,0)=D802,"",INDEX(Mal!$F$9:$F$431,COUNTIF($E$108:$F802,"")-COUNT($H$108:$H802)+1,0)),"")</f>
        <v>#N/A</v>
      </c>
      <c r="E803" s="39" t="e">
        <f>IF(AND(E802="",$H803=$H802),"",IF(VLOOKUP(H803,Mal!$A$9:$B$431,2,0)='Sales Orders'!E802,"",VLOOKUP($H803,Mal!$A$9:$B$431,2,0)))</f>
        <v>#N/A</v>
      </c>
      <c r="F803" s="39" t="e">
        <f>IF($E803="",IF(INDEX(Mal!$C$9:$C$431,COUNTIF($E$108:$F802,"")-COUNT($H$108:$H802)+1,0)=F802,"",INDEX(Mal!$C$9:$C$431,COUNTIF($E$108:$F802,"")-COUNT($H$108:$H802)+1,0)),"")</f>
        <v>#N/A</v>
      </c>
      <c r="G803" s="39" t="e">
        <f t="shared" si="43"/>
        <v>#N/A</v>
      </c>
      <c r="H803" s="39">
        <f>IF(COUNTIF(Mal!$A$9:$A$431,'Sales Orders'!H802)+COUNTIFS(Mal!$A$9:$A$431,H802,Mal!$B$9:$B$431,"&lt;&gt;")+COUNTIFS(Mal!$A$9:$A$431,H802,Mal!$C$9:$C$431,"&lt;&gt;")=COUNTIF('Sales Orders'!$H$108:H802,'Sales Orders'!H802),'Sales Orders'!H802+1,'Sales Orders'!H802)</f>
        <v>2</v>
      </c>
      <c r="I803" s="39" t="e">
        <f>IF(E803="","",IF(Mal!$C$5="","",Mal!$C$5))</f>
        <v>#N/A</v>
      </c>
      <c r="J803" s="39" t="e">
        <f>IF(AND(J802="",$H803=$H802),"",IF(VLOOKUP($H803,Mal!$A$9:$H$431,7,0)='Sales Orders'!J802,"",VLOOKUP($H803,Mal!$A$9:$H$431,7,0)))</f>
        <v>#N/A</v>
      </c>
      <c r="K803" s="39" t="e">
        <f>IF(AND(K802="",$H803=$H802),"",IF(VLOOKUP($H803,Mal!$A$9:$H$431,8,0)='Sales Orders'!K802,"",VLOOKUP($H803,Mal!$A$9:$H$431,8,0)))</f>
        <v>#N/A</v>
      </c>
      <c r="L803" s="39" t="e">
        <f>IF(E803="","",IF(Mal!$C$6="","",Mal!$C$6))</f>
        <v>#N/A</v>
      </c>
      <c r="M803" s="39" t="e">
        <f>IF($E803="",IF(INDEX(Mal!K$9:K$431,COUNTIF($E$108:$F802,"")-COUNT($H$108:$H802)+1,0)=M802,"",INDEX(Mal!K$9:K$431,COUNTIF($E$108:$F802,"")-COUNT($H$108:$H802)+1,0)),"")</f>
        <v>#N/A</v>
      </c>
      <c r="N803" s="39" t="e">
        <f>IF($E803="",IF(INDEX(Mal!L$9:L$431,COUNTIF($E$108:$F802,"")-COUNT($H$108:$H802)+1,0)=N802,"",INDEX(Mal!L$9:L$431,COUNTIF($E$108:$F802,"")-COUNT($H$108:$H802)+1,0)),"")</f>
        <v>#N/A</v>
      </c>
      <c r="O803" s="39" t="e">
        <f>IF($E803="",IF(INDEX(Mal!M$9:M$431,COUNTIF($E$108:$F802,"")-COUNT($H$108:$H802)+1,0)=O802,"",INDEX(Mal!M$9:M$431,COUNTIF($E$108:$F802,"")-COUNT($H$108:$H802)+1,0)),"")</f>
        <v>#N/A</v>
      </c>
      <c r="P803" s="39" t="e">
        <f>IF($E803="",IF(INDEX(Mal!N$9:N$431,COUNTIF($E$108:$F802,"")-COUNT($H$108:$H802)+1,0)=P802,"",INDEX(Mal!N$9:N$431,COUNTIF($E$108:$F802,"")-COUNT($H$108:$H802)+1,0)),"")</f>
        <v>#N/A</v>
      </c>
      <c r="Q803" s="39" t="e">
        <f>IF($E803="",IF(INDEX(Mal!O$9:O$431,COUNTIF($E$108:$F802,"")-COUNT($H$108:$H802)+1,0)=Q802,"",INDEX(Mal!O$9:O$431,COUNTIF($E$108:$F802,"")-COUNT($H$108:$H802)+1,0)),"")</f>
        <v>#N/A</v>
      </c>
      <c r="R803" s="39" t="e">
        <f>IF($E803="",IF(INDEX(Mal!P$9:P$431,COUNTIF($E$108:$F802,"")-COUNT($H$108:$H802)+1,0)=R802,"",INDEX(Mal!P$9:P$431,COUNTIF($E$108:$F802,"")-COUNT($H$108:$H802)+1,0)),"")</f>
        <v>#N/A</v>
      </c>
      <c r="S803" s="39" t="e">
        <f>IF($E803="",IF(INDEX(Mal!Q$9:Q$431,COUNTIF($E$108:$F802,"")-COUNT($H$108:$H802)+1,0)=S802,"",INDEX(Mal!Q$9:Q$431,COUNTIF($E$108:$F802,"")-COUNT($H$108:$H802)+1,0)),"")</f>
        <v>#N/A</v>
      </c>
      <c r="T803" s="39" t="e">
        <f>IF($E803="",IF(INDEX(Mal!R$9:R$431,COUNTIF($E$108:$F802,"")-COUNT($H$108:$H802)+1,0)=T802,"",INDEX(Mal!R$9:R$431,COUNTIF($E$108:$F802,"")-COUNT($H$108:$H802)+1,0)),"")</f>
        <v>#N/A</v>
      </c>
      <c r="U803" s="39" t="e">
        <f>IF($E803="",IF(INDEX(Mal!S$9:S$431,COUNTIF($E$108:$F802,"")-COUNT($H$108:$H802)+1,0)=U802,"",INDEX(Mal!S$9:S$431,COUNTIF($E$108:$F802,"")-COUNT($H$108:$H802)+1,0)),"")</f>
        <v>#N/A</v>
      </c>
      <c r="V803" s="39" t="e">
        <f t="shared" si="40"/>
        <v>#N/A</v>
      </c>
      <c r="W803" s="39" t="e">
        <f>IF(IF(AND(E803="",F803=""),INDEX(Mal!I$9:I$431,(COUNT($H$108:$H803)-COUNTIF($V$108:$V803,"")),0),"")="","",IF(AND(E803="",F803=""),INDEX(Mal!I$9:I$431,(COUNT($H$108:$H803)-COUNTIF($V$108:$V803,"")),0),""))</f>
        <v>#N/A</v>
      </c>
      <c r="X803" s="39" t="e">
        <f>IF($E803="",IF(INDEX(Mal!J$9:J$431,COUNTIF($E$108:$F802,"")-COUNT($H$108:$H802)+1,0)=X802,"",INDEX(Mal!J$9:J$431,COUNTIF($E$108:$F802,"")-COUNT($H$108:$H802)+1,0)),"")</f>
        <v>#N/A</v>
      </c>
      <c r="Y803" s="39" t="e">
        <f>IF(AND(Y802="",$H803=$H802),"",IF(VLOOKUP($H803,Mal!$A$9:$T$431,20,0)='Sales Orders'!Y802,"",VLOOKUP($H803,Mal!$A$9:$T$431,20,0)))</f>
        <v>#N/A</v>
      </c>
      <c r="Z803" s="39" t="e">
        <f t="shared" si="41"/>
        <v>#N/A</v>
      </c>
    </row>
    <row r="804" spans="1:26">
      <c r="A804" t="str">
        <f>IFERROR(IF(VLOOKUP(H804,Mal!$A$9:$A$431,1,0),"","END"),"END")</f>
        <v>END</v>
      </c>
      <c r="B804" s="39" t="e">
        <f>IF($E804="",IF(INDEX(Mal!$D$9:$D$431,COUNTIF($E$108:$F803,"")-COUNT($H$108:$H803)+1,0)=B803,"",INDEX(Mal!$D$9:$D$431,COUNTIF($E$108:$F803,"")-COUNT($H$108:$H803)+1,0)),"")</f>
        <v>#N/A</v>
      </c>
      <c r="C804" s="39" t="e">
        <f t="shared" si="42"/>
        <v>#N/A</v>
      </c>
      <c r="D804" s="39" t="e">
        <f>IF($E804="",IF(INDEX(Mal!$F$9:$F$431,COUNTIF($E$108:$F803,"")-COUNT($H$108:$H803)+1,0)=D803,"",INDEX(Mal!$F$9:$F$431,COUNTIF($E$108:$F803,"")-COUNT($H$108:$H803)+1,0)),"")</f>
        <v>#N/A</v>
      </c>
      <c r="E804" s="39" t="e">
        <f>IF(AND(E803="",$H804=$H803),"",IF(VLOOKUP(H804,Mal!$A$9:$B$431,2,0)='Sales Orders'!E803,"",VLOOKUP($H804,Mal!$A$9:$B$431,2,0)))</f>
        <v>#N/A</v>
      </c>
      <c r="F804" s="39" t="e">
        <f>IF($E804="",IF(INDEX(Mal!$C$9:$C$431,COUNTIF($E$108:$F803,"")-COUNT($H$108:$H803)+1,0)=F803,"",INDEX(Mal!$C$9:$C$431,COUNTIF($E$108:$F803,"")-COUNT($H$108:$H803)+1,0)),"")</f>
        <v>#N/A</v>
      </c>
      <c r="G804" s="39" t="e">
        <f t="shared" si="43"/>
        <v>#N/A</v>
      </c>
      <c r="H804" s="39">
        <f>IF(COUNTIF(Mal!$A$9:$A$431,'Sales Orders'!H803)+COUNTIFS(Mal!$A$9:$A$431,H803,Mal!$B$9:$B$431,"&lt;&gt;")+COUNTIFS(Mal!$A$9:$A$431,H803,Mal!$C$9:$C$431,"&lt;&gt;")=COUNTIF('Sales Orders'!$H$108:H803,'Sales Orders'!H803),'Sales Orders'!H803+1,'Sales Orders'!H803)</f>
        <v>2</v>
      </c>
      <c r="I804" s="39" t="e">
        <f>IF(E804="","",IF(Mal!$C$5="","",Mal!$C$5))</f>
        <v>#N/A</v>
      </c>
      <c r="J804" s="39" t="e">
        <f>IF(AND(J803="",$H804=$H803),"",IF(VLOOKUP($H804,Mal!$A$9:$H$431,7,0)='Sales Orders'!J803,"",VLOOKUP($H804,Mal!$A$9:$H$431,7,0)))</f>
        <v>#N/A</v>
      </c>
      <c r="K804" s="39" t="e">
        <f>IF(AND(K803="",$H804=$H803),"",IF(VLOOKUP($H804,Mal!$A$9:$H$431,8,0)='Sales Orders'!K803,"",VLOOKUP($H804,Mal!$A$9:$H$431,8,0)))</f>
        <v>#N/A</v>
      </c>
      <c r="L804" s="39" t="e">
        <f>IF(E804="","",IF(Mal!$C$6="","",Mal!$C$6))</f>
        <v>#N/A</v>
      </c>
      <c r="M804" s="39" t="e">
        <f>IF($E804="",IF(INDEX(Mal!K$9:K$431,COUNTIF($E$108:$F803,"")-COUNT($H$108:$H803)+1,0)=M803,"",INDEX(Mal!K$9:K$431,COUNTIF($E$108:$F803,"")-COUNT($H$108:$H803)+1,0)),"")</f>
        <v>#N/A</v>
      </c>
      <c r="N804" s="39" t="e">
        <f>IF($E804="",IF(INDEX(Mal!L$9:L$431,COUNTIF($E$108:$F803,"")-COUNT($H$108:$H803)+1,0)=N803,"",INDEX(Mal!L$9:L$431,COUNTIF($E$108:$F803,"")-COUNT($H$108:$H803)+1,0)),"")</f>
        <v>#N/A</v>
      </c>
      <c r="O804" s="39" t="e">
        <f>IF($E804="",IF(INDEX(Mal!M$9:M$431,COUNTIF($E$108:$F803,"")-COUNT($H$108:$H803)+1,0)=O803,"",INDEX(Mal!M$9:M$431,COUNTIF($E$108:$F803,"")-COUNT($H$108:$H803)+1,0)),"")</f>
        <v>#N/A</v>
      </c>
      <c r="P804" s="39" t="e">
        <f>IF($E804="",IF(INDEX(Mal!N$9:N$431,COUNTIF($E$108:$F803,"")-COUNT($H$108:$H803)+1,0)=P803,"",INDEX(Mal!N$9:N$431,COUNTIF($E$108:$F803,"")-COUNT($H$108:$H803)+1,0)),"")</f>
        <v>#N/A</v>
      </c>
      <c r="Q804" s="39" t="e">
        <f>IF($E804="",IF(INDEX(Mal!O$9:O$431,COUNTIF($E$108:$F803,"")-COUNT($H$108:$H803)+1,0)=Q803,"",INDEX(Mal!O$9:O$431,COUNTIF($E$108:$F803,"")-COUNT($H$108:$H803)+1,0)),"")</f>
        <v>#N/A</v>
      </c>
      <c r="R804" s="39" t="e">
        <f>IF($E804="",IF(INDEX(Mal!P$9:P$431,COUNTIF($E$108:$F803,"")-COUNT($H$108:$H803)+1,0)=R803,"",INDEX(Mal!P$9:P$431,COUNTIF($E$108:$F803,"")-COUNT($H$108:$H803)+1,0)),"")</f>
        <v>#N/A</v>
      </c>
      <c r="S804" s="39" t="e">
        <f>IF($E804="",IF(INDEX(Mal!Q$9:Q$431,COUNTIF($E$108:$F803,"")-COUNT($H$108:$H803)+1,0)=S803,"",INDEX(Mal!Q$9:Q$431,COUNTIF($E$108:$F803,"")-COUNT($H$108:$H803)+1,0)),"")</f>
        <v>#N/A</v>
      </c>
      <c r="T804" s="39" t="e">
        <f>IF($E804="",IF(INDEX(Mal!R$9:R$431,COUNTIF($E$108:$F803,"")-COUNT($H$108:$H803)+1,0)=T803,"",INDEX(Mal!R$9:R$431,COUNTIF($E$108:$F803,"")-COUNT($H$108:$H803)+1,0)),"")</f>
        <v>#N/A</v>
      </c>
      <c r="U804" s="39" t="e">
        <f>IF($E804="",IF(INDEX(Mal!S$9:S$431,COUNTIF($E$108:$F803,"")-COUNT($H$108:$H803)+1,0)=U803,"",INDEX(Mal!S$9:S$431,COUNTIF($E$108:$F803,"")-COUNT($H$108:$H803)+1,0)),"")</f>
        <v>#N/A</v>
      </c>
      <c r="V804" s="39" t="e">
        <f t="shared" si="40"/>
        <v>#N/A</v>
      </c>
      <c r="W804" s="39" t="e">
        <f>IF(IF(AND(E804="",F804=""),INDEX(Mal!I$9:I$431,(COUNT($H$108:$H804)-COUNTIF($V$108:$V804,"")),0),"")="","",IF(AND(E804="",F804=""),INDEX(Mal!I$9:I$431,(COUNT($H$108:$H804)-COUNTIF($V$108:$V804,"")),0),""))</f>
        <v>#N/A</v>
      </c>
      <c r="X804" s="39" t="e">
        <f>IF($E804="",IF(INDEX(Mal!J$9:J$431,COUNTIF($E$108:$F803,"")-COUNT($H$108:$H803)+1,0)=X803,"",INDEX(Mal!J$9:J$431,COUNTIF($E$108:$F803,"")-COUNT($H$108:$H803)+1,0)),"")</f>
        <v>#N/A</v>
      </c>
      <c r="Y804" s="39" t="e">
        <f>IF(AND(Y803="",$H804=$H803),"",IF(VLOOKUP($H804,Mal!$A$9:$T$431,20,0)='Sales Orders'!Y803,"",VLOOKUP($H804,Mal!$A$9:$T$431,20,0)))</f>
        <v>#N/A</v>
      </c>
      <c r="Z804" s="39" t="e">
        <f t="shared" si="41"/>
        <v>#N/A</v>
      </c>
    </row>
    <row r="805" spans="1:26">
      <c r="A805" t="str">
        <f>IFERROR(IF(VLOOKUP(H805,Mal!$A$9:$A$431,1,0),"","END"),"END")</f>
        <v>END</v>
      </c>
      <c r="B805" s="39" t="e">
        <f>IF($E805="",IF(INDEX(Mal!$D$9:$D$431,COUNTIF($E$108:$F804,"")-COUNT($H$108:$H804)+1,0)=B804,"",INDEX(Mal!$D$9:$D$431,COUNTIF($E$108:$F804,"")-COUNT($H$108:$H804)+1,0)),"")</f>
        <v>#N/A</v>
      </c>
      <c r="C805" s="39" t="e">
        <f t="shared" si="42"/>
        <v>#N/A</v>
      </c>
      <c r="D805" s="39" t="e">
        <f>IF($E805="",IF(INDEX(Mal!$F$9:$F$431,COUNTIF($E$108:$F804,"")-COUNT($H$108:$H804)+1,0)=D804,"",INDEX(Mal!$F$9:$F$431,COUNTIF($E$108:$F804,"")-COUNT($H$108:$H804)+1,0)),"")</f>
        <v>#N/A</v>
      </c>
      <c r="E805" s="39" t="e">
        <f>IF(AND(E804="",$H805=$H804),"",IF(VLOOKUP(H805,Mal!$A$9:$B$431,2,0)='Sales Orders'!E804,"",VLOOKUP($H805,Mal!$A$9:$B$431,2,0)))</f>
        <v>#N/A</v>
      </c>
      <c r="F805" s="39" t="e">
        <f>IF($E805="",IF(INDEX(Mal!$C$9:$C$431,COUNTIF($E$108:$F804,"")-COUNT($H$108:$H804)+1,0)=F804,"",INDEX(Mal!$C$9:$C$431,COUNTIF($E$108:$F804,"")-COUNT($H$108:$H804)+1,0)),"")</f>
        <v>#N/A</v>
      </c>
      <c r="G805" s="39" t="e">
        <f t="shared" si="43"/>
        <v>#N/A</v>
      </c>
      <c r="H805" s="39">
        <f>IF(COUNTIF(Mal!$A$9:$A$431,'Sales Orders'!H804)+COUNTIFS(Mal!$A$9:$A$431,H804,Mal!$B$9:$B$431,"&lt;&gt;")+COUNTIFS(Mal!$A$9:$A$431,H804,Mal!$C$9:$C$431,"&lt;&gt;")=COUNTIF('Sales Orders'!$H$108:H804,'Sales Orders'!H804),'Sales Orders'!H804+1,'Sales Orders'!H804)</f>
        <v>2</v>
      </c>
      <c r="I805" s="39" t="e">
        <f>IF(E805="","",IF(Mal!$C$5="","",Mal!$C$5))</f>
        <v>#N/A</v>
      </c>
      <c r="J805" s="39" t="e">
        <f>IF(AND(J804="",$H805=$H804),"",IF(VLOOKUP($H805,Mal!$A$9:$H$431,7,0)='Sales Orders'!J804,"",VLOOKUP($H805,Mal!$A$9:$H$431,7,0)))</f>
        <v>#N/A</v>
      </c>
      <c r="K805" s="39" t="e">
        <f>IF(AND(K804="",$H805=$H804),"",IF(VLOOKUP($H805,Mal!$A$9:$H$431,8,0)='Sales Orders'!K804,"",VLOOKUP($H805,Mal!$A$9:$H$431,8,0)))</f>
        <v>#N/A</v>
      </c>
      <c r="L805" s="39" t="e">
        <f>IF(E805="","",IF(Mal!$C$6="","",Mal!$C$6))</f>
        <v>#N/A</v>
      </c>
      <c r="M805" s="39" t="e">
        <f>IF($E805="",IF(INDEX(Mal!K$9:K$431,COUNTIF($E$108:$F804,"")-COUNT($H$108:$H804)+1,0)=M804,"",INDEX(Mal!K$9:K$431,COUNTIF($E$108:$F804,"")-COUNT($H$108:$H804)+1,0)),"")</f>
        <v>#N/A</v>
      </c>
      <c r="N805" s="39" t="e">
        <f>IF($E805="",IF(INDEX(Mal!L$9:L$431,COUNTIF($E$108:$F804,"")-COUNT($H$108:$H804)+1,0)=N804,"",INDEX(Mal!L$9:L$431,COUNTIF($E$108:$F804,"")-COUNT($H$108:$H804)+1,0)),"")</f>
        <v>#N/A</v>
      </c>
      <c r="O805" s="39" t="e">
        <f>IF($E805="",IF(INDEX(Mal!M$9:M$431,COUNTIF($E$108:$F804,"")-COUNT($H$108:$H804)+1,0)=O804,"",INDEX(Mal!M$9:M$431,COUNTIF($E$108:$F804,"")-COUNT($H$108:$H804)+1,0)),"")</f>
        <v>#N/A</v>
      </c>
      <c r="P805" s="39" t="e">
        <f>IF($E805="",IF(INDEX(Mal!N$9:N$431,COUNTIF($E$108:$F804,"")-COUNT($H$108:$H804)+1,0)=P804,"",INDEX(Mal!N$9:N$431,COUNTIF($E$108:$F804,"")-COUNT($H$108:$H804)+1,0)),"")</f>
        <v>#N/A</v>
      </c>
      <c r="Q805" s="39" t="e">
        <f>IF($E805="",IF(INDEX(Mal!O$9:O$431,COUNTIF($E$108:$F804,"")-COUNT($H$108:$H804)+1,0)=Q804,"",INDEX(Mal!O$9:O$431,COUNTIF($E$108:$F804,"")-COUNT($H$108:$H804)+1,0)),"")</f>
        <v>#N/A</v>
      </c>
      <c r="R805" s="39" t="e">
        <f>IF($E805="",IF(INDEX(Mal!P$9:P$431,COUNTIF($E$108:$F804,"")-COUNT($H$108:$H804)+1,0)=R804,"",INDEX(Mal!P$9:P$431,COUNTIF($E$108:$F804,"")-COUNT($H$108:$H804)+1,0)),"")</f>
        <v>#N/A</v>
      </c>
      <c r="S805" s="39" t="e">
        <f>IF($E805="",IF(INDEX(Mal!Q$9:Q$431,COUNTIF($E$108:$F804,"")-COUNT($H$108:$H804)+1,0)=S804,"",INDEX(Mal!Q$9:Q$431,COUNTIF($E$108:$F804,"")-COUNT($H$108:$H804)+1,0)),"")</f>
        <v>#N/A</v>
      </c>
      <c r="T805" s="39" t="e">
        <f>IF($E805="",IF(INDEX(Mal!R$9:R$431,COUNTIF($E$108:$F804,"")-COUNT($H$108:$H804)+1,0)=T804,"",INDEX(Mal!R$9:R$431,COUNTIF($E$108:$F804,"")-COUNT($H$108:$H804)+1,0)),"")</f>
        <v>#N/A</v>
      </c>
      <c r="U805" s="39" t="e">
        <f>IF($E805="",IF(INDEX(Mal!S$9:S$431,COUNTIF($E$108:$F804,"")-COUNT($H$108:$H804)+1,0)=U804,"",INDEX(Mal!S$9:S$431,COUNTIF($E$108:$F804,"")-COUNT($H$108:$H804)+1,0)),"")</f>
        <v>#N/A</v>
      </c>
      <c r="V805" s="39" t="e">
        <f t="shared" si="40"/>
        <v>#N/A</v>
      </c>
      <c r="W805" s="39" t="e">
        <f>IF(IF(AND(E805="",F805=""),INDEX(Mal!I$9:I$431,(COUNT($H$108:$H805)-COUNTIF($V$108:$V805,"")),0),"")="","",IF(AND(E805="",F805=""),INDEX(Mal!I$9:I$431,(COUNT($H$108:$H805)-COUNTIF($V$108:$V805,"")),0),""))</f>
        <v>#N/A</v>
      </c>
      <c r="X805" s="39" t="e">
        <f>IF($E805="",IF(INDEX(Mal!J$9:J$431,COUNTIF($E$108:$F804,"")-COUNT($H$108:$H804)+1,0)=X804,"",INDEX(Mal!J$9:J$431,COUNTIF($E$108:$F804,"")-COUNT($H$108:$H804)+1,0)),"")</f>
        <v>#N/A</v>
      </c>
      <c r="Y805" s="39" t="e">
        <f>IF(AND(Y804="",$H805=$H804),"",IF(VLOOKUP($H805,Mal!$A$9:$T$431,20,0)='Sales Orders'!Y804,"",VLOOKUP($H805,Mal!$A$9:$T$431,20,0)))</f>
        <v>#N/A</v>
      </c>
      <c r="Z805" s="39" t="e">
        <f t="shared" si="41"/>
        <v>#N/A</v>
      </c>
    </row>
    <row r="806" spans="1:26">
      <c r="A806" t="str">
        <f>IFERROR(IF(VLOOKUP(H806,Mal!$A$9:$A$431,1,0),"","END"),"END")</f>
        <v>END</v>
      </c>
      <c r="B806" s="39" t="e">
        <f>IF($E806="",IF(INDEX(Mal!$D$9:$D$431,COUNTIF($E$108:$F805,"")-COUNT($H$108:$H805)+1,0)=B805,"",INDEX(Mal!$D$9:$D$431,COUNTIF($E$108:$F805,"")-COUNT($H$108:$H805)+1,0)),"")</f>
        <v>#N/A</v>
      </c>
      <c r="C806" s="39" t="e">
        <f t="shared" si="42"/>
        <v>#N/A</v>
      </c>
      <c r="D806" s="39" t="e">
        <f>IF($E806="",IF(INDEX(Mal!$F$9:$F$431,COUNTIF($E$108:$F805,"")-COUNT($H$108:$H805)+1,0)=D805,"",INDEX(Mal!$F$9:$F$431,COUNTIF($E$108:$F805,"")-COUNT($H$108:$H805)+1,0)),"")</f>
        <v>#N/A</v>
      </c>
      <c r="E806" s="39" t="e">
        <f>IF(AND(E805="",$H806=$H805),"",IF(VLOOKUP(H806,Mal!$A$9:$B$431,2,0)='Sales Orders'!E805,"",VLOOKUP($H806,Mal!$A$9:$B$431,2,0)))</f>
        <v>#N/A</v>
      </c>
      <c r="F806" s="39" t="e">
        <f>IF($E806="",IF(INDEX(Mal!$C$9:$C$431,COUNTIF($E$108:$F805,"")-COUNT($H$108:$H805)+1,0)=F805,"",INDEX(Mal!$C$9:$C$431,COUNTIF($E$108:$F805,"")-COUNT($H$108:$H805)+1,0)),"")</f>
        <v>#N/A</v>
      </c>
      <c r="G806" s="39" t="e">
        <f t="shared" si="43"/>
        <v>#N/A</v>
      </c>
      <c r="H806" s="39">
        <f>IF(COUNTIF(Mal!$A$9:$A$431,'Sales Orders'!H805)+COUNTIFS(Mal!$A$9:$A$431,H805,Mal!$B$9:$B$431,"&lt;&gt;")+COUNTIFS(Mal!$A$9:$A$431,H805,Mal!$C$9:$C$431,"&lt;&gt;")=COUNTIF('Sales Orders'!$H$108:H805,'Sales Orders'!H805),'Sales Orders'!H805+1,'Sales Orders'!H805)</f>
        <v>2</v>
      </c>
      <c r="I806" s="39" t="e">
        <f>IF(E806="","",IF(Mal!$C$5="","",Mal!$C$5))</f>
        <v>#N/A</v>
      </c>
      <c r="J806" s="39" t="e">
        <f>IF(AND(J805="",$H806=$H805),"",IF(VLOOKUP($H806,Mal!$A$9:$H$431,7,0)='Sales Orders'!J805,"",VLOOKUP($H806,Mal!$A$9:$H$431,7,0)))</f>
        <v>#N/A</v>
      </c>
      <c r="K806" s="39" t="e">
        <f>IF(AND(K805="",$H806=$H805),"",IF(VLOOKUP($H806,Mal!$A$9:$H$431,8,0)='Sales Orders'!K805,"",VLOOKUP($H806,Mal!$A$9:$H$431,8,0)))</f>
        <v>#N/A</v>
      </c>
      <c r="L806" s="39" t="e">
        <f>IF(E806="","",IF(Mal!$C$6="","",Mal!$C$6))</f>
        <v>#N/A</v>
      </c>
      <c r="M806" s="39" t="e">
        <f>IF($E806="",IF(INDEX(Mal!K$9:K$431,COUNTIF($E$108:$F805,"")-COUNT($H$108:$H805)+1,0)=M805,"",INDEX(Mal!K$9:K$431,COUNTIF($E$108:$F805,"")-COUNT($H$108:$H805)+1,0)),"")</f>
        <v>#N/A</v>
      </c>
      <c r="N806" s="39" t="e">
        <f>IF($E806="",IF(INDEX(Mal!L$9:L$431,COUNTIF($E$108:$F805,"")-COUNT($H$108:$H805)+1,0)=N805,"",INDEX(Mal!L$9:L$431,COUNTIF($E$108:$F805,"")-COUNT($H$108:$H805)+1,0)),"")</f>
        <v>#N/A</v>
      </c>
      <c r="O806" s="39" t="e">
        <f>IF($E806="",IF(INDEX(Mal!M$9:M$431,COUNTIF($E$108:$F805,"")-COUNT($H$108:$H805)+1,0)=O805,"",INDEX(Mal!M$9:M$431,COUNTIF($E$108:$F805,"")-COUNT($H$108:$H805)+1,0)),"")</f>
        <v>#N/A</v>
      </c>
      <c r="P806" s="39" t="e">
        <f>IF($E806="",IF(INDEX(Mal!N$9:N$431,COUNTIF($E$108:$F805,"")-COUNT($H$108:$H805)+1,0)=P805,"",INDEX(Mal!N$9:N$431,COUNTIF($E$108:$F805,"")-COUNT($H$108:$H805)+1,0)),"")</f>
        <v>#N/A</v>
      </c>
      <c r="Q806" s="39" t="e">
        <f>IF($E806="",IF(INDEX(Mal!O$9:O$431,COUNTIF($E$108:$F805,"")-COUNT($H$108:$H805)+1,0)=Q805,"",INDEX(Mal!O$9:O$431,COUNTIF($E$108:$F805,"")-COUNT($H$108:$H805)+1,0)),"")</f>
        <v>#N/A</v>
      </c>
      <c r="R806" s="39" t="e">
        <f>IF($E806="",IF(INDEX(Mal!P$9:P$431,COUNTIF($E$108:$F805,"")-COUNT($H$108:$H805)+1,0)=R805,"",INDEX(Mal!P$9:P$431,COUNTIF($E$108:$F805,"")-COUNT($H$108:$H805)+1,0)),"")</f>
        <v>#N/A</v>
      </c>
      <c r="S806" s="39" t="e">
        <f>IF($E806="",IF(INDEX(Mal!Q$9:Q$431,COUNTIF($E$108:$F805,"")-COUNT($H$108:$H805)+1,0)=S805,"",INDEX(Mal!Q$9:Q$431,COUNTIF($E$108:$F805,"")-COUNT($H$108:$H805)+1,0)),"")</f>
        <v>#N/A</v>
      </c>
      <c r="T806" s="39" t="e">
        <f>IF($E806="",IF(INDEX(Mal!R$9:R$431,COUNTIF($E$108:$F805,"")-COUNT($H$108:$H805)+1,0)=T805,"",INDEX(Mal!R$9:R$431,COUNTIF($E$108:$F805,"")-COUNT($H$108:$H805)+1,0)),"")</f>
        <v>#N/A</v>
      </c>
      <c r="U806" s="39" t="e">
        <f>IF($E806="",IF(INDEX(Mal!S$9:S$431,COUNTIF($E$108:$F805,"")-COUNT($H$108:$H805)+1,0)=U805,"",INDEX(Mal!S$9:S$431,COUNTIF($E$108:$F805,"")-COUNT($H$108:$H805)+1,0)),"")</f>
        <v>#N/A</v>
      </c>
      <c r="V806" s="39" t="e">
        <f t="shared" si="40"/>
        <v>#N/A</v>
      </c>
      <c r="W806" s="39" t="e">
        <f>IF(IF(AND(E806="",F806=""),INDEX(Mal!I$9:I$431,(COUNT($H$108:$H806)-COUNTIF($V$108:$V806,"")),0),"")="","",IF(AND(E806="",F806=""),INDEX(Mal!I$9:I$431,(COUNT($H$108:$H806)-COUNTIF($V$108:$V806,"")),0),""))</f>
        <v>#N/A</v>
      </c>
      <c r="X806" s="39" t="e">
        <f>IF($E806="",IF(INDEX(Mal!J$9:J$431,COUNTIF($E$108:$F805,"")-COUNT($H$108:$H805)+1,0)=X805,"",INDEX(Mal!J$9:J$431,COUNTIF($E$108:$F805,"")-COUNT($H$108:$H805)+1,0)),"")</f>
        <v>#N/A</v>
      </c>
      <c r="Y806" s="39" t="e">
        <f>IF(AND(Y805="",$H806=$H805),"",IF(VLOOKUP($H806,Mal!$A$9:$T$431,20,0)='Sales Orders'!Y805,"",VLOOKUP($H806,Mal!$A$9:$T$431,20,0)))</f>
        <v>#N/A</v>
      </c>
      <c r="Z806" s="39" t="e">
        <f t="shared" si="41"/>
        <v>#N/A</v>
      </c>
    </row>
    <row r="807" spans="1:26">
      <c r="A807" t="str">
        <f>IFERROR(IF(VLOOKUP(H807,Mal!$A$9:$A$431,1,0),"","END"),"END")</f>
        <v>END</v>
      </c>
      <c r="B807" s="39" t="e">
        <f>IF($E807="",IF(INDEX(Mal!$D$9:$D$431,COUNTIF($E$108:$F806,"")-COUNT($H$108:$H806)+1,0)=B806,"",INDEX(Mal!$D$9:$D$431,COUNTIF($E$108:$F806,"")-COUNT($H$108:$H806)+1,0)),"")</f>
        <v>#N/A</v>
      </c>
      <c r="C807" s="39" t="e">
        <f t="shared" si="42"/>
        <v>#N/A</v>
      </c>
      <c r="D807" s="39" t="e">
        <f>IF($E807="",IF(INDEX(Mal!$F$9:$F$431,COUNTIF($E$108:$F806,"")-COUNT($H$108:$H806)+1,0)=D806,"",INDEX(Mal!$F$9:$F$431,COUNTIF($E$108:$F806,"")-COUNT($H$108:$H806)+1,0)),"")</f>
        <v>#N/A</v>
      </c>
      <c r="E807" s="39" t="e">
        <f>IF(AND(E806="",$H807=$H806),"",IF(VLOOKUP(H807,Mal!$A$9:$B$431,2,0)='Sales Orders'!E806,"",VLOOKUP($H807,Mal!$A$9:$B$431,2,0)))</f>
        <v>#N/A</v>
      </c>
      <c r="F807" s="39" t="e">
        <f>IF($E807="",IF(INDEX(Mal!$C$9:$C$431,COUNTIF($E$108:$F806,"")-COUNT($H$108:$H806)+1,0)=F806,"",INDEX(Mal!$C$9:$C$431,COUNTIF($E$108:$F806,"")-COUNT($H$108:$H806)+1,0)),"")</f>
        <v>#N/A</v>
      </c>
      <c r="G807" s="39" t="e">
        <f t="shared" si="43"/>
        <v>#N/A</v>
      </c>
      <c r="H807" s="39">
        <f>IF(COUNTIF(Mal!$A$9:$A$431,'Sales Orders'!H806)+COUNTIFS(Mal!$A$9:$A$431,H806,Mal!$B$9:$B$431,"&lt;&gt;")+COUNTIFS(Mal!$A$9:$A$431,H806,Mal!$C$9:$C$431,"&lt;&gt;")=COUNTIF('Sales Orders'!$H$108:H806,'Sales Orders'!H806),'Sales Orders'!H806+1,'Sales Orders'!H806)</f>
        <v>2</v>
      </c>
      <c r="I807" s="39" t="e">
        <f>IF(E807="","",IF(Mal!$C$5="","",Mal!$C$5))</f>
        <v>#N/A</v>
      </c>
      <c r="J807" s="39" t="e">
        <f>IF(AND(J806="",$H807=$H806),"",IF(VLOOKUP($H807,Mal!$A$9:$H$431,7,0)='Sales Orders'!J806,"",VLOOKUP($H807,Mal!$A$9:$H$431,7,0)))</f>
        <v>#N/A</v>
      </c>
      <c r="K807" s="39" t="e">
        <f>IF(AND(K806="",$H807=$H806),"",IF(VLOOKUP($H807,Mal!$A$9:$H$431,8,0)='Sales Orders'!K806,"",VLOOKUP($H807,Mal!$A$9:$H$431,8,0)))</f>
        <v>#N/A</v>
      </c>
      <c r="L807" s="39" t="e">
        <f>IF(E807="","",IF(Mal!$C$6="","",Mal!$C$6))</f>
        <v>#N/A</v>
      </c>
      <c r="M807" s="39" t="e">
        <f>IF($E807="",IF(INDEX(Mal!K$9:K$431,COUNTIF($E$108:$F806,"")-COUNT($H$108:$H806)+1,0)=M806,"",INDEX(Mal!K$9:K$431,COUNTIF($E$108:$F806,"")-COUNT($H$108:$H806)+1,0)),"")</f>
        <v>#N/A</v>
      </c>
      <c r="N807" s="39" t="e">
        <f>IF($E807="",IF(INDEX(Mal!L$9:L$431,COUNTIF($E$108:$F806,"")-COUNT($H$108:$H806)+1,0)=N806,"",INDEX(Mal!L$9:L$431,COUNTIF($E$108:$F806,"")-COUNT($H$108:$H806)+1,0)),"")</f>
        <v>#N/A</v>
      </c>
      <c r="O807" s="39" t="e">
        <f>IF($E807="",IF(INDEX(Mal!M$9:M$431,COUNTIF($E$108:$F806,"")-COUNT($H$108:$H806)+1,0)=O806,"",INDEX(Mal!M$9:M$431,COUNTIF($E$108:$F806,"")-COUNT($H$108:$H806)+1,0)),"")</f>
        <v>#N/A</v>
      </c>
      <c r="P807" s="39" t="e">
        <f>IF($E807="",IF(INDEX(Mal!N$9:N$431,COUNTIF($E$108:$F806,"")-COUNT($H$108:$H806)+1,0)=P806,"",INDEX(Mal!N$9:N$431,COUNTIF($E$108:$F806,"")-COUNT($H$108:$H806)+1,0)),"")</f>
        <v>#N/A</v>
      </c>
      <c r="Q807" s="39" t="e">
        <f>IF($E807="",IF(INDEX(Mal!O$9:O$431,COUNTIF($E$108:$F806,"")-COUNT($H$108:$H806)+1,0)=Q806,"",INDEX(Mal!O$9:O$431,COUNTIF($E$108:$F806,"")-COUNT($H$108:$H806)+1,0)),"")</f>
        <v>#N/A</v>
      </c>
      <c r="R807" s="39" t="e">
        <f>IF($E807="",IF(INDEX(Mal!P$9:P$431,COUNTIF($E$108:$F806,"")-COUNT($H$108:$H806)+1,0)=R806,"",INDEX(Mal!P$9:P$431,COUNTIF($E$108:$F806,"")-COUNT($H$108:$H806)+1,0)),"")</f>
        <v>#N/A</v>
      </c>
      <c r="S807" s="39" t="e">
        <f>IF($E807="",IF(INDEX(Mal!Q$9:Q$431,COUNTIF($E$108:$F806,"")-COUNT($H$108:$H806)+1,0)=S806,"",INDEX(Mal!Q$9:Q$431,COUNTIF($E$108:$F806,"")-COUNT($H$108:$H806)+1,0)),"")</f>
        <v>#N/A</v>
      </c>
      <c r="T807" s="39" t="e">
        <f>IF($E807="",IF(INDEX(Mal!R$9:R$431,COUNTIF($E$108:$F806,"")-COUNT($H$108:$H806)+1,0)=T806,"",INDEX(Mal!R$9:R$431,COUNTIF($E$108:$F806,"")-COUNT($H$108:$H806)+1,0)),"")</f>
        <v>#N/A</v>
      </c>
      <c r="U807" s="39" t="e">
        <f>IF($E807="",IF(INDEX(Mal!S$9:S$431,COUNTIF($E$108:$F806,"")-COUNT($H$108:$H806)+1,0)=U806,"",INDEX(Mal!S$9:S$431,COUNTIF($E$108:$F806,"")-COUNT($H$108:$H806)+1,0)),"")</f>
        <v>#N/A</v>
      </c>
      <c r="V807" s="39" t="e">
        <f t="shared" si="40"/>
        <v>#N/A</v>
      </c>
      <c r="W807" s="39" t="e">
        <f>IF(IF(AND(E807="",F807=""),INDEX(Mal!I$9:I$431,(COUNT($H$108:$H807)-COUNTIF($V$108:$V807,"")),0),"")="","",IF(AND(E807="",F807=""),INDEX(Mal!I$9:I$431,(COUNT($H$108:$H807)-COUNTIF($V$108:$V807,"")),0),""))</f>
        <v>#N/A</v>
      </c>
      <c r="X807" s="39" t="e">
        <f>IF($E807="",IF(INDEX(Mal!J$9:J$431,COUNTIF($E$108:$F806,"")-COUNT($H$108:$H806)+1,0)=X806,"",INDEX(Mal!J$9:J$431,COUNTIF($E$108:$F806,"")-COUNT($H$108:$H806)+1,0)),"")</f>
        <v>#N/A</v>
      </c>
      <c r="Y807" s="39" t="e">
        <f>IF(AND(Y806="",$H807=$H806),"",IF(VLOOKUP($H807,Mal!$A$9:$T$431,20,0)='Sales Orders'!Y806,"",VLOOKUP($H807,Mal!$A$9:$T$431,20,0)))</f>
        <v>#N/A</v>
      </c>
      <c r="Z807" s="39" t="e">
        <f t="shared" si="41"/>
        <v>#N/A</v>
      </c>
    </row>
    <row r="808" spans="1:26">
      <c r="A808" t="str">
        <f>IFERROR(IF(VLOOKUP(H808,Mal!$A$9:$A$431,1,0),"","END"),"END")</f>
        <v>END</v>
      </c>
      <c r="B808" s="39" t="e">
        <f>IF($E808="",IF(INDEX(Mal!$D$9:$D$431,COUNTIF($E$108:$F807,"")-COUNT($H$108:$H807)+1,0)=B807,"",INDEX(Mal!$D$9:$D$431,COUNTIF($E$108:$F807,"")-COUNT($H$108:$H807)+1,0)),"")</f>
        <v>#N/A</v>
      </c>
      <c r="C808" s="39" t="e">
        <f t="shared" si="42"/>
        <v>#N/A</v>
      </c>
      <c r="D808" s="39" t="e">
        <f>IF($E808="",IF(INDEX(Mal!$F$9:$F$431,COUNTIF($E$108:$F807,"")-COUNT($H$108:$H807)+1,0)=D807,"",INDEX(Mal!$F$9:$F$431,COUNTIF($E$108:$F807,"")-COUNT($H$108:$H807)+1,0)),"")</f>
        <v>#N/A</v>
      </c>
      <c r="E808" s="39" t="e">
        <f>IF(AND(E807="",$H808=$H807),"",IF(VLOOKUP(H808,Mal!$A$9:$B$431,2,0)='Sales Orders'!E807,"",VLOOKUP($H808,Mal!$A$9:$B$431,2,0)))</f>
        <v>#N/A</v>
      </c>
      <c r="F808" s="39" t="e">
        <f>IF($E808="",IF(INDEX(Mal!$C$9:$C$431,COUNTIF($E$108:$F807,"")-COUNT($H$108:$H807)+1,0)=F807,"",INDEX(Mal!$C$9:$C$431,COUNTIF($E$108:$F807,"")-COUNT($H$108:$H807)+1,0)),"")</f>
        <v>#N/A</v>
      </c>
      <c r="G808" s="39" t="e">
        <f t="shared" si="43"/>
        <v>#N/A</v>
      </c>
      <c r="H808" s="39">
        <f>IF(COUNTIF(Mal!$A$9:$A$431,'Sales Orders'!H807)+COUNTIFS(Mal!$A$9:$A$431,H807,Mal!$B$9:$B$431,"&lt;&gt;")+COUNTIFS(Mal!$A$9:$A$431,H807,Mal!$C$9:$C$431,"&lt;&gt;")=COUNTIF('Sales Orders'!$H$108:H807,'Sales Orders'!H807),'Sales Orders'!H807+1,'Sales Orders'!H807)</f>
        <v>2</v>
      </c>
      <c r="I808" s="39" t="e">
        <f>IF(E808="","",IF(Mal!$C$5="","",Mal!$C$5))</f>
        <v>#N/A</v>
      </c>
      <c r="J808" s="39" t="e">
        <f>IF(AND(J807="",$H808=$H807),"",IF(VLOOKUP($H808,Mal!$A$9:$H$431,7,0)='Sales Orders'!J807,"",VLOOKUP($H808,Mal!$A$9:$H$431,7,0)))</f>
        <v>#N/A</v>
      </c>
      <c r="K808" s="39" t="e">
        <f>IF(AND(K807="",$H808=$H807),"",IF(VLOOKUP($H808,Mal!$A$9:$H$431,8,0)='Sales Orders'!K807,"",VLOOKUP($H808,Mal!$A$9:$H$431,8,0)))</f>
        <v>#N/A</v>
      </c>
      <c r="L808" s="39" t="e">
        <f>IF(E808="","",IF(Mal!$C$6="","",Mal!$C$6))</f>
        <v>#N/A</v>
      </c>
      <c r="M808" s="39" t="e">
        <f>IF($E808="",IF(INDEX(Mal!K$9:K$431,COUNTIF($E$108:$F807,"")-COUNT($H$108:$H807)+1,0)=M807,"",INDEX(Mal!K$9:K$431,COUNTIF($E$108:$F807,"")-COUNT($H$108:$H807)+1,0)),"")</f>
        <v>#N/A</v>
      </c>
      <c r="N808" s="39" t="e">
        <f>IF($E808="",IF(INDEX(Mal!L$9:L$431,COUNTIF($E$108:$F807,"")-COUNT($H$108:$H807)+1,0)=N807,"",INDEX(Mal!L$9:L$431,COUNTIF($E$108:$F807,"")-COUNT($H$108:$H807)+1,0)),"")</f>
        <v>#N/A</v>
      </c>
      <c r="O808" s="39" t="e">
        <f>IF($E808="",IF(INDEX(Mal!M$9:M$431,COUNTIF($E$108:$F807,"")-COUNT($H$108:$H807)+1,0)=O807,"",INDEX(Mal!M$9:M$431,COUNTIF($E$108:$F807,"")-COUNT($H$108:$H807)+1,0)),"")</f>
        <v>#N/A</v>
      </c>
      <c r="P808" s="39" t="e">
        <f>IF($E808="",IF(INDEX(Mal!N$9:N$431,COUNTIF($E$108:$F807,"")-COUNT($H$108:$H807)+1,0)=P807,"",INDEX(Mal!N$9:N$431,COUNTIF($E$108:$F807,"")-COUNT($H$108:$H807)+1,0)),"")</f>
        <v>#N/A</v>
      </c>
      <c r="Q808" s="39" t="e">
        <f>IF($E808="",IF(INDEX(Mal!O$9:O$431,COUNTIF($E$108:$F807,"")-COUNT($H$108:$H807)+1,0)=Q807,"",INDEX(Mal!O$9:O$431,COUNTIF($E$108:$F807,"")-COUNT($H$108:$H807)+1,0)),"")</f>
        <v>#N/A</v>
      </c>
      <c r="R808" s="39" t="e">
        <f>IF($E808="",IF(INDEX(Mal!P$9:P$431,COUNTIF($E$108:$F807,"")-COUNT($H$108:$H807)+1,0)=R807,"",INDEX(Mal!P$9:P$431,COUNTIF($E$108:$F807,"")-COUNT($H$108:$H807)+1,0)),"")</f>
        <v>#N/A</v>
      </c>
      <c r="S808" s="39" t="e">
        <f>IF($E808="",IF(INDEX(Mal!Q$9:Q$431,COUNTIF($E$108:$F807,"")-COUNT($H$108:$H807)+1,0)=S807,"",INDEX(Mal!Q$9:Q$431,COUNTIF($E$108:$F807,"")-COUNT($H$108:$H807)+1,0)),"")</f>
        <v>#N/A</v>
      </c>
      <c r="T808" s="39" t="e">
        <f>IF($E808="",IF(INDEX(Mal!R$9:R$431,COUNTIF($E$108:$F807,"")-COUNT($H$108:$H807)+1,0)=T807,"",INDEX(Mal!R$9:R$431,COUNTIF($E$108:$F807,"")-COUNT($H$108:$H807)+1,0)),"")</f>
        <v>#N/A</v>
      </c>
      <c r="U808" s="39" t="e">
        <f>IF($E808="",IF(INDEX(Mal!S$9:S$431,COUNTIF($E$108:$F807,"")-COUNT($H$108:$H807)+1,0)=U807,"",INDEX(Mal!S$9:S$431,COUNTIF($E$108:$F807,"")-COUNT($H$108:$H807)+1,0)),"")</f>
        <v>#N/A</v>
      </c>
      <c r="V808" s="39" t="e">
        <f t="shared" si="40"/>
        <v>#N/A</v>
      </c>
      <c r="W808" s="39" t="e">
        <f>IF(IF(AND(E808="",F808=""),INDEX(Mal!I$9:I$431,(COUNT($H$108:$H808)-COUNTIF($V$108:$V808,"")),0),"")="","",IF(AND(E808="",F808=""),INDEX(Mal!I$9:I$431,(COUNT($H$108:$H808)-COUNTIF($V$108:$V808,"")),0),""))</f>
        <v>#N/A</v>
      </c>
      <c r="X808" s="39" t="e">
        <f>IF($E808="",IF(INDEX(Mal!J$9:J$431,COUNTIF($E$108:$F807,"")-COUNT($H$108:$H807)+1,0)=X807,"",INDEX(Mal!J$9:J$431,COUNTIF($E$108:$F807,"")-COUNT($H$108:$H807)+1,0)),"")</f>
        <v>#N/A</v>
      </c>
      <c r="Y808" s="39" t="e">
        <f>IF(AND(Y807="",$H808=$H807),"",IF(VLOOKUP($H808,Mal!$A$9:$T$431,20,0)='Sales Orders'!Y807,"",VLOOKUP($H808,Mal!$A$9:$T$431,20,0)))</f>
        <v>#N/A</v>
      </c>
      <c r="Z808" s="39" t="e">
        <f t="shared" si="41"/>
        <v>#N/A</v>
      </c>
    </row>
    <row r="809" spans="1:26">
      <c r="A809" t="str">
        <f>IFERROR(IF(VLOOKUP(H809,Mal!$A$9:$A$431,1,0),"","END"),"END")</f>
        <v>END</v>
      </c>
      <c r="B809" s="39" t="e">
        <f>IF($E809="",IF(INDEX(Mal!$D$9:$D$431,COUNTIF($E$108:$F808,"")-COUNT($H$108:$H808)+1,0)=B808,"",INDEX(Mal!$D$9:$D$431,COUNTIF($E$108:$F808,"")-COUNT($H$108:$H808)+1,0)),"")</f>
        <v>#N/A</v>
      </c>
      <c r="C809" s="39" t="e">
        <f t="shared" si="42"/>
        <v>#N/A</v>
      </c>
      <c r="D809" s="39" t="e">
        <f>IF($E809="",IF(INDEX(Mal!$F$9:$F$431,COUNTIF($E$108:$F808,"")-COUNT($H$108:$H808)+1,0)=D808,"",INDEX(Mal!$F$9:$F$431,COUNTIF($E$108:$F808,"")-COUNT($H$108:$H808)+1,0)),"")</f>
        <v>#N/A</v>
      </c>
      <c r="E809" s="39" t="e">
        <f>IF(AND(E808="",$H809=$H808),"",IF(VLOOKUP(H809,Mal!$A$9:$B$431,2,0)='Sales Orders'!E808,"",VLOOKUP($H809,Mal!$A$9:$B$431,2,0)))</f>
        <v>#N/A</v>
      </c>
      <c r="F809" s="39" t="e">
        <f>IF($E809="",IF(INDEX(Mal!$C$9:$C$431,COUNTIF($E$108:$F808,"")-COUNT($H$108:$H808)+1,0)=F808,"",INDEX(Mal!$C$9:$C$431,COUNTIF($E$108:$F808,"")-COUNT($H$108:$H808)+1,0)),"")</f>
        <v>#N/A</v>
      </c>
      <c r="G809" s="39" t="e">
        <f t="shared" si="43"/>
        <v>#N/A</v>
      </c>
      <c r="H809" s="39">
        <f>IF(COUNTIF(Mal!$A$9:$A$431,'Sales Orders'!H808)+COUNTIFS(Mal!$A$9:$A$431,H808,Mal!$B$9:$B$431,"&lt;&gt;")+COUNTIFS(Mal!$A$9:$A$431,H808,Mal!$C$9:$C$431,"&lt;&gt;")=COUNTIF('Sales Orders'!$H$108:H808,'Sales Orders'!H808),'Sales Orders'!H808+1,'Sales Orders'!H808)</f>
        <v>2</v>
      </c>
      <c r="I809" s="39" t="e">
        <f>IF(E809="","",IF(Mal!$C$5="","",Mal!$C$5))</f>
        <v>#N/A</v>
      </c>
      <c r="J809" s="39" t="e">
        <f>IF(AND(J808="",$H809=$H808),"",IF(VLOOKUP($H809,Mal!$A$9:$H$431,7,0)='Sales Orders'!J808,"",VLOOKUP($H809,Mal!$A$9:$H$431,7,0)))</f>
        <v>#N/A</v>
      </c>
      <c r="K809" s="39" t="e">
        <f>IF(AND(K808="",$H809=$H808),"",IF(VLOOKUP($H809,Mal!$A$9:$H$431,8,0)='Sales Orders'!K808,"",VLOOKUP($H809,Mal!$A$9:$H$431,8,0)))</f>
        <v>#N/A</v>
      </c>
      <c r="L809" s="39" t="e">
        <f>IF(E809="","",IF(Mal!$C$6="","",Mal!$C$6))</f>
        <v>#N/A</v>
      </c>
      <c r="M809" s="39" t="e">
        <f>IF($E809="",IF(INDEX(Mal!K$9:K$431,COUNTIF($E$108:$F808,"")-COUNT($H$108:$H808)+1,0)=M808,"",INDEX(Mal!K$9:K$431,COUNTIF($E$108:$F808,"")-COUNT($H$108:$H808)+1,0)),"")</f>
        <v>#N/A</v>
      </c>
      <c r="N809" s="39" t="e">
        <f>IF($E809="",IF(INDEX(Mal!L$9:L$431,COUNTIF($E$108:$F808,"")-COUNT($H$108:$H808)+1,0)=N808,"",INDEX(Mal!L$9:L$431,COUNTIF($E$108:$F808,"")-COUNT($H$108:$H808)+1,0)),"")</f>
        <v>#N/A</v>
      </c>
      <c r="O809" s="39" t="e">
        <f>IF($E809="",IF(INDEX(Mal!M$9:M$431,COUNTIF($E$108:$F808,"")-COUNT($H$108:$H808)+1,0)=O808,"",INDEX(Mal!M$9:M$431,COUNTIF($E$108:$F808,"")-COUNT($H$108:$H808)+1,0)),"")</f>
        <v>#N/A</v>
      </c>
      <c r="P809" s="39" t="e">
        <f>IF($E809="",IF(INDEX(Mal!N$9:N$431,COUNTIF($E$108:$F808,"")-COUNT($H$108:$H808)+1,0)=P808,"",INDEX(Mal!N$9:N$431,COUNTIF($E$108:$F808,"")-COUNT($H$108:$H808)+1,0)),"")</f>
        <v>#N/A</v>
      </c>
      <c r="Q809" s="39" t="e">
        <f>IF($E809="",IF(INDEX(Mal!O$9:O$431,COUNTIF($E$108:$F808,"")-COUNT($H$108:$H808)+1,0)=Q808,"",INDEX(Mal!O$9:O$431,COUNTIF($E$108:$F808,"")-COUNT($H$108:$H808)+1,0)),"")</f>
        <v>#N/A</v>
      </c>
      <c r="R809" s="39" t="e">
        <f>IF($E809="",IF(INDEX(Mal!P$9:P$431,COUNTIF($E$108:$F808,"")-COUNT($H$108:$H808)+1,0)=R808,"",INDEX(Mal!P$9:P$431,COUNTIF($E$108:$F808,"")-COUNT($H$108:$H808)+1,0)),"")</f>
        <v>#N/A</v>
      </c>
      <c r="S809" s="39" t="e">
        <f>IF($E809="",IF(INDEX(Mal!Q$9:Q$431,COUNTIF($E$108:$F808,"")-COUNT($H$108:$H808)+1,0)=S808,"",INDEX(Mal!Q$9:Q$431,COUNTIF($E$108:$F808,"")-COUNT($H$108:$H808)+1,0)),"")</f>
        <v>#N/A</v>
      </c>
      <c r="T809" s="39" t="e">
        <f>IF($E809="",IF(INDEX(Mal!R$9:R$431,COUNTIF($E$108:$F808,"")-COUNT($H$108:$H808)+1,0)=T808,"",INDEX(Mal!R$9:R$431,COUNTIF($E$108:$F808,"")-COUNT($H$108:$H808)+1,0)),"")</f>
        <v>#N/A</v>
      </c>
      <c r="U809" s="39" t="e">
        <f>IF($E809="",IF(INDEX(Mal!S$9:S$431,COUNTIF($E$108:$F808,"")-COUNT($H$108:$H808)+1,0)=U808,"",INDEX(Mal!S$9:S$431,COUNTIF($E$108:$F808,"")-COUNT($H$108:$H808)+1,0)),"")</f>
        <v>#N/A</v>
      </c>
      <c r="V809" s="39" t="e">
        <f t="shared" si="40"/>
        <v>#N/A</v>
      </c>
      <c r="W809" s="39" t="e">
        <f>IF(IF(AND(E809="",F809=""),INDEX(Mal!I$9:I$431,(COUNT($H$108:$H809)-COUNTIF($V$108:$V809,"")),0),"")="","",IF(AND(E809="",F809=""),INDEX(Mal!I$9:I$431,(COUNT($H$108:$H809)-COUNTIF($V$108:$V809,"")),0),""))</f>
        <v>#N/A</v>
      </c>
      <c r="X809" s="39" t="e">
        <f>IF($E809="",IF(INDEX(Mal!J$9:J$431,COUNTIF($E$108:$F808,"")-COUNT($H$108:$H808)+1,0)=X808,"",INDEX(Mal!J$9:J$431,COUNTIF($E$108:$F808,"")-COUNT($H$108:$H808)+1,0)),"")</f>
        <v>#N/A</v>
      </c>
      <c r="Y809" s="39" t="e">
        <f>IF(AND(Y808="",$H809=$H808),"",IF(VLOOKUP($H809,Mal!$A$9:$T$431,20,0)='Sales Orders'!Y808,"",VLOOKUP($H809,Mal!$A$9:$T$431,20,0)))</f>
        <v>#N/A</v>
      </c>
      <c r="Z809" s="39" t="e">
        <f t="shared" si="41"/>
        <v>#N/A</v>
      </c>
    </row>
    <row r="810" spans="1:26">
      <c r="A810" t="str">
        <f>IFERROR(IF(VLOOKUP(H810,Mal!$A$9:$A$431,1,0),"","END"),"END")</f>
        <v>END</v>
      </c>
      <c r="B810" s="39" t="e">
        <f>IF($E810="",IF(INDEX(Mal!$D$9:$D$431,COUNTIF($E$108:$F809,"")-COUNT($H$108:$H809)+1,0)=B809,"",INDEX(Mal!$D$9:$D$431,COUNTIF($E$108:$F809,"")-COUNT($H$108:$H809)+1,0)),"")</f>
        <v>#N/A</v>
      </c>
      <c r="C810" s="39" t="e">
        <f t="shared" si="42"/>
        <v>#N/A</v>
      </c>
      <c r="D810" s="39" t="e">
        <f>IF($E810="",IF(INDEX(Mal!$F$9:$F$431,COUNTIF($E$108:$F809,"")-COUNT($H$108:$H809)+1,0)=D809,"",INDEX(Mal!$F$9:$F$431,COUNTIF($E$108:$F809,"")-COUNT($H$108:$H809)+1,0)),"")</f>
        <v>#N/A</v>
      </c>
      <c r="E810" s="39" t="e">
        <f>IF(AND(E809="",$H810=$H809),"",IF(VLOOKUP(H810,Mal!$A$9:$B$431,2,0)='Sales Orders'!E809,"",VLOOKUP($H810,Mal!$A$9:$B$431,2,0)))</f>
        <v>#N/A</v>
      </c>
      <c r="F810" s="39" t="e">
        <f>IF($E810="",IF(INDEX(Mal!$C$9:$C$431,COUNTIF($E$108:$F809,"")-COUNT($H$108:$H809)+1,0)=F809,"",INDEX(Mal!$C$9:$C$431,COUNTIF($E$108:$F809,"")-COUNT($H$108:$H809)+1,0)),"")</f>
        <v>#N/A</v>
      </c>
      <c r="G810" s="39" t="e">
        <f t="shared" si="43"/>
        <v>#N/A</v>
      </c>
      <c r="H810" s="39">
        <f>IF(COUNTIF(Mal!$A$9:$A$431,'Sales Orders'!H809)+COUNTIFS(Mal!$A$9:$A$431,H809,Mal!$B$9:$B$431,"&lt;&gt;")+COUNTIFS(Mal!$A$9:$A$431,H809,Mal!$C$9:$C$431,"&lt;&gt;")=COUNTIF('Sales Orders'!$H$108:H809,'Sales Orders'!H809),'Sales Orders'!H809+1,'Sales Orders'!H809)</f>
        <v>2</v>
      </c>
      <c r="I810" s="39" t="e">
        <f>IF(E810="","",IF(Mal!$C$5="","",Mal!$C$5))</f>
        <v>#N/A</v>
      </c>
      <c r="J810" s="39" t="e">
        <f>IF(AND(J809="",$H810=$H809),"",IF(VLOOKUP($H810,Mal!$A$9:$H$431,7,0)='Sales Orders'!J809,"",VLOOKUP($H810,Mal!$A$9:$H$431,7,0)))</f>
        <v>#N/A</v>
      </c>
      <c r="K810" s="39" t="e">
        <f>IF(AND(K809="",$H810=$H809),"",IF(VLOOKUP($H810,Mal!$A$9:$H$431,8,0)='Sales Orders'!K809,"",VLOOKUP($H810,Mal!$A$9:$H$431,8,0)))</f>
        <v>#N/A</v>
      </c>
      <c r="L810" s="39" t="e">
        <f>IF(E810="","",IF(Mal!$C$6="","",Mal!$C$6))</f>
        <v>#N/A</v>
      </c>
      <c r="M810" s="39" t="e">
        <f>IF($E810="",IF(INDEX(Mal!K$9:K$431,COUNTIF($E$108:$F809,"")-COUNT($H$108:$H809)+1,0)=M809,"",INDEX(Mal!K$9:K$431,COUNTIF($E$108:$F809,"")-COUNT($H$108:$H809)+1,0)),"")</f>
        <v>#N/A</v>
      </c>
      <c r="N810" s="39" t="e">
        <f>IF($E810="",IF(INDEX(Mal!L$9:L$431,COUNTIF($E$108:$F809,"")-COUNT($H$108:$H809)+1,0)=N809,"",INDEX(Mal!L$9:L$431,COUNTIF($E$108:$F809,"")-COUNT($H$108:$H809)+1,0)),"")</f>
        <v>#N/A</v>
      </c>
      <c r="O810" s="39" t="e">
        <f>IF($E810="",IF(INDEX(Mal!M$9:M$431,COUNTIF($E$108:$F809,"")-COUNT($H$108:$H809)+1,0)=O809,"",INDEX(Mal!M$9:M$431,COUNTIF($E$108:$F809,"")-COUNT($H$108:$H809)+1,0)),"")</f>
        <v>#N/A</v>
      </c>
      <c r="P810" s="39" t="e">
        <f>IF($E810="",IF(INDEX(Mal!N$9:N$431,COUNTIF($E$108:$F809,"")-COUNT($H$108:$H809)+1,0)=P809,"",INDEX(Mal!N$9:N$431,COUNTIF($E$108:$F809,"")-COUNT($H$108:$H809)+1,0)),"")</f>
        <v>#N/A</v>
      </c>
      <c r="Q810" s="39" t="e">
        <f>IF($E810="",IF(INDEX(Mal!O$9:O$431,COUNTIF($E$108:$F809,"")-COUNT($H$108:$H809)+1,0)=Q809,"",INDEX(Mal!O$9:O$431,COUNTIF($E$108:$F809,"")-COUNT($H$108:$H809)+1,0)),"")</f>
        <v>#N/A</v>
      </c>
      <c r="R810" s="39" t="e">
        <f>IF($E810="",IF(INDEX(Mal!P$9:P$431,COUNTIF($E$108:$F809,"")-COUNT($H$108:$H809)+1,0)=R809,"",INDEX(Mal!P$9:P$431,COUNTIF($E$108:$F809,"")-COUNT($H$108:$H809)+1,0)),"")</f>
        <v>#N/A</v>
      </c>
      <c r="S810" s="39" t="e">
        <f>IF($E810="",IF(INDEX(Mal!Q$9:Q$431,COUNTIF($E$108:$F809,"")-COUNT($H$108:$H809)+1,0)=S809,"",INDEX(Mal!Q$9:Q$431,COUNTIF($E$108:$F809,"")-COUNT($H$108:$H809)+1,0)),"")</f>
        <v>#N/A</v>
      </c>
      <c r="T810" s="39" t="e">
        <f>IF($E810="",IF(INDEX(Mal!R$9:R$431,COUNTIF($E$108:$F809,"")-COUNT($H$108:$H809)+1,0)=T809,"",INDEX(Mal!R$9:R$431,COUNTIF($E$108:$F809,"")-COUNT($H$108:$H809)+1,0)),"")</f>
        <v>#N/A</v>
      </c>
      <c r="U810" s="39" t="e">
        <f>IF($E810="",IF(INDEX(Mal!S$9:S$431,COUNTIF($E$108:$F809,"")-COUNT($H$108:$H809)+1,0)=U809,"",INDEX(Mal!S$9:S$431,COUNTIF($E$108:$F809,"")-COUNT($H$108:$H809)+1,0)),"")</f>
        <v>#N/A</v>
      </c>
      <c r="V810" s="39" t="e">
        <f t="shared" si="40"/>
        <v>#N/A</v>
      </c>
      <c r="W810" s="39" t="e">
        <f>IF(IF(AND(E810="",F810=""),INDEX(Mal!I$9:I$431,(COUNT($H$108:$H810)-COUNTIF($V$108:$V810,"")),0),"")="","",IF(AND(E810="",F810=""),INDEX(Mal!I$9:I$431,(COUNT($H$108:$H810)-COUNTIF($V$108:$V810,"")),0),""))</f>
        <v>#N/A</v>
      </c>
      <c r="X810" s="39" t="e">
        <f>IF($E810="",IF(INDEX(Mal!J$9:J$431,COUNTIF($E$108:$F809,"")-COUNT($H$108:$H809)+1,0)=X809,"",INDEX(Mal!J$9:J$431,COUNTIF($E$108:$F809,"")-COUNT($H$108:$H809)+1,0)),"")</f>
        <v>#N/A</v>
      </c>
      <c r="Y810" s="39" t="e">
        <f>IF(AND(Y809="",$H810=$H809),"",IF(VLOOKUP($H810,Mal!$A$9:$T$431,20,0)='Sales Orders'!Y809,"",VLOOKUP($H810,Mal!$A$9:$T$431,20,0)))</f>
        <v>#N/A</v>
      </c>
      <c r="Z810" s="39" t="e">
        <f t="shared" si="41"/>
        <v>#N/A</v>
      </c>
    </row>
    <row r="811" spans="1:26">
      <c r="A811" t="str">
        <f>IFERROR(IF(VLOOKUP(H811,Mal!$A$9:$A$431,1,0),"","END"),"END")</f>
        <v>END</v>
      </c>
      <c r="B811" s="39" t="e">
        <f>IF($E811="",IF(INDEX(Mal!$D$9:$D$431,COUNTIF($E$108:$F810,"")-COUNT($H$108:$H810)+1,0)=B810,"",INDEX(Mal!$D$9:$D$431,COUNTIF($E$108:$F810,"")-COUNT($H$108:$H810)+1,0)),"")</f>
        <v>#N/A</v>
      </c>
      <c r="C811" s="39" t="e">
        <f t="shared" si="42"/>
        <v>#N/A</v>
      </c>
      <c r="D811" s="39" t="e">
        <f>IF($E811="",IF(INDEX(Mal!$F$9:$F$431,COUNTIF($E$108:$F810,"")-COUNT($H$108:$H810)+1,0)=D810,"",INDEX(Mal!$F$9:$F$431,COUNTIF($E$108:$F810,"")-COUNT($H$108:$H810)+1,0)),"")</f>
        <v>#N/A</v>
      </c>
      <c r="E811" s="39" t="e">
        <f>IF(AND(E810="",$H811=$H810),"",IF(VLOOKUP(H811,Mal!$A$9:$B$431,2,0)='Sales Orders'!E810,"",VLOOKUP($H811,Mal!$A$9:$B$431,2,0)))</f>
        <v>#N/A</v>
      </c>
      <c r="F811" s="39" t="e">
        <f>IF($E811="",IF(INDEX(Mal!$C$9:$C$431,COUNTIF($E$108:$F810,"")-COUNT($H$108:$H810)+1,0)=F810,"",INDEX(Mal!$C$9:$C$431,COUNTIF($E$108:$F810,"")-COUNT($H$108:$H810)+1,0)),"")</f>
        <v>#N/A</v>
      </c>
      <c r="G811" s="39" t="e">
        <f t="shared" si="43"/>
        <v>#N/A</v>
      </c>
      <c r="H811" s="39">
        <f>IF(COUNTIF(Mal!$A$9:$A$431,'Sales Orders'!H810)+COUNTIFS(Mal!$A$9:$A$431,H810,Mal!$B$9:$B$431,"&lt;&gt;")+COUNTIFS(Mal!$A$9:$A$431,H810,Mal!$C$9:$C$431,"&lt;&gt;")=COUNTIF('Sales Orders'!$H$108:H810,'Sales Orders'!H810),'Sales Orders'!H810+1,'Sales Orders'!H810)</f>
        <v>2</v>
      </c>
      <c r="I811" s="39" t="e">
        <f>IF(E811="","",IF(Mal!$C$5="","",Mal!$C$5))</f>
        <v>#N/A</v>
      </c>
      <c r="J811" s="39" t="e">
        <f>IF(AND(J810="",$H811=$H810),"",IF(VLOOKUP($H811,Mal!$A$9:$H$431,7,0)='Sales Orders'!J810,"",VLOOKUP($H811,Mal!$A$9:$H$431,7,0)))</f>
        <v>#N/A</v>
      </c>
      <c r="K811" s="39" t="e">
        <f>IF(AND(K810="",$H811=$H810),"",IF(VLOOKUP($H811,Mal!$A$9:$H$431,8,0)='Sales Orders'!K810,"",VLOOKUP($H811,Mal!$A$9:$H$431,8,0)))</f>
        <v>#N/A</v>
      </c>
      <c r="L811" s="39" t="e">
        <f>IF(E811="","",IF(Mal!$C$6="","",Mal!$C$6))</f>
        <v>#N/A</v>
      </c>
      <c r="M811" s="39" t="e">
        <f>IF($E811="",IF(INDEX(Mal!K$9:K$431,COUNTIF($E$108:$F810,"")-COUNT($H$108:$H810)+1,0)=M810,"",INDEX(Mal!K$9:K$431,COUNTIF($E$108:$F810,"")-COUNT($H$108:$H810)+1,0)),"")</f>
        <v>#N/A</v>
      </c>
      <c r="N811" s="39" t="e">
        <f>IF($E811="",IF(INDEX(Mal!L$9:L$431,COUNTIF($E$108:$F810,"")-COUNT($H$108:$H810)+1,0)=N810,"",INDEX(Mal!L$9:L$431,COUNTIF($E$108:$F810,"")-COUNT($H$108:$H810)+1,0)),"")</f>
        <v>#N/A</v>
      </c>
      <c r="O811" s="39" t="e">
        <f>IF($E811="",IF(INDEX(Mal!M$9:M$431,COUNTIF($E$108:$F810,"")-COUNT($H$108:$H810)+1,0)=O810,"",INDEX(Mal!M$9:M$431,COUNTIF($E$108:$F810,"")-COUNT($H$108:$H810)+1,0)),"")</f>
        <v>#N/A</v>
      </c>
      <c r="P811" s="39" t="e">
        <f>IF($E811="",IF(INDEX(Mal!N$9:N$431,COUNTIF($E$108:$F810,"")-COUNT($H$108:$H810)+1,0)=P810,"",INDEX(Mal!N$9:N$431,COUNTIF($E$108:$F810,"")-COUNT($H$108:$H810)+1,0)),"")</f>
        <v>#N/A</v>
      </c>
      <c r="Q811" s="39" t="e">
        <f>IF($E811="",IF(INDEX(Mal!O$9:O$431,COUNTIF($E$108:$F810,"")-COUNT($H$108:$H810)+1,0)=Q810,"",INDEX(Mal!O$9:O$431,COUNTIF($E$108:$F810,"")-COUNT($H$108:$H810)+1,0)),"")</f>
        <v>#N/A</v>
      </c>
      <c r="R811" s="39" t="e">
        <f>IF($E811="",IF(INDEX(Mal!P$9:P$431,COUNTIF($E$108:$F810,"")-COUNT($H$108:$H810)+1,0)=R810,"",INDEX(Mal!P$9:P$431,COUNTIF($E$108:$F810,"")-COUNT($H$108:$H810)+1,0)),"")</f>
        <v>#N/A</v>
      </c>
      <c r="S811" s="39" t="e">
        <f>IF($E811="",IF(INDEX(Mal!Q$9:Q$431,COUNTIF($E$108:$F810,"")-COUNT($H$108:$H810)+1,0)=S810,"",INDEX(Mal!Q$9:Q$431,COUNTIF($E$108:$F810,"")-COUNT($H$108:$H810)+1,0)),"")</f>
        <v>#N/A</v>
      </c>
      <c r="T811" s="39" t="e">
        <f>IF($E811="",IF(INDEX(Mal!R$9:R$431,COUNTIF($E$108:$F810,"")-COUNT($H$108:$H810)+1,0)=T810,"",INDEX(Mal!R$9:R$431,COUNTIF($E$108:$F810,"")-COUNT($H$108:$H810)+1,0)),"")</f>
        <v>#N/A</v>
      </c>
      <c r="U811" s="39" t="e">
        <f>IF($E811="",IF(INDEX(Mal!S$9:S$431,COUNTIF($E$108:$F810,"")-COUNT($H$108:$H810)+1,0)=U810,"",INDEX(Mal!S$9:S$431,COUNTIF($E$108:$F810,"")-COUNT($H$108:$H810)+1,0)),"")</f>
        <v>#N/A</v>
      </c>
      <c r="V811" s="39" t="e">
        <f t="shared" si="40"/>
        <v>#N/A</v>
      </c>
      <c r="W811" s="39" t="e">
        <f>IF(IF(AND(E811="",F811=""),INDEX(Mal!I$9:I$431,(COUNT($H$108:$H811)-COUNTIF($V$108:$V811,"")),0),"")="","",IF(AND(E811="",F811=""),INDEX(Mal!I$9:I$431,(COUNT($H$108:$H811)-COUNTIF($V$108:$V811,"")),0),""))</f>
        <v>#N/A</v>
      </c>
      <c r="X811" s="39" t="e">
        <f>IF($E811="",IF(INDEX(Mal!J$9:J$431,COUNTIF($E$108:$F810,"")-COUNT($H$108:$H810)+1,0)=X810,"",INDEX(Mal!J$9:J$431,COUNTIF($E$108:$F810,"")-COUNT($H$108:$H810)+1,0)),"")</f>
        <v>#N/A</v>
      </c>
      <c r="Y811" s="39" t="e">
        <f>IF(AND(Y810="",$H811=$H810),"",IF(VLOOKUP($H811,Mal!$A$9:$T$431,20,0)='Sales Orders'!Y810,"",VLOOKUP($H811,Mal!$A$9:$T$431,20,0)))</f>
        <v>#N/A</v>
      </c>
      <c r="Z811" s="39" t="e">
        <f t="shared" si="41"/>
        <v>#N/A</v>
      </c>
    </row>
    <row r="812" spans="1:26">
      <c r="A812" t="str">
        <f>IFERROR(IF(VLOOKUP(H812,Mal!$A$9:$A$431,1,0),"","END"),"END")</f>
        <v>END</v>
      </c>
      <c r="B812" s="39" t="e">
        <f>IF($E812="",IF(INDEX(Mal!$D$9:$D$431,COUNTIF($E$108:$F811,"")-COUNT($H$108:$H811)+1,0)=B811,"",INDEX(Mal!$D$9:$D$431,COUNTIF($E$108:$F811,"")-COUNT($H$108:$H811)+1,0)),"")</f>
        <v>#N/A</v>
      </c>
      <c r="C812" s="39" t="e">
        <f t="shared" si="42"/>
        <v>#N/A</v>
      </c>
      <c r="D812" s="39" t="e">
        <f>IF($E812="",IF(INDEX(Mal!$F$9:$F$431,COUNTIF($E$108:$F811,"")-COUNT($H$108:$H811)+1,0)=D811,"",INDEX(Mal!$F$9:$F$431,COUNTIF($E$108:$F811,"")-COUNT($H$108:$H811)+1,0)),"")</f>
        <v>#N/A</v>
      </c>
      <c r="E812" s="39" t="e">
        <f>IF(AND(E811="",$H812=$H811),"",IF(VLOOKUP(H812,Mal!$A$9:$B$431,2,0)='Sales Orders'!E811,"",VLOOKUP($H812,Mal!$A$9:$B$431,2,0)))</f>
        <v>#N/A</v>
      </c>
      <c r="F812" s="39" t="e">
        <f>IF($E812="",IF(INDEX(Mal!$C$9:$C$431,COUNTIF($E$108:$F811,"")-COUNT($H$108:$H811)+1,0)=F811,"",INDEX(Mal!$C$9:$C$431,COUNTIF($E$108:$F811,"")-COUNT($H$108:$H811)+1,0)),"")</f>
        <v>#N/A</v>
      </c>
      <c r="G812" s="39" t="e">
        <f t="shared" si="43"/>
        <v>#N/A</v>
      </c>
      <c r="H812" s="39">
        <f>IF(COUNTIF(Mal!$A$9:$A$431,'Sales Orders'!H811)+COUNTIFS(Mal!$A$9:$A$431,H811,Mal!$B$9:$B$431,"&lt;&gt;")+COUNTIFS(Mal!$A$9:$A$431,H811,Mal!$C$9:$C$431,"&lt;&gt;")=COUNTIF('Sales Orders'!$H$108:H811,'Sales Orders'!H811),'Sales Orders'!H811+1,'Sales Orders'!H811)</f>
        <v>2</v>
      </c>
      <c r="I812" s="39" t="e">
        <f>IF(E812="","",IF(Mal!$C$5="","",Mal!$C$5))</f>
        <v>#N/A</v>
      </c>
      <c r="J812" s="39" t="e">
        <f>IF(AND(J811="",$H812=$H811),"",IF(VLOOKUP($H812,Mal!$A$9:$H$431,7,0)='Sales Orders'!J811,"",VLOOKUP($H812,Mal!$A$9:$H$431,7,0)))</f>
        <v>#N/A</v>
      </c>
      <c r="K812" s="39" t="e">
        <f>IF(AND(K811="",$H812=$H811),"",IF(VLOOKUP($H812,Mal!$A$9:$H$431,8,0)='Sales Orders'!K811,"",VLOOKUP($H812,Mal!$A$9:$H$431,8,0)))</f>
        <v>#N/A</v>
      </c>
      <c r="L812" s="39" t="e">
        <f>IF(E812="","",IF(Mal!$C$6="","",Mal!$C$6))</f>
        <v>#N/A</v>
      </c>
      <c r="M812" s="39" t="e">
        <f>IF($E812="",IF(INDEX(Mal!K$9:K$431,COUNTIF($E$108:$F811,"")-COUNT($H$108:$H811)+1,0)=M811,"",INDEX(Mal!K$9:K$431,COUNTIF($E$108:$F811,"")-COUNT($H$108:$H811)+1,0)),"")</f>
        <v>#N/A</v>
      </c>
      <c r="N812" s="39" t="e">
        <f>IF($E812="",IF(INDEX(Mal!L$9:L$431,COUNTIF($E$108:$F811,"")-COUNT($H$108:$H811)+1,0)=N811,"",INDEX(Mal!L$9:L$431,COUNTIF($E$108:$F811,"")-COUNT($H$108:$H811)+1,0)),"")</f>
        <v>#N/A</v>
      </c>
      <c r="O812" s="39" t="e">
        <f>IF($E812="",IF(INDEX(Mal!M$9:M$431,COUNTIF($E$108:$F811,"")-COUNT($H$108:$H811)+1,0)=O811,"",INDEX(Mal!M$9:M$431,COUNTIF($E$108:$F811,"")-COUNT($H$108:$H811)+1,0)),"")</f>
        <v>#N/A</v>
      </c>
      <c r="P812" s="39" t="e">
        <f>IF($E812="",IF(INDEX(Mal!N$9:N$431,COUNTIF($E$108:$F811,"")-COUNT($H$108:$H811)+1,0)=P811,"",INDEX(Mal!N$9:N$431,COUNTIF($E$108:$F811,"")-COUNT($H$108:$H811)+1,0)),"")</f>
        <v>#N/A</v>
      </c>
      <c r="Q812" s="39" t="e">
        <f>IF($E812="",IF(INDEX(Mal!O$9:O$431,COUNTIF($E$108:$F811,"")-COUNT($H$108:$H811)+1,0)=Q811,"",INDEX(Mal!O$9:O$431,COUNTIF($E$108:$F811,"")-COUNT($H$108:$H811)+1,0)),"")</f>
        <v>#N/A</v>
      </c>
      <c r="R812" s="39" t="e">
        <f>IF($E812="",IF(INDEX(Mal!P$9:P$431,COUNTIF($E$108:$F811,"")-COUNT($H$108:$H811)+1,0)=R811,"",INDEX(Mal!P$9:P$431,COUNTIF($E$108:$F811,"")-COUNT($H$108:$H811)+1,0)),"")</f>
        <v>#N/A</v>
      </c>
      <c r="S812" s="39" t="e">
        <f>IF($E812="",IF(INDEX(Mal!Q$9:Q$431,COUNTIF($E$108:$F811,"")-COUNT($H$108:$H811)+1,0)=S811,"",INDEX(Mal!Q$9:Q$431,COUNTIF($E$108:$F811,"")-COUNT($H$108:$H811)+1,0)),"")</f>
        <v>#N/A</v>
      </c>
      <c r="T812" s="39" t="e">
        <f>IF($E812="",IF(INDEX(Mal!R$9:R$431,COUNTIF($E$108:$F811,"")-COUNT($H$108:$H811)+1,0)=T811,"",INDEX(Mal!R$9:R$431,COUNTIF($E$108:$F811,"")-COUNT($H$108:$H811)+1,0)),"")</f>
        <v>#N/A</v>
      </c>
      <c r="U812" s="39" t="e">
        <f>IF($E812="",IF(INDEX(Mal!S$9:S$431,COUNTIF($E$108:$F811,"")-COUNT($H$108:$H811)+1,0)=U811,"",INDEX(Mal!S$9:S$431,COUNTIF($E$108:$F811,"")-COUNT($H$108:$H811)+1,0)),"")</f>
        <v>#N/A</v>
      </c>
      <c r="V812" s="39" t="e">
        <f t="shared" si="40"/>
        <v>#N/A</v>
      </c>
      <c r="W812" s="39" t="e">
        <f>IF(IF(AND(E812="",F812=""),INDEX(Mal!I$9:I$431,(COUNT($H$108:$H812)-COUNTIF($V$108:$V812,"")),0),"")="","",IF(AND(E812="",F812=""),INDEX(Mal!I$9:I$431,(COUNT($H$108:$H812)-COUNTIF($V$108:$V812,"")),0),""))</f>
        <v>#N/A</v>
      </c>
      <c r="X812" s="39" t="e">
        <f>IF($E812="",IF(INDEX(Mal!J$9:J$431,COUNTIF($E$108:$F811,"")-COUNT($H$108:$H811)+1,0)=X811,"",INDEX(Mal!J$9:J$431,COUNTIF($E$108:$F811,"")-COUNT($H$108:$H811)+1,0)),"")</f>
        <v>#N/A</v>
      </c>
      <c r="Y812" s="39" t="e">
        <f>IF(AND(Y811="",$H812=$H811),"",IF(VLOOKUP($H812,Mal!$A$9:$T$431,20,0)='Sales Orders'!Y811,"",VLOOKUP($H812,Mal!$A$9:$T$431,20,0)))</f>
        <v>#N/A</v>
      </c>
      <c r="Z812" s="39" t="e">
        <f t="shared" si="41"/>
        <v>#N/A</v>
      </c>
    </row>
    <row r="813" spans="1:26">
      <c r="A813" t="str">
        <f>IFERROR(IF(VLOOKUP(H813,Mal!$A$9:$A$431,1,0),"","END"),"END")</f>
        <v>END</v>
      </c>
      <c r="B813" s="39" t="e">
        <f>IF($E813="",IF(INDEX(Mal!$D$9:$D$431,COUNTIF($E$108:$F812,"")-COUNT($H$108:$H812)+1,0)=B812,"",INDEX(Mal!$D$9:$D$431,COUNTIF($E$108:$F812,"")-COUNT($H$108:$H812)+1,0)),"")</f>
        <v>#N/A</v>
      </c>
      <c r="C813" s="39" t="e">
        <f t="shared" si="42"/>
        <v>#N/A</v>
      </c>
      <c r="D813" s="39" t="e">
        <f>IF($E813="",IF(INDEX(Mal!$F$9:$F$431,COUNTIF($E$108:$F812,"")-COUNT($H$108:$H812)+1,0)=D812,"",INDEX(Mal!$F$9:$F$431,COUNTIF($E$108:$F812,"")-COUNT($H$108:$H812)+1,0)),"")</f>
        <v>#N/A</v>
      </c>
      <c r="E813" s="39" t="e">
        <f>IF(AND(E812="",$H813=$H812),"",IF(VLOOKUP(H813,Mal!$A$9:$B$431,2,0)='Sales Orders'!E812,"",VLOOKUP($H813,Mal!$A$9:$B$431,2,0)))</f>
        <v>#N/A</v>
      </c>
      <c r="F813" s="39" t="e">
        <f>IF($E813="",IF(INDEX(Mal!$C$9:$C$431,COUNTIF($E$108:$F812,"")-COUNT($H$108:$H812)+1,0)=F812,"",INDEX(Mal!$C$9:$C$431,COUNTIF($E$108:$F812,"")-COUNT($H$108:$H812)+1,0)),"")</f>
        <v>#N/A</v>
      </c>
      <c r="G813" s="39" t="e">
        <f t="shared" si="43"/>
        <v>#N/A</v>
      </c>
      <c r="H813" s="39">
        <f>IF(COUNTIF(Mal!$A$9:$A$431,'Sales Orders'!H812)+COUNTIFS(Mal!$A$9:$A$431,H812,Mal!$B$9:$B$431,"&lt;&gt;")+COUNTIFS(Mal!$A$9:$A$431,H812,Mal!$C$9:$C$431,"&lt;&gt;")=COUNTIF('Sales Orders'!$H$108:H812,'Sales Orders'!H812),'Sales Orders'!H812+1,'Sales Orders'!H812)</f>
        <v>2</v>
      </c>
      <c r="I813" s="39" t="e">
        <f>IF(E813="","",IF(Mal!$C$5="","",Mal!$C$5))</f>
        <v>#N/A</v>
      </c>
      <c r="J813" s="39" t="e">
        <f>IF(AND(J812="",$H813=$H812),"",IF(VLOOKUP($H813,Mal!$A$9:$H$431,7,0)='Sales Orders'!J812,"",VLOOKUP($H813,Mal!$A$9:$H$431,7,0)))</f>
        <v>#N/A</v>
      </c>
      <c r="K813" s="39" t="e">
        <f>IF(AND(K812="",$H813=$H812),"",IF(VLOOKUP($H813,Mal!$A$9:$H$431,8,0)='Sales Orders'!K812,"",VLOOKUP($H813,Mal!$A$9:$H$431,8,0)))</f>
        <v>#N/A</v>
      </c>
      <c r="L813" s="39" t="e">
        <f>IF(E813="","",IF(Mal!$C$6="","",Mal!$C$6))</f>
        <v>#N/A</v>
      </c>
      <c r="M813" s="39" t="e">
        <f>IF($E813="",IF(INDEX(Mal!K$9:K$431,COUNTIF($E$108:$F812,"")-COUNT($H$108:$H812)+1,0)=M812,"",INDEX(Mal!K$9:K$431,COUNTIF($E$108:$F812,"")-COUNT($H$108:$H812)+1,0)),"")</f>
        <v>#N/A</v>
      </c>
      <c r="N813" s="39" t="e">
        <f>IF($E813="",IF(INDEX(Mal!L$9:L$431,COUNTIF($E$108:$F812,"")-COUNT($H$108:$H812)+1,0)=N812,"",INDEX(Mal!L$9:L$431,COUNTIF($E$108:$F812,"")-COUNT($H$108:$H812)+1,0)),"")</f>
        <v>#N/A</v>
      </c>
      <c r="O813" s="39" t="e">
        <f>IF($E813="",IF(INDEX(Mal!M$9:M$431,COUNTIF($E$108:$F812,"")-COUNT($H$108:$H812)+1,0)=O812,"",INDEX(Mal!M$9:M$431,COUNTIF($E$108:$F812,"")-COUNT($H$108:$H812)+1,0)),"")</f>
        <v>#N/A</v>
      </c>
      <c r="P813" s="39" t="e">
        <f>IF($E813="",IF(INDEX(Mal!N$9:N$431,COUNTIF($E$108:$F812,"")-COUNT($H$108:$H812)+1,0)=P812,"",INDEX(Mal!N$9:N$431,COUNTIF($E$108:$F812,"")-COUNT($H$108:$H812)+1,0)),"")</f>
        <v>#N/A</v>
      </c>
      <c r="Q813" s="39" t="e">
        <f>IF($E813="",IF(INDEX(Mal!O$9:O$431,COUNTIF($E$108:$F812,"")-COUNT($H$108:$H812)+1,0)=Q812,"",INDEX(Mal!O$9:O$431,COUNTIF($E$108:$F812,"")-COUNT($H$108:$H812)+1,0)),"")</f>
        <v>#N/A</v>
      </c>
      <c r="R813" s="39" t="e">
        <f>IF($E813="",IF(INDEX(Mal!P$9:P$431,COUNTIF($E$108:$F812,"")-COUNT($H$108:$H812)+1,0)=R812,"",INDEX(Mal!P$9:P$431,COUNTIF($E$108:$F812,"")-COUNT($H$108:$H812)+1,0)),"")</f>
        <v>#N/A</v>
      </c>
      <c r="S813" s="39" t="e">
        <f>IF($E813="",IF(INDEX(Mal!Q$9:Q$431,COUNTIF($E$108:$F812,"")-COUNT($H$108:$H812)+1,0)=S812,"",INDEX(Mal!Q$9:Q$431,COUNTIF($E$108:$F812,"")-COUNT($H$108:$H812)+1,0)),"")</f>
        <v>#N/A</v>
      </c>
      <c r="T813" s="39" t="e">
        <f>IF($E813="",IF(INDEX(Mal!R$9:R$431,COUNTIF($E$108:$F812,"")-COUNT($H$108:$H812)+1,0)=T812,"",INDEX(Mal!R$9:R$431,COUNTIF($E$108:$F812,"")-COUNT($H$108:$H812)+1,0)),"")</f>
        <v>#N/A</v>
      </c>
      <c r="U813" s="39" t="e">
        <f>IF($E813="",IF(INDEX(Mal!S$9:S$431,COUNTIF($E$108:$F812,"")-COUNT($H$108:$H812)+1,0)=U812,"",INDEX(Mal!S$9:S$431,COUNTIF($E$108:$F812,"")-COUNT($H$108:$H812)+1,0)),"")</f>
        <v>#N/A</v>
      </c>
      <c r="V813" s="39" t="e">
        <f t="shared" ref="V813:V876" si="44">IF(E813="",IF(F813="",IF(F812="",V812+1,1),""),"")</f>
        <v>#N/A</v>
      </c>
      <c r="W813" s="39" t="e">
        <f>IF(IF(AND(E813="",F813=""),INDEX(Mal!I$9:I$431,(COUNT($H$108:$H813)-COUNTIF($V$108:$V813,"")),0),"")="","",IF(AND(E813="",F813=""),INDEX(Mal!I$9:I$431,(COUNT($H$108:$H813)-COUNTIF($V$108:$V813,"")),0),""))</f>
        <v>#N/A</v>
      </c>
      <c r="X813" s="39" t="e">
        <f>IF($E813="",IF(INDEX(Mal!J$9:J$431,COUNTIF($E$108:$F812,"")-COUNT($H$108:$H812)+1,0)=X812,"",INDEX(Mal!J$9:J$431,COUNTIF($E$108:$F812,"")-COUNT($H$108:$H812)+1,0)),"")</f>
        <v>#N/A</v>
      </c>
      <c r="Y813" s="39" t="e">
        <f>IF(AND(Y812="",$H813=$H812),"",IF(VLOOKUP($H813,Mal!$A$9:$T$431,20,0)='Sales Orders'!Y812,"",VLOOKUP($H813,Mal!$A$9:$T$431,20,0)))</f>
        <v>#N/A</v>
      </c>
      <c r="Z813" s="39" t="e">
        <f t="shared" ref="Z813:Z876" si="45">IF(F813="","",IF(D813="",0,1))</f>
        <v>#N/A</v>
      </c>
    </row>
    <row r="814" spans="1:26">
      <c r="A814" t="str">
        <f>IFERROR(IF(VLOOKUP(H814,Mal!$A$9:$A$431,1,0),"","END"),"END")</f>
        <v>END</v>
      </c>
      <c r="B814" s="39" t="e">
        <f>IF($E814="",IF(INDEX(Mal!$D$9:$D$431,COUNTIF($E$108:$F813,"")-COUNT($H$108:$H813)+1,0)=B813,"",INDEX(Mal!$D$9:$D$431,COUNTIF($E$108:$F813,"")-COUNT($H$108:$H813)+1,0)),"")</f>
        <v>#N/A</v>
      </c>
      <c r="C814" s="39" t="e">
        <f t="shared" ref="C814:C877" si="46">D814</f>
        <v>#N/A</v>
      </c>
      <c r="D814" s="39" t="e">
        <f>IF($E814="",IF(INDEX(Mal!$F$9:$F$431,COUNTIF($E$108:$F813,"")-COUNT($H$108:$H813)+1,0)=D813,"",INDEX(Mal!$F$9:$F$431,COUNTIF($E$108:$F813,"")-COUNT($H$108:$H813)+1,0)),"")</f>
        <v>#N/A</v>
      </c>
      <c r="E814" s="39" t="e">
        <f>IF(AND(E813="",$H814=$H813),"",IF(VLOOKUP(H814,Mal!$A$9:$B$431,2,0)='Sales Orders'!E813,"",VLOOKUP($H814,Mal!$A$9:$B$431,2,0)))</f>
        <v>#N/A</v>
      </c>
      <c r="F814" s="39" t="e">
        <f>IF($E814="",IF(INDEX(Mal!$C$9:$C$431,COUNTIF($E$108:$F813,"")-COUNT($H$108:$H813)+1,0)=F813,"",INDEX(Mal!$C$9:$C$431,COUNTIF($E$108:$F813,"")-COUNT($H$108:$H813)+1,0)),"")</f>
        <v>#N/A</v>
      </c>
      <c r="G814" s="39" t="e">
        <f t="shared" ref="G814:G877" si="47">IF(H814=H813,IF(F814="",G813,G813+1),0)</f>
        <v>#N/A</v>
      </c>
      <c r="H814" s="39">
        <f>IF(COUNTIF(Mal!$A$9:$A$431,'Sales Orders'!H813)+COUNTIFS(Mal!$A$9:$A$431,H813,Mal!$B$9:$B$431,"&lt;&gt;")+COUNTIFS(Mal!$A$9:$A$431,H813,Mal!$C$9:$C$431,"&lt;&gt;")=COUNTIF('Sales Orders'!$H$108:H813,'Sales Orders'!H813),'Sales Orders'!H813+1,'Sales Orders'!H813)</f>
        <v>2</v>
      </c>
      <c r="I814" s="39" t="e">
        <f>IF(E814="","",IF(Mal!$C$5="","",Mal!$C$5))</f>
        <v>#N/A</v>
      </c>
      <c r="J814" s="39" t="e">
        <f>IF(AND(J813="",$H814=$H813),"",IF(VLOOKUP($H814,Mal!$A$9:$H$431,7,0)='Sales Orders'!J813,"",VLOOKUP($H814,Mal!$A$9:$H$431,7,0)))</f>
        <v>#N/A</v>
      </c>
      <c r="K814" s="39" t="e">
        <f>IF(AND(K813="",$H814=$H813),"",IF(VLOOKUP($H814,Mal!$A$9:$H$431,8,0)='Sales Orders'!K813,"",VLOOKUP($H814,Mal!$A$9:$H$431,8,0)))</f>
        <v>#N/A</v>
      </c>
      <c r="L814" s="39" t="e">
        <f>IF(E814="","",IF(Mal!$C$6="","",Mal!$C$6))</f>
        <v>#N/A</v>
      </c>
      <c r="M814" s="39" t="e">
        <f>IF($E814="",IF(INDEX(Mal!K$9:K$431,COUNTIF($E$108:$F813,"")-COUNT($H$108:$H813)+1,0)=M813,"",INDEX(Mal!K$9:K$431,COUNTIF($E$108:$F813,"")-COUNT($H$108:$H813)+1,0)),"")</f>
        <v>#N/A</v>
      </c>
      <c r="N814" s="39" t="e">
        <f>IF($E814="",IF(INDEX(Mal!L$9:L$431,COUNTIF($E$108:$F813,"")-COUNT($H$108:$H813)+1,0)=N813,"",INDEX(Mal!L$9:L$431,COUNTIF($E$108:$F813,"")-COUNT($H$108:$H813)+1,0)),"")</f>
        <v>#N/A</v>
      </c>
      <c r="O814" s="39" t="e">
        <f>IF($E814="",IF(INDEX(Mal!M$9:M$431,COUNTIF($E$108:$F813,"")-COUNT($H$108:$H813)+1,0)=O813,"",INDEX(Mal!M$9:M$431,COUNTIF($E$108:$F813,"")-COUNT($H$108:$H813)+1,0)),"")</f>
        <v>#N/A</v>
      </c>
      <c r="P814" s="39" t="e">
        <f>IF($E814="",IF(INDEX(Mal!N$9:N$431,COUNTIF($E$108:$F813,"")-COUNT($H$108:$H813)+1,0)=P813,"",INDEX(Mal!N$9:N$431,COUNTIF($E$108:$F813,"")-COUNT($H$108:$H813)+1,0)),"")</f>
        <v>#N/A</v>
      </c>
      <c r="Q814" s="39" t="e">
        <f>IF($E814="",IF(INDEX(Mal!O$9:O$431,COUNTIF($E$108:$F813,"")-COUNT($H$108:$H813)+1,0)=Q813,"",INDEX(Mal!O$9:O$431,COUNTIF($E$108:$F813,"")-COUNT($H$108:$H813)+1,0)),"")</f>
        <v>#N/A</v>
      </c>
      <c r="R814" s="39" t="e">
        <f>IF($E814="",IF(INDEX(Mal!P$9:P$431,COUNTIF($E$108:$F813,"")-COUNT($H$108:$H813)+1,0)=R813,"",INDEX(Mal!P$9:P$431,COUNTIF($E$108:$F813,"")-COUNT($H$108:$H813)+1,0)),"")</f>
        <v>#N/A</v>
      </c>
      <c r="S814" s="39" t="e">
        <f>IF($E814="",IF(INDEX(Mal!Q$9:Q$431,COUNTIF($E$108:$F813,"")-COUNT($H$108:$H813)+1,0)=S813,"",INDEX(Mal!Q$9:Q$431,COUNTIF($E$108:$F813,"")-COUNT($H$108:$H813)+1,0)),"")</f>
        <v>#N/A</v>
      </c>
      <c r="T814" s="39" t="e">
        <f>IF($E814="",IF(INDEX(Mal!R$9:R$431,COUNTIF($E$108:$F813,"")-COUNT($H$108:$H813)+1,0)=T813,"",INDEX(Mal!R$9:R$431,COUNTIF($E$108:$F813,"")-COUNT($H$108:$H813)+1,0)),"")</f>
        <v>#N/A</v>
      </c>
      <c r="U814" s="39" t="e">
        <f>IF($E814="",IF(INDEX(Mal!S$9:S$431,COUNTIF($E$108:$F813,"")-COUNT($H$108:$H813)+1,0)=U813,"",INDEX(Mal!S$9:S$431,COUNTIF($E$108:$F813,"")-COUNT($H$108:$H813)+1,0)),"")</f>
        <v>#N/A</v>
      </c>
      <c r="V814" s="39" t="e">
        <f t="shared" si="44"/>
        <v>#N/A</v>
      </c>
      <c r="W814" s="39" t="e">
        <f>IF(IF(AND(E814="",F814=""),INDEX(Mal!I$9:I$431,(COUNT($H$108:$H814)-COUNTIF($V$108:$V814,"")),0),"")="","",IF(AND(E814="",F814=""),INDEX(Mal!I$9:I$431,(COUNT($H$108:$H814)-COUNTIF($V$108:$V814,"")),0),""))</f>
        <v>#N/A</v>
      </c>
      <c r="X814" s="39" t="e">
        <f>IF($E814="",IF(INDEX(Mal!J$9:J$431,COUNTIF($E$108:$F813,"")-COUNT($H$108:$H813)+1,0)=X813,"",INDEX(Mal!J$9:J$431,COUNTIF($E$108:$F813,"")-COUNT($H$108:$H813)+1,0)),"")</f>
        <v>#N/A</v>
      </c>
      <c r="Y814" s="39" t="e">
        <f>IF(AND(Y813="",$H814=$H813),"",IF(VLOOKUP($H814,Mal!$A$9:$T$431,20,0)='Sales Orders'!Y813,"",VLOOKUP($H814,Mal!$A$9:$T$431,20,0)))</f>
        <v>#N/A</v>
      </c>
      <c r="Z814" s="39" t="e">
        <f t="shared" si="45"/>
        <v>#N/A</v>
      </c>
    </row>
    <row r="815" spans="1:26">
      <c r="A815" t="str">
        <f>IFERROR(IF(VLOOKUP(H815,Mal!$A$9:$A$431,1,0),"","END"),"END")</f>
        <v>END</v>
      </c>
      <c r="B815" s="39" t="e">
        <f>IF($E815="",IF(INDEX(Mal!$D$9:$D$431,COUNTIF($E$108:$F814,"")-COUNT($H$108:$H814)+1,0)=B814,"",INDEX(Mal!$D$9:$D$431,COUNTIF($E$108:$F814,"")-COUNT($H$108:$H814)+1,0)),"")</f>
        <v>#N/A</v>
      </c>
      <c r="C815" s="39" t="e">
        <f t="shared" si="46"/>
        <v>#N/A</v>
      </c>
      <c r="D815" s="39" t="e">
        <f>IF($E815="",IF(INDEX(Mal!$F$9:$F$431,COUNTIF($E$108:$F814,"")-COUNT($H$108:$H814)+1,0)=D814,"",INDEX(Mal!$F$9:$F$431,COUNTIF($E$108:$F814,"")-COUNT($H$108:$H814)+1,0)),"")</f>
        <v>#N/A</v>
      </c>
      <c r="E815" s="39" t="e">
        <f>IF(AND(E814="",$H815=$H814),"",IF(VLOOKUP(H815,Mal!$A$9:$B$431,2,0)='Sales Orders'!E814,"",VLOOKUP($H815,Mal!$A$9:$B$431,2,0)))</f>
        <v>#N/A</v>
      </c>
      <c r="F815" s="39" t="e">
        <f>IF($E815="",IF(INDEX(Mal!$C$9:$C$431,COUNTIF($E$108:$F814,"")-COUNT($H$108:$H814)+1,0)=F814,"",INDEX(Mal!$C$9:$C$431,COUNTIF($E$108:$F814,"")-COUNT($H$108:$H814)+1,0)),"")</f>
        <v>#N/A</v>
      </c>
      <c r="G815" s="39" t="e">
        <f t="shared" si="47"/>
        <v>#N/A</v>
      </c>
      <c r="H815" s="39">
        <f>IF(COUNTIF(Mal!$A$9:$A$431,'Sales Orders'!H814)+COUNTIFS(Mal!$A$9:$A$431,H814,Mal!$B$9:$B$431,"&lt;&gt;")+COUNTIFS(Mal!$A$9:$A$431,H814,Mal!$C$9:$C$431,"&lt;&gt;")=COUNTIF('Sales Orders'!$H$108:H814,'Sales Orders'!H814),'Sales Orders'!H814+1,'Sales Orders'!H814)</f>
        <v>2</v>
      </c>
      <c r="I815" s="39" t="e">
        <f>IF(E815="","",IF(Mal!$C$5="","",Mal!$C$5))</f>
        <v>#N/A</v>
      </c>
      <c r="J815" s="39" t="e">
        <f>IF(AND(J814="",$H815=$H814),"",IF(VLOOKUP($H815,Mal!$A$9:$H$431,7,0)='Sales Orders'!J814,"",VLOOKUP($H815,Mal!$A$9:$H$431,7,0)))</f>
        <v>#N/A</v>
      </c>
      <c r="K815" s="39" t="e">
        <f>IF(AND(K814="",$H815=$H814),"",IF(VLOOKUP($H815,Mal!$A$9:$H$431,8,0)='Sales Orders'!K814,"",VLOOKUP($H815,Mal!$A$9:$H$431,8,0)))</f>
        <v>#N/A</v>
      </c>
      <c r="L815" s="39" t="e">
        <f>IF(E815="","",IF(Mal!$C$6="","",Mal!$C$6))</f>
        <v>#N/A</v>
      </c>
      <c r="M815" s="39" t="e">
        <f>IF($E815="",IF(INDEX(Mal!K$9:K$431,COUNTIF($E$108:$F814,"")-COUNT($H$108:$H814)+1,0)=M814,"",INDEX(Mal!K$9:K$431,COUNTIF($E$108:$F814,"")-COUNT($H$108:$H814)+1,0)),"")</f>
        <v>#N/A</v>
      </c>
      <c r="N815" s="39" t="e">
        <f>IF($E815="",IF(INDEX(Mal!L$9:L$431,COUNTIF($E$108:$F814,"")-COUNT($H$108:$H814)+1,0)=N814,"",INDEX(Mal!L$9:L$431,COUNTIF($E$108:$F814,"")-COUNT($H$108:$H814)+1,0)),"")</f>
        <v>#N/A</v>
      </c>
      <c r="O815" s="39" t="e">
        <f>IF($E815="",IF(INDEX(Mal!M$9:M$431,COUNTIF($E$108:$F814,"")-COUNT($H$108:$H814)+1,0)=O814,"",INDEX(Mal!M$9:M$431,COUNTIF($E$108:$F814,"")-COUNT($H$108:$H814)+1,0)),"")</f>
        <v>#N/A</v>
      </c>
      <c r="P815" s="39" t="e">
        <f>IF($E815="",IF(INDEX(Mal!N$9:N$431,COUNTIF($E$108:$F814,"")-COUNT($H$108:$H814)+1,0)=P814,"",INDEX(Mal!N$9:N$431,COUNTIF($E$108:$F814,"")-COUNT($H$108:$H814)+1,0)),"")</f>
        <v>#N/A</v>
      </c>
      <c r="Q815" s="39" t="e">
        <f>IF($E815="",IF(INDEX(Mal!O$9:O$431,COUNTIF($E$108:$F814,"")-COUNT($H$108:$H814)+1,0)=Q814,"",INDEX(Mal!O$9:O$431,COUNTIF($E$108:$F814,"")-COUNT($H$108:$H814)+1,0)),"")</f>
        <v>#N/A</v>
      </c>
      <c r="R815" s="39" t="e">
        <f>IF($E815="",IF(INDEX(Mal!P$9:P$431,COUNTIF($E$108:$F814,"")-COUNT($H$108:$H814)+1,0)=R814,"",INDEX(Mal!P$9:P$431,COUNTIF($E$108:$F814,"")-COUNT($H$108:$H814)+1,0)),"")</f>
        <v>#N/A</v>
      </c>
      <c r="S815" s="39" t="e">
        <f>IF($E815="",IF(INDEX(Mal!Q$9:Q$431,COUNTIF($E$108:$F814,"")-COUNT($H$108:$H814)+1,0)=S814,"",INDEX(Mal!Q$9:Q$431,COUNTIF($E$108:$F814,"")-COUNT($H$108:$H814)+1,0)),"")</f>
        <v>#N/A</v>
      </c>
      <c r="T815" s="39" t="e">
        <f>IF($E815="",IF(INDEX(Mal!R$9:R$431,COUNTIF($E$108:$F814,"")-COUNT($H$108:$H814)+1,0)=T814,"",INDEX(Mal!R$9:R$431,COUNTIF($E$108:$F814,"")-COUNT($H$108:$H814)+1,0)),"")</f>
        <v>#N/A</v>
      </c>
      <c r="U815" s="39" t="e">
        <f>IF($E815="",IF(INDEX(Mal!S$9:S$431,COUNTIF($E$108:$F814,"")-COUNT($H$108:$H814)+1,0)=U814,"",INDEX(Mal!S$9:S$431,COUNTIF($E$108:$F814,"")-COUNT($H$108:$H814)+1,0)),"")</f>
        <v>#N/A</v>
      </c>
      <c r="V815" s="39" t="e">
        <f t="shared" si="44"/>
        <v>#N/A</v>
      </c>
      <c r="W815" s="39" t="e">
        <f>IF(IF(AND(E815="",F815=""),INDEX(Mal!I$9:I$431,(COUNT($H$108:$H815)-COUNTIF($V$108:$V815,"")),0),"")="","",IF(AND(E815="",F815=""),INDEX(Mal!I$9:I$431,(COUNT($H$108:$H815)-COUNTIF($V$108:$V815,"")),0),""))</f>
        <v>#N/A</v>
      </c>
      <c r="X815" s="39" t="e">
        <f>IF($E815="",IF(INDEX(Mal!J$9:J$431,COUNTIF($E$108:$F814,"")-COUNT($H$108:$H814)+1,0)=X814,"",INDEX(Mal!J$9:J$431,COUNTIF($E$108:$F814,"")-COUNT($H$108:$H814)+1,0)),"")</f>
        <v>#N/A</v>
      </c>
      <c r="Y815" s="39" t="e">
        <f>IF(AND(Y814="",$H815=$H814),"",IF(VLOOKUP($H815,Mal!$A$9:$T$431,20,0)='Sales Orders'!Y814,"",VLOOKUP($H815,Mal!$A$9:$T$431,20,0)))</f>
        <v>#N/A</v>
      </c>
      <c r="Z815" s="39" t="e">
        <f t="shared" si="45"/>
        <v>#N/A</v>
      </c>
    </row>
    <row r="816" spans="1:26">
      <c r="A816" t="str">
        <f>IFERROR(IF(VLOOKUP(H816,Mal!$A$9:$A$431,1,0),"","END"),"END")</f>
        <v>END</v>
      </c>
      <c r="B816" s="39" t="e">
        <f>IF($E816="",IF(INDEX(Mal!$D$9:$D$431,COUNTIF($E$108:$F815,"")-COUNT($H$108:$H815)+1,0)=B815,"",INDEX(Mal!$D$9:$D$431,COUNTIF($E$108:$F815,"")-COUNT($H$108:$H815)+1,0)),"")</f>
        <v>#N/A</v>
      </c>
      <c r="C816" s="39" t="e">
        <f t="shared" si="46"/>
        <v>#N/A</v>
      </c>
      <c r="D816" s="39" t="e">
        <f>IF($E816="",IF(INDEX(Mal!$F$9:$F$431,COUNTIF($E$108:$F815,"")-COUNT($H$108:$H815)+1,0)=D815,"",INDEX(Mal!$F$9:$F$431,COUNTIF($E$108:$F815,"")-COUNT($H$108:$H815)+1,0)),"")</f>
        <v>#N/A</v>
      </c>
      <c r="E816" s="39" t="e">
        <f>IF(AND(E815="",$H816=$H815),"",IF(VLOOKUP(H816,Mal!$A$9:$B$431,2,0)='Sales Orders'!E815,"",VLOOKUP($H816,Mal!$A$9:$B$431,2,0)))</f>
        <v>#N/A</v>
      </c>
      <c r="F816" s="39" t="e">
        <f>IF($E816="",IF(INDEX(Mal!$C$9:$C$431,COUNTIF($E$108:$F815,"")-COUNT($H$108:$H815)+1,0)=F815,"",INDEX(Mal!$C$9:$C$431,COUNTIF($E$108:$F815,"")-COUNT($H$108:$H815)+1,0)),"")</f>
        <v>#N/A</v>
      </c>
      <c r="G816" s="39" t="e">
        <f t="shared" si="47"/>
        <v>#N/A</v>
      </c>
      <c r="H816" s="39">
        <f>IF(COUNTIF(Mal!$A$9:$A$431,'Sales Orders'!H815)+COUNTIFS(Mal!$A$9:$A$431,H815,Mal!$B$9:$B$431,"&lt;&gt;")+COUNTIFS(Mal!$A$9:$A$431,H815,Mal!$C$9:$C$431,"&lt;&gt;")=COUNTIF('Sales Orders'!$H$108:H815,'Sales Orders'!H815),'Sales Orders'!H815+1,'Sales Orders'!H815)</f>
        <v>2</v>
      </c>
      <c r="I816" s="39" t="e">
        <f>IF(E816="","",IF(Mal!$C$5="","",Mal!$C$5))</f>
        <v>#N/A</v>
      </c>
      <c r="J816" s="39" t="e">
        <f>IF(AND(J815="",$H816=$H815),"",IF(VLOOKUP($H816,Mal!$A$9:$H$431,7,0)='Sales Orders'!J815,"",VLOOKUP($H816,Mal!$A$9:$H$431,7,0)))</f>
        <v>#N/A</v>
      </c>
      <c r="K816" s="39" t="e">
        <f>IF(AND(K815="",$H816=$H815),"",IF(VLOOKUP($H816,Mal!$A$9:$H$431,8,0)='Sales Orders'!K815,"",VLOOKUP($H816,Mal!$A$9:$H$431,8,0)))</f>
        <v>#N/A</v>
      </c>
      <c r="L816" s="39" t="e">
        <f>IF(E816="","",IF(Mal!$C$6="","",Mal!$C$6))</f>
        <v>#N/A</v>
      </c>
      <c r="M816" s="39" t="e">
        <f>IF($E816="",IF(INDEX(Mal!K$9:K$431,COUNTIF($E$108:$F815,"")-COUNT($H$108:$H815)+1,0)=M815,"",INDEX(Mal!K$9:K$431,COUNTIF($E$108:$F815,"")-COUNT($H$108:$H815)+1,0)),"")</f>
        <v>#N/A</v>
      </c>
      <c r="N816" s="39" t="e">
        <f>IF($E816="",IF(INDEX(Mal!L$9:L$431,COUNTIF($E$108:$F815,"")-COUNT($H$108:$H815)+1,0)=N815,"",INDEX(Mal!L$9:L$431,COUNTIF($E$108:$F815,"")-COUNT($H$108:$H815)+1,0)),"")</f>
        <v>#N/A</v>
      </c>
      <c r="O816" s="39" t="e">
        <f>IF($E816="",IF(INDEX(Mal!M$9:M$431,COUNTIF($E$108:$F815,"")-COUNT($H$108:$H815)+1,0)=O815,"",INDEX(Mal!M$9:M$431,COUNTIF($E$108:$F815,"")-COUNT($H$108:$H815)+1,0)),"")</f>
        <v>#N/A</v>
      </c>
      <c r="P816" s="39" t="e">
        <f>IF($E816="",IF(INDEX(Mal!N$9:N$431,COUNTIF($E$108:$F815,"")-COUNT($H$108:$H815)+1,0)=P815,"",INDEX(Mal!N$9:N$431,COUNTIF($E$108:$F815,"")-COUNT($H$108:$H815)+1,0)),"")</f>
        <v>#N/A</v>
      </c>
      <c r="Q816" s="39" t="e">
        <f>IF($E816="",IF(INDEX(Mal!O$9:O$431,COUNTIF($E$108:$F815,"")-COUNT($H$108:$H815)+1,0)=Q815,"",INDEX(Mal!O$9:O$431,COUNTIF($E$108:$F815,"")-COUNT($H$108:$H815)+1,0)),"")</f>
        <v>#N/A</v>
      </c>
      <c r="R816" s="39" t="e">
        <f>IF($E816="",IF(INDEX(Mal!P$9:P$431,COUNTIF($E$108:$F815,"")-COUNT($H$108:$H815)+1,0)=R815,"",INDEX(Mal!P$9:P$431,COUNTIF($E$108:$F815,"")-COUNT($H$108:$H815)+1,0)),"")</f>
        <v>#N/A</v>
      </c>
      <c r="S816" s="39" t="e">
        <f>IF($E816="",IF(INDEX(Mal!Q$9:Q$431,COUNTIF($E$108:$F815,"")-COUNT($H$108:$H815)+1,0)=S815,"",INDEX(Mal!Q$9:Q$431,COUNTIF($E$108:$F815,"")-COUNT($H$108:$H815)+1,0)),"")</f>
        <v>#N/A</v>
      </c>
      <c r="T816" s="39" t="e">
        <f>IF($E816="",IF(INDEX(Mal!R$9:R$431,COUNTIF($E$108:$F815,"")-COUNT($H$108:$H815)+1,0)=T815,"",INDEX(Mal!R$9:R$431,COUNTIF($E$108:$F815,"")-COUNT($H$108:$H815)+1,0)),"")</f>
        <v>#N/A</v>
      </c>
      <c r="U816" s="39" t="e">
        <f>IF($E816="",IF(INDEX(Mal!S$9:S$431,COUNTIF($E$108:$F815,"")-COUNT($H$108:$H815)+1,0)=U815,"",INDEX(Mal!S$9:S$431,COUNTIF($E$108:$F815,"")-COUNT($H$108:$H815)+1,0)),"")</f>
        <v>#N/A</v>
      </c>
      <c r="V816" s="39" t="e">
        <f t="shared" si="44"/>
        <v>#N/A</v>
      </c>
      <c r="W816" s="39" t="e">
        <f>IF(IF(AND(E816="",F816=""),INDEX(Mal!I$9:I$431,(COUNT($H$108:$H816)-COUNTIF($V$108:$V816,"")),0),"")="","",IF(AND(E816="",F816=""),INDEX(Mal!I$9:I$431,(COUNT($H$108:$H816)-COUNTIF($V$108:$V816,"")),0),""))</f>
        <v>#N/A</v>
      </c>
      <c r="X816" s="39" t="e">
        <f>IF($E816="",IF(INDEX(Mal!J$9:J$431,COUNTIF($E$108:$F815,"")-COUNT($H$108:$H815)+1,0)=X815,"",INDEX(Mal!J$9:J$431,COUNTIF($E$108:$F815,"")-COUNT($H$108:$H815)+1,0)),"")</f>
        <v>#N/A</v>
      </c>
      <c r="Y816" s="39" t="e">
        <f>IF(AND(Y815="",$H816=$H815),"",IF(VLOOKUP($H816,Mal!$A$9:$T$431,20,0)='Sales Orders'!Y815,"",VLOOKUP($H816,Mal!$A$9:$T$431,20,0)))</f>
        <v>#N/A</v>
      </c>
      <c r="Z816" s="39" t="e">
        <f t="shared" si="45"/>
        <v>#N/A</v>
      </c>
    </row>
    <row r="817" spans="1:26">
      <c r="A817" t="str">
        <f>IFERROR(IF(VLOOKUP(H817,Mal!$A$9:$A$431,1,0),"","END"),"END")</f>
        <v>END</v>
      </c>
      <c r="B817" s="39" t="e">
        <f>IF($E817="",IF(INDEX(Mal!$D$9:$D$431,COUNTIF($E$108:$F816,"")-COUNT($H$108:$H816)+1,0)=B816,"",INDEX(Mal!$D$9:$D$431,COUNTIF($E$108:$F816,"")-COUNT($H$108:$H816)+1,0)),"")</f>
        <v>#N/A</v>
      </c>
      <c r="C817" s="39" t="e">
        <f t="shared" si="46"/>
        <v>#N/A</v>
      </c>
      <c r="D817" s="39" t="e">
        <f>IF($E817="",IF(INDEX(Mal!$F$9:$F$431,COUNTIF($E$108:$F816,"")-COUNT($H$108:$H816)+1,0)=D816,"",INDEX(Mal!$F$9:$F$431,COUNTIF($E$108:$F816,"")-COUNT($H$108:$H816)+1,0)),"")</f>
        <v>#N/A</v>
      </c>
      <c r="E817" s="39" t="e">
        <f>IF(AND(E816="",$H817=$H816),"",IF(VLOOKUP(H817,Mal!$A$9:$B$431,2,0)='Sales Orders'!E816,"",VLOOKUP($H817,Mal!$A$9:$B$431,2,0)))</f>
        <v>#N/A</v>
      </c>
      <c r="F817" s="39" t="e">
        <f>IF($E817="",IF(INDEX(Mal!$C$9:$C$431,COUNTIF($E$108:$F816,"")-COUNT($H$108:$H816)+1,0)=F816,"",INDEX(Mal!$C$9:$C$431,COUNTIF($E$108:$F816,"")-COUNT($H$108:$H816)+1,0)),"")</f>
        <v>#N/A</v>
      </c>
      <c r="G817" s="39" t="e">
        <f t="shared" si="47"/>
        <v>#N/A</v>
      </c>
      <c r="H817" s="39">
        <f>IF(COUNTIF(Mal!$A$9:$A$431,'Sales Orders'!H816)+COUNTIFS(Mal!$A$9:$A$431,H816,Mal!$B$9:$B$431,"&lt;&gt;")+COUNTIFS(Mal!$A$9:$A$431,H816,Mal!$C$9:$C$431,"&lt;&gt;")=COUNTIF('Sales Orders'!$H$108:H816,'Sales Orders'!H816),'Sales Orders'!H816+1,'Sales Orders'!H816)</f>
        <v>2</v>
      </c>
      <c r="I817" s="39" t="e">
        <f>IF(E817="","",IF(Mal!$C$5="","",Mal!$C$5))</f>
        <v>#N/A</v>
      </c>
      <c r="J817" s="39" t="e">
        <f>IF(AND(J816="",$H817=$H816),"",IF(VLOOKUP($H817,Mal!$A$9:$H$431,7,0)='Sales Orders'!J816,"",VLOOKUP($H817,Mal!$A$9:$H$431,7,0)))</f>
        <v>#N/A</v>
      </c>
      <c r="K817" s="39" t="e">
        <f>IF(AND(K816="",$H817=$H816),"",IF(VLOOKUP($H817,Mal!$A$9:$H$431,8,0)='Sales Orders'!K816,"",VLOOKUP($H817,Mal!$A$9:$H$431,8,0)))</f>
        <v>#N/A</v>
      </c>
      <c r="L817" s="39" t="e">
        <f>IF(E817="","",IF(Mal!$C$6="","",Mal!$C$6))</f>
        <v>#N/A</v>
      </c>
      <c r="M817" s="39" t="e">
        <f>IF($E817="",IF(INDEX(Mal!K$9:K$431,COUNTIF($E$108:$F816,"")-COUNT($H$108:$H816)+1,0)=M816,"",INDEX(Mal!K$9:K$431,COUNTIF($E$108:$F816,"")-COUNT($H$108:$H816)+1,0)),"")</f>
        <v>#N/A</v>
      </c>
      <c r="N817" s="39" t="e">
        <f>IF($E817="",IF(INDEX(Mal!L$9:L$431,COUNTIF($E$108:$F816,"")-COUNT($H$108:$H816)+1,0)=N816,"",INDEX(Mal!L$9:L$431,COUNTIF($E$108:$F816,"")-COUNT($H$108:$H816)+1,0)),"")</f>
        <v>#N/A</v>
      </c>
      <c r="O817" s="39" t="e">
        <f>IF($E817="",IF(INDEX(Mal!M$9:M$431,COUNTIF($E$108:$F816,"")-COUNT($H$108:$H816)+1,0)=O816,"",INDEX(Mal!M$9:M$431,COUNTIF($E$108:$F816,"")-COUNT($H$108:$H816)+1,0)),"")</f>
        <v>#N/A</v>
      </c>
      <c r="P817" s="39" t="e">
        <f>IF($E817="",IF(INDEX(Mal!N$9:N$431,COUNTIF($E$108:$F816,"")-COUNT($H$108:$H816)+1,0)=P816,"",INDEX(Mal!N$9:N$431,COUNTIF($E$108:$F816,"")-COUNT($H$108:$H816)+1,0)),"")</f>
        <v>#N/A</v>
      </c>
      <c r="Q817" s="39" t="e">
        <f>IF($E817="",IF(INDEX(Mal!O$9:O$431,COUNTIF($E$108:$F816,"")-COUNT($H$108:$H816)+1,0)=Q816,"",INDEX(Mal!O$9:O$431,COUNTIF($E$108:$F816,"")-COUNT($H$108:$H816)+1,0)),"")</f>
        <v>#N/A</v>
      </c>
      <c r="R817" s="39" t="e">
        <f>IF($E817="",IF(INDEX(Mal!P$9:P$431,COUNTIF($E$108:$F816,"")-COUNT($H$108:$H816)+1,0)=R816,"",INDEX(Mal!P$9:P$431,COUNTIF($E$108:$F816,"")-COUNT($H$108:$H816)+1,0)),"")</f>
        <v>#N/A</v>
      </c>
      <c r="S817" s="39" t="e">
        <f>IF($E817="",IF(INDEX(Mal!Q$9:Q$431,COUNTIF($E$108:$F816,"")-COUNT($H$108:$H816)+1,0)=S816,"",INDEX(Mal!Q$9:Q$431,COUNTIF($E$108:$F816,"")-COUNT($H$108:$H816)+1,0)),"")</f>
        <v>#N/A</v>
      </c>
      <c r="T817" s="39" t="e">
        <f>IF($E817="",IF(INDEX(Mal!R$9:R$431,COUNTIF($E$108:$F816,"")-COUNT($H$108:$H816)+1,0)=T816,"",INDEX(Mal!R$9:R$431,COUNTIF($E$108:$F816,"")-COUNT($H$108:$H816)+1,0)),"")</f>
        <v>#N/A</v>
      </c>
      <c r="U817" s="39" t="e">
        <f>IF($E817="",IF(INDEX(Mal!S$9:S$431,COUNTIF($E$108:$F816,"")-COUNT($H$108:$H816)+1,0)=U816,"",INDEX(Mal!S$9:S$431,COUNTIF($E$108:$F816,"")-COUNT($H$108:$H816)+1,0)),"")</f>
        <v>#N/A</v>
      </c>
      <c r="V817" s="39" t="e">
        <f t="shared" si="44"/>
        <v>#N/A</v>
      </c>
      <c r="W817" s="39" t="e">
        <f>IF(IF(AND(E817="",F817=""),INDEX(Mal!I$9:I$431,(COUNT($H$108:$H817)-COUNTIF($V$108:$V817,"")),0),"")="","",IF(AND(E817="",F817=""),INDEX(Mal!I$9:I$431,(COUNT($H$108:$H817)-COUNTIF($V$108:$V817,"")),0),""))</f>
        <v>#N/A</v>
      </c>
      <c r="X817" s="39" t="e">
        <f>IF($E817="",IF(INDEX(Mal!J$9:J$431,COUNTIF($E$108:$F816,"")-COUNT($H$108:$H816)+1,0)=X816,"",INDEX(Mal!J$9:J$431,COUNTIF($E$108:$F816,"")-COUNT($H$108:$H816)+1,0)),"")</f>
        <v>#N/A</v>
      </c>
      <c r="Y817" s="39" t="e">
        <f>IF(AND(Y816="",$H817=$H816),"",IF(VLOOKUP($H817,Mal!$A$9:$T$431,20,0)='Sales Orders'!Y816,"",VLOOKUP($H817,Mal!$A$9:$T$431,20,0)))</f>
        <v>#N/A</v>
      </c>
      <c r="Z817" s="39" t="e">
        <f t="shared" si="45"/>
        <v>#N/A</v>
      </c>
    </row>
    <row r="818" spans="1:26">
      <c r="A818" t="str">
        <f>IFERROR(IF(VLOOKUP(H818,Mal!$A$9:$A$431,1,0),"","END"),"END")</f>
        <v>END</v>
      </c>
      <c r="B818" s="39" t="e">
        <f>IF($E818="",IF(INDEX(Mal!$D$9:$D$431,COUNTIF($E$108:$F817,"")-COUNT($H$108:$H817)+1,0)=B817,"",INDEX(Mal!$D$9:$D$431,COUNTIF($E$108:$F817,"")-COUNT($H$108:$H817)+1,0)),"")</f>
        <v>#N/A</v>
      </c>
      <c r="C818" s="39" t="e">
        <f t="shared" si="46"/>
        <v>#N/A</v>
      </c>
      <c r="D818" s="39" t="e">
        <f>IF($E818="",IF(INDEX(Mal!$F$9:$F$431,COUNTIF($E$108:$F817,"")-COUNT($H$108:$H817)+1,0)=D817,"",INDEX(Mal!$F$9:$F$431,COUNTIF($E$108:$F817,"")-COUNT($H$108:$H817)+1,0)),"")</f>
        <v>#N/A</v>
      </c>
      <c r="E818" s="39" t="e">
        <f>IF(AND(E817="",$H818=$H817),"",IF(VLOOKUP(H818,Mal!$A$9:$B$431,2,0)='Sales Orders'!E817,"",VLOOKUP($H818,Mal!$A$9:$B$431,2,0)))</f>
        <v>#N/A</v>
      </c>
      <c r="F818" s="39" t="e">
        <f>IF($E818="",IF(INDEX(Mal!$C$9:$C$431,COUNTIF($E$108:$F817,"")-COUNT($H$108:$H817)+1,0)=F817,"",INDEX(Mal!$C$9:$C$431,COUNTIF($E$108:$F817,"")-COUNT($H$108:$H817)+1,0)),"")</f>
        <v>#N/A</v>
      </c>
      <c r="G818" s="39" t="e">
        <f t="shared" si="47"/>
        <v>#N/A</v>
      </c>
      <c r="H818" s="39">
        <f>IF(COUNTIF(Mal!$A$9:$A$431,'Sales Orders'!H817)+COUNTIFS(Mal!$A$9:$A$431,H817,Mal!$B$9:$B$431,"&lt;&gt;")+COUNTIFS(Mal!$A$9:$A$431,H817,Mal!$C$9:$C$431,"&lt;&gt;")=COUNTIF('Sales Orders'!$H$108:H817,'Sales Orders'!H817),'Sales Orders'!H817+1,'Sales Orders'!H817)</f>
        <v>2</v>
      </c>
      <c r="I818" s="39" t="e">
        <f>IF(E818="","",IF(Mal!$C$5="","",Mal!$C$5))</f>
        <v>#N/A</v>
      </c>
      <c r="J818" s="39" t="e">
        <f>IF(AND(J817="",$H818=$H817),"",IF(VLOOKUP($H818,Mal!$A$9:$H$431,7,0)='Sales Orders'!J817,"",VLOOKUP($H818,Mal!$A$9:$H$431,7,0)))</f>
        <v>#N/A</v>
      </c>
      <c r="K818" s="39" t="e">
        <f>IF(AND(K817="",$H818=$H817),"",IF(VLOOKUP($H818,Mal!$A$9:$H$431,8,0)='Sales Orders'!K817,"",VLOOKUP($H818,Mal!$A$9:$H$431,8,0)))</f>
        <v>#N/A</v>
      </c>
      <c r="L818" s="39" t="e">
        <f>IF(E818="","",IF(Mal!$C$6="","",Mal!$C$6))</f>
        <v>#N/A</v>
      </c>
      <c r="M818" s="39" t="e">
        <f>IF($E818="",IF(INDEX(Mal!K$9:K$431,COUNTIF($E$108:$F817,"")-COUNT($H$108:$H817)+1,0)=M817,"",INDEX(Mal!K$9:K$431,COUNTIF($E$108:$F817,"")-COUNT($H$108:$H817)+1,0)),"")</f>
        <v>#N/A</v>
      </c>
      <c r="N818" s="39" t="e">
        <f>IF($E818="",IF(INDEX(Mal!L$9:L$431,COUNTIF($E$108:$F817,"")-COUNT($H$108:$H817)+1,0)=N817,"",INDEX(Mal!L$9:L$431,COUNTIF($E$108:$F817,"")-COUNT($H$108:$H817)+1,0)),"")</f>
        <v>#N/A</v>
      </c>
      <c r="O818" s="39" t="e">
        <f>IF($E818="",IF(INDEX(Mal!M$9:M$431,COUNTIF($E$108:$F817,"")-COUNT($H$108:$H817)+1,0)=O817,"",INDEX(Mal!M$9:M$431,COUNTIF($E$108:$F817,"")-COUNT($H$108:$H817)+1,0)),"")</f>
        <v>#N/A</v>
      </c>
      <c r="P818" s="39" t="e">
        <f>IF($E818="",IF(INDEX(Mal!N$9:N$431,COUNTIF($E$108:$F817,"")-COUNT($H$108:$H817)+1,0)=P817,"",INDEX(Mal!N$9:N$431,COUNTIF($E$108:$F817,"")-COUNT($H$108:$H817)+1,0)),"")</f>
        <v>#N/A</v>
      </c>
      <c r="Q818" s="39" t="e">
        <f>IF($E818="",IF(INDEX(Mal!O$9:O$431,COUNTIF($E$108:$F817,"")-COUNT($H$108:$H817)+1,0)=Q817,"",INDEX(Mal!O$9:O$431,COUNTIF($E$108:$F817,"")-COUNT($H$108:$H817)+1,0)),"")</f>
        <v>#N/A</v>
      </c>
      <c r="R818" s="39" t="e">
        <f>IF($E818="",IF(INDEX(Mal!P$9:P$431,COUNTIF($E$108:$F817,"")-COUNT($H$108:$H817)+1,0)=R817,"",INDEX(Mal!P$9:P$431,COUNTIF($E$108:$F817,"")-COUNT($H$108:$H817)+1,0)),"")</f>
        <v>#N/A</v>
      </c>
      <c r="S818" s="39" t="e">
        <f>IF($E818="",IF(INDEX(Mal!Q$9:Q$431,COUNTIF($E$108:$F817,"")-COUNT($H$108:$H817)+1,0)=S817,"",INDEX(Mal!Q$9:Q$431,COUNTIF($E$108:$F817,"")-COUNT($H$108:$H817)+1,0)),"")</f>
        <v>#N/A</v>
      </c>
      <c r="T818" s="39" t="e">
        <f>IF($E818="",IF(INDEX(Mal!R$9:R$431,COUNTIF($E$108:$F817,"")-COUNT($H$108:$H817)+1,0)=T817,"",INDEX(Mal!R$9:R$431,COUNTIF($E$108:$F817,"")-COUNT($H$108:$H817)+1,0)),"")</f>
        <v>#N/A</v>
      </c>
      <c r="U818" s="39" t="e">
        <f>IF($E818="",IF(INDEX(Mal!S$9:S$431,COUNTIF($E$108:$F817,"")-COUNT($H$108:$H817)+1,0)=U817,"",INDEX(Mal!S$9:S$431,COUNTIF($E$108:$F817,"")-COUNT($H$108:$H817)+1,0)),"")</f>
        <v>#N/A</v>
      </c>
      <c r="V818" s="39" t="e">
        <f t="shared" si="44"/>
        <v>#N/A</v>
      </c>
      <c r="W818" s="39" t="e">
        <f>IF(IF(AND(E818="",F818=""),INDEX(Mal!I$9:I$431,(COUNT($H$108:$H818)-COUNTIF($V$108:$V818,"")),0),"")="","",IF(AND(E818="",F818=""),INDEX(Mal!I$9:I$431,(COUNT($H$108:$H818)-COUNTIF($V$108:$V818,"")),0),""))</f>
        <v>#N/A</v>
      </c>
      <c r="X818" s="39" t="e">
        <f>IF($E818="",IF(INDEX(Mal!J$9:J$431,COUNTIF($E$108:$F817,"")-COUNT($H$108:$H817)+1,0)=X817,"",INDEX(Mal!J$9:J$431,COUNTIF($E$108:$F817,"")-COUNT($H$108:$H817)+1,0)),"")</f>
        <v>#N/A</v>
      </c>
      <c r="Y818" s="39" t="e">
        <f>IF(AND(Y817="",$H818=$H817),"",IF(VLOOKUP($H818,Mal!$A$9:$T$431,20,0)='Sales Orders'!Y817,"",VLOOKUP($H818,Mal!$A$9:$T$431,20,0)))</f>
        <v>#N/A</v>
      </c>
      <c r="Z818" s="39" t="e">
        <f t="shared" si="45"/>
        <v>#N/A</v>
      </c>
    </row>
    <row r="819" spans="1:26">
      <c r="A819" t="str">
        <f>IFERROR(IF(VLOOKUP(H819,Mal!$A$9:$A$431,1,0),"","END"),"END")</f>
        <v>END</v>
      </c>
      <c r="B819" s="39" t="e">
        <f>IF($E819="",IF(INDEX(Mal!$D$9:$D$431,COUNTIF($E$108:$F818,"")-COUNT($H$108:$H818)+1,0)=B818,"",INDEX(Mal!$D$9:$D$431,COUNTIF($E$108:$F818,"")-COUNT($H$108:$H818)+1,0)),"")</f>
        <v>#N/A</v>
      </c>
      <c r="C819" s="39" t="e">
        <f t="shared" si="46"/>
        <v>#N/A</v>
      </c>
      <c r="D819" s="39" t="e">
        <f>IF($E819="",IF(INDEX(Mal!$F$9:$F$431,COUNTIF($E$108:$F818,"")-COUNT($H$108:$H818)+1,0)=D818,"",INDEX(Mal!$F$9:$F$431,COUNTIF($E$108:$F818,"")-COUNT($H$108:$H818)+1,0)),"")</f>
        <v>#N/A</v>
      </c>
      <c r="E819" s="39" t="e">
        <f>IF(AND(E818="",$H819=$H818),"",IF(VLOOKUP(H819,Mal!$A$9:$B$431,2,0)='Sales Orders'!E818,"",VLOOKUP($H819,Mal!$A$9:$B$431,2,0)))</f>
        <v>#N/A</v>
      </c>
      <c r="F819" s="39" t="e">
        <f>IF($E819="",IF(INDEX(Mal!$C$9:$C$431,COUNTIF($E$108:$F818,"")-COUNT($H$108:$H818)+1,0)=F818,"",INDEX(Mal!$C$9:$C$431,COUNTIF($E$108:$F818,"")-COUNT($H$108:$H818)+1,0)),"")</f>
        <v>#N/A</v>
      </c>
      <c r="G819" s="39" t="e">
        <f t="shared" si="47"/>
        <v>#N/A</v>
      </c>
      <c r="H819" s="39">
        <f>IF(COUNTIF(Mal!$A$9:$A$431,'Sales Orders'!H818)+COUNTIFS(Mal!$A$9:$A$431,H818,Mal!$B$9:$B$431,"&lt;&gt;")+COUNTIFS(Mal!$A$9:$A$431,H818,Mal!$C$9:$C$431,"&lt;&gt;")=COUNTIF('Sales Orders'!$H$108:H818,'Sales Orders'!H818),'Sales Orders'!H818+1,'Sales Orders'!H818)</f>
        <v>2</v>
      </c>
      <c r="I819" s="39" t="e">
        <f>IF(E819="","",IF(Mal!$C$5="","",Mal!$C$5))</f>
        <v>#N/A</v>
      </c>
      <c r="J819" s="39" t="e">
        <f>IF(AND(J818="",$H819=$H818),"",IF(VLOOKUP($H819,Mal!$A$9:$H$431,7,0)='Sales Orders'!J818,"",VLOOKUP($H819,Mal!$A$9:$H$431,7,0)))</f>
        <v>#N/A</v>
      </c>
      <c r="K819" s="39" t="e">
        <f>IF(AND(K818="",$H819=$H818),"",IF(VLOOKUP($H819,Mal!$A$9:$H$431,8,0)='Sales Orders'!K818,"",VLOOKUP($H819,Mal!$A$9:$H$431,8,0)))</f>
        <v>#N/A</v>
      </c>
      <c r="L819" s="39" t="e">
        <f>IF(E819="","",IF(Mal!$C$6="","",Mal!$C$6))</f>
        <v>#N/A</v>
      </c>
      <c r="M819" s="39" t="e">
        <f>IF($E819="",IF(INDEX(Mal!K$9:K$431,COUNTIF($E$108:$F818,"")-COUNT($H$108:$H818)+1,0)=M818,"",INDEX(Mal!K$9:K$431,COUNTIF($E$108:$F818,"")-COUNT($H$108:$H818)+1,0)),"")</f>
        <v>#N/A</v>
      </c>
      <c r="N819" s="39" t="e">
        <f>IF($E819="",IF(INDEX(Mal!L$9:L$431,COUNTIF($E$108:$F818,"")-COUNT($H$108:$H818)+1,0)=N818,"",INDEX(Mal!L$9:L$431,COUNTIF($E$108:$F818,"")-COUNT($H$108:$H818)+1,0)),"")</f>
        <v>#N/A</v>
      </c>
      <c r="O819" s="39" t="e">
        <f>IF($E819="",IF(INDEX(Mal!M$9:M$431,COUNTIF($E$108:$F818,"")-COUNT($H$108:$H818)+1,0)=O818,"",INDEX(Mal!M$9:M$431,COUNTIF($E$108:$F818,"")-COUNT($H$108:$H818)+1,0)),"")</f>
        <v>#N/A</v>
      </c>
      <c r="P819" s="39" t="e">
        <f>IF($E819="",IF(INDEX(Mal!N$9:N$431,COUNTIF($E$108:$F818,"")-COUNT($H$108:$H818)+1,0)=P818,"",INDEX(Mal!N$9:N$431,COUNTIF($E$108:$F818,"")-COUNT($H$108:$H818)+1,0)),"")</f>
        <v>#N/A</v>
      </c>
      <c r="Q819" s="39" t="e">
        <f>IF($E819="",IF(INDEX(Mal!O$9:O$431,COUNTIF($E$108:$F818,"")-COUNT($H$108:$H818)+1,0)=Q818,"",INDEX(Mal!O$9:O$431,COUNTIF($E$108:$F818,"")-COUNT($H$108:$H818)+1,0)),"")</f>
        <v>#N/A</v>
      </c>
      <c r="R819" s="39" t="e">
        <f>IF($E819="",IF(INDEX(Mal!P$9:P$431,COUNTIF($E$108:$F818,"")-COUNT($H$108:$H818)+1,0)=R818,"",INDEX(Mal!P$9:P$431,COUNTIF($E$108:$F818,"")-COUNT($H$108:$H818)+1,0)),"")</f>
        <v>#N/A</v>
      </c>
      <c r="S819" s="39" t="e">
        <f>IF($E819="",IF(INDEX(Mal!Q$9:Q$431,COUNTIF($E$108:$F818,"")-COUNT($H$108:$H818)+1,0)=S818,"",INDEX(Mal!Q$9:Q$431,COUNTIF($E$108:$F818,"")-COUNT($H$108:$H818)+1,0)),"")</f>
        <v>#N/A</v>
      </c>
      <c r="T819" s="39" t="e">
        <f>IF($E819="",IF(INDEX(Mal!R$9:R$431,COUNTIF($E$108:$F818,"")-COUNT($H$108:$H818)+1,0)=T818,"",INDEX(Mal!R$9:R$431,COUNTIF($E$108:$F818,"")-COUNT($H$108:$H818)+1,0)),"")</f>
        <v>#N/A</v>
      </c>
      <c r="U819" s="39" t="e">
        <f>IF($E819="",IF(INDEX(Mal!S$9:S$431,COUNTIF($E$108:$F818,"")-COUNT($H$108:$H818)+1,0)=U818,"",INDEX(Mal!S$9:S$431,COUNTIF($E$108:$F818,"")-COUNT($H$108:$H818)+1,0)),"")</f>
        <v>#N/A</v>
      </c>
      <c r="V819" s="39" t="e">
        <f t="shared" si="44"/>
        <v>#N/A</v>
      </c>
      <c r="W819" s="39" t="e">
        <f>IF(IF(AND(E819="",F819=""),INDEX(Mal!I$9:I$431,(COUNT($H$108:$H819)-COUNTIF($V$108:$V819,"")),0),"")="","",IF(AND(E819="",F819=""),INDEX(Mal!I$9:I$431,(COUNT($H$108:$H819)-COUNTIF($V$108:$V819,"")),0),""))</f>
        <v>#N/A</v>
      </c>
      <c r="X819" s="39" t="e">
        <f>IF($E819="",IF(INDEX(Mal!J$9:J$431,COUNTIF($E$108:$F818,"")-COUNT($H$108:$H818)+1,0)=X818,"",INDEX(Mal!J$9:J$431,COUNTIF($E$108:$F818,"")-COUNT($H$108:$H818)+1,0)),"")</f>
        <v>#N/A</v>
      </c>
      <c r="Y819" s="39" t="e">
        <f>IF(AND(Y818="",$H819=$H818),"",IF(VLOOKUP($H819,Mal!$A$9:$T$431,20,0)='Sales Orders'!Y818,"",VLOOKUP($H819,Mal!$A$9:$T$431,20,0)))</f>
        <v>#N/A</v>
      </c>
      <c r="Z819" s="39" t="e">
        <f t="shared" si="45"/>
        <v>#N/A</v>
      </c>
    </row>
    <row r="820" spans="1:26">
      <c r="A820" t="str">
        <f>IFERROR(IF(VLOOKUP(H820,Mal!$A$9:$A$431,1,0),"","END"),"END")</f>
        <v>END</v>
      </c>
      <c r="B820" s="39" t="e">
        <f>IF($E820="",IF(INDEX(Mal!$D$9:$D$431,COUNTIF($E$108:$F819,"")-COUNT($H$108:$H819)+1,0)=B819,"",INDEX(Mal!$D$9:$D$431,COUNTIF($E$108:$F819,"")-COUNT($H$108:$H819)+1,0)),"")</f>
        <v>#N/A</v>
      </c>
      <c r="C820" s="39" t="e">
        <f t="shared" si="46"/>
        <v>#N/A</v>
      </c>
      <c r="D820" s="39" t="e">
        <f>IF($E820="",IF(INDEX(Mal!$F$9:$F$431,COUNTIF($E$108:$F819,"")-COUNT($H$108:$H819)+1,0)=D819,"",INDEX(Mal!$F$9:$F$431,COUNTIF($E$108:$F819,"")-COUNT($H$108:$H819)+1,0)),"")</f>
        <v>#N/A</v>
      </c>
      <c r="E820" s="39" t="e">
        <f>IF(AND(E819="",$H820=$H819),"",IF(VLOOKUP(H820,Mal!$A$9:$B$431,2,0)='Sales Orders'!E819,"",VLOOKUP($H820,Mal!$A$9:$B$431,2,0)))</f>
        <v>#N/A</v>
      </c>
      <c r="F820" s="39" t="e">
        <f>IF($E820="",IF(INDEX(Mal!$C$9:$C$431,COUNTIF($E$108:$F819,"")-COUNT($H$108:$H819)+1,0)=F819,"",INDEX(Mal!$C$9:$C$431,COUNTIF($E$108:$F819,"")-COUNT($H$108:$H819)+1,0)),"")</f>
        <v>#N/A</v>
      </c>
      <c r="G820" s="39" t="e">
        <f t="shared" si="47"/>
        <v>#N/A</v>
      </c>
      <c r="H820" s="39">
        <f>IF(COUNTIF(Mal!$A$9:$A$431,'Sales Orders'!H819)+COUNTIFS(Mal!$A$9:$A$431,H819,Mal!$B$9:$B$431,"&lt;&gt;")+COUNTIFS(Mal!$A$9:$A$431,H819,Mal!$C$9:$C$431,"&lt;&gt;")=COUNTIF('Sales Orders'!$H$108:H819,'Sales Orders'!H819),'Sales Orders'!H819+1,'Sales Orders'!H819)</f>
        <v>2</v>
      </c>
      <c r="I820" s="39" t="e">
        <f>IF(E820="","",IF(Mal!$C$5="","",Mal!$C$5))</f>
        <v>#N/A</v>
      </c>
      <c r="J820" s="39" t="e">
        <f>IF(AND(J819="",$H820=$H819),"",IF(VLOOKUP($H820,Mal!$A$9:$H$431,7,0)='Sales Orders'!J819,"",VLOOKUP($H820,Mal!$A$9:$H$431,7,0)))</f>
        <v>#N/A</v>
      </c>
      <c r="K820" s="39" t="e">
        <f>IF(AND(K819="",$H820=$H819),"",IF(VLOOKUP($H820,Mal!$A$9:$H$431,8,0)='Sales Orders'!K819,"",VLOOKUP($H820,Mal!$A$9:$H$431,8,0)))</f>
        <v>#N/A</v>
      </c>
      <c r="L820" s="39" t="e">
        <f>IF(E820="","",IF(Mal!$C$6="","",Mal!$C$6))</f>
        <v>#N/A</v>
      </c>
      <c r="M820" s="39" t="e">
        <f>IF($E820="",IF(INDEX(Mal!K$9:K$431,COUNTIF($E$108:$F819,"")-COUNT($H$108:$H819)+1,0)=M819,"",INDEX(Mal!K$9:K$431,COUNTIF($E$108:$F819,"")-COUNT($H$108:$H819)+1,0)),"")</f>
        <v>#N/A</v>
      </c>
      <c r="N820" s="39" t="e">
        <f>IF($E820="",IF(INDEX(Mal!L$9:L$431,COUNTIF($E$108:$F819,"")-COUNT($H$108:$H819)+1,0)=N819,"",INDEX(Mal!L$9:L$431,COUNTIF($E$108:$F819,"")-COUNT($H$108:$H819)+1,0)),"")</f>
        <v>#N/A</v>
      </c>
      <c r="O820" s="39" t="e">
        <f>IF($E820="",IF(INDEX(Mal!M$9:M$431,COUNTIF($E$108:$F819,"")-COUNT($H$108:$H819)+1,0)=O819,"",INDEX(Mal!M$9:M$431,COUNTIF($E$108:$F819,"")-COUNT($H$108:$H819)+1,0)),"")</f>
        <v>#N/A</v>
      </c>
      <c r="P820" s="39" t="e">
        <f>IF($E820="",IF(INDEX(Mal!N$9:N$431,COUNTIF($E$108:$F819,"")-COUNT($H$108:$H819)+1,0)=P819,"",INDEX(Mal!N$9:N$431,COUNTIF($E$108:$F819,"")-COUNT($H$108:$H819)+1,0)),"")</f>
        <v>#N/A</v>
      </c>
      <c r="Q820" s="39" t="e">
        <f>IF($E820="",IF(INDEX(Mal!O$9:O$431,COUNTIF($E$108:$F819,"")-COUNT($H$108:$H819)+1,0)=Q819,"",INDEX(Mal!O$9:O$431,COUNTIF($E$108:$F819,"")-COUNT($H$108:$H819)+1,0)),"")</f>
        <v>#N/A</v>
      </c>
      <c r="R820" s="39" t="e">
        <f>IF($E820="",IF(INDEX(Mal!P$9:P$431,COUNTIF($E$108:$F819,"")-COUNT($H$108:$H819)+1,0)=R819,"",INDEX(Mal!P$9:P$431,COUNTIF($E$108:$F819,"")-COUNT($H$108:$H819)+1,0)),"")</f>
        <v>#N/A</v>
      </c>
      <c r="S820" s="39" t="e">
        <f>IF($E820="",IF(INDEX(Mal!Q$9:Q$431,COUNTIF($E$108:$F819,"")-COUNT($H$108:$H819)+1,0)=S819,"",INDEX(Mal!Q$9:Q$431,COUNTIF($E$108:$F819,"")-COUNT($H$108:$H819)+1,0)),"")</f>
        <v>#N/A</v>
      </c>
      <c r="T820" s="39" t="e">
        <f>IF($E820="",IF(INDEX(Mal!R$9:R$431,COUNTIF($E$108:$F819,"")-COUNT($H$108:$H819)+1,0)=T819,"",INDEX(Mal!R$9:R$431,COUNTIF($E$108:$F819,"")-COUNT($H$108:$H819)+1,0)),"")</f>
        <v>#N/A</v>
      </c>
      <c r="U820" s="39" t="e">
        <f>IF($E820="",IF(INDEX(Mal!S$9:S$431,COUNTIF($E$108:$F819,"")-COUNT($H$108:$H819)+1,0)=U819,"",INDEX(Mal!S$9:S$431,COUNTIF($E$108:$F819,"")-COUNT($H$108:$H819)+1,0)),"")</f>
        <v>#N/A</v>
      </c>
      <c r="V820" s="39" t="e">
        <f t="shared" si="44"/>
        <v>#N/A</v>
      </c>
      <c r="W820" s="39" t="e">
        <f>IF(IF(AND(E820="",F820=""),INDEX(Mal!I$9:I$431,(COUNT($H$108:$H820)-COUNTIF($V$108:$V820,"")),0),"")="","",IF(AND(E820="",F820=""),INDEX(Mal!I$9:I$431,(COUNT($H$108:$H820)-COUNTIF($V$108:$V820,"")),0),""))</f>
        <v>#N/A</v>
      </c>
      <c r="X820" s="39" t="e">
        <f>IF($E820="",IF(INDEX(Mal!J$9:J$431,COUNTIF($E$108:$F819,"")-COUNT($H$108:$H819)+1,0)=X819,"",INDEX(Mal!J$9:J$431,COUNTIF($E$108:$F819,"")-COUNT($H$108:$H819)+1,0)),"")</f>
        <v>#N/A</v>
      </c>
      <c r="Y820" s="39" t="e">
        <f>IF(AND(Y819="",$H820=$H819),"",IF(VLOOKUP($H820,Mal!$A$9:$T$431,20,0)='Sales Orders'!Y819,"",VLOOKUP($H820,Mal!$A$9:$T$431,20,0)))</f>
        <v>#N/A</v>
      </c>
      <c r="Z820" s="39" t="e">
        <f t="shared" si="45"/>
        <v>#N/A</v>
      </c>
    </row>
    <row r="821" spans="1:26">
      <c r="A821" t="str">
        <f>IFERROR(IF(VLOOKUP(H821,Mal!$A$9:$A$431,1,0),"","END"),"END")</f>
        <v>END</v>
      </c>
      <c r="B821" s="39" t="e">
        <f>IF($E821="",IF(INDEX(Mal!$D$9:$D$431,COUNTIF($E$108:$F820,"")-COUNT($H$108:$H820)+1,0)=B820,"",INDEX(Mal!$D$9:$D$431,COUNTIF($E$108:$F820,"")-COUNT($H$108:$H820)+1,0)),"")</f>
        <v>#N/A</v>
      </c>
      <c r="C821" s="39" t="e">
        <f t="shared" si="46"/>
        <v>#N/A</v>
      </c>
      <c r="D821" s="39" t="e">
        <f>IF($E821="",IF(INDEX(Mal!$F$9:$F$431,COUNTIF($E$108:$F820,"")-COUNT($H$108:$H820)+1,0)=D820,"",INDEX(Mal!$F$9:$F$431,COUNTIF($E$108:$F820,"")-COUNT($H$108:$H820)+1,0)),"")</f>
        <v>#N/A</v>
      </c>
      <c r="E821" s="39" t="e">
        <f>IF(AND(E820="",$H821=$H820),"",IF(VLOOKUP(H821,Mal!$A$9:$B$431,2,0)='Sales Orders'!E820,"",VLOOKUP($H821,Mal!$A$9:$B$431,2,0)))</f>
        <v>#N/A</v>
      </c>
      <c r="F821" s="39" t="e">
        <f>IF($E821="",IF(INDEX(Mal!$C$9:$C$431,COUNTIF($E$108:$F820,"")-COUNT($H$108:$H820)+1,0)=F820,"",INDEX(Mal!$C$9:$C$431,COUNTIF($E$108:$F820,"")-COUNT($H$108:$H820)+1,0)),"")</f>
        <v>#N/A</v>
      </c>
      <c r="G821" s="39" t="e">
        <f t="shared" si="47"/>
        <v>#N/A</v>
      </c>
      <c r="H821" s="39">
        <f>IF(COUNTIF(Mal!$A$9:$A$431,'Sales Orders'!H820)+COUNTIFS(Mal!$A$9:$A$431,H820,Mal!$B$9:$B$431,"&lt;&gt;")+COUNTIFS(Mal!$A$9:$A$431,H820,Mal!$C$9:$C$431,"&lt;&gt;")=COUNTIF('Sales Orders'!$H$108:H820,'Sales Orders'!H820),'Sales Orders'!H820+1,'Sales Orders'!H820)</f>
        <v>2</v>
      </c>
      <c r="I821" s="39" t="e">
        <f>IF(E821="","",IF(Mal!$C$5="","",Mal!$C$5))</f>
        <v>#N/A</v>
      </c>
      <c r="J821" s="39" t="e">
        <f>IF(AND(J820="",$H821=$H820),"",IF(VLOOKUP($H821,Mal!$A$9:$H$431,7,0)='Sales Orders'!J820,"",VLOOKUP($H821,Mal!$A$9:$H$431,7,0)))</f>
        <v>#N/A</v>
      </c>
      <c r="K821" s="39" t="e">
        <f>IF(AND(K820="",$H821=$H820),"",IF(VLOOKUP($H821,Mal!$A$9:$H$431,8,0)='Sales Orders'!K820,"",VLOOKUP($H821,Mal!$A$9:$H$431,8,0)))</f>
        <v>#N/A</v>
      </c>
      <c r="L821" s="39" t="e">
        <f>IF(E821="","",IF(Mal!$C$6="","",Mal!$C$6))</f>
        <v>#N/A</v>
      </c>
      <c r="M821" s="39" t="e">
        <f>IF($E821="",IF(INDEX(Mal!K$9:K$431,COUNTIF($E$108:$F820,"")-COUNT($H$108:$H820)+1,0)=M820,"",INDEX(Mal!K$9:K$431,COUNTIF($E$108:$F820,"")-COUNT($H$108:$H820)+1,0)),"")</f>
        <v>#N/A</v>
      </c>
      <c r="N821" s="39" t="e">
        <f>IF($E821="",IF(INDEX(Mal!L$9:L$431,COUNTIF($E$108:$F820,"")-COUNT($H$108:$H820)+1,0)=N820,"",INDEX(Mal!L$9:L$431,COUNTIF($E$108:$F820,"")-COUNT($H$108:$H820)+1,0)),"")</f>
        <v>#N/A</v>
      </c>
      <c r="O821" s="39" t="e">
        <f>IF($E821="",IF(INDEX(Mal!M$9:M$431,COUNTIF($E$108:$F820,"")-COUNT($H$108:$H820)+1,0)=O820,"",INDEX(Mal!M$9:M$431,COUNTIF($E$108:$F820,"")-COUNT($H$108:$H820)+1,0)),"")</f>
        <v>#N/A</v>
      </c>
      <c r="P821" s="39" t="e">
        <f>IF($E821="",IF(INDEX(Mal!N$9:N$431,COUNTIF($E$108:$F820,"")-COUNT($H$108:$H820)+1,0)=P820,"",INDEX(Mal!N$9:N$431,COUNTIF($E$108:$F820,"")-COUNT($H$108:$H820)+1,0)),"")</f>
        <v>#N/A</v>
      </c>
      <c r="Q821" s="39" t="e">
        <f>IF($E821="",IF(INDEX(Mal!O$9:O$431,COUNTIF($E$108:$F820,"")-COUNT($H$108:$H820)+1,0)=Q820,"",INDEX(Mal!O$9:O$431,COUNTIF($E$108:$F820,"")-COUNT($H$108:$H820)+1,0)),"")</f>
        <v>#N/A</v>
      </c>
      <c r="R821" s="39" t="e">
        <f>IF($E821="",IF(INDEX(Mal!P$9:P$431,COUNTIF($E$108:$F820,"")-COUNT($H$108:$H820)+1,0)=R820,"",INDEX(Mal!P$9:P$431,COUNTIF($E$108:$F820,"")-COUNT($H$108:$H820)+1,0)),"")</f>
        <v>#N/A</v>
      </c>
      <c r="S821" s="39" t="e">
        <f>IF($E821="",IF(INDEX(Mal!Q$9:Q$431,COUNTIF($E$108:$F820,"")-COUNT($H$108:$H820)+1,0)=S820,"",INDEX(Mal!Q$9:Q$431,COUNTIF($E$108:$F820,"")-COUNT($H$108:$H820)+1,0)),"")</f>
        <v>#N/A</v>
      </c>
      <c r="T821" s="39" t="e">
        <f>IF($E821="",IF(INDEX(Mal!R$9:R$431,COUNTIF($E$108:$F820,"")-COUNT($H$108:$H820)+1,0)=T820,"",INDEX(Mal!R$9:R$431,COUNTIF($E$108:$F820,"")-COUNT($H$108:$H820)+1,0)),"")</f>
        <v>#N/A</v>
      </c>
      <c r="U821" s="39" t="e">
        <f>IF($E821="",IF(INDEX(Mal!S$9:S$431,COUNTIF($E$108:$F820,"")-COUNT($H$108:$H820)+1,0)=U820,"",INDEX(Mal!S$9:S$431,COUNTIF($E$108:$F820,"")-COUNT($H$108:$H820)+1,0)),"")</f>
        <v>#N/A</v>
      </c>
      <c r="V821" s="39" t="e">
        <f t="shared" si="44"/>
        <v>#N/A</v>
      </c>
      <c r="W821" s="39" t="e">
        <f>IF(IF(AND(E821="",F821=""),INDEX(Mal!I$9:I$431,(COUNT($H$108:$H821)-COUNTIF($V$108:$V821,"")),0),"")="","",IF(AND(E821="",F821=""),INDEX(Mal!I$9:I$431,(COUNT($H$108:$H821)-COUNTIF($V$108:$V821,"")),0),""))</f>
        <v>#N/A</v>
      </c>
      <c r="X821" s="39" t="e">
        <f>IF($E821="",IF(INDEX(Mal!J$9:J$431,COUNTIF($E$108:$F820,"")-COUNT($H$108:$H820)+1,0)=X820,"",INDEX(Mal!J$9:J$431,COUNTIF($E$108:$F820,"")-COUNT($H$108:$H820)+1,0)),"")</f>
        <v>#N/A</v>
      </c>
      <c r="Y821" s="39" t="e">
        <f>IF(AND(Y820="",$H821=$H820),"",IF(VLOOKUP($H821,Mal!$A$9:$T$431,20,0)='Sales Orders'!Y820,"",VLOOKUP($H821,Mal!$A$9:$T$431,20,0)))</f>
        <v>#N/A</v>
      </c>
      <c r="Z821" s="39" t="e">
        <f t="shared" si="45"/>
        <v>#N/A</v>
      </c>
    </row>
    <row r="822" spans="1:26">
      <c r="A822" t="str">
        <f>IFERROR(IF(VLOOKUP(H822,Mal!$A$9:$A$431,1,0),"","END"),"END")</f>
        <v>END</v>
      </c>
      <c r="B822" s="39" t="e">
        <f>IF($E822="",IF(INDEX(Mal!$D$9:$D$431,COUNTIF($E$108:$F821,"")-COUNT($H$108:$H821)+1,0)=B821,"",INDEX(Mal!$D$9:$D$431,COUNTIF($E$108:$F821,"")-COUNT($H$108:$H821)+1,0)),"")</f>
        <v>#N/A</v>
      </c>
      <c r="C822" s="39" t="e">
        <f t="shared" si="46"/>
        <v>#N/A</v>
      </c>
      <c r="D822" s="39" t="e">
        <f>IF($E822="",IF(INDEX(Mal!$F$9:$F$431,COUNTIF($E$108:$F821,"")-COUNT($H$108:$H821)+1,0)=D821,"",INDEX(Mal!$F$9:$F$431,COUNTIF($E$108:$F821,"")-COUNT($H$108:$H821)+1,0)),"")</f>
        <v>#N/A</v>
      </c>
      <c r="E822" s="39" t="e">
        <f>IF(AND(E821="",$H822=$H821),"",IF(VLOOKUP(H822,Mal!$A$9:$B$431,2,0)='Sales Orders'!E821,"",VLOOKUP($H822,Mal!$A$9:$B$431,2,0)))</f>
        <v>#N/A</v>
      </c>
      <c r="F822" s="39" t="e">
        <f>IF($E822="",IF(INDEX(Mal!$C$9:$C$431,COUNTIF($E$108:$F821,"")-COUNT($H$108:$H821)+1,0)=F821,"",INDEX(Mal!$C$9:$C$431,COUNTIF($E$108:$F821,"")-COUNT($H$108:$H821)+1,0)),"")</f>
        <v>#N/A</v>
      </c>
      <c r="G822" s="39" t="e">
        <f t="shared" si="47"/>
        <v>#N/A</v>
      </c>
      <c r="H822" s="39">
        <f>IF(COUNTIF(Mal!$A$9:$A$431,'Sales Orders'!H821)+COUNTIFS(Mal!$A$9:$A$431,H821,Mal!$B$9:$B$431,"&lt;&gt;")+COUNTIFS(Mal!$A$9:$A$431,H821,Mal!$C$9:$C$431,"&lt;&gt;")=COUNTIF('Sales Orders'!$H$108:H821,'Sales Orders'!H821),'Sales Orders'!H821+1,'Sales Orders'!H821)</f>
        <v>2</v>
      </c>
      <c r="I822" s="39" t="e">
        <f>IF(E822="","",IF(Mal!$C$5="","",Mal!$C$5))</f>
        <v>#N/A</v>
      </c>
      <c r="J822" s="39" t="e">
        <f>IF(AND(J821="",$H822=$H821),"",IF(VLOOKUP($H822,Mal!$A$9:$H$431,7,0)='Sales Orders'!J821,"",VLOOKUP($H822,Mal!$A$9:$H$431,7,0)))</f>
        <v>#N/A</v>
      </c>
      <c r="K822" s="39" t="e">
        <f>IF(AND(K821="",$H822=$H821),"",IF(VLOOKUP($H822,Mal!$A$9:$H$431,8,0)='Sales Orders'!K821,"",VLOOKUP($H822,Mal!$A$9:$H$431,8,0)))</f>
        <v>#N/A</v>
      </c>
      <c r="L822" s="39" t="e">
        <f>IF(E822="","",IF(Mal!$C$6="","",Mal!$C$6))</f>
        <v>#N/A</v>
      </c>
      <c r="M822" s="39" t="e">
        <f>IF($E822="",IF(INDEX(Mal!K$9:K$431,COUNTIF($E$108:$F821,"")-COUNT($H$108:$H821)+1,0)=M821,"",INDEX(Mal!K$9:K$431,COUNTIF($E$108:$F821,"")-COUNT($H$108:$H821)+1,0)),"")</f>
        <v>#N/A</v>
      </c>
      <c r="N822" s="39" t="e">
        <f>IF($E822="",IF(INDEX(Mal!L$9:L$431,COUNTIF($E$108:$F821,"")-COUNT($H$108:$H821)+1,0)=N821,"",INDEX(Mal!L$9:L$431,COUNTIF($E$108:$F821,"")-COUNT($H$108:$H821)+1,0)),"")</f>
        <v>#N/A</v>
      </c>
      <c r="O822" s="39" t="e">
        <f>IF($E822="",IF(INDEX(Mal!M$9:M$431,COUNTIF($E$108:$F821,"")-COUNT($H$108:$H821)+1,0)=O821,"",INDEX(Mal!M$9:M$431,COUNTIF($E$108:$F821,"")-COUNT($H$108:$H821)+1,0)),"")</f>
        <v>#N/A</v>
      </c>
      <c r="P822" s="39" t="e">
        <f>IF($E822="",IF(INDEX(Mal!N$9:N$431,COUNTIF($E$108:$F821,"")-COUNT($H$108:$H821)+1,0)=P821,"",INDEX(Mal!N$9:N$431,COUNTIF($E$108:$F821,"")-COUNT($H$108:$H821)+1,0)),"")</f>
        <v>#N/A</v>
      </c>
      <c r="Q822" s="39" t="e">
        <f>IF($E822="",IF(INDEX(Mal!O$9:O$431,COUNTIF($E$108:$F821,"")-COUNT($H$108:$H821)+1,0)=Q821,"",INDEX(Mal!O$9:O$431,COUNTIF($E$108:$F821,"")-COUNT($H$108:$H821)+1,0)),"")</f>
        <v>#N/A</v>
      </c>
      <c r="R822" s="39" t="e">
        <f>IF($E822="",IF(INDEX(Mal!P$9:P$431,COUNTIF($E$108:$F821,"")-COUNT($H$108:$H821)+1,0)=R821,"",INDEX(Mal!P$9:P$431,COUNTIF($E$108:$F821,"")-COUNT($H$108:$H821)+1,0)),"")</f>
        <v>#N/A</v>
      </c>
      <c r="S822" s="39" t="e">
        <f>IF($E822="",IF(INDEX(Mal!Q$9:Q$431,COUNTIF($E$108:$F821,"")-COUNT($H$108:$H821)+1,0)=S821,"",INDEX(Mal!Q$9:Q$431,COUNTIF($E$108:$F821,"")-COUNT($H$108:$H821)+1,0)),"")</f>
        <v>#N/A</v>
      </c>
      <c r="T822" s="39" t="e">
        <f>IF($E822="",IF(INDEX(Mal!R$9:R$431,COUNTIF($E$108:$F821,"")-COUNT($H$108:$H821)+1,0)=T821,"",INDEX(Mal!R$9:R$431,COUNTIF($E$108:$F821,"")-COUNT($H$108:$H821)+1,0)),"")</f>
        <v>#N/A</v>
      </c>
      <c r="U822" s="39" t="e">
        <f>IF($E822="",IF(INDEX(Mal!S$9:S$431,COUNTIF($E$108:$F821,"")-COUNT($H$108:$H821)+1,0)=U821,"",INDEX(Mal!S$9:S$431,COUNTIF($E$108:$F821,"")-COUNT($H$108:$H821)+1,0)),"")</f>
        <v>#N/A</v>
      </c>
      <c r="V822" s="39" t="e">
        <f t="shared" si="44"/>
        <v>#N/A</v>
      </c>
      <c r="W822" s="39" t="e">
        <f>IF(IF(AND(E822="",F822=""),INDEX(Mal!I$9:I$431,(COUNT($H$108:$H822)-COUNTIF($V$108:$V822,"")),0),"")="","",IF(AND(E822="",F822=""),INDEX(Mal!I$9:I$431,(COUNT($H$108:$H822)-COUNTIF($V$108:$V822,"")),0),""))</f>
        <v>#N/A</v>
      </c>
      <c r="X822" s="39" t="e">
        <f>IF($E822="",IF(INDEX(Mal!J$9:J$431,COUNTIF($E$108:$F821,"")-COUNT($H$108:$H821)+1,0)=X821,"",INDEX(Mal!J$9:J$431,COUNTIF($E$108:$F821,"")-COUNT($H$108:$H821)+1,0)),"")</f>
        <v>#N/A</v>
      </c>
      <c r="Y822" s="39" t="e">
        <f>IF(AND(Y821="",$H822=$H821),"",IF(VLOOKUP($H822,Mal!$A$9:$T$431,20,0)='Sales Orders'!Y821,"",VLOOKUP($H822,Mal!$A$9:$T$431,20,0)))</f>
        <v>#N/A</v>
      </c>
      <c r="Z822" s="39" t="e">
        <f t="shared" si="45"/>
        <v>#N/A</v>
      </c>
    </row>
    <row r="823" spans="1:26">
      <c r="A823" t="str">
        <f>IFERROR(IF(VLOOKUP(H823,Mal!$A$9:$A$431,1,0),"","END"),"END")</f>
        <v>END</v>
      </c>
      <c r="B823" s="39" t="e">
        <f>IF($E823="",IF(INDEX(Mal!$D$9:$D$431,COUNTIF($E$108:$F822,"")-COUNT($H$108:$H822)+1,0)=B822,"",INDEX(Mal!$D$9:$D$431,COUNTIF($E$108:$F822,"")-COUNT($H$108:$H822)+1,0)),"")</f>
        <v>#N/A</v>
      </c>
      <c r="C823" s="39" t="e">
        <f t="shared" si="46"/>
        <v>#N/A</v>
      </c>
      <c r="D823" s="39" t="e">
        <f>IF($E823="",IF(INDEX(Mal!$F$9:$F$431,COUNTIF($E$108:$F822,"")-COUNT($H$108:$H822)+1,0)=D822,"",INDEX(Mal!$F$9:$F$431,COUNTIF($E$108:$F822,"")-COUNT($H$108:$H822)+1,0)),"")</f>
        <v>#N/A</v>
      </c>
      <c r="E823" s="39" t="e">
        <f>IF(AND(E822="",$H823=$H822),"",IF(VLOOKUP(H823,Mal!$A$9:$B$431,2,0)='Sales Orders'!E822,"",VLOOKUP($H823,Mal!$A$9:$B$431,2,0)))</f>
        <v>#N/A</v>
      </c>
      <c r="F823" s="39" t="e">
        <f>IF($E823="",IF(INDEX(Mal!$C$9:$C$431,COUNTIF($E$108:$F822,"")-COUNT($H$108:$H822)+1,0)=F822,"",INDEX(Mal!$C$9:$C$431,COUNTIF($E$108:$F822,"")-COUNT($H$108:$H822)+1,0)),"")</f>
        <v>#N/A</v>
      </c>
      <c r="G823" s="39" t="e">
        <f t="shared" si="47"/>
        <v>#N/A</v>
      </c>
      <c r="H823" s="39">
        <f>IF(COUNTIF(Mal!$A$9:$A$431,'Sales Orders'!H822)+COUNTIFS(Mal!$A$9:$A$431,H822,Mal!$B$9:$B$431,"&lt;&gt;")+COUNTIFS(Mal!$A$9:$A$431,H822,Mal!$C$9:$C$431,"&lt;&gt;")=COUNTIF('Sales Orders'!$H$108:H822,'Sales Orders'!H822),'Sales Orders'!H822+1,'Sales Orders'!H822)</f>
        <v>2</v>
      </c>
      <c r="I823" s="39" t="e">
        <f>IF(E823="","",IF(Mal!$C$5="","",Mal!$C$5))</f>
        <v>#N/A</v>
      </c>
      <c r="J823" s="39" t="e">
        <f>IF(AND(J822="",$H823=$H822),"",IF(VLOOKUP($H823,Mal!$A$9:$H$431,7,0)='Sales Orders'!J822,"",VLOOKUP($H823,Mal!$A$9:$H$431,7,0)))</f>
        <v>#N/A</v>
      </c>
      <c r="K823" s="39" t="e">
        <f>IF(AND(K822="",$H823=$H822),"",IF(VLOOKUP($H823,Mal!$A$9:$H$431,8,0)='Sales Orders'!K822,"",VLOOKUP($H823,Mal!$A$9:$H$431,8,0)))</f>
        <v>#N/A</v>
      </c>
      <c r="L823" s="39" t="e">
        <f>IF(E823="","",IF(Mal!$C$6="","",Mal!$C$6))</f>
        <v>#N/A</v>
      </c>
      <c r="M823" s="39" t="e">
        <f>IF($E823="",IF(INDEX(Mal!K$9:K$431,COUNTIF($E$108:$F822,"")-COUNT($H$108:$H822)+1,0)=M822,"",INDEX(Mal!K$9:K$431,COUNTIF($E$108:$F822,"")-COUNT($H$108:$H822)+1,0)),"")</f>
        <v>#N/A</v>
      </c>
      <c r="N823" s="39" t="e">
        <f>IF($E823="",IF(INDEX(Mal!L$9:L$431,COUNTIF($E$108:$F822,"")-COUNT($H$108:$H822)+1,0)=N822,"",INDEX(Mal!L$9:L$431,COUNTIF($E$108:$F822,"")-COUNT($H$108:$H822)+1,0)),"")</f>
        <v>#N/A</v>
      </c>
      <c r="O823" s="39" t="e">
        <f>IF($E823="",IF(INDEX(Mal!M$9:M$431,COUNTIF($E$108:$F822,"")-COUNT($H$108:$H822)+1,0)=O822,"",INDEX(Mal!M$9:M$431,COUNTIF($E$108:$F822,"")-COUNT($H$108:$H822)+1,0)),"")</f>
        <v>#N/A</v>
      </c>
      <c r="P823" s="39" t="e">
        <f>IF($E823="",IF(INDEX(Mal!N$9:N$431,COUNTIF($E$108:$F822,"")-COUNT($H$108:$H822)+1,0)=P822,"",INDEX(Mal!N$9:N$431,COUNTIF($E$108:$F822,"")-COUNT($H$108:$H822)+1,0)),"")</f>
        <v>#N/A</v>
      </c>
      <c r="Q823" s="39" t="e">
        <f>IF($E823="",IF(INDEX(Mal!O$9:O$431,COUNTIF($E$108:$F822,"")-COUNT($H$108:$H822)+1,0)=Q822,"",INDEX(Mal!O$9:O$431,COUNTIF($E$108:$F822,"")-COUNT($H$108:$H822)+1,0)),"")</f>
        <v>#N/A</v>
      </c>
      <c r="R823" s="39" t="e">
        <f>IF($E823="",IF(INDEX(Mal!P$9:P$431,COUNTIF($E$108:$F822,"")-COUNT($H$108:$H822)+1,0)=R822,"",INDEX(Mal!P$9:P$431,COUNTIF($E$108:$F822,"")-COUNT($H$108:$H822)+1,0)),"")</f>
        <v>#N/A</v>
      </c>
      <c r="S823" s="39" t="e">
        <f>IF($E823="",IF(INDEX(Mal!Q$9:Q$431,COUNTIF($E$108:$F822,"")-COUNT($H$108:$H822)+1,0)=S822,"",INDEX(Mal!Q$9:Q$431,COUNTIF($E$108:$F822,"")-COUNT($H$108:$H822)+1,0)),"")</f>
        <v>#N/A</v>
      </c>
      <c r="T823" s="39" t="e">
        <f>IF($E823="",IF(INDEX(Mal!R$9:R$431,COUNTIF($E$108:$F822,"")-COUNT($H$108:$H822)+1,0)=T822,"",INDEX(Mal!R$9:R$431,COUNTIF($E$108:$F822,"")-COUNT($H$108:$H822)+1,0)),"")</f>
        <v>#N/A</v>
      </c>
      <c r="U823" s="39" t="e">
        <f>IF($E823="",IF(INDEX(Mal!S$9:S$431,COUNTIF($E$108:$F822,"")-COUNT($H$108:$H822)+1,0)=U822,"",INDEX(Mal!S$9:S$431,COUNTIF($E$108:$F822,"")-COUNT($H$108:$H822)+1,0)),"")</f>
        <v>#N/A</v>
      </c>
      <c r="V823" s="39" t="e">
        <f t="shared" si="44"/>
        <v>#N/A</v>
      </c>
      <c r="W823" s="39" t="e">
        <f>IF(IF(AND(E823="",F823=""),INDEX(Mal!I$9:I$431,(COUNT($H$108:$H823)-COUNTIF($V$108:$V823,"")),0),"")="","",IF(AND(E823="",F823=""),INDEX(Mal!I$9:I$431,(COUNT($H$108:$H823)-COUNTIF($V$108:$V823,"")),0),""))</f>
        <v>#N/A</v>
      </c>
      <c r="X823" s="39" t="e">
        <f>IF($E823="",IF(INDEX(Mal!J$9:J$431,COUNTIF($E$108:$F822,"")-COUNT($H$108:$H822)+1,0)=X822,"",INDEX(Mal!J$9:J$431,COUNTIF($E$108:$F822,"")-COUNT($H$108:$H822)+1,0)),"")</f>
        <v>#N/A</v>
      </c>
      <c r="Y823" s="39" t="e">
        <f>IF(AND(Y822="",$H823=$H822),"",IF(VLOOKUP($H823,Mal!$A$9:$T$431,20,0)='Sales Orders'!Y822,"",VLOOKUP($H823,Mal!$A$9:$T$431,20,0)))</f>
        <v>#N/A</v>
      </c>
      <c r="Z823" s="39" t="e">
        <f t="shared" si="45"/>
        <v>#N/A</v>
      </c>
    </row>
    <row r="824" spans="1:26">
      <c r="A824" t="str">
        <f>IFERROR(IF(VLOOKUP(H824,Mal!$A$9:$A$431,1,0),"","END"),"END")</f>
        <v>END</v>
      </c>
      <c r="B824" s="39" t="e">
        <f>IF($E824="",IF(INDEX(Mal!$D$9:$D$431,COUNTIF($E$108:$F823,"")-COUNT($H$108:$H823)+1,0)=B823,"",INDEX(Mal!$D$9:$D$431,COUNTIF($E$108:$F823,"")-COUNT($H$108:$H823)+1,0)),"")</f>
        <v>#N/A</v>
      </c>
      <c r="C824" s="39" t="e">
        <f t="shared" si="46"/>
        <v>#N/A</v>
      </c>
      <c r="D824" s="39" t="e">
        <f>IF($E824="",IF(INDEX(Mal!$F$9:$F$431,COUNTIF($E$108:$F823,"")-COUNT($H$108:$H823)+1,0)=D823,"",INDEX(Mal!$F$9:$F$431,COUNTIF($E$108:$F823,"")-COUNT($H$108:$H823)+1,0)),"")</f>
        <v>#N/A</v>
      </c>
      <c r="E824" s="39" t="e">
        <f>IF(AND(E823="",$H824=$H823),"",IF(VLOOKUP(H824,Mal!$A$9:$B$431,2,0)='Sales Orders'!E823,"",VLOOKUP($H824,Mal!$A$9:$B$431,2,0)))</f>
        <v>#N/A</v>
      </c>
      <c r="F824" s="39" t="e">
        <f>IF($E824="",IF(INDEX(Mal!$C$9:$C$431,COUNTIF($E$108:$F823,"")-COUNT($H$108:$H823)+1,0)=F823,"",INDEX(Mal!$C$9:$C$431,COUNTIF($E$108:$F823,"")-COUNT($H$108:$H823)+1,0)),"")</f>
        <v>#N/A</v>
      </c>
      <c r="G824" s="39" t="e">
        <f t="shared" si="47"/>
        <v>#N/A</v>
      </c>
      <c r="H824" s="39">
        <f>IF(COUNTIF(Mal!$A$9:$A$431,'Sales Orders'!H823)+COUNTIFS(Mal!$A$9:$A$431,H823,Mal!$B$9:$B$431,"&lt;&gt;")+COUNTIFS(Mal!$A$9:$A$431,H823,Mal!$C$9:$C$431,"&lt;&gt;")=COUNTIF('Sales Orders'!$H$108:H823,'Sales Orders'!H823),'Sales Orders'!H823+1,'Sales Orders'!H823)</f>
        <v>2</v>
      </c>
      <c r="I824" s="39" t="e">
        <f>IF(E824="","",IF(Mal!$C$5="","",Mal!$C$5))</f>
        <v>#N/A</v>
      </c>
      <c r="J824" s="39" t="e">
        <f>IF(AND(J823="",$H824=$H823),"",IF(VLOOKUP($H824,Mal!$A$9:$H$431,7,0)='Sales Orders'!J823,"",VLOOKUP($H824,Mal!$A$9:$H$431,7,0)))</f>
        <v>#N/A</v>
      </c>
      <c r="K824" s="39" t="e">
        <f>IF(AND(K823="",$H824=$H823),"",IF(VLOOKUP($H824,Mal!$A$9:$H$431,8,0)='Sales Orders'!K823,"",VLOOKUP($H824,Mal!$A$9:$H$431,8,0)))</f>
        <v>#N/A</v>
      </c>
      <c r="L824" s="39" t="e">
        <f>IF(E824="","",IF(Mal!$C$6="","",Mal!$C$6))</f>
        <v>#N/A</v>
      </c>
      <c r="M824" s="39" t="e">
        <f>IF($E824="",IF(INDEX(Mal!K$9:K$431,COUNTIF($E$108:$F823,"")-COUNT($H$108:$H823)+1,0)=M823,"",INDEX(Mal!K$9:K$431,COUNTIF($E$108:$F823,"")-COUNT($H$108:$H823)+1,0)),"")</f>
        <v>#N/A</v>
      </c>
      <c r="N824" s="39" t="e">
        <f>IF($E824="",IF(INDEX(Mal!L$9:L$431,COUNTIF($E$108:$F823,"")-COUNT($H$108:$H823)+1,0)=N823,"",INDEX(Mal!L$9:L$431,COUNTIF($E$108:$F823,"")-COUNT($H$108:$H823)+1,0)),"")</f>
        <v>#N/A</v>
      </c>
      <c r="O824" s="39" t="e">
        <f>IF($E824="",IF(INDEX(Mal!M$9:M$431,COUNTIF($E$108:$F823,"")-COUNT($H$108:$H823)+1,0)=O823,"",INDEX(Mal!M$9:M$431,COUNTIF($E$108:$F823,"")-COUNT($H$108:$H823)+1,0)),"")</f>
        <v>#N/A</v>
      </c>
      <c r="P824" s="39" t="e">
        <f>IF($E824="",IF(INDEX(Mal!N$9:N$431,COUNTIF($E$108:$F823,"")-COUNT($H$108:$H823)+1,0)=P823,"",INDEX(Mal!N$9:N$431,COUNTIF($E$108:$F823,"")-COUNT($H$108:$H823)+1,0)),"")</f>
        <v>#N/A</v>
      </c>
      <c r="Q824" s="39" t="e">
        <f>IF($E824="",IF(INDEX(Mal!O$9:O$431,COUNTIF($E$108:$F823,"")-COUNT($H$108:$H823)+1,0)=Q823,"",INDEX(Mal!O$9:O$431,COUNTIF($E$108:$F823,"")-COUNT($H$108:$H823)+1,0)),"")</f>
        <v>#N/A</v>
      </c>
      <c r="R824" s="39" t="e">
        <f>IF($E824="",IF(INDEX(Mal!P$9:P$431,COUNTIF($E$108:$F823,"")-COUNT($H$108:$H823)+1,0)=R823,"",INDEX(Mal!P$9:P$431,COUNTIF($E$108:$F823,"")-COUNT($H$108:$H823)+1,0)),"")</f>
        <v>#N/A</v>
      </c>
      <c r="S824" s="39" t="e">
        <f>IF($E824="",IF(INDEX(Mal!Q$9:Q$431,COUNTIF($E$108:$F823,"")-COUNT($H$108:$H823)+1,0)=S823,"",INDEX(Mal!Q$9:Q$431,COUNTIF($E$108:$F823,"")-COUNT($H$108:$H823)+1,0)),"")</f>
        <v>#N/A</v>
      </c>
      <c r="T824" s="39" t="e">
        <f>IF($E824="",IF(INDEX(Mal!R$9:R$431,COUNTIF($E$108:$F823,"")-COUNT($H$108:$H823)+1,0)=T823,"",INDEX(Mal!R$9:R$431,COUNTIF($E$108:$F823,"")-COUNT($H$108:$H823)+1,0)),"")</f>
        <v>#N/A</v>
      </c>
      <c r="U824" s="39" t="e">
        <f>IF($E824="",IF(INDEX(Mal!S$9:S$431,COUNTIF($E$108:$F823,"")-COUNT($H$108:$H823)+1,0)=U823,"",INDEX(Mal!S$9:S$431,COUNTIF($E$108:$F823,"")-COUNT($H$108:$H823)+1,0)),"")</f>
        <v>#N/A</v>
      </c>
      <c r="V824" s="39" t="e">
        <f t="shared" si="44"/>
        <v>#N/A</v>
      </c>
      <c r="W824" s="39" t="e">
        <f>IF(IF(AND(E824="",F824=""),INDEX(Mal!I$9:I$431,(COUNT($H$108:$H824)-COUNTIF($V$108:$V824,"")),0),"")="","",IF(AND(E824="",F824=""),INDEX(Mal!I$9:I$431,(COUNT($H$108:$H824)-COUNTIF($V$108:$V824,"")),0),""))</f>
        <v>#N/A</v>
      </c>
      <c r="X824" s="39" t="e">
        <f>IF($E824="",IF(INDEX(Mal!J$9:J$431,COUNTIF($E$108:$F823,"")-COUNT($H$108:$H823)+1,0)=X823,"",INDEX(Mal!J$9:J$431,COUNTIF($E$108:$F823,"")-COUNT($H$108:$H823)+1,0)),"")</f>
        <v>#N/A</v>
      </c>
      <c r="Y824" s="39" t="e">
        <f>IF(AND(Y823="",$H824=$H823),"",IF(VLOOKUP($H824,Mal!$A$9:$T$431,20,0)='Sales Orders'!Y823,"",VLOOKUP($H824,Mal!$A$9:$T$431,20,0)))</f>
        <v>#N/A</v>
      </c>
      <c r="Z824" s="39" t="e">
        <f t="shared" si="45"/>
        <v>#N/A</v>
      </c>
    </row>
    <row r="825" spans="1:26">
      <c r="A825" t="str">
        <f>IFERROR(IF(VLOOKUP(H825,Mal!$A$9:$A$431,1,0),"","END"),"END")</f>
        <v>END</v>
      </c>
      <c r="B825" s="39" t="e">
        <f>IF($E825="",IF(INDEX(Mal!$D$9:$D$431,COUNTIF($E$108:$F824,"")-COUNT($H$108:$H824)+1,0)=B824,"",INDEX(Mal!$D$9:$D$431,COUNTIF($E$108:$F824,"")-COUNT($H$108:$H824)+1,0)),"")</f>
        <v>#N/A</v>
      </c>
      <c r="C825" s="39" t="e">
        <f t="shared" si="46"/>
        <v>#N/A</v>
      </c>
      <c r="D825" s="39" t="e">
        <f>IF($E825="",IF(INDEX(Mal!$F$9:$F$431,COUNTIF($E$108:$F824,"")-COUNT($H$108:$H824)+1,0)=D824,"",INDEX(Mal!$F$9:$F$431,COUNTIF($E$108:$F824,"")-COUNT($H$108:$H824)+1,0)),"")</f>
        <v>#N/A</v>
      </c>
      <c r="E825" s="39" t="e">
        <f>IF(AND(E824="",$H825=$H824),"",IF(VLOOKUP(H825,Mal!$A$9:$B$431,2,0)='Sales Orders'!E824,"",VLOOKUP($H825,Mal!$A$9:$B$431,2,0)))</f>
        <v>#N/A</v>
      </c>
      <c r="F825" s="39" t="e">
        <f>IF($E825="",IF(INDEX(Mal!$C$9:$C$431,COUNTIF($E$108:$F824,"")-COUNT($H$108:$H824)+1,0)=F824,"",INDEX(Mal!$C$9:$C$431,COUNTIF($E$108:$F824,"")-COUNT($H$108:$H824)+1,0)),"")</f>
        <v>#N/A</v>
      </c>
      <c r="G825" s="39" t="e">
        <f t="shared" si="47"/>
        <v>#N/A</v>
      </c>
      <c r="H825" s="39">
        <f>IF(COUNTIF(Mal!$A$9:$A$431,'Sales Orders'!H824)+COUNTIFS(Mal!$A$9:$A$431,H824,Mal!$B$9:$B$431,"&lt;&gt;")+COUNTIFS(Mal!$A$9:$A$431,H824,Mal!$C$9:$C$431,"&lt;&gt;")=COUNTIF('Sales Orders'!$H$108:H824,'Sales Orders'!H824),'Sales Orders'!H824+1,'Sales Orders'!H824)</f>
        <v>2</v>
      </c>
      <c r="I825" s="39" t="e">
        <f>IF(E825="","",IF(Mal!$C$5="","",Mal!$C$5))</f>
        <v>#N/A</v>
      </c>
      <c r="J825" s="39" t="e">
        <f>IF(AND(J824="",$H825=$H824),"",IF(VLOOKUP($H825,Mal!$A$9:$H$431,7,0)='Sales Orders'!J824,"",VLOOKUP($H825,Mal!$A$9:$H$431,7,0)))</f>
        <v>#N/A</v>
      </c>
      <c r="K825" s="39" t="e">
        <f>IF(AND(K824="",$H825=$H824),"",IF(VLOOKUP($H825,Mal!$A$9:$H$431,8,0)='Sales Orders'!K824,"",VLOOKUP($H825,Mal!$A$9:$H$431,8,0)))</f>
        <v>#N/A</v>
      </c>
      <c r="L825" s="39" t="e">
        <f>IF(E825="","",IF(Mal!$C$6="","",Mal!$C$6))</f>
        <v>#N/A</v>
      </c>
      <c r="M825" s="39" t="e">
        <f>IF($E825="",IF(INDEX(Mal!K$9:K$431,COUNTIF($E$108:$F824,"")-COUNT($H$108:$H824)+1,0)=M824,"",INDEX(Mal!K$9:K$431,COUNTIF($E$108:$F824,"")-COUNT($H$108:$H824)+1,0)),"")</f>
        <v>#N/A</v>
      </c>
      <c r="N825" s="39" t="e">
        <f>IF($E825="",IF(INDEX(Mal!L$9:L$431,COUNTIF($E$108:$F824,"")-COUNT($H$108:$H824)+1,0)=N824,"",INDEX(Mal!L$9:L$431,COUNTIF($E$108:$F824,"")-COUNT($H$108:$H824)+1,0)),"")</f>
        <v>#N/A</v>
      </c>
      <c r="O825" s="39" t="e">
        <f>IF($E825="",IF(INDEX(Mal!M$9:M$431,COUNTIF($E$108:$F824,"")-COUNT($H$108:$H824)+1,0)=O824,"",INDEX(Mal!M$9:M$431,COUNTIF($E$108:$F824,"")-COUNT($H$108:$H824)+1,0)),"")</f>
        <v>#N/A</v>
      </c>
      <c r="P825" s="39" t="e">
        <f>IF($E825="",IF(INDEX(Mal!N$9:N$431,COUNTIF($E$108:$F824,"")-COUNT($H$108:$H824)+1,0)=P824,"",INDEX(Mal!N$9:N$431,COUNTIF($E$108:$F824,"")-COUNT($H$108:$H824)+1,0)),"")</f>
        <v>#N/A</v>
      </c>
      <c r="Q825" s="39" t="e">
        <f>IF($E825="",IF(INDEX(Mal!O$9:O$431,COUNTIF($E$108:$F824,"")-COUNT($H$108:$H824)+1,0)=Q824,"",INDEX(Mal!O$9:O$431,COUNTIF($E$108:$F824,"")-COUNT($H$108:$H824)+1,0)),"")</f>
        <v>#N/A</v>
      </c>
      <c r="R825" s="39" t="e">
        <f>IF($E825="",IF(INDEX(Mal!P$9:P$431,COUNTIF($E$108:$F824,"")-COUNT($H$108:$H824)+1,0)=R824,"",INDEX(Mal!P$9:P$431,COUNTIF($E$108:$F824,"")-COUNT($H$108:$H824)+1,0)),"")</f>
        <v>#N/A</v>
      </c>
      <c r="S825" s="39" t="e">
        <f>IF($E825="",IF(INDEX(Mal!Q$9:Q$431,COUNTIF($E$108:$F824,"")-COUNT($H$108:$H824)+1,0)=S824,"",INDEX(Mal!Q$9:Q$431,COUNTIF($E$108:$F824,"")-COUNT($H$108:$H824)+1,0)),"")</f>
        <v>#N/A</v>
      </c>
      <c r="T825" s="39" t="e">
        <f>IF($E825="",IF(INDEX(Mal!R$9:R$431,COUNTIF($E$108:$F824,"")-COUNT($H$108:$H824)+1,0)=T824,"",INDEX(Mal!R$9:R$431,COUNTIF($E$108:$F824,"")-COUNT($H$108:$H824)+1,0)),"")</f>
        <v>#N/A</v>
      </c>
      <c r="U825" s="39" t="e">
        <f>IF($E825="",IF(INDEX(Mal!S$9:S$431,COUNTIF($E$108:$F824,"")-COUNT($H$108:$H824)+1,0)=U824,"",INDEX(Mal!S$9:S$431,COUNTIF($E$108:$F824,"")-COUNT($H$108:$H824)+1,0)),"")</f>
        <v>#N/A</v>
      </c>
      <c r="V825" s="39" t="e">
        <f t="shared" si="44"/>
        <v>#N/A</v>
      </c>
      <c r="W825" s="39" t="e">
        <f>IF(IF(AND(E825="",F825=""),INDEX(Mal!I$9:I$431,(COUNT($H$108:$H825)-COUNTIF($V$108:$V825,"")),0),"")="","",IF(AND(E825="",F825=""),INDEX(Mal!I$9:I$431,(COUNT($H$108:$H825)-COUNTIF($V$108:$V825,"")),0),""))</f>
        <v>#N/A</v>
      </c>
      <c r="X825" s="39" t="e">
        <f>IF($E825="",IF(INDEX(Mal!J$9:J$431,COUNTIF($E$108:$F824,"")-COUNT($H$108:$H824)+1,0)=X824,"",INDEX(Mal!J$9:J$431,COUNTIF($E$108:$F824,"")-COUNT($H$108:$H824)+1,0)),"")</f>
        <v>#N/A</v>
      </c>
      <c r="Y825" s="39" t="e">
        <f>IF(AND(Y824="",$H825=$H824),"",IF(VLOOKUP($H825,Mal!$A$9:$T$431,20,0)='Sales Orders'!Y824,"",VLOOKUP($H825,Mal!$A$9:$T$431,20,0)))</f>
        <v>#N/A</v>
      </c>
      <c r="Z825" s="39" t="e">
        <f t="shared" si="45"/>
        <v>#N/A</v>
      </c>
    </row>
    <row r="826" spans="1:26">
      <c r="A826" t="str">
        <f>IFERROR(IF(VLOOKUP(H826,Mal!$A$9:$A$431,1,0),"","END"),"END")</f>
        <v>END</v>
      </c>
      <c r="B826" s="39" t="e">
        <f>IF($E826="",IF(INDEX(Mal!$D$9:$D$431,COUNTIF($E$108:$F825,"")-COUNT($H$108:$H825)+1,0)=B825,"",INDEX(Mal!$D$9:$D$431,COUNTIF($E$108:$F825,"")-COUNT($H$108:$H825)+1,0)),"")</f>
        <v>#N/A</v>
      </c>
      <c r="C826" s="39" t="e">
        <f t="shared" si="46"/>
        <v>#N/A</v>
      </c>
      <c r="D826" s="39" t="e">
        <f>IF($E826="",IF(INDEX(Mal!$F$9:$F$431,COUNTIF($E$108:$F825,"")-COUNT($H$108:$H825)+1,0)=D825,"",INDEX(Mal!$F$9:$F$431,COUNTIF($E$108:$F825,"")-COUNT($H$108:$H825)+1,0)),"")</f>
        <v>#N/A</v>
      </c>
      <c r="E826" s="39" t="e">
        <f>IF(AND(E825="",$H826=$H825),"",IF(VLOOKUP(H826,Mal!$A$9:$B$431,2,0)='Sales Orders'!E825,"",VLOOKUP($H826,Mal!$A$9:$B$431,2,0)))</f>
        <v>#N/A</v>
      </c>
      <c r="F826" s="39" t="e">
        <f>IF($E826="",IF(INDEX(Mal!$C$9:$C$431,COUNTIF($E$108:$F825,"")-COUNT($H$108:$H825)+1,0)=F825,"",INDEX(Mal!$C$9:$C$431,COUNTIF($E$108:$F825,"")-COUNT($H$108:$H825)+1,0)),"")</f>
        <v>#N/A</v>
      </c>
      <c r="G826" s="39" t="e">
        <f t="shared" si="47"/>
        <v>#N/A</v>
      </c>
      <c r="H826" s="39">
        <f>IF(COUNTIF(Mal!$A$9:$A$431,'Sales Orders'!H825)+COUNTIFS(Mal!$A$9:$A$431,H825,Mal!$B$9:$B$431,"&lt;&gt;")+COUNTIFS(Mal!$A$9:$A$431,H825,Mal!$C$9:$C$431,"&lt;&gt;")=COUNTIF('Sales Orders'!$H$108:H825,'Sales Orders'!H825),'Sales Orders'!H825+1,'Sales Orders'!H825)</f>
        <v>2</v>
      </c>
      <c r="I826" s="39" t="e">
        <f>IF(E826="","",IF(Mal!$C$5="","",Mal!$C$5))</f>
        <v>#N/A</v>
      </c>
      <c r="J826" s="39" t="e">
        <f>IF(AND(J825="",$H826=$H825),"",IF(VLOOKUP($H826,Mal!$A$9:$H$431,7,0)='Sales Orders'!J825,"",VLOOKUP($H826,Mal!$A$9:$H$431,7,0)))</f>
        <v>#N/A</v>
      </c>
      <c r="K826" s="39" t="e">
        <f>IF(AND(K825="",$H826=$H825),"",IF(VLOOKUP($H826,Mal!$A$9:$H$431,8,0)='Sales Orders'!K825,"",VLOOKUP($H826,Mal!$A$9:$H$431,8,0)))</f>
        <v>#N/A</v>
      </c>
      <c r="L826" s="39" t="e">
        <f>IF(E826="","",IF(Mal!$C$6="","",Mal!$C$6))</f>
        <v>#N/A</v>
      </c>
      <c r="M826" s="39" t="e">
        <f>IF($E826="",IF(INDEX(Mal!K$9:K$431,COUNTIF($E$108:$F825,"")-COUNT($H$108:$H825)+1,0)=M825,"",INDEX(Mal!K$9:K$431,COUNTIF($E$108:$F825,"")-COUNT($H$108:$H825)+1,0)),"")</f>
        <v>#N/A</v>
      </c>
      <c r="N826" s="39" t="e">
        <f>IF($E826="",IF(INDEX(Mal!L$9:L$431,COUNTIF($E$108:$F825,"")-COUNT($H$108:$H825)+1,0)=N825,"",INDEX(Mal!L$9:L$431,COUNTIF($E$108:$F825,"")-COUNT($H$108:$H825)+1,0)),"")</f>
        <v>#N/A</v>
      </c>
      <c r="O826" s="39" t="e">
        <f>IF($E826="",IF(INDEX(Mal!M$9:M$431,COUNTIF($E$108:$F825,"")-COUNT($H$108:$H825)+1,0)=O825,"",INDEX(Mal!M$9:M$431,COUNTIF($E$108:$F825,"")-COUNT($H$108:$H825)+1,0)),"")</f>
        <v>#N/A</v>
      </c>
      <c r="P826" s="39" t="e">
        <f>IF($E826="",IF(INDEX(Mal!N$9:N$431,COUNTIF($E$108:$F825,"")-COUNT($H$108:$H825)+1,0)=P825,"",INDEX(Mal!N$9:N$431,COUNTIF($E$108:$F825,"")-COUNT($H$108:$H825)+1,0)),"")</f>
        <v>#N/A</v>
      </c>
      <c r="Q826" s="39" t="e">
        <f>IF($E826="",IF(INDEX(Mal!O$9:O$431,COUNTIF($E$108:$F825,"")-COUNT($H$108:$H825)+1,0)=Q825,"",INDEX(Mal!O$9:O$431,COUNTIF($E$108:$F825,"")-COUNT($H$108:$H825)+1,0)),"")</f>
        <v>#N/A</v>
      </c>
      <c r="R826" s="39" t="e">
        <f>IF($E826="",IF(INDEX(Mal!P$9:P$431,COUNTIF($E$108:$F825,"")-COUNT($H$108:$H825)+1,0)=R825,"",INDEX(Mal!P$9:P$431,COUNTIF($E$108:$F825,"")-COUNT($H$108:$H825)+1,0)),"")</f>
        <v>#N/A</v>
      </c>
      <c r="S826" s="39" t="e">
        <f>IF($E826="",IF(INDEX(Mal!Q$9:Q$431,COUNTIF($E$108:$F825,"")-COUNT($H$108:$H825)+1,0)=S825,"",INDEX(Mal!Q$9:Q$431,COUNTIF($E$108:$F825,"")-COUNT($H$108:$H825)+1,0)),"")</f>
        <v>#N/A</v>
      </c>
      <c r="T826" s="39" t="e">
        <f>IF($E826="",IF(INDEX(Mal!R$9:R$431,COUNTIF($E$108:$F825,"")-COUNT($H$108:$H825)+1,0)=T825,"",INDEX(Mal!R$9:R$431,COUNTIF($E$108:$F825,"")-COUNT($H$108:$H825)+1,0)),"")</f>
        <v>#N/A</v>
      </c>
      <c r="U826" s="39" t="e">
        <f>IF($E826="",IF(INDEX(Mal!S$9:S$431,COUNTIF($E$108:$F825,"")-COUNT($H$108:$H825)+1,0)=U825,"",INDEX(Mal!S$9:S$431,COUNTIF($E$108:$F825,"")-COUNT($H$108:$H825)+1,0)),"")</f>
        <v>#N/A</v>
      </c>
      <c r="V826" s="39" t="e">
        <f t="shared" si="44"/>
        <v>#N/A</v>
      </c>
      <c r="W826" s="39" t="e">
        <f>IF(IF(AND(E826="",F826=""),INDEX(Mal!I$9:I$431,(COUNT($H$108:$H826)-COUNTIF($V$108:$V826,"")),0),"")="","",IF(AND(E826="",F826=""),INDEX(Mal!I$9:I$431,(COUNT($H$108:$H826)-COUNTIF($V$108:$V826,"")),0),""))</f>
        <v>#N/A</v>
      </c>
      <c r="X826" s="39" t="e">
        <f>IF($E826="",IF(INDEX(Mal!J$9:J$431,COUNTIF($E$108:$F825,"")-COUNT($H$108:$H825)+1,0)=X825,"",INDEX(Mal!J$9:J$431,COUNTIF($E$108:$F825,"")-COUNT($H$108:$H825)+1,0)),"")</f>
        <v>#N/A</v>
      </c>
      <c r="Y826" s="39" t="e">
        <f>IF(AND(Y825="",$H826=$H825),"",IF(VLOOKUP($H826,Mal!$A$9:$T$431,20,0)='Sales Orders'!Y825,"",VLOOKUP($H826,Mal!$A$9:$T$431,20,0)))</f>
        <v>#N/A</v>
      </c>
      <c r="Z826" s="39" t="e">
        <f t="shared" si="45"/>
        <v>#N/A</v>
      </c>
    </row>
    <row r="827" spans="1:26">
      <c r="A827" t="str">
        <f>IFERROR(IF(VLOOKUP(H827,Mal!$A$9:$A$431,1,0),"","END"),"END")</f>
        <v>END</v>
      </c>
      <c r="B827" s="39" t="e">
        <f>IF($E827="",IF(INDEX(Mal!$D$9:$D$431,COUNTIF($E$108:$F826,"")-COUNT($H$108:$H826)+1,0)=B826,"",INDEX(Mal!$D$9:$D$431,COUNTIF($E$108:$F826,"")-COUNT($H$108:$H826)+1,0)),"")</f>
        <v>#N/A</v>
      </c>
      <c r="C827" s="39" t="e">
        <f t="shared" si="46"/>
        <v>#N/A</v>
      </c>
      <c r="D827" s="39" t="e">
        <f>IF($E827="",IF(INDEX(Mal!$F$9:$F$431,COUNTIF($E$108:$F826,"")-COUNT($H$108:$H826)+1,0)=D826,"",INDEX(Mal!$F$9:$F$431,COUNTIF($E$108:$F826,"")-COUNT($H$108:$H826)+1,0)),"")</f>
        <v>#N/A</v>
      </c>
      <c r="E827" s="39" t="e">
        <f>IF(AND(E826="",$H827=$H826),"",IF(VLOOKUP(H827,Mal!$A$9:$B$431,2,0)='Sales Orders'!E826,"",VLOOKUP($H827,Mal!$A$9:$B$431,2,0)))</f>
        <v>#N/A</v>
      </c>
      <c r="F827" s="39" t="e">
        <f>IF($E827="",IF(INDEX(Mal!$C$9:$C$431,COUNTIF($E$108:$F826,"")-COUNT($H$108:$H826)+1,0)=F826,"",INDEX(Mal!$C$9:$C$431,COUNTIF($E$108:$F826,"")-COUNT($H$108:$H826)+1,0)),"")</f>
        <v>#N/A</v>
      </c>
      <c r="G827" s="39" t="e">
        <f t="shared" si="47"/>
        <v>#N/A</v>
      </c>
      <c r="H827" s="39">
        <f>IF(COUNTIF(Mal!$A$9:$A$431,'Sales Orders'!H826)+COUNTIFS(Mal!$A$9:$A$431,H826,Mal!$B$9:$B$431,"&lt;&gt;")+COUNTIFS(Mal!$A$9:$A$431,H826,Mal!$C$9:$C$431,"&lt;&gt;")=COUNTIF('Sales Orders'!$H$108:H826,'Sales Orders'!H826),'Sales Orders'!H826+1,'Sales Orders'!H826)</f>
        <v>2</v>
      </c>
      <c r="I827" s="39" t="e">
        <f>IF(E827="","",IF(Mal!$C$5="","",Mal!$C$5))</f>
        <v>#N/A</v>
      </c>
      <c r="J827" s="39" t="e">
        <f>IF(AND(J826="",$H827=$H826),"",IF(VLOOKUP($H827,Mal!$A$9:$H$431,7,0)='Sales Orders'!J826,"",VLOOKUP($H827,Mal!$A$9:$H$431,7,0)))</f>
        <v>#N/A</v>
      </c>
      <c r="K827" s="39" t="e">
        <f>IF(AND(K826="",$H827=$H826),"",IF(VLOOKUP($H827,Mal!$A$9:$H$431,8,0)='Sales Orders'!K826,"",VLOOKUP($H827,Mal!$A$9:$H$431,8,0)))</f>
        <v>#N/A</v>
      </c>
      <c r="L827" s="39" t="e">
        <f>IF(E827="","",IF(Mal!$C$6="","",Mal!$C$6))</f>
        <v>#N/A</v>
      </c>
      <c r="M827" s="39" t="e">
        <f>IF($E827="",IF(INDEX(Mal!K$9:K$431,COUNTIF($E$108:$F826,"")-COUNT($H$108:$H826)+1,0)=M826,"",INDEX(Mal!K$9:K$431,COUNTIF($E$108:$F826,"")-COUNT($H$108:$H826)+1,0)),"")</f>
        <v>#N/A</v>
      </c>
      <c r="N827" s="39" t="e">
        <f>IF($E827="",IF(INDEX(Mal!L$9:L$431,COUNTIF($E$108:$F826,"")-COUNT($H$108:$H826)+1,0)=N826,"",INDEX(Mal!L$9:L$431,COUNTIF($E$108:$F826,"")-COUNT($H$108:$H826)+1,0)),"")</f>
        <v>#N/A</v>
      </c>
      <c r="O827" s="39" t="e">
        <f>IF($E827="",IF(INDEX(Mal!M$9:M$431,COUNTIF($E$108:$F826,"")-COUNT($H$108:$H826)+1,0)=O826,"",INDEX(Mal!M$9:M$431,COUNTIF($E$108:$F826,"")-COUNT($H$108:$H826)+1,0)),"")</f>
        <v>#N/A</v>
      </c>
      <c r="P827" s="39" t="e">
        <f>IF($E827="",IF(INDEX(Mal!N$9:N$431,COUNTIF($E$108:$F826,"")-COUNT($H$108:$H826)+1,0)=P826,"",INDEX(Mal!N$9:N$431,COUNTIF($E$108:$F826,"")-COUNT($H$108:$H826)+1,0)),"")</f>
        <v>#N/A</v>
      </c>
      <c r="Q827" s="39" t="e">
        <f>IF($E827="",IF(INDEX(Mal!O$9:O$431,COUNTIF($E$108:$F826,"")-COUNT($H$108:$H826)+1,0)=Q826,"",INDEX(Mal!O$9:O$431,COUNTIF($E$108:$F826,"")-COUNT($H$108:$H826)+1,0)),"")</f>
        <v>#N/A</v>
      </c>
      <c r="R827" s="39" t="e">
        <f>IF($E827="",IF(INDEX(Mal!P$9:P$431,COUNTIF($E$108:$F826,"")-COUNT($H$108:$H826)+1,0)=R826,"",INDEX(Mal!P$9:P$431,COUNTIF($E$108:$F826,"")-COUNT($H$108:$H826)+1,0)),"")</f>
        <v>#N/A</v>
      </c>
      <c r="S827" s="39" t="e">
        <f>IF($E827="",IF(INDEX(Mal!Q$9:Q$431,COUNTIF($E$108:$F826,"")-COUNT($H$108:$H826)+1,0)=S826,"",INDEX(Mal!Q$9:Q$431,COUNTIF($E$108:$F826,"")-COUNT($H$108:$H826)+1,0)),"")</f>
        <v>#N/A</v>
      </c>
      <c r="T827" s="39" t="e">
        <f>IF($E827="",IF(INDEX(Mal!R$9:R$431,COUNTIF($E$108:$F826,"")-COUNT($H$108:$H826)+1,0)=T826,"",INDEX(Mal!R$9:R$431,COUNTIF($E$108:$F826,"")-COUNT($H$108:$H826)+1,0)),"")</f>
        <v>#N/A</v>
      </c>
      <c r="U827" s="39" t="e">
        <f>IF($E827="",IF(INDEX(Mal!S$9:S$431,COUNTIF($E$108:$F826,"")-COUNT($H$108:$H826)+1,0)=U826,"",INDEX(Mal!S$9:S$431,COUNTIF($E$108:$F826,"")-COUNT($H$108:$H826)+1,0)),"")</f>
        <v>#N/A</v>
      </c>
      <c r="V827" s="39" t="e">
        <f t="shared" si="44"/>
        <v>#N/A</v>
      </c>
      <c r="W827" s="39" t="e">
        <f>IF(IF(AND(E827="",F827=""),INDEX(Mal!I$9:I$431,(COUNT($H$108:$H827)-COUNTIF($V$108:$V827,"")),0),"")="","",IF(AND(E827="",F827=""),INDEX(Mal!I$9:I$431,(COUNT($H$108:$H827)-COUNTIF($V$108:$V827,"")),0),""))</f>
        <v>#N/A</v>
      </c>
      <c r="X827" s="39" t="e">
        <f>IF($E827="",IF(INDEX(Mal!J$9:J$431,COUNTIF($E$108:$F826,"")-COUNT($H$108:$H826)+1,0)=X826,"",INDEX(Mal!J$9:J$431,COUNTIF($E$108:$F826,"")-COUNT($H$108:$H826)+1,0)),"")</f>
        <v>#N/A</v>
      </c>
      <c r="Y827" s="39" t="e">
        <f>IF(AND(Y826="",$H827=$H826),"",IF(VLOOKUP($H827,Mal!$A$9:$T$431,20,0)='Sales Orders'!Y826,"",VLOOKUP($H827,Mal!$A$9:$T$431,20,0)))</f>
        <v>#N/A</v>
      </c>
      <c r="Z827" s="39" t="e">
        <f t="shared" si="45"/>
        <v>#N/A</v>
      </c>
    </row>
    <row r="828" spans="1:26">
      <c r="A828" t="str">
        <f>IFERROR(IF(VLOOKUP(H828,Mal!$A$9:$A$431,1,0),"","END"),"END")</f>
        <v>END</v>
      </c>
      <c r="B828" s="39" t="e">
        <f>IF($E828="",IF(INDEX(Mal!$D$9:$D$431,COUNTIF($E$108:$F827,"")-COUNT($H$108:$H827)+1,0)=B827,"",INDEX(Mal!$D$9:$D$431,COUNTIF($E$108:$F827,"")-COUNT($H$108:$H827)+1,0)),"")</f>
        <v>#N/A</v>
      </c>
      <c r="C828" s="39" t="e">
        <f t="shared" si="46"/>
        <v>#N/A</v>
      </c>
      <c r="D828" s="39" t="e">
        <f>IF($E828="",IF(INDEX(Mal!$F$9:$F$431,COUNTIF($E$108:$F827,"")-COUNT($H$108:$H827)+1,0)=D827,"",INDEX(Mal!$F$9:$F$431,COUNTIF($E$108:$F827,"")-COUNT($H$108:$H827)+1,0)),"")</f>
        <v>#N/A</v>
      </c>
      <c r="E828" s="39" t="e">
        <f>IF(AND(E827="",$H828=$H827),"",IF(VLOOKUP(H828,Mal!$A$9:$B$431,2,0)='Sales Orders'!E827,"",VLOOKUP($H828,Mal!$A$9:$B$431,2,0)))</f>
        <v>#N/A</v>
      </c>
      <c r="F828" s="39" t="e">
        <f>IF($E828="",IF(INDEX(Mal!$C$9:$C$431,COUNTIF($E$108:$F827,"")-COUNT($H$108:$H827)+1,0)=F827,"",INDEX(Mal!$C$9:$C$431,COUNTIF($E$108:$F827,"")-COUNT($H$108:$H827)+1,0)),"")</f>
        <v>#N/A</v>
      </c>
      <c r="G828" s="39" t="e">
        <f t="shared" si="47"/>
        <v>#N/A</v>
      </c>
      <c r="H828" s="39">
        <f>IF(COUNTIF(Mal!$A$9:$A$431,'Sales Orders'!H827)+COUNTIFS(Mal!$A$9:$A$431,H827,Mal!$B$9:$B$431,"&lt;&gt;")+COUNTIFS(Mal!$A$9:$A$431,H827,Mal!$C$9:$C$431,"&lt;&gt;")=COUNTIF('Sales Orders'!$H$108:H827,'Sales Orders'!H827),'Sales Orders'!H827+1,'Sales Orders'!H827)</f>
        <v>2</v>
      </c>
      <c r="I828" s="39" t="e">
        <f>IF(E828="","",IF(Mal!$C$5="","",Mal!$C$5))</f>
        <v>#N/A</v>
      </c>
      <c r="J828" s="39" t="e">
        <f>IF(AND(J827="",$H828=$H827),"",IF(VLOOKUP($H828,Mal!$A$9:$H$431,7,0)='Sales Orders'!J827,"",VLOOKUP($H828,Mal!$A$9:$H$431,7,0)))</f>
        <v>#N/A</v>
      </c>
      <c r="K828" s="39" t="e">
        <f>IF(AND(K827="",$H828=$H827),"",IF(VLOOKUP($H828,Mal!$A$9:$H$431,8,0)='Sales Orders'!K827,"",VLOOKUP($H828,Mal!$A$9:$H$431,8,0)))</f>
        <v>#N/A</v>
      </c>
      <c r="L828" s="39" t="e">
        <f>IF(E828="","",IF(Mal!$C$6="","",Mal!$C$6))</f>
        <v>#N/A</v>
      </c>
      <c r="M828" s="39" t="e">
        <f>IF($E828="",IF(INDEX(Mal!K$9:K$431,COUNTIF($E$108:$F827,"")-COUNT($H$108:$H827)+1,0)=M827,"",INDEX(Mal!K$9:K$431,COUNTIF($E$108:$F827,"")-COUNT($H$108:$H827)+1,0)),"")</f>
        <v>#N/A</v>
      </c>
      <c r="N828" s="39" t="e">
        <f>IF($E828="",IF(INDEX(Mal!L$9:L$431,COUNTIF($E$108:$F827,"")-COUNT($H$108:$H827)+1,0)=N827,"",INDEX(Mal!L$9:L$431,COUNTIF($E$108:$F827,"")-COUNT($H$108:$H827)+1,0)),"")</f>
        <v>#N/A</v>
      </c>
      <c r="O828" s="39" t="e">
        <f>IF($E828="",IF(INDEX(Mal!M$9:M$431,COUNTIF($E$108:$F827,"")-COUNT($H$108:$H827)+1,0)=O827,"",INDEX(Mal!M$9:M$431,COUNTIF($E$108:$F827,"")-COUNT($H$108:$H827)+1,0)),"")</f>
        <v>#N/A</v>
      </c>
      <c r="P828" s="39" t="e">
        <f>IF($E828="",IF(INDEX(Mal!N$9:N$431,COUNTIF($E$108:$F827,"")-COUNT($H$108:$H827)+1,0)=P827,"",INDEX(Mal!N$9:N$431,COUNTIF($E$108:$F827,"")-COUNT($H$108:$H827)+1,0)),"")</f>
        <v>#N/A</v>
      </c>
      <c r="Q828" s="39" t="e">
        <f>IF($E828="",IF(INDEX(Mal!O$9:O$431,COUNTIF($E$108:$F827,"")-COUNT($H$108:$H827)+1,0)=Q827,"",INDEX(Mal!O$9:O$431,COUNTIF($E$108:$F827,"")-COUNT($H$108:$H827)+1,0)),"")</f>
        <v>#N/A</v>
      </c>
      <c r="R828" s="39" t="e">
        <f>IF($E828="",IF(INDEX(Mal!P$9:P$431,COUNTIF($E$108:$F827,"")-COUNT($H$108:$H827)+1,0)=R827,"",INDEX(Mal!P$9:P$431,COUNTIF($E$108:$F827,"")-COUNT($H$108:$H827)+1,0)),"")</f>
        <v>#N/A</v>
      </c>
      <c r="S828" s="39" t="e">
        <f>IF($E828="",IF(INDEX(Mal!Q$9:Q$431,COUNTIF($E$108:$F827,"")-COUNT($H$108:$H827)+1,0)=S827,"",INDEX(Mal!Q$9:Q$431,COUNTIF($E$108:$F827,"")-COUNT($H$108:$H827)+1,0)),"")</f>
        <v>#N/A</v>
      </c>
      <c r="T828" s="39" t="e">
        <f>IF($E828="",IF(INDEX(Mal!R$9:R$431,COUNTIF($E$108:$F827,"")-COUNT($H$108:$H827)+1,0)=T827,"",INDEX(Mal!R$9:R$431,COUNTIF($E$108:$F827,"")-COUNT($H$108:$H827)+1,0)),"")</f>
        <v>#N/A</v>
      </c>
      <c r="U828" s="39" t="e">
        <f>IF($E828="",IF(INDEX(Mal!S$9:S$431,COUNTIF($E$108:$F827,"")-COUNT($H$108:$H827)+1,0)=U827,"",INDEX(Mal!S$9:S$431,COUNTIF($E$108:$F827,"")-COUNT($H$108:$H827)+1,0)),"")</f>
        <v>#N/A</v>
      </c>
      <c r="V828" s="39" t="e">
        <f t="shared" si="44"/>
        <v>#N/A</v>
      </c>
      <c r="W828" s="39" t="e">
        <f>IF(IF(AND(E828="",F828=""),INDEX(Mal!I$9:I$431,(COUNT($H$108:$H828)-COUNTIF($V$108:$V828,"")),0),"")="","",IF(AND(E828="",F828=""),INDEX(Mal!I$9:I$431,(COUNT($H$108:$H828)-COUNTIF($V$108:$V828,"")),0),""))</f>
        <v>#N/A</v>
      </c>
      <c r="X828" s="39" t="e">
        <f>IF($E828="",IF(INDEX(Mal!J$9:J$431,COUNTIF($E$108:$F827,"")-COUNT($H$108:$H827)+1,0)=X827,"",INDEX(Mal!J$9:J$431,COUNTIF($E$108:$F827,"")-COUNT($H$108:$H827)+1,0)),"")</f>
        <v>#N/A</v>
      </c>
      <c r="Y828" s="39" t="e">
        <f>IF(AND(Y827="",$H828=$H827),"",IF(VLOOKUP($H828,Mal!$A$9:$T$431,20,0)='Sales Orders'!Y827,"",VLOOKUP($H828,Mal!$A$9:$T$431,20,0)))</f>
        <v>#N/A</v>
      </c>
      <c r="Z828" s="39" t="e">
        <f t="shared" si="45"/>
        <v>#N/A</v>
      </c>
    </row>
    <row r="829" spans="1:26">
      <c r="A829" t="str">
        <f>IFERROR(IF(VLOOKUP(H829,Mal!$A$9:$A$431,1,0),"","END"),"END")</f>
        <v>END</v>
      </c>
      <c r="B829" s="39" t="e">
        <f>IF($E829="",IF(INDEX(Mal!$D$9:$D$431,COUNTIF($E$108:$F828,"")-COUNT($H$108:$H828)+1,0)=B828,"",INDEX(Mal!$D$9:$D$431,COUNTIF($E$108:$F828,"")-COUNT($H$108:$H828)+1,0)),"")</f>
        <v>#N/A</v>
      </c>
      <c r="C829" s="39" t="e">
        <f t="shared" si="46"/>
        <v>#N/A</v>
      </c>
      <c r="D829" s="39" t="e">
        <f>IF($E829="",IF(INDEX(Mal!$F$9:$F$431,COUNTIF($E$108:$F828,"")-COUNT($H$108:$H828)+1,0)=D828,"",INDEX(Mal!$F$9:$F$431,COUNTIF($E$108:$F828,"")-COUNT($H$108:$H828)+1,0)),"")</f>
        <v>#N/A</v>
      </c>
      <c r="E829" s="39" t="e">
        <f>IF(AND(E828="",$H829=$H828),"",IF(VLOOKUP(H829,Mal!$A$9:$B$431,2,0)='Sales Orders'!E828,"",VLOOKUP($H829,Mal!$A$9:$B$431,2,0)))</f>
        <v>#N/A</v>
      </c>
      <c r="F829" s="39" t="e">
        <f>IF($E829="",IF(INDEX(Mal!$C$9:$C$431,COUNTIF($E$108:$F828,"")-COUNT($H$108:$H828)+1,0)=F828,"",INDEX(Mal!$C$9:$C$431,COUNTIF($E$108:$F828,"")-COUNT($H$108:$H828)+1,0)),"")</f>
        <v>#N/A</v>
      </c>
      <c r="G829" s="39" t="e">
        <f t="shared" si="47"/>
        <v>#N/A</v>
      </c>
      <c r="H829" s="39">
        <f>IF(COUNTIF(Mal!$A$9:$A$431,'Sales Orders'!H828)+COUNTIFS(Mal!$A$9:$A$431,H828,Mal!$B$9:$B$431,"&lt;&gt;")+COUNTIFS(Mal!$A$9:$A$431,H828,Mal!$C$9:$C$431,"&lt;&gt;")=COUNTIF('Sales Orders'!$H$108:H828,'Sales Orders'!H828),'Sales Orders'!H828+1,'Sales Orders'!H828)</f>
        <v>2</v>
      </c>
      <c r="I829" s="39" t="e">
        <f>IF(E829="","",IF(Mal!$C$5="","",Mal!$C$5))</f>
        <v>#N/A</v>
      </c>
      <c r="J829" s="39" t="e">
        <f>IF(AND(J828="",$H829=$H828),"",IF(VLOOKUP($H829,Mal!$A$9:$H$431,7,0)='Sales Orders'!J828,"",VLOOKUP($H829,Mal!$A$9:$H$431,7,0)))</f>
        <v>#N/A</v>
      </c>
      <c r="K829" s="39" t="e">
        <f>IF(AND(K828="",$H829=$H828),"",IF(VLOOKUP($H829,Mal!$A$9:$H$431,8,0)='Sales Orders'!K828,"",VLOOKUP($H829,Mal!$A$9:$H$431,8,0)))</f>
        <v>#N/A</v>
      </c>
      <c r="L829" s="39" t="e">
        <f>IF(E829="","",IF(Mal!$C$6="","",Mal!$C$6))</f>
        <v>#N/A</v>
      </c>
      <c r="M829" s="39" t="e">
        <f>IF($E829="",IF(INDEX(Mal!K$9:K$431,COUNTIF($E$108:$F828,"")-COUNT($H$108:$H828)+1,0)=M828,"",INDEX(Mal!K$9:K$431,COUNTIF($E$108:$F828,"")-COUNT($H$108:$H828)+1,0)),"")</f>
        <v>#N/A</v>
      </c>
      <c r="N829" s="39" t="e">
        <f>IF($E829="",IF(INDEX(Mal!L$9:L$431,COUNTIF($E$108:$F828,"")-COUNT($H$108:$H828)+1,0)=N828,"",INDEX(Mal!L$9:L$431,COUNTIF($E$108:$F828,"")-COUNT($H$108:$H828)+1,0)),"")</f>
        <v>#N/A</v>
      </c>
      <c r="O829" s="39" t="e">
        <f>IF($E829="",IF(INDEX(Mal!M$9:M$431,COUNTIF($E$108:$F828,"")-COUNT($H$108:$H828)+1,0)=O828,"",INDEX(Mal!M$9:M$431,COUNTIF($E$108:$F828,"")-COUNT($H$108:$H828)+1,0)),"")</f>
        <v>#N/A</v>
      </c>
      <c r="P829" s="39" t="e">
        <f>IF($E829="",IF(INDEX(Mal!N$9:N$431,COUNTIF($E$108:$F828,"")-COUNT($H$108:$H828)+1,0)=P828,"",INDEX(Mal!N$9:N$431,COUNTIF($E$108:$F828,"")-COUNT($H$108:$H828)+1,0)),"")</f>
        <v>#N/A</v>
      </c>
      <c r="Q829" s="39" t="e">
        <f>IF($E829="",IF(INDEX(Mal!O$9:O$431,COUNTIF($E$108:$F828,"")-COUNT($H$108:$H828)+1,0)=Q828,"",INDEX(Mal!O$9:O$431,COUNTIF($E$108:$F828,"")-COUNT($H$108:$H828)+1,0)),"")</f>
        <v>#N/A</v>
      </c>
      <c r="R829" s="39" t="e">
        <f>IF($E829="",IF(INDEX(Mal!P$9:P$431,COUNTIF($E$108:$F828,"")-COUNT($H$108:$H828)+1,0)=R828,"",INDEX(Mal!P$9:P$431,COUNTIF($E$108:$F828,"")-COUNT($H$108:$H828)+1,0)),"")</f>
        <v>#N/A</v>
      </c>
      <c r="S829" s="39" t="e">
        <f>IF($E829="",IF(INDEX(Mal!Q$9:Q$431,COUNTIF($E$108:$F828,"")-COUNT($H$108:$H828)+1,0)=S828,"",INDEX(Mal!Q$9:Q$431,COUNTIF($E$108:$F828,"")-COUNT($H$108:$H828)+1,0)),"")</f>
        <v>#N/A</v>
      </c>
      <c r="T829" s="39" t="e">
        <f>IF($E829="",IF(INDEX(Mal!R$9:R$431,COUNTIF($E$108:$F828,"")-COUNT($H$108:$H828)+1,0)=T828,"",INDEX(Mal!R$9:R$431,COUNTIF($E$108:$F828,"")-COUNT($H$108:$H828)+1,0)),"")</f>
        <v>#N/A</v>
      </c>
      <c r="U829" s="39" t="e">
        <f>IF($E829="",IF(INDEX(Mal!S$9:S$431,COUNTIF($E$108:$F828,"")-COUNT($H$108:$H828)+1,0)=U828,"",INDEX(Mal!S$9:S$431,COUNTIF($E$108:$F828,"")-COUNT($H$108:$H828)+1,0)),"")</f>
        <v>#N/A</v>
      </c>
      <c r="V829" s="39" t="e">
        <f t="shared" si="44"/>
        <v>#N/A</v>
      </c>
      <c r="W829" s="39" t="e">
        <f>IF(IF(AND(E829="",F829=""),INDEX(Mal!I$9:I$431,(COUNT($H$108:$H829)-COUNTIF($V$108:$V829,"")),0),"")="","",IF(AND(E829="",F829=""),INDEX(Mal!I$9:I$431,(COUNT($H$108:$H829)-COUNTIF($V$108:$V829,"")),0),""))</f>
        <v>#N/A</v>
      </c>
      <c r="X829" s="39" t="e">
        <f>IF($E829="",IF(INDEX(Mal!J$9:J$431,COUNTIF($E$108:$F828,"")-COUNT($H$108:$H828)+1,0)=X828,"",INDEX(Mal!J$9:J$431,COUNTIF($E$108:$F828,"")-COUNT($H$108:$H828)+1,0)),"")</f>
        <v>#N/A</v>
      </c>
      <c r="Y829" s="39" t="e">
        <f>IF(AND(Y828="",$H829=$H828),"",IF(VLOOKUP($H829,Mal!$A$9:$T$431,20,0)='Sales Orders'!Y828,"",VLOOKUP($H829,Mal!$A$9:$T$431,20,0)))</f>
        <v>#N/A</v>
      </c>
      <c r="Z829" s="39" t="e">
        <f t="shared" si="45"/>
        <v>#N/A</v>
      </c>
    </row>
    <row r="830" spans="1:26">
      <c r="A830" t="str">
        <f>IFERROR(IF(VLOOKUP(H830,Mal!$A$9:$A$431,1,0),"","END"),"END")</f>
        <v>END</v>
      </c>
      <c r="B830" s="39" t="e">
        <f>IF($E830="",IF(INDEX(Mal!$D$9:$D$431,COUNTIF($E$108:$F829,"")-COUNT($H$108:$H829)+1,0)=B829,"",INDEX(Mal!$D$9:$D$431,COUNTIF($E$108:$F829,"")-COUNT($H$108:$H829)+1,0)),"")</f>
        <v>#N/A</v>
      </c>
      <c r="C830" s="39" t="e">
        <f t="shared" si="46"/>
        <v>#N/A</v>
      </c>
      <c r="D830" s="39" t="e">
        <f>IF($E830="",IF(INDEX(Mal!$F$9:$F$431,COUNTIF($E$108:$F829,"")-COUNT($H$108:$H829)+1,0)=D829,"",INDEX(Mal!$F$9:$F$431,COUNTIF($E$108:$F829,"")-COUNT($H$108:$H829)+1,0)),"")</f>
        <v>#N/A</v>
      </c>
      <c r="E830" s="39" t="e">
        <f>IF(AND(E829="",$H830=$H829),"",IF(VLOOKUP(H830,Mal!$A$9:$B$431,2,0)='Sales Orders'!E829,"",VLOOKUP($H830,Mal!$A$9:$B$431,2,0)))</f>
        <v>#N/A</v>
      </c>
      <c r="F830" s="39" t="e">
        <f>IF($E830="",IF(INDEX(Mal!$C$9:$C$431,COUNTIF($E$108:$F829,"")-COUNT($H$108:$H829)+1,0)=F829,"",INDEX(Mal!$C$9:$C$431,COUNTIF($E$108:$F829,"")-COUNT($H$108:$H829)+1,0)),"")</f>
        <v>#N/A</v>
      </c>
      <c r="G830" s="39" t="e">
        <f t="shared" si="47"/>
        <v>#N/A</v>
      </c>
      <c r="H830" s="39">
        <f>IF(COUNTIF(Mal!$A$9:$A$431,'Sales Orders'!H829)+COUNTIFS(Mal!$A$9:$A$431,H829,Mal!$B$9:$B$431,"&lt;&gt;")+COUNTIFS(Mal!$A$9:$A$431,H829,Mal!$C$9:$C$431,"&lt;&gt;")=COUNTIF('Sales Orders'!$H$108:H829,'Sales Orders'!H829),'Sales Orders'!H829+1,'Sales Orders'!H829)</f>
        <v>2</v>
      </c>
      <c r="I830" s="39" t="e">
        <f>IF(E830="","",IF(Mal!$C$5="","",Mal!$C$5))</f>
        <v>#N/A</v>
      </c>
      <c r="J830" s="39" t="e">
        <f>IF(AND(J829="",$H830=$H829),"",IF(VLOOKUP($H830,Mal!$A$9:$H$431,7,0)='Sales Orders'!J829,"",VLOOKUP($H830,Mal!$A$9:$H$431,7,0)))</f>
        <v>#N/A</v>
      </c>
      <c r="K830" s="39" t="e">
        <f>IF(AND(K829="",$H830=$H829),"",IF(VLOOKUP($H830,Mal!$A$9:$H$431,8,0)='Sales Orders'!K829,"",VLOOKUP($H830,Mal!$A$9:$H$431,8,0)))</f>
        <v>#N/A</v>
      </c>
      <c r="L830" s="39" t="e">
        <f>IF(E830="","",IF(Mal!$C$6="","",Mal!$C$6))</f>
        <v>#N/A</v>
      </c>
      <c r="M830" s="39" t="e">
        <f>IF($E830="",IF(INDEX(Mal!K$9:K$431,COUNTIF($E$108:$F829,"")-COUNT($H$108:$H829)+1,0)=M829,"",INDEX(Mal!K$9:K$431,COUNTIF($E$108:$F829,"")-COUNT($H$108:$H829)+1,0)),"")</f>
        <v>#N/A</v>
      </c>
      <c r="N830" s="39" t="e">
        <f>IF($E830="",IF(INDEX(Mal!L$9:L$431,COUNTIF($E$108:$F829,"")-COUNT($H$108:$H829)+1,0)=N829,"",INDEX(Mal!L$9:L$431,COUNTIF($E$108:$F829,"")-COUNT($H$108:$H829)+1,0)),"")</f>
        <v>#N/A</v>
      </c>
      <c r="O830" s="39" t="e">
        <f>IF($E830="",IF(INDEX(Mal!M$9:M$431,COUNTIF($E$108:$F829,"")-COUNT($H$108:$H829)+1,0)=O829,"",INDEX(Mal!M$9:M$431,COUNTIF($E$108:$F829,"")-COUNT($H$108:$H829)+1,0)),"")</f>
        <v>#N/A</v>
      </c>
      <c r="P830" s="39" t="e">
        <f>IF($E830="",IF(INDEX(Mal!N$9:N$431,COUNTIF($E$108:$F829,"")-COUNT($H$108:$H829)+1,0)=P829,"",INDEX(Mal!N$9:N$431,COUNTIF($E$108:$F829,"")-COUNT($H$108:$H829)+1,0)),"")</f>
        <v>#N/A</v>
      </c>
      <c r="Q830" s="39" t="e">
        <f>IF($E830="",IF(INDEX(Mal!O$9:O$431,COUNTIF($E$108:$F829,"")-COUNT($H$108:$H829)+1,0)=Q829,"",INDEX(Mal!O$9:O$431,COUNTIF($E$108:$F829,"")-COUNT($H$108:$H829)+1,0)),"")</f>
        <v>#N/A</v>
      </c>
      <c r="R830" s="39" t="e">
        <f>IF($E830="",IF(INDEX(Mal!P$9:P$431,COUNTIF($E$108:$F829,"")-COUNT($H$108:$H829)+1,0)=R829,"",INDEX(Mal!P$9:P$431,COUNTIF($E$108:$F829,"")-COUNT($H$108:$H829)+1,0)),"")</f>
        <v>#N/A</v>
      </c>
      <c r="S830" s="39" t="e">
        <f>IF($E830="",IF(INDEX(Mal!Q$9:Q$431,COUNTIF($E$108:$F829,"")-COUNT($H$108:$H829)+1,0)=S829,"",INDEX(Mal!Q$9:Q$431,COUNTIF($E$108:$F829,"")-COUNT($H$108:$H829)+1,0)),"")</f>
        <v>#N/A</v>
      </c>
      <c r="T830" s="39" t="e">
        <f>IF($E830="",IF(INDEX(Mal!R$9:R$431,COUNTIF($E$108:$F829,"")-COUNT($H$108:$H829)+1,0)=T829,"",INDEX(Mal!R$9:R$431,COUNTIF($E$108:$F829,"")-COUNT($H$108:$H829)+1,0)),"")</f>
        <v>#N/A</v>
      </c>
      <c r="U830" s="39" t="e">
        <f>IF($E830="",IF(INDEX(Mal!S$9:S$431,COUNTIF($E$108:$F829,"")-COUNT($H$108:$H829)+1,0)=U829,"",INDEX(Mal!S$9:S$431,COUNTIF($E$108:$F829,"")-COUNT($H$108:$H829)+1,0)),"")</f>
        <v>#N/A</v>
      </c>
      <c r="V830" s="39" t="e">
        <f t="shared" si="44"/>
        <v>#N/A</v>
      </c>
      <c r="W830" s="39" t="e">
        <f>IF(IF(AND(E830="",F830=""),INDEX(Mal!I$9:I$431,(COUNT($H$108:$H830)-COUNTIF($V$108:$V830,"")),0),"")="","",IF(AND(E830="",F830=""),INDEX(Mal!I$9:I$431,(COUNT($H$108:$H830)-COUNTIF($V$108:$V830,"")),0),""))</f>
        <v>#N/A</v>
      </c>
      <c r="X830" s="39" t="e">
        <f>IF($E830="",IF(INDEX(Mal!J$9:J$431,COUNTIF($E$108:$F829,"")-COUNT($H$108:$H829)+1,0)=X829,"",INDEX(Mal!J$9:J$431,COUNTIF($E$108:$F829,"")-COUNT($H$108:$H829)+1,0)),"")</f>
        <v>#N/A</v>
      </c>
      <c r="Y830" s="39" t="e">
        <f>IF(AND(Y829="",$H830=$H829),"",IF(VLOOKUP($H830,Mal!$A$9:$T$431,20,0)='Sales Orders'!Y829,"",VLOOKUP($H830,Mal!$A$9:$T$431,20,0)))</f>
        <v>#N/A</v>
      </c>
      <c r="Z830" s="39" t="e">
        <f t="shared" si="45"/>
        <v>#N/A</v>
      </c>
    </row>
    <row r="831" spans="1:26">
      <c r="A831" t="str">
        <f>IFERROR(IF(VLOOKUP(H831,Mal!$A$9:$A$431,1,0),"","END"),"END")</f>
        <v>END</v>
      </c>
      <c r="B831" s="39" t="e">
        <f>IF($E831="",IF(INDEX(Mal!$D$9:$D$431,COUNTIF($E$108:$F830,"")-COUNT($H$108:$H830)+1,0)=B830,"",INDEX(Mal!$D$9:$D$431,COUNTIF($E$108:$F830,"")-COUNT($H$108:$H830)+1,0)),"")</f>
        <v>#N/A</v>
      </c>
      <c r="C831" s="39" t="e">
        <f t="shared" si="46"/>
        <v>#N/A</v>
      </c>
      <c r="D831" s="39" t="e">
        <f>IF($E831="",IF(INDEX(Mal!$F$9:$F$431,COUNTIF($E$108:$F830,"")-COUNT($H$108:$H830)+1,0)=D830,"",INDEX(Mal!$F$9:$F$431,COUNTIF($E$108:$F830,"")-COUNT($H$108:$H830)+1,0)),"")</f>
        <v>#N/A</v>
      </c>
      <c r="E831" s="39" t="e">
        <f>IF(AND(E830="",$H831=$H830),"",IF(VLOOKUP(H831,Mal!$A$9:$B$431,2,0)='Sales Orders'!E830,"",VLOOKUP($H831,Mal!$A$9:$B$431,2,0)))</f>
        <v>#N/A</v>
      </c>
      <c r="F831" s="39" t="e">
        <f>IF($E831="",IF(INDEX(Mal!$C$9:$C$431,COUNTIF($E$108:$F830,"")-COUNT($H$108:$H830)+1,0)=F830,"",INDEX(Mal!$C$9:$C$431,COUNTIF($E$108:$F830,"")-COUNT($H$108:$H830)+1,0)),"")</f>
        <v>#N/A</v>
      </c>
      <c r="G831" s="39" t="e">
        <f t="shared" si="47"/>
        <v>#N/A</v>
      </c>
      <c r="H831" s="39">
        <f>IF(COUNTIF(Mal!$A$9:$A$431,'Sales Orders'!H830)+COUNTIFS(Mal!$A$9:$A$431,H830,Mal!$B$9:$B$431,"&lt;&gt;")+COUNTIFS(Mal!$A$9:$A$431,H830,Mal!$C$9:$C$431,"&lt;&gt;")=COUNTIF('Sales Orders'!$H$108:H830,'Sales Orders'!H830),'Sales Orders'!H830+1,'Sales Orders'!H830)</f>
        <v>2</v>
      </c>
      <c r="I831" s="39" t="e">
        <f>IF(E831="","",IF(Mal!$C$5="","",Mal!$C$5))</f>
        <v>#N/A</v>
      </c>
      <c r="J831" s="39" t="e">
        <f>IF(AND(J830="",$H831=$H830),"",IF(VLOOKUP($H831,Mal!$A$9:$H$431,7,0)='Sales Orders'!J830,"",VLOOKUP($H831,Mal!$A$9:$H$431,7,0)))</f>
        <v>#N/A</v>
      </c>
      <c r="K831" s="39" t="e">
        <f>IF(AND(K830="",$H831=$H830),"",IF(VLOOKUP($H831,Mal!$A$9:$H$431,8,0)='Sales Orders'!K830,"",VLOOKUP($H831,Mal!$A$9:$H$431,8,0)))</f>
        <v>#N/A</v>
      </c>
      <c r="L831" s="39" t="e">
        <f>IF(E831="","",IF(Mal!$C$6="","",Mal!$C$6))</f>
        <v>#N/A</v>
      </c>
      <c r="M831" s="39" t="e">
        <f>IF($E831="",IF(INDEX(Mal!K$9:K$431,COUNTIF($E$108:$F830,"")-COUNT($H$108:$H830)+1,0)=M830,"",INDEX(Mal!K$9:K$431,COUNTIF($E$108:$F830,"")-COUNT($H$108:$H830)+1,0)),"")</f>
        <v>#N/A</v>
      </c>
      <c r="N831" s="39" t="e">
        <f>IF($E831="",IF(INDEX(Mal!L$9:L$431,COUNTIF($E$108:$F830,"")-COUNT($H$108:$H830)+1,0)=N830,"",INDEX(Mal!L$9:L$431,COUNTIF($E$108:$F830,"")-COUNT($H$108:$H830)+1,0)),"")</f>
        <v>#N/A</v>
      </c>
      <c r="O831" s="39" t="e">
        <f>IF($E831="",IF(INDEX(Mal!M$9:M$431,COUNTIF($E$108:$F830,"")-COUNT($H$108:$H830)+1,0)=O830,"",INDEX(Mal!M$9:M$431,COUNTIF($E$108:$F830,"")-COUNT($H$108:$H830)+1,0)),"")</f>
        <v>#N/A</v>
      </c>
      <c r="P831" s="39" t="e">
        <f>IF($E831="",IF(INDEX(Mal!N$9:N$431,COUNTIF($E$108:$F830,"")-COUNT($H$108:$H830)+1,0)=P830,"",INDEX(Mal!N$9:N$431,COUNTIF($E$108:$F830,"")-COUNT($H$108:$H830)+1,0)),"")</f>
        <v>#N/A</v>
      </c>
      <c r="Q831" s="39" t="e">
        <f>IF($E831="",IF(INDEX(Mal!O$9:O$431,COUNTIF($E$108:$F830,"")-COUNT($H$108:$H830)+1,0)=Q830,"",INDEX(Mal!O$9:O$431,COUNTIF($E$108:$F830,"")-COUNT($H$108:$H830)+1,0)),"")</f>
        <v>#N/A</v>
      </c>
      <c r="R831" s="39" t="e">
        <f>IF($E831="",IF(INDEX(Mal!P$9:P$431,COUNTIF($E$108:$F830,"")-COUNT($H$108:$H830)+1,0)=R830,"",INDEX(Mal!P$9:P$431,COUNTIF($E$108:$F830,"")-COUNT($H$108:$H830)+1,0)),"")</f>
        <v>#N/A</v>
      </c>
      <c r="S831" s="39" t="e">
        <f>IF($E831="",IF(INDEX(Mal!Q$9:Q$431,COUNTIF($E$108:$F830,"")-COUNT($H$108:$H830)+1,0)=S830,"",INDEX(Mal!Q$9:Q$431,COUNTIF($E$108:$F830,"")-COUNT($H$108:$H830)+1,0)),"")</f>
        <v>#N/A</v>
      </c>
      <c r="T831" s="39" t="e">
        <f>IF($E831="",IF(INDEX(Mal!R$9:R$431,COUNTIF($E$108:$F830,"")-COUNT($H$108:$H830)+1,0)=T830,"",INDEX(Mal!R$9:R$431,COUNTIF($E$108:$F830,"")-COUNT($H$108:$H830)+1,0)),"")</f>
        <v>#N/A</v>
      </c>
      <c r="U831" s="39" t="e">
        <f>IF($E831="",IF(INDEX(Mal!S$9:S$431,COUNTIF($E$108:$F830,"")-COUNT($H$108:$H830)+1,0)=U830,"",INDEX(Mal!S$9:S$431,COUNTIF($E$108:$F830,"")-COUNT($H$108:$H830)+1,0)),"")</f>
        <v>#N/A</v>
      </c>
      <c r="V831" s="39" t="e">
        <f t="shared" si="44"/>
        <v>#N/A</v>
      </c>
      <c r="W831" s="39" t="e">
        <f>IF(IF(AND(E831="",F831=""),INDEX(Mal!I$9:I$431,(COUNT($H$108:$H831)-COUNTIF($V$108:$V831,"")),0),"")="","",IF(AND(E831="",F831=""),INDEX(Mal!I$9:I$431,(COUNT($H$108:$H831)-COUNTIF($V$108:$V831,"")),0),""))</f>
        <v>#N/A</v>
      </c>
      <c r="X831" s="39" t="e">
        <f>IF($E831="",IF(INDEX(Mal!J$9:J$431,COUNTIF($E$108:$F830,"")-COUNT($H$108:$H830)+1,0)=X830,"",INDEX(Mal!J$9:J$431,COUNTIF($E$108:$F830,"")-COUNT($H$108:$H830)+1,0)),"")</f>
        <v>#N/A</v>
      </c>
      <c r="Y831" s="39" t="e">
        <f>IF(AND(Y830="",$H831=$H830),"",IF(VLOOKUP($H831,Mal!$A$9:$T$431,20,0)='Sales Orders'!Y830,"",VLOOKUP($H831,Mal!$A$9:$T$431,20,0)))</f>
        <v>#N/A</v>
      </c>
      <c r="Z831" s="39" t="e">
        <f t="shared" si="45"/>
        <v>#N/A</v>
      </c>
    </row>
    <row r="832" spans="1:26">
      <c r="A832" t="str">
        <f>IFERROR(IF(VLOOKUP(H832,Mal!$A$9:$A$431,1,0),"","END"),"END")</f>
        <v>END</v>
      </c>
      <c r="B832" s="39" t="e">
        <f>IF($E832="",IF(INDEX(Mal!$D$9:$D$431,COUNTIF($E$108:$F831,"")-COUNT($H$108:$H831)+1,0)=B831,"",INDEX(Mal!$D$9:$D$431,COUNTIF($E$108:$F831,"")-COUNT($H$108:$H831)+1,0)),"")</f>
        <v>#N/A</v>
      </c>
      <c r="C832" s="39" t="e">
        <f t="shared" si="46"/>
        <v>#N/A</v>
      </c>
      <c r="D832" s="39" t="e">
        <f>IF($E832="",IF(INDEX(Mal!$F$9:$F$431,COUNTIF($E$108:$F831,"")-COUNT($H$108:$H831)+1,0)=D831,"",INDEX(Mal!$F$9:$F$431,COUNTIF($E$108:$F831,"")-COUNT($H$108:$H831)+1,0)),"")</f>
        <v>#N/A</v>
      </c>
      <c r="E832" s="39" t="e">
        <f>IF(AND(E831="",$H832=$H831),"",IF(VLOOKUP(H832,Mal!$A$9:$B$431,2,0)='Sales Orders'!E831,"",VLOOKUP($H832,Mal!$A$9:$B$431,2,0)))</f>
        <v>#N/A</v>
      </c>
      <c r="F832" s="39" t="e">
        <f>IF($E832="",IF(INDEX(Mal!$C$9:$C$431,COUNTIF($E$108:$F831,"")-COUNT($H$108:$H831)+1,0)=F831,"",INDEX(Mal!$C$9:$C$431,COUNTIF($E$108:$F831,"")-COUNT($H$108:$H831)+1,0)),"")</f>
        <v>#N/A</v>
      </c>
      <c r="G832" s="39" t="e">
        <f t="shared" si="47"/>
        <v>#N/A</v>
      </c>
      <c r="H832" s="39">
        <f>IF(COUNTIF(Mal!$A$9:$A$431,'Sales Orders'!H831)+COUNTIFS(Mal!$A$9:$A$431,H831,Mal!$B$9:$B$431,"&lt;&gt;")+COUNTIFS(Mal!$A$9:$A$431,H831,Mal!$C$9:$C$431,"&lt;&gt;")=COUNTIF('Sales Orders'!$H$108:H831,'Sales Orders'!H831),'Sales Orders'!H831+1,'Sales Orders'!H831)</f>
        <v>2</v>
      </c>
      <c r="I832" s="39" t="e">
        <f>IF(E832="","",IF(Mal!$C$5="","",Mal!$C$5))</f>
        <v>#N/A</v>
      </c>
      <c r="J832" s="39" t="e">
        <f>IF(AND(J831="",$H832=$H831),"",IF(VLOOKUP($H832,Mal!$A$9:$H$431,7,0)='Sales Orders'!J831,"",VLOOKUP($H832,Mal!$A$9:$H$431,7,0)))</f>
        <v>#N/A</v>
      </c>
      <c r="K832" s="39" t="e">
        <f>IF(AND(K831="",$H832=$H831),"",IF(VLOOKUP($H832,Mal!$A$9:$H$431,8,0)='Sales Orders'!K831,"",VLOOKUP($H832,Mal!$A$9:$H$431,8,0)))</f>
        <v>#N/A</v>
      </c>
      <c r="L832" s="39" t="e">
        <f>IF(E832="","",IF(Mal!$C$6="","",Mal!$C$6))</f>
        <v>#N/A</v>
      </c>
      <c r="M832" s="39" t="e">
        <f>IF($E832="",IF(INDEX(Mal!K$9:K$431,COUNTIF($E$108:$F831,"")-COUNT($H$108:$H831)+1,0)=M831,"",INDEX(Mal!K$9:K$431,COUNTIF($E$108:$F831,"")-COUNT($H$108:$H831)+1,0)),"")</f>
        <v>#N/A</v>
      </c>
      <c r="N832" s="39" t="e">
        <f>IF($E832="",IF(INDEX(Mal!L$9:L$431,COUNTIF($E$108:$F831,"")-COUNT($H$108:$H831)+1,0)=N831,"",INDEX(Mal!L$9:L$431,COUNTIF($E$108:$F831,"")-COUNT($H$108:$H831)+1,0)),"")</f>
        <v>#N/A</v>
      </c>
      <c r="O832" s="39" t="e">
        <f>IF($E832="",IF(INDEX(Mal!M$9:M$431,COUNTIF($E$108:$F831,"")-COUNT($H$108:$H831)+1,0)=O831,"",INDEX(Mal!M$9:M$431,COUNTIF($E$108:$F831,"")-COUNT($H$108:$H831)+1,0)),"")</f>
        <v>#N/A</v>
      </c>
      <c r="P832" s="39" t="e">
        <f>IF($E832="",IF(INDEX(Mal!N$9:N$431,COUNTIF($E$108:$F831,"")-COUNT($H$108:$H831)+1,0)=P831,"",INDEX(Mal!N$9:N$431,COUNTIF($E$108:$F831,"")-COUNT($H$108:$H831)+1,0)),"")</f>
        <v>#N/A</v>
      </c>
      <c r="Q832" s="39" t="e">
        <f>IF($E832="",IF(INDEX(Mal!O$9:O$431,COUNTIF($E$108:$F831,"")-COUNT($H$108:$H831)+1,0)=Q831,"",INDEX(Mal!O$9:O$431,COUNTIF($E$108:$F831,"")-COUNT($H$108:$H831)+1,0)),"")</f>
        <v>#N/A</v>
      </c>
      <c r="R832" s="39" t="e">
        <f>IF($E832="",IF(INDEX(Mal!P$9:P$431,COUNTIF($E$108:$F831,"")-COUNT($H$108:$H831)+1,0)=R831,"",INDEX(Mal!P$9:P$431,COUNTIF($E$108:$F831,"")-COUNT($H$108:$H831)+1,0)),"")</f>
        <v>#N/A</v>
      </c>
      <c r="S832" s="39" t="e">
        <f>IF($E832="",IF(INDEX(Mal!Q$9:Q$431,COUNTIF($E$108:$F831,"")-COUNT($H$108:$H831)+1,0)=S831,"",INDEX(Mal!Q$9:Q$431,COUNTIF($E$108:$F831,"")-COUNT($H$108:$H831)+1,0)),"")</f>
        <v>#N/A</v>
      </c>
      <c r="T832" s="39" t="e">
        <f>IF($E832="",IF(INDEX(Mal!R$9:R$431,COUNTIF($E$108:$F831,"")-COUNT($H$108:$H831)+1,0)=T831,"",INDEX(Mal!R$9:R$431,COUNTIF($E$108:$F831,"")-COUNT($H$108:$H831)+1,0)),"")</f>
        <v>#N/A</v>
      </c>
      <c r="U832" s="39" t="e">
        <f>IF($E832="",IF(INDEX(Mal!S$9:S$431,COUNTIF($E$108:$F831,"")-COUNT($H$108:$H831)+1,0)=U831,"",INDEX(Mal!S$9:S$431,COUNTIF($E$108:$F831,"")-COUNT($H$108:$H831)+1,0)),"")</f>
        <v>#N/A</v>
      </c>
      <c r="V832" s="39" t="e">
        <f t="shared" si="44"/>
        <v>#N/A</v>
      </c>
      <c r="W832" s="39" t="e">
        <f>IF(IF(AND(E832="",F832=""),INDEX(Mal!I$9:I$431,(COUNT($H$108:$H832)-COUNTIF($V$108:$V832,"")),0),"")="","",IF(AND(E832="",F832=""),INDEX(Mal!I$9:I$431,(COUNT($H$108:$H832)-COUNTIF($V$108:$V832,"")),0),""))</f>
        <v>#N/A</v>
      </c>
      <c r="X832" s="39" t="e">
        <f>IF($E832="",IF(INDEX(Mal!J$9:J$431,COUNTIF($E$108:$F831,"")-COUNT($H$108:$H831)+1,0)=X831,"",INDEX(Mal!J$9:J$431,COUNTIF($E$108:$F831,"")-COUNT($H$108:$H831)+1,0)),"")</f>
        <v>#N/A</v>
      </c>
      <c r="Y832" s="39" t="e">
        <f>IF(AND(Y831="",$H832=$H831),"",IF(VLOOKUP($H832,Mal!$A$9:$T$431,20,0)='Sales Orders'!Y831,"",VLOOKUP($H832,Mal!$A$9:$T$431,20,0)))</f>
        <v>#N/A</v>
      </c>
      <c r="Z832" s="39" t="e">
        <f t="shared" si="45"/>
        <v>#N/A</v>
      </c>
    </row>
    <row r="833" spans="1:26">
      <c r="A833" t="str">
        <f>IFERROR(IF(VLOOKUP(H833,Mal!$A$9:$A$431,1,0),"","END"),"END")</f>
        <v>END</v>
      </c>
      <c r="B833" s="39" t="e">
        <f>IF($E833="",IF(INDEX(Mal!$D$9:$D$431,COUNTIF($E$108:$F832,"")-COUNT($H$108:$H832)+1,0)=B832,"",INDEX(Mal!$D$9:$D$431,COUNTIF($E$108:$F832,"")-COUNT($H$108:$H832)+1,0)),"")</f>
        <v>#N/A</v>
      </c>
      <c r="C833" s="39" t="e">
        <f t="shared" si="46"/>
        <v>#N/A</v>
      </c>
      <c r="D833" s="39" t="e">
        <f>IF($E833="",IF(INDEX(Mal!$F$9:$F$431,COUNTIF($E$108:$F832,"")-COUNT($H$108:$H832)+1,0)=D832,"",INDEX(Mal!$F$9:$F$431,COUNTIF($E$108:$F832,"")-COUNT($H$108:$H832)+1,0)),"")</f>
        <v>#N/A</v>
      </c>
      <c r="E833" s="39" t="e">
        <f>IF(AND(E832="",$H833=$H832),"",IF(VLOOKUP(H833,Mal!$A$9:$B$431,2,0)='Sales Orders'!E832,"",VLOOKUP($H833,Mal!$A$9:$B$431,2,0)))</f>
        <v>#N/A</v>
      </c>
      <c r="F833" s="39" t="e">
        <f>IF($E833="",IF(INDEX(Mal!$C$9:$C$431,COUNTIF($E$108:$F832,"")-COUNT($H$108:$H832)+1,0)=F832,"",INDEX(Mal!$C$9:$C$431,COUNTIF($E$108:$F832,"")-COUNT($H$108:$H832)+1,0)),"")</f>
        <v>#N/A</v>
      </c>
      <c r="G833" s="39" t="e">
        <f t="shared" si="47"/>
        <v>#N/A</v>
      </c>
      <c r="H833" s="39">
        <f>IF(COUNTIF(Mal!$A$9:$A$431,'Sales Orders'!H832)+COUNTIFS(Mal!$A$9:$A$431,H832,Mal!$B$9:$B$431,"&lt;&gt;")+COUNTIFS(Mal!$A$9:$A$431,H832,Mal!$C$9:$C$431,"&lt;&gt;")=COUNTIF('Sales Orders'!$H$108:H832,'Sales Orders'!H832),'Sales Orders'!H832+1,'Sales Orders'!H832)</f>
        <v>2</v>
      </c>
      <c r="I833" s="39" t="e">
        <f>IF(E833="","",IF(Mal!$C$5="","",Mal!$C$5))</f>
        <v>#N/A</v>
      </c>
      <c r="J833" s="39" t="e">
        <f>IF(AND(J832="",$H833=$H832),"",IF(VLOOKUP($H833,Mal!$A$9:$H$431,7,0)='Sales Orders'!J832,"",VLOOKUP($H833,Mal!$A$9:$H$431,7,0)))</f>
        <v>#N/A</v>
      </c>
      <c r="K833" s="39" t="e">
        <f>IF(AND(K832="",$H833=$H832),"",IF(VLOOKUP($H833,Mal!$A$9:$H$431,8,0)='Sales Orders'!K832,"",VLOOKUP($H833,Mal!$A$9:$H$431,8,0)))</f>
        <v>#N/A</v>
      </c>
      <c r="L833" s="39" t="e">
        <f>IF(E833="","",IF(Mal!$C$6="","",Mal!$C$6))</f>
        <v>#N/A</v>
      </c>
      <c r="M833" s="39" t="e">
        <f>IF($E833="",IF(INDEX(Mal!K$9:K$431,COUNTIF($E$108:$F832,"")-COUNT($H$108:$H832)+1,0)=M832,"",INDEX(Mal!K$9:K$431,COUNTIF($E$108:$F832,"")-COUNT($H$108:$H832)+1,0)),"")</f>
        <v>#N/A</v>
      </c>
      <c r="N833" s="39" t="e">
        <f>IF($E833="",IF(INDEX(Mal!L$9:L$431,COUNTIF($E$108:$F832,"")-COUNT($H$108:$H832)+1,0)=N832,"",INDEX(Mal!L$9:L$431,COUNTIF($E$108:$F832,"")-COUNT($H$108:$H832)+1,0)),"")</f>
        <v>#N/A</v>
      </c>
      <c r="O833" s="39" t="e">
        <f>IF($E833="",IF(INDEX(Mal!M$9:M$431,COUNTIF($E$108:$F832,"")-COUNT($H$108:$H832)+1,0)=O832,"",INDEX(Mal!M$9:M$431,COUNTIF($E$108:$F832,"")-COUNT($H$108:$H832)+1,0)),"")</f>
        <v>#N/A</v>
      </c>
      <c r="P833" s="39" t="e">
        <f>IF($E833="",IF(INDEX(Mal!N$9:N$431,COUNTIF($E$108:$F832,"")-COUNT($H$108:$H832)+1,0)=P832,"",INDEX(Mal!N$9:N$431,COUNTIF($E$108:$F832,"")-COUNT($H$108:$H832)+1,0)),"")</f>
        <v>#N/A</v>
      </c>
      <c r="Q833" s="39" t="e">
        <f>IF($E833="",IF(INDEX(Mal!O$9:O$431,COUNTIF($E$108:$F832,"")-COUNT($H$108:$H832)+1,0)=Q832,"",INDEX(Mal!O$9:O$431,COUNTIF($E$108:$F832,"")-COUNT($H$108:$H832)+1,0)),"")</f>
        <v>#N/A</v>
      </c>
      <c r="R833" s="39" t="e">
        <f>IF($E833="",IF(INDEX(Mal!P$9:P$431,COUNTIF($E$108:$F832,"")-COUNT($H$108:$H832)+1,0)=R832,"",INDEX(Mal!P$9:P$431,COUNTIF($E$108:$F832,"")-COUNT($H$108:$H832)+1,0)),"")</f>
        <v>#N/A</v>
      </c>
      <c r="S833" s="39" t="e">
        <f>IF($E833="",IF(INDEX(Mal!Q$9:Q$431,COUNTIF($E$108:$F832,"")-COUNT($H$108:$H832)+1,0)=S832,"",INDEX(Mal!Q$9:Q$431,COUNTIF($E$108:$F832,"")-COUNT($H$108:$H832)+1,0)),"")</f>
        <v>#N/A</v>
      </c>
      <c r="T833" s="39" t="e">
        <f>IF($E833="",IF(INDEX(Mal!R$9:R$431,COUNTIF($E$108:$F832,"")-COUNT($H$108:$H832)+1,0)=T832,"",INDEX(Mal!R$9:R$431,COUNTIF($E$108:$F832,"")-COUNT($H$108:$H832)+1,0)),"")</f>
        <v>#N/A</v>
      </c>
      <c r="U833" s="39" t="e">
        <f>IF($E833="",IF(INDEX(Mal!S$9:S$431,COUNTIF($E$108:$F832,"")-COUNT($H$108:$H832)+1,0)=U832,"",INDEX(Mal!S$9:S$431,COUNTIF($E$108:$F832,"")-COUNT($H$108:$H832)+1,0)),"")</f>
        <v>#N/A</v>
      </c>
      <c r="V833" s="39" t="e">
        <f t="shared" si="44"/>
        <v>#N/A</v>
      </c>
      <c r="W833" s="39" t="e">
        <f>IF(IF(AND(E833="",F833=""),INDEX(Mal!I$9:I$431,(COUNT($H$108:$H833)-COUNTIF($V$108:$V833,"")),0),"")="","",IF(AND(E833="",F833=""),INDEX(Mal!I$9:I$431,(COUNT($H$108:$H833)-COUNTIF($V$108:$V833,"")),0),""))</f>
        <v>#N/A</v>
      </c>
      <c r="X833" s="39" t="e">
        <f>IF($E833="",IF(INDEX(Mal!J$9:J$431,COUNTIF($E$108:$F832,"")-COUNT($H$108:$H832)+1,0)=X832,"",INDEX(Mal!J$9:J$431,COUNTIF($E$108:$F832,"")-COUNT($H$108:$H832)+1,0)),"")</f>
        <v>#N/A</v>
      </c>
      <c r="Y833" s="39" t="e">
        <f>IF(AND(Y832="",$H833=$H832),"",IF(VLOOKUP($H833,Mal!$A$9:$T$431,20,0)='Sales Orders'!Y832,"",VLOOKUP($H833,Mal!$A$9:$T$431,20,0)))</f>
        <v>#N/A</v>
      </c>
      <c r="Z833" s="39" t="e">
        <f t="shared" si="45"/>
        <v>#N/A</v>
      </c>
    </row>
    <row r="834" spans="1:26">
      <c r="A834" t="str">
        <f>IFERROR(IF(VLOOKUP(H834,Mal!$A$9:$A$431,1,0),"","END"),"END")</f>
        <v>END</v>
      </c>
      <c r="B834" s="39" t="e">
        <f>IF($E834="",IF(INDEX(Mal!$D$9:$D$431,COUNTIF($E$108:$F833,"")-COUNT($H$108:$H833)+1,0)=B833,"",INDEX(Mal!$D$9:$D$431,COUNTIF($E$108:$F833,"")-COUNT($H$108:$H833)+1,0)),"")</f>
        <v>#N/A</v>
      </c>
      <c r="C834" s="39" t="e">
        <f t="shared" si="46"/>
        <v>#N/A</v>
      </c>
      <c r="D834" s="39" t="e">
        <f>IF($E834="",IF(INDEX(Mal!$F$9:$F$431,COUNTIF($E$108:$F833,"")-COUNT($H$108:$H833)+1,0)=D833,"",INDEX(Mal!$F$9:$F$431,COUNTIF($E$108:$F833,"")-COUNT($H$108:$H833)+1,0)),"")</f>
        <v>#N/A</v>
      </c>
      <c r="E834" s="39" t="e">
        <f>IF(AND(E833="",$H834=$H833),"",IF(VLOOKUP(H834,Mal!$A$9:$B$431,2,0)='Sales Orders'!E833,"",VLOOKUP($H834,Mal!$A$9:$B$431,2,0)))</f>
        <v>#N/A</v>
      </c>
      <c r="F834" s="39" t="e">
        <f>IF($E834="",IF(INDEX(Mal!$C$9:$C$431,COUNTIF($E$108:$F833,"")-COUNT($H$108:$H833)+1,0)=F833,"",INDEX(Mal!$C$9:$C$431,COUNTIF($E$108:$F833,"")-COUNT($H$108:$H833)+1,0)),"")</f>
        <v>#N/A</v>
      </c>
      <c r="G834" s="39" t="e">
        <f t="shared" si="47"/>
        <v>#N/A</v>
      </c>
      <c r="H834" s="39">
        <f>IF(COUNTIF(Mal!$A$9:$A$431,'Sales Orders'!H833)+COUNTIFS(Mal!$A$9:$A$431,H833,Mal!$B$9:$B$431,"&lt;&gt;")+COUNTIFS(Mal!$A$9:$A$431,H833,Mal!$C$9:$C$431,"&lt;&gt;")=COUNTIF('Sales Orders'!$H$108:H833,'Sales Orders'!H833),'Sales Orders'!H833+1,'Sales Orders'!H833)</f>
        <v>2</v>
      </c>
      <c r="I834" s="39" t="e">
        <f>IF(E834="","",IF(Mal!$C$5="","",Mal!$C$5))</f>
        <v>#N/A</v>
      </c>
      <c r="J834" s="39" t="e">
        <f>IF(AND(J833="",$H834=$H833),"",IF(VLOOKUP($H834,Mal!$A$9:$H$431,7,0)='Sales Orders'!J833,"",VLOOKUP($H834,Mal!$A$9:$H$431,7,0)))</f>
        <v>#N/A</v>
      </c>
      <c r="K834" s="39" t="e">
        <f>IF(AND(K833="",$H834=$H833),"",IF(VLOOKUP($H834,Mal!$A$9:$H$431,8,0)='Sales Orders'!K833,"",VLOOKUP($H834,Mal!$A$9:$H$431,8,0)))</f>
        <v>#N/A</v>
      </c>
      <c r="L834" s="39" t="e">
        <f>IF(E834="","",IF(Mal!$C$6="","",Mal!$C$6))</f>
        <v>#N/A</v>
      </c>
      <c r="M834" s="39" t="e">
        <f>IF($E834="",IF(INDEX(Mal!K$9:K$431,COUNTIF($E$108:$F833,"")-COUNT($H$108:$H833)+1,0)=M833,"",INDEX(Mal!K$9:K$431,COUNTIF($E$108:$F833,"")-COUNT($H$108:$H833)+1,0)),"")</f>
        <v>#N/A</v>
      </c>
      <c r="N834" s="39" t="e">
        <f>IF($E834="",IF(INDEX(Mal!L$9:L$431,COUNTIF($E$108:$F833,"")-COUNT($H$108:$H833)+1,0)=N833,"",INDEX(Mal!L$9:L$431,COUNTIF($E$108:$F833,"")-COUNT($H$108:$H833)+1,0)),"")</f>
        <v>#N/A</v>
      </c>
      <c r="O834" s="39" t="e">
        <f>IF($E834="",IF(INDEX(Mal!M$9:M$431,COUNTIF($E$108:$F833,"")-COUNT($H$108:$H833)+1,0)=O833,"",INDEX(Mal!M$9:M$431,COUNTIF($E$108:$F833,"")-COUNT($H$108:$H833)+1,0)),"")</f>
        <v>#N/A</v>
      </c>
      <c r="P834" s="39" t="e">
        <f>IF($E834="",IF(INDEX(Mal!N$9:N$431,COUNTIF($E$108:$F833,"")-COUNT($H$108:$H833)+1,0)=P833,"",INDEX(Mal!N$9:N$431,COUNTIF($E$108:$F833,"")-COUNT($H$108:$H833)+1,0)),"")</f>
        <v>#N/A</v>
      </c>
      <c r="Q834" s="39" t="e">
        <f>IF($E834="",IF(INDEX(Mal!O$9:O$431,COUNTIF($E$108:$F833,"")-COUNT($H$108:$H833)+1,0)=Q833,"",INDEX(Mal!O$9:O$431,COUNTIF($E$108:$F833,"")-COUNT($H$108:$H833)+1,0)),"")</f>
        <v>#N/A</v>
      </c>
      <c r="R834" s="39" t="e">
        <f>IF($E834="",IF(INDEX(Mal!P$9:P$431,COUNTIF($E$108:$F833,"")-COUNT($H$108:$H833)+1,0)=R833,"",INDEX(Mal!P$9:P$431,COUNTIF($E$108:$F833,"")-COUNT($H$108:$H833)+1,0)),"")</f>
        <v>#N/A</v>
      </c>
      <c r="S834" s="39" t="e">
        <f>IF($E834="",IF(INDEX(Mal!Q$9:Q$431,COUNTIF($E$108:$F833,"")-COUNT($H$108:$H833)+1,0)=S833,"",INDEX(Mal!Q$9:Q$431,COUNTIF($E$108:$F833,"")-COUNT($H$108:$H833)+1,0)),"")</f>
        <v>#N/A</v>
      </c>
      <c r="T834" s="39" t="e">
        <f>IF($E834="",IF(INDEX(Mal!R$9:R$431,COUNTIF($E$108:$F833,"")-COUNT($H$108:$H833)+1,0)=T833,"",INDEX(Mal!R$9:R$431,COUNTIF($E$108:$F833,"")-COUNT($H$108:$H833)+1,0)),"")</f>
        <v>#N/A</v>
      </c>
      <c r="U834" s="39" t="e">
        <f>IF($E834="",IF(INDEX(Mal!S$9:S$431,COUNTIF($E$108:$F833,"")-COUNT($H$108:$H833)+1,0)=U833,"",INDEX(Mal!S$9:S$431,COUNTIF($E$108:$F833,"")-COUNT($H$108:$H833)+1,0)),"")</f>
        <v>#N/A</v>
      </c>
      <c r="V834" s="39" t="e">
        <f t="shared" si="44"/>
        <v>#N/A</v>
      </c>
      <c r="W834" s="39" t="e">
        <f>IF(IF(AND(E834="",F834=""),INDEX(Mal!I$9:I$431,(COUNT($H$108:$H834)-COUNTIF($V$108:$V834,"")),0),"")="","",IF(AND(E834="",F834=""),INDEX(Mal!I$9:I$431,(COUNT($H$108:$H834)-COUNTIF($V$108:$V834,"")),0),""))</f>
        <v>#N/A</v>
      </c>
      <c r="X834" s="39" t="e">
        <f>IF($E834="",IF(INDEX(Mal!J$9:J$431,COUNTIF($E$108:$F833,"")-COUNT($H$108:$H833)+1,0)=X833,"",INDEX(Mal!J$9:J$431,COUNTIF($E$108:$F833,"")-COUNT($H$108:$H833)+1,0)),"")</f>
        <v>#N/A</v>
      </c>
      <c r="Y834" s="39" t="e">
        <f>IF(AND(Y833="",$H834=$H833),"",IF(VLOOKUP($H834,Mal!$A$9:$T$431,20,0)='Sales Orders'!Y833,"",VLOOKUP($H834,Mal!$A$9:$T$431,20,0)))</f>
        <v>#N/A</v>
      </c>
      <c r="Z834" s="39" t="e">
        <f t="shared" si="45"/>
        <v>#N/A</v>
      </c>
    </row>
    <row r="835" spans="1:26">
      <c r="A835" t="str">
        <f>IFERROR(IF(VLOOKUP(H835,Mal!$A$9:$A$431,1,0),"","END"),"END")</f>
        <v>END</v>
      </c>
      <c r="B835" s="39" t="e">
        <f>IF($E835="",IF(INDEX(Mal!$D$9:$D$431,COUNTIF($E$108:$F834,"")-COUNT($H$108:$H834)+1,0)=B834,"",INDEX(Mal!$D$9:$D$431,COUNTIF($E$108:$F834,"")-COUNT($H$108:$H834)+1,0)),"")</f>
        <v>#N/A</v>
      </c>
      <c r="C835" s="39" t="e">
        <f t="shared" si="46"/>
        <v>#N/A</v>
      </c>
      <c r="D835" s="39" t="e">
        <f>IF($E835="",IF(INDEX(Mal!$F$9:$F$431,COUNTIF($E$108:$F834,"")-COUNT($H$108:$H834)+1,0)=D834,"",INDEX(Mal!$F$9:$F$431,COUNTIF($E$108:$F834,"")-COUNT($H$108:$H834)+1,0)),"")</f>
        <v>#N/A</v>
      </c>
      <c r="E835" s="39" t="e">
        <f>IF(AND(E834="",$H835=$H834),"",IF(VLOOKUP(H835,Mal!$A$9:$B$431,2,0)='Sales Orders'!E834,"",VLOOKUP($H835,Mal!$A$9:$B$431,2,0)))</f>
        <v>#N/A</v>
      </c>
      <c r="F835" s="39" t="e">
        <f>IF($E835="",IF(INDEX(Mal!$C$9:$C$431,COUNTIF($E$108:$F834,"")-COUNT($H$108:$H834)+1,0)=F834,"",INDEX(Mal!$C$9:$C$431,COUNTIF($E$108:$F834,"")-COUNT($H$108:$H834)+1,0)),"")</f>
        <v>#N/A</v>
      </c>
      <c r="G835" s="39" t="e">
        <f t="shared" si="47"/>
        <v>#N/A</v>
      </c>
      <c r="H835" s="39">
        <f>IF(COUNTIF(Mal!$A$9:$A$431,'Sales Orders'!H834)+COUNTIFS(Mal!$A$9:$A$431,H834,Mal!$B$9:$B$431,"&lt;&gt;")+COUNTIFS(Mal!$A$9:$A$431,H834,Mal!$C$9:$C$431,"&lt;&gt;")=COUNTIF('Sales Orders'!$H$108:H834,'Sales Orders'!H834),'Sales Orders'!H834+1,'Sales Orders'!H834)</f>
        <v>2</v>
      </c>
      <c r="I835" s="39" t="e">
        <f>IF(E835="","",IF(Mal!$C$5="","",Mal!$C$5))</f>
        <v>#N/A</v>
      </c>
      <c r="J835" s="39" t="e">
        <f>IF(AND(J834="",$H835=$H834),"",IF(VLOOKUP($H835,Mal!$A$9:$H$431,7,0)='Sales Orders'!J834,"",VLOOKUP($H835,Mal!$A$9:$H$431,7,0)))</f>
        <v>#N/A</v>
      </c>
      <c r="K835" s="39" t="e">
        <f>IF(AND(K834="",$H835=$H834),"",IF(VLOOKUP($H835,Mal!$A$9:$H$431,8,0)='Sales Orders'!K834,"",VLOOKUP($H835,Mal!$A$9:$H$431,8,0)))</f>
        <v>#N/A</v>
      </c>
      <c r="L835" s="39" t="e">
        <f>IF(E835="","",IF(Mal!$C$6="","",Mal!$C$6))</f>
        <v>#N/A</v>
      </c>
      <c r="M835" s="39" t="e">
        <f>IF($E835="",IF(INDEX(Mal!K$9:K$431,COUNTIF($E$108:$F834,"")-COUNT($H$108:$H834)+1,0)=M834,"",INDEX(Mal!K$9:K$431,COUNTIF($E$108:$F834,"")-COUNT($H$108:$H834)+1,0)),"")</f>
        <v>#N/A</v>
      </c>
      <c r="N835" s="39" t="e">
        <f>IF($E835="",IF(INDEX(Mal!L$9:L$431,COUNTIF($E$108:$F834,"")-COUNT($H$108:$H834)+1,0)=N834,"",INDEX(Mal!L$9:L$431,COUNTIF($E$108:$F834,"")-COUNT($H$108:$H834)+1,0)),"")</f>
        <v>#N/A</v>
      </c>
      <c r="O835" s="39" t="e">
        <f>IF($E835="",IF(INDEX(Mal!M$9:M$431,COUNTIF($E$108:$F834,"")-COUNT($H$108:$H834)+1,0)=O834,"",INDEX(Mal!M$9:M$431,COUNTIF($E$108:$F834,"")-COUNT($H$108:$H834)+1,0)),"")</f>
        <v>#N/A</v>
      </c>
      <c r="P835" s="39" t="e">
        <f>IF($E835="",IF(INDEX(Mal!N$9:N$431,COUNTIF($E$108:$F834,"")-COUNT($H$108:$H834)+1,0)=P834,"",INDEX(Mal!N$9:N$431,COUNTIF($E$108:$F834,"")-COUNT($H$108:$H834)+1,0)),"")</f>
        <v>#N/A</v>
      </c>
      <c r="Q835" s="39" t="e">
        <f>IF($E835="",IF(INDEX(Mal!O$9:O$431,COUNTIF($E$108:$F834,"")-COUNT($H$108:$H834)+1,0)=Q834,"",INDEX(Mal!O$9:O$431,COUNTIF($E$108:$F834,"")-COUNT($H$108:$H834)+1,0)),"")</f>
        <v>#N/A</v>
      </c>
      <c r="R835" s="39" t="e">
        <f>IF($E835="",IF(INDEX(Mal!P$9:P$431,COUNTIF($E$108:$F834,"")-COUNT($H$108:$H834)+1,0)=R834,"",INDEX(Mal!P$9:P$431,COUNTIF($E$108:$F834,"")-COUNT($H$108:$H834)+1,0)),"")</f>
        <v>#N/A</v>
      </c>
      <c r="S835" s="39" t="e">
        <f>IF($E835="",IF(INDEX(Mal!Q$9:Q$431,COUNTIF($E$108:$F834,"")-COUNT($H$108:$H834)+1,0)=S834,"",INDEX(Mal!Q$9:Q$431,COUNTIF($E$108:$F834,"")-COUNT($H$108:$H834)+1,0)),"")</f>
        <v>#N/A</v>
      </c>
      <c r="T835" s="39" t="e">
        <f>IF($E835="",IF(INDEX(Mal!R$9:R$431,COUNTIF($E$108:$F834,"")-COUNT($H$108:$H834)+1,0)=T834,"",INDEX(Mal!R$9:R$431,COUNTIF($E$108:$F834,"")-COUNT($H$108:$H834)+1,0)),"")</f>
        <v>#N/A</v>
      </c>
      <c r="U835" s="39" t="e">
        <f>IF($E835="",IF(INDEX(Mal!S$9:S$431,COUNTIF($E$108:$F834,"")-COUNT($H$108:$H834)+1,0)=U834,"",INDEX(Mal!S$9:S$431,COUNTIF($E$108:$F834,"")-COUNT($H$108:$H834)+1,0)),"")</f>
        <v>#N/A</v>
      </c>
      <c r="V835" s="39" t="e">
        <f t="shared" si="44"/>
        <v>#N/A</v>
      </c>
      <c r="W835" s="39" t="e">
        <f>IF(IF(AND(E835="",F835=""),INDEX(Mal!I$9:I$431,(COUNT($H$108:$H835)-COUNTIF($V$108:$V835,"")),0),"")="","",IF(AND(E835="",F835=""),INDEX(Mal!I$9:I$431,(COUNT($H$108:$H835)-COUNTIF($V$108:$V835,"")),0),""))</f>
        <v>#N/A</v>
      </c>
      <c r="X835" s="39" t="e">
        <f>IF($E835="",IF(INDEX(Mal!J$9:J$431,COUNTIF($E$108:$F834,"")-COUNT($H$108:$H834)+1,0)=X834,"",INDEX(Mal!J$9:J$431,COUNTIF($E$108:$F834,"")-COUNT($H$108:$H834)+1,0)),"")</f>
        <v>#N/A</v>
      </c>
      <c r="Y835" s="39" t="e">
        <f>IF(AND(Y834="",$H835=$H834),"",IF(VLOOKUP($H835,Mal!$A$9:$T$431,20,0)='Sales Orders'!Y834,"",VLOOKUP($H835,Mal!$A$9:$T$431,20,0)))</f>
        <v>#N/A</v>
      </c>
      <c r="Z835" s="39" t="e">
        <f t="shared" si="45"/>
        <v>#N/A</v>
      </c>
    </row>
    <row r="836" spans="1:26">
      <c r="A836" t="str">
        <f>IFERROR(IF(VLOOKUP(H836,Mal!$A$9:$A$431,1,0),"","END"),"END")</f>
        <v>END</v>
      </c>
      <c r="B836" s="39" t="e">
        <f>IF($E836="",IF(INDEX(Mal!$D$9:$D$431,COUNTIF($E$108:$F835,"")-COUNT($H$108:$H835)+1,0)=B835,"",INDEX(Mal!$D$9:$D$431,COUNTIF($E$108:$F835,"")-COUNT($H$108:$H835)+1,0)),"")</f>
        <v>#N/A</v>
      </c>
      <c r="C836" s="39" t="e">
        <f t="shared" si="46"/>
        <v>#N/A</v>
      </c>
      <c r="D836" s="39" t="e">
        <f>IF($E836="",IF(INDEX(Mal!$F$9:$F$431,COUNTIF($E$108:$F835,"")-COUNT($H$108:$H835)+1,0)=D835,"",INDEX(Mal!$F$9:$F$431,COUNTIF($E$108:$F835,"")-COUNT($H$108:$H835)+1,0)),"")</f>
        <v>#N/A</v>
      </c>
      <c r="E836" s="39" t="e">
        <f>IF(AND(E835="",$H836=$H835),"",IF(VLOOKUP(H836,Mal!$A$9:$B$431,2,0)='Sales Orders'!E835,"",VLOOKUP($H836,Mal!$A$9:$B$431,2,0)))</f>
        <v>#N/A</v>
      </c>
      <c r="F836" s="39" t="e">
        <f>IF($E836="",IF(INDEX(Mal!$C$9:$C$431,COUNTIF($E$108:$F835,"")-COUNT($H$108:$H835)+1,0)=F835,"",INDEX(Mal!$C$9:$C$431,COUNTIF($E$108:$F835,"")-COUNT($H$108:$H835)+1,0)),"")</f>
        <v>#N/A</v>
      </c>
      <c r="G836" s="39" t="e">
        <f t="shared" si="47"/>
        <v>#N/A</v>
      </c>
      <c r="H836" s="39">
        <f>IF(COUNTIF(Mal!$A$9:$A$431,'Sales Orders'!H835)+COUNTIFS(Mal!$A$9:$A$431,H835,Mal!$B$9:$B$431,"&lt;&gt;")+COUNTIFS(Mal!$A$9:$A$431,H835,Mal!$C$9:$C$431,"&lt;&gt;")=COUNTIF('Sales Orders'!$H$108:H835,'Sales Orders'!H835),'Sales Orders'!H835+1,'Sales Orders'!H835)</f>
        <v>2</v>
      </c>
      <c r="I836" s="39" t="e">
        <f>IF(E836="","",IF(Mal!$C$5="","",Mal!$C$5))</f>
        <v>#N/A</v>
      </c>
      <c r="J836" s="39" t="e">
        <f>IF(AND(J835="",$H836=$H835),"",IF(VLOOKUP($H836,Mal!$A$9:$H$431,7,0)='Sales Orders'!J835,"",VLOOKUP($H836,Mal!$A$9:$H$431,7,0)))</f>
        <v>#N/A</v>
      </c>
      <c r="K836" s="39" t="e">
        <f>IF(AND(K835="",$H836=$H835),"",IF(VLOOKUP($H836,Mal!$A$9:$H$431,8,0)='Sales Orders'!K835,"",VLOOKUP($H836,Mal!$A$9:$H$431,8,0)))</f>
        <v>#N/A</v>
      </c>
      <c r="L836" s="39" t="e">
        <f>IF(E836="","",IF(Mal!$C$6="","",Mal!$C$6))</f>
        <v>#N/A</v>
      </c>
      <c r="M836" s="39" t="e">
        <f>IF($E836="",IF(INDEX(Mal!K$9:K$431,COUNTIF($E$108:$F835,"")-COUNT($H$108:$H835)+1,0)=M835,"",INDEX(Mal!K$9:K$431,COUNTIF($E$108:$F835,"")-COUNT($H$108:$H835)+1,0)),"")</f>
        <v>#N/A</v>
      </c>
      <c r="N836" s="39" t="e">
        <f>IF($E836="",IF(INDEX(Mal!L$9:L$431,COUNTIF($E$108:$F835,"")-COUNT($H$108:$H835)+1,0)=N835,"",INDEX(Mal!L$9:L$431,COUNTIF($E$108:$F835,"")-COUNT($H$108:$H835)+1,0)),"")</f>
        <v>#N/A</v>
      </c>
      <c r="O836" s="39" t="e">
        <f>IF($E836="",IF(INDEX(Mal!M$9:M$431,COUNTIF($E$108:$F835,"")-COUNT($H$108:$H835)+1,0)=O835,"",INDEX(Mal!M$9:M$431,COUNTIF($E$108:$F835,"")-COUNT($H$108:$H835)+1,0)),"")</f>
        <v>#N/A</v>
      </c>
      <c r="P836" s="39" t="e">
        <f>IF($E836="",IF(INDEX(Mal!N$9:N$431,COUNTIF($E$108:$F835,"")-COUNT($H$108:$H835)+1,0)=P835,"",INDEX(Mal!N$9:N$431,COUNTIF($E$108:$F835,"")-COUNT($H$108:$H835)+1,0)),"")</f>
        <v>#N/A</v>
      </c>
      <c r="Q836" s="39" t="e">
        <f>IF($E836="",IF(INDEX(Mal!O$9:O$431,COUNTIF($E$108:$F835,"")-COUNT($H$108:$H835)+1,0)=Q835,"",INDEX(Mal!O$9:O$431,COUNTIF($E$108:$F835,"")-COUNT($H$108:$H835)+1,0)),"")</f>
        <v>#N/A</v>
      </c>
      <c r="R836" s="39" t="e">
        <f>IF($E836="",IF(INDEX(Mal!P$9:P$431,COUNTIF($E$108:$F835,"")-COUNT($H$108:$H835)+1,0)=R835,"",INDEX(Mal!P$9:P$431,COUNTIF($E$108:$F835,"")-COUNT($H$108:$H835)+1,0)),"")</f>
        <v>#N/A</v>
      </c>
      <c r="S836" s="39" t="e">
        <f>IF($E836="",IF(INDEX(Mal!Q$9:Q$431,COUNTIF($E$108:$F835,"")-COUNT($H$108:$H835)+1,0)=S835,"",INDEX(Mal!Q$9:Q$431,COUNTIF($E$108:$F835,"")-COUNT($H$108:$H835)+1,0)),"")</f>
        <v>#N/A</v>
      </c>
      <c r="T836" s="39" t="e">
        <f>IF($E836="",IF(INDEX(Mal!R$9:R$431,COUNTIF($E$108:$F835,"")-COUNT($H$108:$H835)+1,0)=T835,"",INDEX(Mal!R$9:R$431,COUNTIF($E$108:$F835,"")-COUNT($H$108:$H835)+1,0)),"")</f>
        <v>#N/A</v>
      </c>
      <c r="U836" s="39" t="e">
        <f>IF($E836="",IF(INDEX(Mal!S$9:S$431,COUNTIF($E$108:$F835,"")-COUNT($H$108:$H835)+1,0)=U835,"",INDEX(Mal!S$9:S$431,COUNTIF($E$108:$F835,"")-COUNT($H$108:$H835)+1,0)),"")</f>
        <v>#N/A</v>
      </c>
      <c r="V836" s="39" t="e">
        <f t="shared" si="44"/>
        <v>#N/A</v>
      </c>
      <c r="W836" s="39" t="e">
        <f>IF(IF(AND(E836="",F836=""),INDEX(Mal!I$9:I$431,(COUNT($H$108:$H836)-COUNTIF($V$108:$V836,"")),0),"")="","",IF(AND(E836="",F836=""),INDEX(Mal!I$9:I$431,(COUNT($H$108:$H836)-COUNTIF($V$108:$V836,"")),0),""))</f>
        <v>#N/A</v>
      </c>
      <c r="X836" s="39" t="e">
        <f>IF($E836="",IF(INDEX(Mal!J$9:J$431,COUNTIF($E$108:$F835,"")-COUNT($H$108:$H835)+1,0)=X835,"",INDEX(Mal!J$9:J$431,COUNTIF($E$108:$F835,"")-COUNT($H$108:$H835)+1,0)),"")</f>
        <v>#N/A</v>
      </c>
      <c r="Y836" s="39" t="e">
        <f>IF(AND(Y835="",$H836=$H835),"",IF(VLOOKUP($H836,Mal!$A$9:$T$431,20,0)='Sales Orders'!Y835,"",VLOOKUP($H836,Mal!$A$9:$T$431,20,0)))</f>
        <v>#N/A</v>
      </c>
      <c r="Z836" s="39" t="e">
        <f t="shared" si="45"/>
        <v>#N/A</v>
      </c>
    </row>
    <row r="837" spans="1:26">
      <c r="A837" t="str">
        <f>IFERROR(IF(VLOOKUP(H837,Mal!$A$9:$A$431,1,0),"","END"),"END")</f>
        <v>END</v>
      </c>
      <c r="B837" s="39" t="e">
        <f>IF($E837="",IF(INDEX(Mal!$D$9:$D$431,COUNTIF($E$108:$F836,"")-COUNT($H$108:$H836)+1,0)=B836,"",INDEX(Mal!$D$9:$D$431,COUNTIF($E$108:$F836,"")-COUNT($H$108:$H836)+1,0)),"")</f>
        <v>#N/A</v>
      </c>
      <c r="C837" s="39" t="e">
        <f t="shared" si="46"/>
        <v>#N/A</v>
      </c>
      <c r="D837" s="39" t="e">
        <f>IF($E837="",IF(INDEX(Mal!$F$9:$F$431,COUNTIF($E$108:$F836,"")-COUNT($H$108:$H836)+1,0)=D836,"",INDEX(Mal!$F$9:$F$431,COUNTIF($E$108:$F836,"")-COUNT($H$108:$H836)+1,0)),"")</f>
        <v>#N/A</v>
      </c>
      <c r="E837" s="39" t="e">
        <f>IF(AND(E836="",$H837=$H836),"",IF(VLOOKUP(H837,Mal!$A$9:$B$431,2,0)='Sales Orders'!E836,"",VLOOKUP($H837,Mal!$A$9:$B$431,2,0)))</f>
        <v>#N/A</v>
      </c>
      <c r="F837" s="39" t="e">
        <f>IF($E837="",IF(INDEX(Mal!$C$9:$C$431,COUNTIF($E$108:$F836,"")-COUNT($H$108:$H836)+1,0)=F836,"",INDEX(Mal!$C$9:$C$431,COUNTIF($E$108:$F836,"")-COUNT($H$108:$H836)+1,0)),"")</f>
        <v>#N/A</v>
      </c>
      <c r="G837" s="39" t="e">
        <f t="shared" si="47"/>
        <v>#N/A</v>
      </c>
      <c r="H837" s="39">
        <f>IF(COUNTIF(Mal!$A$9:$A$431,'Sales Orders'!H836)+COUNTIFS(Mal!$A$9:$A$431,H836,Mal!$B$9:$B$431,"&lt;&gt;")+COUNTIFS(Mal!$A$9:$A$431,H836,Mal!$C$9:$C$431,"&lt;&gt;")=COUNTIF('Sales Orders'!$H$108:H836,'Sales Orders'!H836),'Sales Orders'!H836+1,'Sales Orders'!H836)</f>
        <v>2</v>
      </c>
      <c r="I837" s="39" t="e">
        <f>IF(E837="","",IF(Mal!$C$5="","",Mal!$C$5))</f>
        <v>#N/A</v>
      </c>
      <c r="J837" s="39" t="e">
        <f>IF(AND(J836="",$H837=$H836),"",IF(VLOOKUP($H837,Mal!$A$9:$H$431,7,0)='Sales Orders'!J836,"",VLOOKUP($H837,Mal!$A$9:$H$431,7,0)))</f>
        <v>#N/A</v>
      </c>
      <c r="K837" s="39" t="e">
        <f>IF(AND(K836="",$H837=$H836),"",IF(VLOOKUP($H837,Mal!$A$9:$H$431,8,0)='Sales Orders'!K836,"",VLOOKUP($H837,Mal!$A$9:$H$431,8,0)))</f>
        <v>#N/A</v>
      </c>
      <c r="L837" s="39" t="e">
        <f>IF(E837="","",IF(Mal!$C$6="","",Mal!$C$6))</f>
        <v>#N/A</v>
      </c>
      <c r="M837" s="39" t="e">
        <f>IF($E837="",IF(INDEX(Mal!K$9:K$431,COUNTIF($E$108:$F836,"")-COUNT($H$108:$H836)+1,0)=M836,"",INDEX(Mal!K$9:K$431,COUNTIF($E$108:$F836,"")-COUNT($H$108:$H836)+1,0)),"")</f>
        <v>#N/A</v>
      </c>
      <c r="N837" s="39" t="e">
        <f>IF($E837="",IF(INDEX(Mal!L$9:L$431,COUNTIF($E$108:$F836,"")-COUNT($H$108:$H836)+1,0)=N836,"",INDEX(Mal!L$9:L$431,COUNTIF($E$108:$F836,"")-COUNT($H$108:$H836)+1,0)),"")</f>
        <v>#N/A</v>
      </c>
      <c r="O837" s="39" t="e">
        <f>IF($E837="",IF(INDEX(Mal!M$9:M$431,COUNTIF($E$108:$F836,"")-COUNT($H$108:$H836)+1,0)=O836,"",INDEX(Mal!M$9:M$431,COUNTIF($E$108:$F836,"")-COUNT($H$108:$H836)+1,0)),"")</f>
        <v>#N/A</v>
      </c>
      <c r="P837" s="39" t="e">
        <f>IF($E837="",IF(INDEX(Mal!N$9:N$431,COUNTIF($E$108:$F836,"")-COUNT($H$108:$H836)+1,0)=P836,"",INDEX(Mal!N$9:N$431,COUNTIF($E$108:$F836,"")-COUNT($H$108:$H836)+1,0)),"")</f>
        <v>#N/A</v>
      </c>
      <c r="Q837" s="39" t="e">
        <f>IF($E837="",IF(INDEX(Mal!O$9:O$431,COUNTIF($E$108:$F836,"")-COUNT($H$108:$H836)+1,0)=Q836,"",INDEX(Mal!O$9:O$431,COUNTIF($E$108:$F836,"")-COUNT($H$108:$H836)+1,0)),"")</f>
        <v>#N/A</v>
      </c>
      <c r="R837" s="39" t="e">
        <f>IF($E837="",IF(INDEX(Mal!P$9:P$431,COUNTIF($E$108:$F836,"")-COUNT($H$108:$H836)+1,0)=R836,"",INDEX(Mal!P$9:P$431,COUNTIF($E$108:$F836,"")-COUNT($H$108:$H836)+1,0)),"")</f>
        <v>#N/A</v>
      </c>
      <c r="S837" s="39" t="e">
        <f>IF($E837="",IF(INDEX(Mal!Q$9:Q$431,COUNTIF($E$108:$F836,"")-COUNT($H$108:$H836)+1,0)=S836,"",INDEX(Mal!Q$9:Q$431,COUNTIF($E$108:$F836,"")-COUNT($H$108:$H836)+1,0)),"")</f>
        <v>#N/A</v>
      </c>
      <c r="T837" s="39" t="e">
        <f>IF($E837="",IF(INDEX(Mal!R$9:R$431,COUNTIF($E$108:$F836,"")-COUNT($H$108:$H836)+1,0)=T836,"",INDEX(Mal!R$9:R$431,COUNTIF($E$108:$F836,"")-COUNT($H$108:$H836)+1,0)),"")</f>
        <v>#N/A</v>
      </c>
      <c r="U837" s="39" t="e">
        <f>IF($E837="",IF(INDEX(Mal!S$9:S$431,COUNTIF($E$108:$F836,"")-COUNT($H$108:$H836)+1,0)=U836,"",INDEX(Mal!S$9:S$431,COUNTIF($E$108:$F836,"")-COUNT($H$108:$H836)+1,0)),"")</f>
        <v>#N/A</v>
      </c>
      <c r="V837" s="39" t="e">
        <f t="shared" si="44"/>
        <v>#N/A</v>
      </c>
      <c r="W837" s="39" t="e">
        <f>IF(IF(AND(E837="",F837=""),INDEX(Mal!I$9:I$431,(COUNT($H$108:$H837)-COUNTIF($V$108:$V837,"")),0),"")="","",IF(AND(E837="",F837=""),INDEX(Mal!I$9:I$431,(COUNT($H$108:$H837)-COUNTIF($V$108:$V837,"")),0),""))</f>
        <v>#N/A</v>
      </c>
      <c r="X837" s="39" t="e">
        <f>IF($E837="",IF(INDEX(Mal!J$9:J$431,COUNTIF($E$108:$F836,"")-COUNT($H$108:$H836)+1,0)=X836,"",INDEX(Mal!J$9:J$431,COUNTIF($E$108:$F836,"")-COUNT($H$108:$H836)+1,0)),"")</f>
        <v>#N/A</v>
      </c>
      <c r="Y837" s="39" t="e">
        <f>IF(AND(Y836="",$H837=$H836),"",IF(VLOOKUP($H837,Mal!$A$9:$T$431,20,0)='Sales Orders'!Y836,"",VLOOKUP($H837,Mal!$A$9:$T$431,20,0)))</f>
        <v>#N/A</v>
      </c>
      <c r="Z837" s="39" t="e">
        <f t="shared" si="45"/>
        <v>#N/A</v>
      </c>
    </row>
    <row r="838" spans="1:26">
      <c r="A838" t="str">
        <f>IFERROR(IF(VLOOKUP(H838,Mal!$A$9:$A$431,1,0),"","END"),"END")</f>
        <v>END</v>
      </c>
      <c r="B838" s="39" t="e">
        <f>IF($E838="",IF(INDEX(Mal!$D$9:$D$431,COUNTIF($E$108:$F837,"")-COUNT($H$108:$H837)+1,0)=B837,"",INDEX(Mal!$D$9:$D$431,COUNTIF($E$108:$F837,"")-COUNT($H$108:$H837)+1,0)),"")</f>
        <v>#N/A</v>
      </c>
      <c r="C838" s="39" t="e">
        <f t="shared" si="46"/>
        <v>#N/A</v>
      </c>
      <c r="D838" s="39" t="e">
        <f>IF($E838="",IF(INDEX(Mal!$F$9:$F$431,COUNTIF($E$108:$F837,"")-COUNT($H$108:$H837)+1,0)=D837,"",INDEX(Mal!$F$9:$F$431,COUNTIF($E$108:$F837,"")-COUNT($H$108:$H837)+1,0)),"")</f>
        <v>#N/A</v>
      </c>
      <c r="E838" s="39" t="e">
        <f>IF(AND(E837="",$H838=$H837),"",IF(VLOOKUP(H838,Mal!$A$9:$B$431,2,0)='Sales Orders'!E837,"",VLOOKUP($H838,Mal!$A$9:$B$431,2,0)))</f>
        <v>#N/A</v>
      </c>
      <c r="F838" s="39" t="e">
        <f>IF($E838="",IF(INDEX(Mal!$C$9:$C$431,COUNTIF($E$108:$F837,"")-COUNT($H$108:$H837)+1,0)=F837,"",INDEX(Mal!$C$9:$C$431,COUNTIF($E$108:$F837,"")-COUNT($H$108:$H837)+1,0)),"")</f>
        <v>#N/A</v>
      </c>
      <c r="G838" s="39" t="e">
        <f t="shared" si="47"/>
        <v>#N/A</v>
      </c>
      <c r="H838" s="39">
        <f>IF(COUNTIF(Mal!$A$9:$A$431,'Sales Orders'!H837)+COUNTIFS(Mal!$A$9:$A$431,H837,Mal!$B$9:$B$431,"&lt;&gt;")+COUNTIFS(Mal!$A$9:$A$431,H837,Mal!$C$9:$C$431,"&lt;&gt;")=COUNTIF('Sales Orders'!$H$108:H837,'Sales Orders'!H837),'Sales Orders'!H837+1,'Sales Orders'!H837)</f>
        <v>2</v>
      </c>
      <c r="I838" s="39" t="e">
        <f>IF(E838="","",IF(Mal!$C$5="","",Mal!$C$5))</f>
        <v>#N/A</v>
      </c>
      <c r="J838" s="39" t="e">
        <f>IF(AND(J837="",$H838=$H837),"",IF(VLOOKUP($H838,Mal!$A$9:$H$431,7,0)='Sales Orders'!J837,"",VLOOKUP($H838,Mal!$A$9:$H$431,7,0)))</f>
        <v>#N/A</v>
      </c>
      <c r="K838" s="39" t="e">
        <f>IF(AND(K837="",$H838=$H837),"",IF(VLOOKUP($H838,Mal!$A$9:$H$431,8,0)='Sales Orders'!K837,"",VLOOKUP($H838,Mal!$A$9:$H$431,8,0)))</f>
        <v>#N/A</v>
      </c>
      <c r="L838" s="39" t="e">
        <f>IF(E838="","",IF(Mal!$C$6="","",Mal!$C$6))</f>
        <v>#N/A</v>
      </c>
      <c r="M838" s="39" t="e">
        <f>IF($E838="",IF(INDEX(Mal!K$9:K$431,COUNTIF($E$108:$F837,"")-COUNT($H$108:$H837)+1,0)=M837,"",INDEX(Mal!K$9:K$431,COUNTIF($E$108:$F837,"")-COUNT($H$108:$H837)+1,0)),"")</f>
        <v>#N/A</v>
      </c>
      <c r="N838" s="39" t="e">
        <f>IF($E838="",IF(INDEX(Mal!L$9:L$431,COUNTIF($E$108:$F837,"")-COUNT($H$108:$H837)+1,0)=N837,"",INDEX(Mal!L$9:L$431,COUNTIF($E$108:$F837,"")-COUNT($H$108:$H837)+1,0)),"")</f>
        <v>#N/A</v>
      </c>
      <c r="O838" s="39" t="e">
        <f>IF($E838="",IF(INDEX(Mal!M$9:M$431,COUNTIF($E$108:$F837,"")-COUNT($H$108:$H837)+1,0)=O837,"",INDEX(Mal!M$9:M$431,COUNTIF($E$108:$F837,"")-COUNT($H$108:$H837)+1,0)),"")</f>
        <v>#N/A</v>
      </c>
      <c r="P838" s="39" t="e">
        <f>IF($E838="",IF(INDEX(Mal!N$9:N$431,COUNTIF($E$108:$F837,"")-COUNT($H$108:$H837)+1,0)=P837,"",INDEX(Mal!N$9:N$431,COUNTIF($E$108:$F837,"")-COUNT($H$108:$H837)+1,0)),"")</f>
        <v>#N/A</v>
      </c>
      <c r="Q838" s="39" t="e">
        <f>IF($E838="",IF(INDEX(Mal!O$9:O$431,COUNTIF($E$108:$F837,"")-COUNT($H$108:$H837)+1,0)=Q837,"",INDEX(Mal!O$9:O$431,COUNTIF($E$108:$F837,"")-COUNT($H$108:$H837)+1,0)),"")</f>
        <v>#N/A</v>
      </c>
      <c r="R838" s="39" t="e">
        <f>IF($E838="",IF(INDEX(Mal!P$9:P$431,COUNTIF($E$108:$F837,"")-COUNT($H$108:$H837)+1,0)=R837,"",INDEX(Mal!P$9:P$431,COUNTIF($E$108:$F837,"")-COUNT($H$108:$H837)+1,0)),"")</f>
        <v>#N/A</v>
      </c>
      <c r="S838" s="39" t="e">
        <f>IF($E838="",IF(INDEX(Mal!Q$9:Q$431,COUNTIF($E$108:$F837,"")-COUNT($H$108:$H837)+1,0)=S837,"",INDEX(Mal!Q$9:Q$431,COUNTIF($E$108:$F837,"")-COUNT($H$108:$H837)+1,0)),"")</f>
        <v>#N/A</v>
      </c>
      <c r="T838" s="39" t="e">
        <f>IF($E838="",IF(INDEX(Mal!R$9:R$431,COUNTIF($E$108:$F837,"")-COUNT($H$108:$H837)+1,0)=T837,"",INDEX(Mal!R$9:R$431,COUNTIF($E$108:$F837,"")-COUNT($H$108:$H837)+1,0)),"")</f>
        <v>#N/A</v>
      </c>
      <c r="U838" s="39" t="e">
        <f>IF($E838="",IF(INDEX(Mal!S$9:S$431,COUNTIF($E$108:$F837,"")-COUNT($H$108:$H837)+1,0)=U837,"",INDEX(Mal!S$9:S$431,COUNTIF($E$108:$F837,"")-COUNT($H$108:$H837)+1,0)),"")</f>
        <v>#N/A</v>
      </c>
      <c r="V838" s="39" t="e">
        <f t="shared" si="44"/>
        <v>#N/A</v>
      </c>
      <c r="W838" s="39" t="e">
        <f>IF(IF(AND(E838="",F838=""),INDEX(Mal!I$9:I$431,(COUNT($H$108:$H838)-COUNTIF($V$108:$V838,"")),0),"")="","",IF(AND(E838="",F838=""),INDEX(Mal!I$9:I$431,(COUNT($H$108:$H838)-COUNTIF($V$108:$V838,"")),0),""))</f>
        <v>#N/A</v>
      </c>
      <c r="X838" s="39" t="e">
        <f>IF($E838="",IF(INDEX(Mal!J$9:J$431,COUNTIF($E$108:$F837,"")-COUNT($H$108:$H837)+1,0)=X837,"",INDEX(Mal!J$9:J$431,COUNTIF($E$108:$F837,"")-COUNT($H$108:$H837)+1,0)),"")</f>
        <v>#N/A</v>
      </c>
      <c r="Y838" s="39" t="e">
        <f>IF(AND(Y837="",$H838=$H837),"",IF(VLOOKUP($H838,Mal!$A$9:$T$431,20,0)='Sales Orders'!Y837,"",VLOOKUP($H838,Mal!$A$9:$T$431,20,0)))</f>
        <v>#N/A</v>
      </c>
      <c r="Z838" s="39" t="e">
        <f t="shared" si="45"/>
        <v>#N/A</v>
      </c>
    </row>
    <row r="839" spans="1:26">
      <c r="A839" t="str">
        <f>IFERROR(IF(VLOOKUP(H839,Mal!$A$9:$A$431,1,0),"","END"),"END")</f>
        <v>END</v>
      </c>
      <c r="B839" s="39" t="e">
        <f>IF($E839="",IF(INDEX(Mal!$D$9:$D$431,COUNTIF($E$108:$F838,"")-COUNT($H$108:$H838)+1,0)=B838,"",INDEX(Mal!$D$9:$D$431,COUNTIF($E$108:$F838,"")-COUNT($H$108:$H838)+1,0)),"")</f>
        <v>#N/A</v>
      </c>
      <c r="C839" s="39" t="e">
        <f t="shared" si="46"/>
        <v>#N/A</v>
      </c>
      <c r="D839" s="39" t="e">
        <f>IF($E839="",IF(INDEX(Mal!$F$9:$F$431,COUNTIF($E$108:$F838,"")-COUNT($H$108:$H838)+1,0)=D838,"",INDEX(Mal!$F$9:$F$431,COUNTIF($E$108:$F838,"")-COUNT($H$108:$H838)+1,0)),"")</f>
        <v>#N/A</v>
      </c>
      <c r="E839" s="39" t="e">
        <f>IF(AND(E838="",$H839=$H838),"",IF(VLOOKUP(H839,Mal!$A$9:$B$431,2,0)='Sales Orders'!E838,"",VLOOKUP($H839,Mal!$A$9:$B$431,2,0)))</f>
        <v>#N/A</v>
      </c>
      <c r="F839" s="39" t="e">
        <f>IF($E839="",IF(INDEX(Mal!$C$9:$C$431,COUNTIF($E$108:$F838,"")-COUNT($H$108:$H838)+1,0)=F838,"",INDEX(Mal!$C$9:$C$431,COUNTIF($E$108:$F838,"")-COUNT($H$108:$H838)+1,0)),"")</f>
        <v>#N/A</v>
      </c>
      <c r="G839" s="39" t="e">
        <f t="shared" si="47"/>
        <v>#N/A</v>
      </c>
      <c r="H839" s="39">
        <f>IF(COUNTIF(Mal!$A$9:$A$431,'Sales Orders'!H838)+COUNTIFS(Mal!$A$9:$A$431,H838,Mal!$B$9:$B$431,"&lt;&gt;")+COUNTIFS(Mal!$A$9:$A$431,H838,Mal!$C$9:$C$431,"&lt;&gt;")=COUNTIF('Sales Orders'!$H$108:H838,'Sales Orders'!H838),'Sales Orders'!H838+1,'Sales Orders'!H838)</f>
        <v>2</v>
      </c>
      <c r="I839" s="39" t="e">
        <f>IF(E839="","",IF(Mal!$C$5="","",Mal!$C$5))</f>
        <v>#N/A</v>
      </c>
      <c r="J839" s="39" t="e">
        <f>IF(AND(J838="",$H839=$H838),"",IF(VLOOKUP($H839,Mal!$A$9:$H$431,7,0)='Sales Orders'!J838,"",VLOOKUP($H839,Mal!$A$9:$H$431,7,0)))</f>
        <v>#N/A</v>
      </c>
      <c r="K839" s="39" t="e">
        <f>IF(AND(K838="",$H839=$H838),"",IF(VLOOKUP($H839,Mal!$A$9:$H$431,8,0)='Sales Orders'!K838,"",VLOOKUP($H839,Mal!$A$9:$H$431,8,0)))</f>
        <v>#N/A</v>
      </c>
      <c r="L839" s="39" t="e">
        <f>IF(E839="","",IF(Mal!$C$6="","",Mal!$C$6))</f>
        <v>#N/A</v>
      </c>
      <c r="M839" s="39" t="e">
        <f>IF($E839="",IF(INDEX(Mal!K$9:K$431,COUNTIF($E$108:$F838,"")-COUNT($H$108:$H838)+1,0)=M838,"",INDEX(Mal!K$9:K$431,COUNTIF($E$108:$F838,"")-COUNT($H$108:$H838)+1,0)),"")</f>
        <v>#N/A</v>
      </c>
      <c r="N839" s="39" t="e">
        <f>IF($E839="",IF(INDEX(Mal!L$9:L$431,COUNTIF($E$108:$F838,"")-COUNT($H$108:$H838)+1,0)=N838,"",INDEX(Mal!L$9:L$431,COUNTIF($E$108:$F838,"")-COUNT($H$108:$H838)+1,0)),"")</f>
        <v>#N/A</v>
      </c>
      <c r="O839" s="39" t="e">
        <f>IF($E839="",IF(INDEX(Mal!M$9:M$431,COUNTIF($E$108:$F838,"")-COUNT($H$108:$H838)+1,0)=O838,"",INDEX(Mal!M$9:M$431,COUNTIF($E$108:$F838,"")-COUNT($H$108:$H838)+1,0)),"")</f>
        <v>#N/A</v>
      </c>
      <c r="P839" s="39" t="e">
        <f>IF($E839="",IF(INDEX(Mal!N$9:N$431,COUNTIF($E$108:$F838,"")-COUNT($H$108:$H838)+1,0)=P838,"",INDEX(Mal!N$9:N$431,COUNTIF($E$108:$F838,"")-COUNT($H$108:$H838)+1,0)),"")</f>
        <v>#N/A</v>
      </c>
      <c r="Q839" s="39" t="e">
        <f>IF($E839="",IF(INDEX(Mal!O$9:O$431,COUNTIF($E$108:$F838,"")-COUNT($H$108:$H838)+1,0)=Q838,"",INDEX(Mal!O$9:O$431,COUNTIF($E$108:$F838,"")-COUNT($H$108:$H838)+1,0)),"")</f>
        <v>#N/A</v>
      </c>
      <c r="R839" s="39" t="e">
        <f>IF($E839="",IF(INDEX(Mal!P$9:P$431,COUNTIF($E$108:$F838,"")-COUNT($H$108:$H838)+1,0)=R838,"",INDEX(Mal!P$9:P$431,COUNTIF($E$108:$F838,"")-COUNT($H$108:$H838)+1,0)),"")</f>
        <v>#N/A</v>
      </c>
      <c r="S839" s="39" t="e">
        <f>IF($E839="",IF(INDEX(Mal!Q$9:Q$431,COUNTIF($E$108:$F838,"")-COUNT($H$108:$H838)+1,0)=S838,"",INDEX(Mal!Q$9:Q$431,COUNTIF($E$108:$F838,"")-COUNT($H$108:$H838)+1,0)),"")</f>
        <v>#N/A</v>
      </c>
      <c r="T839" s="39" t="e">
        <f>IF($E839="",IF(INDEX(Mal!R$9:R$431,COUNTIF($E$108:$F838,"")-COUNT($H$108:$H838)+1,0)=T838,"",INDEX(Mal!R$9:R$431,COUNTIF($E$108:$F838,"")-COUNT($H$108:$H838)+1,0)),"")</f>
        <v>#N/A</v>
      </c>
      <c r="U839" s="39" t="e">
        <f>IF($E839="",IF(INDEX(Mal!S$9:S$431,COUNTIF($E$108:$F838,"")-COUNT($H$108:$H838)+1,0)=U838,"",INDEX(Mal!S$9:S$431,COUNTIF($E$108:$F838,"")-COUNT($H$108:$H838)+1,0)),"")</f>
        <v>#N/A</v>
      </c>
      <c r="V839" s="39" t="e">
        <f t="shared" si="44"/>
        <v>#N/A</v>
      </c>
      <c r="W839" s="39" t="e">
        <f>IF(IF(AND(E839="",F839=""),INDEX(Mal!I$9:I$431,(COUNT($H$108:$H839)-COUNTIF($V$108:$V839,"")),0),"")="","",IF(AND(E839="",F839=""),INDEX(Mal!I$9:I$431,(COUNT($H$108:$H839)-COUNTIF($V$108:$V839,"")),0),""))</f>
        <v>#N/A</v>
      </c>
      <c r="X839" s="39" t="e">
        <f>IF($E839="",IF(INDEX(Mal!J$9:J$431,COUNTIF($E$108:$F838,"")-COUNT($H$108:$H838)+1,0)=X838,"",INDEX(Mal!J$9:J$431,COUNTIF($E$108:$F838,"")-COUNT($H$108:$H838)+1,0)),"")</f>
        <v>#N/A</v>
      </c>
      <c r="Y839" s="39" t="e">
        <f>IF(AND(Y838="",$H839=$H838),"",IF(VLOOKUP($H839,Mal!$A$9:$T$431,20,0)='Sales Orders'!Y838,"",VLOOKUP($H839,Mal!$A$9:$T$431,20,0)))</f>
        <v>#N/A</v>
      </c>
      <c r="Z839" s="39" t="e">
        <f t="shared" si="45"/>
        <v>#N/A</v>
      </c>
    </row>
    <row r="840" spans="1:26">
      <c r="A840" t="str">
        <f>IFERROR(IF(VLOOKUP(H840,Mal!$A$9:$A$431,1,0),"","END"),"END")</f>
        <v>END</v>
      </c>
      <c r="B840" s="39" t="e">
        <f>IF($E840="",IF(INDEX(Mal!$D$9:$D$431,COUNTIF($E$108:$F839,"")-COUNT($H$108:$H839)+1,0)=B839,"",INDEX(Mal!$D$9:$D$431,COUNTIF($E$108:$F839,"")-COUNT($H$108:$H839)+1,0)),"")</f>
        <v>#N/A</v>
      </c>
      <c r="C840" s="39" t="e">
        <f t="shared" si="46"/>
        <v>#N/A</v>
      </c>
      <c r="D840" s="39" t="e">
        <f>IF($E840="",IF(INDEX(Mal!$F$9:$F$431,COUNTIF($E$108:$F839,"")-COUNT($H$108:$H839)+1,0)=D839,"",INDEX(Mal!$F$9:$F$431,COUNTIF($E$108:$F839,"")-COUNT($H$108:$H839)+1,0)),"")</f>
        <v>#N/A</v>
      </c>
      <c r="E840" s="39" t="e">
        <f>IF(AND(E839="",$H840=$H839),"",IF(VLOOKUP(H840,Mal!$A$9:$B$431,2,0)='Sales Orders'!E839,"",VLOOKUP($H840,Mal!$A$9:$B$431,2,0)))</f>
        <v>#N/A</v>
      </c>
      <c r="F840" s="39" t="e">
        <f>IF($E840="",IF(INDEX(Mal!$C$9:$C$431,COUNTIF($E$108:$F839,"")-COUNT($H$108:$H839)+1,0)=F839,"",INDEX(Mal!$C$9:$C$431,COUNTIF($E$108:$F839,"")-COUNT($H$108:$H839)+1,0)),"")</f>
        <v>#N/A</v>
      </c>
      <c r="G840" s="39" t="e">
        <f t="shared" si="47"/>
        <v>#N/A</v>
      </c>
      <c r="H840" s="39">
        <f>IF(COUNTIF(Mal!$A$9:$A$431,'Sales Orders'!H839)+COUNTIFS(Mal!$A$9:$A$431,H839,Mal!$B$9:$B$431,"&lt;&gt;")+COUNTIFS(Mal!$A$9:$A$431,H839,Mal!$C$9:$C$431,"&lt;&gt;")=COUNTIF('Sales Orders'!$H$108:H839,'Sales Orders'!H839),'Sales Orders'!H839+1,'Sales Orders'!H839)</f>
        <v>2</v>
      </c>
      <c r="I840" s="39" t="e">
        <f>IF(E840="","",IF(Mal!$C$5="","",Mal!$C$5))</f>
        <v>#N/A</v>
      </c>
      <c r="J840" s="39" t="e">
        <f>IF(AND(J839="",$H840=$H839),"",IF(VLOOKUP($H840,Mal!$A$9:$H$431,7,0)='Sales Orders'!J839,"",VLOOKUP($H840,Mal!$A$9:$H$431,7,0)))</f>
        <v>#N/A</v>
      </c>
      <c r="K840" s="39" t="e">
        <f>IF(AND(K839="",$H840=$H839),"",IF(VLOOKUP($H840,Mal!$A$9:$H$431,8,0)='Sales Orders'!K839,"",VLOOKUP($H840,Mal!$A$9:$H$431,8,0)))</f>
        <v>#N/A</v>
      </c>
      <c r="L840" s="39" t="e">
        <f>IF(E840="","",IF(Mal!$C$6="","",Mal!$C$6))</f>
        <v>#N/A</v>
      </c>
      <c r="M840" s="39" t="e">
        <f>IF($E840="",IF(INDEX(Mal!K$9:K$431,COUNTIF($E$108:$F839,"")-COUNT($H$108:$H839)+1,0)=M839,"",INDEX(Mal!K$9:K$431,COUNTIF($E$108:$F839,"")-COUNT($H$108:$H839)+1,0)),"")</f>
        <v>#N/A</v>
      </c>
      <c r="N840" s="39" t="e">
        <f>IF($E840="",IF(INDEX(Mal!L$9:L$431,COUNTIF($E$108:$F839,"")-COUNT($H$108:$H839)+1,0)=N839,"",INDEX(Mal!L$9:L$431,COUNTIF($E$108:$F839,"")-COUNT($H$108:$H839)+1,0)),"")</f>
        <v>#N/A</v>
      </c>
      <c r="O840" s="39" t="e">
        <f>IF($E840="",IF(INDEX(Mal!M$9:M$431,COUNTIF($E$108:$F839,"")-COUNT($H$108:$H839)+1,0)=O839,"",INDEX(Mal!M$9:M$431,COUNTIF($E$108:$F839,"")-COUNT($H$108:$H839)+1,0)),"")</f>
        <v>#N/A</v>
      </c>
      <c r="P840" s="39" t="e">
        <f>IF($E840="",IF(INDEX(Mal!N$9:N$431,COUNTIF($E$108:$F839,"")-COUNT($H$108:$H839)+1,0)=P839,"",INDEX(Mal!N$9:N$431,COUNTIF($E$108:$F839,"")-COUNT($H$108:$H839)+1,0)),"")</f>
        <v>#N/A</v>
      </c>
      <c r="Q840" s="39" t="e">
        <f>IF($E840="",IF(INDEX(Mal!O$9:O$431,COUNTIF($E$108:$F839,"")-COUNT($H$108:$H839)+1,0)=Q839,"",INDEX(Mal!O$9:O$431,COUNTIF($E$108:$F839,"")-COUNT($H$108:$H839)+1,0)),"")</f>
        <v>#N/A</v>
      </c>
      <c r="R840" s="39" t="e">
        <f>IF($E840="",IF(INDEX(Mal!P$9:P$431,COUNTIF($E$108:$F839,"")-COUNT($H$108:$H839)+1,0)=R839,"",INDEX(Mal!P$9:P$431,COUNTIF($E$108:$F839,"")-COUNT($H$108:$H839)+1,0)),"")</f>
        <v>#N/A</v>
      </c>
      <c r="S840" s="39" t="e">
        <f>IF($E840="",IF(INDEX(Mal!Q$9:Q$431,COUNTIF($E$108:$F839,"")-COUNT($H$108:$H839)+1,0)=S839,"",INDEX(Mal!Q$9:Q$431,COUNTIF($E$108:$F839,"")-COUNT($H$108:$H839)+1,0)),"")</f>
        <v>#N/A</v>
      </c>
      <c r="T840" s="39" t="e">
        <f>IF($E840="",IF(INDEX(Mal!R$9:R$431,COUNTIF($E$108:$F839,"")-COUNT($H$108:$H839)+1,0)=T839,"",INDEX(Mal!R$9:R$431,COUNTIF($E$108:$F839,"")-COUNT($H$108:$H839)+1,0)),"")</f>
        <v>#N/A</v>
      </c>
      <c r="U840" s="39" t="e">
        <f>IF($E840="",IF(INDEX(Mal!S$9:S$431,COUNTIF($E$108:$F839,"")-COUNT($H$108:$H839)+1,0)=U839,"",INDEX(Mal!S$9:S$431,COUNTIF($E$108:$F839,"")-COUNT($H$108:$H839)+1,0)),"")</f>
        <v>#N/A</v>
      </c>
      <c r="V840" s="39" t="e">
        <f t="shared" si="44"/>
        <v>#N/A</v>
      </c>
      <c r="W840" s="39" t="e">
        <f>IF(IF(AND(E840="",F840=""),INDEX(Mal!I$9:I$431,(COUNT($H$108:$H840)-COUNTIF($V$108:$V840,"")),0),"")="","",IF(AND(E840="",F840=""),INDEX(Mal!I$9:I$431,(COUNT($H$108:$H840)-COUNTIF($V$108:$V840,"")),0),""))</f>
        <v>#N/A</v>
      </c>
      <c r="X840" s="39" t="e">
        <f>IF($E840="",IF(INDEX(Mal!J$9:J$431,COUNTIF($E$108:$F839,"")-COUNT($H$108:$H839)+1,0)=X839,"",INDEX(Mal!J$9:J$431,COUNTIF($E$108:$F839,"")-COUNT($H$108:$H839)+1,0)),"")</f>
        <v>#N/A</v>
      </c>
      <c r="Y840" s="39" t="e">
        <f>IF(AND(Y839="",$H840=$H839),"",IF(VLOOKUP($H840,Mal!$A$9:$T$431,20,0)='Sales Orders'!Y839,"",VLOOKUP($H840,Mal!$A$9:$T$431,20,0)))</f>
        <v>#N/A</v>
      </c>
      <c r="Z840" s="39" t="e">
        <f t="shared" si="45"/>
        <v>#N/A</v>
      </c>
    </row>
    <row r="841" spans="1:26">
      <c r="A841" t="str">
        <f>IFERROR(IF(VLOOKUP(H841,Mal!$A$9:$A$431,1,0),"","END"),"END")</f>
        <v>END</v>
      </c>
      <c r="B841" s="39" t="e">
        <f>IF($E841="",IF(INDEX(Mal!$D$9:$D$431,COUNTIF($E$108:$F840,"")-COUNT($H$108:$H840)+1,0)=B840,"",INDEX(Mal!$D$9:$D$431,COUNTIF($E$108:$F840,"")-COUNT($H$108:$H840)+1,0)),"")</f>
        <v>#N/A</v>
      </c>
      <c r="C841" s="39" t="e">
        <f t="shared" si="46"/>
        <v>#N/A</v>
      </c>
      <c r="D841" s="39" t="e">
        <f>IF($E841="",IF(INDEX(Mal!$F$9:$F$431,COUNTIF($E$108:$F840,"")-COUNT($H$108:$H840)+1,0)=D840,"",INDEX(Mal!$F$9:$F$431,COUNTIF($E$108:$F840,"")-COUNT($H$108:$H840)+1,0)),"")</f>
        <v>#N/A</v>
      </c>
      <c r="E841" s="39" t="e">
        <f>IF(AND(E840="",$H841=$H840),"",IF(VLOOKUP(H841,Mal!$A$9:$B$431,2,0)='Sales Orders'!E840,"",VLOOKUP($H841,Mal!$A$9:$B$431,2,0)))</f>
        <v>#N/A</v>
      </c>
      <c r="F841" s="39" t="e">
        <f>IF($E841="",IF(INDEX(Mal!$C$9:$C$431,COUNTIF($E$108:$F840,"")-COUNT($H$108:$H840)+1,0)=F840,"",INDEX(Mal!$C$9:$C$431,COUNTIF($E$108:$F840,"")-COUNT($H$108:$H840)+1,0)),"")</f>
        <v>#N/A</v>
      </c>
      <c r="G841" s="39" t="e">
        <f t="shared" si="47"/>
        <v>#N/A</v>
      </c>
      <c r="H841" s="39">
        <f>IF(COUNTIF(Mal!$A$9:$A$431,'Sales Orders'!H840)+COUNTIFS(Mal!$A$9:$A$431,H840,Mal!$B$9:$B$431,"&lt;&gt;")+COUNTIFS(Mal!$A$9:$A$431,H840,Mal!$C$9:$C$431,"&lt;&gt;")=COUNTIF('Sales Orders'!$H$108:H840,'Sales Orders'!H840),'Sales Orders'!H840+1,'Sales Orders'!H840)</f>
        <v>2</v>
      </c>
      <c r="I841" s="39" t="e">
        <f>IF(E841="","",IF(Mal!$C$5="","",Mal!$C$5))</f>
        <v>#N/A</v>
      </c>
      <c r="J841" s="39" t="e">
        <f>IF(AND(J840="",$H841=$H840),"",IF(VLOOKUP($H841,Mal!$A$9:$H$431,7,0)='Sales Orders'!J840,"",VLOOKUP($H841,Mal!$A$9:$H$431,7,0)))</f>
        <v>#N/A</v>
      </c>
      <c r="K841" s="39" t="e">
        <f>IF(AND(K840="",$H841=$H840),"",IF(VLOOKUP($H841,Mal!$A$9:$H$431,8,0)='Sales Orders'!K840,"",VLOOKUP($H841,Mal!$A$9:$H$431,8,0)))</f>
        <v>#N/A</v>
      </c>
      <c r="L841" s="39" t="e">
        <f>IF(E841="","",IF(Mal!$C$6="","",Mal!$C$6))</f>
        <v>#N/A</v>
      </c>
      <c r="M841" s="39" t="e">
        <f>IF($E841="",IF(INDEX(Mal!K$9:K$431,COUNTIF($E$108:$F840,"")-COUNT($H$108:$H840)+1,0)=M840,"",INDEX(Mal!K$9:K$431,COUNTIF($E$108:$F840,"")-COUNT($H$108:$H840)+1,0)),"")</f>
        <v>#N/A</v>
      </c>
      <c r="N841" s="39" t="e">
        <f>IF($E841="",IF(INDEX(Mal!L$9:L$431,COUNTIF($E$108:$F840,"")-COUNT($H$108:$H840)+1,0)=N840,"",INDEX(Mal!L$9:L$431,COUNTIF($E$108:$F840,"")-COUNT($H$108:$H840)+1,0)),"")</f>
        <v>#N/A</v>
      </c>
      <c r="O841" s="39" t="e">
        <f>IF($E841="",IF(INDEX(Mal!M$9:M$431,COUNTIF($E$108:$F840,"")-COUNT($H$108:$H840)+1,0)=O840,"",INDEX(Mal!M$9:M$431,COUNTIF($E$108:$F840,"")-COUNT($H$108:$H840)+1,0)),"")</f>
        <v>#N/A</v>
      </c>
      <c r="P841" s="39" t="e">
        <f>IF($E841="",IF(INDEX(Mal!N$9:N$431,COUNTIF($E$108:$F840,"")-COUNT($H$108:$H840)+1,0)=P840,"",INDEX(Mal!N$9:N$431,COUNTIF($E$108:$F840,"")-COUNT($H$108:$H840)+1,0)),"")</f>
        <v>#N/A</v>
      </c>
      <c r="Q841" s="39" t="e">
        <f>IF($E841="",IF(INDEX(Mal!O$9:O$431,COUNTIF($E$108:$F840,"")-COUNT($H$108:$H840)+1,0)=Q840,"",INDEX(Mal!O$9:O$431,COUNTIF($E$108:$F840,"")-COUNT($H$108:$H840)+1,0)),"")</f>
        <v>#N/A</v>
      </c>
      <c r="R841" s="39" t="e">
        <f>IF($E841="",IF(INDEX(Mal!P$9:P$431,COUNTIF($E$108:$F840,"")-COUNT($H$108:$H840)+1,0)=R840,"",INDEX(Mal!P$9:P$431,COUNTIF($E$108:$F840,"")-COUNT($H$108:$H840)+1,0)),"")</f>
        <v>#N/A</v>
      </c>
      <c r="S841" s="39" t="e">
        <f>IF($E841="",IF(INDEX(Mal!Q$9:Q$431,COUNTIF($E$108:$F840,"")-COUNT($H$108:$H840)+1,0)=S840,"",INDEX(Mal!Q$9:Q$431,COUNTIF($E$108:$F840,"")-COUNT($H$108:$H840)+1,0)),"")</f>
        <v>#N/A</v>
      </c>
      <c r="T841" s="39" t="e">
        <f>IF($E841="",IF(INDEX(Mal!R$9:R$431,COUNTIF($E$108:$F840,"")-COUNT($H$108:$H840)+1,0)=T840,"",INDEX(Mal!R$9:R$431,COUNTIF($E$108:$F840,"")-COUNT($H$108:$H840)+1,0)),"")</f>
        <v>#N/A</v>
      </c>
      <c r="U841" s="39" t="e">
        <f>IF($E841="",IF(INDEX(Mal!S$9:S$431,COUNTIF($E$108:$F840,"")-COUNT($H$108:$H840)+1,0)=U840,"",INDEX(Mal!S$9:S$431,COUNTIF($E$108:$F840,"")-COUNT($H$108:$H840)+1,0)),"")</f>
        <v>#N/A</v>
      </c>
      <c r="V841" s="39" t="e">
        <f t="shared" si="44"/>
        <v>#N/A</v>
      </c>
      <c r="W841" s="39" t="e">
        <f>IF(IF(AND(E841="",F841=""),INDEX(Mal!I$9:I$431,(COUNT($H$108:$H841)-COUNTIF($V$108:$V841,"")),0),"")="","",IF(AND(E841="",F841=""),INDEX(Mal!I$9:I$431,(COUNT($H$108:$H841)-COUNTIF($V$108:$V841,"")),0),""))</f>
        <v>#N/A</v>
      </c>
      <c r="X841" s="39" t="e">
        <f>IF($E841="",IF(INDEX(Mal!J$9:J$431,COUNTIF($E$108:$F840,"")-COUNT($H$108:$H840)+1,0)=X840,"",INDEX(Mal!J$9:J$431,COUNTIF($E$108:$F840,"")-COUNT($H$108:$H840)+1,0)),"")</f>
        <v>#N/A</v>
      </c>
      <c r="Y841" s="39" t="e">
        <f>IF(AND(Y840="",$H841=$H840),"",IF(VLOOKUP($H841,Mal!$A$9:$T$431,20,0)='Sales Orders'!Y840,"",VLOOKUP($H841,Mal!$A$9:$T$431,20,0)))</f>
        <v>#N/A</v>
      </c>
      <c r="Z841" s="39" t="e">
        <f t="shared" si="45"/>
        <v>#N/A</v>
      </c>
    </row>
    <row r="842" spans="1:26">
      <c r="A842" t="str">
        <f>IFERROR(IF(VLOOKUP(H842,Mal!$A$9:$A$431,1,0),"","END"),"END")</f>
        <v>END</v>
      </c>
      <c r="B842" s="39" t="e">
        <f>IF($E842="",IF(INDEX(Mal!$D$9:$D$431,COUNTIF($E$108:$F841,"")-COUNT($H$108:$H841)+1,0)=B841,"",INDEX(Mal!$D$9:$D$431,COUNTIF($E$108:$F841,"")-COUNT($H$108:$H841)+1,0)),"")</f>
        <v>#N/A</v>
      </c>
      <c r="C842" s="39" t="e">
        <f t="shared" si="46"/>
        <v>#N/A</v>
      </c>
      <c r="D842" s="39" t="e">
        <f>IF($E842="",IF(INDEX(Mal!$F$9:$F$431,COUNTIF($E$108:$F841,"")-COUNT($H$108:$H841)+1,0)=D841,"",INDEX(Mal!$F$9:$F$431,COUNTIF($E$108:$F841,"")-COUNT($H$108:$H841)+1,0)),"")</f>
        <v>#N/A</v>
      </c>
      <c r="E842" s="39" t="e">
        <f>IF(AND(E841="",$H842=$H841),"",IF(VLOOKUP(H842,Mal!$A$9:$B$431,2,0)='Sales Orders'!E841,"",VLOOKUP($H842,Mal!$A$9:$B$431,2,0)))</f>
        <v>#N/A</v>
      </c>
      <c r="F842" s="39" t="e">
        <f>IF($E842="",IF(INDEX(Mal!$C$9:$C$431,COUNTIF($E$108:$F841,"")-COUNT($H$108:$H841)+1,0)=F841,"",INDEX(Mal!$C$9:$C$431,COUNTIF($E$108:$F841,"")-COUNT($H$108:$H841)+1,0)),"")</f>
        <v>#N/A</v>
      </c>
      <c r="G842" s="39" t="e">
        <f t="shared" si="47"/>
        <v>#N/A</v>
      </c>
      <c r="H842" s="39">
        <f>IF(COUNTIF(Mal!$A$9:$A$431,'Sales Orders'!H841)+COUNTIFS(Mal!$A$9:$A$431,H841,Mal!$B$9:$B$431,"&lt;&gt;")+COUNTIFS(Mal!$A$9:$A$431,H841,Mal!$C$9:$C$431,"&lt;&gt;")=COUNTIF('Sales Orders'!$H$108:H841,'Sales Orders'!H841),'Sales Orders'!H841+1,'Sales Orders'!H841)</f>
        <v>2</v>
      </c>
      <c r="I842" s="39" t="e">
        <f>IF(E842="","",IF(Mal!$C$5="","",Mal!$C$5))</f>
        <v>#N/A</v>
      </c>
      <c r="J842" s="39" t="e">
        <f>IF(AND(J841="",$H842=$H841),"",IF(VLOOKUP($H842,Mal!$A$9:$H$431,7,0)='Sales Orders'!J841,"",VLOOKUP($H842,Mal!$A$9:$H$431,7,0)))</f>
        <v>#N/A</v>
      </c>
      <c r="K842" s="39" t="e">
        <f>IF(AND(K841="",$H842=$H841),"",IF(VLOOKUP($H842,Mal!$A$9:$H$431,8,0)='Sales Orders'!K841,"",VLOOKUP($H842,Mal!$A$9:$H$431,8,0)))</f>
        <v>#N/A</v>
      </c>
      <c r="L842" s="39" t="e">
        <f>IF(E842="","",IF(Mal!$C$6="","",Mal!$C$6))</f>
        <v>#N/A</v>
      </c>
      <c r="M842" s="39" t="e">
        <f>IF($E842="",IF(INDEX(Mal!K$9:K$431,COUNTIF($E$108:$F841,"")-COUNT($H$108:$H841)+1,0)=M841,"",INDEX(Mal!K$9:K$431,COUNTIF($E$108:$F841,"")-COUNT($H$108:$H841)+1,0)),"")</f>
        <v>#N/A</v>
      </c>
      <c r="N842" s="39" t="e">
        <f>IF($E842="",IF(INDEX(Mal!L$9:L$431,COUNTIF($E$108:$F841,"")-COUNT($H$108:$H841)+1,0)=N841,"",INDEX(Mal!L$9:L$431,COUNTIF($E$108:$F841,"")-COUNT($H$108:$H841)+1,0)),"")</f>
        <v>#N/A</v>
      </c>
      <c r="O842" s="39" t="e">
        <f>IF($E842="",IF(INDEX(Mal!M$9:M$431,COUNTIF($E$108:$F841,"")-COUNT($H$108:$H841)+1,0)=O841,"",INDEX(Mal!M$9:M$431,COUNTIF($E$108:$F841,"")-COUNT($H$108:$H841)+1,0)),"")</f>
        <v>#N/A</v>
      </c>
      <c r="P842" s="39" t="e">
        <f>IF($E842="",IF(INDEX(Mal!N$9:N$431,COUNTIF($E$108:$F841,"")-COUNT($H$108:$H841)+1,0)=P841,"",INDEX(Mal!N$9:N$431,COUNTIF($E$108:$F841,"")-COUNT($H$108:$H841)+1,0)),"")</f>
        <v>#N/A</v>
      </c>
      <c r="Q842" s="39" t="e">
        <f>IF($E842="",IF(INDEX(Mal!O$9:O$431,COUNTIF($E$108:$F841,"")-COUNT($H$108:$H841)+1,0)=Q841,"",INDEX(Mal!O$9:O$431,COUNTIF($E$108:$F841,"")-COUNT($H$108:$H841)+1,0)),"")</f>
        <v>#N/A</v>
      </c>
      <c r="R842" s="39" t="e">
        <f>IF($E842="",IF(INDEX(Mal!P$9:P$431,COUNTIF($E$108:$F841,"")-COUNT($H$108:$H841)+1,0)=R841,"",INDEX(Mal!P$9:P$431,COUNTIF($E$108:$F841,"")-COUNT($H$108:$H841)+1,0)),"")</f>
        <v>#N/A</v>
      </c>
      <c r="S842" s="39" t="e">
        <f>IF($E842="",IF(INDEX(Mal!Q$9:Q$431,COUNTIF($E$108:$F841,"")-COUNT($H$108:$H841)+1,0)=S841,"",INDEX(Mal!Q$9:Q$431,COUNTIF($E$108:$F841,"")-COUNT($H$108:$H841)+1,0)),"")</f>
        <v>#N/A</v>
      </c>
      <c r="T842" s="39" t="e">
        <f>IF($E842="",IF(INDEX(Mal!R$9:R$431,COUNTIF($E$108:$F841,"")-COUNT($H$108:$H841)+1,0)=T841,"",INDEX(Mal!R$9:R$431,COUNTIF($E$108:$F841,"")-COUNT($H$108:$H841)+1,0)),"")</f>
        <v>#N/A</v>
      </c>
      <c r="U842" s="39" t="e">
        <f>IF($E842="",IF(INDEX(Mal!S$9:S$431,COUNTIF($E$108:$F841,"")-COUNT($H$108:$H841)+1,0)=U841,"",INDEX(Mal!S$9:S$431,COUNTIF($E$108:$F841,"")-COUNT($H$108:$H841)+1,0)),"")</f>
        <v>#N/A</v>
      </c>
      <c r="V842" s="39" t="e">
        <f t="shared" si="44"/>
        <v>#N/A</v>
      </c>
      <c r="W842" s="39" t="e">
        <f>IF(IF(AND(E842="",F842=""),INDEX(Mal!I$9:I$431,(COUNT($H$108:$H842)-COUNTIF($V$108:$V842,"")),0),"")="","",IF(AND(E842="",F842=""),INDEX(Mal!I$9:I$431,(COUNT($H$108:$H842)-COUNTIF($V$108:$V842,"")),0),""))</f>
        <v>#N/A</v>
      </c>
      <c r="X842" s="39" t="e">
        <f>IF($E842="",IF(INDEX(Mal!J$9:J$431,COUNTIF($E$108:$F841,"")-COUNT($H$108:$H841)+1,0)=X841,"",INDEX(Mal!J$9:J$431,COUNTIF($E$108:$F841,"")-COUNT($H$108:$H841)+1,0)),"")</f>
        <v>#N/A</v>
      </c>
      <c r="Y842" s="39" t="e">
        <f>IF(AND(Y841="",$H842=$H841),"",IF(VLOOKUP($H842,Mal!$A$9:$T$431,20,0)='Sales Orders'!Y841,"",VLOOKUP($H842,Mal!$A$9:$T$431,20,0)))</f>
        <v>#N/A</v>
      </c>
      <c r="Z842" s="39" t="e">
        <f t="shared" si="45"/>
        <v>#N/A</v>
      </c>
    </row>
    <row r="843" spans="1:26">
      <c r="A843" t="str">
        <f>IFERROR(IF(VLOOKUP(H843,Mal!$A$9:$A$431,1,0),"","END"),"END")</f>
        <v>END</v>
      </c>
      <c r="B843" s="39" t="e">
        <f>IF($E843="",IF(INDEX(Mal!$D$9:$D$431,COUNTIF($E$108:$F842,"")-COUNT($H$108:$H842)+1,0)=B842,"",INDEX(Mal!$D$9:$D$431,COUNTIF($E$108:$F842,"")-COUNT($H$108:$H842)+1,0)),"")</f>
        <v>#N/A</v>
      </c>
      <c r="C843" s="39" t="e">
        <f t="shared" si="46"/>
        <v>#N/A</v>
      </c>
      <c r="D843" s="39" t="e">
        <f>IF($E843="",IF(INDEX(Mal!$F$9:$F$431,COUNTIF($E$108:$F842,"")-COUNT($H$108:$H842)+1,0)=D842,"",INDEX(Mal!$F$9:$F$431,COUNTIF($E$108:$F842,"")-COUNT($H$108:$H842)+1,0)),"")</f>
        <v>#N/A</v>
      </c>
      <c r="E843" s="39" t="e">
        <f>IF(AND(E842="",$H843=$H842),"",IF(VLOOKUP(H843,Mal!$A$9:$B$431,2,0)='Sales Orders'!E842,"",VLOOKUP($H843,Mal!$A$9:$B$431,2,0)))</f>
        <v>#N/A</v>
      </c>
      <c r="F843" s="39" t="e">
        <f>IF($E843="",IF(INDEX(Mal!$C$9:$C$431,COUNTIF($E$108:$F842,"")-COUNT($H$108:$H842)+1,0)=F842,"",INDEX(Mal!$C$9:$C$431,COUNTIF($E$108:$F842,"")-COUNT($H$108:$H842)+1,0)),"")</f>
        <v>#N/A</v>
      </c>
      <c r="G843" s="39" t="e">
        <f t="shared" si="47"/>
        <v>#N/A</v>
      </c>
      <c r="H843" s="39">
        <f>IF(COUNTIF(Mal!$A$9:$A$431,'Sales Orders'!H842)+COUNTIFS(Mal!$A$9:$A$431,H842,Mal!$B$9:$B$431,"&lt;&gt;")+COUNTIFS(Mal!$A$9:$A$431,H842,Mal!$C$9:$C$431,"&lt;&gt;")=COUNTIF('Sales Orders'!$H$108:H842,'Sales Orders'!H842),'Sales Orders'!H842+1,'Sales Orders'!H842)</f>
        <v>2</v>
      </c>
      <c r="I843" s="39" t="e">
        <f>IF(E843="","",IF(Mal!$C$5="","",Mal!$C$5))</f>
        <v>#N/A</v>
      </c>
      <c r="J843" s="39" t="e">
        <f>IF(AND(J842="",$H843=$H842),"",IF(VLOOKUP($H843,Mal!$A$9:$H$431,7,0)='Sales Orders'!J842,"",VLOOKUP($H843,Mal!$A$9:$H$431,7,0)))</f>
        <v>#N/A</v>
      </c>
      <c r="K843" s="39" t="e">
        <f>IF(AND(K842="",$H843=$H842),"",IF(VLOOKUP($H843,Mal!$A$9:$H$431,8,0)='Sales Orders'!K842,"",VLOOKUP($H843,Mal!$A$9:$H$431,8,0)))</f>
        <v>#N/A</v>
      </c>
      <c r="L843" s="39" t="e">
        <f>IF(E843="","",IF(Mal!$C$6="","",Mal!$C$6))</f>
        <v>#N/A</v>
      </c>
      <c r="M843" s="39" t="e">
        <f>IF($E843="",IF(INDEX(Mal!K$9:K$431,COUNTIF($E$108:$F842,"")-COUNT($H$108:$H842)+1,0)=M842,"",INDEX(Mal!K$9:K$431,COUNTIF($E$108:$F842,"")-COUNT($H$108:$H842)+1,0)),"")</f>
        <v>#N/A</v>
      </c>
      <c r="N843" s="39" t="e">
        <f>IF($E843="",IF(INDEX(Mal!L$9:L$431,COUNTIF($E$108:$F842,"")-COUNT($H$108:$H842)+1,0)=N842,"",INDEX(Mal!L$9:L$431,COUNTIF($E$108:$F842,"")-COUNT($H$108:$H842)+1,0)),"")</f>
        <v>#N/A</v>
      </c>
      <c r="O843" s="39" t="e">
        <f>IF($E843="",IF(INDEX(Mal!M$9:M$431,COUNTIF($E$108:$F842,"")-COUNT($H$108:$H842)+1,0)=O842,"",INDEX(Mal!M$9:M$431,COUNTIF($E$108:$F842,"")-COUNT($H$108:$H842)+1,0)),"")</f>
        <v>#N/A</v>
      </c>
      <c r="P843" s="39" t="e">
        <f>IF($E843="",IF(INDEX(Mal!N$9:N$431,COUNTIF($E$108:$F842,"")-COUNT($H$108:$H842)+1,0)=P842,"",INDEX(Mal!N$9:N$431,COUNTIF($E$108:$F842,"")-COUNT($H$108:$H842)+1,0)),"")</f>
        <v>#N/A</v>
      </c>
      <c r="Q843" s="39" t="e">
        <f>IF($E843="",IF(INDEX(Mal!O$9:O$431,COUNTIF($E$108:$F842,"")-COUNT($H$108:$H842)+1,0)=Q842,"",INDEX(Mal!O$9:O$431,COUNTIF($E$108:$F842,"")-COUNT($H$108:$H842)+1,0)),"")</f>
        <v>#N/A</v>
      </c>
      <c r="R843" s="39" t="e">
        <f>IF($E843="",IF(INDEX(Mal!P$9:P$431,COUNTIF($E$108:$F842,"")-COUNT($H$108:$H842)+1,0)=R842,"",INDEX(Mal!P$9:P$431,COUNTIF($E$108:$F842,"")-COUNT($H$108:$H842)+1,0)),"")</f>
        <v>#N/A</v>
      </c>
      <c r="S843" s="39" t="e">
        <f>IF($E843="",IF(INDEX(Mal!Q$9:Q$431,COUNTIF($E$108:$F842,"")-COUNT($H$108:$H842)+1,0)=S842,"",INDEX(Mal!Q$9:Q$431,COUNTIF($E$108:$F842,"")-COUNT($H$108:$H842)+1,0)),"")</f>
        <v>#N/A</v>
      </c>
      <c r="T843" s="39" t="e">
        <f>IF($E843="",IF(INDEX(Mal!R$9:R$431,COUNTIF($E$108:$F842,"")-COUNT($H$108:$H842)+1,0)=T842,"",INDEX(Mal!R$9:R$431,COUNTIF($E$108:$F842,"")-COUNT($H$108:$H842)+1,0)),"")</f>
        <v>#N/A</v>
      </c>
      <c r="U843" s="39" t="e">
        <f>IF($E843="",IF(INDEX(Mal!S$9:S$431,COUNTIF($E$108:$F842,"")-COUNT($H$108:$H842)+1,0)=U842,"",INDEX(Mal!S$9:S$431,COUNTIF($E$108:$F842,"")-COUNT($H$108:$H842)+1,0)),"")</f>
        <v>#N/A</v>
      </c>
      <c r="V843" s="39" t="e">
        <f t="shared" si="44"/>
        <v>#N/A</v>
      </c>
      <c r="W843" s="39" t="e">
        <f>IF(IF(AND(E843="",F843=""),INDEX(Mal!I$9:I$431,(COUNT($H$108:$H843)-COUNTIF($V$108:$V843,"")),0),"")="","",IF(AND(E843="",F843=""),INDEX(Mal!I$9:I$431,(COUNT($H$108:$H843)-COUNTIF($V$108:$V843,"")),0),""))</f>
        <v>#N/A</v>
      </c>
      <c r="X843" s="39" t="e">
        <f>IF($E843="",IF(INDEX(Mal!J$9:J$431,COUNTIF($E$108:$F842,"")-COUNT($H$108:$H842)+1,0)=X842,"",INDEX(Mal!J$9:J$431,COUNTIF($E$108:$F842,"")-COUNT($H$108:$H842)+1,0)),"")</f>
        <v>#N/A</v>
      </c>
      <c r="Y843" s="39" t="e">
        <f>IF(AND(Y842="",$H843=$H842),"",IF(VLOOKUP($H843,Mal!$A$9:$T$431,20,0)='Sales Orders'!Y842,"",VLOOKUP($H843,Mal!$A$9:$T$431,20,0)))</f>
        <v>#N/A</v>
      </c>
      <c r="Z843" s="39" t="e">
        <f t="shared" si="45"/>
        <v>#N/A</v>
      </c>
    </row>
    <row r="844" spans="1:26">
      <c r="A844" t="str">
        <f>IFERROR(IF(VLOOKUP(H844,Mal!$A$9:$A$431,1,0),"","END"),"END")</f>
        <v>END</v>
      </c>
      <c r="B844" s="39" t="e">
        <f>IF($E844="",IF(INDEX(Mal!$D$9:$D$431,COUNTIF($E$108:$F843,"")-COUNT($H$108:$H843)+1,0)=B843,"",INDEX(Mal!$D$9:$D$431,COUNTIF($E$108:$F843,"")-COUNT($H$108:$H843)+1,0)),"")</f>
        <v>#N/A</v>
      </c>
      <c r="C844" s="39" t="e">
        <f t="shared" si="46"/>
        <v>#N/A</v>
      </c>
      <c r="D844" s="39" t="e">
        <f>IF($E844="",IF(INDEX(Mal!$F$9:$F$431,COUNTIF($E$108:$F843,"")-COUNT($H$108:$H843)+1,0)=D843,"",INDEX(Mal!$F$9:$F$431,COUNTIF($E$108:$F843,"")-COUNT($H$108:$H843)+1,0)),"")</f>
        <v>#N/A</v>
      </c>
      <c r="E844" s="39" t="e">
        <f>IF(AND(E843="",$H844=$H843),"",IF(VLOOKUP(H844,Mal!$A$9:$B$431,2,0)='Sales Orders'!E843,"",VLOOKUP($H844,Mal!$A$9:$B$431,2,0)))</f>
        <v>#N/A</v>
      </c>
      <c r="F844" s="39" t="e">
        <f>IF($E844="",IF(INDEX(Mal!$C$9:$C$431,COUNTIF($E$108:$F843,"")-COUNT($H$108:$H843)+1,0)=F843,"",INDEX(Mal!$C$9:$C$431,COUNTIF($E$108:$F843,"")-COUNT($H$108:$H843)+1,0)),"")</f>
        <v>#N/A</v>
      </c>
      <c r="G844" s="39" t="e">
        <f t="shared" si="47"/>
        <v>#N/A</v>
      </c>
      <c r="H844" s="39">
        <f>IF(COUNTIF(Mal!$A$9:$A$431,'Sales Orders'!H843)+COUNTIFS(Mal!$A$9:$A$431,H843,Mal!$B$9:$B$431,"&lt;&gt;")+COUNTIFS(Mal!$A$9:$A$431,H843,Mal!$C$9:$C$431,"&lt;&gt;")=COUNTIF('Sales Orders'!$H$108:H843,'Sales Orders'!H843),'Sales Orders'!H843+1,'Sales Orders'!H843)</f>
        <v>2</v>
      </c>
      <c r="I844" s="39" t="e">
        <f>IF(E844="","",IF(Mal!$C$5="","",Mal!$C$5))</f>
        <v>#N/A</v>
      </c>
      <c r="J844" s="39" t="e">
        <f>IF(AND(J843="",$H844=$H843),"",IF(VLOOKUP($H844,Mal!$A$9:$H$431,7,0)='Sales Orders'!J843,"",VLOOKUP($H844,Mal!$A$9:$H$431,7,0)))</f>
        <v>#N/A</v>
      </c>
      <c r="K844" s="39" t="e">
        <f>IF(AND(K843="",$H844=$H843),"",IF(VLOOKUP($H844,Mal!$A$9:$H$431,8,0)='Sales Orders'!K843,"",VLOOKUP($H844,Mal!$A$9:$H$431,8,0)))</f>
        <v>#N/A</v>
      </c>
      <c r="L844" s="39" t="e">
        <f>IF(E844="","",IF(Mal!$C$6="","",Mal!$C$6))</f>
        <v>#N/A</v>
      </c>
      <c r="M844" s="39" t="e">
        <f>IF($E844="",IF(INDEX(Mal!K$9:K$431,COUNTIF($E$108:$F843,"")-COUNT($H$108:$H843)+1,0)=M843,"",INDEX(Mal!K$9:K$431,COUNTIF($E$108:$F843,"")-COUNT($H$108:$H843)+1,0)),"")</f>
        <v>#N/A</v>
      </c>
      <c r="N844" s="39" t="e">
        <f>IF($E844="",IF(INDEX(Mal!L$9:L$431,COUNTIF($E$108:$F843,"")-COUNT($H$108:$H843)+1,0)=N843,"",INDEX(Mal!L$9:L$431,COUNTIF($E$108:$F843,"")-COUNT($H$108:$H843)+1,0)),"")</f>
        <v>#N/A</v>
      </c>
      <c r="O844" s="39" t="e">
        <f>IF($E844="",IF(INDEX(Mal!M$9:M$431,COUNTIF($E$108:$F843,"")-COUNT($H$108:$H843)+1,0)=O843,"",INDEX(Mal!M$9:M$431,COUNTIF($E$108:$F843,"")-COUNT($H$108:$H843)+1,0)),"")</f>
        <v>#N/A</v>
      </c>
      <c r="P844" s="39" t="e">
        <f>IF($E844="",IF(INDEX(Mal!N$9:N$431,COUNTIF($E$108:$F843,"")-COUNT($H$108:$H843)+1,0)=P843,"",INDEX(Mal!N$9:N$431,COUNTIF($E$108:$F843,"")-COUNT($H$108:$H843)+1,0)),"")</f>
        <v>#N/A</v>
      </c>
      <c r="Q844" s="39" t="e">
        <f>IF($E844="",IF(INDEX(Mal!O$9:O$431,COUNTIF($E$108:$F843,"")-COUNT($H$108:$H843)+1,0)=Q843,"",INDEX(Mal!O$9:O$431,COUNTIF($E$108:$F843,"")-COUNT($H$108:$H843)+1,0)),"")</f>
        <v>#N/A</v>
      </c>
      <c r="R844" s="39" t="e">
        <f>IF($E844="",IF(INDEX(Mal!P$9:P$431,COUNTIF($E$108:$F843,"")-COUNT($H$108:$H843)+1,0)=R843,"",INDEX(Mal!P$9:P$431,COUNTIF($E$108:$F843,"")-COUNT($H$108:$H843)+1,0)),"")</f>
        <v>#N/A</v>
      </c>
      <c r="S844" s="39" t="e">
        <f>IF($E844="",IF(INDEX(Mal!Q$9:Q$431,COUNTIF($E$108:$F843,"")-COUNT($H$108:$H843)+1,0)=S843,"",INDEX(Mal!Q$9:Q$431,COUNTIF($E$108:$F843,"")-COUNT($H$108:$H843)+1,0)),"")</f>
        <v>#N/A</v>
      </c>
      <c r="T844" s="39" t="e">
        <f>IF($E844="",IF(INDEX(Mal!R$9:R$431,COUNTIF($E$108:$F843,"")-COUNT($H$108:$H843)+1,0)=T843,"",INDEX(Mal!R$9:R$431,COUNTIF($E$108:$F843,"")-COUNT($H$108:$H843)+1,0)),"")</f>
        <v>#N/A</v>
      </c>
      <c r="U844" s="39" t="e">
        <f>IF($E844="",IF(INDEX(Mal!S$9:S$431,COUNTIF($E$108:$F843,"")-COUNT($H$108:$H843)+1,0)=U843,"",INDEX(Mal!S$9:S$431,COUNTIF($E$108:$F843,"")-COUNT($H$108:$H843)+1,0)),"")</f>
        <v>#N/A</v>
      </c>
      <c r="V844" s="39" t="e">
        <f t="shared" si="44"/>
        <v>#N/A</v>
      </c>
      <c r="W844" s="39" t="e">
        <f>IF(IF(AND(E844="",F844=""),INDEX(Mal!I$9:I$431,(COUNT($H$108:$H844)-COUNTIF($V$108:$V844,"")),0),"")="","",IF(AND(E844="",F844=""),INDEX(Mal!I$9:I$431,(COUNT($H$108:$H844)-COUNTIF($V$108:$V844,"")),0),""))</f>
        <v>#N/A</v>
      </c>
      <c r="X844" s="39" t="e">
        <f>IF($E844="",IF(INDEX(Mal!J$9:J$431,COUNTIF($E$108:$F843,"")-COUNT($H$108:$H843)+1,0)=X843,"",INDEX(Mal!J$9:J$431,COUNTIF($E$108:$F843,"")-COUNT($H$108:$H843)+1,0)),"")</f>
        <v>#N/A</v>
      </c>
      <c r="Y844" s="39" t="e">
        <f>IF(AND(Y843="",$H844=$H843),"",IF(VLOOKUP($H844,Mal!$A$9:$T$431,20,0)='Sales Orders'!Y843,"",VLOOKUP($H844,Mal!$A$9:$T$431,20,0)))</f>
        <v>#N/A</v>
      </c>
      <c r="Z844" s="39" t="e">
        <f t="shared" si="45"/>
        <v>#N/A</v>
      </c>
    </row>
    <row r="845" spans="1:26">
      <c r="A845" t="str">
        <f>IFERROR(IF(VLOOKUP(H845,Mal!$A$9:$A$431,1,0),"","END"),"END")</f>
        <v>END</v>
      </c>
      <c r="B845" s="39" t="e">
        <f>IF($E845="",IF(INDEX(Mal!$D$9:$D$431,COUNTIF($E$108:$F844,"")-COUNT($H$108:$H844)+1,0)=B844,"",INDEX(Mal!$D$9:$D$431,COUNTIF($E$108:$F844,"")-COUNT($H$108:$H844)+1,0)),"")</f>
        <v>#N/A</v>
      </c>
      <c r="C845" s="39" t="e">
        <f t="shared" si="46"/>
        <v>#N/A</v>
      </c>
      <c r="D845" s="39" t="e">
        <f>IF($E845="",IF(INDEX(Mal!$F$9:$F$431,COUNTIF($E$108:$F844,"")-COUNT($H$108:$H844)+1,0)=D844,"",INDEX(Mal!$F$9:$F$431,COUNTIF($E$108:$F844,"")-COUNT($H$108:$H844)+1,0)),"")</f>
        <v>#N/A</v>
      </c>
      <c r="E845" s="39" t="e">
        <f>IF(AND(E844="",$H845=$H844),"",IF(VLOOKUP(H845,Mal!$A$9:$B$431,2,0)='Sales Orders'!E844,"",VLOOKUP($H845,Mal!$A$9:$B$431,2,0)))</f>
        <v>#N/A</v>
      </c>
      <c r="F845" s="39" t="e">
        <f>IF($E845="",IF(INDEX(Mal!$C$9:$C$431,COUNTIF($E$108:$F844,"")-COUNT($H$108:$H844)+1,0)=F844,"",INDEX(Mal!$C$9:$C$431,COUNTIF($E$108:$F844,"")-COUNT($H$108:$H844)+1,0)),"")</f>
        <v>#N/A</v>
      </c>
      <c r="G845" s="39" t="e">
        <f t="shared" si="47"/>
        <v>#N/A</v>
      </c>
      <c r="H845" s="39">
        <f>IF(COUNTIF(Mal!$A$9:$A$431,'Sales Orders'!H844)+COUNTIFS(Mal!$A$9:$A$431,H844,Mal!$B$9:$B$431,"&lt;&gt;")+COUNTIFS(Mal!$A$9:$A$431,H844,Mal!$C$9:$C$431,"&lt;&gt;")=COUNTIF('Sales Orders'!$H$108:H844,'Sales Orders'!H844),'Sales Orders'!H844+1,'Sales Orders'!H844)</f>
        <v>2</v>
      </c>
      <c r="I845" s="39" t="e">
        <f>IF(E845="","",IF(Mal!$C$5="","",Mal!$C$5))</f>
        <v>#N/A</v>
      </c>
      <c r="J845" s="39" t="e">
        <f>IF(AND(J844="",$H845=$H844),"",IF(VLOOKUP($H845,Mal!$A$9:$H$431,7,0)='Sales Orders'!J844,"",VLOOKUP($H845,Mal!$A$9:$H$431,7,0)))</f>
        <v>#N/A</v>
      </c>
      <c r="K845" s="39" t="e">
        <f>IF(AND(K844="",$H845=$H844),"",IF(VLOOKUP($H845,Mal!$A$9:$H$431,8,0)='Sales Orders'!K844,"",VLOOKUP($H845,Mal!$A$9:$H$431,8,0)))</f>
        <v>#N/A</v>
      </c>
      <c r="L845" s="39" t="e">
        <f>IF(E845="","",IF(Mal!$C$6="","",Mal!$C$6))</f>
        <v>#N/A</v>
      </c>
      <c r="M845" s="39" t="e">
        <f>IF($E845="",IF(INDEX(Mal!K$9:K$431,COUNTIF($E$108:$F844,"")-COUNT($H$108:$H844)+1,0)=M844,"",INDEX(Mal!K$9:K$431,COUNTIF($E$108:$F844,"")-COUNT($H$108:$H844)+1,0)),"")</f>
        <v>#N/A</v>
      </c>
      <c r="N845" s="39" t="e">
        <f>IF($E845="",IF(INDEX(Mal!L$9:L$431,COUNTIF($E$108:$F844,"")-COUNT($H$108:$H844)+1,0)=N844,"",INDEX(Mal!L$9:L$431,COUNTIF($E$108:$F844,"")-COUNT($H$108:$H844)+1,0)),"")</f>
        <v>#N/A</v>
      </c>
      <c r="O845" s="39" t="e">
        <f>IF($E845="",IF(INDEX(Mal!M$9:M$431,COUNTIF($E$108:$F844,"")-COUNT($H$108:$H844)+1,0)=O844,"",INDEX(Mal!M$9:M$431,COUNTIF($E$108:$F844,"")-COUNT($H$108:$H844)+1,0)),"")</f>
        <v>#N/A</v>
      </c>
      <c r="P845" s="39" t="e">
        <f>IF($E845="",IF(INDEX(Mal!N$9:N$431,COUNTIF($E$108:$F844,"")-COUNT($H$108:$H844)+1,0)=P844,"",INDEX(Mal!N$9:N$431,COUNTIF($E$108:$F844,"")-COUNT($H$108:$H844)+1,0)),"")</f>
        <v>#N/A</v>
      </c>
      <c r="Q845" s="39" t="e">
        <f>IF($E845="",IF(INDEX(Mal!O$9:O$431,COUNTIF($E$108:$F844,"")-COUNT($H$108:$H844)+1,0)=Q844,"",INDEX(Mal!O$9:O$431,COUNTIF($E$108:$F844,"")-COUNT($H$108:$H844)+1,0)),"")</f>
        <v>#N/A</v>
      </c>
      <c r="R845" s="39" t="e">
        <f>IF($E845="",IF(INDEX(Mal!P$9:P$431,COUNTIF($E$108:$F844,"")-COUNT($H$108:$H844)+1,0)=R844,"",INDEX(Mal!P$9:P$431,COUNTIF($E$108:$F844,"")-COUNT($H$108:$H844)+1,0)),"")</f>
        <v>#N/A</v>
      </c>
      <c r="S845" s="39" t="e">
        <f>IF($E845="",IF(INDEX(Mal!Q$9:Q$431,COUNTIF($E$108:$F844,"")-COUNT($H$108:$H844)+1,0)=S844,"",INDEX(Mal!Q$9:Q$431,COUNTIF($E$108:$F844,"")-COUNT($H$108:$H844)+1,0)),"")</f>
        <v>#N/A</v>
      </c>
      <c r="T845" s="39" t="e">
        <f>IF($E845="",IF(INDEX(Mal!R$9:R$431,COUNTIF($E$108:$F844,"")-COUNT($H$108:$H844)+1,0)=T844,"",INDEX(Mal!R$9:R$431,COUNTIF($E$108:$F844,"")-COUNT($H$108:$H844)+1,0)),"")</f>
        <v>#N/A</v>
      </c>
      <c r="U845" s="39" t="e">
        <f>IF($E845="",IF(INDEX(Mal!S$9:S$431,COUNTIF($E$108:$F844,"")-COUNT($H$108:$H844)+1,0)=U844,"",INDEX(Mal!S$9:S$431,COUNTIF($E$108:$F844,"")-COUNT($H$108:$H844)+1,0)),"")</f>
        <v>#N/A</v>
      </c>
      <c r="V845" s="39" t="e">
        <f t="shared" si="44"/>
        <v>#N/A</v>
      </c>
      <c r="W845" s="39" t="e">
        <f>IF(IF(AND(E845="",F845=""),INDEX(Mal!I$9:I$431,(COUNT($H$108:$H845)-COUNTIF($V$108:$V845,"")),0),"")="","",IF(AND(E845="",F845=""),INDEX(Mal!I$9:I$431,(COUNT($H$108:$H845)-COUNTIF($V$108:$V845,"")),0),""))</f>
        <v>#N/A</v>
      </c>
      <c r="X845" s="39" t="e">
        <f>IF($E845="",IF(INDEX(Mal!J$9:J$431,COUNTIF($E$108:$F844,"")-COUNT($H$108:$H844)+1,0)=X844,"",INDEX(Mal!J$9:J$431,COUNTIF($E$108:$F844,"")-COUNT($H$108:$H844)+1,0)),"")</f>
        <v>#N/A</v>
      </c>
      <c r="Y845" s="39" t="e">
        <f>IF(AND(Y844="",$H845=$H844),"",IF(VLOOKUP($H845,Mal!$A$9:$T$431,20,0)='Sales Orders'!Y844,"",VLOOKUP($H845,Mal!$A$9:$T$431,20,0)))</f>
        <v>#N/A</v>
      </c>
      <c r="Z845" s="39" t="e">
        <f t="shared" si="45"/>
        <v>#N/A</v>
      </c>
    </row>
    <row r="846" spans="1:26">
      <c r="A846" t="str">
        <f>IFERROR(IF(VLOOKUP(H846,Mal!$A$9:$A$431,1,0),"","END"),"END")</f>
        <v>END</v>
      </c>
      <c r="B846" s="39" t="e">
        <f>IF($E846="",IF(INDEX(Mal!$D$9:$D$431,COUNTIF($E$108:$F845,"")-COUNT($H$108:$H845)+1,0)=B845,"",INDEX(Mal!$D$9:$D$431,COUNTIF($E$108:$F845,"")-COUNT($H$108:$H845)+1,0)),"")</f>
        <v>#N/A</v>
      </c>
      <c r="C846" s="39" t="e">
        <f t="shared" si="46"/>
        <v>#N/A</v>
      </c>
      <c r="D846" s="39" t="e">
        <f>IF($E846="",IF(INDEX(Mal!$F$9:$F$431,COUNTIF($E$108:$F845,"")-COUNT($H$108:$H845)+1,0)=D845,"",INDEX(Mal!$F$9:$F$431,COUNTIF($E$108:$F845,"")-COUNT($H$108:$H845)+1,0)),"")</f>
        <v>#N/A</v>
      </c>
      <c r="E846" s="39" t="e">
        <f>IF(AND(E845="",$H846=$H845),"",IF(VLOOKUP(H846,Mal!$A$9:$B$431,2,0)='Sales Orders'!E845,"",VLOOKUP($H846,Mal!$A$9:$B$431,2,0)))</f>
        <v>#N/A</v>
      </c>
      <c r="F846" s="39" t="e">
        <f>IF($E846="",IF(INDEX(Mal!$C$9:$C$431,COUNTIF($E$108:$F845,"")-COUNT($H$108:$H845)+1,0)=F845,"",INDEX(Mal!$C$9:$C$431,COUNTIF($E$108:$F845,"")-COUNT($H$108:$H845)+1,0)),"")</f>
        <v>#N/A</v>
      </c>
      <c r="G846" s="39" t="e">
        <f t="shared" si="47"/>
        <v>#N/A</v>
      </c>
      <c r="H846" s="39">
        <f>IF(COUNTIF(Mal!$A$9:$A$431,'Sales Orders'!H845)+COUNTIFS(Mal!$A$9:$A$431,H845,Mal!$B$9:$B$431,"&lt;&gt;")+COUNTIFS(Mal!$A$9:$A$431,H845,Mal!$C$9:$C$431,"&lt;&gt;")=COUNTIF('Sales Orders'!$H$108:H845,'Sales Orders'!H845),'Sales Orders'!H845+1,'Sales Orders'!H845)</f>
        <v>2</v>
      </c>
      <c r="I846" s="39" t="e">
        <f>IF(E846="","",IF(Mal!$C$5="","",Mal!$C$5))</f>
        <v>#N/A</v>
      </c>
      <c r="J846" s="39" t="e">
        <f>IF(AND(J845="",$H846=$H845),"",IF(VLOOKUP($H846,Mal!$A$9:$H$431,7,0)='Sales Orders'!J845,"",VLOOKUP($H846,Mal!$A$9:$H$431,7,0)))</f>
        <v>#N/A</v>
      </c>
      <c r="K846" s="39" t="e">
        <f>IF(AND(K845="",$H846=$H845),"",IF(VLOOKUP($H846,Mal!$A$9:$H$431,8,0)='Sales Orders'!K845,"",VLOOKUP($H846,Mal!$A$9:$H$431,8,0)))</f>
        <v>#N/A</v>
      </c>
      <c r="L846" s="39" t="e">
        <f>IF(E846="","",IF(Mal!$C$6="","",Mal!$C$6))</f>
        <v>#N/A</v>
      </c>
      <c r="M846" s="39" t="e">
        <f>IF($E846="",IF(INDEX(Mal!K$9:K$431,COUNTIF($E$108:$F845,"")-COUNT($H$108:$H845)+1,0)=M845,"",INDEX(Mal!K$9:K$431,COUNTIF($E$108:$F845,"")-COUNT($H$108:$H845)+1,0)),"")</f>
        <v>#N/A</v>
      </c>
      <c r="N846" s="39" t="e">
        <f>IF($E846="",IF(INDEX(Mal!L$9:L$431,COUNTIF($E$108:$F845,"")-COUNT($H$108:$H845)+1,0)=N845,"",INDEX(Mal!L$9:L$431,COUNTIF($E$108:$F845,"")-COUNT($H$108:$H845)+1,0)),"")</f>
        <v>#N/A</v>
      </c>
      <c r="O846" s="39" t="e">
        <f>IF($E846="",IF(INDEX(Mal!M$9:M$431,COUNTIF($E$108:$F845,"")-COUNT($H$108:$H845)+1,0)=O845,"",INDEX(Mal!M$9:M$431,COUNTIF($E$108:$F845,"")-COUNT($H$108:$H845)+1,0)),"")</f>
        <v>#N/A</v>
      </c>
      <c r="P846" s="39" t="e">
        <f>IF($E846="",IF(INDEX(Mal!N$9:N$431,COUNTIF($E$108:$F845,"")-COUNT($H$108:$H845)+1,0)=P845,"",INDEX(Mal!N$9:N$431,COUNTIF($E$108:$F845,"")-COUNT($H$108:$H845)+1,0)),"")</f>
        <v>#N/A</v>
      </c>
      <c r="Q846" s="39" t="e">
        <f>IF($E846="",IF(INDEX(Mal!O$9:O$431,COUNTIF($E$108:$F845,"")-COUNT($H$108:$H845)+1,0)=Q845,"",INDEX(Mal!O$9:O$431,COUNTIF($E$108:$F845,"")-COUNT($H$108:$H845)+1,0)),"")</f>
        <v>#N/A</v>
      </c>
      <c r="R846" s="39" t="e">
        <f>IF($E846="",IF(INDEX(Mal!P$9:P$431,COUNTIF($E$108:$F845,"")-COUNT($H$108:$H845)+1,0)=R845,"",INDEX(Mal!P$9:P$431,COUNTIF($E$108:$F845,"")-COUNT($H$108:$H845)+1,0)),"")</f>
        <v>#N/A</v>
      </c>
      <c r="S846" s="39" t="e">
        <f>IF($E846="",IF(INDEX(Mal!Q$9:Q$431,COUNTIF($E$108:$F845,"")-COUNT($H$108:$H845)+1,0)=S845,"",INDEX(Mal!Q$9:Q$431,COUNTIF($E$108:$F845,"")-COUNT($H$108:$H845)+1,0)),"")</f>
        <v>#N/A</v>
      </c>
      <c r="T846" s="39" t="e">
        <f>IF($E846="",IF(INDEX(Mal!R$9:R$431,COUNTIF($E$108:$F845,"")-COUNT($H$108:$H845)+1,0)=T845,"",INDEX(Mal!R$9:R$431,COUNTIF($E$108:$F845,"")-COUNT($H$108:$H845)+1,0)),"")</f>
        <v>#N/A</v>
      </c>
      <c r="U846" s="39" t="e">
        <f>IF($E846="",IF(INDEX(Mal!S$9:S$431,COUNTIF($E$108:$F845,"")-COUNT($H$108:$H845)+1,0)=U845,"",INDEX(Mal!S$9:S$431,COUNTIF($E$108:$F845,"")-COUNT($H$108:$H845)+1,0)),"")</f>
        <v>#N/A</v>
      </c>
      <c r="V846" s="39" t="e">
        <f t="shared" si="44"/>
        <v>#N/A</v>
      </c>
      <c r="W846" s="39" t="e">
        <f>IF(IF(AND(E846="",F846=""),INDEX(Mal!I$9:I$431,(COUNT($H$108:$H846)-COUNTIF($V$108:$V846,"")),0),"")="","",IF(AND(E846="",F846=""),INDEX(Mal!I$9:I$431,(COUNT($H$108:$H846)-COUNTIF($V$108:$V846,"")),0),""))</f>
        <v>#N/A</v>
      </c>
      <c r="X846" s="39" t="e">
        <f>IF($E846="",IF(INDEX(Mal!J$9:J$431,COUNTIF($E$108:$F845,"")-COUNT($H$108:$H845)+1,0)=X845,"",INDEX(Mal!J$9:J$431,COUNTIF($E$108:$F845,"")-COUNT($H$108:$H845)+1,0)),"")</f>
        <v>#N/A</v>
      </c>
      <c r="Y846" s="39" t="e">
        <f>IF(AND(Y845="",$H846=$H845),"",IF(VLOOKUP($H846,Mal!$A$9:$T$431,20,0)='Sales Orders'!Y845,"",VLOOKUP($H846,Mal!$A$9:$T$431,20,0)))</f>
        <v>#N/A</v>
      </c>
      <c r="Z846" s="39" t="e">
        <f t="shared" si="45"/>
        <v>#N/A</v>
      </c>
    </row>
    <row r="847" spans="1:26">
      <c r="A847" t="str">
        <f>IFERROR(IF(VLOOKUP(H847,Mal!$A$9:$A$431,1,0),"","END"),"END")</f>
        <v>END</v>
      </c>
      <c r="B847" s="39" t="e">
        <f>IF($E847="",IF(INDEX(Mal!$D$9:$D$431,COUNTIF($E$108:$F846,"")-COUNT($H$108:$H846)+1,0)=B846,"",INDEX(Mal!$D$9:$D$431,COUNTIF($E$108:$F846,"")-COUNT($H$108:$H846)+1,0)),"")</f>
        <v>#N/A</v>
      </c>
      <c r="C847" s="39" t="e">
        <f t="shared" si="46"/>
        <v>#N/A</v>
      </c>
      <c r="D847" s="39" t="e">
        <f>IF($E847="",IF(INDEX(Mal!$F$9:$F$431,COUNTIF($E$108:$F846,"")-COUNT($H$108:$H846)+1,0)=D846,"",INDEX(Mal!$F$9:$F$431,COUNTIF($E$108:$F846,"")-COUNT($H$108:$H846)+1,0)),"")</f>
        <v>#N/A</v>
      </c>
      <c r="E847" s="39" t="e">
        <f>IF(AND(E846="",$H847=$H846),"",IF(VLOOKUP(H847,Mal!$A$9:$B$431,2,0)='Sales Orders'!E846,"",VLOOKUP($H847,Mal!$A$9:$B$431,2,0)))</f>
        <v>#N/A</v>
      </c>
      <c r="F847" s="39" t="e">
        <f>IF($E847="",IF(INDEX(Mal!$C$9:$C$431,COUNTIF($E$108:$F846,"")-COUNT($H$108:$H846)+1,0)=F846,"",INDEX(Mal!$C$9:$C$431,COUNTIF($E$108:$F846,"")-COUNT($H$108:$H846)+1,0)),"")</f>
        <v>#N/A</v>
      </c>
      <c r="G847" s="39" t="e">
        <f t="shared" si="47"/>
        <v>#N/A</v>
      </c>
      <c r="H847" s="39">
        <f>IF(COUNTIF(Mal!$A$9:$A$431,'Sales Orders'!H846)+COUNTIFS(Mal!$A$9:$A$431,H846,Mal!$B$9:$B$431,"&lt;&gt;")+COUNTIFS(Mal!$A$9:$A$431,H846,Mal!$C$9:$C$431,"&lt;&gt;")=COUNTIF('Sales Orders'!$H$108:H846,'Sales Orders'!H846),'Sales Orders'!H846+1,'Sales Orders'!H846)</f>
        <v>2</v>
      </c>
      <c r="I847" s="39" t="e">
        <f>IF(E847="","",IF(Mal!$C$5="","",Mal!$C$5))</f>
        <v>#N/A</v>
      </c>
      <c r="J847" s="39" t="e">
        <f>IF(AND(J846="",$H847=$H846),"",IF(VLOOKUP($H847,Mal!$A$9:$H$431,7,0)='Sales Orders'!J846,"",VLOOKUP($H847,Mal!$A$9:$H$431,7,0)))</f>
        <v>#N/A</v>
      </c>
      <c r="K847" s="39" t="e">
        <f>IF(AND(K846="",$H847=$H846),"",IF(VLOOKUP($H847,Mal!$A$9:$H$431,8,0)='Sales Orders'!K846,"",VLOOKUP($H847,Mal!$A$9:$H$431,8,0)))</f>
        <v>#N/A</v>
      </c>
      <c r="L847" s="39" t="e">
        <f>IF(E847="","",IF(Mal!$C$6="","",Mal!$C$6))</f>
        <v>#N/A</v>
      </c>
      <c r="M847" s="39" t="e">
        <f>IF($E847="",IF(INDEX(Mal!K$9:K$431,COUNTIF($E$108:$F846,"")-COUNT($H$108:$H846)+1,0)=M846,"",INDEX(Mal!K$9:K$431,COUNTIF($E$108:$F846,"")-COUNT($H$108:$H846)+1,0)),"")</f>
        <v>#N/A</v>
      </c>
      <c r="N847" s="39" t="e">
        <f>IF($E847="",IF(INDEX(Mal!L$9:L$431,COUNTIF($E$108:$F846,"")-COUNT($H$108:$H846)+1,0)=N846,"",INDEX(Mal!L$9:L$431,COUNTIF($E$108:$F846,"")-COUNT($H$108:$H846)+1,0)),"")</f>
        <v>#N/A</v>
      </c>
      <c r="O847" s="39" t="e">
        <f>IF($E847="",IF(INDEX(Mal!M$9:M$431,COUNTIF($E$108:$F846,"")-COUNT($H$108:$H846)+1,0)=O846,"",INDEX(Mal!M$9:M$431,COUNTIF($E$108:$F846,"")-COUNT($H$108:$H846)+1,0)),"")</f>
        <v>#N/A</v>
      </c>
      <c r="P847" s="39" t="e">
        <f>IF($E847="",IF(INDEX(Mal!N$9:N$431,COUNTIF($E$108:$F846,"")-COUNT($H$108:$H846)+1,0)=P846,"",INDEX(Mal!N$9:N$431,COUNTIF($E$108:$F846,"")-COUNT($H$108:$H846)+1,0)),"")</f>
        <v>#N/A</v>
      </c>
      <c r="Q847" s="39" t="e">
        <f>IF($E847="",IF(INDEX(Mal!O$9:O$431,COUNTIF($E$108:$F846,"")-COUNT($H$108:$H846)+1,0)=Q846,"",INDEX(Mal!O$9:O$431,COUNTIF($E$108:$F846,"")-COUNT($H$108:$H846)+1,0)),"")</f>
        <v>#N/A</v>
      </c>
      <c r="R847" s="39" t="e">
        <f>IF($E847="",IF(INDEX(Mal!P$9:P$431,COUNTIF($E$108:$F846,"")-COUNT($H$108:$H846)+1,0)=R846,"",INDEX(Mal!P$9:P$431,COUNTIF($E$108:$F846,"")-COUNT($H$108:$H846)+1,0)),"")</f>
        <v>#N/A</v>
      </c>
      <c r="S847" s="39" t="e">
        <f>IF($E847="",IF(INDEX(Mal!Q$9:Q$431,COUNTIF($E$108:$F846,"")-COUNT($H$108:$H846)+1,0)=S846,"",INDEX(Mal!Q$9:Q$431,COUNTIF($E$108:$F846,"")-COUNT($H$108:$H846)+1,0)),"")</f>
        <v>#N/A</v>
      </c>
      <c r="T847" s="39" t="e">
        <f>IF($E847="",IF(INDEX(Mal!R$9:R$431,COUNTIF($E$108:$F846,"")-COUNT($H$108:$H846)+1,0)=T846,"",INDEX(Mal!R$9:R$431,COUNTIF($E$108:$F846,"")-COUNT($H$108:$H846)+1,0)),"")</f>
        <v>#N/A</v>
      </c>
      <c r="U847" s="39" t="e">
        <f>IF($E847="",IF(INDEX(Mal!S$9:S$431,COUNTIF($E$108:$F846,"")-COUNT($H$108:$H846)+1,0)=U846,"",INDEX(Mal!S$9:S$431,COUNTIF($E$108:$F846,"")-COUNT($H$108:$H846)+1,0)),"")</f>
        <v>#N/A</v>
      </c>
      <c r="V847" s="39" t="e">
        <f t="shared" si="44"/>
        <v>#N/A</v>
      </c>
      <c r="W847" s="39" t="e">
        <f>IF(IF(AND(E847="",F847=""),INDEX(Mal!I$9:I$431,(COUNT($H$108:$H847)-COUNTIF($V$108:$V847,"")),0),"")="","",IF(AND(E847="",F847=""),INDEX(Mal!I$9:I$431,(COUNT($H$108:$H847)-COUNTIF($V$108:$V847,"")),0),""))</f>
        <v>#N/A</v>
      </c>
      <c r="X847" s="39" t="e">
        <f>IF($E847="",IF(INDEX(Mal!J$9:J$431,COUNTIF($E$108:$F846,"")-COUNT($H$108:$H846)+1,0)=X846,"",INDEX(Mal!J$9:J$431,COUNTIF($E$108:$F846,"")-COUNT($H$108:$H846)+1,0)),"")</f>
        <v>#N/A</v>
      </c>
      <c r="Y847" s="39" t="e">
        <f>IF(AND(Y846="",$H847=$H846),"",IF(VLOOKUP($H847,Mal!$A$9:$T$431,20,0)='Sales Orders'!Y846,"",VLOOKUP($H847,Mal!$A$9:$T$431,20,0)))</f>
        <v>#N/A</v>
      </c>
      <c r="Z847" s="39" t="e">
        <f t="shared" si="45"/>
        <v>#N/A</v>
      </c>
    </row>
    <row r="848" spans="1:26">
      <c r="A848" t="str">
        <f>IFERROR(IF(VLOOKUP(H848,Mal!$A$9:$A$431,1,0),"","END"),"END")</f>
        <v>END</v>
      </c>
      <c r="B848" s="39" t="e">
        <f>IF($E848="",IF(INDEX(Mal!$D$9:$D$431,COUNTIF($E$108:$F847,"")-COUNT($H$108:$H847)+1,0)=B847,"",INDEX(Mal!$D$9:$D$431,COUNTIF($E$108:$F847,"")-COUNT($H$108:$H847)+1,0)),"")</f>
        <v>#N/A</v>
      </c>
      <c r="C848" s="39" t="e">
        <f t="shared" si="46"/>
        <v>#N/A</v>
      </c>
      <c r="D848" s="39" t="e">
        <f>IF($E848="",IF(INDEX(Mal!$F$9:$F$431,COUNTIF($E$108:$F847,"")-COUNT($H$108:$H847)+1,0)=D847,"",INDEX(Mal!$F$9:$F$431,COUNTIF($E$108:$F847,"")-COUNT($H$108:$H847)+1,0)),"")</f>
        <v>#N/A</v>
      </c>
      <c r="E848" s="39" t="e">
        <f>IF(AND(E847="",$H848=$H847),"",IF(VLOOKUP(H848,Mal!$A$9:$B$431,2,0)='Sales Orders'!E847,"",VLOOKUP($H848,Mal!$A$9:$B$431,2,0)))</f>
        <v>#N/A</v>
      </c>
      <c r="F848" s="39" t="e">
        <f>IF($E848="",IF(INDEX(Mal!$C$9:$C$431,COUNTIF($E$108:$F847,"")-COUNT($H$108:$H847)+1,0)=F847,"",INDEX(Mal!$C$9:$C$431,COUNTIF($E$108:$F847,"")-COUNT($H$108:$H847)+1,0)),"")</f>
        <v>#N/A</v>
      </c>
      <c r="G848" s="39" t="e">
        <f t="shared" si="47"/>
        <v>#N/A</v>
      </c>
      <c r="H848" s="39">
        <f>IF(COUNTIF(Mal!$A$9:$A$431,'Sales Orders'!H847)+COUNTIFS(Mal!$A$9:$A$431,H847,Mal!$B$9:$B$431,"&lt;&gt;")+COUNTIFS(Mal!$A$9:$A$431,H847,Mal!$C$9:$C$431,"&lt;&gt;")=COUNTIF('Sales Orders'!$H$108:H847,'Sales Orders'!H847),'Sales Orders'!H847+1,'Sales Orders'!H847)</f>
        <v>2</v>
      </c>
      <c r="I848" s="39" t="e">
        <f>IF(E848="","",IF(Mal!$C$5="","",Mal!$C$5))</f>
        <v>#N/A</v>
      </c>
      <c r="J848" s="39" t="e">
        <f>IF(AND(J847="",$H848=$H847),"",IF(VLOOKUP($H848,Mal!$A$9:$H$431,7,0)='Sales Orders'!J847,"",VLOOKUP($H848,Mal!$A$9:$H$431,7,0)))</f>
        <v>#N/A</v>
      </c>
      <c r="K848" s="39" t="e">
        <f>IF(AND(K847="",$H848=$H847),"",IF(VLOOKUP($H848,Mal!$A$9:$H$431,8,0)='Sales Orders'!K847,"",VLOOKUP($H848,Mal!$A$9:$H$431,8,0)))</f>
        <v>#N/A</v>
      </c>
      <c r="L848" s="39" t="e">
        <f>IF(E848="","",IF(Mal!$C$6="","",Mal!$C$6))</f>
        <v>#N/A</v>
      </c>
      <c r="M848" s="39" t="e">
        <f>IF($E848="",IF(INDEX(Mal!K$9:K$431,COUNTIF($E$108:$F847,"")-COUNT($H$108:$H847)+1,0)=M847,"",INDEX(Mal!K$9:K$431,COUNTIF($E$108:$F847,"")-COUNT($H$108:$H847)+1,0)),"")</f>
        <v>#N/A</v>
      </c>
      <c r="N848" s="39" t="e">
        <f>IF($E848="",IF(INDEX(Mal!L$9:L$431,COUNTIF($E$108:$F847,"")-COUNT($H$108:$H847)+1,0)=N847,"",INDEX(Mal!L$9:L$431,COUNTIF($E$108:$F847,"")-COUNT($H$108:$H847)+1,0)),"")</f>
        <v>#N/A</v>
      </c>
      <c r="O848" s="39" t="e">
        <f>IF($E848="",IF(INDEX(Mal!M$9:M$431,COUNTIF($E$108:$F847,"")-COUNT($H$108:$H847)+1,0)=O847,"",INDEX(Mal!M$9:M$431,COUNTIF($E$108:$F847,"")-COUNT($H$108:$H847)+1,0)),"")</f>
        <v>#N/A</v>
      </c>
      <c r="P848" s="39" t="e">
        <f>IF($E848="",IF(INDEX(Mal!N$9:N$431,COUNTIF($E$108:$F847,"")-COUNT($H$108:$H847)+1,0)=P847,"",INDEX(Mal!N$9:N$431,COUNTIF($E$108:$F847,"")-COUNT($H$108:$H847)+1,0)),"")</f>
        <v>#N/A</v>
      </c>
      <c r="Q848" s="39" t="e">
        <f>IF($E848="",IF(INDEX(Mal!O$9:O$431,COUNTIF($E$108:$F847,"")-COUNT($H$108:$H847)+1,0)=Q847,"",INDEX(Mal!O$9:O$431,COUNTIF($E$108:$F847,"")-COUNT($H$108:$H847)+1,0)),"")</f>
        <v>#N/A</v>
      </c>
      <c r="R848" s="39" t="e">
        <f>IF($E848="",IF(INDEX(Mal!P$9:P$431,COUNTIF($E$108:$F847,"")-COUNT($H$108:$H847)+1,0)=R847,"",INDEX(Mal!P$9:P$431,COUNTIF($E$108:$F847,"")-COUNT($H$108:$H847)+1,0)),"")</f>
        <v>#N/A</v>
      </c>
      <c r="S848" s="39" t="e">
        <f>IF($E848="",IF(INDEX(Mal!Q$9:Q$431,COUNTIF($E$108:$F847,"")-COUNT($H$108:$H847)+1,0)=S847,"",INDEX(Mal!Q$9:Q$431,COUNTIF($E$108:$F847,"")-COUNT($H$108:$H847)+1,0)),"")</f>
        <v>#N/A</v>
      </c>
      <c r="T848" s="39" t="e">
        <f>IF($E848="",IF(INDEX(Mal!R$9:R$431,COUNTIF($E$108:$F847,"")-COUNT($H$108:$H847)+1,0)=T847,"",INDEX(Mal!R$9:R$431,COUNTIF($E$108:$F847,"")-COUNT($H$108:$H847)+1,0)),"")</f>
        <v>#N/A</v>
      </c>
      <c r="U848" s="39" t="e">
        <f>IF($E848="",IF(INDEX(Mal!S$9:S$431,COUNTIF($E$108:$F847,"")-COUNT($H$108:$H847)+1,0)=U847,"",INDEX(Mal!S$9:S$431,COUNTIF($E$108:$F847,"")-COUNT($H$108:$H847)+1,0)),"")</f>
        <v>#N/A</v>
      </c>
      <c r="V848" s="39" t="e">
        <f t="shared" si="44"/>
        <v>#N/A</v>
      </c>
      <c r="W848" s="39" t="e">
        <f>IF(IF(AND(E848="",F848=""),INDEX(Mal!I$9:I$431,(COUNT($H$108:$H848)-COUNTIF($V$108:$V848,"")),0),"")="","",IF(AND(E848="",F848=""),INDEX(Mal!I$9:I$431,(COUNT($H$108:$H848)-COUNTIF($V$108:$V848,"")),0),""))</f>
        <v>#N/A</v>
      </c>
      <c r="X848" s="39" t="e">
        <f>IF($E848="",IF(INDEX(Mal!J$9:J$431,COUNTIF($E$108:$F847,"")-COUNT($H$108:$H847)+1,0)=X847,"",INDEX(Mal!J$9:J$431,COUNTIF($E$108:$F847,"")-COUNT($H$108:$H847)+1,0)),"")</f>
        <v>#N/A</v>
      </c>
      <c r="Y848" s="39" t="e">
        <f>IF(AND(Y847="",$H848=$H847),"",IF(VLOOKUP($H848,Mal!$A$9:$T$431,20,0)='Sales Orders'!Y847,"",VLOOKUP($H848,Mal!$A$9:$T$431,20,0)))</f>
        <v>#N/A</v>
      </c>
      <c r="Z848" s="39" t="e">
        <f t="shared" si="45"/>
        <v>#N/A</v>
      </c>
    </row>
    <row r="849" spans="1:26">
      <c r="A849" t="str">
        <f>IFERROR(IF(VLOOKUP(H849,Mal!$A$9:$A$431,1,0),"","END"),"END")</f>
        <v>END</v>
      </c>
      <c r="B849" s="39" t="e">
        <f>IF($E849="",IF(INDEX(Mal!$D$9:$D$431,COUNTIF($E$108:$F848,"")-COUNT($H$108:$H848)+1,0)=B848,"",INDEX(Mal!$D$9:$D$431,COUNTIF($E$108:$F848,"")-COUNT($H$108:$H848)+1,0)),"")</f>
        <v>#N/A</v>
      </c>
      <c r="C849" s="39" t="e">
        <f t="shared" si="46"/>
        <v>#N/A</v>
      </c>
      <c r="D849" s="39" t="e">
        <f>IF($E849="",IF(INDEX(Mal!$F$9:$F$431,COUNTIF($E$108:$F848,"")-COUNT($H$108:$H848)+1,0)=D848,"",INDEX(Mal!$F$9:$F$431,COUNTIF($E$108:$F848,"")-COUNT($H$108:$H848)+1,0)),"")</f>
        <v>#N/A</v>
      </c>
      <c r="E849" s="39" t="e">
        <f>IF(AND(E848="",$H849=$H848),"",IF(VLOOKUP(H849,Mal!$A$9:$B$431,2,0)='Sales Orders'!E848,"",VLOOKUP($H849,Mal!$A$9:$B$431,2,0)))</f>
        <v>#N/A</v>
      </c>
      <c r="F849" s="39" t="e">
        <f>IF($E849="",IF(INDEX(Mal!$C$9:$C$431,COUNTIF($E$108:$F848,"")-COUNT($H$108:$H848)+1,0)=F848,"",INDEX(Mal!$C$9:$C$431,COUNTIF($E$108:$F848,"")-COUNT($H$108:$H848)+1,0)),"")</f>
        <v>#N/A</v>
      </c>
      <c r="G849" s="39" t="e">
        <f t="shared" si="47"/>
        <v>#N/A</v>
      </c>
      <c r="H849" s="39">
        <f>IF(COUNTIF(Mal!$A$9:$A$431,'Sales Orders'!H848)+COUNTIFS(Mal!$A$9:$A$431,H848,Mal!$B$9:$B$431,"&lt;&gt;")+COUNTIFS(Mal!$A$9:$A$431,H848,Mal!$C$9:$C$431,"&lt;&gt;")=COUNTIF('Sales Orders'!$H$108:H848,'Sales Orders'!H848),'Sales Orders'!H848+1,'Sales Orders'!H848)</f>
        <v>2</v>
      </c>
      <c r="I849" s="39" t="e">
        <f>IF(E849="","",IF(Mal!$C$5="","",Mal!$C$5))</f>
        <v>#N/A</v>
      </c>
      <c r="J849" s="39" t="e">
        <f>IF(AND(J848="",$H849=$H848),"",IF(VLOOKUP($H849,Mal!$A$9:$H$431,7,0)='Sales Orders'!J848,"",VLOOKUP($H849,Mal!$A$9:$H$431,7,0)))</f>
        <v>#N/A</v>
      </c>
      <c r="K849" s="39" t="e">
        <f>IF(AND(K848="",$H849=$H848),"",IF(VLOOKUP($H849,Mal!$A$9:$H$431,8,0)='Sales Orders'!K848,"",VLOOKUP($H849,Mal!$A$9:$H$431,8,0)))</f>
        <v>#N/A</v>
      </c>
      <c r="L849" s="39" t="e">
        <f>IF(E849="","",IF(Mal!$C$6="","",Mal!$C$6))</f>
        <v>#N/A</v>
      </c>
      <c r="M849" s="39" t="e">
        <f>IF($E849="",IF(INDEX(Mal!K$9:K$431,COUNTIF($E$108:$F848,"")-COUNT($H$108:$H848)+1,0)=M848,"",INDEX(Mal!K$9:K$431,COUNTIF($E$108:$F848,"")-COUNT($H$108:$H848)+1,0)),"")</f>
        <v>#N/A</v>
      </c>
      <c r="N849" s="39" t="e">
        <f>IF($E849="",IF(INDEX(Mal!L$9:L$431,COUNTIF($E$108:$F848,"")-COUNT($H$108:$H848)+1,0)=N848,"",INDEX(Mal!L$9:L$431,COUNTIF($E$108:$F848,"")-COUNT($H$108:$H848)+1,0)),"")</f>
        <v>#N/A</v>
      </c>
      <c r="O849" s="39" t="e">
        <f>IF($E849="",IF(INDEX(Mal!M$9:M$431,COUNTIF($E$108:$F848,"")-COUNT($H$108:$H848)+1,0)=O848,"",INDEX(Mal!M$9:M$431,COUNTIF($E$108:$F848,"")-COUNT($H$108:$H848)+1,0)),"")</f>
        <v>#N/A</v>
      </c>
      <c r="P849" s="39" t="e">
        <f>IF($E849="",IF(INDEX(Mal!N$9:N$431,COUNTIF($E$108:$F848,"")-COUNT($H$108:$H848)+1,0)=P848,"",INDEX(Mal!N$9:N$431,COUNTIF($E$108:$F848,"")-COUNT($H$108:$H848)+1,0)),"")</f>
        <v>#N/A</v>
      </c>
      <c r="Q849" s="39" t="e">
        <f>IF($E849="",IF(INDEX(Mal!O$9:O$431,COUNTIF($E$108:$F848,"")-COUNT($H$108:$H848)+1,0)=Q848,"",INDEX(Mal!O$9:O$431,COUNTIF($E$108:$F848,"")-COUNT($H$108:$H848)+1,0)),"")</f>
        <v>#N/A</v>
      </c>
      <c r="R849" s="39" t="e">
        <f>IF($E849="",IF(INDEX(Mal!P$9:P$431,COUNTIF($E$108:$F848,"")-COUNT($H$108:$H848)+1,0)=R848,"",INDEX(Mal!P$9:P$431,COUNTIF($E$108:$F848,"")-COUNT($H$108:$H848)+1,0)),"")</f>
        <v>#N/A</v>
      </c>
      <c r="S849" s="39" t="e">
        <f>IF($E849="",IF(INDEX(Mal!Q$9:Q$431,COUNTIF($E$108:$F848,"")-COUNT($H$108:$H848)+1,0)=S848,"",INDEX(Mal!Q$9:Q$431,COUNTIF($E$108:$F848,"")-COUNT($H$108:$H848)+1,0)),"")</f>
        <v>#N/A</v>
      </c>
      <c r="T849" s="39" t="e">
        <f>IF($E849="",IF(INDEX(Mal!R$9:R$431,COUNTIF($E$108:$F848,"")-COUNT($H$108:$H848)+1,0)=T848,"",INDEX(Mal!R$9:R$431,COUNTIF($E$108:$F848,"")-COUNT($H$108:$H848)+1,0)),"")</f>
        <v>#N/A</v>
      </c>
      <c r="U849" s="39" t="e">
        <f>IF($E849="",IF(INDEX(Mal!S$9:S$431,COUNTIF($E$108:$F848,"")-COUNT($H$108:$H848)+1,0)=U848,"",INDEX(Mal!S$9:S$431,COUNTIF($E$108:$F848,"")-COUNT($H$108:$H848)+1,0)),"")</f>
        <v>#N/A</v>
      </c>
      <c r="V849" s="39" t="e">
        <f t="shared" si="44"/>
        <v>#N/A</v>
      </c>
      <c r="W849" s="39" t="e">
        <f>IF(IF(AND(E849="",F849=""),INDEX(Mal!I$9:I$431,(COUNT($H$108:$H849)-COUNTIF($V$108:$V849,"")),0),"")="","",IF(AND(E849="",F849=""),INDEX(Mal!I$9:I$431,(COUNT($H$108:$H849)-COUNTIF($V$108:$V849,"")),0),""))</f>
        <v>#N/A</v>
      </c>
      <c r="X849" s="39" t="e">
        <f>IF($E849="",IF(INDEX(Mal!J$9:J$431,COUNTIF($E$108:$F848,"")-COUNT($H$108:$H848)+1,0)=X848,"",INDEX(Mal!J$9:J$431,COUNTIF($E$108:$F848,"")-COUNT($H$108:$H848)+1,0)),"")</f>
        <v>#N/A</v>
      </c>
      <c r="Y849" s="39" t="e">
        <f>IF(AND(Y848="",$H849=$H848),"",IF(VLOOKUP($H849,Mal!$A$9:$T$431,20,0)='Sales Orders'!Y848,"",VLOOKUP($H849,Mal!$A$9:$T$431,20,0)))</f>
        <v>#N/A</v>
      </c>
      <c r="Z849" s="39" t="e">
        <f t="shared" si="45"/>
        <v>#N/A</v>
      </c>
    </row>
    <row r="850" spans="1:26">
      <c r="A850" t="str">
        <f>IFERROR(IF(VLOOKUP(H850,Mal!$A$9:$A$431,1,0),"","END"),"END")</f>
        <v>END</v>
      </c>
      <c r="B850" s="39" t="e">
        <f>IF($E850="",IF(INDEX(Mal!$D$9:$D$431,COUNTIF($E$108:$F849,"")-COUNT($H$108:$H849)+1,0)=B849,"",INDEX(Mal!$D$9:$D$431,COUNTIF($E$108:$F849,"")-COUNT($H$108:$H849)+1,0)),"")</f>
        <v>#N/A</v>
      </c>
      <c r="C850" s="39" t="e">
        <f t="shared" si="46"/>
        <v>#N/A</v>
      </c>
      <c r="D850" s="39" t="e">
        <f>IF($E850="",IF(INDEX(Mal!$F$9:$F$431,COUNTIF($E$108:$F849,"")-COUNT($H$108:$H849)+1,0)=D849,"",INDEX(Mal!$F$9:$F$431,COUNTIF($E$108:$F849,"")-COUNT($H$108:$H849)+1,0)),"")</f>
        <v>#N/A</v>
      </c>
      <c r="E850" s="39" t="e">
        <f>IF(AND(E849="",$H850=$H849),"",IF(VLOOKUP(H850,Mal!$A$9:$B$431,2,0)='Sales Orders'!E849,"",VLOOKUP($H850,Mal!$A$9:$B$431,2,0)))</f>
        <v>#N/A</v>
      </c>
      <c r="F850" s="39" t="e">
        <f>IF($E850="",IF(INDEX(Mal!$C$9:$C$431,COUNTIF($E$108:$F849,"")-COUNT($H$108:$H849)+1,0)=F849,"",INDEX(Mal!$C$9:$C$431,COUNTIF($E$108:$F849,"")-COUNT($H$108:$H849)+1,0)),"")</f>
        <v>#N/A</v>
      </c>
      <c r="G850" s="39" t="e">
        <f t="shared" si="47"/>
        <v>#N/A</v>
      </c>
      <c r="H850" s="39">
        <f>IF(COUNTIF(Mal!$A$9:$A$431,'Sales Orders'!H849)+COUNTIFS(Mal!$A$9:$A$431,H849,Mal!$B$9:$B$431,"&lt;&gt;")+COUNTIFS(Mal!$A$9:$A$431,H849,Mal!$C$9:$C$431,"&lt;&gt;")=COUNTIF('Sales Orders'!$H$108:H849,'Sales Orders'!H849),'Sales Orders'!H849+1,'Sales Orders'!H849)</f>
        <v>2</v>
      </c>
      <c r="I850" s="39" t="e">
        <f>IF(E850="","",IF(Mal!$C$5="","",Mal!$C$5))</f>
        <v>#N/A</v>
      </c>
      <c r="J850" s="39" t="e">
        <f>IF(AND(J849="",$H850=$H849),"",IF(VLOOKUP($H850,Mal!$A$9:$H$431,7,0)='Sales Orders'!J849,"",VLOOKUP($H850,Mal!$A$9:$H$431,7,0)))</f>
        <v>#N/A</v>
      </c>
      <c r="K850" s="39" t="e">
        <f>IF(AND(K849="",$H850=$H849),"",IF(VLOOKUP($H850,Mal!$A$9:$H$431,8,0)='Sales Orders'!K849,"",VLOOKUP($H850,Mal!$A$9:$H$431,8,0)))</f>
        <v>#N/A</v>
      </c>
      <c r="L850" s="39" t="e">
        <f>IF(E850="","",IF(Mal!$C$6="","",Mal!$C$6))</f>
        <v>#N/A</v>
      </c>
      <c r="M850" s="39" t="e">
        <f>IF($E850="",IF(INDEX(Mal!K$9:K$431,COUNTIF($E$108:$F849,"")-COUNT($H$108:$H849)+1,0)=M849,"",INDEX(Mal!K$9:K$431,COUNTIF($E$108:$F849,"")-COUNT($H$108:$H849)+1,0)),"")</f>
        <v>#N/A</v>
      </c>
      <c r="N850" s="39" t="e">
        <f>IF($E850="",IF(INDEX(Mal!L$9:L$431,COUNTIF($E$108:$F849,"")-COUNT($H$108:$H849)+1,0)=N849,"",INDEX(Mal!L$9:L$431,COUNTIF($E$108:$F849,"")-COUNT($H$108:$H849)+1,0)),"")</f>
        <v>#N/A</v>
      </c>
      <c r="O850" s="39" t="e">
        <f>IF($E850="",IF(INDEX(Mal!M$9:M$431,COUNTIF($E$108:$F849,"")-COUNT($H$108:$H849)+1,0)=O849,"",INDEX(Mal!M$9:M$431,COUNTIF($E$108:$F849,"")-COUNT($H$108:$H849)+1,0)),"")</f>
        <v>#N/A</v>
      </c>
      <c r="P850" s="39" t="e">
        <f>IF($E850="",IF(INDEX(Mal!N$9:N$431,COUNTIF($E$108:$F849,"")-COUNT($H$108:$H849)+1,0)=P849,"",INDEX(Mal!N$9:N$431,COUNTIF($E$108:$F849,"")-COUNT($H$108:$H849)+1,0)),"")</f>
        <v>#N/A</v>
      </c>
      <c r="Q850" s="39" t="e">
        <f>IF($E850="",IF(INDEX(Mal!O$9:O$431,COUNTIF($E$108:$F849,"")-COUNT($H$108:$H849)+1,0)=Q849,"",INDEX(Mal!O$9:O$431,COUNTIF($E$108:$F849,"")-COUNT($H$108:$H849)+1,0)),"")</f>
        <v>#N/A</v>
      </c>
      <c r="R850" s="39" t="e">
        <f>IF($E850="",IF(INDEX(Mal!P$9:P$431,COUNTIF($E$108:$F849,"")-COUNT($H$108:$H849)+1,0)=R849,"",INDEX(Mal!P$9:P$431,COUNTIF($E$108:$F849,"")-COUNT($H$108:$H849)+1,0)),"")</f>
        <v>#N/A</v>
      </c>
      <c r="S850" s="39" t="e">
        <f>IF($E850="",IF(INDEX(Mal!Q$9:Q$431,COUNTIF($E$108:$F849,"")-COUNT($H$108:$H849)+1,0)=S849,"",INDEX(Mal!Q$9:Q$431,COUNTIF($E$108:$F849,"")-COUNT($H$108:$H849)+1,0)),"")</f>
        <v>#N/A</v>
      </c>
      <c r="T850" s="39" t="e">
        <f>IF($E850="",IF(INDEX(Mal!R$9:R$431,COUNTIF($E$108:$F849,"")-COUNT($H$108:$H849)+1,0)=T849,"",INDEX(Mal!R$9:R$431,COUNTIF($E$108:$F849,"")-COUNT($H$108:$H849)+1,0)),"")</f>
        <v>#N/A</v>
      </c>
      <c r="U850" s="39" t="e">
        <f>IF($E850="",IF(INDEX(Mal!S$9:S$431,COUNTIF($E$108:$F849,"")-COUNT($H$108:$H849)+1,0)=U849,"",INDEX(Mal!S$9:S$431,COUNTIF($E$108:$F849,"")-COUNT($H$108:$H849)+1,0)),"")</f>
        <v>#N/A</v>
      </c>
      <c r="V850" s="39" t="e">
        <f t="shared" si="44"/>
        <v>#N/A</v>
      </c>
      <c r="W850" s="39" t="e">
        <f>IF(IF(AND(E850="",F850=""),INDEX(Mal!I$9:I$431,(COUNT($H$108:$H850)-COUNTIF($V$108:$V850,"")),0),"")="","",IF(AND(E850="",F850=""),INDEX(Mal!I$9:I$431,(COUNT($H$108:$H850)-COUNTIF($V$108:$V850,"")),0),""))</f>
        <v>#N/A</v>
      </c>
      <c r="X850" s="39" t="e">
        <f>IF($E850="",IF(INDEX(Mal!J$9:J$431,COUNTIF($E$108:$F849,"")-COUNT($H$108:$H849)+1,0)=X849,"",INDEX(Mal!J$9:J$431,COUNTIF($E$108:$F849,"")-COUNT($H$108:$H849)+1,0)),"")</f>
        <v>#N/A</v>
      </c>
      <c r="Y850" s="39" t="e">
        <f>IF(AND(Y849="",$H850=$H849),"",IF(VLOOKUP($H850,Mal!$A$9:$T$431,20,0)='Sales Orders'!Y849,"",VLOOKUP($H850,Mal!$A$9:$T$431,20,0)))</f>
        <v>#N/A</v>
      </c>
      <c r="Z850" s="39" t="e">
        <f t="shared" si="45"/>
        <v>#N/A</v>
      </c>
    </row>
    <row r="851" spans="1:26">
      <c r="A851" t="str">
        <f>IFERROR(IF(VLOOKUP(H851,Mal!$A$9:$A$431,1,0),"","END"),"END")</f>
        <v>END</v>
      </c>
      <c r="B851" s="39" t="e">
        <f>IF($E851="",IF(INDEX(Mal!$D$9:$D$431,COUNTIF($E$108:$F850,"")-COUNT($H$108:$H850)+1,0)=B850,"",INDEX(Mal!$D$9:$D$431,COUNTIF($E$108:$F850,"")-COUNT($H$108:$H850)+1,0)),"")</f>
        <v>#N/A</v>
      </c>
      <c r="C851" s="39" t="e">
        <f t="shared" si="46"/>
        <v>#N/A</v>
      </c>
      <c r="D851" s="39" t="e">
        <f>IF($E851="",IF(INDEX(Mal!$F$9:$F$431,COUNTIF($E$108:$F850,"")-COUNT($H$108:$H850)+1,0)=D850,"",INDEX(Mal!$F$9:$F$431,COUNTIF($E$108:$F850,"")-COUNT($H$108:$H850)+1,0)),"")</f>
        <v>#N/A</v>
      </c>
      <c r="E851" s="39" t="e">
        <f>IF(AND(E850="",$H851=$H850),"",IF(VLOOKUP(H851,Mal!$A$9:$B$431,2,0)='Sales Orders'!E850,"",VLOOKUP($H851,Mal!$A$9:$B$431,2,0)))</f>
        <v>#N/A</v>
      </c>
      <c r="F851" s="39" t="e">
        <f>IF($E851="",IF(INDEX(Mal!$C$9:$C$431,COUNTIF($E$108:$F850,"")-COUNT($H$108:$H850)+1,0)=F850,"",INDEX(Mal!$C$9:$C$431,COUNTIF($E$108:$F850,"")-COUNT($H$108:$H850)+1,0)),"")</f>
        <v>#N/A</v>
      </c>
      <c r="G851" s="39" t="e">
        <f t="shared" si="47"/>
        <v>#N/A</v>
      </c>
      <c r="H851" s="39">
        <f>IF(COUNTIF(Mal!$A$9:$A$431,'Sales Orders'!H850)+COUNTIFS(Mal!$A$9:$A$431,H850,Mal!$B$9:$B$431,"&lt;&gt;")+COUNTIFS(Mal!$A$9:$A$431,H850,Mal!$C$9:$C$431,"&lt;&gt;")=COUNTIF('Sales Orders'!$H$108:H850,'Sales Orders'!H850),'Sales Orders'!H850+1,'Sales Orders'!H850)</f>
        <v>2</v>
      </c>
      <c r="I851" s="39" t="e">
        <f>IF(E851="","",IF(Mal!$C$5="","",Mal!$C$5))</f>
        <v>#N/A</v>
      </c>
      <c r="J851" s="39" t="e">
        <f>IF(AND(J850="",$H851=$H850),"",IF(VLOOKUP($H851,Mal!$A$9:$H$431,7,0)='Sales Orders'!J850,"",VLOOKUP($H851,Mal!$A$9:$H$431,7,0)))</f>
        <v>#N/A</v>
      </c>
      <c r="K851" s="39" t="e">
        <f>IF(AND(K850="",$H851=$H850),"",IF(VLOOKUP($H851,Mal!$A$9:$H$431,8,0)='Sales Orders'!K850,"",VLOOKUP($H851,Mal!$A$9:$H$431,8,0)))</f>
        <v>#N/A</v>
      </c>
      <c r="L851" s="39" t="e">
        <f>IF(E851="","",IF(Mal!$C$6="","",Mal!$C$6))</f>
        <v>#N/A</v>
      </c>
      <c r="M851" s="39" t="e">
        <f>IF($E851="",IF(INDEX(Mal!K$9:K$431,COUNTIF($E$108:$F850,"")-COUNT($H$108:$H850)+1,0)=M850,"",INDEX(Mal!K$9:K$431,COUNTIF($E$108:$F850,"")-COUNT($H$108:$H850)+1,0)),"")</f>
        <v>#N/A</v>
      </c>
      <c r="N851" s="39" t="e">
        <f>IF($E851="",IF(INDEX(Mal!L$9:L$431,COUNTIF($E$108:$F850,"")-COUNT($H$108:$H850)+1,0)=N850,"",INDEX(Mal!L$9:L$431,COUNTIF($E$108:$F850,"")-COUNT($H$108:$H850)+1,0)),"")</f>
        <v>#N/A</v>
      </c>
      <c r="O851" s="39" t="e">
        <f>IF($E851="",IF(INDEX(Mal!M$9:M$431,COUNTIF($E$108:$F850,"")-COUNT($H$108:$H850)+1,0)=O850,"",INDEX(Mal!M$9:M$431,COUNTIF($E$108:$F850,"")-COUNT($H$108:$H850)+1,0)),"")</f>
        <v>#N/A</v>
      </c>
      <c r="P851" s="39" t="e">
        <f>IF($E851="",IF(INDEX(Mal!N$9:N$431,COUNTIF($E$108:$F850,"")-COUNT($H$108:$H850)+1,0)=P850,"",INDEX(Mal!N$9:N$431,COUNTIF($E$108:$F850,"")-COUNT($H$108:$H850)+1,0)),"")</f>
        <v>#N/A</v>
      </c>
      <c r="Q851" s="39" t="e">
        <f>IF($E851="",IF(INDEX(Mal!O$9:O$431,COUNTIF($E$108:$F850,"")-COUNT($H$108:$H850)+1,0)=Q850,"",INDEX(Mal!O$9:O$431,COUNTIF($E$108:$F850,"")-COUNT($H$108:$H850)+1,0)),"")</f>
        <v>#N/A</v>
      </c>
      <c r="R851" s="39" t="e">
        <f>IF($E851="",IF(INDEX(Mal!P$9:P$431,COUNTIF($E$108:$F850,"")-COUNT($H$108:$H850)+1,0)=R850,"",INDEX(Mal!P$9:P$431,COUNTIF($E$108:$F850,"")-COUNT($H$108:$H850)+1,0)),"")</f>
        <v>#N/A</v>
      </c>
      <c r="S851" s="39" t="e">
        <f>IF($E851="",IF(INDEX(Mal!Q$9:Q$431,COUNTIF($E$108:$F850,"")-COUNT($H$108:$H850)+1,0)=S850,"",INDEX(Mal!Q$9:Q$431,COUNTIF($E$108:$F850,"")-COUNT($H$108:$H850)+1,0)),"")</f>
        <v>#N/A</v>
      </c>
      <c r="T851" s="39" t="e">
        <f>IF($E851="",IF(INDEX(Mal!R$9:R$431,COUNTIF($E$108:$F850,"")-COUNT($H$108:$H850)+1,0)=T850,"",INDEX(Mal!R$9:R$431,COUNTIF($E$108:$F850,"")-COUNT($H$108:$H850)+1,0)),"")</f>
        <v>#N/A</v>
      </c>
      <c r="U851" s="39" t="e">
        <f>IF($E851="",IF(INDEX(Mal!S$9:S$431,COUNTIF($E$108:$F850,"")-COUNT($H$108:$H850)+1,0)=U850,"",INDEX(Mal!S$9:S$431,COUNTIF($E$108:$F850,"")-COUNT($H$108:$H850)+1,0)),"")</f>
        <v>#N/A</v>
      </c>
      <c r="V851" s="39" t="e">
        <f t="shared" si="44"/>
        <v>#N/A</v>
      </c>
      <c r="W851" s="39" t="e">
        <f>IF(IF(AND(E851="",F851=""),INDEX(Mal!I$9:I$431,(COUNT($H$108:$H851)-COUNTIF($V$108:$V851,"")),0),"")="","",IF(AND(E851="",F851=""),INDEX(Mal!I$9:I$431,(COUNT($H$108:$H851)-COUNTIF($V$108:$V851,"")),0),""))</f>
        <v>#N/A</v>
      </c>
      <c r="X851" s="39" t="e">
        <f>IF($E851="",IF(INDEX(Mal!J$9:J$431,COUNTIF($E$108:$F850,"")-COUNT($H$108:$H850)+1,0)=X850,"",INDEX(Mal!J$9:J$431,COUNTIF($E$108:$F850,"")-COUNT($H$108:$H850)+1,0)),"")</f>
        <v>#N/A</v>
      </c>
      <c r="Y851" s="39" t="e">
        <f>IF(AND(Y850="",$H851=$H850),"",IF(VLOOKUP($H851,Mal!$A$9:$T$431,20,0)='Sales Orders'!Y850,"",VLOOKUP($H851,Mal!$A$9:$T$431,20,0)))</f>
        <v>#N/A</v>
      </c>
      <c r="Z851" s="39" t="e">
        <f t="shared" si="45"/>
        <v>#N/A</v>
      </c>
    </row>
    <row r="852" spans="1:26">
      <c r="A852" t="str">
        <f>IFERROR(IF(VLOOKUP(H852,Mal!$A$9:$A$431,1,0),"","END"),"END")</f>
        <v>END</v>
      </c>
      <c r="B852" s="39" t="e">
        <f>IF($E852="",IF(INDEX(Mal!$D$9:$D$431,COUNTIF($E$108:$F851,"")-COUNT($H$108:$H851)+1,0)=B851,"",INDEX(Mal!$D$9:$D$431,COUNTIF($E$108:$F851,"")-COUNT($H$108:$H851)+1,0)),"")</f>
        <v>#N/A</v>
      </c>
      <c r="C852" s="39" t="e">
        <f t="shared" si="46"/>
        <v>#N/A</v>
      </c>
      <c r="D852" s="39" t="e">
        <f>IF($E852="",IF(INDEX(Mal!$F$9:$F$431,COUNTIF($E$108:$F851,"")-COUNT($H$108:$H851)+1,0)=D851,"",INDEX(Mal!$F$9:$F$431,COUNTIF($E$108:$F851,"")-COUNT($H$108:$H851)+1,0)),"")</f>
        <v>#N/A</v>
      </c>
      <c r="E852" s="39" t="e">
        <f>IF(AND(E851="",$H852=$H851),"",IF(VLOOKUP(H852,Mal!$A$9:$B$431,2,0)='Sales Orders'!E851,"",VLOOKUP($H852,Mal!$A$9:$B$431,2,0)))</f>
        <v>#N/A</v>
      </c>
      <c r="F852" s="39" t="e">
        <f>IF($E852="",IF(INDEX(Mal!$C$9:$C$431,COUNTIF($E$108:$F851,"")-COUNT($H$108:$H851)+1,0)=F851,"",INDEX(Mal!$C$9:$C$431,COUNTIF($E$108:$F851,"")-COUNT($H$108:$H851)+1,0)),"")</f>
        <v>#N/A</v>
      </c>
      <c r="G852" s="39" t="e">
        <f t="shared" si="47"/>
        <v>#N/A</v>
      </c>
      <c r="H852" s="39">
        <f>IF(COUNTIF(Mal!$A$9:$A$431,'Sales Orders'!H851)+COUNTIFS(Mal!$A$9:$A$431,H851,Mal!$B$9:$B$431,"&lt;&gt;")+COUNTIFS(Mal!$A$9:$A$431,H851,Mal!$C$9:$C$431,"&lt;&gt;")=COUNTIF('Sales Orders'!$H$108:H851,'Sales Orders'!H851),'Sales Orders'!H851+1,'Sales Orders'!H851)</f>
        <v>2</v>
      </c>
      <c r="I852" s="39" t="e">
        <f>IF(E852="","",IF(Mal!$C$5="","",Mal!$C$5))</f>
        <v>#N/A</v>
      </c>
      <c r="J852" s="39" t="e">
        <f>IF(AND(J851="",$H852=$H851),"",IF(VLOOKUP($H852,Mal!$A$9:$H$431,7,0)='Sales Orders'!J851,"",VLOOKUP($H852,Mal!$A$9:$H$431,7,0)))</f>
        <v>#N/A</v>
      </c>
      <c r="K852" s="39" t="e">
        <f>IF(AND(K851="",$H852=$H851),"",IF(VLOOKUP($H852,Mal!$A$9:$H$431,8,0)='Sales Orders'!K851,"",VLOOKUP($H852,Mal!$A$9:$H$431,8,0)))</f>
        <v>#N/A</v>
      </c>
      <c r="L852" s="39" t="e">
        <f>IF(E852="","",IF(Mal!$C$6="","",Mal!$C$6))</f>
        <v>#N/A</v>
      </c>
      <c r="M852" s="39" t="e">
        <f>IF($E852="",IF(INDEX(Mal!K$9:K$431,COUNTIF($E$108:$F851,"")-COUNT($H$108:$H851)+1,0)=M851,"",INDEX(Mal!K$9:K$431,COUNTIF($E$108:$F851,"")-COUNT($H$108:$H851)+1,0)),"")</f>
        <v>#N/A</v>
      </c>
      <c r="N852" s="39" t="e">
        <f>IF($E852="",IF(INDEX(Mal!L$9:L$431,COUNTIF($E$108:$F851,"")-COUNT($H$108:$H851)+1,0)=N851,"",INDEX(Mal!L$9:L$431,COUNTIF($E$108:$F851,"")-COUNT($H$108:$H851)+1,0)),"")</f>
        <v>#N/A</v>
      </c>
      <c r="O852" s="39" t="e">
        <f>IF($E852="",IF(INDEX(Mal!M$9:M$431,COUNTIF($E$108:$F851,"")-COUNT($H$108:$H851)+1,0)=O851,"",INDEX(Mal!M$9:M$431,COUNTIF($E$108:$F851,"")-COUNT($H$108:$H851)+1,0)),"")</f>
        <v>#N/A</v>
      </c>
      <c r="P852" s="39" t="e">
        <f>IF($E852="",IF(INDEX(Mal!N$9:N$431,COUNTIF($E$108:$F851,"")-COUNT($H$108:$H851)+1,0)=P851,"",INDEX(Mal!N$9:N$431,COUNTIF($E$108:$F851,"")-COUNT($H$108:$H851)+1,0)),"")</f>
        <v>#N/A</v>
      </c>
      <c r="Q852" s="39" t="e">
        <f>IF($E852="",IF(INDEX(Mal!O$9:O$431,COUNTIF($E$108:$F851,"")-COUNT($H$108:$H851)+1,0)=Q851,"",INDEX(Mal!O$9:O$431,COUNTIF($E$108:$F851,"")-COUNT($H$108:$H851)+1,0)),"")</f>
        <v>#N/A</v>
      </c>
      <c r="R852" s="39" t="e">
        <f>IF($E852="",IF(INDEX(Mal!P$9:P$431,COUNTIF($E$108:$F851,"")-COUNT($H$108:$H851)+1,0)=R851,"",INDEX(Mal!P$9:P$431,COUNTIF($E$108:$F851,"")-COUNT($H$108:$H851)+1,0)),"")</f>
        <v>#N/A</v>
      </c>
      <c r="S852" s="39" t="e">
        <f>IF($E852="",IF(INDEX(Mal!Q$9:Q$431,COUNTIF($E$108:$F851,"")-COUNT($H$108:$H851)+1,0)=S851,"",INDEX(Mal!Q$9:Q$431,COUNTIF($E$108:$F851,"")-COUNT($H$108:$H851)+1,0)),"")</f>
        <v>#N/A</v>
      </c>
      <c r="T852" s="39" t="e">
        <f>IF($E852="",IF(INDEX(Mal!R$9:R$431,COUNTIF($E$108:$F851,"")-COUNT($H$108:$H851)+1,0)=T851,"",INDEX(Mal!R$9:R$431,COUNTIF($E$108:$F851,"")-COUNT($H$108:$H851)+1,0)),"")</f>
        <v>#N/A</v>
      </c>
      <c r="U852" s="39" t="e">
        <f>IF($E852="",IF(INDEX(Mal!S$9:S$431,COUNTIF($E$108:$F851,"")-COUNT($H$108:$H851)+1,0)=U851,"",INDEX(Mal!S$9:S$431,COUNTIF($E$108:$F851,"")-COUNT($H$108:$H851)+1,0)),"")</f>
        <v>#N/A</v>
      </c>
      <c r="V852" s="39" t="e">
        <f t="shared" si="44"/>
        <v>#N/A</v>
      </c>
      <c r="W852" s="39" t="e">
        <f>IF(IF(AND(E852="",F852=""),INDEX(Mal!I$9:I$431,(COUNT($H$108:$H852)-COUNTIF($V$108:$V852,"")),0),"")="","",IF(AND(E852="",F852=""),INDEX(Mal!I$9:I$431,(COUNT($H$108:$H852)-COUNTIF($V$108:$V852,"")),0),""))</f>
        <v>#N/A</v>
      </c>
      <c r="X852" s="39" t="e">
        <f>IF($E852="",IF(INDEX(Mal!J$9:J$431,COUNTIF($E$108:$F851,"")-COUNT($H$108:$H851)+1,0)=X851,"",INDEX(Mal!J$9:J$431,COUNTIF($E$108:$F851,"")-COUNT($H$108:$H851)+1,0)),"")</f>
        <v>#N/A</v>
      </c>
      <c r="Y852" s="39" t="e">
        <f>IF(AND(Y851="",$H852=$H851),"",IF(VLOOKUP($H852,Mal!$A$9:$T$431,20,0)='Sales Orders'!Y851,"",VLOOKUP($H852,Mal!$A$9:$T$431,20,0)))</f>
        <v>#N/A</v>
      </c>
      <c r="Z852" s="39" t="e">
        <f t="shared" si="45"/>
        <v>#N/A</v>
      </c>
    </row>
    <row r="853" spans="1:26">
      <c r="A853" t="str">
        <f>IFERROR(IF(VLOOKUP(H853,Mal!$A$9:$A$431,1,0),"","END"),"END")</f>
        <v>END</v>
      </c>
      <c r="B853" s="39" t="e">
        <f>IF($E853="",IF(INDEX(Mal!$D$9:$D$431,COUNTIF($E$108:$F852,"")-COUNT($H$108:$H852)+1,0)=B852,"",INDEX(Mal!$D$9:$D$431,COUNTIF($E$108:$F852,"")-COUNT($H$108:$H852)+1,0)),"")</f>
        <v>#N/A</v>
      </c>
      <c r="C853" s="39" t="e">
        <f t="shared" si="46"/>
        <v>#N/A</v>
      </c>
      <c r="D853" s="39" t="e">
        <f>IF($E853="",IF(INDEX(Mal!$F$9:$F$431,COUNTIF($E$108:$F852,"")-COUNT($H$108:$H852)+1,0)=D852,"",INDEX(Mal!$F$9:$F$431,COUNTIF($E$108:$F852,"")-COUNT($H$108:$H852)+1,0)),"")</f>
        <v>#N/A</v>
      </c>
      <c r="E853" s="39" t="e">
        <f>IF(AND(E852="",$H853=$H852),"",IF(VLOOKUP(H853,Mal!$A$9:$B$431,2,0)='Sales Orders'!E852,"",VLOOKUP($H853,Mal!$A$9:$B$431,2,0)))</f>
        <v>#N/A</v>
      </c>
      <c r="F853" s="39" t="e">
        <f>IF($E853="",IF(INDEX(Mal!$C$9:$C$431,COUNTIF($E$108:$F852,"")-COUNT($H$108:$H852)+1,0)=F852,"",INDEX(Mal!$C$9:$C$431,COUNTIF($E$108:$F852,"")-COUNT($H$108:$H852)+1,0)),"")</f>
        <v>#N/A</v>
      </c>
      <c r="G853" s="39" t="e">
        <f t="shared" si="47"/>
        <v>#N/A</v>
      </c>
      <c r="H853" s="39">
        <f>IF(COUNTIF(Mal!$A$9:$A$431,'Sales Orders'!H852)+COUNTIFS(Mal!$A$9:$A$431,H852,Mal!$B$9:$B$431,"&lt;&gt;")+COUNTIFS(Mal!$A$9:$A$431,H852,Mal!$C$9:$C$431,"&lt;&gt;")=COUNTIF('Sales Orders'!$H$108:H852,'Sales Orders'!H852),'Sales Orders'!H852+1,'Sales Orders'!H852)</f>
        <v>2</v>
      </c>
      <c r="I853" s="39" t="e">
        <f>IF(E853="","",IF(Mal!$C$5="","",Mal!$C$5))</f>
        <v>#N/A</v>
      </c>
      <c r="J853" s="39" t="e">
        <f>IF(AND(J852="",$H853=$H852),"",IF(VLOOKUP($H853,Mal!$A$9:$H$431,7,0)='Sales Orders'!J852,"",VLOOKUP($H853,Mal!$A$9:$H$431,7,0)))</f>
        <v>#N/A</v>
      </c>
      <c r="K853" s="39" t="e">
        <f>IF(AND(K852="",$H853=$H852),"",IF(VLOOKUP($H853,Mal!$A$9:$H$431,8,0)='Sales Orders'!K852,"",VLOOKUP($H853,Mal!$A$9:$H$431,8,0)))</f>
        <v>#N/A</v>
      </c>
      <c r="L853" s="39" t="e">
        <f>IF(E853="","",IF(Mal!$C$6="","",Mal!$C$6))</f>
        <v>#N/A</v>
      </c>
      <c r="M853" s="39" t="e">
        <f>IF($E853="",IF(INDEX(Mal!K$9:K$431,COUNTIF($E$108:$F852,"")-COUNT($H$108:$H852)+1,0)=M852,"",INDEX(Mal!K$9:K$431,COUNTIF($E$108:$F852,"")-COUNT($H$108:$H852)+1,0)),"")</f>
        <v>#N/A</v>
      </c>
      <c r="N853" s="39" t="e">
        <f>IF($E853="",IF(INDEX(Mal!L$9:L$431,COUNTIF($E$108:$F852,"")-COUNT($H$108:$H852)+1,0)=N852,"",INDEX(Mal!L$9:L$431,COUNTIF($E$108:$F852,"")-COUNT($H$108:$H852)+1,0)),"")</f>
        <v>#N/A</v>
      </c>
      <c r="O853" s="39" t="e">
        <f>IF($E853="",IF(INDEX(Mal!M$9:M$431,COUNTIF($E$108:$F852,"")-COUNT($H$108:$H852)+1,0)=O852,"",INDEX(Mal!M$9:M$431,COUNTIF($E$108:$F852,"")-COUNT($H$108:$H852)+1,0)),"")</f>
        <v>#N/A</v>
      </c>
      <c r="P853" s="39" t="e">
        <f>IF($E853="",IF(INDEX(Mal!N$9:N$431,COUNTIF($E$108:$F852,"")-COUNT($H$108:$H852)+1,0)=P852,"",INDEX(Mal!N$9:N$431,COUNTIF($E$108:$F852,"")-COUNT($H$108:$H852)+1,0)),"")</f>
        <v>#N/A</v>
      </c>
      <c r="Q853" s="39" t="e">
        <f>IF($E853="",IF(INDEX(Mal!O$9:O$431,COUNTIF($E$108:$F852,"")-COUNT($H$108:$H852)+1,0)=Q852,"",INDEX(Mal!O$9:O$431,COUNTIF($E$108:$F852,"")-COUNT($H$108:$H852)+1,0)),"")</f>
        <v>#N/A</v>
      </c>
      <c r="R853" s="39" t="e">
        <f>IF($E853="",IF(INDEX(Mal!P$9:P$431,COUNTIF($E$108:$F852,"")-COUNT($H$108:$H852)+1,0)=R852,"",INDEX(Mal!P$9:P$431,COUNTIF($E$108:$F852,"")-COUNT($H$108:$H852)+1,0)),"")</f>
        <v>#N/A</v>
      </c>
      <c r="S853" s="39" t="e">
        <f>IF($E853="",IF(INDEX(Mal!Q$9:Q$431,COUNTIF($E$108:$F852,"")-COUNT($H$108:$H852)+1,0)=S852,"",INDEX(Mal!Q$9:Q$431,COUNTIF($E$108:$F852,"")-COUNT($H$108:$H852)+1,0)),"")</f>
        <v>#N/A</v>
      </c>
      <c r="T853" s="39" t="e">
        <f>IF($E853="",IF(INDEX(Mal!R$9:R$431,COUNTIF($E$108:$F852,"")-COUNT($H$108:$H852)+1,0)=T852,"",INDEX(Mal!R$9:R$431,COUNTIF($E$108:$F852,"")-COUNT($H$108:$H852)+1,0)),"")</f>
        <v>#N/A</v>
      </c>
      <c r="U853" s="39" t="e">
        <f>IF($E853="",IF(INDEX(Mal!S$9:S$431,COUNTIF($E$108:$F852,"")-COUNT($H$108:$H852)+1,0)=U852,"",INDEX(Mal!S$9:S$431,COUNTIF($E$108:$F852,"")-COUNT($H$108:$H852)+1,0)),"")</f>
        <v>#N/A</v>
      </c>
      <c r="V853" s="39" t="e">
        <f t="shared" si="44"/>
        <v>#N/A</v>
      </c>
      <c r="W853" s="39" t="e">
        <f>IF(IF(AND(E853="",F853=""),INDEX(Mal!I$9:I$431,(COUNT($H$108:$H853)-COUNTIF($V$108:$V853,"")),0),"")="","",IF(AND(E853="",F853=""),INDEX(Mal!I$9:I$431,(COUNT($H$108:$H853)-COUNTIF($V$108:$V853,"")),0),""))</f>
        <v>#N/A</v>
      </c>
      <c r="X853" s="39" t="e">
        <f>IF($E853="",IF(INDEX(Mal!J$9:J$431,COUNTIF($E$108:$F852,"")-COUNT($H$108:$H852)+1,0)=X852,"",INDEX(Mal!J$9:J$431,COUNTIF($E$108:$F852,"")-COUNT($H$108:$H852)+1,0)),"")</f>
        <v>#N/A</v>
      </c>
      <c r="Y853" s="39" t="e">
        <f>IF(AND(Y852="",$H853=$H852),"",IF(VLOOKUP($H853,Mal!$A$9:$T$431,20,0)='Sales Orders'!Y852,"",VLOOKUP($H853,Mal!$A$9:$T$431,20,0)))</f>
        <v>#N/A</v>
      </c>
      <c r="Z853" s="39" t="e">
        <f t="shared" si="45"/>
        <v>#N/A</v>
      </c>
    </row>
    <row r="854" spans="1:26">
      <c r="A854" t="str">
        <f>IFERROR(IF(VLOOKUP(H854,Mal!$A$9:$A$431,1,0),"","END"),"END")</f>
        <v>END</v>
      </c>
      <c r="B854" s="39" t="e">
        <f>IF($E854="",IF(INDEX(Mal!$D$9:$D$431,COUNTIF($E$108:$F853,"")-COUNT($H$108:$H853)+1,0)=B853,"",INDEX(Mal!$D$9:$D$431,COUNTIF($E$108:$F853,"")-COUNT($H$108:$H853)+1,0)),"")</f>
        <v>#N/A</v>
      </c>
      <c r="C854" s="39" t="e">
        <f t="shared" si="46"/>
        <v>#N/A</v>
      </c>
      <c r="D854" s="39" t="e">
        <f>IF($E854="",IF(INDEX(Mal!$F$9:$F$431,COUNTIF($E$108:$F853,"")-COUNT($H$108:$H853)+1,0)=D853,"",INDEX(Mal!$F$9:$F$431,COUNTIF($E$108:$F853,"")-COUNT($H$108:$H853)+1,0)),"")</f>
        <v>#N/A</v>
      </c>
      <c r="E854" s="39" t="e">
        <f>IF(AND(E853="",$H854=$H853),"",IF(VLOOKUP(H854,Mal!$A$9:$B$431,2,0)='Sales Orders'!E853,"",VLOOKUP($H854,Mal!$A$9:$B$431,2,0)))</f>
        <v>#N/A</v>
      </c>
      <c r="F854" s="39" t="e">
        <f>IF($E854="",IF(INDEX(Mal!$C$9:$C$431,COUNTIF($E$108:$F853,"")-COUNT($H$108:$H853)+1,0)=F853,"",INDEX(Mal!$C$9:$C$431,COUNTIF($E$108:$F853,"")-COUNT($H$108:$H853)+1,0)),"")</f>
        <v>#N/A</v>
      </c>
      <c r="G854" s="39" t="e">
        <f t="shared" si="47"/>
        <v>#N/A</v>
      </c>
      <c r="H854" s="39">
        <f>IF(COUNTIF(Mal!$A$9:$A$431,'Sales Orders'!H853)+COUNTIFS(Mal!$A$9:$A$431,H853,Mal!$B$9:$B$431,"&lt;&gt;")+COUNTIFS(Mal!$A$9:$A$431,H853,Mal!$C$9:$C$431,"&lt;&gt;")=COUNTIF('Sales Orders'!$H$108:H853,'Sales Orders'!H853),'Sales Orders'!H853+1,'Sales Orders'!H853)</f>
        <v>2</v>
      </c>
      <c r="I854" s="39" t="e">
        <f>IF(E854="","",IF(Mal!$C$5="","",Mal!$C$5))</f>
        <v>#N/A</v>
      </c>
      <c r="J854" s="39" t="e">
        <f>IF(AND(J853="",$H854=$H853),"",IF(VLOOKUP($H854,Mal!$A$9:$H$431,7,0)='Sales Orders'!J853,"",VLOOKUP($H854,Mal!$A$9:$H$431,7,0)))</f>
        <v>#N/A</v>
      </c>
      <c r="K854" s="39" t="e">
        <f>IF(AND(K853="",$H854=$H853),"",IF(VLOOKUP($H854,Mal!$A$9:$H$431,8,0)='Sales Orders'!K853,"",VLOOKUP($H854,Mal!$A$9:$H$431,8,0)))</f>
        <v>#N/A</v>
      </c>
      <c r="L854" s="39" t="e">
        <f>IF(E854="","",IF(Mal!$C$6="","",Mal!$C$6))</f>
        <v>#N/A</v>
      </c>
      <c r="M854" s="39" t="e">
        <f>IF($E854="",IF(INDEX(Mal!K$9:K$431,COUNTIF($E$108:$F853,"")-COUNT($H$108:$H853)+1,0)=M853,"",INDEX(Mal!K$9:K$431,COUNTIF($E$108:$F853,"")-COUNT($H$108:$H853)+1,0)),"")</f>
        <v>#N/A</v>
      </c>
      <c r="N854" s="39" t="e">
        <f>IF($E854="",IF(INDEX(Mal!L$9:L$431,COUNTIF($E$108:$F853,"")-COUNT($H$108:$H853)+1,0)=N853,"",INDEX(Mal!L$9:L$431,COUNTIF($E$108:$F853,"")-COUNT($H$108:$H853)+1,0)),"")</f>
        <v>#N/A</v>
      </c>
      <c r="O854" s="39" t="e">
        <f>IF($E854="",IF(INDEX(Mal!M$9:M$431,COUNTIF($E$108:$F853,"")-COUNT($H$108:$H853)+1,0)=O853,"",INDEX(Mal!M$9:M$431,COUNTIF($E$108:$F853,"")-COUNT($H$108:$H853)+1,0)),"")</f>
        <v>#N/A</v>
      </c>
      <c r="P854" s="39" t="e">
        <f>IF($E854="",IF(INDEX(Mal!N$9:N$431,COUNTIF($E$108:$F853,"")-COUNT($H$108:$H853)+1,0)=P853,"",INDEX(Mal!N$9:N$431,COUNTIF($E$108:$F853,"")-COUNT($H$108:$H853)+1,0)),"")</f>
        <v>#N/A</v>
      </c>
      <c r="Q854" s="39" t="e">
        <f>IF($E854="",IF(INDEX(Mal!O$9:O$431,COUNTIF($E$108:$F853,"")-COUNT($H$108:$H853)+1,0)=Q853,"",INDEX(Mal!O$9:O$431,COUNTIF($E$108:$F853,"")-COUNT($H$108:$H853)+1,0)),"")</f>
        <v>#N/A</v>
      </c>
      <c r="R854" s="39" t="e">
        <f>IF($E854="",IF(INDEX(Mal!P$9:P$431,COUNTIF($E$108:$F853,"")-COUNT($H$108:$H853)+1,0)=R853,"",INDEX(Mal!P$9:P$431,COUNTIF($E$108:$F853,"")-COUNT($H$108:$H853)+1,0)),"")</f>
        <v>#N/A</v>
      </c>
      <c r="S854" s="39" t="e">
        <f>IF($E854="",IF(INDEX(Mal!Q$9:Q$431,COUNTIF($E$108:$F853,"")-COUNT($H$108:$H853)+1,0)=S853,"",INDEX(Mal!Q$9:Q$431,COUNTIF($E$108:$F853,"")-COUNT($H$108:$H853)+1,0)),"")</f>
        <v>#N/A</v>
      </c>
      <c r="T854" s="39" t="e">
        <f>IF($E854="",IF(INDEX(Mal!R$9:R$431,COUNTIF($E$108:$F853,"")-COUNT($H$108:$H853)+1,0)=T853,"",INDEX(Mal!R$9:R$431,COUNTIF($E$108:$F853,"")-COUNT($H$108:$H853)+1,0)),"")</f>
        <v>#N/A</v>
      </c>
      <c r="U854" s="39" t="e">
        <f>IF($E854="",IF(INDEX(Mal!S$9:S$431,COUNTIF($E$108:$F853,"")-COUNT($H$108:$H853)+1,0)=U853,"",INDEX(Mal!S$9:S$431,COUNTIF($E$108:$F853,"")-COUNT($H$108:$H853)+1,0)),"")</f>
        <v>#N/A</v>
      </c>
      <c r="V854" s="39" t="e">
        <f t="shared" si="44"/>
        <v>#N/A</v>
      </c>
      <c r="W854" s="39" t="e">
        <f>IF(IF(AND(E854="",F854=""),INDEX(Mal!I$9:I$431,(COUNT($H$108:$H854)-COUNTIF($V$108:$V854,"")),0),"")="","",IF(AND(E854="",F854=""),INDEX(Mal!I$9:I$431,(COUNT($H$108:$H854)-COUNTIF($V$108:$V854,"")),0),""))</f>
        <v>#N/A</v>
      </c>
      <c r="X854" s="39" t="e">
        <f>IF($E854="",IF(INDEX(Mal!J$9:J$431,COUNTIF($E$108:$F853,"")-COUNT($H$108:$H853)+1,0)=X853,"",INDEX(Mal!J$9:J$431,COUNTIF($E$108:$F853,"")-COUNT($H$108:$H853)+1,0)),"")</f>
        <v>#N/A</v>
      </c>
      <c r="Y854" s="39" t="e">
        <f>IF(AND(Y853="",$H854=$H853),"",IF(VLOOKUP($H854,Mal!$A$9:$T$431,20,0)='Sales Orders'!Y853,"",VLOOKUP($H854,Mal!$A$9:$T$431,20,0)))</f>
        <v>#N/A</v>
      </c>
      <c r="Z854" s="39" t="e">
        <f t="shared" si="45"/>
        <v>#N/A</v>
      </c>
    </row>
    <row r="855" spans="1:26">
      <c r="A855" t="str">
        <f>IFERROR(IF(VLOOKUP(H855,Mal!$A$9:$A$431,1,0),"","END"),"END")</f>
        <v>END</v>
      </c>
      <c r="B855" s="39" t="e">
        <f>IF($E855="",IF(INDEX(Mal!$D$9:$D$431,COUNTIF($E$108:$F854,"")-COUNT($H$108:$H854)+1,0)=B854,"",INDEX(Mal!$D$9:$D$431,COUNTIF($E$108:$F854,"")-COUNT($H$108:$H854)+1,0)),"")</f>
        <v>#N/A</v>
      </c>
      <c r="C855" s="39" t="e">
        <f t="shared" si="46"/>
        <v>#N/A</v>
      </c>
      <c r="D855" s="39" t="e">
        <f>IF($E855="",IF(INDEX(Mal!$F$9:$F$431,COUNTIF($E$108:$F854,"")-COUNT($H$108:$H854)+1,0)=D854,"",INDEX(Mal!$F$9:$F$431,COUNTIF($E$108:$F854,"")-COUNT($H$108:$H854)+1,0)),"")</f>
        <v>#N/A</v>
      </c>
      <c r="E855" s="39" t="e">
        <f>IF(AND(E854="",$H855=$H854),"",IF(VLOOKUP(H855,Mal!$A$9:$B$431,2,0)='Sales Orders'!E854,"",VLOOKUP($H855,Mal!$A$9:$B$431,2,0)))</f>
        <v>#N/A</v>
      </c>
      <c r="F855" s="39" t="e">
        <f>IF($E855="",IF(INDEX(Mal!$C$9:$C$431,COUNTIF($E$108:$F854,"")-COUNT($H$108:$H854)+1,0)=F854,"",INDEX(Mal!$C$9:$C$431,COUNTIF($E$108:$F854,"")-COUNT($H$108:$H854)+1,0)),"")</f>
        <v>#N/A</v>
      </c>
      <c r="G855" s="39" t="e">
        <f t="shared" si="47"/>
        <v>#N/A</v>
      </c>
      <c r="H855" s="39">
        <f>IF(COUNTIF(Mal!$A$9:$A$431,'Sales Orders'!H854)+COUNTIFS(Mal!$A$9:$A$431,H854,Mal!$B$9:$B$431,"&lt;&gt;")+COUNTIFS(Mal!$A$9:$A$431,H854,Mal!$C$9:$C$431,"&lt;&gt;")=COUNTIF('Sales Orders'!$H$108:H854,'Sales Orders'!H854),'Sales Orders'!H854+1,'Sales Orders'!H854)</f>
        <v>2</v>
      </c>
      <c r="I855" s="39" t="e">
        <f>IF(E855="","",IF(Mal!$C$5="","",Mal!$C$5))</f>
        <v>#N/A</v>
      </c>
      <c r="J855" s="39" t="e">
        <f>IF(AND(J854="",$H855=$H854),"",IF(VLOOKUP($H855,Mal!$A$9:$H$431,7,0)='Sales Orders'!J854,"",VLOOKUP($H855,Mal!$A$9:$H$431,7,0)))</f>
        <v>#N/A</v>
      </c>
      <c r="K855" s="39" t="e">
        <f>IF(AND(K854="",$H855=$H854),"",IF(VLOOKUP($H855,Mal!$A$9:$H$431,8,0)='Sales Orders'!K854,"",VLOOKUP($H855,Mal!$A$9:$H$431,8,0)))</f>
        <v>#N/A</v>
      </c>
      <c r="L855" s="39" t="e">
        <f>IF(E855="","",IF(Mal!$C$6="","",Mal!$C$6))</f>
        <v>#N/A</v>
      </c>
      <c r="M855" s="39" t="e">
        <f>IF($E855="",IF(INDEX(Mal!K$9:K$431,COUNTIF($E$108:$F854,"")-COUNT($H$108:$H854)+1,0)=M854,"",INDEX(Mal!K$9:K$431,COUNTIF($E$108:$F854,"")-COUNT($H$108:$H854)+1,0)),"")</f>
        <v>#N/A</v>
      </c>
      <c r="N855" s="39" t="e">
        <f>IF($E855="",IF(INDEX(Mal!L$9:L$431,COUNTIF($E$108:$F854,"")-COUNT($H$108:$H854)+1,0)=N854,"",INDEX(Mal!L$9:L$431,COUNTIF($E$108:$F854,"")-COUNT($H$108:$H854)+1,0)),"")</f>
        <v>#N/A</v>
      </c>
      <c r="O855" s="39" t="e">
        <f>IF($E855="",IF(INDEX(Mal!M$9:M$431,COUNTIF($E$108:$F854,"")-COUNT($H$108:$H854)+1,0)=O854,"",INDEX(Mal!M$9:M$431,COUNTIF($E$108:$F854,"")-COUNT($H$108:$H854)+1,0)),"")</f>
        <v>#N/A</v>
      </c>
      <c r="P855" s="39" t="e">
        <f>IF($E855="",IF(INDEX(Mal!N$9:N$431,COUNTIF($E$108:$F854,"")-COUNT($H$108:$H854)+1,0)=P854,"",INDEX(Mal!N$9:N$431,COUNTIF($E$108:$F854,"")-COUNT($H$108:$H854)+1,0)),"")</f>
        <v>#N/A</v>
      </c>
      <c r="Q855" s="39" t="e">
        <f>IF($E855="",IF(INDEX(Mal!O$9:O$431,COUNTIF($E$108:$F854,"")-COUNT($H$108:$H854)+1,0)=Q854,"",INDEX(Mal!O$9:O$431,COUNTIF($E$108:$F854,"")-COUNT($H$108:$H854)+1,0)),"")</f>
        <v>#N/A</v>
      </c>
      <c r="R855" s="39" t="e">
        <f>IF($E855="",IF(INDEX(Mal!P$9:P$431,COUNTIF($E$108:$F854,"")-COUNT($H$108:$H854)+1,0)=R854,"",INDEX(Mal!P$9:P$431,COUNTIF($E$108:$F854,"")-COUNT($H$108:$H854)+1,0)),"")</f>
        <v>#N/A</v>
      </c>
      <c r="S855" s="39" t="e">
        <f>IF($E855="",IF(INDEX(Mal!Q$9:Q$431,COUNTIF($E$108:$F854,"")-COUNT($H$108:$H854)+1,0)=S854,"",INDEX(Mal!Q$9:Q$431,COUNTIF($E$108:$F854,"")-COUNT($H$108:$H854)+1,0)),"")</f>
        <v>#N/A</v>
      </c>
      <c r="T855" s="39" t="e">
        <f>IF($E855="",IF(INDEX(Mal!R$9:R$431,COUNTIF($E$108:$F854,"")-COUNT($H$108:$H854)+1,0)=T854,"",INDEX(Mal!R$9:R$431,COUNTIF($E$108:$F854,"")-COUNT($H$108:$H854)+1,0)),"")</f>
        <v>#N/A</v>
      </c>
      <c r="U855" s="39" t="e">
        <f>IF($E855="",IF(INDEX(Mal!S$9:S$431,COUNTIF($E$108:$F854,"")-COUNT($H$108:$H854)+1,0)=U854,"",INDEX(Mal!S$9:S$431,COUNTIF($E$108:$F854,"")-COUNT($H$108:$H854)+1,0)),"")</f>
        <v>#N/A</v>
      </c>
      <c r="V855" s="39" t="e">
        <f t="shared" si="44"/>
        <v>#N/A</v>
      </c>
      <c r="W855" s="39" t="e">
        <f>IF(IF(AND(E855="",F855=""),INDEX(Mal!I$9:I$431,(COUNT($H$108:$H855)-COUNTIF($V$108:$V855,"")),0),"")="","",IF(AND(E855="",F855=""),INDEX(Mal!I$9:I$431,(COUNT($H$108:$H855)-COUNTIF($V$108:$V855,"")),0),""))</f>
        <v>#N/A</v>
      </c>
      <c r="X855" s="39" t="e">
        <f>IF($E855="",IF(INDEX(Mal!J$9:J$431,COUNTIF($E$108:$F854,"")-COUNT($H$108:$H854)+1,0)=X854,"",INDEX(Mal!J$9:J$431,COUNTIF($E$108:$F854,"")-COUNT($H$108:$H854)+1,0)),"")</f>
        <v>#N/A</v>
      </c>
      <c r="Y855" s="39" t="e">
        <f>IF(AND(Y854="",$H855=$H854),"",IF(VLOOKUP($H855,Mal!$A$9:$T$431,20,0)='Sales Orders'!Y854,"",VLOOKUP($H855,Mal!$A$9:$T$431,20,0)))</f>
        <v>#N/A</v>
      </c>
      <c r="Z855" s="39" t="e">
        <f t="shared" si="45"/>
        <v>#N/A</v>
      </c>
    </row>
    <row r="856" spans="1:26">
      <c r="A856" t="str">
        <f>IFERROR(IF(VLOOKUP(H856,Mal!$A$9:$A$431,1,0),"","END"),"END")</f>
        <v>END</v>
      </c>
      <c r="B856" s="39" t="e">
        <f>IF($E856="",IF(INDEX(Mal!$D$9:$D$431,COUNTIF($E$108:$F855,"")-COUNT($H$108:$H855)+1,0)=B855,"",INDEX(Mal!$D$9:$D$431,COUNTIF($E$108:$F855,"")-COUNT($H$108:$H855)+1,0)),"")</f>
        <v>#N/A</v>
      </c>
      <c r="C856" s="39" t="e">
        <f t="shared" si="46"/>
        <v>#N/A</v>
      </c>
      <c r="D856" s="39" t="e">
        <f>IF($E856="",IF(INDEX(Mal!$F$9:$F$431,COUNTIF($E$108:$F855,"")-COUNT($H$108:$H855)+1,0)=D855,"",INDEX(Mal!$F$9:$F$431,COUNTIF($E$108:$F855,"")-COUNT($H$108:$H855)+1,0)),"")</f>
        <v>#N/A</v>
      </c>
      <c r="E856" s="39" t="e">
        <f>IF(AND(E855="",$H856=$H855),"",IF(VLOOKUP(H856,Mal!$A$9:$B$431,2,0)='Sales Orders'!E855,"",VLOOKUP($H856,Mal!$A$9:$B$431,2,0)))</f>
        <v>#N/A</v>
      </c>
      <c r="F856" s="39" t="e">
        <f>IF($E856="",IF(INDEX(Mal!$C$9:$C$431,COUNTIF($E$108:$F855,"")-COUNT($H$108:$H855)+1,0)=F855,"",INDEX(Mal!$C$9:$C$431,COUNTIF($E$108:$F855,"")-COUNT($H$108:$H855)+1,0)),"")</f>
        <v>#N/A</v>
      </c>
      <c r="G856" s="39" t="e">
        <f t="shared" si="47"/>
        <v>#N/A</v>
      </c>
      <c r="H856" s="39">
        <f>IF(COUNTIF(Mal!$A$9:$A$431,'Sales Orders'!H855)+COUNTIFS(Mal!$A$9:$A$431,H855,Mal!$B$9:$B$431,"&lt;&gt;")+COUNTIFS(Mal!$A$9:$A$431,H855,Mal!$C$9:$C$431,"&lt;&gt;")=COUNTIF('Sales Orders'!$H$108:H855,'Sales Orders'!H855),'Sales Orders'!H855+1,'Sales Orders'!H855)</f>
        <v>2</v>
      </c>
      <c r="I856" s="39" t="e">
        <f>IF(E856="","",IF(Mal!$C$5="","",Mal!$C$5))</f>
        <v>#N/A</v>
      </c>
      <c r="J856" s="39" t="e">
        <f>IF(AND(J855="",$H856=$H855),"",IF(VLOOKUP($H856,Mal!$A$9:$H$431,7,0)='Sales Orders'!J855,"",VLOOKUP($H856,Mal!$A$9:$H$431,7,0)))</f>
        <v>#N/A</v>
      </c>
      <c r="K856" s="39" t="e">
        <f>IF(AND(K855="",$H856=$H855),"",IF(VLOOKUP($H856,Mal!$A$9:$H$431,8,0)='Sales Orders'!K855,"",VLOOKUP($H856,Mal!$A$9:$H$431,8,0)))</f>
        <v>#N/A</v>
      </c>
      <c r="L856" s="39" t="e">
        <f>IF(E856="","",IF(Mal!$C$6="","",Mal!$C$6))</f>
        <v>#N/A</v>
      </c>
      <c r="M856" s="39" t="e">
        <f>IF($E856="",IF(INDEX(Mal!K$9:K$431,COUNTIF($E$108:$F855,"")-COUNT($H$108:$H855)+1,0)=M855,"",INDEX(Mal!K$9:K$431,COUNTIF($E$108:$F855,"")-COUNT($H$108:$H855)+1,0)),"")</f>
        <v>#N/A</v>
      </c>
      <c r="N856" s="39" t="e">
        <f>IF($E856="",IF(INDEX(Mal!L$9:L$431,COUNTIF($E$108:$F855,"")-COUNT($H$108:$H855)+1,0)=N855,"",INDEX(Mal!L$9:L$431,COUNTIF($E$108:$F855,"")-COUNT($H$108:$H855)+1,0)),"")</f>
        <v>#N/A</v>
      </c>
      <c r="O856" s="39" t="e">
        <f>IF($E856="",IF(INDEX(Mal!M$9:M$431,COUNTIF($E$108:$F855,"")-COUNT($H$108:$H855)+1,0)=O855,"",INDEX(Mal!M$9:M$431,COUNTIF($E$108:$F855,"")-COUNT($H$108:$H855)+1,0)),"")</f>
        <v>#N/A</v>
      </c>
      <c r="P856" s="39" t="e">
        <f>IF($E856="",IF(INDEX(Mal!N$9:N$431,COUNTIF($E$108:$F855,"")-COUNT($H$108:$H855)+1,0)=P855,"",INDEX(Mal!N$9:N$431,COUNTIF($E$108:$F855,"")-COUNT($H$108:$H855)+1,0)),"")</f>
        <v>#N/A</v>
      </c>
      <c r="Q856" s="39" t="e">
        <f>IF($E856="",IF(INDEX(Mal!O$9:O$431,COUNTIF($E$108:$F855,"")-COUNT($H$108:$H855)+1,0)=Q855,"",INDEX(Mal!O$9:O$431,COUNTIF($E$108:$F855,"")-COUNT($H$108:$H855)+1,0)),"")</f>
        <v>#N/A</v>
      </c>
      <c r="R856" s="39" t="e">
        <f>IF($E856="",IF(INDEX(Mal!P$9:P$431,COUNTIF($E$108:$F855,"")-COUNT($H$108:$H855)+1,0)=R855,"",INDEX(Mal!P$9:P$431,COUNTIF($E$108:$F855,"")-COUNT($H$108:$H855)+1,0)),"")</f>
        <v>#N/A</v>
      </c>
      <c r="S856" s="39" t="e">
        <f>IF($E856="",IF(INDEX(Mal!Q$9:Q$431,COUNTIF($E$108:$F855,"")-COUNT($H$108:$H855)+1,0)=S855,"",INDEX(Mal!Q$9:Q$431,COUNTIF($E$108:$F855,"")-COUNT($H$108:$H855)+1,0)),"")</f>
        <v>#N/A</v>
      </c>
      <c r="T856" s="39" t="e">
        <f>IF($E856="",IF(INDEX(Mal!R$9:R$431,COUNTIF($E$108:$F855,"")-COUNT($H$108:$H855)+1,0)=T855,"",INDEX(Mal!R$9:R$431,COUNTIF($E$108:$F855,"")-COUNT($H$108:$H855)+1,0)),"")</f>
        <v>#N/A</v>
      </c>
      <c r="U856" s="39" t="e">
        <f>IF($E856="",IF(INDEX(Mal!S$9:S$431,COUNTIF($E$108:$F855,"")-COUNT($H$108:$H855)+1,0)=U855,"",INDEX(Mal!S$9:S$431,COUNTIF($E$108:$F855,"")-COUNT($H$108:$H855)+1,0)),"")</f>
        <v>#N/A</v>
      </c>
      <c r="V856" s="39" t="e">
        <f t="shared" si="44"/>
        <v>#N/A</v>
      </c>
      <c r="W856" s="39" t="e">
        <f>IF(IF(AND(E856="",F856=""),INDEX(Mal!I$9:I$431,(COUNT($H$108:$H856)-COUNTIF($V$108:$V856,"")),0),"")="","",IF(AND(E856="",F856=""),INDEX(Mal!I$9:I$431,(COUNT($H$108:$H856)-COUNTIF($V$108:$V856,"")),0),""))</f>
        <v>#N/A</v>
      </c>
      <c r="X856" s="39" t="e">
        <f>IF($E856="",IF(INDEX(Mal!J$9:J$431,COUNTIF($E$108:$F855,"")-COUNT($H$108:$H855)+1,0)=X855,"",INDEX(Mal!J$9:J$431,COUNTIF($E$108:$F855,"")-COUNT($H$108:$H855)+1,0)),"")</f>
        <v>#N/A</v>
      </c>
      <c r="Y856" s="39" t="e">
        <f>IF(AND(Y855="",$H856=$H855),"",IF(VLOOKUP($H856,Mal!$A$9:$T$431,20,0)='Sales Orders'!Y855,"",VLOOKUP($H856,Mal!$A$9:$T$431,20,0)))</f>
        <v>#N/A</v>
      </c>
      <c r="Z856" s="39" t="e">
        <f t="shared" si="45"/>
        <v>#N/A</v>
      </c>
    </row>
    <row r="857" spans="1:26">
      <c r="A857" t="str">
        <f>IFERROR(IF(VLOOKUP(H857,Mal!$A$9:$A$431,1,0),"","END"),"END")</f>
        <v>END</v>
      </c>
      <c r="B857" s="39" t="e">
        <f>IF($E857="",IF(INDEX(Mal!$D$9:$D$431,COUNTIF($E$108:$F856,"")-COUNT($H$108:$H856)+1,0)=B856,"",INDEX(Mal!$D$9:$D$431,COUNTIF($E$108:$F856,"")-COUNT($H$108:$H856)+1,0)),"")</f>
        <v>#N/A</v>
      </c>
      <c r="C857" s="39" t="e">
        <f t="shared" si="46"/>
        <v>#N/A</v>
      </c>
      <c r="D857" s="39" t="e">
        <f>IF($E857="",IF(INDEX(Mal!$F$9:$F$431,COUNTIF($E$108:$F856,"")-COUNT($H$108:$H856)+1,0)=D856,"",INDEX(Mal!$F$9:$F$431,COUNTIF($E$108:$F856,"")-COUNT($H$108:$H856)+1,0)),"")</f>
        <v>#N/A</v>
      </c>
      <c r="E857" s="39" t="e">
        <f>IF(AND(E856="",$H857=$H856),"",IF(VLOOKUP(H857,Mal!$A$9:$B$431,2,0)='Sales Orders'!E856,"",VLOOKUP($H857,Mal!$A$9:$B$431,2,0)))</f>
        <v>#N/A</v>
      </c>
      <c r="F857" s="39" t="e">
        <f>IF($E857="",IF(INDEX(Mal!$C$9:$C$431,COUNTIF($E$108:$F856,"")-COUNT($H$108:$H856)+1,0)=F856,"",INDEX(Mal!$C$9:$C$431,COUNTIF($E$108:$F856,"")-COUNT($H$108:$H856)+1,0)),"")</f>
        <v>#N/A</v>
      </c>
      <c r="G857" s="39" t="e">
        <f t="shared" si="47"/>
        <v>#N/A</v>
      </c>
      <c r="H857" s="39">
        <f>IF(COUNTIF(Mal!$A$9:$A$431,'Sales Orders'!H856)+COUNTIFS(Mal!$A$9:$A$431,H856,Mal!$B$9:$B$431,"&lt;&gt;")+COUNTIFS(Mal!$A$9:$A$431,H856,Mal!$C$9:$C$431,"&lt;&gt;")=COUNTIF('Sales Orders'!$H$108:H856,'Sales Orders'!H856),'Sales Orders'!H856+1,'Sales Orders'!H856)</f>
        <v>2</v>
      </c>
      <c r="I857" s="39" t="e">
        <f>IF(E857="","",IF(Mal!$C$5="","",Mal!$C$5))</f>
        <v>#N/A</v>
      </c>
      <c r="J857" s="39" t="e">
        <f>IF(AND(J856="",$H857=$H856),"",IF(VLOOKUP($H857,Mal!$A$9:$H$431,7,0)='Sales Orders'!J856,"",VLOOKUP($H857,Mal!$A$9:$H$431,7,0)))</f>
        <v>#N/A</v>
      </c>
      <c r="K857" s="39" t="e">
        <f>IF(AND(K856="",$H857=$H856),"",IF(VLOOKUP($H857,Mal!$A$9:$H$431,8,0)='Sales Orders'!K856,"",VLOOKUP($H857,Mal!$A$9:$H$431,8,0)))</f>
        <v>#N/A</v>
      </c>
      <c r="L857" s="39" t="e">
        <f>IF(E857="","",IF(Mal!$C$6="","",Mal!$C$6))</f>
        <v>#N/A</v>
      </c>
      <c r="M857" s="39" t="e">
        <f>IF($E857="",IF(INDEX(Mal!K$9:K$431,COUNTIF($E$108:$F856,"")-COUNT($H$108:$H856)+1,0)=M856,"",INDEX(Mal!K$9:K$431,COUNTIF($E$108:$F856,"")-COUNT($H$108:$H856)+1,0)),"")</f>
        <v>#N/A</v>
      </c>
      <c r="N857" s="39" t="e">
        <f>IF($E857="",IF(INDEX(Mal!L$9:L$431,COUNTIF($E$108:$F856,"")-COUNT($H$108:$H856)+1,0)=N856,"",INDEX(Mal!L$9:L$431,COUNTIF($E$108:$F856,"")-COUNT($H$108:$H856)+1,0)),"")</f>
        <v>#N/A</v>
      </c>
      <c r="O857" s="39" t="e">
        <f>IF($E857="",IF(INDEX(Mal!M$9:M$431,COUNTIF($E$108:$F856,"")-COUNT($H$108:$H856)+1,0)=O856,"",INDEX(Mal!M$9:M$431,COUNTIF($E$108:$F856,"")-COUNT($H$108:$H856)+1,0)),"")</f>
        <v>#N/A</v>
      </c>
      <c r="P857" s="39" t="e">
        <f>IF($E857="",IF(INDEX(Mal!N$9:N$431,COUNTIF($E$108:$F856,"")-COUNT($H$108:$H856)+1,0)=P856,"",INDEX(Mal!N$9:N$431,COUNTIF($E$108:$F856,"")-COUNT($H$108:$H856)+1,0)),"")</f>
        <v>#N/A</v>
      </c>
      <c r="Q857" s="39" t="e">
        <f>IF($E857="",IF(INDEX(Mal!O$9:O$431,COUNTIF($E$108:$F856,"")-COUNT($H$108:$H856)+1,0)=Q856,"",INDEX(Mal!O$9:O$431,COUNTIF($E$108:$F856,"")-COUNT($H$108:$H856)+1,0)),"")</f>
        <v>#N/A</v>
      </c>
      <c r="R857" s="39" t="e">
        <f>IF($E857="",IF(INDEX(Mal!P$9:P$431,COUNTIF($E$108:$F856,"")-COUNT($H$108:$H856)+1,0)=R856,"",INDEX(Mal!P$9:P$431,COUNTIF($E$108:$F856,"")-COUNT($H$108:$H856)+1,0)),"")</f>
        <v>#N/A</v>
      </c>
      <c r="S857" s="39" t="e">
        <f>IF($E857="",IF(INDEX(Mal!Q$9:Q$431,COUNTIF($E$108:$F856,"")-COUNT($H$108:$H856)+1,0)=S856,"",INDEX(Mal!Q$9:Q$431,COUNTIF($E$108:$F856,"")-COUNT($H$108:$H856)+1,0)),"")</f>
        <v>#N/A</v>
      </c>
      <c r="T857" s="39" t="e">
        <f>IF($E857="",IF(INDEX(Mal!R$9:R$431,COUNTIF($E$108:$F856,"")-COUNT($H$108:$H856)+1,0)=T856,"",INDEX(Mal!R$9:R$431,COUNTIF($E$108:$F856,"")-COUNT($H$108:$H856)+1,0)),"")</f>
        <v>#N/A</v>
      </c>
      <c r="U857" s="39" t="e">
        <f>IF($E857="",IF(INDEX(Mal!S$9:S$431,COUNTIF($E$108:$F856,"")-COUNT($H$108:$H856)+1,0)=U856,"",INDEX(Mal!S$9:S$431,COUNTIF($E$108:$F856,"")-COUNT($H$108:$H856)+1,0)),"")</f>
        <v>#N/A</v>
      </c>
      <c r="V857" s="39" t="e">
        <f t="shared" si="44"/>
        <v>#N/A</v>
      </c>
      <c r="W857" s="39" t="e">
        <f>IF(IF(AND(E857="",F857=""),INDEX(Mal!I$9:I$431,(COUNT($H$108:$H857)-COUNTIF($V$108:$V857,"")),0),"")="","",IF(AND(E857="",F857=""),INDEX(Mal!I$9:I$431,(COUNT($H$108:$H857)-COUNTIF($V$108:$V857,"")),0),""))</f>
        <v>#N/A</v>
      </c>
      <c r="X857" s="39" t="e">
        <f>IF($E857="",IF(INDEX(Mal!J$9:J$431,COUNTIF($E$108:$F856,"")-COUNT($H$108:$H856)+1,0)=X856,"",INDEX(Mal!J$9:J$431,COUNTIF($E$108:$F856,"")-COUNT($H$108:$H856)+1,0)),"")</f>
        <v>#N/A</v>
      </c>
      <c r="Y857" s="39" t="e">
        <f>IF(AND(Y856="",$H857=$H856),"",IF(VLOOKUP($H857,Mal!$A$9:$T$431,20,0)='Sales Orders'!Y856,"",VLOOKUP($H857,Mal!$A$9:$T$431,20,0)))</f>
        <v>#N/A</v>
      </c>
      <c r="Z857" s="39" t="e">
        <f t="shared" si="45"/>
        <v>#N/A</v>
      </c>
    </row>
    <row r="858" spans="1:26">
      <c r="A858" t="str">
        <f>IFERROR(IF(VLOOKUP(H858,Mal!$A$9:$A$431,1,0),"","END"),"END")</f>
        <v>END</v>
      </c>
      <c r="B858" s="39" t="e">
        <f>IF($E858="",IF(INDEX(Mal!$D$9:$D$431,COUNTIF($E$108:$F857,"")-COUNT($H$108:$H857)+1,0)=B857,"",INDEX(Mal!$D$9:$D$431,COUNTIF($E$108:$F857,"")-COUNT($H$108:$H857)+1,0)),"")</f>
        <v>#N/A</v>
      </c>
      <c r="C858" s="39" t="e">
        <f t="shared" si="46"/>
        <v>#N/A</v>
      </c>
      <c r="D858" s="39" t="e">
        <f>IF($E858="",IF(INDEX(Mal!$F$9:$F$431,COUNTIF($E$108:$F857,"")-COUNT($H$108:$H857)+1,0)=D857,"",INDEX(Mal!$F$9:$F$431,COUNTIF($E$108:$F857,"")-COUNT($H$108:$H857)+1,0)),"")</f>
        <v>#N/A</v>
      </c>
      <c r="E858" s="39" t="e">
        <f>IF(AND(E857="",$H858=$H857),"",IF(VLOOKUP(H858,Mal!$A$9:$B$431,2,0)='Sales Orders'!E857,"",VLOOKUP($H858,Mal!$A$9:$B$431,2,0)))</f>
        <v>#N/A</v>
      </c>
      <c r="F858" s="39" t="e">
        <f>IF($E858="",IF(INDEX(Mal!$C$9:$C$431,COUNTIF($E$108:$F857,"")-COUNT($H$108:$H857)+1,0)=F857,"",INDEX(Mal!$C$9:$C$431,COUNTIF($E$108:$F857,"")-COUNT($H$108:$H857)+1,0)),"")</f>
        <v>#N/A</v>
      </c>
      <c r="G858" s="39" t="e">
        <f t="shared" si="47"/>
        <v>#N/A</v>
      </c>
      <c r="H858" s="39">
        <f>IF(COUNTIF(Mal!$A$9:$A$431,'Sales Orders'!H857)+COUNTIFS(Mal!$A$9:$A$431,H857,Mal!$B$9:$B$431,"&lt;&gt;")+COUNTIFS(Mal!$A$9:$A$431,H857,Mal!$C$9:$C$431,"&lt;&gt;")=COUNTIF('Sales Orders'!$H$108:H857,'Sales Orders'!H857),'Sales Orders'!H857+1,'Sales Orders'!H857)</f>
        <v>2</v>
      </c>
      <c r="I858" s="39" t="e">
        <f>IF(E858="","",IF(Mal!$C$5="","",Mal!$C$5))</f>
        <v>#N/A</v>
      </c>
      <c r="J858" s="39" t="e">
        <f>IF(AND(J857="",$H858=$H857),"",IF(VLOOKUP($H858,Mal!$A$9:$H$431,7,0)='Sales Orders'!J857,"",VLOOKUP($H858,Mal!$A$9:$H$431,7,0)))</f>
        <v>#N/A</v>
      </c>
      <c r="K858" s="39" t="e">
        <f>IF(AND(K857="",$H858=$H857),"",IF(VLOOKUP($H858,Mal!$A$9:$H$431,8,0)='Sales Orders'!K857,"",VLOOKUP($H858,Mal!$A$9:$H$431,8,0)))</f>
        <v>#N/A</v>
      </c>
      <c r="L858" s="39" t="e">
        <f>IF(E858="","",IF(Mal!$C$6="","",Mal!$C$6))</f>
        <v>#N/A</v>
      </c>
      <c r="M858" s="39" t="e">
        <f>IF($E858="",IF(INDEX(Mal!K$9:K$431,COUNTIF($E$108:$F857,"")-COUNT($H$108:$H857)+1,0)=M857,"",INDEX(Mal!K$9:K$431,COUNTIF($E$108:$F857,"")-COUNT($H$108:$H857)+1,0)),"")</f>
        <v>#N/A</v>
      </c>
      <c r="N858" s="39" t="e">
        <f>IF($E858="",IF(INDEX(Mal!L$9:L$431,COUNTIF($E$108:$F857,"")-COUNT($H$108:$H857)+1,0)=N857,"",INDEX(Mal!L$9:L$431,COUNTIF($E$108:$F857,"")-COUNT($H$108:$H857)+1,0)),"")</f>
        <v>#N/A</v>
      </c>
      <c r="O858" s="39" t="e">
        <f>IF($E858="",IF(INDEX(Mal!M$9:M$431,COUNTIF($E$108:$F857,"")-COUNT($H$108:$H857)+1,0)=O857,"",INDEX(Mal!M$9:M$431,COUNTIF($E$108:$F857,"")-COUNT($H$108:$H857)+1,0)),"")</f>
        <v>#N/A</v>
      </c>
      <c r="P858" s="39" t="e">
        <f>IF($E858="",IF(INDEX(Mal!N$9:N$431,COUNTIF($E$108:$F857,"")-COUNT($H$108:$H857)+1,0)=P857,"",INDEX(Mal!N$9:N$431,COUNTIF($E$108:$F857,"")-COUNT($H$108:$H857)+1,0)),"")</f>
        <v>#N/A</v>
      </c>
      <c r="Q858" s="39" t="e">
        <f>IF($E858="",IF(INDEX(Mal!O$9:O$431,COUNTIF($E$108:$F857,"")-COUNT($H$108:$H857)+1,0)=Q857,"",INDEX(Mal!O$9:O$431,COUNTIF($E$108:$F857,"")-COUNT($H$108:$H857)+1,0)),"")</f>
        <v>#N/A</v>
      </c>
      <c r="R858" s="39" t="e">
        <f>IF($E858="",IF(INDEX(Mal!P$9:P$431,COUNTIF($E$108:$F857,"")-COUNT($H$108:$H857)+1,0)=R857,"",INDEX(Mal!P$9:P$431,COUNTIF($E$108:$F857,"")-COUNT($H$108:$H857)+1,0)),"")</f>
        <v>#N/A</v>
      </c>
      <c r="S858" s="39" t="e">
        <f>IF($E858="",IF(INDEX(Mal!Q$9:Q$431,COUNTIF($E$108:$F857,"")-COUNT($H$108:$H857)+1,0)=S857,"",INDEX(Mal!Q$9:Q$431,COUNTIF($E$108:$F857,"")-COUNT($H$108:$H857)+1,0)),"")</f>
        <v>#N/A</v>
      </c>
      <c r="T858" s="39" t="e">
        <f>IF($E858="",IF(INDEX(Mal!R$9:R$431,COUNTIF($E$108:$F857,"")-COUNT($H$108:$H857)+1,0)=T857,"",INDEX(Mal!R$9:R$431,COUNTIF($E$108:$F857,"")-COUNT($H$108:$H857)+1,0)),"")</f>
        <v>#N/A</v>
      </c>
      <c r="U858" s="39" t="e">
        <f>IF($E858="",IF(INDEX(Mal!S$9:S$431,COUNTIF($E$108:$F857,"")-COUNT($H$108:$H857)+1,0)=U857,"",INDEX(Mal!S$9:S$431,COUNTIF($E$108:$F857,"")-COUNT($H$108:$H857)+1,0)),"")</f>
        <v>#N/A</v>
      </c>
      <c r="V858" s="39" t="e">
        <f t="shared" si="44"/>
        <v>#N/A</v>
      </c>
      <c r="W858" s="39" t="e">
        <f>IF(IF(AND(E858="",F858=""),INDEX(Mal!I$9:I$431,(COUNT($H$108:$H858)-COUNTIF($V$108:$V858,"")),0),"")="","",IF(AND(E858="",F858=""),INDEX(Mal!I$9:I$431,(COUNT($H$108:$H858)-COUNTIF($V$108:$V858,"")),0),""))</f>
        <v>#N/A</v>
      </c>
      <c r="X858" s="39" t="e">
        <f>IF($E858="",IF(INDEX(Mal!J$9:J$431,COUNTIF($E$108:$F857,"")-COUNT($H$108:$H857)+1,0)=X857,"",INDEX(Mal!J$9:J$431,COUNTIF($E$108:$F857,"")-COUNT($H$108:$H857)+1,0)),"")</f>
        <v>#N/A</v>
      </c>
      <c r="Y858" s="39" t="e">
        <f>IF(AND(Y857="",$H858=$H857),"",IF(VLOOKUP($H858,Mal!$A$9:$T$431,20,0)='Sales Orders'!Y857,"",VLOOKUP($H858,Mal!$A$9:$T$431,20,0)))</f>
        <v>#N/A</v>
      </c>
      <c r="Z858" s="39" t="e">
        <f t="shared" si="45"/>
        <v>#N/A</v>
      </c>
    </row>
    <row r="859" spans="1:26">
      <c r="A859" t="str">
        <f>IFERROR(IF(VLOOKUP(H859,Mal!$A$9:$A$431,1,0),"","END"),"END")</f>
        <v>END</v>
      </c>
      <c r="B859" s="39" t="e">
        <f>IF($E859="",IF(INDEX(Mal!$D$9:$D$431,COUNTIF($E$108:$F858,"")-COUNT($H$108:$H858)+1,0)=B858,"",INDEX(Mal!$D$9:$D$431,COUNTIF($E$108:$F858,"")-COUNT($H$108:$H858)+1,0)),"")</f>
        <v>#N/A</v>
      </c>
      <c r="C859" s="39" t="e">
        <f t="shared" si="46"/>
        <v>#N/A</v>
      </c>
      <c r="D859" s="39" t="e">
        <f>IF($E859="",IF(INDEX(Mal!$F$9:$F$431,COUNTIF($E$108:$F858,"")-COUNT($H$108:$H858)+1,0)=D858,"",INDEX(Mal!$F$9:$F$431,COUNTIF($E$108:$F858,"")-COUNT($H$108:$H858)+1,0)),"")</f>
        <v>#N/A</v>
      </c>
      <c r="E859" s="39" t="e">
        <f>IF(AND(E858="",$H859=$H858),"",IF(VLOOKUP(H859,Mal!$A$9:$B$431,2,0)='Sales Orders'!E858,"",VLOOKUP($H859,Mal!$A$9:$B$431,2,0)))</f>
        <v>#N/A</v>
      </c>
      <c r="F859" s="39" t="e">
        <f>IF($E859="",IF(INDEX(Mal!$C$9:$C$431,COUNTIF($E$108:$F858,"")-COUNT($H$108:$H858)+1,0)=F858,"",INDEX(Mal!$C$9:$C$431,COUNTIF($E$108:$F858,"")-COUNT($H$108:$H858)+1,0)),"")</f>
        <v>#N/A</v>
      </c>
      <c r="G859" s="39" t="e">
        <f t="shared" si="47"/>
        <v>#N/A</v>
      </c>
      <c r="H859" s="39">
        <f>IF(COUNTIF(Mal!$A$9:$A$431,'Sales Orders'!H858)+COUNTIFS(Mal!$A$9:$A$431,H858,Mal!$B$9:$B$431,"&lt;&gt;")+COUNTIFS(Mal!$A$9:$A$431,H858,Mal!$C$9:$C$431,"&lt;&gt;")=COUNTIF('Sales Orders'!$H$108:H858,'Sales Orders'!H858),'Sales Orders'!H858+1,'Sales Orders'!H858)</f>
        <v>2</v>
      </c>
      <c r="I859" s="39" t="e">
        <f>IF(E859="","",IF(Mal!$C$5="","",Mal!$C$5))</f>
        <v>#N/A</v>
      </c>
      <c r="J859" s="39" t="e">
        <f>IF(AND(J858="",$H859=$H858),"",IF(VLOOKUP($H859,Mal!$A$9:$H$431,7,0)='Sales Orders'!J858,"",VLOOKUP($H859,Mal!$A$9:$H$431,7,0)))</f>
        <v>#N/A</v>
      </c>
      <c r="K859" s="39" t="e">
        <f>IF(AND(K858="",$H859=$H858),"",IF(VLOOKUP($H859,Mal!$A$9:$H$431,8,0)='Sales Orders'!K858,"",VLOOKUP($H859,Mal!$A$9:$H$431,8,0)))</f>
        <v>#N/A</v>
      </c>
      <c r="L859" s="39" t="e">
        <f>IF(E859="","",IF(Mal!$C$6="","",Mal!$C$6))</f>
        <v>#N/A</v>
      </c>
      <c r="M859" s="39" t="e">
        <f>IF($E859="",IF(INDEX(Mal!K$9:K$431,COUNTIF($E$108:$F858,"")-COUNT($H$108:$H858)+1,0)=M858,"",INDEX(Mal!K$9:K$431,COUNTIF($E$108:$F858,"")-COUNT($H$108:$H858)+1,0)),"")</f>
        <v>#N/A</v>
      </c>
      <c r="N859" s="39" t="e">
        <f>IF($E859="",IF(INDEX(Mal!L$9:L$431,COUNTIF($E$108:$F858,"")-COUNT($H$108:$H858)+1,0)=N858,"",INDEX(Mal!L$9:L$431,COUNTIF($E$108:$F858,"")-COUNT($H$108:$H858)+1,0)),"")</f>
        <v>#N/A</v>
      </c>
      <c r="O859" s="39" t="e">
        <f>IF($E859="",IF(INDEX(Mal!M$9:M$431,COUNTIF($E$108:$F858,"")-COUNT($H$108:$H858)+1,0)=O858,"",INDEX(Mal!M$9:M$431,COUNTIF($E$108:$F858,"")-COUNT($H$108:$H858)+1,0)),"")</f>
        <v>#N/A</v>
      </c>
      <c r="P859" s="39" t="e">
        <f>IF($E859="",IF(INDEX(Mal!N$9:N$431,COUNTIF($E$108:$F858,"")-COUNT($H$108:$H858)+1,0)=P858,"",INDEX(Mal!N$9:N$431,COUNTIF($E$108:$F858,"")-COUNT($H$108:$H858)+1,0)),"")</f>
        <v>#N/A</v>
      </c>
      <c r="Q859" s="39" t="e">
        <f>IF($E859="",IF(INDEX(Mal!O$9:O$431,COUNTIF($E$108:$F858,"")-COUNT($H$108:$H858)+1,0)=Q858,"",INDEX(Mal!O$9:O$431,COUNTIF($E$108:$F858,"")-COUNT($H$108:$H858)+1,0)),"")</f>
        <v>#N/A</v>
      </c>
      <c r="R859" s="39" t="e">
        <f>IF($E859="",IF(INDEX(Mal!P$9:P$431,COUNTIF($E$108:$F858,"")-COUNT($H$108:$H858)+1,0)=R858,"",INDEX(Mal!P$9:P$431,COUNTIF($E$108:$F858,"")-COUNT($H$108:$H858)+1,0)),"")</f>
        <v>#N/A</v>
      </c>
      <c r="S859" s="39" t="e">
        <f>IF($E859="",IF(INDEX(Mal!Q$9:Q$431,COUNTIF($E$108:$F858,"")-COUNT($H$108:$H858)+1,0)=S858,"",INDEX(Mal!Q$9:Q$431,COUNTIF($E$108:$F858,"")-COUNT($H$108:$H858)+1,0)),"")</f>
        <v>#N/A</v>
      </c>
      <c r="T859" s="39" t="e">
        <f>IF($E859="",IF(INDEX(Mal!R$9:R$431,COUNTIF($E$108:$F858,"")-COUNT($H$108:$H858)+1,0)=T858,"",INDEX(Mal!R$9:R$431,COUNTIF($E$108:$F858,"")-COUNT($H$108:$H858)+1,0)),"")</f>
        <v>#N/A</v>
      </c>
      <c r="U859" s="39" t="e">
        <f>IF($E859="",IF(INDEX(Mal!S$9:S$431,COUNTIF($E$108:$F858,"")-COUNT($H$108:$H858)+1,0)=U858,"",INDEX(Mal!S$9:S$431,COUNTIF($E$108:$F858,"")-COUNT($H$108:$H858)+1,0)),"")</f>
        <v>#N/A</v>
      </c>
      <c r="V859" s="39" t="e">
        <f t="shared" si="44"/>
        <v>#N/A</v>
      </c>
      <c r="W859" s="39" t="e">
        <f>IF(IF(AND(E859="",F859=""),INDEX(Mal!I$9:I$431,(COUNT($H$108:$H859)-COUNTIF($V$108:$V859,"")),0),"")="","",IF(AND(E859="",F859=""),INDEX(Mal!I$9:I$431,(COUNT($H$108:$H859)-COUNTIF($V$108:$V859,"")),0),""))</f>
        <v>#N/A</v>
      </c>
      <c r="X859" s="39" t="e">
        <f>IF($E859="",IF(INDEX(Mal!J$9:J$431,COUNTIF($E$108:$F858,"")-COUNT($H$108:$H858)+1,0)=X858,"",INDEX(Mal!J$9:J$431,COUNTIF($E$108:$F858,"")-COUNT($H$108:$H858)+1,0)),"")</f>
        <v>#N/A</v>
      </c>
      <c r="Y859" s="39" t="e">
        <f>IF(AND(Y858="",$H859=$H858),"",IF(VLOOKUP($H859,Mal!$A$9:$T$431,20,0)='Sales Orders'!Y858,"",VLOOKUP($H859,Mal!$A$9:$T$431,20,0)))</f>
        <v>#N/A</v>
      </c>
      <c r="Z859" s="39" t="e">
        <f t="shared" si="45"/>
        <v>#N/A</v>
      </c>
    </row>
    <row r="860" spans="1:26">
      <c r="A860" t="str">
        <f>IFERROR(IF(VLOOKUP(H860,Mal!$A$9:$A$431,1,0),"","END"),"END")</f>
        <v>END</v>
      </c>
      <c r="B860" s="39" t="e">
        <f>IF($E860="",IF(INDEX(Mal!$D$9:$D$431,COUNTIF($E$108:$F859,"")-COUNT($H$108:$H859)+1,0)=B859,"",INDEX(Mal!$D$9:$D$431,COUNTIF($E$108:$F859,"")-COUNT($H$108:$H859)+1,0)),"")</f>
        <v>#N/A</v>
      </c>
      <c r="C860" s="39" t="e">
        <f t="shared" si="46"/>
        <v>#N/A</v>
      </c>
      <c r="D860" s="39" t="e">
        <f>IF($E860="",IF(INDEX(Mal!$F$9:$F$431,COUNTIF($E$108:$F859,"")-COUNT($H$108:$H859)+1,0)=D859,"",INDEX(Mal!$F$9:$F$431,COUNTIF($E$108:$F859,"")-COUNT($H$108:$H859)+1,0)),"")</f>
        <v>#N/A</v>
      </c>
      <c r="E860" s="39" t="e">
        <f>IF(AND(E859="",$H860=$H859),"",IF(VLOOKUP(H860,Mal!$A$9:$B$431,2,0)='Sales Orders'!E859,"",VLOOKUP($H860,Mal!$A$9:$B$431,2,0)))</f>
        <v>#N/A</v>
      </c>
      <c r="F860" s="39" t="e">
        <f>IF($E860="",IF(INDEX(Mal!$C$9:$C$431,COUNTIF($E$108:$F859,"")-COUNT($H$108:$H859)+1,0)=F859,"",INDEX(Mal!$C$9:$C$431,COUNTIF($E$108:$F859,"")-COUNT($H$108:$H859)+1,0)),"")</f>
        <v>#N/A</v>
      </c>
      <c r="G860" s="39" t="e">
        <f t="shared" si="47"/>
        <v>#N/A</v>
      </c>
      <c r="H860" s="39">
        <f>IF(COUNTIF(Mal!$A$9:$A$431,'Sales Orders'!H859)+COUNTIFS(Mal!$A$9:$A$431,H859,Mal!$B$9:$B$431,"&lt;&gt;")+COUNTIFS(Mal!$A$9:$A$431,H859,Mal!$C$9:$C$431,"&lt;&gt;")=COUNTIF('Sales Orders'!$H$108:H859,'Sales Orders'!H859),'Sales Orders'!H859+1,'Sales Orders'!H859)</f>
        <v>2</v>
      </c>
      <c r="I860" s="39" t="e">
        <f>IF(E860="","",IF(Mal!$C$5="","",Mal!$C$5))</f>
        <v>#N/A</v>
      </c>
      <c r="J860" s="39" t="e">
        <f>IF(AND(J859="",$H860=$H859),"",IF(VLOOKUP($H860,Mal!$A$9:$H$431,7,0)='Sales Orders'!J859,"",VLOOKUP($H860,Mal!$A$9:$H$431,7,0)))</f>
        <v>#N/A</v>
      </c>
      <c r="K860" s="39" t="e">
        <f>IF(AND(K859="",$H860=$H859),"",IF(VLOOKUP($H860,Mal!$A$9:$H$431,8,0)='Sales Orders'!K859,"",VLOOKUP($H860,Mal!$A$9:$H$431,8,0)))</f>
        <v>#N/A</v>
      </c>
      <c r="L860" s="39" t="e">
        <f>IF(E860="","",IF(Mal!$C$6="","",Mal!$C$6))</f>
        <v>#N/A</v>
      </c>
      <c r="M860" s="39" t="e">
        <f>IF($E860="",IF(INDEX(Mal!K$9:K$431,COUNTIF($E$108:$F859,"")-COUNT($H$108:$H859)+1,0)=M859,"",INDEX(Mal!K$9:K$431,COUNTIF($E$108:$F859,"")-COUNT($H$108:$H859)+1,0)),"")</f>
        <v>#N/A</v>
      </c>
      <c r="N860" s="39" t="e">
        <f>IF($E860="",IF(INDEX(Mal!L$9:L$431,COUNTIF($E$108:$F859,"")-COUNT($H$108:$H859)+1,0)=N859,"",INDEX(Mal!L$9:L$431,COUNTIF($E$108:$F859,"")-COUNT($H$108:$H859)+1,0)),"")</f>
        <v>#N/A</v>
      </c>
      <c r="O860" s="39" t="e">
        <f>IF($E860="",IF(INDEX(Mal!M$9:M$431,COUNTIF($E$108:$F859,"")-COUNT($H$108:$H859)+1,0)=O859,"",INDEX(Mal!M$9:M$431,COUNTIF($E$108:$F859,"")-COUNT($H$108:$H859)+1,0)),"")</f>
        <v>#N/A</v>
      </c>
      <c r="P860" s="39" t="e">
        <f>IF($E860="",IF(INDEX(Mal!N$9:N$431,COUNTIF($E$108:$F859,"")-COUNT($H$108:$H859)+1,0)=P859,"",INDEX(Mal!N$9:N$431,COUNTIF($E$108:$F859,"")-COUNT($H$108:$H859)+1,0)),"")</f>
        <v>#N/A</v>
      </c>
      <c r="Q860" s="39" t="e">
        <f>IF($E860="",IF(INDEX(Mal!O$9:O$431,COUNTIF($E$108:$F859,"")-COUNT($H$108:$H859)+1,0)=Q859,"",INDEX(Mal!O$9:O$431,COUNTIF($E$108:$F859,"")-COUNT($H$108:$H859)+1,0)),"")</f>
        <v>#N/A</v>
      </c>
      <c r="R860" s="39" t="e">
        <f>IF($E860="",IF(INDEX(Mal!P$9:P$431,COUNTIF($E$108:$F859,"")-COUNT($H$108:$H859)+1,0)=R859,"",INDEX(Mal!P$9:P$431,COUNTIF($E$108:$F859,"")-COUNT($H$108:$H859)+1,0)),"")</f>
        <v>#N/A</v>
      </c>
      <c r="S860" s="39" t="e">
        <f>IF($E860="",IF(INDEX(Mal!Q$9:Q$431,COUNTIF($E$108:$F859,"")-COUNT($H$108:$H859)+1,0)=S859,"",INDEX(Mal!Q$9:Q$431,COUNTIF($E$108:$F859,"")-COUNT($H$108:$H859)+1,0)),"")</f>
        <v>#N/A</v>
      </c>
      <c r="T860" s="39" t="e">
        <f>IF($E860="",IF(INDEX(Mal!R$9:R$431,COUNTIF($E$108:$F859,"")-COUNT($H$108:$H859)+1,0)=T859,"",INDEX(Mal!R$9:R$431,COUNTIF($E$108:$F859,"")-COUNT($H$108:$H859)+1,0)),"")</f>
        <v>#N/A</v>
      </c>
      <c r="U860" s="39" t="e">
        <f>IF($E860="",IF(INDEX(Mal!S$9:S$431,COUNTIF($E$108:$F859,"")-COUNT($H$108:$H859)+1,0)=U859,"",INDEX(Mal!S$9:S$431,COUNTIF($E$108:$F859,"")-COUNT($H$108:$H859)+1,0)),"")</f>
        <v>#N/A</v>
      </c>
      <c r="V860" s="39" t="e">
        <f t="shared" si="44"/>
        <v>#N/A</v>
      </c>
      <c r="W860" s="39" t="e">
        <f>IF(IF(AND(E860="",F860=""),INDEX(Mal!I$9:I$431,(COUNT($H$108:$H860)-COUNTIF($V$108:$V860,"")),0),"")="","",IF(AND(E860="",F860=""),INDEX(Mal!I$9:I$431,(COUNT($H$108:$H860)-COUNTIF($V$108:$V860,"")),0),""))</f>
        <v>#N/A</v>
      </c>
      <c r="X860" s="39" t="e">
        <f>IF($E860="",IF(INDEX(Mal!J$9:J$431,COUNTIF($E$108:$F859,"")-COUNT($H$108:$H859)+1,0)=X859,"",INDEX(Mal!J$9:J$431,COUNTIF($E$108:$F859,"")-COUNT($H$108:$H859)+1,0)),"")</f>
        <v>#N/A</v>
      </c>
      <c r="Y860" s="39" t="e">
        <f>IF(AND(Y859="",$H860=$H859),"",IF(VLOOKUP($H860,Mal!$A$9:$T$431,20,0)='Sales Orders'!Y859,"",VLOOKUP($H860,Mal!$A$9:$T$431,20,0)))</f>
        <v>#N/A</v>
      </c>
      <c r="Z860" s="39" t="e">
        <f t="shared" si="45"/>
        <v>#N/A</v>
      </c>
    </row>
    <row r="861" spans="1:26">
      <c r="A861" t="str">
        <f>IFERROR(IF(VLOOKUP(H861,Mal!$A$9:$A$431,1,0),"","END"),"END")</f>
        <v>END</v>
      </c>
      <c r="B861" s="39" t="e">
        <f>IF($E861="",IF(INDEX(Mal!$D$9:$D$431,COUNTIF($E$108:$F860,"")-COUNT($H$108:$H860)+1,0)=B860,"",INDEX(Mal!$D$9:$D$431,COUNTIF($E$108:$F860,"")-COUNT($H$108:$H860)+1,0)),"")</f>
        <v>#N/A</v>
      </c>
      <c r="C861" s="39" t="e">
        <f t="shared" si="46"/>
        <v>#N/A</v>
      </c>
      <c r="D861" s="39" t="e">
        <f>IF($E861="",IF(INDEX(Mal!$F$9:$F$431,COUNTIF($E$108:$F860,"")-COUNT($H$108:$H860)+1,0)=D860,"",INDEX(Mal!$F$9:$F$431,COUNTIF($E$108:$F860,"")-COUNT($H$108:$H860)+1,0)),"")</f>
        <v>#N/A</v>
      </c>
      <c r="E861" s="39" t="e">
        <f>IF(AND(E860="",$H861=$H860),"",IF(VLOOKUP(H861,Mal!$A$9:$B$431,2,0)='Sales Orders'!E860,"",VLOOKUP($H861,Mal!$A$9:$B$431,2,0)))</f>
        <v>#N/A</v>
      </c>
      <c r="F861" s="39" t="e">
        <f>IF($E861="",IF(INDEX(Mal!$C$9:$C$431,COUNTIF($E$108:$F860,"")-COUNT($H$108:$H860)+1,0)=F860,"",INDEX(Mal!$C$9:$C$431,COUNTIF($E$108:$F860,"")-COUNT($H$108:$H860)+1,0)),"")</f>
        <v>#N/A</v>
      </c>
      <c r="G861" s="39" t="e">
        <f t="shared" si="47"/>
        <v>#N/A</v>
      </c>
      <c r="H861" s="39">
        <f>IF(COUNTIF(Mal!$A$9:$A$431,'Sales Orders'!H860)+COUNTIFS(Mal!$A$9:$A$431,H860,Mal!$B$9:$B$431,"&lt;&gt;")+COUNTIFS(Mal!$A$9:$A$431,H860,Mal!$C$9:$C$431,"&lt;&gt;")=COUNTIF('Sales Orders'!$H$108:H860,'Sales Orders'!H860),'Sales Orders'!H860+1,'Sales Orders'!H860)</f>
        <v>2</v>
      </c>
      <c r="I861" s="39" t="e">
        <f>IF(E861="","",IF(Mal!$C$5="","",Mal!$C$5))</f>
        <v>#N/A</v>
      </c>
      <c r="J861" s="39" t="e">
        <f>IF(AND(J860="",$H861=$H860),"",IF(VLOOKUP($H861,Mal!$A$9:$H$431,7,0)='Sales Orders'!J860,"",VLOOKUP($H861,Mal!$A$9:$H$431,7,0)))</f>
        <v>#N/A</v>
      </c>
      <c r="K861" s="39" t="e">
        <f>IF(AND(K860="",$H861=$H860),"",IF(VLOOKUP($H861,Mal!$A$9:$H$431,8,0)='Sales Orders'!K860,"",VLOOKUP($H861,Mal!$A$9:$H$431,8,0)))</f>
        <v>#N/A</v>
      </c>
      <c r="L861" s="39" t="e">
        <f>IF(E861="","",IF(Mal!$C$6="","",Mal!$C$6))</f>
        <v>#N/A</v>
      </c>
      <c r="M861" s="39" t="e">
        <f>IF($E861="",IF(INDEX(Mal!K$9:K$431,COUNTIF($E$108:$F860,"")-COUNT($H$108:$H860)+1,0)=M860,"",INDEX(Mal!K$9:K$431,COUNTIF($E$108:$F860,"")-COUNT($H$108:$H860)+1,0)),"")</f>
        <v>#N/A</v>
      </c>
      <c r="N861" s="39" t="e">
        <f>IF($E861="",IF(INDEX(Mal!L$9:L$431,COUNTIF($E$108:$F860,"")-COUNT($H$108:$H860)+1,0)=N860,"",INDEX(Mal!L$9:L$431,COUNTIF($E$108:$F860,"")-COUNT($H$108:$H860)+1,0)),"")</f>
        <v>#N/A</v>
      </c>
      <c r="O861" s="39" t="e">
        <f>IF($E861="",IF(INDEX(Mal!M$9:M$431,COUNTIF($E$108:$F860,"")-COUNT($H$108:$H860)+1,0)=O860,"",INDEX(Mal!M$9:M$431,COUNTIF($E$108:$F860,"")-COUNT($H$108:$H860)+1,0)),"")</f>
        <v>#N/A</v>
      </c>
      <c r="P861" s="39" t="e">
        <f>IF($E861="",IF(INDEX(Mal!N$9:N$431,COUNTIF($E$108:$F860,"")-COUNT($H$108:$H860)+1,0)=P860,"",INDEX(Mal!N$9:N$431,COUNTIF($E$108:$F860,"")-COUNT($H$108:$H860)+1,0)),"")</f>
        <v>#N/A</v>
      </c>
      <c r="Q861" s="39" t="e">
        <f>IF($E861="",IF(INDEX(Mal!O$9:O$431,COUNTIF($E$108:$F860,"")-COUNT($H$108:$H860)+1,0)=Q860,"",INDEX(Mal!O$9:O$431,COUNTIF($E$108:$F860,"")-COUNT($H$108:$H860)+1,0)),"")</f>
        <v>#N/A</v>
      </c>
      <c r="R861" s="39" t="e">
        <f>IF($E861="",IF(INDEX(Mal!P$9:P$431,COUNTIF($E$108:$F860,"")-COUNT($H$108:$H860)+1,0)=R860,"",INDEX(Mal!P$9:P$431,COUNTIF($E$108:$F860,"")-COUNT($H$108:$H860)+1,0)),"")</f>
        <v>#N/A</v>
      </c>
      <c r="S861" s="39" t="e">
        <f>IF($E861="",IF(INDEX(Mal!Q$9:Q$431,COUNTIF($E$108:$F860,"")-COUNT($H$108:$H860)+1,0)=S860,"",INDEX(Mal!Q$9:Q$431,COUNTIF($E$108:$F860,"")-COUNT($H$108:$H860)+1,0)),"")</f>
        <v>#N/A</v>
      </c>
      <c r="T861" s="39" t="e">
        <f>IF($E861="",IF(INDEX(Mal!R$9:R$431,COUNTIF($E$108:$F860,"")-COUNT($H$108:$H860)+1,0)=T860,"",INDEX(Mal!R$9:R$431,COUNTIF($E$108:$F860,"")-COUNT($H$108:$H860)+1,0)),"")</f>
        <v>#N/A</v>
      </c>
      <c r="U861" s="39" t="e">
        <f>IF($E861="",IF(INDEX(Mal!S$9:S$431,COUNTIF($E$108:$F860,"")-COUNT($H$108:$H860)+1,0)=U860,"",INDEX(Mal!S$9:S$431,COUNTIF($E$108:$F860,"")-COUNT($H$108:$H860)+1,0)),"")</f>
        <v>#N/A</v>
      </c>
      <c r="V861" s="39" t="e">
        <f t="shared" si="44"/>
        <v>#N/A</v>
      </c>
      <c r="W861" s="39" t="e">
        <f>IF(IF(AND(E861="",F861=""),INDEX(Mal!I$9:I$431,(COUNT($H$108:$H861)-COUNTIF($V$108:$V861,"")),0),"")="","",IF(AND(E861="",F861=""),INDEX(Mal!I$9:I$431,(COUNT($H$108:$H861)-COUNTIF($V$108:$V861,"")),0),""))</f>
        <v>#N/A</v>
      </c>
      <c r="X861" s="39" t="e">
        <f>IF($E861="",IF(INDEX(Mal!J$9:J$431,COUNTIF($E$108:$F860,"")-COUNT($H$108:$H860)+1,0)=X860,"",INDEX(Mal!J$9:J$431,COUNTIF($E$108:$F860,"")-COUNT($H$108:$H860)+1,0)),"")</f>
        <v>#N/A</v>
      </c>
      <c r="Y861" s="39" t="e">
        <f>IF(AND(Y860="",$H861=$H860),"",IF(VLOOKUP($H861,Mal!$A$9:$T$431,20,0)='Sales Orders'!Y860,"",VLOOKUP($H861,Mal!$A$9:$T$431,20,0)))</f>
        <v>#N/A</v>
      </c>
      <c r="Z861" s="39" t="e">
        <f t="shared" si="45"/>
        <v>#N/A</v>
      </c>
    </row>
    <row r="862" spans="1:26">
      <c r="A862" t="str">
        <f>IFERROR(IF(VLOOKUP(H862,Mal!$A$9:$A$431,1,0),"","END"),"END")</f>
        <v>END</v>
      </c>
      <c r="B862" s="39" t="e">
        <f>IF($E862="",IF(INDEX(Mal!$D$9:$D$431,COUNTIF($E$108:$F861,"")-COUNT($H$108:$H861)+1,0)=B861,"",INDEX(Mal!$D$9:$D$431,COUNTIF($E$108:$F861,"")-COUNT($H$108:$H861)+1,0)),"")</f>
        <v>#N/A</v>
      </c>
      <c r="C862" s="39" t="e">
        <f t="shared" si="46"/>
        <v>#N/A</v>
      </c>
      <c r="D862" s="39" t="e">
        <f>IF($E862="",IF(INDEX(Mal!$F$9:$F$431,COUNTIF($E$108:$F861,"")-COUNT($H$108:$H861)+1,0)=D861,"",INDEX(Mal!$F$9:$F$431,COUNTIF($E$108:$F861,"")-COUNT($H$108:$H861)+1,0)),"")</f>
        <v>#N/A</v>
      </c>
      <c r="E862" s="39" t="e">
        <f>IF(AND(E861="",$H862=$H861),"",IF(VLOOKUP(H862,Mal!$A$9:$B$431,2,0)='Sales Orders'!E861,"",VLOOKUP($H862,Mal!$A$9:$B$431,2,0)))</f>
        <v>#N/A</v>
      </c>
      <c r="F862" s="39" t="e">
        <f>IF($E862="",IF(INDEX(Mal!$C$9:$C$431,COUNTIF($E$108:$F861,"")-COUNT($H$108:$H861)+1,0)=F861,"",INDEX(Mal!$C$9:$C$431,COUNTIF($E$108:$F861,"")-COUNT($H$108:$H861)+1,0)),"")</f>
        <v>#N/A</v>
      </c>
      <c r="G862" s="39" t="e">
        <f t="shared" si="47"/>
        <v>#N/A</v>
      </c>
      <c r="H862" s="39">
        <f>IF(COUNTIF(Mal!$A$9:$A$431,'Sales Orders'!H861)+COUNTIFS(Mal!$A$9:$A$431,H861,Mal!$B$9:$B$431,"&lt;&gt;")+COUNTIFS(Mal!$A$9:$A$431,H861,Mal!$C$9:$C$431,"&lt;&gt;")=COUNTIF('Sales Orders'!$H$108:H861,'Sales Orders'!H861),'Sales Orders'!H861+1,'Sales Orders'!H861)</f>
        <v>2</v>
      </c>
      <c r="I862" s="39" t="e">
        <f>IF(E862="","",IF(Mal!$C$5="","",Mal!$C$5))</f>
        <v>#N/A</v>
      </c>
      <c r="J862" s="39" t="e">
        <f>IF(AND(J861="",$H862=$H861),"",IF(VLOOKUP($H862,Mal!$A$9:$H$431,7,0)='Sales Orders'!J861,"",VLOOKUP($H862,Mal!$A$9:$H$431,7,0)))</f>
        <v>#N/A</v>
      </c>
      <c r="K862" s="39" t="e">
        <f>IF(AND(K861="",$H862=$H861),"",IF(VLOOKUP($H862,Mal!$A$9:$H$431,8,0)='Sales Orders'!K861,"",VLOOKUP($H862,Mal!$A$9:$H$431,8,0)))</f>
        <v>#N/A</v>
      </c>
      <c r="L862" s="39" t="e">
        <f>IF(E862="","",IF(Mal!$C$6="","",Mal!$C$6))</f>
        <v>#N/A</v>
      </c>
      <c r="M862" s="39" t="e">
        <f>IF($E862="",IF(INDEX(Mal!K$9:K$431,COUNTIF($E$108:$F861,"")-COUNT($H$108:$H861)+1,0)=M861,"",INDEX(Mal!K$9:K$431,COUNTIF($E$108:$F861,"")-COUNT($H$108:$H861)+1,0)),"")</f>
        <v>#N/A</v>
      </c>
      <c r="N862" s="39" t="e">
        <f>IF($E862="",IF(INDEX(Mal!L$9:L$431,COUNTIF($E$108:$F861,"")-COUNT($H$108:$H861)+1,0)=N861,"",INDEX(Mal!L$9:L$431,COUNTIF($E$108:$F861,"")-COUNT($H$108:$H861)+1,0)),"")</f>
        <v>#N/A</v>
      </c>
      <c r="O862" s="39" t="e">
        <f>IF($E862="",IF(INDEX(Mal!M$9:M$431,COUNTIF($E$108:$F861,"")-COUNT($H$108:$H861)+1,0)=O861,"",INDEX(Mal!M$9:M$431,COUNTIF($E$108:$F861,"")-COUNT($H$108:$H861)+1,0)),"")</f>
        <v>#N/A</v>
      </c>
      <c r="P862" s="39" t="e">
        <f>IF($E862="",IF(INDEX(Mal!N$9:N$431,COUNTIF($E$108:$F861,"")-COUNT($H$108:$H861)+1,0)=P861,"",INDEX(Mal!N$9:N$431,COUNTIF($E$108:$F861,"")-COUNT($H$108:$H861)+1,0)),"")</f>
        <v>#N/A</v>
      </c>
      <c r="Q862" s="39" t="e">
        <f>IF($E862="",IF(INDEX(Mal!O$9:O$431,COUNTIF($E$108:$F861,"")-COUNT($H$108:$H861)+1,0)=Q861,"",INDEX(Mal!O$9:O$431,COUNTIF($E$108:$F861,"")-COUNT($H$108:$H861)+1,0)),"")</f>
        <v>#N/A</v>
      </c>
      <c r="R862" s="39" t="e">
        <f>IF($E862="",IF(INDEX(Mal!P$9:P$431,COUNTIF($E$108:$F861,"")-COUNT($H$108:$H861)+1,0)=R861,"",INDEX(Mal!P$9:P$431,COUNTIF($E$108:$F861,"")-COUNT($H$108:$H861)+1,0)),"")</f>
        <v>#N/A</v>
      </c>
      <c r="S862" s="39" t="e">
        <f>IF($E862="",IF(INDEX(Mal!Q$9:Q$431,COUNTIF($E$108:$F861,"")-COUNT($H$108:$H861)+1,0)=S861,"",INDEX(Mal!Q$9:Q$431,COUNTIF($E$108:$F861,"")-COUNT($H$108:$H861)+1,0)),"")</f>
        <v>#N/A</v>
      </c>
      <c r="T862" s="39" t="e">
        <f>IF($E862="",IF(INDEX(Mal!R$9:R$431,COUNTIF($E$108:$F861,"")-COUNT($H$108:$H861)+1,0)=T861,"",INDEX(Mal!R$9:R$431,COUNTIF($E$108:$F861,"")-COUNT($H$108:$H861)+1,0)),"")</f>
        <v>#N/A</v>
      </c>
      <c r="U862" s="39" t="e">
        <f>IF($E862="",IF(INDEX(Mal!S$9:S$431,COUNTIF($E$108:$F861,"")-COUNT($H$108:$H861)+1,0)=U861,"",INDEX(Mal!S$9:S$431,COUNTIF($E$108:$F861,"")-COUNT($H$108:$H861)+1,0)),"")</f>
        <v>#N/A</v>
      </c>
      <c r="V862" s="39" t="e">
        <f t="shared" si="44"/>
        <v>#N/A</v>
      </c>
      <c r="W862" s="39" t="e">
        <f>IF(IF(AND(E862="",F862=""),INDEX(Mal!I$9:I$431,(COUNT($H$108:$H862)-COUNTIF($V$108:$V862,"")),0),"")="","",IF(AND(E862="",F862=""),INDEX(Mal!I$9:I$431,(COUNT($H$108:$H862)-COUNTIF($V$108:$V862,"")),0),""))</f>
        <v>#N/A</v>
      </c>
      <c r="X862" s="39" t="e">
        <f>IF($E862="",IF(INDEX(Mal!J$9:J$431,COUNTIF($E$108:$F861,"")-COUNT($H$108:$H861)+1,0)=X861,"",INDEX(Mal!J$9:J$431,COUNTIF($E$108:$F861,"")-COUNT($H$108:$H861)+1,0)),"")</f>
        <v>#N/A</v>
      </c>
      <c r="Y862" s="39" t="e">
        <f>IF(AND(Y861="",$H862=$H861),"",IF(VLOOKUP($H862,Mal!$A$9:$T$431,20,0)='Sales Orders'!Y861,"",VLOOKUP($H862,Mal!$A$9:$T$431,20,0)))</f>
        <v>#N/A</v>
      </c>
      <c r="Z862" s="39" t="e">
        <f t="shared" si="45"/>
        <v>#N/A</v>
      </c>
    </row>
    <row r="863" spans="1:26">
      <c r="A863" t="str">
        <f>IFERROR(IF(VLOOKUP(H863,Mal!$A$9:$A$431,1,0),"","END"),"END")</f>
        <v>END</v>
      </c>
      <c r="B863" s="39" t="e">
        <f>IF($E863="",IF(INDEX(Mal!$D$9:$D$431,COUNTIF($E$108:$F862,"")-COUNT($H$108:$H862)+1,0)=B862,"",INDEX(Mal!$D$9:$D$431,COUNTIF($E$108:$F862,"")-COUNT($H$108:$H862)+1,0)),"")</f>
        <v>#N/A</v>
      </c>
      <c r="C863" s="39" t="e">
        <f t="shared" si="46"/>
        <v>#N/A</v>
      </c>
      <c r="D863" s="39" t="e">
        <f>IF($E863="",IF(INDEX(Mal!$F$9:$F$431,COUNTIF($E$108:$F862,"")-COUNT($H$108:$H862)+1,0)=D862,"",INDEX(Mal!$F$9:$F$431,COUNTIF($E$108:$F862,"")-COUNT($H$108:$H862)+1,0)),"")</f>
        <v>#N/A</v>
      </c>
      <c r="E863" s="39" t="e">
        <f>IF(AND(E862="",$H863=$H862),"",IF(VLOOKUP(H863,Mal!$A$9:$B$431,2,0)='Sales Orders'!E862,"",VLOOKUP($H863,Mal!$A$9:$B$431,2,0)))</f>
        <v>#N/A</v>
      </c>
      <c r="F863" s="39" t="e">
        <f>IF($E863="",IF(INDEX(Mal!$C$9:$C$431,COUNTIF($E$108:$F862,"")-COUNT($H$108:$H862)+1,0)=F862,"",INDEX(Mal!$C$9:$C$431,COUNTIF($E$108:$F862,"")-COUNT($H$108:$H862)+1,0)),"")</f>
        <v>#N/A</v>
      </c>
      <c r="G863" s="39" t="e">
        <f t="shared" si="47"/>
        <v>#N/A</v>
      </c>
      <c r="H863" s="39">
        <f>IF(COUNTIF(Mal!$A$9:$A$431,'Sales Orders'!H862)+COUNTIFS(Mal!$A$9:$A$431,H862,Mal!$B$9:$B$431,"&lt;&gt;")+COUNTIFS(Mal!$A$9:$A$431,H862,Mal!$C$9:$C$431,"&lt;&gt;")=COUNTIF('Sales Orders'!$H$108:H862,'Sales Orders'!H862),'Sales Orders'!H862+1,'Sales Orders'!H862)</f>
        <v>2</v>
      </c>
      <c r="I863" s="39" t="e">
        <f>IF(E863="","",IF(Mal!$C$5="","",Mal!$C$5))</f>
        <v>#N/A</v>
      </c>
      <c r="J863" s="39" t="e">
        <f>IF(AND(J862="",$H863=$H862),"",IF(VLOOKUP($H863,Mal!$A$9:$H$431,7,0)='Sales Orders'!J862,"",VLOOKUP($H863,Mal!$A$9:$H$431,7,0)))</f>
        <v>#N/A</v>
      </c>
      <c r="K863" s="39" t="e">
        <f>IF(AND(K862="",$H863=$H862),"",IF(VLOOKUP($H863,Mal!$A$9:$H$431,8,0)='Sales Orders'!K862,"",VLOOKUP($H863,Mal!$A$9:$H$431,8,0)))</f>
        <v>#N/A</v>
      </c>
      <c r="L863" s="39" t="e">
        <f>IF(E863="","",IF(Mal!$C$6="","",Mal!$C$6))</f>
        <v>#N/A</v>
      </c>
      <c r="M863" s="39" t="e">
        <f>IF($E863="",IF(INDEX(Mal!K$9:K$431,COUNTIF($E$108:$F862,"")-COUNT($H$108:$H862)+1,0)=M862,"",INDEX(Mal!K$9:K$431,COUNTIF($E$108:$F862,"")-COUNT($H$108:$H862)+1,0)),"")</f>
        <v>#N/A</v>
      </c>
      <c r="N863" s="39" t="e">
        <f>IF($E863="",IF(INDEX(Mal!L$9:L$431,COUNTIF($E$108:$F862,"")-COUNT($H$108:$H862)+1,0)=N862,"",INDEX(Mal!L$9:L$431,COUNTIF($E$108:$F862,"")-COUNT($H$108:$H862)+1,0)),"")</f>
        <v>#N/A</v>
      </c>
      <c r="O863" s="39" t="e">
        <f>IF($E863="",IF(INDEX(Mal!M$9:M$431,COUNTIF($E$108:$F862,"")-COUNT($H$108:$H862)+1,0)=O862,"",INDEX(Mal!M$9:M$431,COUNTIF($E$108:$F862,"")-COUNT($H$108:$H862)+1,0)),"")</f>
        <v>#N/A</v>
      </c>
      <c r="P863" s="39" t="e">
        <f>IF($E863="",IF(INDEX(Mal!N$9:N$431,COUNTIF($E$108:$F862,"")-COUNT($H$108:$H862)+1,0)=P862,"",INDEX(Mal!N$9:N$431,COUNTIF($E$108:$F862,"")-COUNT($H$108:$H862)+1,0)),"")</f>
        <v>#N/A</v>
      </c>
      <c r="Q863" s="39" t="e">
        <f>IF($E863="",IF(INDEX(Mal!O$9:O$431,COUNTIF($E$108:$F862,"")-COUNT($H$108:$H862)+1,0)=Q862,"",INDEX(Mal!O$9:O$431,COUNTIF($E$108:$F862,"")-COUNT($H$108:$H862)+1,0)),"")</f>
        <v>#N/A</v>
      </c>
      <c r="R863" s="39" t="e">
        <f>IF($E863="",IF(INDEX(Mal!P$9:P$431,COUNTIF($E$108:$F862,"")-COUNT($H$108:$H862)+1,0)=R862,"",INDEX(Mal!P$9:P$431,COUNTIF($E$108:$F862,"")-COUNT($H$108:$H862)+1,0)),"")</f>
        <v>#N/A</v>
      </c>
      <c r="S863" s="39" t="e">
        <f>IF($E863="",IF(INDEX(Mal!Q$9:Q$431,COUNTIF($E$108:$F862,"")-COUNT($H$108:$H862)+1,0)=S862,"",INDEX(Mal!Q$9:Q$431,COUNTIF($E$108:$F862,"")-COUNT($H$108:$H862)+1,0)),"")</f>
        <v>#N/A</v>
      </c>
      <c r="T863" s="39" t="e">
        <f>IF($E863="",IF(INDEX(Mal!R$9:R$431,COUNTIF($E$108:$F862,"")-COUNT($H$108:$H862)+1,0)=T862,"",INDEX(Mal!R$9:R$431,COUNTIF($E$108:$F862,"")-COUNT($H$108:$H862)+1,0)),"")</f>
        <v>#N/A</v>
      </c>
      <c r="U863" s="39" t="e">
        <f>IF($E863="",IF(INDEX(Mal!S$9:S$431,COUNTIF($E$108:$F862,"")-COUNT($H$108:$H862)+1,0)=U862,"",INDEX(Mal!S$9:S$431,COUNTIF($E$108:$F862,"")-COUNT($H$108:$H862)+1,0)),"")</f>
        <v>#N/A</v>
      </c>
      <c r="V863" s="39" t="e">
        <f t="shared" si="44"/>
        <v>#N/A</v>
      </c>
      <c r="W863" s="39" t="e">
        <f>IF(IF(AND(E863="",F863=""),INDEX(Mal!I$9:I$431,(COUNT($H$108:$H863)-COUNTIF($V$108:$V863,"")),0),"")="","",IF(AND(E863="",F863=""),INDEX(Mal!I$9:I$431,(COUNT($H$108:$H863)-COUNTIF($V$108:$V863,"")),0),""))</f>
        <v>#N/A</v>
      </c>
      <c r="X863" s="39" t="e">
        <f>IF($E863="",IF(INDEX(Mal!J$9:J$431,COUNTIF($E$108:$F862,"")-COUNT($H$108:$H862)+1,0)=X862,"",INDEX(Mal!J$9:J$431,COUNTIF($E$108:$F862,"")-COUNT($H$108:$H862)+1,0)),"")</f>
        <v>#N/A</v>
      </c>
      <c r="Y863" s="39" t="e">
        <f>IF(AND(Y862="",$H863=$H862),"",IF(VLOOKUP($H863,Mal!$A$9:$T$431,20,0)='Sales Orders'!Y862,"",VLOOKUP($H863,Mal!$A$9:$T$431,20,0)))</f>
        <v>#N/A</v>
      </c>
      <c r="Z863" s="39" t="e">
        <f t="shared" si="45"/>
        <v>#N/A</v>
      </c>
    </row>
    <row r="864" spans="1:26">
      <c r="A864" t="str">
        <f>IFERROR(IF(VLOOKUP(H864,Mal!$A$9:$A$431,1,0),"","END"),"END")</f>
        <v>END</v>
      </c>
      <c r="B864" s="39" t="e">
        <f>IF($E864="",IF(INDEX(Mal!$D$9:$D$431,COUNTIF($E$108:$F863,"")-COUNT($H$108:$H863)+1,0)=B863,"",INDEX(Mal!$D$9:$D$431,COUNTIF($E$108:$F863,"")-COUNT($H$108:$H863)+1,0)),"")</f>
        <v>#N/A</v>
      </c>
      <c r="C864" s="39" t="e">
        <f t="shared" si="46"/>
        <v>#N/A</v>
      </c>
      <c r="D864" s="39" t="e">
        <f>IF($E864="",IF(INDEX(Mal!$F$9:$F$431,COUNTIF($E$108:$F863,"")-COUNT($H$108:$H863)+1,0)=D863,"",INDEX(Mal!$F$9:$F$431,COUNTIF($E$108:$F863,"")-COUNT($H$108:$H863)+1,0)),"")</f>
        <v>#N/A</v>
      </c>
      <c r="E864" s="39" t="e">
        <f>IF(AND(E863="",$H864=$H863),"",IF(VLOOKUP(H864,Mal!$A$9:$B$431,2,0)='Sales Orders'!E863,"",VLOOKUP($H864,Mal!$A$9:$B$431,2,0)))</f>
        <v>#N/A</v>
      </c>
      <c r="F864" s="39" t="e">
        <f>IF($E864="",IF(INDEX(Mal!$C$9:$C$431,COUNTIF($E$108:$F863,"")-COUNT($H$108:$H863)+1,0)=F863,"",INDEX(Mal!$C$9:$C$431,COUNTIF($E$108:$F863,"")-COUNT($H$108:$H863)+1,0)),"")</f>
        <v>#N/A</v>
      </c>
      <c r="G864" s="39" t="e">
        <f t="shared" si="47"/>
        <v>#N/A</v>
      </c>
      <c r="H864" s="39">
        <f>IF(COUNTIF(Mal!$A$9:$A$431,'Sales Orders'!H863)+COUNTIFS(Mal!$A$9:$A$431,H863,Mal!$B$9:$B$431,"&lt;&gt;")+COUNTIFS(Mal!$A$9:$A$431,H863,Mal!$C$9:$C$431,"&lt;&gt;")=COUNTIF('Sales Orders'!$H$108:H863,'Sales Orders'!H863),'Sales Orders'!H863+1,'Sales Orders'!H863)</f>
        <v>2</v>
      </c>
      <c r="I864" s="39" t="e">
        <f>IF(E864="","",IF(Mal!$C$5="","",Mal!$C$5))</f>
        <v>#N/A</v>
      </c>
      <c r="J864" s="39" t="e">
        <f>IF(AND(J863="",$H864=$H863),"",IF(VLOOKUP($H864,Mal!$A$9:$H$431,7,0)='Sales Orders'!J863,"",VLOOKUP($H864,Mal!$A$9:$H$431,7,0)))</f>
        <v>#N/A</v>
      </c>
      <c r="K864" s="39" t="e">
        <f>IF(AND(K863="",$H864=$H863),"",IF(VLOOKUP($H864,Mal!$A$9:$H$431,8,0)='Sales Orders'!K863,"",VLOOKUP($H864,Mal!$A$9:$H$431,8,0)))</f>
        <v>#N/A</v>
      </c>
      <c r="L864" s="39" t="e">
        <f>IF(E864="","",IF(Mal!$C$6="","",Mal!$C$6))</f>
        <v>#N/A</v>
      </c>
      <c r="M864" s="39" t="e">
        <f>IF($E864="",IF(INDEX(Mal!K$9:K$431,COUNTIF($E$108:$F863,"")-COUNT($H$108:$H863)+1,0)=M863,"",INDEX(Mal!K$9:K$431,COUNTIF($E$108:$F863,"")-COUNT($H$108:$H863)+1,0)),"")</f>
        <v>#N/A</v>
      </c>
      <c r="N864" s="39" t="e">
        <f>IF($E864="",IF(INDEX(Mal!L$9:L$431,COUNTIF($E$108:$F863,"")-COUNT($H$108:$H863)+1,0)=N863,"",INDEX(Mal!L$9:L$431,COUNTIF($E$108:$F863,"")-COUNT($H$108:$H863)+1,0)),"")</f>
        <v>#N/A</v>
      </c>
      <c r="O864" s="39" t="e">
        <f>IF($E864="",IF(INDEX(Mal!M$9:M$431,COUNTIF($E$108:$F863,"")-COUNT($H$108:$H863)+1,0)=O863,"",INDEX(Mal!M$9:M$431,COUNTIF($E$108:$F863,"")-COUNT($H$108:$H863)+1,0)),"")</f>
        <v>#N/A</v>
      </c>
      <c r="P864" s="39" t="e">
        <f>IF($E864="",IF(INDEX(Mal!N$9:N$431,COUNTIF($E$108:$F863,"")-COUNT($H$108:$H863)+1,0)=P863,"",INDEX(Mal!N$9:N$431,COUNTIF($E$108:$F863,"")-COUNT($H$108:$H863)+1,0)),"")</f>
        <v>#N/A</v>
      </c>
      <c r="Q864" s="39" t="e">
        <f>IF($E864="",IF(INDEX(Mal!O$9:O$431,COUNTIF($E$108:$F863,"")-COUNT($H$108:$H863)+1,0)=Q863,"",INDEX(Mal!O$9:O$431,COUNTIF($E$108:$F863,"")-COUNT($H$108:$H863)+1,0)),"")</f>
        <v>#N/A</v>
      </c>
      <c r="R864" s="39" t="e">
        <f>IF($E864="",IF(INDEX(Mal!P$9:P$431,COUNTIF($E$108:$F863,"")-COUNT($H$108:$H863)+1,0)=R863,"",INDEX(Mal!P$9:P$431,COUNTIF($E$108:$F863,"")-COUNT($H$108:$H863)+1,0)),"")</f>
        <v>#N/A</v>
      </c>
      <c r="S864" s="39" t="e">
        <f>IF($E864="",IF(INDEX(Mal!Q$9:Q$431,COUNTIF($E$108:$F863,"")-COUNT($H$108:$H863)+1,0)=S863,"",INDEX(Mal!Q$9:Q$431,COUNTIF($E$108:$F863,"")-COUNT($H$108:$H863)+1,0)),"")</f>
        <v>#N/A</v>
      </c>
      <c r="T864" s="39" t="e">
        <f>IF($E864="",IF(INDEX(Mal!R$9:R$431,COUNTIF($E$108:$F863,"")-COUNT($H$108:$H863)+1,0)=T863,"",INDEX(Mal!R$9:R$431,COUNTIF($E$108:$F863,"")-COUNT($H$108:$H863)+1,0)),"")</f>
        <v>#N/A</v>
      </c>
      <c r="U864" s="39" t="e">
        <f>IF($E864="",IF(INDEX(Mal!S$9:S$431,COUNTIF($E$108:$F863,"")-COUNT($H$108:$H863)+1,0)=U863,"",INDEX(Mal!S$9:S$431,COUNTIF($E$108:$F863,"")-COUNT($H$108:$H863)+1,0)),"")</f>
        <v>#N/A</v>
      </c>
      <c r="V864" s="39" t="e">
        <f t="shared" si="44"/>
        <v>#N/A</v>
      </c>
      <c r="W864" s="39" t="e">
        <f>IF(IF(AND(E864="",F864=""),INDEX(Mal!I$9:I$431,(COUNT($H$108:$H864)-COUNTIF($V$108:$V864,"")),0),"")="","",IF(AND(E864="",F864=""),INDEX(Mal!I$9:I$431,(COUNT($H$108:$H864)-COUNTIF($V$108:$V864,"")),0),""))</f>
        <v>#N/A</v>
      </c>
      <c r="X864" s="39" t="e">
        <f>IF($E864="",IF(INDEX(Mal!J$9:J$431,COUNTIF($E$108:$F863,"")-COUNT($H$108:$H863)+1,0)=X863,"",INDEX(Mal!J$9:J$431,COUNTIF($E$108:$F863,"")-COUNT($H$108:$H863)+1,0)),"")</f>
        <v>#N/A</v>
      </c>
      <c r="Y864" s="39" t="e">
        <f>IF(AND(Y863="",$H864=$H863),"",IF(VLOOKUP($H864,Mal!$A$9:$T$431,20,0)='Sales Orders'!Y863,"",VLOOKUP($H864,Mal!$A$9:$T$431,20,0)))</f>
        <v>#N/A</v>
      </c>
      <c r="Z864" s="39" t="e">
        <f t="shared" si="45"/>
        <v>#N/A</v>
      </c>
    </row>
    <row r="865" spans="1:26">
      <c r="A865" t="str">
        <f>IFERROR(IF(VLOOKUP(H865,Mal!$A$9:$A$431,1,0),"","END"),"END")</f>
        <v>END</v>
      </c>
      <c r="B865" s="39" t="e">
        <f>IF($E865="",IF(INDEX(Mal!$D$9:$D$431,COUNTIF($E$108:$F864,"")-COUNT($H$108:$H864)+1,0)=B864,"",INDEX(Mal!$D$9:$D$431,COUNTIF($E$108:$F864,"")-COUNT($H$108:$H864)+1,0)),"")</f>
        <v>#N/A</v>
      </c>
      <c r="C865" s="39" t="e">
        <f t="shared" si="46"/>
        <v>#N/A</v>
      </c>
      <c r="D865" s="39" t="e">
        <f>IF($E865="",IF(INDEX(Mal!$F$9:$F$431,COUNTIF($E$108:$F864,"")-COUNT($H$108:$H864)+1,0)=D864,"",INDEX(Mal!$F$9:$F$431,COUNTIF($E$108:$F864,"")-COUNT($H$108:$H864)+1,0)),"")</f>
        <v>#N/A</v>
      </c>
      <c r="E865" s="39" t="e">
        <f>IF(AND(E864="",$H865=$H864),"",IF(VLOOKUP(H865,Mal!$A$9:$B$431,2,0)='Sales Orders'!E864,"",VLOOKUP($H865,Mal!$A$9:$B$431,2,0)))</f>
        <v>#N/A</v>
      </c>
      <c r="F865" s="39" t="e">
        <f>IF($E865="",IF(INDEX(Mal!$C$9:$C$431,COUNTIF($E$108:$F864,"")-COUNT($H$108:$H864)+1,0)=F864,"",INDEX(Mal!$C$9:$C$431,COUNTIF($E$108:$F864,"")-COUNT($H$108:$H864)+1,0)),"")</f>
        <v>#N/A</v>
      </c>
      <c r="G865" s="39" t="e">
        <f t="shared" si="47"/>
        <v>#N/A</v>
      </c>
      <c r="H865" s="39">
        <f>IF(COUNTIF(Mal!$A$9:$A$431,'Sales Orders'!H864)+COUNTIFS(Mal!$A$9:$A$431,H864,Mal!$B$9:$B$431,"&lt;&gt;")+COUNTIFS(Mal!$A$9:$A$431,H864,Mal!$C$9:$C$431,"&lt;&gt;")=COUNTIF('Sales Orders'!$H$108:H864,'Sales Orders'!H864),'Sales Orders'!H864+1,'Sales Orders'!H864)</f>
        <v>2</v>
      </c>
      <c r="I865" s="39" t="e">
        <f>IF(E865="","",IF(Mal!$C$5="","",Mal!$C$5))</f>
        <v>#N/A</v>
      </c>
      <c r="J865" s="39" t="e">
        <f>IF(AND(J864="",$H865=$H864),"",IF(VLOOKUP($H865,Mal!$A$9:$H$431,7,0)='Sales Orders'!J864,"",VLOOKUP($H865,Mal!$A$9:$H$431,7,0)))</f>
        <v>#N/A</v>
      </c>
      <c r="K865" s="39" t="e">
        <f>IF(AND(K864="",$H865=$H864),"",IF(VLOOKUP($H865,Mal!$A$9:$H$431,8,0)='Sales Orders'!K864,"",VLOOKUP($H865,Mal!$A$9:$H$431,8,0)))</f>
        <v>#N/A</v>
      </c>
      <c r="L865" s="39" t="e">
        <f>IF(E865="","",IF(Mal!$C$6="","",Mal!$C$6))</f>
        <v>#N/A</v>
      </c>
      <c r="M865" s="39" t="e">
        <f>IF($E865="",IF(INDEX(Mal!K$9:K$431,COUNTIF($E$108:$F864,"")-COUNT($H$108:$H864)+1,0)=M864,"",INDEX(Mal!K$9:K$431,COUNTIF($E$108:$F864,"")-COUNT($H$108:$H864)+1,0)),"")</f>
        <v>#N/A</v>
      </c>
      <c r="N865" s="39" t="e">
        <f>IF($E865="",IF(INDEX(Mal!L$9:L$431,COUNTIF($E$108:$F864,"")-COUNT($H$108:$H864)+1,0)=N864,"",INDEX(Mal!L$9:L$431,COUNTIF($E$108:$F864,"")-COUNT($H$108:$H864)+1,0)),"")</f>
        <v>#N/A</v>
      </c>
      <c r="O865" s="39" t="e">
        <f>IF($E865="",IF(INDEX(Mal!M$9:M$431,COUNTIF($E$108:$F864,"")-COUNT($H$108:$H864)+1,0)=O864,"",INDEX(Mal!M$9:M$431,COUNTIF($E$108:$F864,"")-COUNT($H$108:$H864)+1,0)),"")</f>
        <v>#N/A</v>
      </c>
      <c r="P865" s="39" t="e">
        <f>IF($E865="",IF(INDEX(Mal!N$9:N$431,COUNTIF($E$108:$F864,"")-COUNT($H$108:$H864)+1,0)=P864,"",INDEX(Mal!N$9:N$431,COUNTIF($E$108:$F864,"")-COUNT($H$108:$H864)+1,0)),"")</f>
        <v>#N/A</v>
      </c>
      <c r="Q865" s="39" t="e">
        <f>IF($E865="",IF(INDEX(Mal!O$9:O$431,COUNTIF($E$108:$F864,"")-COUNT($H$108:$H864)+1,0)=Q864,"",INDEX(Mal!O$9:O$431,COUNTIF($E$108:$F864,"")-COUNT($H$108:$H864)+1,0)),"")</f>
        <v>#N/A</v>
      </c>
      <c r="R865" s="39" t="e">
        <f>IF($E865="",IF(INDEX(Mal!P$9:P$431,COUNTIF($E$108:$F864,"")-COUNT($H$108:$H864)+1,0)=R864,"",INDEX(Mal!P$9:P$431,COUNTIF($E$108:$F864,"")-COUNT($H$108:$H864)+1,0)),"")</f>
        <v>#N/A</v>
      </c>
      <c r="S865" s="39" t="e">
        <f>IF($E865="",IF(INDEX(Mal!Q$9:Q$431,COUNTIF($E$108:$F864,"")-COUNT($H$108:$H864)+1,0)=S864,"",INDEX(Mal!Q$9:Q$431,COUNTIF($E$108:$F864,"")-COUNT($H$108:$H864)+1,0)),"")</f>
        <v>#N/A</v>
      </c>
      <c r="T865" s="39" t="e">
        <f>IF($E865="",IF(INDEX(Mal!R$9:R$431,COUNTIF($E$108:$F864,"")-COUNT($H$108:$H864)+1,0)=T864,"",INDEX(Mal!R$9:R$431,COUNTIF($E$108:$F864,"")-COUNT($H$108:$H864)+1,0)),"")</f>
        <v>#N/A</v>
      </c>
      <c r="U865" s="39" t="e">
        <f>IF($E865="",IF(INDEX(Mal!S$9:S$431,COUNTIF($E$108:$F864,"")-COUNT($H$108:$H864)+1,0)=U864,"",INDEX(Mal!S$9:S$431,COUNTIF($E$108:$F864,"")-COUNT($H$108:$H864)+1,0)),"")</f>
        <v>#N/A</v>
      </c>
      <c r="V865" s="39" t="e">
        <f t="shared" si="44"/>
        <v>#N/A</v>
      </c>
      <c r="W865" s="39" t="e">
        <f>IF(IF(AND(E865="",F865=""),INDEX(Mal!I$9:I$431,(COUNT($H$108:$H865)-COUNTIF($V$108:$V865,"")),0),"")="","",IF(AND(E865="",F865=""),INDEX(Mal!I$9:I$431,(COUNT($H$108:$H865)-COUNTIF($V$108:$V865,"")),0),""))</f>
        <v>#N/A</v>
      </c>
      <c r="X865" s="39" t="e">
        <f>IF($E865="",IF(INDEX(Mal!J$9:J$431,COUNTIF($E$108:$F864,"")-COUNT($H$108:$H864)+1,0)=X864,"",INDEX(Mal!J$9:J$431,COUNTIF($E$108:$F864,"")-COUNT($H$108:$H864)+1,0)),"")</f>
        <v>#N/A</v>
      </c>
      <c r="Y865" s="39" t="e">
        <f>IF(AND(Y864="",$H865=$H864),"",IF(VLOOKUP($H865,Mal!$A$9:$T$431,20,0)='Sales Orders'!Y864,"",VLOOKUP($H865,Mal!$A$9:$T$431,20,0)))</f>
        <v>#N/A</v>
      </c>
      <c r="Z865" s="39" t="e">
        <f t="shared" si="45"/>
        <v>#N/A</v>
      </c>
    </row>
    <row r="866" spans="1:26">
      <c r="A866" t="str">
        <f>IFERROR(IF(VLOOKUP(H866,Mal!$A$9:$A$431,1,0),"","END"),"END")</f>
        <v>END</v>
      </c>
      <c r="B866" s="39" t="e">
        <f>IF($E866="",IF(INDEX(Mal!$D$9:$D$431,COUNTIF($E$108:$F865,"")-COUNT($H$108:$H865)+1,0)=B865,"",INDEX(Mal!$D$9:$D$431,COUNTIF($E$108:$F865,"")-COUNT($H$108:$H865)+1,0)),"")</f>
        <v>#N/A</v>
      </c>
      <c r="C866" s="39" t="e">
        <f t="shared" si="46"/>
        <v>#N/A</v>
      </c>
      <c r="D866" s="39" t="e">
        <f>IF($E866="",IF(INDEX(Mal!$F$9:$F$431,COUNTIF($E$108:$F865,"")-COUNT($H$108:$H865)+1,0)=D865,"",INDEX(Mal!$F$9:$F$431,COUNTIF($E$108:$F865,"")-COUNT($H$108:$H865)+1,0)),"")</f>
        <v>#N/A</v>
      </c>
      <c r="E866" s="39" t="e">
        <f>IF(AND(E865="",$H866=$H865),"",IF(VLOOKUP(H866,Mal!$A$9:$B$431,2,0)='Sales Orders'!E865,"",VLOOKUP($H866,Mal!$A$9:$B$431,2,0)))</f>
        <v>#N/A</v>
      </c>
      <c r="F866" s="39" t="e">
        <f>IF($E866="",IF(INDEX(Mal!$C$9:$C$431,COUNTIF($E$108:$F865,"")-COUNT($H$108:$H865)+1,0)=F865,"",INDEX(Mal!$C$9:$C$431,COUNTIF($E$108:$F865,"")-COUNT($H$108:$H865)+1,0)),"")</f>
        <v>#N/A</v>
      </c>
      <c r="G866" s="39" t="e">
        <f t="shared" si="47"/>
        <v>#N/A</v>
      </c>
      <c r="H866" s="39">
        <f>IF(COUNTIF(Mal!$A$9:$A$431,'Sales Orders'!H865)+COUNTIFS(Mal!$A$9:$A$431,H865,Mal!$B$9:$B$431,"&lt;&gt;")+COUNTIFS(Mal!$A$9:$A$431,H865,Mal!$C$9:$C$431,"&lt;&gt;")=COUNTIF('Sales Orders'!$H$108:H865,'Sales Orders'!H865),'Sales Orders'!H865+1,'Sales Orders'!H865)</f>
        <v>2</v>
      </c>
      <c r="I866" s="39" t="e">
        <f>IF(E866="","",IF(Mal!$C$5="","",Mal!$C$5))</f>
        <v>#N/A</v>
      </c>
      <c r="J866" s="39" t="e">
        <f>IF(AND(J865="",$H866=$H865),"",IF(VLOOKUP($H866,Mal!$A$9:$H$431,7,0)='Sales Orders'!J865,"",VLOOKUP($H866,Mal!$A$9:$H$431,7,0)))</f>
        <v>#N/A</v>
      </c>
      <c r="K866" s="39" t="e">
        <f>IF(AND(K865="",$H866=$H865),"",IF(VLOOKUP($H866,Mal!$A$9:$H$431,8,0)='Sales Orders'!K865,"",VLOOKUP($H866,Mal!$A$9:$H$431,8,0)))</f>
        <v>#N/A</v>
      </c>
      <c r="L866" s="39" t="e">
        <f>IF(E866="","",IF(Mal!$C$6="","",Mal!$C$6))</f>
        <v>#N/A</v>
      </c>
      <c r="M866" s="39" t="e">
        <f>IF($E866="",IF(INDEX(Mal!K$9:K$431,COUNTIF($E$108:$F865,"")-COUNT($H$108:$H865)+1,0)=M865,"",INDEX(Mal!K$9:K$431,COUNTIF($E$108:$F865,"")-COUNT($H$108:$H865)+1,0)),"")</f>
        <v>#N/A</v>
      </c>
      <c r="N866" s="39" t="e">
        <f>IF($E866="",IF(INDEX(Mal!L$9:L$431,COUNTIF($E$108:$F865,"")-COUNT($H$108:$H865)+1,0)=N865,"",INDEX(Mal!L$9:L$431,COUNTIF($E$108:$F865,"")-COUNT($H$108:$H865)+1,0)),"")</f>
        <v>#N/A</v>
      </c>
      <c r="O866" s="39" t="e">
        <f>IF($E866="",IF(INDEX(Mal!M$9:M$431,COUNTIF($E$108:$F865,"")-COUNT($H$108:$H865)+1,0)=O865,"",INDEX(Mal!M$9:M$431,COUNTIF($E$108:$F865,"")-COUNT($H$108:$H865)+1,0)),"")</f>
        <v>#N/A</v>
      </c>
      <c r="P866" s="39" t="e">
        <f>IF($E866="",IF(INDEX(Mal!N$9:N$431,COUNTIF($E$108:$F865,"")-COUNT($H$108:$H865)+1,0)=P865,"",INDEX(Mal!N$9:N$431,COUNTIF($E$108:$F865,"")-COUNT($H$108:$H865)+1,0)),"")</f>
        <v>#N/A</v>
      </c>
      <c r="Q866" s="39" t="e">
        <f>IF($E866="",IF(INDEX(Mal!O$9:O$431,COUNTIF($E$108:$F865,"")-COUNT($H$108:$H865)+1,0)=Q865,"",INDEX(Mal!O$9:O$431,COUNTIF($E$108:$F865,"")-COUNT($H$108:$H865)+1,0)),"")</f>
        <v>#N/A</v>
      </c>
      <c r="R866" s="39" t="e">
        <f>IF($E866="",IF(INDEX(Mal!P$9:P$431,COUNTIF($E$108:$F865,"")-COUNT($H$108:$H865)+1,0)=R865,"",INDEX(Mal!P$9:P$431,COUNTIF($E$108:$F865,"")-COUNT($H$108:$H865)+1,0)),"")</f>
        <v>#N/A</v>
      </c>
      <c r="S866" s="39" t="e">
        <f>IF($E866="",IF(INDEX(Mal!Q$9:Q$431,COUNTIF($E$108:$F865,"")-COUNT($H$108:$H865)+1,0)=S865,"",INDEX(Mal!Q$9:Q$431,COUNTIF($E$108:$F865,"")-COUNT($H$108:$H865)+1,0)),"")</f>
        <v>#N/A</v>
      </c>
      <c r="T866" s="39" t="e">
        <f>IF($E866="",IF(INDEX(Mal!R$9:R$431,COUNTIF($E$108:$F865,"")-COUNT($H$108:$H865)+1,0)=T865,"",INDEX(Mal!R$9:R$431,COUNTIF($E$108:$F865,"")-COUNT($H$108:$H865)+1,0)),"")</f>
        <v>#N/A</v>
      </c>
      <c r="U866" s="39" t="e">
        <f>IF($E866="",IF(INDEX(Mal!S$9:S$431,COUNTIF($E$108:$F865,"")-COUNT($H$108:$H865)+1,0)=U865,"",INDEX(Mal!S$9:S$431,COUNTIF($E$108:$F865,"")-COUNT($H$108:$H865)+1,0)),"")</f>
        <v>#N/A</v>
      </c>
      <c r="V866" s="39" t="e">
        <f t="shared" si="44"/>
        <v>#N/A</v>
      </c>
      <c r="W866" s="39" t="e">
        <f>IF(IF(AND(E866="",F866=""),INDEX(Mal!I$9:I$431,(COUNT($H$108:$H866)-COUNTIF($V$108:$V866,"")),0),"")="","",IF(AND(E866="",F866=""),INDEX(Mal!I$9:I$431,(COUNT($H$108:$H866)-COUNTIF($V$108:$V866,"")),0),""))</f>
        <v>#N/A</v>
      </c>
      <c r="X866" s="39" t="e">
        <f>IF($E866="",IF(INDEX(Mal!J$9:J$431,COUNTIF($E$108:$F865,"")-COUNT($H$108:$H865)+1,0)=X865,"",INDEX(Mal!J$9:J$431,COUNTIF($E$108:$F865,"")-COUNT($H$108:$H865)+1,0)),"")</f>
        <v>#N/A</v>
      </c>
      <c r="Y866" s="39" t="e">
        <f>IF(AND(Y865="",$H866=$H865),"",IF(VLOOKUP($H866,Mal!$A$9:$T$431,20,0)='Sales Orders'!Y865,"",VLOOKUP($H866,Mal!$A$9:$T$431,20,0)))</f>
        <v>#N/A</v>
      </c>
      <c r="Z866" s="39" t="e">
        <f t="shared" si="45"/>
        <v>#N/A</v>
      </c>
    </row>
    <row r="867" spans="1:26">
      <c r="A867" t="str">
        <f>IFERROR(IF(VLOOKUP(H867,Mal!$A$9:$A$431,1,0),"","END"),"END")</f>
        <v>END</v>
      </c>
      <c r="B867" s="39" t="e">
        <f>IF($E867="",IF(INDEX(Mal!$D$9:$D$431,COUNTIF($E$108:$F866,"")-COUNT($H$108:$H866)+1,0)=B866,"",INDEX(Mal!$D$9:$D$431,COUNTIF($E$108:$F866,"")-COUNT($H$108:$H866)+1,0)),"")</f>
        <v>#N/A</v>
      </c>
      <c r="C867" s="39" t="e">
        <f t="shared" si="46"/>
        <v>#N/A</v>
      </c>
      <c r="D867" s="39" t="e">
        <f>IF($E867="",IF(INDEX(Mal!$F$9:$F$431,COUNTIF($E$108:$F866,"")-COUNT($H$108:$H866)+1,0)=D866,"",INDEX(Mal!$F$9:$F$431,COUNTIF($E$108:$F866,"")-COUNT($H$108:$H866)+1,0)),"")</f>
        <v>#N/A</v>
      </c>
      <c r="E867" s="39" t="e">
        <f>IF(AND(E866="",$H867=$H866),"",IF(VLOOKUP(H867,Mal!$A$9:$B$431,2,0)='Sales Orders'!E866,"",VLOOKUP($H867,Mal!$A$9:$B$431,2,0)))</f>
        <v>#N/A</v>
      </c>
      <c r="F867" s="39" t="e">
        <f>IF($E867="",IF(INDEX(Mal!$C$9:$C$431,COUNTIF($E$108:$F866,"")-COUNT($H$108:$H866)+1,0)=F866,"",INDEX(Mal!$C$9:$C$431,COUNTIF($E$108:$F866,"")-COUNT($H$108:$H866)+1,0)),"")</f>
        <v>#N/A</v>
      </c>
      <c r="G867" s="39" t="e">
        <f t="shared" si="47"/>
        <v>#N/A</v>
      </c>
      <c r="H867" s="39">
        <f>IF(COUNTIF(Mal!$A$9:$A$431,'Sales Orders'!H866)+COUNTIFS(Mal!$A$9:$A$431,H866,Mal!$B$9:$B$431,"&lt;&gt;")+COUNTIFS(Mal!$A$9:$A$431,H866,Mal!$C$9:$C$431,"&lt;&gt;")=COUNTIF('Sales Orders'!$H$108:H866,'Sales Orders'!H866),'Sales Orders'!H866+1,'Sales Orders'!H866)</f>
        <v>2</v>
      </c>
      <c r="I867" s="39" t="e">
        <f>IF(E867="","",IF(Mal!$C$5="","",Mal!$C$5))</f>
        <v>#N/A</v>
      </c>
      <c r="J867" s="39" t="e">
        <f>IF(AND(J866="",$H867=$H866),"",IF(VLOOKUP($H867,Mal!$A$9:$H$431,7,0)='Sales Orders'!J866,"",VLOOKUP($H867,Mal!$A$9:$H$431,7,0)))</f>
        <v>#N/A</v>
      </c>
      <c r="K867" s="39" t="e">
        <f>IF(AND(K866="",$H867=$H866),"",IF(VLOOKUP($H867,Mal!$A$9:$H$431,8,0)='Sales Orders'!K866,"",VLOOKUP($H867,Mal!$A$9:$H$431,8,0)))</f>
        <v>#N/A</v>
      </c>
      <c r="L867" s="39" t="e">
        <f>IF(E867="","",IF(Mal!$C$6="","",Mal!$C$6))</f>
        <v>#N/A</v>
      </c>
      <c r="M867" s="39" t="e">
        <f>IF($E867="",IF(INDEX(Mal!K$9:K$431,COUNTIF($E$108:$F866,"")-COUNT($H$108:$H866)+1,0)=M866,"",INDEX(Mal!K$9:K$431,COUNTIF($E$108:$F866,"")-COUNT($H$108:$H866)+1,0)),"")</f>
        <v>#N/A</v>
      </c>
      <c r="N867" s="39" t="e">
        <f>IF($E867="",IF(INDEX(Mal!L$9:L$431,COUNTIF($E$108:$F866,"")-COUNT($H$108:$H866)+1,0)=N866,"",INDEX(Mal!L$9:L$431,COUNTIF($E$108:$F866,"")-COUNT($H$108:$H866)+1,0)),"")</f>
        <v>#N/A</v>
      </c>
      <c r="O867" s="39" t="e">
        <f>IF($E867="",IF(INDEX(Mal!M$9:M$431,COUNTIF($E$108:$F866,"")-COUNT($H$108:$H866)+1,0)=O866,"",INDEX(Mal!M$9:M$431,COUNTIF($E$108:$F866,"")-COUNT($H$108:$H866)+1,0)),"")</f>
        <v>#N/A</v>
      </c>
      <c r="P867" s="39" t="e">
        <f>IF($E867="",IF(INDEX(Mal!N$9:N$431,COUNTIF($E$108:$F866,"")-COUNT($H$108:$H866)+1,0)=P866,"",INDEX(Mal!N$9:N$431,COUNTIF($E$108:$F866,"")-COUNT($H$108:$H866)+1,0)),"")</f>
        <v>#N/A</v>
      </c>
      <c r="Q867" s="39" t="e">
        <f>IF($E867="",IF(INDEX(Mal!O$9:O$431,COUNTIF($E$108:$F866,"")-COUNT($H$108:$H866)+1,0)=Q866,"",INDEX(Mal!O$9:O$431,COUNTIF($E$108:$F866,"")-COUNT($H$108:$H866)+1,0)),"")</f>
        <v>#N/A</v>
      </c>
      <c r="R867" s="39" t="e">
        <f>IF($E867="",IF(INDEX(Mal!P$9:P$431,COUNTIF($E$108:$F866,"")-COUNT($H$108:$H866)+1,0)=R866,"",INDEX(Mal!P$9:P$431,COUNTIF($E$108:$F866,"")-COUNT($H$108:$H866)+1,0)),"")</f>
        <v>#N/A</v>
      </c>
      <c r="S867" s="39" t="e">
        <f>IF($E867="",IF(INDEX(Mal!Q$9:Q$431,COUNTIF($E$108:$F866,"")-COUNT($H$108:$H866)+1,0)=S866,"",INDEX(Mal!Q$9:Q$431,COUNTIF($E$108:$F866,"")-COUNT($H$108:$H866)+1,0)),"")</f>
        <v>#N/A</v>
      </c>
      <c r="T867" s="39" t="e">
        <f>IF($E867="",IF(INDEX(Mal!R$9:R$431,COUNTIF($E$108:$F866,"")-COUNT($H$108:$H866)+1,0)=T866,"",INDEX(Mal!R$9:R$431,COUNTIF($E$108:$F866,"")-COUNT($H$108:$H866)+1,0)),"")</f>
        <v>#N/A</v>
      </c>
      <c r="U867" s="39" t="e">
        <f>IF($E867="",IF(INDEX(Mal!S$9:S$431,COUNTIF($E$108:$F866,"")-COUNT($H$108:$H866)+1,0)=U866,"",INDEX(Mal!S$9:S$431,COUNTIF($E$108:$F866,"")-COUNT($H$108:$H866)+1,0)),"")</f>
        <v>#N/A</v>
      </c>
      <c r="V867" s="39" t="e">
        <f t="shared" si="44"/>
        <v>#N/A</v>
      </c>
      <c r="W867" s="39" t="e">
        <f>IF(IF(AND(E867="",F867=""),INDEX(Mal!I$9:I$431,(COUNT($H$108:$H867)-COUNTIF($V$108:$V867,"")),0),"")="","",IF(AND(E867="",F867=""),INDEX(Mal!I$9:I$431,(COUNT($H$108:$H867)-COUNTIF($V$108:$V867,"")),0),""))</f>
        <v>#N/A</v>
      </c>
      <c r="X867" s="39" t="e">
        <f>IF($E867="",IF(INDEX(Mal!J$9:J$431,COUNTIF($E$108:$F866,"")-COUNT($H$108:$H866)+1,0)=X866,"",INDEX(Mal!J$9:J$431,COUNTIF($E$108:$F866,"")-COUNT($H$108:$H866)+1,0)),"")</f>
        <v>#N/A</v>
      </c>
      <c r="Y867" s="39" t="e">
        <f>IF(AND(Y866="",$H867=$H866),"",IF(VLOOKUP($H867,Mal!$A$9:$T$431,20,0)='Sales Orders'!Y866,"",VLOOKUP($H867,Mal!$A$9:$T$431,20,0)))</f>
        <v>#N/A</v>
      </c>
      <c r="Z867" s="39" t="e">
        <f t="shared" si="45"/>
        <v>#N/A</v>
      </c>
    </row>
    <row r="868" spans="1:26">
      <c r="A868" t="str">
        <f>IFERROR(IF(VLOOKUP(H868,Mal!$A$9:$A$431,1,0),"","END"),"END")</f>
        <v>END</v>
      </c>
      <c r="B868" s="39" t="e">
        <f>IF($E868="",IF(INDEX(Mal!$D$9:$D$431,COUNTIF($E$108:$F867,"")-COUNT($H$108:$H867)+1,0)=B867,"",INDEX(Mal!$D$9:$D$431,COUNTIF($E$108:$F867,"")-COUNT($H$108:$H867)+1,0)),"")</f>
        <v>#N/A</v>
      </c>
      <c r="C868" s="39" t="e">
        <f t="shared" si="46"/>
        <v>#N/A</v>
      </c>
      <c r="D868" s="39" t="e">
        <f>IF($E868="",IF(INDEX(Mal!$F$9:$F$431,COUNTIF($E$108:$F867,"")-COUNT($H$108:$H867)+1,0)=D867,"",INDEX(Mal!$F$9:$F$431,COUNTIF($E$108:$F867,"")-COUNT($H$108:$H867)+1,0)),"")</f>
        <v>#N/A</v>
      </c>
      <c r="E868" s="39" t="e">
        <f>IF(AND(E867="",$H868=$H867),"",IF(VLOOKUP(H868,Mal!$A$9:$B$431,2,0)='Sales Orders'!E867,"",VLOOKUP($H868,Mal!$A$9:$B$431,2,0)))</f>
        <v>#N/A</v>
      </c>
      <c r="F868" s="39" t="e">
        <f>IF($E868="",IF(INDEX(Mal!$C$9:$C$431,COUNTIF($E$108:$F867,"")-COUNT($H$108:$H867)+1,0)=F867,"",INDEX(Mal!$C$9:$C$431,COUNTIF($E$108:$F867,"")-COUNT($H$108:$H867)+1,0)),"")</f>
        <v>#N/A</v>
      </c>
      <c r="G868" s="39" t="e">
        <f t="shared" si="47"/>
        <v>#N/A</v>
      </c>
      <c r="H868" s="39">
        <f>IF(COUNTIF(Mal!$A$9:$A$431,'Sales Orders'!H867)+COUNTIFS(Mal!$A$9:$A$431,H867,Mal!$B$9:$B$431,"&lt;&gt;")+COUNTIFS(Mal!$A$9:$A$431,H867,Mal!$C$9:$C$431,"&lt;&gt;")=COUNTIF('Sales Orders'!$H$108:H867,'Sales Orders'!H867),'Sales Orders'!H867+1,'Sales Orders'!H867)</f>
        <v>2</v>
      </c>
      <c r="I868" s="39" t="e">
        <f>IF(E868="","",IF(Mal!$C$5="","",Mal!$C$5))</f>
        <v>#N/A</v>
      </c>
      <c r="J868" s="39" t="e">
        <f>IF(AND(J867="",$H868=$H867),"",IF(VLOOKUP($H868,Mal!$A$9:$H$431,7,0)='Sales Orders'!J867,"",VLOOKUP($H868,Mal!$A$9:$H$431,7,0)))</f>
        <v>#N/A</v>
      </c>
      <c r="K868" s="39" t="e">
        <f>IF(AND(K867="",$H868=$H867),"",IF(VLOOKUP($H868,Mal!$A$9:$H$431,8,0)='Sales Orders'!K867,"",VLOOKUP($H868,Mal!$A$9:$H$431,8,0)))</f>
        <v>#N/A</v>
      </c>
      <c r="L868" s="39" t="e">
        <f>IF(E868="","",IF(Mal!$C$6="","",Mal!$C$6))</f>
        <v>#N/A</v>
      </c>
      <c r="M868" s="39" t="e">
        <f>IF($E868="",IF(INDEX(Mal!K$9:K$431,COUNTIF($E$108:$F867,"")-COUNT($H$108:$H867)+1,0)=M867,"",INDEX(Mal!K$9:K$431,COUNTIF($E$108:$F867,"")-COUNT($H$108:$H867)+1,0)),"")</f>
        <v>#N/A</v>
      </c>
      <c r="N868" s="39" t="e">
        <f>IF($E868="",IF(INDEX(Mal!L$9:L$431,COUNTIF($E$108:$F867,"")-COUNT($H$108:$H867)+1,0)=N867,"",INDEX(Mal!L$9:L$431,COUNTIF($E$108:$F867,"")-COUNT($H$108:$H867)+1,0)),"")</f>
        <v>#N/A</v>
      </c>
      <c r="O868" s="39" t="e">
        <f>IF($E868="",IF(INDEX(Mal!M$9:M$431,COUNTIF($E$108:$F867,"")-COUNT($H$108:$H867)+1,0)=O867,"",INDEX(Mal!M$9:M$431,COUNTIF($E$108:$F867,"")-COUNT($H$108:$H867)+1,0)),"")</f>
        <v>#N/A</v>
      </c>
      <c r="P868" s="39" t="e">
        <f>IF($E868="",IF(INDEX(Mal!N$9:N$431,COUNTIF($E$108:$F867,"")-COUNT($H$108:$H867)+1,0)=P867,"",INDEX(Mal!N$9:N$431,COUNTIF($E$108:$F867,"")-COUNT($H$108:$H867)+1,0)),"")</f>
        <v>#N/A</v>
      </c>
      <c r="Q868" s="39" t="e">
        <f>IF($E868="",IF(INDEX(Mal!O$9:O$431,COUNTIF($E$108:$F867,"")-COUNT($H$108:$H867)+1,0)=Q867,"",INDEX(Mal!O$9:O$431,COUNTIF($E$108:$F867,"")-COUNT($H$108:$H867)+1,0)),"")</f>
        <v>#N/A</v>
      </c>
      <c r="R868" s="39" t="e">
        <f>IF($E868="",IF(INDEX(Mal!P$9:P$431,COUNTIF($E$108:$F867,"")-COUNT($H$108:$H867)+1,0)=R867,"",INDEX(Mal!P$9:P$431,COUNTIF($E$108:$F867,"")-COUNT($H$108:$H867)+1,0)),"")</f>
        <v>#N/A</v>
      </c>
      <c r="S868" s="39" t="e">
        <f>IF($E868="",IF(INDEX(Mal!Q$9:Q$431,COUNTIF($E$108:$F867,"")-COUNT($H$108:$H867)+1,0)=S867,"",INDEX(Mal!Q$9:Q$431,COUNTIF($E$108:$F867,"")-COUNT($H$108:$H867)+1,0)),"")</f>
        <v>#N/A</v>
      </c>
      <c r="T868" s="39" t="e">
        <f>IF($E868="",IF(INDEX(Mal!R$9:R$431,COUNTIF($E$108:$F867,"")-COUNT($H$108:$H867)+1,0)=T867,"",INDEX(Mal!R$9:R$431,COUNTIF($E$108:$F867,"")-COUNT($H$108:$H867)+1,0)),"")</f>
        <v>#N/A</v>
      </c>
      <c r="U868" s="39" t="e">
        <f>IF($E868="",IF(INDEX(Mal!S$9:S$431,COUNTIF($E$108:$F867,"")-COUNT($H$108:$H867)+1,0)=U867,"",INDEX(Mal!S$9:S$431,COUNTIF($E$108:$F867,"")-COUNT($H$108:$H867)+1,0)),"")</f>
        <v>#N/A</v>
      </c>
      <c r="V868" s="39" t="e">
        <f t="shared" si="44"/>
        <v>#N/A</v>
      </c>
      <c r="W868" s="39" t="e">
        <f>IF(IF(AND(E868="",F868=""),INDEX(Mal!I$9:I$431,(COUNT($H$108:$H868)-COUNTIF($V$108:$V868,"")),0),"")="","",IF(AND(E868="",F868=""),INDEX(Mal!I$9:I$431,(COUNT($H$108:$H868)-COUNTIF($V$108:$V868,"")),0),""))</f>
        <v>#N/A</v>
      </c>
      <c r="X868" s="39" t="e">
        <f>IF($E868="",IF(INDEX(Mal!J$9:J$431,COUNTIF($E$108:$F867,"")-COUNT($H$108:$H867)+1,0)=X867,"",INDEX(Mal!J$9:J$431,COUNTIF($E$108:$F867,"")-COUNT($H$108:$H867)+1,0)),"")</f>
        <v>#N/A</v>
      </c>
      <c r="Y868" s="39" t="e">
        <f>IF(AND(Y867="",$H868=$H867),"",IF(VLOOKUP($H868,Mal!$A$9:$T$431,20,0)='Sales Orders'!Y867,"",VLOOKUP($H868,Mal!$A$9:$T$431,20,0)))</f>
        <v>#N/A</v>
      </c>
      <c r="Z868" s="39" t="e">
        <f t="shared" si="45"/>
        <v>#N/A</v>
      </c>
    </row>
    <row r="869" spans="1:26">
      <c r="A869" t="str">
        <f>IFERROR(IF(VLOOKUP(H869,Mal!$A$9:$A$431,1,0),"","END"),"END")</f>
        <v>END</v>
      </c>
      <c r="B869" s="39" t="e">
        <f>IF($E869="",IF(INDEX(Mal!$D$9:$D$431,COUNTIF($E$108:$F868,"")-COUNT($H$108:$H868)+1,0)=B868,"",INDEX(Mal!$D$9:$D$431,COUNTIF($E$108:$F868,"")-COUNT($H$108:$H868)+1,0)),"")</f>
        <v>#N/A</v>
      </c>
      <c r="C869" s="39" t="e">
        <f t="shared" si="46"/>
        <v>#N/A</v>
      </c>
      <c r="D869" s="39" t="e">
        <f>IF($E869="",IF(INDEX(Mal!$F$9:$F$431,COUNTIF($E$108:$F868,"")-COUNT($H$108:$H868)+1,0)=D868,"",INDEX(Mal!$F$9:$F$431,COUNTIF($E$108:$F868,"")-COUNT($H$108:$H868)+1,0)),"")</f>
        <v>#N/A</v>
      </c>
      <c r="E869" s="39" t="e">
        <f>IF(AND(E868="",$H869=$H868),"",IF(VLOOKUP(H869,Mal!$A$9:$B$431,2,0)='Sales Orders'!E868,"",VLOOKUP($H869,Mal!$A$9:$B$431,2,0)))</f>
        <v>#N/A</v>
      </c>
      <c r="F869" s="39" t="e">
        <f>IF($E869="",IF(INDEX(Mal!$C$9:$C$431,COUNTIF($E$108:$F868,"")-COUNT($H$108:$H868)+1,0)=F868,"",INDEX(Mal!$C$9:$C$431,COUNTIF($E$108:$F868,"")-COUNT($H$108:$H868)+1,0)),"")</f>
        <v>#N/A</v>
      </c>
      <c r="G869" s="39" t="e">
        <f t="shared" si="47"/>
        <v>#N/A</v>
      </c>
      <c r="H869" s="39">
        <f>IF(COUNTIF(Mal!$A$9:$A$431,'Sales Orders'!H868)+COUNTIFS(Mal!$A$9:$A$431,H868,Mal!$B$9:$B$431,"&lt;&gt;")+COUNTIFS(Mal!$A$9:$A$431,H868,Mal!$C$9:$C$431,"&lt;&gt;")=COUNTIF('Sales Orders'!$H$108:H868,'Sales Orders'!H868),'Sales Orders'!H868+1,'Sales Orders'!H868)</f>
        <v>2</v>
      </c>
      <c r="I869" s="39" t="e">
        <f>IF(E869="","",IF(Mal!$C$5="","",Mal!$C$5))</f>
        <v>#N/A</v>
      </c>
      <c r="J869" s="39" t="e">
        <f>IF(AND(J868="",$H869=$H868),"",IF(VLOOKUP($H869,Mal!$A$9:$H$431,7,0)='Sales Orders'!J868,"",VLOOKUP($H869,Mal!$A$9:$H$431,7,0)))</f>
        <v>#N/A</v>
      </c>
      <c r="K869" s="39" t="e">
        <f>IF(AND(K868="",$H869=$H868),"",IF(VLOOKUP($H869,Mal!$A$9:$H$431,8,0)='Sales Orders'!K868,"",VLOOKUP($H869,Mal!$A$9:$H$431,8,0)))</f>
        <v>#N/A</v>
      </c>
      <c r="L869" s="39" t="e">
        <f>IF(E869="","",IF(Mal!$C$6="","",Mal!$C$6))</f>
        <v>#N/A</v>
      </c>
      <c r="M869" s="39" t="e">
        <f>IF($E869="",IF(INDEX(Mal!K$9:K$431,COUNTIF($E$108:$F868,"")-COUNT($H$108:$H868)+1,0)=M868,"",INDEX(Mal!K$9:K$431,COUNTIF($E$108:$F868,"")-COUNT($H$108:$H868)+1,0)),"")</f>
        <v>#N/A</v>
      </c>
      <c r="N869" s="39" t="e">
        <f>IF($E869="",IF(INDEX(Mal!L$9:L$431,COUNTIF($E$108:$F868,"")-COUNT($H$108:$H868)+1,0)=N868,"",INDEX(Mal!L$9:L$431,COUNTIF($E$108:$F868,"")-COUNT($H$108:$H868)+1,0)),"")</f>
        <v>#N/A</v>
      </c>
      <c r="O869" s="39" t="e">
        <f>IF($E869="",IF(INDEX(Mal!M$9:M$431,COUNTIF($E$108:$F868,"")-COUNT($H$108:$H868)+1,0)=O868,"",INDEX(Mal!M$9:M$431,COUNTIF($E$108:$F868,"")-COUNT($H$108:$H868)+1,0)),"")</f>
        <v>#N/A</v>
      </c>
      <c r="P869" s="39" t="e">
        <f>IF($E869="",IF(INDEX(Mal!N$9:N$431,COUNTIF($E$108:$F868,"")-COUNT($H$108:$H868)+1,0)=P868,"",INDEX(Mal!N$9:N$431,COUNTIF($E$108:$F868,"")-COUNT($H$108:$H868)+1,0)),"")</f>
        <v>#N/A</v>
      </c>
      <c r="Q869" s="39" t="e">
        <f>IF($E869="",IF(INDEX(Mal!O$9:O$431,COUNTIF($E$108:$F868,"")-COUNT($H$108:$H868)+1,0)=Q868,"",INDEX(Mal!O$9:O$431,COUNTIF($E$108:$F868,"")-COUNT($H$108:$H868)+1,0)),"")</f>
        <v>#N/A</v>
      </c>
      <c r="R869" s="39" t="e">
        <f>IF($E869="",IF(INDEX(Mal!P$9:P$431,COUNTIF($E$108:$F868,"")-COUNT($H$108:$H868)+1,0)=R868,"",INDEX(Mal!P$9:P$431,COUNTIF($E$108:$F868,"")-COUNT($H$108:$H868)+1,0)),"")</f>
        <v>#N/A</v>
      </c>
      <c r="S869" s="39" t="e">
        <f>IF($E869="",IF(INDEX(Mal!Q$9:Q$431,COUNTIF($E$108:$F868,"")-COUNT($H$108:$H868)+1,0)=S868,"",INDEX(Mal!Q$9:Q$431,COUNTIF($E$108:$F868,"")-COUNT($H$108:$H868)+1,0)),"")</f>
        <v>#N/A</v>
      </c>
      <c r="T869" s="39" t="e">
        <f>IF($E869="",IF(INDEX(Mal!R$9:R$431,COUNTIF($E$108:$F868,"")-COUNT($H$108:$H868)+1,0)=T868,"",INDEX(Mal!R$9:R$431,COUNTIF($E$108:$F868,"")-COUNT($H$108:$H868)+1,0)),"")</f>
        <v>#N/A</v>
      </c>
      <c r="U869" s="39" t="e">
        <f>IF($E869="",IF(INDEX(Mal!S$9:S$431,COUNTIF($E$108:$F868,"")-COUNT($H$108:$H868)+1,0)=U868,"",INDEX(Mal!S$9:S$431,COUNTIF($E$108:$F868,"")-COUNT($H$108:$H868)+1,0)),"")</f>
        <v>#N/A</v>
      </c>
      <c r="V869" s="39" t="e">
        <f t="shared" si="44"/>
        <v>#N/A</v>
      </c>
      <c r="W869" s="39" t="e">
        <f>IF(IF(AND(E869="",F869=""),INDEX(Mal!I$9:I$431,(COUNT($H$108:$H869)-COUNTIF($V$108:$V869,"")),0),"")="","",IF(AND(E869="",F869=""),INDEX(Mal!I$9:I$431,(COUNT($H$108:$H869)-COUNTIF($V$108:$V869,"")),0),""))</f>
        <v>#N/A</v>
      </c>
      <c r="X869" s="39" t="e">
        <f>IF($E869="",IF(INDEX(Mal!J$9:J$431,COUNTIF($E$108:$F868,"")-COUNT($H$108:$H868)+1,0)=X868,"",INDEX(Mal!J$9:J$431,COUNTIF($E$108:$F868,"")-COUNT($H$108:$H868)+1,0)),"")</f>
        <v>#N/A</v>
      </c>
      <c r="Y869" s="39" t="e">
        <f>IF(AND(Y868="",$H869=$H868),"",IF(VLOOKUP($H869,Mal!$A$9:$T$431,20,0)='Sales Orders'!Y868,"",VLOOKUP($H869,Mal!$A$9:$T$431,20,0)))</f>
        <v>#N/A</v>
      </c>
      <c r="Z869" s="39" t="e">
        <f t="shared" si="45"/>
        <v>#N/A</v>
      </c>
    </row>
    <row r="870" spans="1:26">
      <c r="A870" t="str">
        <f>IFERROR(IF(VLOOKUP(H870,Mal!$A$9:$A$431,1,0),"","END"),"END")</f>
        <v>END</v>
      </c>
      <c r="B870" s="39" t="e">
        <f>IF($E870="",IF(INDEX(Mal!$D$9:$D$431,COUNTIF($E$108:$F869,"")-COUNT($H$108:$H869)+1,0)=B869,"",INDEX(Mal!$D$9:$D$431,COUNTIF($E$108:$F869,"")-COUNT($H$108:$H869)+1,0)),"")</f>
        <v>#N/A</v>
      </c>
      <c r="C870" s="39" t="e">
        <f t="shared" si="46"/>
        <v>#N/A</v>
      </c>
      <c r="D870" s="39" t="e">
        <f>IF($E870="",IF(INDEX(Mal!$F$9:$F$431,COUNTIF($E$108:$F869,"")-COUNT($H$108:$H869)+1,0)=D869,"",INDEX(Mal!$F$9:$F$431,COUNTIF($E$108:$F869,"")-COUNT($H$108:$H869)+1,0)),"")</f>
        <v>#N/A</v>
      </c>
      <c r="E870" s="39" t="e">
        <f>IF(AND(E869="",$H870=$H869),"",IF(VLOOKUP(H870,Mal!$A$9:$B$431,2,0)='Sales Orders'!E869,"",VLOOKUP($H870,Mal!$A$9:$B$431,2,0)))</f>
        <v>#N/A</v>
      </c>
      <c r="F870" s="39" t="e">
        <f>IF($E870="",IF(INDEX(Mal!$C$9:$C$431,COUNTIF($E$108:$F869,"")-COUNT($H$108:$H869)+1,0)=F869,"",INDEX(Mal!$C$9:$C$431,COUNTIF($E$108:$F869,"")-COUNT($H$108:$H869)+1,0)),"")</f>
        <v>#N/A</v>
      </c>
      <c r="G870" s="39" t="e">
        <f t="shared" si="47"/>
        <v>#N/A</v>
      </c>
      <c r="H870" s="39">
        <f>IF(COUNTIF(Mal!$A$9:$A$431,'Sales Orders'!H869)+COUNTIFS(Mal!$A$9:$A$431,H869,Mal!$B$9:$B$431,"&lt;&gt;")+COUNTIFS(Mal!$A$9:$A$431,H869,Mal!$C$9:$C$431,"&lt;&gt;")=COUNTIF('Sales Orders'!$H$108:H869,'Sales Orders'!H869),'Sales Orders'!H869+1,'Sales Orders'!H869)</f>
        <v>2</v>
      </c>
      <c r="I870" s="39" t="e">
        <f>IF(E870="","",IF(Mal!$C$5="","",Mal!$C$5))</f>
        <v>#N/A</v>
      </c>
      <c r="J870" s="39" t="e">
        <f>IF(AND(J869="",$H870=$H869),"",IF(VLOOKUP($H870,Mal!$A$9:$H$431,7,0)='Sales Orders'!J869,"",VLOOKUP($H870,Mal!$A$9:$H$431,7,0)))</f>
        <v>#N/A</v>
      </c>
      <c r="K870" s="39" t="e">
        <f>IF(AND(K869="",$H870=$H869),"",IF(VLOOKUP($H870,Mal!$A$9:$H$431,8,0)='Sales Orders'!K869,"",VLOOKUP($H870,Mal!$A$9:$H$431,8,0)))</f>
        <v>#N/A</v>
      </c>
      <c r="L870" s="39" t="e">
        <f>IF(E870="","",IF(Mal!$C$6="","",Mal!$C$6))</f>
        <v>#N/A</v>
      </c>
      <c r="M870" s="39" t="e">
        <f>IF($E870="",IF(INDEX(Mal!K$9:K$431,COUNTIF($E$108:$F869,"")-COUNT($H$108:$H869)+1,0)=M869,"",INDEX(Mal!K$9:K$431,COUNTIF($E$108:$F869,"")-COUNT($H$108:$H869)+1,0)),"")</f>
        <v>#N/A</v>
      </c>
      <c r="N870" s="39" t="e">
        <f>IF($E870="",IF(INDEX(Mal!L$9:L$431,COUNTIF($E$108:$F869,"")-COUNT($H$108:$H869)+1,0)=N869,"",INDEX(Mal!L$9:L$431,COUNTIF($E$108:$F869,"")-COUNT($H$108:$H869)+1,0)),"")</f>
        <v>#N/A</v>
      </c>
      <c r="O870" s="39" t="e">
        <f>IF($E870="",IF(INDEX(Mal!M$9:M$431,COUNTIF($E$108:$F869,"")-COUNT($H$108:$H869)+1,0)=O869,"",INDEX(Mal!M$9:M$431,COUNTIF($E$108:$F869,"")-COUNT($H$108:$H869)+1,0)),"")</f>
        <v>#N/A</v>
      </c>
      <c r="P870" s="39" t="e">
        <f>IF($E870="",IF(INDEX(Mal!N$9:N$431,COUNTIF($E$108:$F869,"")-COUNT($H$108:$H869)+1,0)=P869,"",INDEX(Mal!N$9:N$431,COUNTIF($E$108:$F869,"")-COUNT($H$108:$H869)+1,0)),"")</f>
        <v>#N/A</v>
      </c>
      <c r="Q870" s="39" t="e">
        <f>IF($E870="",IF(INDEX(Mal!O$9:O$431,COUNTIF($E$108:$F869,"")-COUNT($H$108:$H869)+1,0)=Q869,"",INDEX(Mal!O$9:O$431,COUNTIF($E$108:$F869,"")-COUNT($H$108:$H869)+1,0)),"")</f>
        <v>#N/A</v>
      </c>
      <c r="R870" s="39" t="e">
        <f>IF($E870="",IF(INDEX(Mal!P$9:P$431,COUNTIF($E$108:$F869,"")-COUNT($H$108:$H869)+1,0)=R869,"",INDEX(Mal!P$9:P$431,COUNTIF($E$108:$F869,"")-COUNT($H$108:$H869)+1,0)),"")</f>
        <v>#N/A</v>
      </c>
      <c r="S870" s="39" t="e">
        <f>IF($E870="",IF(INDEX(Mal!Q$9:Q$431,COUNTIF($E$108:$F869,"")-COUNT($H$108:$H869)+1,0)=S869,"",INDEX(Mal!Q$9:Q$431,COUNTIF($E$108:$F869,"")-COUNT($H$108:$H869)+1,0)),"")</f>
        <v>#N/A</v>
      </c>
      <c r="T870" s="39" t="e">
        <f>IF($E870="",IF(INDEX(Mal!R$9:R$431,COUNTIF($E$108:$F869,"")-COUNT($H$108:$H869)+1,0)=T869,"",INDEX(Mal!R$9:R$431,COUNTIF($E$108:$F869,"")-COUNT($H$108:$H869)+1,0)),"")</f>
        <v>#N/A</v>
      </c>
      <c r="U870" s="39" t="e">
        <f>IF($E870="",IF(INDEX(Mal!S$9:S$431,COUNTIF($E$108:$F869,"")-COUNT($H$108:$H869)+1,0)=U869,"",INDEX(Mal!S$9:S$431,COUNTIF($E$108:$F869,"")-COUNT($H$108:$H869)+1,0)),"")</f>
        <v>#N/A</v>
      </c>
      <c r="V870" s="39" t="e">
        <f t="shared" si="44"/>
        <v>#N/A</v>
      </c>
      <c r="W870" s="39" t="e">
        <f>IF(IF(AND(E870="",F870=""),INDEX(Mal!I$9:I$431,(COUNT($H$108:$H870)-COUNTIF($V$108:$V870,"")),0),"")="","",IF(AND(E870="",F870=""),INDEX(Mal!I$9:I$431,(COUNT($H$108:$H870)-COUNTIF($V$108:$V870,"")),0),""))</f>
        <v>#N/A</v>
      </c>
      <c r="X870" s="39" t="e">
        <f>IF($E870="",IF(INDEX(Mal!J$9:J$431,COUNTIF($E$108:$F869,"")-COUNT($H$108:$H869)+1,0)=X869,"",INDEX(Mal!J$9:J$431,COUNTIF($E$108:$F869,"")-COUNT($H$108:$H869)+1,0)),"")</f>
        <v>#N/A</v>
      </c>
      <c r="Y870" s="39" t="e">
        <f>IF(AND(Y869="",$H870=$H869),"",IF(VLOOKUP($H870,Mal!$A$9:$T$431,20,0)='Sales Orders'!Y869,"",VLOOKUP($H870,Mal!$A$9:$T$431,20,0)))</f>
        <v>#N/A</v>
      </c>
      <c r="Z870" s="39" t="e">
        <f t="shared" si="45"/>
        <v>#N/A</v>
      </c>
    </row>
    <row r="871" spans="1:26">
      <c r="A871" t="str">
        <f>IFERROR(IF(VLOOKUP(H871,Mal!$A$9:$A$431,1,0),"","END"),"END")</f>
        <v>END</v>
      </c>
      <c r="B871" s="39" t="e">
        <f>IF($E871="",IF(INDEX(Mal!$D$9:$D$431,COUNTIF($E$108:$F870,"")-COUNT($H$108:$H870)+1,0)=B870,"",INDEX(Mal!$D$9:$D$431,COUNTIF($E$108:$F870,"")-COUNT($H$108:$H870)+1,0)),"")</f>
        <v>#N/A</v>
      </c>
      <c r="C871" s="39" t="e">
        <f t="shared" si="46"/>
        <v>#N/A</v>
      </c>
      <c r="D871" s="39" t="e">
        <f>IF($E871="",IF(INDEX(Mal!$F$9:$F$431,COUNTIF($E$108:$F870,"")-COUNT($H$108:$H870)+1,0)=D870,"",INDEX(Mal!$F$9:$F$431,COUNTIF($E$108:$F870,"")-COUNT($H$108:$H870)+1,0)),"")</f>
        <v>#N/A</v>
      </c>
      <c r="E871" s="39" t="e">
        <f>IF(AND(E870="",$H871=$H870),"",IF(VLOOKUP(H871,Mal!$A$9:$B$431,2,0)='Sales Orders'!E870,"",VLOOKUP($H871,Mal!$A$9:$B$431,2,0)))</f>
        <v>#N/A</v>
      </c>
      <c r="F871" s="39" t="e">
        <f>IF($E871="",IF(INDEX(Mal!$C$9:$C$431,COUNTIF($E$108:$F870,"")-COUNT($H$108:$H870)+1,0)=F870,"",INDEX(Mal!$C$9:$C$431,COUNTIF($E$108:$F870,"")-COUNT($H$108:$H870)+1,0)),"")</f>
        <v>#N/A</v>
      </c>
      <c r="G871" s="39" t="e">
        <f t="shared" si="47"/>
        <v>#N/A</v>
      </c>
      <c r="H871" s="39">
        <f>IF(COUNTIF(Mal!$A$9:$A$431,'Sales Orders'!H870)+COUNTIFS(Mal!$A$9:$A$431,H870,Mal!$B$9:$B$431,"&lt;&gt;")+COUNTIFS(Mal!$A$9:$A$431,H870,Mal!$C$9:$C$431,"&lt;&gt;")=COUNTIF('Sales Orders'!$H$108:H870,'Sales Orders'!H870),'Sales Orders'!H870+1,'Sales Orders'!H870)</f>
        <v>2</v>
      </c>
      <c r="I871" s="39" t="e">
        <f>IF(E871="","",IF(Mal!$C$5="","",Mal!$C$5))</f>
        <v>#N/A</v>
      </c>
      <c r="J871" s="39" t="e">
        <f>IF(AND(J870="",$H871=$H870),"",IF(VLOOKUP($H871,Mal!$A$9:$H$431,7,0)='Sales Orders'!J870,"",VLOOKUP($H871,Mal!$A$9:$H$431,7,0)))</f>
        <v>#N/A</v>
      </c>
      <c r="K871" s="39" t="e">
        <f>IF(AND(K870="",$H871=$H870),"",IF(VLOOKUP($H871,Mal!$A$9:$H$431,8,0)='Sales Orders'!K870,"",VLOOKUP($H871,Mal!$A$9:$H$431,8,0)))</f>
        <v>#N/A</v>
      </c>
      <c r="L871" s="39" t="e">
        <f>IF(E871="","",IF(Mal!$C$6="","",Mal!$C$6))</f>
        <v>#N/A</v>
      </c>
      <c r="M871" s="39" t="e">
        <f>IF($E871="",IF(INDEX(Mal!K$9:K$431,COUNTIF($E$108:$F870,"")-COUNT($H$108:$H870)+1,0)=M870,"",INDEX(Mal!K$9:K$431,COUNTIF($E$108:$F870,"")-COUNT($H$108:$H870)+1,0)),"")</f>
        <v>#N/A</v>
      </c>
      <c r="N871" s="39" t="e">
        <f>IF($E871="",IF(INDEX(Mal!L$9:L$431,COUNTIF($E$108:$F870,"")-COUNT($H$108:$H870)+1,0)=N870,"",INDEX(Mal!L$9:L$431,COUNTIF($E$108:$F870,"")-COUNT($H$108:$H870)+1,0)),"")</f>
        <v>#N/A</v>
      </c>
      <c r="O871" s="39" t="e">
        <f>IF($E871="",IF(INDEX(Mal!M$9:M$431,COUNTIF($E$108:$F870,"")-COUNT($H$108:$H870)+1,0)=O870,"",INDEX(Mal!M$9:M$431,COUNTIF($E$108:$F870,"")-COUNT($H$108:$H870)+1,0)),"")</f>
        <v>#N/A</v>
      </c>
      <c r="P871" s="39" t="e">
        <f>IF($E871="",IF(INDEX(Mal!N$9:N$431,COUNTIF($E$108:$F870,"")-COUNT($H$108:$H870)+1,0)=P870,"",INDEX(Mal!N$9:N$431,COUNTIF($E$108:$F870,"")-COUNT($H$108:$H870)+1,0)),"")</f>
        <v>#N/A</v>
      </c>
      <c r="Q871" s="39" t="e">
        <f>IF($E871="",IF(INDEX(Mal!O$9:O$431,COUNTIF($E$108:$F870,"")-COUNT($H$108:$H870)+1,0)=Q870,"",INDEX(Mal!O$9:O$431,COUNTIF($E$108:$F870,"")-COUNT($H$108:$H870)+1,0)),"")</f>
        <v>#N/A</v>
      </c>
      <c r="R871" s="39" t="e">
        <f>IF($E871="",IF(INDEX(Mal!P$9:P$431,COUNTIF($E$108:$F870,"")-COUNT($H$108:$H870)+1,0)=R870,"",INDEX(Mal!P$9:P$431,COUNTIF($E$108:$F870,"")-COUNT($H$108:$H870)+1,0)),"")</f>
        <v>#N/A</v>
      </c>
      <c r="S871" s="39" t="e">
        <f>IF($E871="",IF(INDEX(Mal!Q$9:Q$431,COUNTIF($E$108:$F870,"")-COUNT($H$108:$H870)+1,0)=S870,"",INDEX(Mal!Q$9:Q$431,COUNTIF($E$108:$F870,"")-COUNT($H$108:$H870)+1,0)),"")</f>
        <v>#N/A</v>
      </c>
      <c r="T871" s="39" t="e">
        <f>IF($E871="",IF(INDEX(Mal!R$9:R$431,COUNTIF($E$108:$F870,"")-COUNT($H$108:$H870)+1,0)=T870,"",INDEX(Mal!R$9:R$431,COUNTIF($E$108:$F870,"")-COUNT($H$108:$H870)+1,0)),"")</f>
        <v>#N/A</v>
      </c>
      <c r="U871" s="39" t="e">
        <f>IF($E871="",IF(INDEX(Mal!S$9:S$431,COUNTIF($E$108:$F870,"")-COUNT($H$108:$H870)+1,0)=U870,"",INDEX(Mal!S$9:S$431,COUNTIF($E$108:$F870,"")-COUNT($H$108:$H870)+1,0)),"")</f>
        <v>#N/A</v>
      </c>
      <c r="V871" s="39" t="e">
        <f t="shared" si="44"/>
        <v>#N/A</v>
      </c>
      <c r="W871" s="39" t="e">
        <f>IF(IF(AND(E871="",F871=""),INDEX(Mal!I$9:I$431,(COUNT($H$108:$H871)-COUNTIF($V$108:$V871,"")),0),"")="","",IF(AND(E871="",F871=""),INDEX(Mal!I$9:I$431,(COUNT($H$108:$H871)-COUNTIF($V$108:$V871,"")),0),""))</f>
        <v>#N/A</v>
      </c>
      <c r="X871" s="39" t="e">
        <f>IF($E871="",IF(INDEX(Mal!J$9:J$431,COUNTIF($E$108:$F870,"")-COUNT($H$108:$H870)+1,0)=X870,"",INDEX(Mal!J$9:J$431,COUNTIF($E$108:$F870,"")-COUNT($H$108:$H870)+1,0)),"")</f>
        <v>#N/A</v>
      </c>
      <c r="Y871" s="39" t="e">
        <f>IF(AND(Y870="",$H871=$H870),"",IF(VLOOKUP($H871,Mal!$A$9:$T$431,20,0)='Sales Orders'!Y870,"",VLOOKUP($H871,Mal!$A$9:$T$431,20,0)))</f>
        <v>#N/A</v>
      </c>
      <c r="Z871" s="39" t="e">
        <f t="shared" si="45"/>
        <v>#N/A</v>
      </c>
    </row>
    <row r="872" spans="1:26">
      <c r="A872" t="str">
        <f>IFERROR(IF(VLOOKUP(H872,Mal!$A$9:$A$431,1,0),"","END"),"END")</f>
        <v>END</v>
      </c>
      <c r="B872" s="39" t="e">
        <f>IF($E872="",IF(INDEX(Mal!$D$9:$D$431,COUNTIF($E$108:$F871,"")-COUNT($H$108:$H871)+1,0)=B871,"",INDEX(Mal!$D$9:$D$431,COUNTIF($E$108:$F871,"")-COUNT($H$108:$H871)+1,0)),"")</f>
        <v>#N/A</v>
      </c>
      <c r="C872" s="39" t="e">
        <f t="shared" si="46"/>
        <v>#N/A</v>
      </c>
      <c r="D872" s="39" t="e">
        <f>IF($E872="",IF(INDEX(Mal!$F$9:$F$431,COUNTIF($E$108:$F871,"")-COUNT($H$108:$H871)+1,0)=D871,"",INDEX(Mal!$F$9:$F$431,COUNTIF($E$108:$F871,"")-COUNT($H$108:$H871)+1,0)),"")</f>
        <v>#N/A</v>
      </c>
      <c r="E872" s="39" t="e">
        <f>IF(AND(E871="",$H872=$H871),"",IF(VLOOKUP(H872,Mal!$A$9:$B$431,2,0)='Sales Orders'!E871,"",VLOOKUP($H872,Mal!$A$9:$B$431,2,0)))</f>
        <v>#N/A</v>
      </c>
      <c r="F872" s="39" t="e">
        <f>IF($E872="",IF(INDEX(Mal!$C$9:$C$431,COUNTIF($E$108:$F871,"")-COUNT($H$108:$H871)+1,0)=F871,"",INDEX(Mal!$C$9:$C$431,COUNTIF($E$108:$F871,"")-COUNT($H$108:$H871)+1,0)),"")</f>
        <v>#N/A</v>
      </c>
      <c r="G872" s="39" t="e">
        <f t="shared" si="47"/>
        <v>#N/A</v>
      </c>
      <c r="H872" s="39">
        <f>IF(COUNTIF(Mal!$A$9:$A$431,'Sales Orders'!H871)+COUNTIFS(Mal!$A$9:$A$431,H871,Mal!$B$9:$B$431,"&lt;&gt;")+COUNTIFS(Mal!$A$9:$A$431,H871,Mal!$C$9:$C$431,"&lt;&gt;")=COUNTIF('Sales Orders'!$H$108:H871,'Sales Orders'!H871),'Sales Orders'!H871+1,'Sales Orders'!H871)</f>
        <v>2</v>
      </c>
      <c r="I872" s="39" t="e">
        <f>IF(E872="","",IF(Mal!$C$5="","",Mal!$C$5))</f>
        <v>#N/A</v>
      </c>
      <c r="J872" s="39" t="e">
        <f>IF(AND(J871="",$H872=$H871),"",IF(VLOOKUP($H872,Mal!$A$9:$H$431,7,0)='Sales Orders'!J871,"",VLOOKUP($H872,Mal!$A$9:$H$431,7,0)))</f>
        <v>#N/A</v>
      </c>
      <c r="K872" s="39" t="e">
        <f>IF(AND(K871="",$H872=$H871),"",IF(VLOOKUP($H872,Mal!$A$9:$H$431,8,0)='Sales Orders'!K871,"",VLOOKUP($H872,Mal!$A$9:$H$431,8,0)))</f>
        <v>#N/A</v>
      </c>
      <c r="L872" s="39" t="e">
        <f>IF(E872="","",IF(Mal!$C$6="","",Mal!$C$6))</f>
        <v>#N/A</v>
      </c>
      <c r="M872" s="39" t="e">
        <f>IF($E872="",IF(INDEX(Mal!K$9:K$431,COUNTIF($E$108:$F871,"")-COUNT($H$108:$H871)+1,0)=M871,"",INDEX(Mal!K$9:K$431,COUNTIF($E$108:$F871,"")-COUNT($H$108:$H871)+1,0)),"")</f>
        <v>#N/A</v>
      </c>
      <c r="N872" s="39" t="e">
        <f>IF($E872="",IF(INDEX(Mal!L$9:L$431,COUNTIF($E$108:$F871,"")-COUNT($H$108:$H871)+1,0)=N871,"",INDEX(Mal!L$9:L$431,COUNTIF($E$108:$F871,"")-COUNT($H$108:$H871)+1,0)),"")</f>
        <v>#N/A</v>
      </c>
      <c r="O872" s="39" t="e">
        <f>IF($E872="",IF(INDEX(Mal!M$9:M$431,COUNTIF($E$108:$F871,"")-COUNT($H$108:$H871)+1,0)=O871,"",INDEX(Mal!M$9:M$431,COUNTIF($E$108:$F871,"")-COUNT($H$108:$H871)+1,0)),"")</f>
        <v>#N/A</v>
      </c>
      <c r="P872" s="39" t="e">
        <f>IF($E872="",IF(INDEX(Mal!N$9:N$431,COUNTIF($E$108:$F871,"")-COUNT($H$108:$H871)+1,0)=P871,"",INDEX(Mal!N$9:N$431,COUNTIF($E$108:$F871,"")-COUNT($H$108:$H871)+1,0)),"")</f>
        <v>#N/A</v>
      </c>
      <c r="Q872" s="39" t="e">
        <f>IF($E872="",IF(INDEX(Mal!O$9:O$431,COUNTIF($E$108:$F871,"")-COUNT($H$108:$H871)+1,0)=Q871,"",INDEX(Mal!O$9:O$431,COUNTIF($E$108:$F871,"")-COUNT($H$108:$H871)+1,0)),"")</f>
        <v>#N/A</v>
      </c>
      <c r="R872" s="39" t="e">
        <f>IF($E872="",IF(INDEX(Mal!P$9:P$431,COUNTIF($E$108:$F871,"")-COUNT($H$108:$H871)+1,0)=R871,"",INDEX(Mal!P$9:P$431,COUNTIF($E$108:$F871,"")-COUNT($H$108:$H871)+1,0)),"")</f>
        <v>#N/A</v>
      </c>
      <c r="S872" s="39" t="e">
        <f>IF($E872="",IF(INDEX(Mal!Q$9:Q$431,COUNTIF($E$108:$F871,"")-COUNT($H$108:$H871)+1,0)=S871,"",INDEX(Mal!Q$9:Q$431,COUNTIF($E$108:$F871,"")-COUNT($H$108:$H871)+1,0)),"")</f>
        <v>#N/A</v>
      </c>
      <c r="T872" s="39" t="e">
        <f>IF($E872="",IF(INDEX(Mal!R$9:R$431,COUNTIF($E$108:$F871,"")-COUNT($H$108:$H871)+1,0)=T871,"",INDEX(Mal!R$9:R$431,COUNTIF($E$108:$F871,"")-COUNT($H$108:$H871)+1,0)),"")</f>
        <v>#N/A</v>
      </c>
      <c r="U872" s="39" t="e">
        <f>IF($E872="",IF(INDEX(Mal!S$9:S$431,COUNTIF($E$108:$F871,"")-COUNT($H$108:$H871)+1,0)=U871,"",INDEX(Mal!S$9:S$431,COUNTIF($E$108:$F871,"")-COUNT($H$108:$H871)+1,0)),"")</f>
        <v>#N/A</v>
      </c>
      <c r="V872" s="39" t="e">
        <f t="shared" si="44"/>
        <v>#N/A</v>
      </c>
      <c r="W872" s="39" t="e">
        <f>IF(IF(AND(E872="",F872=""),INDEX(Mal!I$9:I$431,(COUNT($H$108:$H872)-COUNTIF($V$108:$V872,"")),0),"")="","",IF(AND(E872="",F872=""),INDEX(Mal!I$9:I$431,(COUNT($H$108:$H872)-COUNTIF($V$108:$V872,"")),0),""))</f>
        <v>#N/A</v>
      </c>
      <c r="X872" s="39" t="e">
        <f>IF($E872="",IF(INDEX(Mal!J$9:J$431,COUNTIF($E$108:$F871,"")-COUNT($H$108:$H871)+1,0)=X871,"",INDEX(Mal!J$9:J$431,COUNTIF($E$108:$F871,"")-COUNT($H$108:$H871)+1,0)),"")</f>
        <v>#N/A</v>
      </c>
      <c r="Y872" s="39" t="e">
        <f>IF(AND(Y871="",$H872=$H871),"",IF(VLOOKUP($H872,Mal!$A$9:$T$431,20,0)='Sales Orders'!Y871,"",VLOOKUP($H872,Mal!$A$9:$T$431,20,0)))</f>
        <v>#N/A</v>
      </c>
      <c r="Z872" s="39" t="e">
        <f t="shared" si="45"/>
        <v>#N/A</v>
      </c>
    </row>
    <row r="873" spans="1:26">
      <c r="A873" t="str">
        <f>IFERROR(IF(VLOOKUP(H873,Mal!$A$9:$A$431,1,0),"","END"),"END")</f>
        <v>END</v>
      </c>
      <c r="B873" s="39" t="e">
        <f>IF($E873="",IF(INDEX(Mal!$D$9:$D$431,COUNTIF($E$108:$F872,"")-COUNT($H$108:$H872)+1,0)=B872,"",INDEX(Mal!$D$9:$D$431,COUNTIF($E$108:$F872,"")-COUNT($H$108:$H872)+1,0)),"")</f>
        <v>#N/A</v>
      </c>
      <c r="C873" s="39" t="e">
        <f t="shared" si="46"/>
        <v>#N/A</v>
      </c>
      <c r="D873" s="39" t="e">
        <f>IF($E873="",IF(INDEX(Mal!$F$9:$F$431,COUNTIF($E$108:$F872,"")-COUNT($H$108:$H872)+1,0)=D872,"",INDEX(Mal!$F$9:$F$431,COUNTIF($E$108:$F872,"")-COUNT($H$108:$H872)+1,0)),"")</f>
        <v>#N/A</v>
      </c>
      <c r="E873" s="39" t="e">
        <f>IF(AND(E872="",$H873=$H872),"",IF(VLOOKUP(H873,Mal!$A$9:$B$431,2,0)='Sales Orders'!E872,"",VLOOKUP($H873,Mal!$A$9:$B$431,2,0)))</f>
        <v>#N/A</v>
      </c>
      <c r="F873" s="39" t="e">
        <f>IF($E873="",IF(INDEX(Mal!$C$9:$C$431,COUNTIF($E$108:$F872,"")-COUNT($H$108:$H872)+1,0)=F872,"",INDEX(Mal!$C$9:$C$431,COUNTIF($E$108:$F872,"")-COUNT($H$108:$H872)+1,0)),"")</f>
        <v>#N/A</v>
      </c>
      <c r="G873" s="39" t="e">
        <f t="shared" si="47"/>
        <v>#N/A</v>
      </c>
      <c r="H873" s="39">
        <f>IF(COUNTIF(Mal!$A$9:$A$431,'Sales Orders'!H872)+COUNTIFS(Mal!$A$9:$A$431,H872,Mal!$B$9:$B$431,"&lt;&gt;")+COUNTIFS(Mal!$A$9:$A$431,H872,Mal!$C$9:$C$431,"&lt;&gt;")=COUNTIF('Sales Orders'!$H$108:H872,'Sales Orders'!H872),'Sales Orders'!H872+1,'Sales Orders'!H872)</f>
        <v>2</v>
      </c>
      <c r="I873" s="39" t="e">
        <f>IF(E873="","",IF(Mal!$C$5="","",Mal!$C$5))</f>
        <v>#N/A</v>
      </c>
      <c r="J873" s="39" t="e">
        <f>IF(AND(J872="",$H873=$H872),"",IF(VLOOKUP($H873,Mal!$A$9:$H$431,7,0)='Sales Orders'!J872,"",VLOOKUP($H873,Mal!$A$9:$H$431,7,0)))</f>
        <v>#N/A</v>
      </c>
      <c r="K873" s="39" t="e">
        <f>IF(AND(K872="",$H873=$H872),"",IF(VLOOKUP($H873,Mal!$A$9:$H$431,8,0)='Sales Orders'!K872,"",VLOOKUP($H873,Mal!$A$9:$H$431,8,0)))</f>
        <v>#N/A</v>
      </c>
      <c r="L873" s="39" t="e">
        <f>IF(E873="","",IF(Mal!$C$6="","",Mal!$C$6))</f>
        <v>#N/A</v>
      </c>
      <c r="M873" s="39" t="e">
        <f>IF($E873="",IF(INDEX(Mal!K$9:K$431,COUNTIF($E$108:$F872,"")-COUNT($H$108:$H872)+1,0)=M872,"",INDEX(Mal!K$9:K$431,COUNTIF($E$108:$F872,"")-COUNT($H$108:$H872)+1,0)),"")</f>
        <v>#N/A</v>
      </c>
      <c r="N873" s="39" t="e">
        <f>IF($E873="",IF(INDEX(Mal!L$9:L$431,COUNTIF($E$108:$F872,"")-COUNT($H$108:$H872)+1,0)=N872,"",INDEX(Mal!L$9:L$431,COUNTIF($E$108:$F872,"")-COUNT($H$108:$H872)+1,0)),"")</f>
        <v>#N/A</v>
      </c>
      <c r="O873" s="39" t="e">
        <f>IF($E873="",IF(INDEX(Mal!M$9:M$431,COUNTIF($E$108:$F872,"")-COUNT($H$108:$H872)+1,0)=O872,"",INDEX(Mal!M$9:M$431,COUNTIF($E$108:$F872,"")-COUNT($H$108:$H872)+1,0)),"")</f>
        <v>#N/A</v>
      </c>
      <c r="P873" s="39" t="e">
        <f>IF($E873="",IF(INDEX(Mal!N$9:N$431,COUNTIF($E$108:$F872,"")-COUNT($H$108:$H872)+1,0)=P872,"",INDEX(Mal!N$9:N$431,COUNTIF($E$108:$F872,"")-COUNT($H$108:$H872)+1,0)),"")</f>
        <v>#N/A</v>
      </c>
      <c r="Q873" s="39" t="e">
        <f>IF($E873="",IF(INDEX(Mal!O$9:O$431,COUNTIF($E$108:$F872,"")-COUNT($H$108:$H872)+1,0)=Q872,"",INDEX(Mal!O$9:O$431,COUNTIF($E$108:$F872,"")-COUNT($H$108:$H872)+1,0)),"")</f>
        <v>#N/A</v>
      </c>
      <c r="R873" s="39" t="e">
        <f>IF($E873="",IF(INDEX(Mal!P$9:P$431,COUNTIF($E$108:$F872,"")-COUNT($H$108:$H872)+1,0)=R872,"",INDEX(Mal!P$9:P$431,COUNTIF($E$108:$F872,"")-COUNT($H$108:$H872)+1,0)),"")</f>
        <v>#N/A</v>
      </c>
      <c r="S873" s="39" t="e">
        <f>IF($E873="",IF(INDEX(Mal!Q$9:Q$431,COUNTIF($E$108:$F872,"")-COUNT($H$108:$H872)+1,0)=S872,"",INDEX(Mal!Q$9:Q$431,COUNTIF($E$108:$F872,"")-COUNT($H$108:$H872)+1,0)),"")</f>
        <v>#N/A</v>
      </c>
      <c r="T873" s="39" t="e">
        <f>IF($E873="",IF(INDEX(Mal!R$9:R$431,COUNTIF($E$108:$F872,"")-COUNT($H$108:$H872)+1,0)=T872,"",INDEX(Mal!R$9:R$431,COUNTIF($E$108:$F872,"")-COUNT($H$108:$H872)+1,0)),"")</f>
        <v>#N/A</v>
      </c>
      <c r="U873" s="39" t="e">
        <f>IF($E873="",IF(INDEX(Mal!S$9:S$431,COUNTIF($E$108:$F872,"")-COUNT($H$108:$H872)+1,0)=U872,"",INDEX(Mal!S$9:S$431,COUNTIF($E$108:$F872,"")-COUNT($H$108:$H872)+1,0)),"")</f>
        <v>#N/A</v>
      </c>
      <c r="V873" s="39" t="e">
        <f t="shared" si="44"/>
        <v>#N/A</v>
      </c>
      <c r="W873" s="39" t="e">
        <f>IF(IF(AND(E873="",F873=""),INDEX(Mal!I$9:I$431,(COUNT($H$108:$H873)-COUNTIF($V$108:$V873,"")),0),"")="","",IF(AND(E873="",F873=""),INDEX(Mal!I$9:I$431,(COUNT($H$108:$H873)-COUNTIF($V$108:$V873,"")),0),""))</f>
        <v>#N/A</v>
      </c>
      <c r="X873" s="39" t="e">
        <f>IF($E873="",IF(INDEX(Mal!J$9:J$431,COUNTIF($E$108:$F872,"")-COUNT($H$108:$H872)+1,0)=X872,"",INDEX(Mal!J$9:J$431,COUNTIF($E$108:$F872,"")-COUNT($H$108:$H872)+1,0)),"")</f>
        <v>#N/A</v>
      </c>
      <c r="Y873" s="39" t="e">
        <f>IF(AND(Y872="",$H873=$H872),"",IF(VLOOKUP($H873,Mal!$A$9:$T$431,20,0)='Sales Orders'!Y872,"",VLOOKUP($H873,Mal!$A$9:$T$431,20,0)))</f>
        <v>#N/A</v>
      </c>
      <c r="Z873" s="39" t="e">
        <f t="shared" si="45"/>
        <v>#N/A</v>
      </c>
    </row>
    <row r="874" spans="1:26">
      <c r="A874" t="str">
        <f>IFERROR(IF(VLOOKUP(H874,Mal!$A$9:$A$431,1,0),"","END"),"END")</f>
        <v>END</v>
      </c>
      <c r="B874" s="39" t="e">
        <f>IF($E874="",IF(INDEX(Mal!$D$9:$D$431,COUNTIF($E$108:$F873,"")-COUNT($H$108:$H873)+1,0)=B873,"",INDEX(Mal!$D$9:$D$431,COUNTIF($E$108:$F873,"")-COUNT($H$108:$H873)+1,0)),"")</f>
        <v>#N/A</v>
      </c>
      <c r="C874" s="39" t="e">
        <f t="shared" si="46"/>
        <v>#N/A</v>
      </c>
      <c r="D874" s="39" t="e">
        <f>IF($E874="",IF(INDEX(Mal!$F$9:$F$431,COUNTIF($E$108:$F873,"")-COUNT($H$108:$H873)+1,0)=D873,"",INDEX(Mal!$F$9:$F$431,COUNTIF($E$108:$F873,"")-COUNT($H$108:$H873)+1,0)),"")</f>
        <v>#N/A</v>
      </c>
      <c r="E874" s="39" t="e">
        <f>IF(AND(E873="",$H874=$H873),"",IF(VLOOKUP(H874,Mal!$A$9:$B$431,2,0)='Sales Orders'!E873,"",VLOOKUP($H874,Mal!$A$9:$B$431,2,0)))</f>
        <v>#N/A</v>
      </c>
      <c r="F874" s="39" t="e">
        <f>IF($E874="",IF(INDEX(Mal!$C$9:$C$431,COUNTIF($E$108:$F873,"")-COUNT($H$108:$H873)+1,0)=F873,"",INDEX(Mal!$C$9:$C$431,COUNTIF($E$108:$F873,"")-COUNT($H$108:$H873)+1,0)),"")</f>
        <v>#N/A</v>
      </c>
      <c r="G874" s="39" t="e">
        <f t="shared" si="47"/>
        <v>#N/A</v>
      </c>
      <c r="H874" s="39">
        <f>IF(COUNTIF(Mal!$A$9:$A$431,'Sales Orders'!H873)+COUNTIFS(Mal!$A$9:$A$431,H873,Mal!$B$9:$B$431,"&lt;&gt;")+COUNTIFS(Mal!$A$9:$A$431,H873,Mal!$C$9:$C$431,"&lt;&gt;")=COUNTIF('Sales Orders'!$H$108:H873,'Sales Orders'!H873),'Sales Orders'!H873+1,'Sales Orders'!H873)</f>
        <v>2</v>
      </c>
      <c r="I874" s="39" t="e">
        <f>IF(E874="","",IF(Mal!$C$5="","",Mal!$C$5))</f>
        <v>#N/A</v>
      </c>
      <c r="J874" s="39" t="e">
        <f>IF(AND(J873="",$H874=$H873),"",IF(VLOOKUP($H874,Mal!$A$9:$H$431,7,0)='Sales Orders'!J873,"",VLOOKUP($H874,Mal!$A$9:$H$431,7,0)))</f>
        <v>#N/A</v>
      </c>
      <c r="K874" s="39" t="e">
        <f>IF(AND(K873="",$H874=$H873),"",IF(VLOOKUP($H874,Mal!$A$9:$H$431,8,0)='Sales Orders'!K873,"",VLOOKUP($H874,Mal!$A$9:$H$431,8,0)))</f>
        <v>#N/A</v>
      </c>
      <c r="L874" s="39" t="e">
        <f>IF(E874="","",IF(Mal!$C$6="","",Mal!$C$6))</f>
        <v>#N/A</v>
      </c>
      <c r="M874" s="39" t="e">
        <f>IF($E874="",IF(INDEX(Mal!K$9:K$431,COUNTIF($E$108:$F873,"")-COUNT($H$108:$H873)+1,0)=M873,"",INDEX(Mal!K$9:K$431,COUNTIF($E$108:$F873,"")-COUNT($H$108:$H873)+1,0)),"")</f>
        <v>#N/A</v>
      </c>
      <c r="N874" s="39" t="e">
        <f>IF($E874="",IF(INDEX(Mal!L$9:L$431,COUNTIF($E$108:$F873,"")-COUNT($H$108:$H873)+1,0)=N873,"",INDEX(Mal!L$9:L$431,COUNTIF($E$108:$F873,"")-COUNT($H$108:$H873)+1,0)),"")</f>
        <v>#N/A</v>
      </c>
      <c r="O874" s="39" t="e">
        <f>IF($E874="",IF(INDEX(Mal!M$9:M$431,COUNTIF($E$108:$F873,"")-COUNT($H$108:$H873)+1,0)=O873,"",INDEX(Mal!M$9:M$431,COUNTIF($E$108:$F873,"")-COUNT($H$108:$H873)+1,0)),"")</f>
        <v>#N/A</v>
      </c>
      <c r="P874" s="39" t="e">
        <f>IF($E874="",IF(INDEX(Mal!N$9:N$431,COUNTIF($E$108:$F873,"")-COUNT($H$108:$H873)+1,0)=P873,"",INDEX(Mal!N$9:N$431,COUNTIF($E$108:$F873,"")-COUNT($H$108:$H873)+1,0)),"")</f>
        <v>#N/A</v>
      </c>
      <c r="Q874" s="39" t="e">
        <f>IF($E874="",IF(INDEX(Mal!O$9:O$431,COUNTIF($E$108:$F873,"")-COUNT($H$108:$H873)+1,0)=Q873,"",INDEX(Mal!O$9:O$431,COUNTIF($E$108:$F873,"")-COUNT($H$108:$H873)+1,0)),"")</f>
        <v>#N/A</v>
      </c>
      <c r="R874" s="39" t="e">
        <f>IF($E874="",IF(INDEX(Mal!P$9:P$431,COUNTIF($E$108:$F873,"")-COUNT($H$108:$H873)+1,0)=R873,"",INDEX(Mal!P$9:P$431,COUNTIF($E$108:$F873,"")-COUNT($H$108:$H873)+1,0)),"")</f>
        <v>#N/A</v>
      </c>
      <c r="S874" s="39" t="e">
        <f>IF($E874="",IF(INDEX(Mal!Q$9:Q$431,COUNTIF($E$108:$F873,"")-COUNT($H$108:$H873)+1,0)=S873,"",INDEX(Mal!Q$9:Q$431,COUNTIF($E$108:$F873,"")-COUNT($H$108:$H873)+1,0)),"")</f>
        <v>#N/A</v>
      </c>
      <c r="T874" s="39" t="e">
        <f>IF($E874="",IF(INDEX(Mal!R$9:R$431,COUNTIF($E$108:$F873,"")-COUNT($H$108:$H873)+1,0)=T873,"",INDEX(Mal!R$9:R$431,COUNTIF($E$108:$F873,"")-COUNT($H$108:$H873)+1,0)),"")</f>
        <v>#N/A</v>
      </c>
      <c r="U874" s="39" t="e">
        <f>IF($E874="",IF(INDEX(Mal!S$9:S$431,COUNTIF($E$108:$F873,"")-COUNT($H$108:$H873)+1,0)=U873,"",INDEX(Mal!S$9:S$431,COUNTIF($E$108:$F873,"")-COUNT($H$108:$H873)+1,0)),"")</f>
        <v>#N/A</v>
      </c>
      <c r="V874" s="39" t="e">
        <f t="shared" si="44"/>
        <v>#N/A</v>
      </c>
      <c r="W874" s="39" t="e">
        <f>IF(IF(AND(E874="",F874=""),INDEX(Mal!I$9:I$431,(COUNT($H$108:$H874)-COUNTIF($V$108:$V874,"")),0),"")="","",IF(AND(E874="",F874=""),INDEX(Mal!I$9:I$431,(COUNT($H$108:$H874)-COUNTIF($V$108:$V874,"")),0),""))</f>
        <v>#N/A</v>
      </c>
      <c r="X874" s="39" t="e">
        <f>IF($E874="",IF(INDEX(Mal!J$9:J$431,COUNTIF($E$108:$F873,"")-COUNT($H$108:$H873)+1,0)=X873,"",INDEX(Mal!J$9:J$431,COUNTIF($E$108:$F873,"")-COUNT($H$108:$H873)+1,0)),"")</f>
        <v>#N/A</v>
      </c>
      <c r="Y874" s="39" t="e">
        <f>IF(AND(Y873="",$H874=$H873),"",IF(VLOOKUP($H874,Mal!$A$9:$T$431,20,0)='Sales Orders'!Y873,"",VLOOKUP($H874,Mal!$A$9:$T$431,20,0)))</f>
        <v>#N/A</v>
      </c>
      <c r="Z874" s="39" t="e">
        <f t="shared" si="45"/>
        <v>#N/A</v>
      </c>
    </row>
    <row r="875" spans="1:26">
      <c r="A875" t="str">
        <f>IFERROR(IF(VLOOKUP(H875,Mal!$A$9:$A$431,1,0),"","END"),"END")</f>
        <v>END</v>
      </c>
      <c r="B875" s="39" t="e">
        <f>IF($E875="",IF(INDEX(Mal!$D$9:$D$431,COUNTIF($E$108:$F874,"")-COUNT($H$108:$H874)+1,0)=B874,"",INDEX(Mal!$D$9:$D$431,COUNTIF($E$108:$F874,"")-COUNT($H$108:$H874)+1,0)),"")</f>
        <v>#N/A</v>
      </c>
      <c r="C875" s="39" t="e">
        <f t="shared" si="46"/>
        <v>#N/A</v>
      </c>
      <c r="D875" s="39" t="e">
        <f>IF($E875="",IF(INDEX(Mal!$F$9:$F$431,COUNTIF($E$108:$F874,"")-COUNT($H$108:$H874)+1,0)=D874,"",INDEX(Mal!$F$9:$F$431,COUNTIF($E$108:$F874,"")-COUNT($H$108:$H874)+1,0)),"")</f>
        <v>#N/A</v>
      </c>
      <c r="E875" s="39" t="e">
        <f>IF(AND(E874="",$H875=$H874),"",IF(VLOOKUP(H875,Mal!$A$9:$B$431,2,0)='Sales Orders'!E874,"",VLOOKUP($H875,Mal!$A$9:$B$431,2,0)))</f>
        <v>#N/A</v>
      </c>
      <c r="F875" s="39" t="e">
        <f>IF($E875="",IF(INDEX(Mal!$C$9:$C$431,COUNTIF($E$108:$F874,"")-COUNT($H$108:$H874)+1,0)=F874,"",INDEX(Mal!$C$9:$C$431,COUNTIF($E$108:$F874,"")-COUNT($H$108:$H874)+1,0)),"")</f>
        <v>#N/A</v>
      </c>
      <c r="G875" s="39" t="e">
        <f t="shared" si="47"/>
        <v>#N/A</v>
      </c>
      <c r="H875" s="39">
        <f>IF(COUNTIF(Mal!$A$9:$A$431,'Sales Orders'!H874)+COUNTIFS(Mal!$A$9:$A$431,H874,Mal!$B$9:$B$431,"&lt;&gt;")+COUNTIFS(Mal!$A$9:$A$431,H874,Mal!$C$9:$C$431,"&lt;&gt;")=COUNTIF('Sales Orders'!$H$108:H874,'Sales Orders'!H874),'Sales Orders'!H874+1,'Sales Orders'!H874)</f>
        <v>2</v>
      </c>
      <c r="I875" s="39" t="e">
        <f>IF(E875="","",IF(Mal!$C$5="","",Mal!$C$5))</f>
        <v>#N/A</v>
      </c>
      <c r="J875" s="39" t="e">
        <f>IF(AND(J874="",$H875=$H874),"",IF(VLOOKUP($H875,Mal!$A$9:$H$431,7,0)='Sales Orders'!J874,"",VLOOKUP($H875,Mal!$A$9:$H$431,7,0)))</f>
        <v>#N/A</v>
      </c>
      <c r="K875" s="39" t="e">
        <f>IF(AND(K874="",$H875=$H874),"",IF(VLOOKUP($H875,Mal!$A$9:$H$431,8,0)='Sales Orders'!K874,"",VLOOKUP($H875,Mal!$A$9:$H$431,8,0)))</f>
        <v>#N/A</v>
      </c>
      <c r="L875" s="39" t="e">
        <f>IF(E875="","",IF(Mal!$C$6="","",Mal!$C$6))</f>
        <v>#N/A</v>
      </c>
      <c r="M875" s="39" t="e">
        <f>IF($E875="",IF(INDEX(Mal!K$9:K$431,COUNTIF($E$108:$F874,"")-COUNT($H$108:$H874)+1,0)=M874,"",INDEX(Mal!K$9:K$431,COUNTIF($E$108:$F874,"")-COUNT($H$108:$H874)+1,0)),"")</f>
        <v>#N/A</v>
      </c>
      <c r="N875" s="39" t="e">
        <f>IF($E875="",IF(INDEX(Mal!L$9:L$431,COUNTIF($E$108:$F874,"")-COUNT($H$108:$H874)+1,0)=N874,"",INDEX(Mal!L$9:L$431,COUNTIF($E$108:$F874,"")-COUNT($H$108:$H874)+1,0)),"")</f>
        <v>#N/A</v>
      </c>
      <c r="O875" s="39" t="e">
        <f>IF($E875="",IF(INDEX(Mal!M$9:M$431,COUNTIF($E$108:$F874,"")-COUNT($H$108:$H874)+1,0)=O874,"",INDEX(Mal!M$9:M$431,COUNTIF($E$108:$F874,"")-COUNT($H$108:$H874)+1,0)),"")</f>
        <v>#N/A</v>
      </c>
      <c r="P875" s="39" t="e">
        <f>IF($E875="",IF(INDEX(Mal!N$9:N$431,COUNTIF($E$108:$F874,"")-COUNT($H$108:$H874)+1,0)=P874,"",INDEX(Mal!N$9:N$431,COUNTIF($E$108:$F874,"")-COUNT($H$108:$H874)+1,0)),"")</f>
        <v>#N/A</v>
      </c>
      <c r="Q875" s="39" t="e">
        <f>IF($E875="",IF(INDEX(Mal!O$9:O$431,COUNTIF($E$108:$F874,"")-COUNT($H$108:$H874)+1,0)=Q874,"",INDEX(Mal!O$9:O$431,COUNTIF($E$108:$F874,"")-COUNT($H$108:$H874)+1,0)),"")</f>
        <v>#N/A</v>
      </c>
      <c r="R875" s="39" t="e">
        <f>IF($E875="",IF(INDEX(Mal!P$9:P$431,COUNTIF($E$108:$F874,"")-COUNT($H$108:$H874)+1,0)=R874,"",INDEX(Mal!P$9:P$431,COUNTIF($E$108:$F874,"")-COUNT($H$108:$H874)+1,0)),"")</f>
        <v>#N/A</v>
      </c>
      <c r="S875" s="39" t="e">
        <f>IF($E875="",IF(INDEX(Mal!Q$9:Q$431,COUNTIF($E$108:$F874,"")-COUNT($H$108:$H874)+1,0)=S874,"",INDEX(Mal!Q$9:Q$431,COUNTIF($E$108:$F874,"")-COUNT($H$108:$H874)+1,0)),"")</f>
        <v>#N/A</v>
      </c>
      <c r="T875" s="39" t="e">
        <f>IF($E875="",IF(INDEX(Mal!R$9:R$431,COUNTIF($E$108:$F874,"")-COUNT($H$108:$H874)+1,0)=T874,"",INDEX(Mal!R$9:R$431,COUNTIF($E$108:$F874,"")-COUNT($H$108:$H874)+1,0)),"")</f>
        <v>#N/A</v>
      </c>
      <c r="U875" s="39" t="e">
        <f>IF($E875="",IF(INDEX(Mal!S$9:S$431,COUNTIF($E$108:$F874,"")-COUNT($H$108:$H874)+1,0)=U874,"",INDEX(Mal!S$9:S$431,COUNTIF($E$108:$F874,"")-COUNT($H$108:$H874)+1,0)),"")</f>
        <v>#N/A</v>
      </c>
      <c r="V875" s="39" t="e">
        <f t="shared" si="44"/>
        <v>#N/A</v>
      </c>
      <c r="W875" s="39" t="e">
        <f>IF(IF(AND(E875="",F875=""),INDEX(Mal!I$9:I$431,(COUNT($H$108:$H875)-COUNTIF($V$108:$V875,"")),0),"")="","",IF(AND(E875="",F875=""),INDEX(Mal!I$9:I$431,(COUNT($H$108:$H875)-COUNTIF($V$108:$V875,"")),0),""))</f>
        <v>#N/A</v>
      </c>
      <c r="X875" s="39" t="e">
        <f>IF($E875="",IF(INDEX(Mal!J$9:J$431,COUNTIF($E$108:$F874,"")-COUNT($H$108:$H874)+1,0)=X874,"",INDEX(Mal!J$9:J$431,COUNTIF($E$108:$F874,"")-COUNT($H$108:$H874)+1,0)),"")</f>
        <v>#N/A</v>
      </c>
      <c r="Y875" s="39" t="e">
        <f>IF(AND(Y874="",$H875=$H874),"",IF(VLOOKUP($H875,Mal!$A$9:$T$431,20,0)='Sales Orders'!Y874,"",VLOOKUP($H875,Mal!$A$9:$T$431,20,0)))</f>
        <v>#N/A</v>
      </c>
      <c r="Z875" s="39" t="e">
        <f t="shared" si="45"/>
        <v>#N/A</v>
      </c>
    </row>
    <row r="876" spans="1:26">
      <c r="A876" t="str">
        <f>IFERROR(IF(VLOOKUP(H876,Mal!$A$9:$A$431,1,0),"","END"),"END")</f>
        <v>END</v>
      </c>
      <c r="B876" s="39" t="e">
        <f>IF($E876="",IF(INDEX(Mal!$D$9:$D$431,COUNTIF($E$108:$F875,"")-COUNT($H$108:$H875)+1,0)=B875,"",INDEX(Mal!$D$9:$D$431,COUNTIF($E$108:$F875,"")-COUNT($H$108:$H875)+1,0)),"")</f>
        <v>#N/A</v>
      </c>
      <c r="C876" s="39" t="e">
        <f t="shared" si="46"/>
        <v>#N/A</v>
      </c>
      <c r="D876" s="39" t="e">
        <f>IF($E876="",IF(INDEX(Mal!$F$9:$F$431,COUNTIF($E$108:$F875,"")-COUNT($H$108:$H875)+1,0)=D875,"",INDEX(Mal!$F$9:$F$431,COUNTIF($E$108:$F875,"")-COUNT($H$108:$H875)+1,0)),"")</f>
        <v>#N/A</v>
      </c>
      <c r="E876" s="39" t="e">
        <f>IF(AND(E875="",$H876=$H875),"",IF(VLOOKUP(H876,Mal!$A$9:$B$431,2,0)='Sales Orders'!E875,"",VLOOKUP($H876,Mal!$A$9:$B$431,2,0)))</f>
        <v>#N/A</v>
      </c>
      <c r="F876" s="39" t="e">
        <f>IF($E876="",IF(INDEX(Mal!$C$9:$C$431,COUNTIF($E$108:$F875,"")-COUNT($H$108:$H875)+1,0)=F875,"",INDEX(Mal!$C$9:$C$431,COUNTIF($E$108:$F875,"")-COUNT($H$108:$H875)+1,0)),"")</f>
        <v>#N/A</v>
      </c>
      <c r="G876" s="39" t="e">
        <f t="shared" si="47"/>
        <v>#N/A</v>
      </c>
      <c r="H876" s="39">
        <f>IF(COUNTIF(Mal!$A$9:$A$431,'Sales Orders'!H875)+COUNTIFS(Mal!$A$9:$A$431,H875,Mal!$B$9:$B$431,"&lt;&gt;")+COUNTIFS(Mal!$A$9:$A$431,H875,Mal!$C$9:$C$431,"&lt;&gt;")=COUNTIF('Sales Orders'!$H$108:H875,'Sales Orders'!H875),'Sales Orders'!H875+1,'Sales Orders'!H875)</f>
        <v>2</v>
      </c>
      <c r="I876" s="39" t="e">
        <f>IF(E876="","",IF(Mal!$C$5="","",Mal!$C$5))</f>
        <v>#N/A</v>
      </c>
      <c r="J876" s="39" t="e">
        <f>IF(AND(J875="",$H876=$H875),"",IF(VLOOKUP($H876,Mal!$A$9:$H$431,7,0)='Sales Orders'!J875,"",VLOOKUP($H876,Mal!$A$9:$H$431,7,0)))</f>
        <v>#N/A</v>
      </c>
      <c r="K876" s="39" t="e">
        <f>IF(AND(K875="",$H876=$H875),"",IF(VLOOKUP($H876,Mal!$A$9:$H$431,8,0)='Sales Orders'!K875,"",VLOOKUP($H876,Mal!$A$9:$H$431,8,0)))</f>
        <v>#N/A</v>
      </c>
      <c r="L876" s="39" t="e">
        <f>IF(E876="","",IF(Mal!$C$6="","",Mal!$C$6))</f>
        <v>#N/A</v>
      </c>
      <c r="M876" s="39" t="e">
        <f>IF($E876="",IF(INDEX(Mal!K$9:K$431,COUNTIF($E$108:$F875,"")-COUNT($H$108:$H875)+1,0)=M875,"",INDEX(Mal!K$9:K$431,COUNTIF($E$108:$F875,"")-COUNT($H$108:$H875)+1,0)),"")</f>
        <v>#N/A</v>
      </c>
      <c r="N876" s="39" t="e">
        <f>IF($E876="",IF(INDEX(Mal!L$9:L$431,COUNTIF($E$108:$F875,"")-COUNT($H$108:$H875)+1,0)=N875,"",INDEX(Mal!L$9:L$431,COUNTIF($E$108:$F875,"")-COUNT($H$108:$H875)+1,0)),"")</f>
        <v>#N/A</v>
      </c>
      <c r="O876" s="39" t="e">
        <f>IF($E876="",IF(INDEX(Mal!M$9:M$431,COUNTIF($E$108:$F875,"")-COUNT($H$108:$H875)+1,0)=O875,"",INDEX(Mal!M$9:M$431,COUNTIF($E$108:$F875,"")-COUNT($H$108:$H875)+1,0)),"")</f>
        <v>#N/A</v>
      </c>
      <c r="P876" s="39" t="e">
        <f>IF($E876="",IF(INDEX(Mal!N$9:N$431,COUNTIF($E$108:$F875,"")-COUNT($H$108:$H875)+1,0)=P875,"",INDEX(Mal!N$9:N$431,COUNTIF($E$108:$F875,"")-COUNT($H$108:$H875)+1,0)),"")</f>
        <v>#N/A</v>
      </c>
      <c r="Q876" s="39" t="e">
        <f>IF($E876="",IF(INDEX(Mal!O$9:O$431,COUNTIF($E$108:$F875,"")-COUNT($H$108:$H875)+1,0)=Q875,"",INDEX(Mal!O$9:O$431,COUNTIF($E$108:$F875,"")-COUNT($H$108:$H875)+1,0)),"")</f>
        <v>#N/A</v>
      </c>
      <c r="R876" s="39" t="e">
        <f>IF($E876="",IF(INDEX(Mal!P$9:P$431,COUNTIF($E$108:$F875,"")-COUNT($H$108:$H875)+1,0)=R875,"",INDEX(Mal!P$9:P$431,COUNTIF($E$108:$F875,"")-COUNT($H$108:$H875)+1,0)),"")</f>
        <v>#N/A</v>
      </c>
      <c r="S876" s="39" t="e">
        <f>IF($E876="",IF(INDEX(Mal!Q$9:Q$431,COUNTIF($E$108:$F875,"")-COUNT($H$108:$H875)+1,0)=S875,"",INDEX(Mal!Q$9:Q$431,COUNTIF($E$108:$F875,"")-COUNT($H$108:$H875)+1,0)),"")</f>
        <v>#N/A</v>
      </c>
      <c r="T876" s="39" t="e">
        <f>IF($E876="",IF(INDEX(Mal!R$9:R$431,COUNTIF($E$108:$F875,"")-COUNT($H$108:$H875)+1,0)=T875,"",INDEX(Mal!R$9:R$431,COUNTIF($E$108:$F875,"")-COUNT($H$108:$H875)+1,0)),"")</f>
        <v>#N/A</v>
      </c>
      <c r="U876" s="39" t="e">
        <f>IF($E876="",IF(INDEX(Mal!S$9:S$431,COUNTIF($E$108:$F875,"")-COUNT($H$108:$H875)+1,0)=U875,"",INDEX(Mal!S$9:S$431,COUNTIF($E$108:$F875,"")-COUNT($H$108:$H875)+1,0)),"")</f>
        <v>#N/A</v>
      </c>
      <c r="V876" s="39" t="e">
        <f t="shared" si="44"/>
        <v>#N/A</v>
      </c>
      <c r="W876" s="39" t="e">
        <f>IF(IF(AND(E876="",F876=""),INDEX(Mal!I$9:I$431,(COUNT($H$108:$H876)-COUNTIF($V$108:$V876,"")),0),"")="","",IF(AND(E876="",F876=""),INDEX(Mal!I$9:I$431,(COUNT($H$108:$H876)-COUNTIF($V$108:$V876,"")),0),""))</f>
        <v>#N/A</v>
      </c>
      <c r="X876" s="39" t="e">
        <f>IF($E876="",IF(INDEX(Mal!J$9:J$431,COUNTIF($E$108:$F875,"")-COUNT($H$108:$H875)+1,0)=X875,"",INDEX(Mal!J$9:J$431,COUNTIF($E$108:$F875,"")-COUNT($H$108:$H875)+1,0)),"")</f>
        <v>#N/A</v>
      </c>
      <c r="Y876" s="39" t="e">
        <f>IF(AND(Y875="",$H876=$H875),"",IF(VLOOKUP($H876,Mal!$A$9:$T$431,20,0)='Sales Orders'!Y875,"",VLOOKUP($H876,Mal!$A$9:$T$431,20,0)))</f>
        <v>#N/A</v>
      </c>
      <c r="Z876" s="39" t="e">
        <f t="shared" si="45"/>
        <v>#N/A</v>
      </c>
    </row>
    <row r="877" spans="1:26">
      <c r="A877" t="str">
        <f>IFERROR(IF(VLOOKUP(H877,Mal!$A$9:$A$431,1,0),"","END"),"END")</f>
        <v>END</v>
      </c>
      <c r="B877" s="39" t="e">
        <f>IF($E877="",IF(INDEX(Mal!$D$9:$D$431,COUNTIF($E$108:$F876,"")-COUNT($H$108:$H876)+1,0)=B876,"",INDEX(Mal!$D$9:$D$431,COUNTIF($E$108:$F876,"")-COUNT($H$108:$H876)+1,0)),"")</f>
        <v>#N/A</v>
      </c>
      <c r="C877" s="39" t="e">
        <f t="shared" si="46"/>
        <v>#N/A</v>
      </c>
      <c r="D877" s="39" t="e">
        <f>IF($E877="",IF(INDEX(Mal!$F$9:$F$431,COUNTIF($E$108:$F876,"")-COUNT($H$108:$H876)+1,0)=D876,"",INDEX(Mal!$F$9:$F$431,COUNTIF($E$108:$F876,"")-COUNT($H$108:$H876)+1,0)),"")</f>
        <v>#N/A</v>
      </c>
      <c r="E877" s="39" t="e">
        <f>IF(AND(E876="",$H877=$H876),"",IF(VLOOKUP(H877,Mal!$A$9:$B$431,2,0)='Sales Orders'!E876,"",VLOOKUP($H877,Mal!$A$9:$B$431,2,0)))</f>
        <v>#N/A</v>
      </c>
      <c r="F877" s="39" t="e">
        <f>IF($E877="",IF(INDEX(Mal!$C$9:$C$431,COUNTIF($E$108:$F876,"")-COUNT($H$108:$H876)+1,0)=F876,"",INDEX(Mal!$C$9:$C$431,COUNTIF($E$108:$F876,"")-COUNT($H$108:$H876)+1,0)),"")</f>
        <v>#N/A</v>
      </c>
      <c r="G877" s="39" t="e">
        <f t="shared" si="47"/>
        <v>#N/A</v>
      </c>
      <c r="H877" s="39">
        <f>IF(COUNTIF(Mal!$A$9:$A$431,'Sales Orders'!H876)+COUNTIFS(Mal!$A$9:$A$431,H876,Mal!$B$9:$B$431,"&lt;&gt;")+COUNTIFS(Mal!$A$9:$A$431,H876,Mal!$C$9:$C$431,"&lt;&gt;")=COUNTIF('Sales Orders'!$H$108:H876,'Sales Orders'!H876),'Sales Orders'!H876+1,'Sales Orders'!H876)</f>
        <v>2</v>
      </c>
      <c r="I877" s="39" t="e">
        <f>IF(E877="","",IF(Mal!$C$5="","",Mal!$C$5))</f>
        <v>#N/A</v>
      </c>
      <c r="J877" s="39" t="e">
        <f>IF(AND(J876="",$H877=$H876),"",IF(VLOOKUP($H877,Mal!$A$9:$H$431,7,0)='Sales Orders'!J876,"",VLOOKUP($H877,Mal!$A$9:$H$431,7,0)))</f>
        <v>#N/A</v>
      </c>
      <c r="K877" s="39" t="e">
        <f>IF(AND(K876="",$H877=$H876),"",IF(VLOOKUP($H877,Mal!$A$9:$H$431,8,0)='Sales Orders'!K876,"",VLOOKUP($H877,Mal!$A$9:$H$431,8,0)))</f>
        <v>#N/A</v>
      </c>
      <c r="L877" s="39" t="e">
        <f>IF(E877="","",IF(Mal!$C$6="","",Mal!$C$6))</f>
        <v>#N/A</v>
      </c>
      <c r="M877" s="39" t="e">
        <f>IF($E877="",IF(INDEX(Mal!K$9:K$431,COUNTIF($E$108:$F876,"")-COUNT($H$108:$H876)+1,0)=M876,"",INDEX(Mal!K$9:K$431,COUNTIF($E$108:$F876,"")-COUNT($H$108:$H876)+1,0)),"")</f>
        <v>#N/A</v>
      </c>
      <c r="N877" s="39" t="e">
        <f>IF($E877="",IF(INDEX(Mal!L$9:L$431,COUNTIF($E$108:$F876,"")-COUNT($H$108:$H876)+1,0)=N876,"",INDEX(Mal!L$9:L$431,COUNTIF($E$108:$F876,"")-COUNT($H$108:$H876)+1,0)),"")</f>
        <v>#N/A</v>
      </c>
      <c r="O877" s="39" t="e">
        <f>IF($E877="",IF(INDEX(Mal!M$9:M$431,COUNTIF($E$108:$F876,"")-COUNT($H$108:$H876)+1,0)=O876,"",INDEX(Mal!M$9:M$431,COUNTIF($E$108:$F876,"")-COUNT($H$108:$H876)+1,0)),"")</f>
        <v>#N/A</v>
      </c>
      <c r="P877" s="39" t="e">
        <f>IF($E877="",IF(INDEX(Mal!N$9:N$431,COUNTIF($E$108:$F876,"")-COUNT($H$108:$H876)+1,0)=P876,"",INDEX(Mal!N$9:N$431,COUNTIF($E$108:$F876,"")-COUNT($H$108:$H876)+1,0)),"")</f>
        <v>#N/A</v>
      </c>
      <c r="Q877" s="39" t="e">
        <f>IF($E877="",IF(INDEX(Mal!O$9:O$431,COUNTIF($E$108:$F876,"")-COUNT($H$108:$H876)+1,0)=Q876,"",INDEX(Mal!O$9:O$431,COUNTIF($E$108:$F876,"")-COUNT($H$108:$H876)+1,0)),"")</f>
        <v>#N/A</v>
      </c>
      <c r="R877" s="39" t="e">
        <f>IF($E877="",IF(INDEX(Mal!P$9:P$431,COUNTIF($E$108:$F876,"")-COUNT($H$108:$H876)+1,0)=R876,"",INDEX(Mal!P$9:P$431,COUNTIF($E$108:$F876,"")-COUNT($H$108:$H876)+1,0)),"")</f>
        <v>#N/A</v>
      </c>
      <c r="S877" s="39" t="e">
        <f>IF($E877="",IF(INDEX(Mal!Q$9:Q$431,COUNTIF($E$108:$F876,"")-COUNT($H$108:$H876)+1,0)=S876,"",INDEX(Mal!Q$9:Q$431,COUNTIF($E$108:$F876,"")-COUNT($H$108:$H876)+1,0)),"")</f>
        <v>#N/A</v>
      </c>
      <c r="T877" s="39" t="e">
        <f>IF($E877="",IF(INDEX(Mal!R$9:R$431,COUNTIF($E$108:$F876,"")-COUNT($H$108:$H876)+1,0)=T876,"",INDEX(Mal!R$9:R$431,COUNTIF($E$108:$F876,"")-COUNT($H$108:$H876)+1,0)),"")</f>
        <v>#N/A</v>
      </c>
      <c r="U877" s="39" t="e">
        <f>IF($E877="",IF(INDEX(Mal!S$9:S$431,COUNTIF($E$108:$F876,"")-COUNT($H$108:$H876)+1,0)=U876,"",INDEX(Mal!S$9:S$431,COUNTIF($E$108:$F876,"")-COUNT($H$108:$H876)+1,0)),"")</f>
        <v>#N/A</v>
      </c>
      <c r="V877" s="39" t="e">
        <f t="shared" ref="V877:V940" si="48">IF(E877="",IF(F877="",IF(F876="",V876+1,1),""),"")</f>
        <v>#N/A</v>
      </c>
      <c r="W877" s="39" t="e">
        <f>IF(IF(AND(E877="",F877=""),INDEX(Mal!I$9:I$431,(COUNT($H$108:$H877)-COUNTIF($V$108:$V877,"")),0),"")="","",IF(AND(E877="",F877=""),INDEX(Mal!I$9:I$431,(COUNT($H$108:$H877)-COUNTIF($V$108:$V877,"")),0),""))</f>
        <v>#N/A</v>
      </c>
      <c r="X877" s="39" t="e">
        <f>IF($E877="",IF(INDEX(Mal!J$9:J$431,COUNTIF($E$108:$F876,"")-COUNT($H$108:$H876)+1,0)=X876,"",INDEX(Mal!J$9:J$431,COUNTIF($E$108:$F876,"")-COUNT($H$108:$H876)+1,0)),"")</f>
        <v>#N/A</v>
      </c>
      <c r="Y877" s="39" t="e">
        <f>IF(AND(Y876="",$H877=$H876),"",IF(VLOOKUP($H877,Mal!$A$9:$T$431,20,0)='Sales Orders'!Y876,"",VLOOKUP($H877,Mal!$A$9:$T$431,20,0)))</f>
        <v>#N/A</v>
      </c>
      <c r="Z877" s="39" t="e">
        <f t="shared" ref="Z877:Z940" si="49">IF(F877="","",IF(D877="",0,1))</f>
        <v>#N/A</v>
      </c>
    </row>
    <row r="878" spans="1:26">
      <c r="A878" t="str">
        <f>IFERROR(IF(VLOOKUP(H878,Mal!$A$9:$A$431,1,0),"","END"),"END")</f>
        <v>END</v>
      </c>
      <c r="B878" s="39" t="e">
        <f>IF($E878="",IF(INDEX(Mal!$D$9:$D$431,COUNTIF($E$108:$F877,"")-COUNT($H$108:$H877)+1,0)=B877,"",INDEX(Mal!$D$9:$D$431,COUNTIF($E$108:$F877,"")-COUNT($H$108:$H877)+1,0)),"")</f>
        <v>#N/A</v>
      </c>
      <c r="C878" s="39" t="e">
        <f t="shared" ref="C878:C941" si="50">D878</f>
        <v>#N/A</v>
      </c>
      <c r="D878" s="39" t="e">
        <f>IF($E878="",IF(INDEX(Mal!$F$9:$F$431,COUNTIF($E$108:$F877,"")-COUNT($H$108:$H877)+1,0)=D877,"",INDEX(Mal!$F$9:$F$431,COUNTIF($E$108:$F877,"")-COUNT($H$108:$H877)+1,0)),"")</f>
        <v>#N/A</v>
      </c>
      <c r="E878" s="39" t="e">
        <f>IF(AND(E877="",$H878=$H877),"",IF(VLOOKUP(H878,Mal!$A$9:$B$431,2,0)='Sales Orders'!E877,"",VLOOKUP($H878,Mal!$A$9:$B$431,2,0)))</f>
        <v>#N/A</v>
      </c>
      <c r="F878" s="39" t="e">
        <f>IF($E878="",IF(INDEX(Mal!$C$9:$C$431,COUNTIF($E$108:$F877,"")-COUNT($H$108:$H877)+1,0)=F877,"",INDEX(Mal!$C$9:$C$431,COUNTIF($E$108:$F877,"")-COUNT($H$108:$H877)+1,0)),"")</f>
        <v>#N/A</v>
      </c>
      <c r="G878" s="39" t="e">
        <f t="shared" ref="G878:G941" si="51">IF(H878=H877,IF(F878="",G877,G877+1),0)</f>
        <v>#N/A</v>
      </c>
      <c r="H878" s="39">
        <f>IF(COUNTIF(Mal!$A$9:$A$431,'Sales Orders'!H877)+COUNTIFS(Mal!$A$9:$A$431,H877,Mal!$B$9:$B$431,"&lt;&gt;")+COUNTIFS(Mal!$A$9:$A$431,H877,Mal!$C$9:$C$431,"&lt;&gt;")=COUNTIF('Sales Orders'!$H$108:H877,'Sales Orders'!H877),'Sales Orders'!H877+1,'Sales Orders'!H877)</f>
        <v>2</v>
      </c>
      <c r="I878" s="39" t="e">
        <f>IF(E878="","",IF(Mal!$C$5="","",Mal!$C$5))</f>
        <v>#N/A</v>
      </c>
      <c r="J878" s="39" t="e">
        <f>IF(AND(J877="",$H878=$H877),"",IF(VLOOKUP($H878,Mal!$A$9:$H$431,7,0)='Sales Orders'!J877,"",VLOOKUP($H878,Mal!$A$9:$H$431,7,0)))</f>
        <v>#N/A</v>
      </c>
      <c r="K878" s="39" t="e">
        <f>IF(AND(K877="",$H878=$H877),"",IF(VLOOKUP($H878,Mal!$A$9:$H$431,8,0)='Sales Orders'!K877,"",VLOOKUP($H878,Mal!$A$9:$H$431,8,0)))</f>
        <v>#N/A</v>
      </c>
      <c r="L878" s="39" t="e">
        <f>IF(E878="","",IF(Mal!$C$6="","",Mal!$C$6))</f>
        <v>#N/A</v>
      </c>
      <c r="M878" s="39" t="e">
        <f>IF($E878="",IF(INDEX(Mal!K$9:K$431,COUNTIF($E$108:$F877,"")-COUNT($H$108:$H877)+1,0)=M877,"",INDEX(Mal!K$9:K$431,COUNTIF($E$108:$F877,"")-COUNT($H$108:$H877)+1,0)),"")</f>
        <v>#N/A</v>
      </c>
      <c r="N878" s="39" t="e">
        <f>IF($E878="",IF(INDEX(Mal!L$9:L$431,COUNTIF($E$108:$F877,"")-COUNT($H$108:$H877)+1,0)=N877,"",INDEX(Mal!L$9:L$431,COUNTIF($E$108:$F877,"")-COUNT($H$108:$H877)+1,0)),"")</f>
        <v>#N/A</v>
      </c>
      <c r="O878" s="39" t="e">
        <f>IF($E878="",IF(INDEX(Mal!M$9:M$431,COUNTIF($E$108:$F877,"")-COUNT($H$108:$H877)+1,0)=O877,"",INDEX(Mal!M$9:M$431,COUNTIF($E$108:$F877,"")-COUNT($H$108:$H877)+1,0)),"")</f>
        <v>#N/A</v>
      </c>
      <c r="P878" s="39" t="e">
        <f>IF($E878="",IF(INDEX(Mal!N$9:N$431,COUNTIF($E$108:$F877,"")-COUNT($H$108:$H877)+1,0)=P877,"",INDEX(Mal!N$9:N$431,COUNTIF($E$108:$F877,"")-COUNT($H$108:$H877)+1,0)),"")</f>
        <v>#N/A</v>
      </c>
      <c r="Q878" s="39" t="e">
        <f>IF($E878="",IF(INDEX(Mal!O$9:O$431,COUNTIF($E$108:$F877,"")-COUNT($H$108:$H877)+1,0)=Q877,"",INDEX(Mal!O$9:O$431,COUNTIF($E$108:$F877,"")-COUNT($H$108:$H877)+1,0)),"")</f>
        <v>#N/A</v>
      </c>
      <c r="R878" s="39" t="e">
        <f>IF($E878="",IF(INDEX(Mal!P$9:P$431,COUNTIF($E$108:$F877,"")-COUNT($H$108:$H877)+1,0)=R877,"",INDEX(Mal!P$9:P$431,COUNTIF($E$108:$F877,"")-COUNT($H$108:$H877)+1,0)),"")</f>
        <v>#N/A</v>
      </c>
      <c r="S878" s="39" t="e">
        <f>IF($E878="",IF(INDEX(Mal!Q$9:Q$431,COUNTIF($E$108:$F877,"")-COUNT($H$108:$H877)+1,0)=S877,"",INDEX(Mal!Q$9:Q$431,COUNTIF($E$108:$F877,"")-COUNT($H$108:$H877)+1,0)),"")</f>
        <v>#N/A</v>
      </c>
      <c r="T878" s="39" t="e">
        <f>IF($E878="",IF(INDEX(Mal!R$9:R$431,COUNTIF($E$108:$F877,"")-COUNT($H$108:$H877)+1,0)=T877,"",INDEX(Mal!R$9:R$431,COUNTIF($E$108:$F877,"")-COUNT($H$108:$H877)+1,0)),"")</f>
        <v>#N/A</v>
      </c>
      <c r="U878" s="39" t="e">
        <f>IF($E878="",IF(INDEX(Mal!S$9:S$431,COUNTIF($E$108:$F877,"")-COUNT($H$108:$H877)+1,0)=U877,"",INDEX(Mal!S$9:S$431,COUNTIF($E$108:$F877,"")-COUNT($H$108:$H877)+1,0)),"")</f>
        <v>#N/A</v>
      </c>
      <c r="V878" s="39" t="e">
        <f t="shared" si="48"/>
        <v>#N/A</v>
      </c>
      <c r="W878" s="39" t="e">
        <f>IF(IF(AND(E878="",F878=""),INDEX(Mal!I$9:I$431,(COUNT($H$108:$H878)-COUNTIF($V$108:$V878,"")),0),"")="","",IF(AND(E878="",F878=""),INDEX(Mal!I$9:I$431,(COUNT($H$108:$H878)-COUNTIF($V$108:$V878,"")),0),""))</f>
        <v>#N/A</v>
      </c>
      <c r="X878" s="39" t="e">
        <f>IF($E878="",IF(INDEX(Mal!J$9:J$431,COUNTIF($E$108:$F877,"")-COUNT($H$108:$H877)+1,0)=X877,"",INDEX(Mal!J$9:J$431,COUNTIF($E$108:$F877,"")-COUNT($H$108:$H877)+1,0)),"")</f>
        <v>#N/A</v>
      </c>
      <c r="Y878" s="39" t="e">
        <f>IF(AND(Y877="",$H878=$H877),"",IF(VLOOKUP($H878,Mal!$A$9:$T$431,20,0)='Sales Orders'!Y877,"",VLOOKUP($H878,Mal!$A$9:$T$431,20,0)))</f>
        <v>#N/A</v>
      </c>
      <c r="Z878" s="39" t="e">
        <f t="shared" si="49"/>
        <v>#N/A</v>
      </c>
    </row>
    <row r="879" spans="1:26">
      <c r="A879" t="str">
        <f>IFERROR(IF(VLOOKUP(H879,Mal!$A$9:$A$431,1,0),"","END"),"END")</f>
        <v>END</v>
      </c>
      <c r="B879" s="39" t="e">
        <f>IF($E879="",IF(INDEX(Mal!$D$9:$D$431,COUNTIF($E$108:$F878,"")-COUNT($H$108:$H878)+1,0)=B878,"",INDEX(Mal!$D$9:$D$431,COUNTIF($E$108:$F878,"")-COUNT($H$108:$H878)+1,0)),"")</f>
        <v>#N/A</v>
      </c>
      <c r="C879" s="39" t="e">
        <f t="shared" si="50"/>
        <v>#N/A</v>
      </c>
      <c r="D879" s="39" t="e">
        <f>IF($E879="",IF(INDEX(Mal!$F$9:$F$431,COUNTIF($E$108:$F878,"")-COUNT($H$108:$H878)+1,0)=D878,"",INDEX(Mal!$F$9:$F$431,COUNTIF($E$108:$F878,"")-COUNT($H$108:$H878)+1,0)),"")</f>
        <v>#N/A</v>
      </c>
      <c r="E879" s="39" t="e">
        <f>IF(AND(E878="",$H879=$H878),"",IF(VLOOKUP(H879,Mal!$A$9:$B$431,2,0)='Sales Orders'!E878,"",VLOOKUP($H879,Mal!$A$9:$B$431,2,0)))</f>
        <v>#N/A</v>
      </c>
      <c r="F879" s="39" t="e">
        <f>IF($E879="",IF(INDEX(Mal!$C$9:$C$431,COUNTIF($E$108:$F878,"")-COUNT($H$108:$H878)+1,0)=F878,"",INDEX(Mal!$C$9:$C$431,COUNTIF($E$108:$F878,"")-COUNT($H$108:$H878)+1,0)),"")</f>
        <v>#N/A</v>
      </c>
      <c r="G879" s="39" t="e">
        <f t="shared" si="51"/>
        <v>#N/A</v>
      </c>
      <c r="H879" s="39">
        <f>IF(COUNTIF(Mal!$A$9:$A$431,'Sales Orders'!H878)+COUNTIFS(Mal!$A$9:$A$431,H878,Mal!$B$9:$B$431,"&lt;&gt;")+COUNTIFS(Mal!$A$9:$A$431,H878,Mal!$C$9:$C$431,"&lt;&gt;")=COUNTIF('Sales Orders'!$H$108:H878,'Sales Orders'!H878),'Sales Orders'!H878+1,'Sales Orders'!H878)</f>
        <v>2</v>
      </c>
      <c r="I879" s="39" t="e">
        <f>IF(E879="","",IF(Mal!$C$5="","",Mal!$C$5))</f>
        <v>#N/A</v>
      </c>
      <c r="J879" s="39" t="e">
        <f>IF(AND(J878="",$H879=$H878),"",IF(VLOOKUP($H879,Mal!$A$9:$H$431,7,0)='Sales Orders'!J878,"",VLOOKUP($H879,Mal!$A$9:$H$431,7,0)))</f>
        <v>#N/A</v>
      </c>
      <c r="K879" s="39" t="e">
        <f>IF(AND(K878="",$H879=$H878),"",IF(VLOOKUP($H879,Mal!$A$9:$H$431,8,0)='Sales Orders'!K878,"",VLOOKUP($H879,Mal!$A$9:$H$431,8,0)))</f>
        <v>#N/A</v>
      </c>
      <c r="L879" s="39" t="e">
        <f>IF(E879="","",IF(Mal!$C$6="","",Mal!$C$6))</f>
        <v>#N/A</v>
      </c>
      <c r="M879" s="39" t="e">
        <f>IF($E879="",IF(INDEX(Mal!K$9:K$431,COUNTIF($E$108:$F878,"")-COUNT($H$108:$H878)+1,0)=M878,"",INDEX(Mal!K$9:K$431,COUNTIF($E$108:$F878,"")-COUNT($H$108:$H878)+1,0)),"")</f>
        <v>#N/A</v>
      </c>
      <c r="N879" s="39" t="e">
        <f>IF($E879="",IF(INDEX(Mal!L$9:L$431,COUNTIF($E$108:$F878,"")-COUNT($H$108:$H878)+1,0)=N878,"",INDEX(Mal!L$9:L$431,COUNTIF($E$108:$F878,"")-COUNT($H$108:$H878)+1,0)),"")</f>
        <v>#N/A</v>
      </c>
      <c r="O879" s="39" t="e">
        <f>IF($E879="",IF(INDEX(Mal!M$9:M$431,COUNTIF($E$108:$F878,"")-COUNT($H$108:$H878)+1,0)=O878,"",INDEX(Mal!M$9:M$431,COUNTIF($E$108:$F878,"")-COUNT($H$108:$H878)+1,0)),"")</f>
        <v>#N/A</v>
      </c>
      <c r="P879" s="39" t="e">
        <f>IF($E879="",IF(INDEX(Mal!N$9:N$431,COUNTIF($E$108:$F878,"")-COUNT($H$108:$H878)+1,0)=P878,"",INDEX(Mal!N$9:N$431,COUNTIF($E$108:$F878,"")-COUNT($H$108:$H878)+1,0)),"")</f>
        <v>#N/A</v>
      </c>
      <c r="Q879" s="39" t="e">
        <f>IF($E879="",IF(INDEX(Mal!O$9:O$431,COUNTIF($E$108:$F878,"")-COUNT($H$108:$H878)+1,0)=Q878,"",INDEX(Mal!O$9:O$431,COUNTIF($E$108:$F878,"")-COUNT($H$108:$H878)+1,0)),"")</f>
        <v>#N/A</v>
      </c>
      <c r="R879" s="39" t="e">
        <f>IF($E879="",IF(INDEX(Mal!P$9:P$431,COUNTIF($E$108:$F878,"")-COUNT($H$108:$H878)+1,0)=R878,"",INDEX(Mal!P$9:P$431,COUNTIF($E$108:$F878,"")-COUNT($H$108:$H878)+1,0)),"")</f>
        <v>#N/A</v>
      </c>
      <c r="S879" s="39" t="e">
        <f>IF($E879="",IF(INDEX(Mal!Q$9:Q$431,COUNTIF($E$108:$F878,"")-COUNT($H$108:$H878)+1,0)=S878,"",INDEX(Mal!Q$9:Q$431,COUNTIF($E$108:$F878,"")-COUNT($H$108:$H878)+1,0)),"")</f>
        <v>#N/A</v>
      </c>
      <c r="T879" s="39" t="e">
        <f>IF($E879="",IF(INDEX(Mal!R$9:R$431,COUNTIF($E$108:$F878,"")-COUNT($H$108:$H878)+1,0)=T878,"",INDEX(Mal!R$9:R$431,COUNTIF($E$108:$F878,"")-COUNT($H$108:$H878)+1,0)),"")</f>
        <v>#N/A</v>
      </c>
      <c r="U879" s="39" t="e">
        <f>IF($E879="",IF(INDEX(Mal!S$9:S$431,COUNTIF($E$108:$F878,"")-COUNT($H$108:$H878)+1,0)=U878,"",INDEX(Mal!S$9:S$431,COUNTIF($E$108:$F878,"")-COUNT($H$108:$H878)+1,0)),"")</f>
        <v>#N/A</v>
      </c>
      <c r="V879" s="39" t="e">
        <f t="shared" si="48"/>
        <v>#N/A</v>
      </c>
      <c r="W879" s="39" t="e">
        <f>IF(IF(AND(E879="",F879=""),INDEX(Mal!I$9:I$431,(COUNT($H$108:$H879)-COUNTIF($V$108:$V879,"")),0),"")="","",IF(AND(E879="",F879=""),INDEX(Mal!I$9:I$431,(COUNT($H$108:$H879)-COUNTIF($V$108:$V879,"")),0),""))</f>
        <v>#N/A</v>
      </c>
      <c r="X879" s="39" t="e">
        <f>IF($E879="",IF(INDEX(Mal!J$9:J$431,COUNTIF($E$108:$F878,"")-COUNT($H$108:$H878)+1,0)=X878,"",INDEX(Mal!J$9:J$431,COUNTIF($E$108:$F878,"")-COUNT($H$108:$H878)+1,0)),"")</f>
        <v>#N/A</v>
      </c>
      <c r="Y879" s="39" t="e">
        <f>IF(AND(Y878="",$H879=$H878),"",IF(VLOOKUP($H879,Mal!$A$9:$T$431,20,0)='Sales Orders'!Y878,"",VLOOKUP($H879,Mal!$A$9:$T$431,20,0)))</f>
        <v>#N/A</v>
      </c>
      <c r="Z879" s="39" t="e">
        <f t="shared" si="49"/>
        <v>#N/A</v>
      </c>
    </row>
    <row r="880" spans="1:26">
      <c r="A880" t="str">
        <f>IFERROR(IF(VLOOKUP(H880,Mal!$A$9:$A$431,1,0),"","END"),"END")</f>
        <v>END</v>
      </c>
      <c r="B880" s="39" t="e">
        <f>IF($E880="",IF(INDEX(Mal!$D$9:$D$431,COUNTIF($E$108:$F879,"")-COUNT($H$108:$H879)+1,0)=B879,"",INDEX(Mal!$D$9:$D$431,COUNTIF($E$108:$F879,"")-COUNT($H$108:$H879)+1,0)),"")</f>
        <v>#N/A</v>
      </c>
      <c r="C880" s="39" t="e">
        <f t="shared" si="50"/>
        <v>#N/A</v>
      </c>
      <c r="D880" s="39" t="e">
        <f>IF($E880="",IF(INDEX(Mal!$F$9:$F$431,COUNTIF($E$108:$F879,"")-COUNT($H$108:$H879)+1,0)=D879,"",INDEX(Mal!$F$9:$F$431,COUNTIF($E$108:$F879,"")-COUNT($H$108:$H879)+1,0)),"")</f>
        <v>#N/A</v>
      </c>
      <c r="E880" s="39" t="e">
        <f>IF(AND(E879="",$H880=$H879),"",IF(VLOOKUP(H880,Mal!$A$9:$B$431,2,0)='Sales Orders'!E879,"",VLOOKUP($H880,Mal!$A$9:$B$431,2,0)))</f>
        <v>#N/A</v>
      </c>
      <c r="F880" s="39" t="e">
        <f>IF($E880="",IF(INDEX(Mal!$C$9:$C$431,COUNTIF($E$108:$F879,"")-COUNT($H$108:$H879)+1,0)=F879,"",INDEX(Mal!$C$9:$C$431,COUNTIF($E$108:$F879,"")-COUNT($H$108:$H879)+1,0)),"")</f>
        <v>#N/A</v>
      </c>
      <c r="G880" s="39" t="e">
        <f t="shared" si="51"/>
        <v>#N/A</v>
      </c>
      <c r="H880" s="39">
        <f>IF(COUNTIF(Mal!$A$9:$A$431,'Sales Orders'!H879)+COUNTIFS(Mal!$A$9:$A$431,H879,Mal!$B$9:$B$431,"&lt;&gt;")+COUNTIFS(Mal!$A$9:$A$431,H879,Mal!$C$9:$C$431,"&lt;&gt;")=COUNTIF('Sales Orders'!$H$108:H879,'Sales Orders'!H879),'Sales Orders'!H879+1,'Sales Orders'!H879)</f>
        <v>2</v>
      </c>
      <c r="I880" s="39" t="e">
        <f>IF(E880="","",IF(Mal!$C$5="","",Mal!$C$5))</f>
        <v>#N/A</v>
      </c>
      <c r="J880" s="39" t="e">
        <f>IF(AND(J879="",$H880=$H879),"",IF(VLOOKUP($H880,Mal!$A$9:$H$431,7,0)='Sales Orders'!J879,"",VLOOKUP($H880,Mal!$A$9:$H$431,7,0)))</f>
        <v>#N/A</v>
      </c>
      <c r="K880" s="39" t="e">
        <f>IF(AND(K879="",$H880=$H879),"",IF(VLOOKUP($H880,Mal!$A$9:$H$431,8,0)='Sales Orders'!K879,"",VLOOKUP($H880,Mal!$A$9:$H$431,8,0)))</f>
        <v>#N/A</v>
      </c>
      <c r="L880" s="39" t="e">
        <f>IF(E880="","",IF(Mal!$C$6="","",Mal!$C$6))</f>
        <v>#N/A</v>
      </c>
      <c r="M880" s="39" t="e">
        <f>IF($E880="",IF(INDEX(Mal!K$9:K$431,COUNTIF($E$108:$F879,"")-COUNT($H$108:$H879)+1,0)=M879,"",INDEX(Mal!K$9:K$431,COUNTIF($E$108:$F879,"")-COUNT($H$108:$H879)+1,0)),"")</f>
        <v>#N/A</v>
      </c>
      <c r="N880" s="39" t="e">
        <f>IF($E880="",IF(INDEX(Mal!L$9:L$431,COUNTIF($E$108:$F879,"")-COUNT($H$108:$H879)+1,0)=N879,"",INDEX(Mal!L$9:L$431,COUNTIF($E$108:$F879,"")-COUNT($H$108:$H879)+1,0)),"")</f>
        <v>#N/A</v>
      </c>
      <c r="O880" s="39" t="e">
        <f>IF($E880="",IF(INDEX(Mal!M$9:M$431,COUNTIF($E$108:$F879,"")-COUNT($H$108:$H879)+1,0)=O879,"",INDEX(Mal!M$9:M$431,COUNTIF($E$108:$F879,"")-COUNT($H$108:$H879)+1,0)),"")</f>
        <v>#N/A</v>
      </c>
      <c r="P880" s="39" t="e">
        <f>IF($E880="",IF(INDEX(Mal!N$9:N$431,COUNTIF($E$108:$F879,"")-COUNT($H$108:$H879)+1,0)=P879,"",INDEX(Mal!N$9:N$431,COUNTIF($E$108:$F879,"")-COUNT($H$108:$H879)+1,0)),"")</f>
        <v>#N/A</v>
      </c>
      <c r="Q880" s="39" t="e">
        <f>IF($E880="",IF(INDEX(Mal!O$9:O$431,COUNTIF($E$108:$F879,"")-COUNT($H$108:$H879)+1,0)=Q879,"",INDEX(Mal!O$9:O$431,COUNTIF($E$108:$F879,"")-COUNT($H$108:$H879)+1,0)),"")</f>
        <v>#N/A</v>
      </c>
      <c r="R880" s="39" t="e">
        <f>IF($E880="",IF(INDEX(Mal!P$9:P$431,COUNTIF($E$108:$F879,"")-COUNT($H$108:$H879)+1,0)=R879,"",INDEX(Mal!P$9:P$431,COUNTIF($E$108:$F879,"")-COUNT($H$108:$H879)+1,0)),"")</f>
        <v>#N/A</v>
      </c>
      <c r="S880" s="39" t="e">
        <f>IF($E880="",IF(INDEX(Mal!Q$9:Q$431,COUNTIF($E$108:$F879,"")-COUNT($H$108:$H879)+1,0)=S879,"",INDEX(Mal!Q$9:Q$431,COUNTIF($E$108:$F879,"")-COUNT($H$108:$H879)+1,0)),"")</f>
        <v>#N/A</v>
      </c>
      <c r="T880" s="39" t="e">
        <f>IF($E880="",IF(INDEX(Mal!R$9:R$431,COUNTIF($E$108:$F879,"")-COUNT($H$108:$H879)+1,0)=T879,"",INDEX(Mal!R$9:R$431,COUNTIF($E$108:$F879,"")-COUNT($H$108:$H879)+1,0)),"")</f>
        <v>#N/A</v>
      </c>
      <c r="U880" s="39" t="e">
        <f>IF($E880="",IF(INDEX(Mal!S$9:S$431,COUNTIF($E$108:$F879,"")-COUNT($H$108:$H879)+1,0)=U879,"",INDEX(Mal!S$9:S$431,COUNTIF($E$108:$F879,"")-COUNT($H$108:$H879)+1,0)),"")</f>
        <v>#N/A</v>
      </c>
      <c r="V880" s="39" t="e">
        <f t="shared" si="48"/>
        <v>#N/A</v>
      </c>
      <c r="W880" s="39" t="e">
        <f>IF(IF(AND(E880="",F880=""),INDEX(Mal!I$9:I$431,(COUNT($H$108:$H880)-COUNTIF($V$108:$V880,"")),0),"")="","",IF(AND(E880="",F880=""),INDEX(Mal!I$9:I$431,(COUNT($H$108:$H880)-COUNTIF($V$108:$V880,"")),0),""))</f>
        <v>#N/A</v>
      </c>
      <c r="X880" s="39" t="e">
        <f>IF($E880="",IF(INDEX(Mal!J$9:J$431,COUNTIF($E$108:$F879,"")-COUNT($H$108:$H879)+1,0)=X879,"",INDEX(Mal!J$9:J$431,COUNTIF($E$108:$F879,"")-COUNT($H$108:$H879)+1,0)),"")</f>
        <v>#N/A</v>
      </c>
      <c r="Y880" s="39" t="e">
        <f>IF(AND(Y879="",$H880=$H879),"",IF(VLOOKUP($H880,Mal!$A$9:$T$431,20,0)='Sales Orders'!Y879,"",VLOOKUP($H880,Mal!$A$9:$T$431,20,0)))</f>
        <v>#N/A</v>
      </c>
      <c r="Z880" s="39" t="e">
        <f t="shared" si="49"/>
        <v>#N/A</v>
      </c>
    </row>
    <row r="881" spans="1:26">
      <c r="A881" t="str">
        <f>IFERROR(IF(VLOOKUP(H881,Mal!$A$9:$A$431,1,0),"","END"),"END")</f>
        <v>END</v>
      </c>
      <c r="B881" s="39" t="e">
        <f>IF($E881="",IF(INDEX(Mal!$D$9:$D$431,COUNTIF($E$108:$F880,"")-COUNT($H$108:$H880)+1,0)=B880,"",INDEX(Mal!$D$9:$D$431,COUNTIF($E$108:$F880,"")-COUNT($H$108:$H880)+1,0)),"")</f>
        <v>#N/A</v>
      </c>
      <c r="C881" s="39" t="e">
        <f t="shared" si="50"/>
        <v>#N/A</v>
      </c>
      <c r="D881" s="39" t="e">
        <f>IF($E881="",IF(INDEX(Mal!$F$9:$F$431,COUNTIF($E$108:$F880,"")-COUNT($H$108:$H880)+1,0)=D880,"",INDEX(Mal!$F$9:$F$431,COUNTIF($E$108:$F880,"")-COUNT($H$108:$H880)+1,0)),"")</f>
        <v>#N/A</v>
      </c>
      <c r="E881" s="39" t="e">
        <f>IF(AND(E880="",$H881=$H880),"",IF(VLOOKUP(H881,Mal!$A$9:$B$431,2,0)='Sales Orders'!E880,"",VLOOKUP($H881,Mal!$A$9:$B$431,2,0)))</f>
        <v>#N/A</v>
      </c>
      <c r="F881" s="39" t="e">
        <f>IF($E881="",IF(INDEX(Mal!$C$9:$C$431,COUNTIF($E$108:$F880,"")-COUNT($H$108:$H880)+1,0)=F880,"",INDEX(Mal!$C$9:$C$431,COUNTIF($E$108:$F880,"")-COUNT($H$108:$H880)+1,0)),"")</f>
        <v>#N/A</v>
      </c>
      <c r="G881" s="39" t="e">
        <f t="shared" si="51"/>
        <v>#N/A</v>
      </c>
      <c r="H881" s="39">
        <f>IF(COUNTIF(Mal!$A$9:$A$431,'Sales Orders'!H880)+COUNTIFS(Mal!$A$9:$A$431,H880,Mal!$B$9:$B$431,"&lt;&gt;")+COUNTIFS(Mal!$A$9:$A$431,H880,Mal!$C$9:$C$431,"&lt;&gt;")=COUNTIF('Sales Orders'!$H$108:H880,'Sales Orders'!H880),'Sales Orders'!H880+1,'Sales Orders'!H880)</f>
        <v>2</v>
      </c>
      <c r="I881" s="39" t="e">
        <f>IF(E881="","",IF(Mal!$C$5="","",Mal!$C$5))</f>
        <v>#N/A</v>
      </c>
      <c r="J881" s="39" t="e">
        <f>IF(AND(J880="",$H881=$H880),"",IF(VLOOKUP($H881,Mal!$A$9:$H$431,7,0)='Sales Orders'!J880,"",VLOOKUP($H881,Mal!$A$9:$H$431,7,0)))</f>
        <v>#N/A</v>
      </c>
      <c r="K881" s="39" t="e">
        <f>IF(AND(K880="",$H881=$H880),"",IF(VLOOKUP($H881,Mal!$A$9:$H$431,8,0)='Sales Orders'!K880,"",VLOOKUP($H881,Mal!$A$9:$H$431,8,0)))</f>
        <v>#N/A</v>
      </c>
      <c r="L881" s="39" t="e">
        <f>IF(E881="","",IF(Mal!$C$6="","",Mal!$C$6))</f>
        <v>#N/A</v>
      </c>
      <c r="M881" s="39" t="e">
        <f>IF($E881="",IF(INDEX(Mal!K$9:K$431,COUNTIF($E$108:$F880,"")-COUNT($H$108:$H880)+1,0)=M880,"",INDEX(Mal!K$9:K$431,COUNTIF($E$108:$F880,"")-COUNT($H$108:$H880)+1,0)),"")</f>
        <v>#N/A</v>
      </c>
      <c r="N881" s="39" t="e">
        <f>IF($E881="",IF(INDEX(Mal!L$9:L$431,COUNTIF($E$108:$F880,"")-COUNT($H$108:$H880)+1,0)=N880,"",INDEX(Mal!L$9:L$431,COUNTIF($E$108:$F880,"")-COUNT($H$108:$H880)+1,0)),"")</f>
        <v>#N/A</v>
      </c>
      <c r="O881" s="39" t="e">
        <f>IF($E881="",IF(INDEX(Mal!M$9:M$431,COUNTIF($E$108:$F880,"")-COUNT($H$108:$H880)+1,0)=O880,"",INDEX(Mal!M$9:M$431,COUNTIF($E$108:$F880,"")-COUNT($H$108:$H880)+1,0)),"")</f>
        <v>#N/A</v>
      </c>
      <c r="P881" s="39" t="e">
        <f>IF($E881="",IF(INDEX(Mal!N$9:N$431,COUNTIF($E$108:$F880,"")-COUNT($H$108:$H880)+1,0)=P880,"",INDEX(Mal!N$9:N$431,COUNTIF($E$108:$F880,"")-COUNT($H$108:$H880)+1,0)),"")</f>
        <v>#N/A</v>
      </c>
      <c r="Q881" s="39" t="e">
        <f>IF($E881="",IF(INDEX(Mal!O$9:O$431,COUNTIF($E$108:$F880,"")-COUNT($H$108:$H880)+1,0)=Q880,"",INDEX(Mal!O$9:O$431,COUNTIF($E$108:$F880,"")-COUNT($H$108:$H880)+1,0)),"")</f>
        <v>#N/A</v>
      </c>
      <c r="R881" s="39" t="e">
        <f>IF($E881="",IF(INDEX(Mal!P$9:P$431,COUNTIF($E$108:$F880,"")-COUNT($H$108:$H880)+1,0)=R880,"",INDEX(Mal!P$9:P$431,COUNTIF($E$108:$F880,"")-COUNT($H$108:$H880)+1,0)),"")</f>
        <v>#N/A</v>
      </c>
      <c r="S881" s="39" t="e">
        <f>IF($E881="",IF(INDEX(Mal!Q$9:Q$431,COUNTIF($E$108:$F880,"")-COUNT($H$108:$H880)+1,0)=S880,"",INDEX(Mal!Q$9:Q$431,COUNTIF($E$108:$F880,"")-COUNT($H$108:$H880)+1,0)),"")</f>
        <v>#N/A</v>
      </c>
      <c r="T881" s="39" t="e">
        <f>IF($E881="",IF(INDEX(Mal!R$9:R$431,COUNTIF($E$108:$F880,"")-COUNT($H$108:$H880)+1,0)=T880,"",INDEX(Mal!R$9:R$431,COUNTIF($E$108:$F880,"")-COUNT($H$108:$H880)+1,0)),"")</f>
        <v>#N/A</v>
      </c>
      <c r="U881" s="39" t="e">
        <f>IF($E881="",IF(INDEX(Mal!S$9:S$431,COUNTIF($E$108:$F880,"")-COUNT($H$108:$H880)+1,0)=U880,"",INDEX(Mal!S$9:S$431,COUNTIF($E$108:$F880,"")-COUNT($H$108:$H880)+1,0)),"")</f>
        <v>#N/A</v>
      </c>
      <c r="V881" s="39" t="e">
        <f t="shared" si="48"/>
        <v>#N/A</v>
      </c>
      <c r="W881" s="39" t="e">
        <f>IF(IF(AND(E881="",F881=""),INDEX(Mal!I$9:I$431,(COUNT($H$108:$H881)-COUNTIF($V$108:$V881,"")),0),"")="","",IF(AND(E881="",F881=""),INDEX(Mal!I$9:I$431,(COUNT($H$108:$H881)-COUNTIF($V$108:$V881,"")),0),""))</f>
        <v>#N/A</v>
      </c>
      <c r="X881" s="39" t="e">
        <f>IF($E881="",IF(INDEX(Mal!J$9:J$431,COUNTIF($E$108:$F880,"")-COUNT($H$108:$H880)+1,0)=X880,"",INDEX(Mal!J$9:J$431,COUNTIF($E$108:$F880,"")-COUNT($H$108:$H880)+1,0)),"")</f>
        <v>#N/A</v>
      </c>
      <c r="Y881" s="39" t="e">
        <f>IF(AND(Y880="",$H881=$H880),"",IF(VLOOKUP($H881,Mal!$A$9:$T$431,20,0)='Sales Orders'!Y880,"",VLOOKUP($H881,Mal!$A$9:$T$431,20,0)))</f>
        <v>#N/A</v>
      </c>
      <c r="Z881" s="39" t="e">
        <f t="shared" si="49"/>
        <v>#N/A</v>
      </c>
    </row>
    <row r="882" spans="1:26">
      <c r="A882" t="str">
        <f>IFERROR(IF(VLOOKUP(H882,Mal!$A$9:$A$431,1,0),"","END"),"END")</f>
        <v>END</v>
      </c>
      <c r="B882" s="39" t="e">
        <f>IF($E882="",IF(INDEX(Mal!$D$9:$D$431,COUNTIF($E$108:$F881,"")-COUNT($H$108:$H881)+1,0)=B881,"",INDEX(Mal!$D$9:$D$431,COUNTIF($E$108:$F881,"")-COUNT($H$108:$H881)+1,0)),"")</f>
        <v>#N/A</v>
      </c>
      <c r="C882" s="39" t="e">
        <f t="shared" si="50"/>
        <v>#N/A</v>
      </c>
      <c r="D882" s="39" t="e">
        <f>IF($E882="",IF(INDEX(Mal!$F$9:$F$431,COUNTIF($E$108:$F881,"")-COUNT($H$108:$H881)+1,0)=D881,"",INDEX(Mal!$F$9:$F$431,COUNTIF($E$108:$F881,"")-COUNT($H$108:$H881)+1,0)),"")</f>
        <v>#N/A</v>
      </c>
      <c r="E882" s="39" t="e">
        <f>IF(AND(E881="",$H882=$H881),"",IF(VLOOKUP(H882,Mal!$A$9:$B$431,2,0)='Sales Orders'!E881,"",VLOOKUP($H882,Mal!$A$9:$B$431,2,0)))</f>
        <v>#N/A</v>
      </c>
      <c r="F882" s="39" t="e">
        <f>IF($E882="",IF(INDEX(Mal!$C$9:$C$431,COUNTIF($E$108:$F881,"")-COUNT($H$108:$H881)+1,0)=F881,"",INDEX(Mal!$C$9:$C$431,COUNTIF($E$108:$F881,"")-COUNT($H$108:$H881)+1,0)),"")</f>
        <v>#N/A</v>
      </c>
      <c r="G882" s="39" t="e">
        <f t="shared" si="51"/>
        <v>#N/A</v>
      </c>
      <c r="H882" s="39">
        <f>IF(COUNTIF(Mal!$A$9:$A$431,'Sales Orders'!H881)+COUNTIFS(Mal!$A$9:$A$431,H881,Mal!$B$9:$B$431,"&lt;&gt;")+COUNTIFS(Mal!$A$9:$A$431,H881,Mal!$C$9:$C$431,"&lt;&gt;")=COUNTIF('Sales Orders'!$H$108:H881,'Sales Orders'!H881),'Sales Orders'!H881+1,'Sales Orders'!H881)</f>
        <v>2</v>
      </c>
      <c r="I882" s="39" t="e">
        <f>IF(E882="","",IF(Mal!$C$5="","",Mal!$C$5))</f>
        <v>#N/A</v>
      </c>
      <c r="J882" s="39" t="e">
        <f>IF(AND(J881="",$H882=$H881),"",IF(VLOOKUP($H882,Mal!$A$9:$H$431,7,0)='Sales Orders'!J881,"",VLOOKUP($H882,Mal!$A$9:$H$431,7,0)))</f>
        <v>#N/A</v>
      </c>
      <c r="K882" s="39" t="e">
        <f>IF(AND(K881="",$H882=$H881),"",IF(VLOOKUP($H882,Mal!$A$9:$H$431,8,0)='Sales Orders'!K881,"",VLOOKUP($H882,Mal!$A$9:$H$431,8,0)))</f>
        <v>#N/A</v>
      </c>
      <c r="L882" s="39" t="e">
        <f>IF(E882="","",IF(Mal!$C$6="","",Mal!$C$6))</f>
        <v>#N/A</v>
      </c>
      <c r="M882" s="39" t="e">
        <f>IF($E882="",IF(INDEX(Mal!K$9:K$431,COUNTIF($E$108:$F881,"")-COUNT($H$108:$H881)+1,0)=M881,"",INDEX(Mal!K$9:K$431,COUNTIF($E$108:$F881,"")-COUNT($H$108:$H881)+1,0)),"")</f>
        <v>#N/A</v>
      </c>
      <c r="N882" s="39" t="e">
        <f>IF($E882="",IF(INDEX(Mal!L$9:L$431,COUNTIF($E$108:$F881,"")-COUNT($H$108:$H881)+1,0)=N881,"",INDEX(Mal!L$9:L$431,COUNTIF($E$108:$F881,"")-COUNT($H$108:$H881)+1,0)),"")</f>
        <v>#N/A</v>
      </c>
      <c r="O882" s="39" t="e">
        <f>IF($E882="",IF(INDEX(Mal!M$9:M$431,COUNTIF($E$108:$F881,"")-COUNT($H$108:$H881)+1,0)=O881,"",INDEX(Mal!M$9:M$431,COUNTIF($E$108:$F881,"")-COUNT($H$108:$H881)+1,0)),"")</f>
        <v>#N/A</v>
      </c>
      <c r="P882" s="39" t="e">
        <f>IF($E882="",IF(INDEX(Mal!N$9:N$431,COUNTIF($E$108:$F881,"")-COUNT($H$108:$H881)+1,0)=P881,"",INDEX(Mal!N$9:N$431,COUNTIF($E$108:$F881,"")-COUNT($H$108:$H881)+1,0)),"")</f>
        <v>#N/A</v>
      </c>
      <c r="Q882" s="39" t="e">
        <f>IF($E882="",IF(INDEX(Mal!O$9:O$431,COUNTIF($E$108:$F881,"")-COUNT($H$108:$H881)+1,0)=Q881,"",INDEX(Mal!O$9:O$431,COUNTIF($E$108:$F881,"")-COUNT($H$108:$H881)+1,0)),"")</f>
        <v>#N/A</v>
      </c>
      <c r="R882" s="39" t="e">
        <f>IF($E882="",IF(INDEX(Mal!P$9:P$431,COUNTIF($E$108:$F881,"")-COUNT($H$108:$H881)+1,0)=R881,"",INDEX(Mal!P$9:P$431,COUNTIF($E$108:$F881,"")-COUNT($H$108:$H881)+1,0)),"")</f>
        <v>#N/A</v>
      </c>
      <c r="S882" s="39" t="e">
        <f>IF($E882="",IF(INDEX(Mal!Q$9:Q$431,COUNTIF($E$108:$F881,"")-COUNT($H$108:$H881)+1,0)=S881,"",INDEX(Mal!Q$9:Q$431,COUNTIF($E$108:$F881,"")-COUNT($H$108:$H881)+1,0)),"")</f>
        <v>#N/A</v>
      </c>
      <c r="T882" s="39" t="e">
        <f>IF($E882="",IF(INDEX(Mal!R$9:R$431,COUNTIF($E$108:$F881,"")-COUNT($H$108:$H881)+1,0)=T881,"",INDEX(Mal!R$9:R$431,COUNTIF($E$108:$F881,"")-COUNT($H$108:$H881)+1,0)),"")</f>
        <v>#N/A</v>
      </c>
      <c r="U882" s="39" t="e">
        <f>IF($E882="",IF(INDEX(Mal!S$9:S$431,COUNTIF($E$108:$F881,"")-COUNT($H$108:$H881)+1,0)=U881,"",INDEX(Mal!S$9:S$431,COUNTIF($E$108:$F881,"")-COUNT($H$108:$H881)+1,0)),"")</f>
        <v>#N/A</v>
      </c>
      <c r="V882" s="39" t="e">
        <f t="shared" si="48"/>
        <v>#N/A</v>
      </c>
      <c r="W882" s="39" t="e">
        <f>IF(IF(AND(E882="",F882=""),INDEX(Mal!I$9:I$431,(COUNT($H$108:$H882)-COUNTIF($V$108:$V882,"")),0),"")="","",IF(AND(E882="",F882=""),INDEX(Mal!I$9:I$431,(COUNT($H$108:$H882)-COUNTIF($V$108:$V882,"")),0),""))</f>
        <v>#N/A</v>
      </c>
      <c r="X882" s="39" t="e">
        <f>IF($E882="",IF(INDEX(Mal!J$9:J$431,COUNTIF($E$108:$F881,"")-COUNT($H$108:$H881)+1,0)=X881,"",INDEX(Mal!J$9:J$431,COUNTIF($E$108:$F881,"")-COUNT($H$108:$H881)+1,0)),"")</f>
        <v>#N/A</v>
      </c>
      <c r="Y882" s="39" t="e">
        <f>IF(AND(Y881="",$H882=$H881),"",IF(VLOOKUP($H882,Mal!$A$9:$T$431,20,0)='Sales Orders'!Y881,"",VLOOKUP($H882,Mal!$A$9:$T$431,20,0)))</f>
        <v>#N/A</v>
      </c>
      <c r="Z882" s="39" t="e">
        <f t="shared" si="49"/>
        <v>#N/A</v>
      </c>
    </row>
    <row r="883" spans="1:26">
      <c r="A883" t="str">
        <f>IFERROR(IF(VLOOKUP(H883,Mal!$A$9:$A$431,1,0),"","END"),"END")</f>
        <v>END</v>
      </c>
      <c r="B883" s="39" t="e">
        <f>IF($E883="",IF(INDEX(Mal!$D$9:$D$431,COUNTIF($E$108:$F882,"")-COUNT($H$108:$H882)+1,0)=B882,"",INDEX(Mal!$D$9:$D$431,COUNTIF($E$108:$F882,"")-COUNT($H$108:$H882)+1,0)),"")</f>
        <v>#N/A</v>
      </c>
      <c r="C883" s="39" t="e">
        <f t="shared" si="50"/>
        <v>#N/A</v>
      </c>
      <c r="D883" s="39" t="e">
        <f>IF($E883="",IF(INDEX(Mal!$F$9:$F$431,COUNTIF($E$108:$F882,"")-COUNT($H$108:$H882)+1,0)=D882,"",INDEX(Mal!$F$9:$F$431,COUNTIF($E$108:$F882,"")-COUNT($H$108:$H882)+1,0)),"")</f>
        <v>#N/A</v>
      </c>
      <c r="E883" s="39" t="e">
        <f>IF(AND(E882="",$H883=$H882),"",IF(VLOOKUP(H883,Mal!$A$9:$B$431,2,0)='Sales Orders'!E882,"",VLOOKUP($H883,Mal!$A$9:$B$431,2,0)))</f>
        <v>#N/A</v>
      </c>
      <c r="F883" s="39" t="e">
        <f>IF($E883="",IF(INDEX(Mal!$C$9:$C$431,COUNTIF($E$108:$F882,"")-COUNT($H$108:$H882)+1,0)=F882,"",INDEX(Mal!$C$9:$C$431,COUNTIF($E$108:$F882,"")-COUNT($H$108:$H882)+1,0)),"")</f>
        <v>#N/A</v>
      </c>
      <c r="G883" s="39" t="e">
        <f t="shared" si="51"/>
        <v>#N/A</v>
      </c>
      <c r="H883" s="39">
        <f>IF(COUNTIF(Mal!$A$9:$A$431,'Sales Orders'!H882)+COUNTIFS(Mal!$A$9:$A$431,H882,Mal!$B$9:$B$431,"&lt;&gt;")+COUNTIFS(Mal!$A$9:$A$431,H882,Mal!$C$9:$C$431,"&lt;&gt;")=COUNTIF('Sales Orders'!$H$108:H882,'Sales Orders'!H882),'Sales Orders'!H882+1,'Sales Orders'!H882)</f>
        <v>2</v>
      </c>
      <c r="I883" s="39" t="e">
        <f>IF(E883="","",IF(Mal!$C$5="","",Mal!$C$5))</f>
        <v>#N/A</v>
      </c>
      <c r="J883" s="39" t="e">
        <f>IF(AND(J882="",$H883=$H882),"",IF(VLOOKUP($H883,Mal!$A$9:$H$431,7,0)='Sales Orders'!J882,"",VLOOKUP($H883,Mal!$A$9:$H$431,7,0)))</f>
        <v>#N/A</v>
      </c>
      <c r="K883" s="39" t="e">
        <f>IF(AND(K882="",$H883=$H882),"",IF(VLOOKUP($H883,Mal!$A$9:$H$431,8,0)='Sales Orders'!K882,"",VLOOKUP($H883,Mal!$A$9:$H$431,8,0)))</f>
        <v>#N/A</v>
      </c>
      <c r="L883" s="39" t="e">
        <f>IF(E883="","",IF(Mal!$C$6="","",Mal!$C$6))</f>
        <v>#N/A</v>
      </c>
      <c r="M883" s="39" t="e">
        <f>IF($E883="",IF(INDEX(Mal!K$9:K$431,COUNTIF($E$108:$F882,"")-COUNT($H$108:$H882)+1,0)=M882,"",INDEX(Mal!K$9:K$431,COUNTIF($E$108:$F882,"")-COUNT($H$108:$H882)+1,0)),"")</f>
        <v>#N/A</v>
      </c>
      <c r="N883" s="39" t="e">
        <f>IF($E883="",IF(INDEX(Mal!L$9:L$431,COUNTIF($E$108:$F882,"")-COUNT($H$108:$H882)+1,0)=N882,"",INDEX(Mal!L$9:L$431,COUNTIF($E$108:$F882,"")-COUNT($H$108:$H882)+1,0)),"")</f>
        <v>#N/A</v>
      </c>
      <c r="O883" s="39" t="e">
        <f>IF($E883="",IF(INDEX(Mal!M$9:M$431,COUNTIF($E$108:$F882,"")-COUNT($H$108:$H882)+1,0)=O882,"",INDEX(Mal!M$9:M$431,COUNTIF($E$108:$F882,"")-COUNT($H$108:$H882)+1,0)),"")</f>
        <v>#N/A</v>
      </c>
      <c r="P883" s="39" t="e">
        <f>IF($E883="",IF(INDEX(Mal!N$9:N$431,COUNTIF($E$108:$F882,"")-COUNT($H$108:$H882)+1,0)=P882,"",INDEX(Mal!N$9:N$431,COUNTIF($E$108:$F882,"")-COUNT($H$108:$H882)+1,0)),"")</f>
        <v>#N/A</v>
      </c>
      <c r="Q883" s="39" t="e">
        <f>IF($E883="",IF(INDEX(Mal!O$9:O$431,COUNTIF($E$108:$F882,"")-COUNT($H$108:$H882)+1,0)=Q882,"",INDEX(Mal!O$9:O$431,COUNTIF($E$108:$F882,"")-COUNT($H$108:$H882)+1,0)),"")</f>
        <v>#N/A</v>
      </c>
      <c r="R883" s="39" t="e">
        <f>IF($E883="",IF(INDEX(Mal!P$9:P$431,COUNTIF($E$108:$F882,"")-COUNT($H$108:$H882)+1,0)=R882,"",INDEX(Mal!P$9:P$431,COUNTIF($E$108:$F882,"")-COUNT($H$108:$H882)+1,0)),"")</f>
        <v>#N/A</v>
      </c>
      <c r="S883" s="39" t="e">
        <f>IF($E883="",IF(INDEX(Mal!Q$9:Q$431,COUNTIF($E$108:$F882,"")-COUNT($H$108:$H882)+1,0)=S882,"",INDEX(Mal!Q$9:Q$431,COUNTIF($E$108:$F882,"")-COUNT($H$108:$H882)+1,0)),"")</f>
        <v>#N/A</v>
      </c>
      <c r="T883" s="39" t="e">
        <f>IF($E883="",IF(INDEX(Mal!R$9:R$431,COUNTIF($E$108:$F882,"")-COUNT($H$108:$H882)+1,0)=T882,"",INDEX(Mal!R$9:R$431,COUNTIF($E$108:$F882,"")-COUNT($H$108:$H882)+1,0)),"")</f>
        <v>#N/A</v>
      </c>
      <c r="U883" s="39" t="e">
        <f>IF($E883="",IF(INDEX(Mal!S$9:S$431,COUNTIF($E$108:$F882,"")-COUNT($H$108:$H882)+1,0)=U882,"",INDEX(Mal!S$9:S$431,COUNTIF($E$108:$F882,"")-COUNT($H$108:$H882)+1,0)),"")</f>
        <v>#N/A</v>
      </c>
      <c r="V883" s="39" t="e">
        <f t="shared" si="48"/>
        <v>#N/A</v>
      </c>
      <c r="W883" s="39" t="e">
        <f>IF(IF(AND(E883="",F883=""),INDEX(Mal!I$9:I$431,(COUNT($H$108:$H883)-COUNTIF($V$108:$V883,"")),0),"")="","",IF(AND(E883="",F883=""),INDEX(Mal!I$9:I$431,(COUNT($H$108:$H883)-COUNTIF($V$108:$V883,"")),0),""))</f>
        <v>#N/A</v>
      </c>
      <c r="X883" s="39" t="e">
        <f>IF($E883="",IF(INDEX(Mal!J$9:J$431,COUNTIF($E$108:$F882,"")-COUNT($H$108:$H882)+1,0)=X882,"",INDEX(Mal!J$9:J$431,COUNTIF($E$108:$F882,"")-COUNT($H$108:$H882)+1,0)),"")</f>
        <v>#N/A</v>
      </c>
      <c r="Y883" s="39" t="e">
        <f>IF(AND(Y882="",$H883=$H882),"",IF(VLOOKUP($H883,Mal!$A$9:$T$431,20,0)='Sales Orders'!Y882,"",VLOOKUP($H883,Mal!$A$9:$T$431,20,0)))</f>
        <v>#N/A</v>
      </c>
      <c r="Z883" s="39" t="e">
        <f t="shared" si="49"/>
        <v>#N/A</v>
      </c>
    </row>
    <row r="884" spans="1:26">
      <c r="A884" t="str">
        <f>IFERROR(IF(VLOOKUP(H884,Mal!$A$9:$A$431,1,0),"","END"),"END")</f>
        <v>END</v>
      </c>
      <c r="B884" s="39" t="e">
        <f>IF($E884="",IF(INDEX(Mal!$D$9:$D$431,COUNTIF($E$108:$F883,"")-COUNT($H$108:$H883)+1,0)=B883,"",INDEX(Mal!$D$9:$D$431,COUNTIF($E$108:$F883,"")-COUNT($H$108:$H883)+1,0)),"")</f>
        <v>#N/A</v>
      </c>
      <c r="C884" s="39" t="e">
        <f t="shared" si="50"/>
        <v>#N/A</v>
      </c>
      <c r="D884" s="39" t="e">
        <f>IF($E884="",IF(INDEX(Mal!$F$9:$F$431,COUNTIF($E$108:$F883,"")-COUNT($H$108:$H883)+1,0)=D883,"",INDEX(Mal!$F$9:$F$431,COUNTIF($E$108:$F883,"")-COUNT($H$108:$H883)+1,0)),"")</f>
        <v>#N/A</v>
      </c>
      <c r="E884" s="39" t="e">
        <f>IF(AND(E883="",$H884=$H883),"",IF(VLOOKUP(H884,Mal!$A$9:$B$431,2,0)='Sales Orders'!E883,"",VLOOKUP($H884,Mal!$A$9:$B$431,2,0)))</f>
        <v>#N/A</v>
      </c>
      <c r="F884" s="39" t="e">
        <f>IF($E884="",IF(INDEX(Mal!$C$9:$C$431,COUNTIF($E$108:$F883,"")-COUNT($H$108:$H883)+1,0)=F883,"",INDEX(Mal!$C$9:$C$431,COUNTIF($E$108:$F883,"")-COUNT($H$108:$H883)+1,0)),"")</f>
        <v>#N/A</v>
      </c>
      <c r="G884" s="39" t="e">
        <f t="shared" si="51"/>
        <v>#N/A</v>
      </c>
      <c r="H884" s="39">
        <f>IF(COUNTIF(Mal!$A$9:$A$431,'Sales Orders'!H883)+COUNTIFS(Mal!$A$9:$A$431,H883,Mal!$B$9:$B$431,"&lt;&gt;")+COUNTIFS(Mal!$A$9:$A$431,H883,Mal!$C$9:$C$431,"&lt;&gt;")=COUNTIF('Sales Orders'!$H$108:H883,'Sales Orders'!H883),'Sales Orders'!H883+1,'Sales Orders'!H883)</f>
        <v>2</v>
      </c>
      <c r="I884" s="39" t="e">
        <f>IF(E884="","",IF(Mal!$C$5="","",Mal!$C$5))</f>
        <v>#N/A</v>
      </c>
      <c r="J884" s="39" t="e">
        <f>IF(AND(J883="",$H884=$H883),"",IF(VLOOKUP($H884,Mal!$A$9:$H$431,7,0)='Sales Orders'!J883,"",VLOOKUP($H884,Mal!$A$9:$H$431,7,0)))</f>
        <v>#N/A</v>
      </c>
      <c r="K884" s="39" t="e">
        <f>IF(AND(K883="",$H884=$H883),"",IF(VLOOKUP($H884,Mal!$A$9:$H$431,8,0)='Sales Orders'!K883,"",VLOOKUP($H884,Mal!$A$9:$H$431,8,0)))</f>
        <v>#N/A</v>
      </c>
      <c r="L884" s="39" t="e">
        <f>IF(E884="","",IF(Mal!$C$6="","",Mal!$C$6))</f>
        <v>#N/A</v>
      </c>
      <c r="M884" s="39" t="e">
        <f>IF($E884="",IF(INDEX(Mal!K$9:K$431,COUNTIF($E$108:$F883,"")-COUNT($H$108:$H883)+1,0)=M883,"",INDEX(Mal!K$9:K$431,COUNTIF($E$108:$F883,"")-COUNT($H$108:$H883)+1,0)),"")</f>
        <v>#N/A</v>
      </c>
      <c r="N884" s="39" t="e">
        <f>IF($E884="",IF(INDEX(Mal!L$9:L$431,COUNTIF($E$108:$F883,"")-COUNT($H$108:$H883)+1,0)=N883,"",INDEX(Mal!L$9:L$431,COUNTIF($E$108:$F883,"")-COUNT($H$108:$H883)+1,0)),"")</f>
        <v>#N/A</v>
      </c>
      <c r="O884" s="39" t="e">
        <f>IF($E884="",IF(INDEX(Mal!M$9:M$431,COUNTIF($E$108:$F883,"")-COUNT($H$108:$H883)+1,0)=O883,"",INDEX(Mal!M$9:M$431,COUNTIF($E$108:$F883,"")-COUNT($H$108:$H883)+1,0)),"")</f>
        <v>#N/A</v>
      </c>
      <c r="P884" s="39" t="e">
        <f>IF($E884="",IF(INDEX(Mal!N$9:N$431,COUNTIF($E$108:$F883,"")-COUNT($H$108:$H883)+1,0)=P883,"",INDEX(Mal!N$9:N$431,COUNTIF($E$108:$F883,"")-COUNT($H$108:$H883)+1,0)),"")</f>
        <v>#N/A</v>
      </c>
      <c r="Q884" s="39" t="e">
        <f>IF($E884="",IF(INDEX(Mal!O$9:O$431,COUNTIF($E$108:$F883,"")-COUNT($H$108:$H883)+1,0)=Q883,"",INDEX(Mal!O$9:O$431,COUNTIF($E$108:$F883,"")-COUNT($H$108:$H883)+1,0)),"")</f>
        <v>#N/A</v>
      </c>
      <c r="R884" s="39" t="e">
        <f>IF($E884="",IF(INDEX(Mal!P$9:P$431,COUNTIF($E$108:$F883,"")-COUNT($H$108:$H883)+1,0)=R883,"",INDEX(Mal!P$9:P$431,COUNTIF($E$108:$F883,"")-COUNT($H$108:$H883)+1,0)),"")</f>
        <v>#N/A</v>
      </c>
      <c r="S884" s="39" t="e">
        <f>IF($E884="",IF(INDEX(Mal!Q$9:Q$431,COUNTIF($E$108:$F883,"")-COUNT($H$108:$H883)+1,0)=S883,"",INDEX(Mal!Q$9:Q$431,COUNTIF($E$108:$F883,"")-COUNT($H$108:$H883)+1,0)),"")</f>
        <v>#N/A</v>
      </c>
      <c r="T884" s="39" t="e">
        <f>IF($E884="",IF(INDEX(Mal!R$9:R$431,COUNTIF($E$108:$F883,"")-COUNT($H$108:$H883)+1,0)=T883,"",INDEX(Mal!R$9:R$431,COUNTIF($E$108:$F883,"")-COUNT($H$108:$H883)+1,0)),"")</f>
        <v>#N/A</v>
      </c>
      <c r="U884" s="39" t="e">
        <f>IF($E884="",IF(INDEX(Mal!S$9:S$431,COUNTIF($E$108:$F883,"")-COUNT($H$108:$H883)+1,0)=U883,"",INDEX(Mal!S$9:S$431,COUNTIF($E$108:$F883,"")-COUNT($H$108:$H883)+1,0)),"")</f>
        <v>#N/A</v>
      </c>
      <c r="V884" s="39" t="e">
        <f t="shared" si="48"/>
        <v>#N/A</v>
      </c>
      <c r="W884" s="39" t="e">
        <f>IF(IF(AND(E884="",F884=""),INDEX(Mal!I$9:I$431,(COUNT($H$108:$H884)-COUNTIF($V$108:$V884,"")),0),"")="","",IF(AND(E884="",F884=""),INDEX(Mal!I$9:I$431,(COUNT($H$108:$H884)-COUNTIF($V$108:$V884,"")),0),""))</f>
        <v>#N/A</v>
      </c>
      <c r="X884" s="39" t="e">
        <f>IF($E884="",IF(INDEX(Mal!J$9:J$431,COUNTIF($E$108:$F883,"")-COUNT($H$108:$H883)+1,0)=X883,"",INDEX(Mal!J$9:J$431,COUNTIF($E$108:$F883,"")-COUNT($H$108:$H883)+1,0)),"")</f>
        <v>#N/A</v>
      </c>
      <c r="Y884" s="39" t="e">
        <f>IF(AND(Y883="",$H884=$H883),"",IF(VLOOKUP($H884,Mal!$A$9:$T$431,20,0)='Sales Orders'!Y883,"",VLOOKUP($H884,Mal!$A$9:$T$431,20,0)))</f>
        <v>#N/A</v>
      </c>
      <c r="Z884" s="39" t="e">
        <f t="shared" si="49"/>
        <v>#N/A</v>
      </c>
    </row>
    <row r="885" spans="1:26">
      <c r="A885" t="str">
        <f>IFERROR(IF(VLOOKUP(H885,Mal!$A$9:$A$431,1,0),"","END"),"END")</f>
        <v>END</v>
      </c>
      <c r="B885" s="39" t="e">
        <f>IF($E885="",IF(INDEX(Mal!$D$9:$D$431,COUNTIF($E$108:$F884,"")-COUNT($H$108:$H884)+1,0)=B884,"",INDEX(Mal!$D$9:$D$431,COUNTIF($E$108:$F884,"")-COUNT($H$108:$H884)+1,0)),"")</f>
        <v>#N/A</v>
      </c>
      <c r="C885" s="39" t="e">
        <f t="shared" si="50"/>
        <v>#N/A</v>
      </c>
      <c r="D885" s="39" t="e">
        <f>IF($E885="",IF(INDEX(Mal!$F$9:$F$431,COUNTIF($E$108:$F884,"")-COUNT($H$108:$H884)+1,0)=D884,"",INDEX(Mal!$F$9:$F$431,COUNTIF($E$108:$F884,"")-COUNT($H$108:$H884)+1,0)),"")</f>
        <v>#N/A</v>
      </c>
      <c r="E885" s="39" t="e">
        <f>IF(AND(E884="",$H885=$H884),"",IF(VLOOKUP(H885,Mal!$A$9:$B$431,2,0)='Sales Orders'!E884,"",VLOOKUP($H885,Mal!$A$9:$B$431,2,0)))</f>
        <v>#N/A</v>
      </c>
      <c r="F885" s="39" t="e">
        <f>IF($E885="",IF(INDEX(Mal!$C$9:$C$431,COUNTIF($E$108:$F884,"")-COUNT($H$108:$H884)+1,0)=F884,"",INDEX(Mal!$C$9:$C$431,COUNTIF($E$108:$F884,"")-COUNT($H$108:$H884)+1,0)),"")</f>
        <v>#N/A</v>
      </c>
      <c r="G885" s="39" t="e">
        <f t="shared" si="51"/>
        <v>#N/A</v>
      </c>
      <c r="H885" s="39">
        <f>IF(COUNTIF(Mal!$A$9:$A$431,'Sales Orders'!H884)+COUNTIFS(Mal!$A$9:$A$431,H884,Mal!$B$9:$B$431,"&lt;&gt;")+COUNTIFS(Mal!$A$9:$A$431,H884,Mal!$C$9:$C$431,"&lt;&gt;")=COUNTIF('Sales Orders'!$H$108:H884,'Sales Orders'!H884),'Sales Orders'!H884+1,'Sales Orders'!H884)</f>
        <v>2</v>
      </c>
      <c r="I885" s="39" t="e">
        <f>IF(E885="","",IF(Mal!$C$5="","",Mal!$C$5))</f>
        <v>#N/A</v>
      </c>
      <c r="J885" s="39" t="e">
        <f>IF(AND(J884="",$H885=$H884),"",IF(VLOOKUP($H885,Mal!$A$9:$H$431,7,0)='Sales Orders'!J884,"",VLOOKUP($H885,Mal!$A$9:$H$431,7,0)))</f>
        <v>#N/A</v>
      </c>
      <c r="K885" s="39" t="e">
        <f>IF(AND(K884="",$H885=$H884),"",IF(VLOOKUP($H885,Mal!$A$9:$H$431,8,0)='Sales Orders'!K884,"",VLOOKUP($H885,Mal!$A$9:$H$431,8,0)))</f>
        <v>#N/A</v>
      </c>
      <c r="L885" s="39" t="e">
        <f>IF(E885="","",IF(Mal!$C$6="","",Mal!$C$6))</f>
        <v>#N/A</v>
      </c>
      <c r="M885" s="39" t="e">
        <f>IF($E885="",IF(INDEX(Mal!K$9:K$431,COUNTIF($E$108:$F884,"")-COUNT($H$108:$H884)+1,0)=M884,"",INDEX(Mal!K$9:K$431,COUNTIF($E$108:$F884,"")-COUNT($H$108:$H884)+1,0)),"")</f>
        <v>#N/A</v>
      </c>
      <c r="N885" s="39" t="e">
        <f>IF($E885="",IF(INDEX(Mal!L$9:L$431,COUNTIF($E$108:$F884,"")-COUNT($H$108:$H884)+1,0)=N884,"",INDEX(Mal!L$9:L$431,COUNTIF($E$108:$F884,"")-COUNT($H$108:$H884)+1,0)),"")</f>
        <v>#N/A</v>
      </c>
      <c r="O885" s="39" t="e">
        <f>IF($E885="",IF(INDEX(Mal!M$9:M$431,COUNTIF($E$108:$F884,"")-COUNT($H$108:$H884)+1,0)=O884,"",INDEX(Mal!M$9:M$431,COUNTIF($E$108:$F884,"")-COUNT($H$108:$H884)+1,0)),"")</f>
        <v>#N/A</v>
      </c>
      <c r="P885" s="39" t="e">
        <f>IF($E885="",IF(INDEX(Mal!N$9:N$431,COUNTIF($E$108:$F884,"")-COUNT($H$108:$H884)+1,0)=P884,"",INDEX(Mal!N$9:N$431,COUNTIF($E$108:$F884,"")-COUNT($H$108:$H884)+1,0)),"")</f>
        <v>#N/A</v>
      </c>
      <c r="Q885" s="39" t="e">
        <f>IF($E885="",IF(INDEX(Mal!O$9:O$431,COUNTIF($E$108:$F884,"")-COUNT($H$108:$H884)+1,0)=Q884,"",INDEX(Mal!O$9:O$431,COUNTIF($E$108:$F884,"")-COUNT($H$108:$H884)+1,0)),"")</f>
        <v>#N/A</v>
      </c>
      <c r="R885" s="39" t="e">
        <f>IF($E885="",IF(INDEX(Mal!P$9:P$431,COUNTIF($E$108:$F884,"")-COUNT($H$108:$H884)+1,0)=R884,"",INDEX(Mal!P$9:P$431,COUNTIF($E$108:$F884,"")-COUNT($H$108:$H884)+1,0)),"")</f>
        <v>#N/A</v>
      </c>
      <c r="S885" s="39" t="e">
        <f>IF($E885="",IF(INDEX(Mal!Q$9:Q$431,COUNTIF($E$108:$F884,"")-COUNT($H$108:$H884)+1,0)=S884,"",INDEX(Mal!Q$9:Q$431,COUNTIF($E$108:$F884,"")-COUNT($H$108:$H884)+1,0)),"")</f>
        <v>#N/A</v>
      </c>
      <c r="T885" s="39" t="e">
        <f>IF($E885="",IF(INDEX(Mal!R$9:R$431,COUNTIF($E$108:$F884,"")-COUNT($H$108:$H884)+1,0)=T884,"",INDEX(Mal!R$9:R$431,COUNTIF($E$108:$F884,"")-COUNT($H$108:$H884)+1,0)),"")</f>
        <v>#N/A</v>
      </c>
      <c r="U885" s="39" t="e">
        <f>IF($E885="",IF(INDEX(Mal!S$9:S$431,COUNTIF($E$108:$F884,"")-COUNT($H$108:$H884)+1,0)=U884,"",INDEX(Mal!S$9:S$431,COUNTIF($E$108:$F884,"")-COUNT($H$108:$H884)+1,0)),"")</f>
        <v>#N/A</v>
      </c>
      <c r="V885" s="39" t="e">
        <f t="shared" si="48"/>
        <v>#N/A</v>
      </c>
      <c r="W885" s="39" t="e">
        <f>IF(IF(AND(E885="",F885=""),INDEX(Mal!I$9:I$431,(COUNT($H$108:$H885)-COUNTIF($V$108:$V885,"")),0),"")="","",IF(AND(E885="",F885=""),INDEX(Mal!I$9:I$431,(COUNT($H$108:$H885)-COUNTIF($V$108:$V885,"")),0),""))</f>
        <v>#N/A</v>
      </c>
      <c r="X885" s="39" t="e">
        <f>IF($E885="",IF(INDEX(Mal!J$9:J$431,COUNTIF($E$108:$F884,"")-COUNT($H$108:$H884)+1,0)=X884,"",INDEX(Mal!J$9:J$431,COUNTIF($E$108:$F884,"")-COUNT($H$108:$H884)+1,0)),"")</f>
        <v>#N/A</v>
      </c>
      <c r="Y885" s="39" t="e">
        <f>IF(AND(Y884="",$H885=$H884),"",IF(VLOOKUP($H885,Mal!$A$9:$T$431,20,0)='Sales Orders'!Y884,"",VLOOKUP($H885,Mal!$A$9:$T$431,20,0)))</f>
        <v>#N/A</v>
      </c>
      <c r="Z885" s="39" t="e">
        <f t="shared" si="49"/>
        <v>#N/A</v>
      </c>
    </row>
    <row r="886" spans="1:26">
      <c r="A886" t="str">
        <f>IFERROR(IF(VLOOKUP(H886,Mal!$A$9:$A$431,1,0),"","END"),"END")</f>
        <v>END</v>
      </c>
      <c r="B886" s="39" t="e">
        <f>IF($E886="",IF(INDEX(Mal!$D$9:$D$431,COUNTIF($E$108:$F885,"")-COUNT($H$108:$H885)+1,0)=B885,"",INDEX(Mal!$D$9:$D$431,COUNTIF($E$108:$F885,"")-COUNT($H$108:$H885)+1,0)),"")</f>
        <v>#N/A</v>
      </c>
      <c r="C886" s="39" t="e">
        <f t="shared" si="50"/>
        <v>#N/A</v>
      </c>
      <c r="D886" s="39" t="e">
        <f>IF($E886="",IF(INDEX(Mal!$F$9:$F$431,COUNTIF($E$108:$F885,"")-COUNT($H$108:$H885)+1,0)=D885,"",INDEX(Mal!$F$9:$F$431,COUNTIF($E$108:$F885,"")-COUNT($H$108:$H885)+1,0)),"")</f>
        <v>#N/A</v>
      </c>
      <c r="E886" s="39" t="e">
        <f>IF(AND(E885="",$H886=$H885),"",IF(VLOOKUP(H886,Mal!$A$9:$B$431,2,0)='Sales Orders'!E885,"",VLOOKUP($H886,Mal!$A$9:$B$431,2,0)))</f>
        <v>#N/A</v>
      </c>
      <c r="F886" s="39" t="e">
        <f>IF($E886="",IF(INDEX(Mal!$C$9:$C$431,COUNTIF($E$108:$F885,"")-COUNT($H$108:$H885)+1,0)=F885,"",INDEX(Mal!$C$9:$C$431,COUNTIF($E$108:$F885,"")-COUNT($H$108:$H885)+1,0)),"")</f>
        <v>#N/A</v>
      </c>
      <c r="G886" s="39" t="e">
        <f t="shared" si="51"/>
        <v>#N/A</v>
      </c>
      <c r="H886" s="39">
        <f>IF(COUNTIF(Mal!$A$9:$A$431,'Sales Orders'!H885)+COUNTIFS(Mal!$A$9:$A$431,H885,Mal!$B$9:$B$431,"&lt;&gt;")+COUNTIFS(Mal!$A$9:$A$431,H885,Mal!$C$9:$C$431,"&lt;&gt;")=COUNTIF('Sales Orders'!$H$108:H885,'Sales Orders'!H885),'Sales Orders'!H885+1,'Sales Orders'!H885)</f>
        <v>2</v>
      </c>
      <c r="I886" s="39" t="e">
        <f>IF(E886="","",IF(Mal!$C$5="","",Mal!$C$5))</f>
        <v>#N/A</v>
      </c>
      <c r="J886" s="39" t="e">
        <f>IF(AND(J885="",$H886=$H885),"",IF(VLOOKUP($H886,Mal!$A$9:$H$431,7,0)='Sales Orders'!J885,"",VLOOKUP($H886,Mal!$A$9:$H$431,7,0)))</f>
        <v>#N/A</v>
      </c>
      <c r="K886" s="39" t="e">
        <f>IF(AND(K885="",$H886=$H885),"",IF(VLOOKUP($H886,Mal!$A$9:$H$431,8,0)='Sales Orders'!K885,"",VLOOKUP($H886,Mal!$A$9:$H$431,8,0)))</f>
        <v>#N/A</v>
      </c>
      <c r="L886" s="39" t="e">
        <f>IF(E886="","",IF(Mal!$C$6="","",Mal!$C$6))</f>
        <v>#N/A</v>
      </c>
      <c r="M886" s="39" t="e">
        <f>IF($E886="",IF(INDEX(Mal!K$9:K$431,COUNTIF($E$108:$F885,"")-COUNT($H$108:$H885)+1,0)=M885,"",INDEX(Mal!K$9:K$431,COUNTIF($E$108:$F885,"")-COUNT($H$108:$H885)+1,0)),"")</f>
        <v>#N/A</v>
      </c>
      <c r="N886" s="39" t="e">
        <f>IF($E886="",IF(INDEX(Mal!L$9:L$431,COUNTIF($E$108:$F885,"")-COUNT($H$108:$H885)+1,0)=N885,"",INDEX(Mal!L$9:L$431,COUNTIF($E$108:$F885,"")-COUNT($H$108:$H885)+1,0)),"")</f>
        <v>#N/A</v>
      </c>
      <c r="O886" s="39" t="e">
        <f>IF($E886="",IF(INDEX(Mal!M$9:M$431,COUNTIF($E$108:$F885,"")-COUNT($H$108:$H885)+1,0)=O885,"",INDEX(Mal!M$9:M$431,COUNTIF($E$108:$F885,"")-COUNT($H$108:$H885)+1,0)),"")</f>
        <v>#N/A</v>
      </c>
      <c r="P886" s="39" t="e">
        <f>IF($E886="",IF(INDEX(Mal!N$9:N$431,COUNTIF($E$108:$F885,"")-COUNT($H$108:$H885)+1,0)=P885,"",INDEX(Mal!N$9:N$431,COUNTIF($E$108:$F885,"")-COUNT($H$108:$H885)+1,0)),"")</f>
        <v>#N/A</v>
      </c>
      <c r="Q886" s="39" t="e">
        <f>IF($E886="",IF(INDEX(Mal!O$9:O$431,COUNTIF($E$108:$F885,"")-COUNT($H$108:$H885)+1,0)=Q885,"",INDEX(Mal!O$9:O$431,COUNTIF($E$108:$F885,"")-COUNT($H$108:$H885)+1,0)),"")</f>
        <v>#N/A</v>
      </c>
      <c r="R886" s="39" t="e">
        <f>IF($E886="",IF(INDEX(Mal!P$9:P$431,COUNTIF($E$108:$F885,"")-COUNT($H$108:$H885)+1,0)=R885,"",INDEX(Mal!P$9:P$431,COUNTIF($E$108:$F885,"")-COUNT($H$108:$H885)+1,0)),"")</f>
        <v>#N/A</v>
      </c>
      <c r="S886" s="39" t="e">
        <f>IF($E886="",IF(INDEX(Mal!Q$9:Q$431,COUNTIF($E$108:$F885,"")-COUNT($H$108:$H885)+1,0)=S885,"",INDEX(Mal!Q$9:Q$431,COUNTIF($E$108:$F885,"")-COUNT($H$108:$H885)+1,0)),"")</f>
        <v>#N/A</v>
      </c>
      <c r="T886" s="39" t="e">
        <f>IF($E886="",IF(INDEX(Mal!R$9:R$431,COUNTIF($E$108:$F885,"")-COUNT($H$108:$H885)+1,0)=T885,"",INDEX(Mal!R$9:R$431,COUNTIF($E$108:$F885,"")-COUNT($H$108:$H885)+1,0)),"")</f>
        <v>#N/A</v>
      </c>
      <c r="U886" s="39" t="e">
        <f>IF($E886="",IF(INDEX(Mal!S$9:S$431,COUNTIF($E$108:$F885,"")-COUNT($H$108:$H885)+1,0)=U885,"",INDEX(Mal!S$9:S$431,COUNTIF($E$108:$F885,"")-COUNT($H$108:$H885)+1,0)),"")</f>
        <v>#N/A</v>
      </c>
      <c r="V886" s="39" t="e">
        <f t="shared" si="48"/>
        <v>#N/A</v>
      </c>
      <c r="W886" s="39" t="e">
        <f>IF(IF(AND(E886="",F886=""),INDEX(Mal!I$9:I$431,(COUNT($H$108:$H886)-COUNTIF($V$108:$V886,"")),0),"")="","",IF(AND(E886="",F886=""),INDEX(Mal!I$9:I$431,(COUNT($H$108:$H886)-COUNTIF($V$108:$V886,"")),0),""))</f>
        <v>#N/A</v>
      </c>
      <c r="X886" s="39" t="e">
        <f>IF($E886="",IF(INDEX(Mal!J$9:J$431,COUNTIF($E$108:$F885,"")-COUNT($H$108:$H885)+1,0)=X885,"",INDEX(Mal!J$9:J$431,COUNTIF($E$108:$F885,"")-COUNT($H$108:$H885)+1,0)),"")</f>
        <v>#N/A</v>
      </c>
      <c r="Y886" s="39" t="e">
        <f>IF(AND(Y885="",$H886=$H885),"",IF(VLOOKUP($H886,Mal!$A$9:$T$431,20,0)='Sales Orders'!Y885,"",VLOOKUP($H886,Mal!$A$9:$T$431,20,0)))</f>
        <v>#N/A</v>
      </c>
      <c r="Z886" s="39" t="e">
        <f t="shared" si="49"/>
        <v>#N/A</v>
      </c>
    </row>
    <row r="887" spans="1:26">
      <c r="A887" t="str">
        <f>IFERROR(IF(VLOOKUP(H887,Mal!$A$9:$A$431,1,0),"","END"),"END")</f>
        <v>END</v>
      </c>
      <c r="B887" s="39" t="e">
        <f>IF($E887="",IF(INDEX(Mal!$D$9:$D$431,COUNTIF($E$108:$F886,"")-COUNT($H$108:$H886)+1,0)=B886,"",INDEX(Mal!$D$9:$D$431,COUNTIF($E$108:$F886,"")-COUNT($H$108:$H886)+1,0)),"")</f>
        <v>#N/A</v>
      </c>
      <c r="C887" s="39" t="e">
        <f t="shared" si="50"/>
        <v>#N/A</v>
      </c>
      <c r="D887" s="39" t="e">
        <f>IF($E887="",IF(INDEX(Mal!$F$9:$F$431,COUNTIF($E$108:$F886,"")-COUNT($H$108:$H886)+1,0)=D886,"",INDEX(Mal!$F$9:$F$431,COUNTIF($E$108:$F886,"")-COUNT($H$108:$H886)+1,0)),"")</f>
        <v>#N/A</v>
      </c>
      <c r="E887" s="39" t="e">
        <f>IF(AND(E886="",$H887=$H886),"",IF(VLOOKUP(H887,Mal!$A$9:$B$431,2,0)='Sales Orders'!E886,"",VLOOKUP($H887,Mal!$A$9:$B$431,2,0)))</f>
        <v>#N/A</v>
      </c>
      <c r="F887" s="39" t="e">
        <f>IF($E887="",IF(INDEX(Mal!$C$9:$C$431,COUNTIF($E$108:$F886,"")-COUNT($H$108:$H886)+1,0)=F886,"",INDEX(Mal!$C$9:$C$431,COUNTIF($E$108:$F886,"")-COUNT($H$108:$H886)+1,0)),"")</f>
        <v>#N/A</v>
      </c>
      <c r="G887" s="39" t="e">
        <f t="shared" si="51"/>
        <v>#N/A</v>
      </c>
      <c r="H887" s="39">
        <f>IF(COUNTIF(Mal!$A$9:$A$431,'Sales Orders'!H886)+COUNTIFS(Mal!$A$9:$A$431,H886,Mal!$B$9:$B$431,"&lt;&gt;")+COUNTIFS(Mal!$A$9:$A$431,H886,Mal!$C$9:$C$431,"&lt;&gt;")=COUNTIF('Sales Orders'!$H$108:H886,'Sales Orders'!H886),'Sales Orders'!H886+1,'Sales Orders'!H886)</f>
        <v>2</v>
      </c>
      <c r="I887" s="39" t="e">
        <f>IF(E887="","",IF(Mal!$C$5="","",Mal!$C$5))</f>
        <v>#N/A</v>
      </c>
      <c r="J887" s="39" t="e">
        <f>IF(AND(J886="",$H887=$H886),"",IF(VLOOKUP($H887,Mal!$A$9:$H$431,7,0)='Sales Orders'!J886,"",VLOOKUP($H887,Mal!$A$9:$H$431,7,0)))</f>
        <v>#N/A</v>
      </c>
      <c r="K887" s="39" t="e">
        <f>IF(AND(K886="",$H887=$H886),"",IF(VLOOKUP($H887,Mal!$A$9:$H$431,8,0)='Sales Orders'!K886,"",VLOOKUP($H887,Mal!$A$9:$H$431,8,0)))</f>
        <v>#N/A</v>
      </c>
      <c r="L887" s="39" t="e">
        <f>IF(E887="","",IF(Mal!$C$6="","",Mal!$C$6))</f>
        <v>#N/A</v>
      </c>
      <c r="M887" s="39" t="e">
        <f>IF($E887="",IF(INDEX(Mal!K$9:K$431,COUNTIF($E$108:$F886,"")-COUNT($H$108:$H886)+1,0)=M886,"",INDEX(Mal!K$9:K$431,COUNTIF($E$108:$F886,"")-COUNT($H$108:$H886)+1,0)),"")</f>
        <v>#N/A</v>
      </c>
      <c r="N887" s="39" t="e">
        <f>IF($E887="",IF(INDEX(Mal!L$9:L$431,COUNTIF($E$108:$F886,"")-COUNT($H$108:$H886)+1,0)=N886,"",INDEX(Mal!L$9:L$431,COUNTIF($E$108:$F886,"")-COUNT($H$108:$H886)+1,0)),"")</f>
        <v>#N/A</v>
      </c>
      <c r="O887" s="39" t="e">
        <f>IF($E887="",IF(INDEX(Mal!M$9:M$431,COUNTIF($E$108:$F886,"")-COUNT($H$108:$H886)+1,0)=O886,"",INDEX(Mal!M$9:M$431,COUNTIF($E$108:$F886,"")-COUNT($H$108:$H886)+1,0)),"")</f>
        <v>#N/A</v>
      </c>
      <c r="P887" s="39" t="e">
        <f>IF($E887="",IF(INDEX(Mal!N$9:N$431,COUNTIF($E$108:$F886,"")-COUNT($H$108:$H886)+1,0)=P886,"",INDEX(Mal!N$9:N$431,COUNTIF($E$108:$F886,"")-COUNT($H$108:$H886)+1,0)),"")</f>
        <v>#N/A</v>
      </c>
      <c r="Q887" s="39" t="e">
        <f>IF($E887="",IF(INDEX(Mal!O$9:O$431,COUNTIF($E$108:$F886,"")-COUNT($H$108:$H886)+1,0)=Q886,"",INDEX(Mal!O$9:O$431,COUNTIF($E$108:$F886,"")-COUNT($H$108:$H886)+1,0)),"")</f>
        <v>#N/A</v>
      </c>
      <c r="R887" s="39" t="e">
        <f>IF($E887="",IF(INDEX(Mal!P$9:P$431,COUNTIF($E$108:$F886,"")-COUNT($H$108:$H886)+1,0)=R886,"",INDEX(Mal!P$9:P$431,COUNTIF($E$108:$F886,"")-COUNT($H$108:$H886)+1,0)),"")</f>
        <v>#N/A</v>
      </c>
      <c r="S887" s="39" t="e">
        <f>IF($E887="",IF(INDEX(Mal!Q$9:Q$431,COUNTIF($E$108:$F886,"")-COUNT($H$108:$H886)+1,0)=S886,"",INDEX(Mal!Q$9:Q$431,COUNTIF($E$108:$F886,"")-COUNT($H$108:$H886)+1,0)),"")</f>
        <v>#N/A</v>
      </c>
      <c r="T887" s="39" t="e">
        <f>IF($E887="",IF(INDEX(Mal!R$9:R$431,COUNTIF($E$108:$F886,"")-COUNT($H$108:$H886)+1,0)=T886,"",INDEX(Mal!R$9:R$431,COUNTIF($E$108:$F886,"")-COUNT($H$108:$H886)+1,0)),"")</f>
        <v>#N/A</v>
      </c>
      <c r="U887" s="39" t="e">
        <f>IF($E887="",IF(INDEX(Mal!S$9:S$431,COUNTIF($E$108:$F886,"")-COUNT($H$108:$H886)+1,0)=U886,"",INDEX(Mal!S$9:S$431,COUNTIF($E$108:$F886,"")-COUNT($H$108:$H886)+1,0)),"")</f>
        <v>#N/A</v>
      </c>
      <c r="V887" s="39" t="e">
        <f t="shared" si="48"/>
        <v>#N/A</v>
      </c>
      <c r="W887" s="39" t="e">
        <f>IF(IF(AND(E887="",F887=""),INDEX(Mal!I$9:I$431,(COUNT($H$108:$H887)-COUNTIF($V$108:$V887,"")),0),"")="","",IF(AND(E887="",F887=""),INDEX(Mal!I$9:I$431,(COUNT($H$108:$H887)-COUNTIF($V$108:$V887,"")),0),""))</f>
        <v>#N/A</v>
      </c>
      <c r="X887" s="39" t="e">
        <f>IF($E887="",IF(INDEX(Mal!J$9:J$431,COUNTIF($E$108:$F886,"")-COUNT($H$108:$H886)+1,0)=X886,"",INDEX(Mal!J$9:J$431,COUNTIF($E$108:$F886,"")-COUNT($H$108:$H886)+1,0)),"")</f>
        <v>#N/A</v>
      </c>
      <c r="Y887" s="39" t="e">
        <f>IF(AND(Y886="",$H887=$H886),"",IF(VLOOKUP($H887,Mal!$A$9:$T$431,20,0)='Sales Orders'!Y886,"",VLOOKUP($H887,Mal!$A$9:$T$431,20,0)))</f>
        <v>#N/A</v>
      </c>
      <c r="Z887" s="39" t="e">
        <f t="shared" si="49"/>
        <v>#N/A</v>
      </c>
    </row>
    <row r="888" spans="1:26">
      <c r="A888" t="str">
        <f>IFERROR(IF(VLOOKUP(H888,Mal!$A$9:$A$431,1,0),"","END"),"END")</f>
        <v>END</v>
      </c>
      <c r="B888" s="39" t="e">
        <f>IF($E888="",IF(INDEX(Mal!$D$9:$D$431,COUNTIF($E$108:$F887,"")-COUNT($H$108:$H887)+1,0)=B887,"",INDEX(Mal!$D$9:$D$431,COUNTIF($E$108:$F887,"")-COUNT($H$108:$H887)+1,0)),"")</f>
        <v>#N/A</v>
      </c>
      <c r="C888" s="39" t="e">
        <f t="shared" si="50"/>
        <v>#N/A</v>
      </c>
      <c r="D888" s="39" t="e">
        <f>IF($E888="",IF(INDEX(Mal!$F$9:$F$431,COUNTIF($E$108:$F887,"")-COUNT($H$108:$H887)+1,0)=D887,"",INDEX(Mal!$F$9:$F$431,COUNTIF($E$108:$F887,"")-COUNT($H$108:$H887)+1,0)),"")</f>
        <v>#N/A</v>
      </c>
      <c r="E888" s="39" t="e">
        <f>IF(AND(E887="",$H888=$H887),"",IF(VLOOKUP(H888,Mal!$A$9:$B$431,2,0)='Sales Orders'!E887,"",VLOOKUP($H888,Mal!$A$9:$B$431,2,0)))</f>
        <v>#N/A</v>
      </c>
      <c r="F888" s="39" t="e">
        <f>IF($E888="",IF(INDEX(Mal!$C$9:$C$431,COUNTIF($E$108:$F887,"")-COUNT($H$108:$H887)+1,0)=F887,"",INDEX(Mal!$C$9:$C$431,COUNTIF($E$108:$F887,"")-COUNT($H$108:$H887)+1,0)),"")</f>
        <v>#N/A</v>
      </c>
      <c r="G888" s="39" t="e">
        <f t="shared" si="51"/>
        <v>#N/A</v>
      </c>
      <c r="H888" s="39">
        <f>IF(COUNTIF(Mal!$A$9:$A$431,'Sales Orders'!H887)+COUNTIFS(Mal!$A$9:$A$431,H887,Mal!$B$9:$B$431,"&lt;&gt;")+COUNTIFS(Mal!$A$9:$A$431,H887,Mal!$C$9:$C$431,"&lt;&gt;")=COUNTIF('Sales Orders'!$H$108:H887,'Sales Orders'!H887),'Sales Orders'!H887+1,'Sales Orders'!H887)</f>
        <v>2</v>
      </c>
      <c r="I888" s="39" t="e">
        <f>IF(E888="","",IF(Mal!$C$5="","",Mal!$C$5))</f>
        <v>#N/A</v>
      </c>
      <c r="J888" s="39" t="e">
        <f>IF(AND(J887="",$H888=$H887),"",IF(VLOOKUP($H888,Mal!$A$9:$H$431,7,0)='Sales Orders'!J887,"",VLOOKUP($H888,Mal!$A$9:$H$431,7,0)))</f>
        <v>#N/A</v>
      </c>
      <c r="K888" s="39" t="e">
        <f>IF(AND(K887="",$H888=$H887),"",IF(VLOOKUP($H888,Mal!$A$9:$H$431,8,0)='Sales Orders'!K887,"",VLOOKUP($H888,Mal!$A$9:$H$431,8,0)))</f>
        <v>#N/A</v>
      </c>
      <c r="L888" s="39" t="e">
        <f>IF(E888="","",IF(Mal!$C$6="","",Mal!$C$6))</f>
        <v>#N/A</v>
      </c>
      <c r="M888" s="39" t="e">
        <f>IF($E888="",IF(INDEX(Mal!K$9:K$431,COUNTIF($E$108:$F887,"")-COUNT($H$108:$H887)+1,0)=M887,"",INDEX(Mal!K$9:K$431,COUNTIF($E$108:$F887,"")-COUNT($H$108:$H887)+1,0)),"")</f>
        <v>#N/A</v>
      </c>
      <c r="N888" s="39" t="e">
        <f>IF($E888="",IF(INDEX(Mal!L$9:L$431,COUNTIF($E$108:$F887,"")-COUNT($H$108:$H887)+1,0)=N887,"",INDEX(Mal!L$9:L$431,COUNTIF($E$108:$F887,"")-COUNT($H$108:$H887)+1,0)),"")</f>
        <v>#N/A</v>
      </c>
      <c r="O888" s="39" t="e">
        <f>IF($E888="",IF(INDEX(Mal!M$9:M$431,COUNTIF($E$108:$F887,"")-COUNT($H$108:$H887)+1,0)=O887,"",INDEX(Mal!M$9:M$431,COUNTIF($E$108:$F887,"")-COUNT($H$108:$H887)+1,0)),"")</f>
        <v>#N/A</v>
      </c>
      <c r="P888" s="39" t="e">
        <f>IF($E888="",IF(INDEX(Mal!N$9:N$431,COUNTIF($E$108:$F887,"")-COUNT($H$108:$H887)+1,0)=P887,"",INDEX(Mal!N$9:N$431,COUNTIF($E$108:$F887,"")-COUNT($H$108:$H887)+1,0)),"")</f>
        <v>#N/A</v>
      </c>
      <c r="Q888" s="39" t="e">
        <f>IF($E888="",IF(INDEX(Mal!O$9:O$431,COUNTIF($E$108:$F887,"")-COUNT($H$108:$H887)+1,0)=Q887,"",INDEX(Mal!O$9:O$431,COUNTIF($E$108:$F887,"")-COUNT($H$108:$H887)+1,0)),"")</f>
        <v>#N/A</v>
      </c>
      <c r="R888" s="39" t="e">
        <f>IF($E888="",IF(INDEX(Mal!P$9:P$431,COUNTIF($E$108:$F887,"")-COUNT($H$108:$H887)+1,0)=R887,"",INDEX(Mal!P$9:P$431,COUNTIF($E$108:$F887,"")-COUNT($H$108:$H887)+1,0)),"")</f>
        <v>#N/A</v>
      </c>
      <c r="S888" s="39" t="e">
        <f>IF($E888="",IF(INDEX(Mal!Q$9:Q$431,COUNTIF($E$108:$F887,"")-COUNT($H$108:$H887)+1,0)=S887,"",INDEX(Mal!Q$9:Q$431,COUNTIF($E$108:$F887,"")-COUNT($H$108:$H887)+1,0)),"")</f>
        <v>#N/A</v>
      </c>
      <c r="T888" s="39" t="e">
        <f>IF($E888="",IF(INDEX(Mal!R$9:R$431,COUNTIF($E$108:$F887,"")-COUNT($H$108:$H887)+1,0)=T887,"",INDEX(Mal!R$9:R$431,COUNTIF($E$108:$F887,"")-COUNT($H$108:$H887)+1,0)),"")</f>
        <v>#N/A</v>
      </c>
      <c r="U888" s="39" t="e">
        <f>IF($E888="",IF(INDEX(Mal!S$9:S$431,COUNTIF($E$108:$F887,"")-COUNT($H$108:$H887)+1,0)=U887,"",INDEX(Mal!S$9:S$431,COUNTIF($E$108:$F887,"")-COUNT($H$108:$H887)+1,0)),"")</f>
        <v>#N/A</v>
      </c>
      <c r="V888" s="39" t="e">
        <f t="shared" si="48"/>
        <v>#N/A</v>
      </c>
      <c r="W888" s="39" t="e">
        <f>IF(IF(AND(E888="",F888=""),INDEX(Mal!I$9:I$431,(COUNT($H$108:$H888)-COUNTIF($V$108:$V888,"")),0),"")="","",IF(AND(E888="",F888=""),INDEX(Mal!I$9:I$431,(COUNT($H$108:$H888)-COUNTIF($V$108:$V888,"")),0),""))</f>
        <v>#N/A</v>
      </c>
      <c r="X888" s="39" t="e">
        <f>IF($E888="",IF(INDEX(Mal!J$9:J$431,COUNTIF($E$108:$F887,"")-COUNT($H$108:$H887)+1,0)=X887,"",INDEX(Mal!J$9:J$431,COUNTIF($E$108:$F887,"")-COUNT($H$108:$H887)+1,0)),"")</f>
        <v>#N/A</v>
      </c>
      <c r="Y888" s="39" t="e">
        <f>IF(AND(Y887="",$H888=$H887),"",IF(VLOOKUP($H888,Mal!$A$9:$T$431,20,0)='Sales Orders'!Y887,"",VLOOKUP($H888,Mal!$A$9:$T$431,20,0)))</f>
        <v>#N/A</v>
      </c>
      <c r="Z888" s="39" t="e">
        <f t="shared" si="49"/>
        <v>#N/A</v>
      </c>
    </row>
    <row r="889" spans="1:26">
      <c r="A889" t="str">
        <f>IFERROR(IF(VLOOKUP(H889,Mal!$A$9:$A$431,1,0),"","END"),"END")</f>
        <v>END</v>
      </c>
      <c r="B889" s="39" t="e">
        <f>IF($E889="",IF(INDEX(Mal!$D$9:$D$431,COUNTIF($E$108:$F888,"")-COUNT($H$108:$H888)+1,0)=B888,"",INDEX(Mal!$D$9:$D$431,COUNTIF($E$108:$F888,"")-COUNT($H$108:$H888)+1,0)),"")</f>
        <v>#N/A</v>
      </c>
      <c r="C889" s="39" t="e">
        <f t="shared" si="50"/>
        <v>#N/A</v>
      </c>
      <c r="D889" s="39" t="e">
        <f>IF($E889="",IF(INDEX(Mal!$F$9:$F$431,COUNTIF($E$108:$F888,"")-COUNT($H$108:$H888)+1,0)=D888,"",INDEX(Mal!$F$9:$F$431,COUNTIF($E$108:$F888,"")-COUNT($H$108:$H888)+1,0)),"")</f>
        <v>#N/A</v>
      </c>
      <c r="E889" s="39" t="e">
        <f>IF(AND(E888="",$H889=$H888),"",IF(VLOOKUP(H889,Mal!$A$9:$B$431,2,0)='Sales Orders'!E888,"",VLOOKUP($H889,Mal!$A$9:$B$431,2,0)))</f>
        <v>#N/A</v>
      </c>
      <c r="F889" s="39" t="e">
        <f>IF($E889="",IF(INDEX(Mal!$C$9:$C$431,COUNTIF($E$108:$F888,"")-COUNT($H$108:$H888)+1,0)=F888,"",INDEX(Mal!$C$9:$C$431,COUNTIF($E$108:$F888,"")-COUNT($H$108:$H888)+1,0)),"")</f>
        <v>#N/A</v>
      </c>
      <c r="G889" s="39" t="e">
        <f t="shared" si="51"/>
        <v>#N/A</v>
      </c>
      <c r="H889" s="39">
        <f>IF(COUNTIF(Mal!$A$9:$A$431,'Sales Orders'!H888)+COUNTIFS(Mal!$A$9:$A$431,H888,Mal!$B$9:$B$431,"&lt;&gt;")+COUNTIFS(Mal!$A$9:$A$431,H888,Mal!$C$9:$C$431,"&lt;&gt;")=COUNTIF('Sales Orders'!$H$108:H888,'Sales Orders'!H888),'Sales Orders'!H888+1,'Sales Orders'!H888)</f>
        <v>2</v>
      </c>
      <c r="I889" s="39" t="e">
        <f>IF(E889="","",IF(Mal!$C$5="","",Mal!$C$5))</f>
        <v>#N/A</v>
      </c>
      <c r="J889" s="39" t="e">
        <f>IF(AND(J888="",$H889=$H888),"",IF(VLOOKUP($H889,Mal!$A$9:$H$431,7,0)='Sales Orders'!J888,"",VLOOKUP($H889,Mal!$A$9:$H$431,7,0)))</f>
        <v>#N/A</v>
      </c>
      <c r="K889" s="39" t="e">
        <f>IF(AND(K888="",$H889=$H888),"",IF(VLOOKUP($H889,Mal!$A$9:$H$431,8,0)='Sales Orders'!K888,"",VLOOKUP($H889,Mal!$A$9:$H$431,8,0)))</f>
        <v>#N/A</v>
      </c>
      <c r="L889" s="39" t="e">
        <f>IF(E889="","",IF(Mal!$C$6="","",Mal!$C$6))</f>
        <v>#N/A</v>
      </c>
      <c r="M889" s="39" t="e">
        <f>IF($E889="",IF(INDEX(Mal!K$9:K$431,COUNTIF($E$108:$F888,"")-COUNT($H$108:$H888)+1,0)=M888,"",INDEX(Mal!K$9:K$431,COUNTIF($E$108:$F888,"")-COUNT($H$108:$H888)+1,0)),"")</f>
        <v>#N/A</v>
      </c>
      <c r="N889" s="39" t="e">
        <f>IF($E889="",IF(INDEX(Mal!L$9:L$431,COUNTIF($E$108:$F888,"")-COUNT($H$108:$H888)+1,0)=N888,"",INDEX(Mal!L$9:L$431,COUNTIF($E$108:$F888,"")-COUNT($H$108:$H888)+1,0)),"")</f>
        <v>#N/A</v>
      </c>
      <c r="O889" s="39" t="e">
        <f>IF($E889="",IF(INDEX(Mal!M$9:M$431,COUNTIF($E$108:$F888,"")-COUNT($H$108:$H888)+1,0)=O888,"",INDEX(Mal!M$9:M$431,COUNTIF($E$108:$F888,"")-COUNT($H$108:$H888)+1,0)),"")</f>
        <v>#N/A</v>
      </c>
      <c r="P889" s="39" t="e">
        <f>IF($E889="",IF(INDEX(Mal!N$9:N$431,COUNTIF($E$108:$F888,"")-COUNT($H$108:$H888)+1,0)=P888,"",INDEX(Mal!N$9:N$431,COUNTIF($E$108:$F888,"")-COUNT($H$108:$H888)+1,0)),"")</f>
        <v>#N/A</v>
      </c>
      <c r="Q889" s="39" t="e">
        <f>IF($E889="",IF(INDEX(Mal!O$9:O$431,COUNTIF($E$108:$F888,"")-COUNT($H$108:$H888)+1,0)=Q888,"",INDEX(Mal!O$9:O$431,COUNTIF($E$108:$F888,"")-COUNT($H$108:$H888)+1,0)),"")</f>
        <v>#N/A</v>
      </c>
      <c r="R889" s="39" t="e">
        <f>IF($E889="",IF(INDEX(Mal!P$9:P$431,COUNTIF($E$108:$F888,"")-COUNT($H$108:$H888)+1,0)=R888,"",INDEX(Mal!P$9:P$431,COUNTIF($E$108:$F888,"")-COUNT($H$108:$H888)+1,0)),"")</f>
        <v>#N/A</v>
      </c>
      <c r="S889" s="39" t="e">
        <f>IF($E889="",IF(INDEX(Mal!Q$9:Q$431,COUNTIF($E$108:$F888,"")-COUNT($H$108:$H888)+1,0)=S888,"",INDEX(Mal!Q$9:Q$431,COUNTIF($E$108:$F888,"")-COUNT($H$108:$H888)+1,0)),"")</f>
        <v>#N/A</v>
      </c>
      <c r="T889" s="39" t="e">
        <f>IF($E889="",IF(INDEX(Mal!R$9:R$431,COUNTIF($E$108:$F888,"")-COUNT($H$108:$H888)+1,0)=T888,"",INDEX(Mal!R$9:R$431,COUNTIF($E$108:$F888,"")-COUNT($H$108:$H888)+1,0)),"")</f>
        <v>#N/A</v>
      </c>
      <c r="U889" s="39" t="e">
        <f>IF($E889="",IF(INDEX(Mal!S$9:S$431,COUNTIF($E$108:$F888,"")-COUNT($H$108:$H888)+1,0)=U888,"",INDEX(Mal!S$9:S$431,COUNTIF($E$108:$F888,"")-COUNT($H$108:$H888)+1,0)),"")</f>
        <v>#N/A</v>
      </c>
      <c r="V889" s="39" t="e">
        <f t="shared" si="48"/>
        <v>#N/A</v>
      </c>
      <c r="W889" s="39" t="e">
        <f>IF(IF(AND(E889="",F889=""),INDEX(Mal!I$9:I$431,(COUNT($H$108:$H889)-COUNTIF($V$108:$V889,"")),0),"")="","",IF(AND(E889="",F889=""),INDEX(Mal!I$9:I$431,(COUNT($H$108:$H889)-COUNTIF($V$108:$V889,"")),0),""))</f>
        <v>#N/A</v>
      </c>
      <c r="X889" s="39" t="e">
        <f>IF($E889="",IF(INDEX(Mal!J$9:J$431,COUNTIF($E$108:$F888,"")-COUNT($H$108:$H888)+1,0)=X888,"",INDEX(Mal!J$9:J$431,COUNTIF($E$108:$F888,"")-COUNT($H$108:$H888)+1,0)),"")</f>
        <v>#N/A</v>
      </c>
      <c r="Y889" s="39" t="e">
        <f>IF(AND(Y888="",$H889=$H888),"",IF(VLOOKUP($H889,Mal!$A$9:$T$431,20,0)='Sales Orders'!Y888,"",VLOOKUP($H889,Mal!$A$9:$T$431,20,0)))</f>
        <v>#N/A</v>
      </c>
      <c r="Z889" s="39" t="e">
        <f t="shared" si="49"/>
        <v>#N/A</v>
      </c>
    </row>
    <row r="890" spans="1:26">
      <c r="A890" t="str">
        <f>IFERROR(IF(VLOOKUP(H890,Mal!$A$9:$A$431,1,0),"","END"),"END")</f>
        <v>END</v>
      </c>
      <c r="B890" s="39" t="e">
        <f>IF($E890="",IF(INDEX(Mal!$D$9:$D$431,COUNTIF($E$108:$F889,"")-COUNT($H$108:$H889)+1,0)=B889,"",INDEX(Mal!$D$9:$D$431,COUNTIF($E$108:$F889,"")-COUNT($H$108:$H889)+1,0)),"")</f>
        <v>#N/A</v>
      </c>
      <c r="C890" s="39" t="e">
        <f t="shared" si="50"/>
        <v>#N/A</v>
      </c>
      <c r="D890" s="39" t="e">
        <f>IF($E890="",IF(INDEX(Mal!$F$9:$F$431,COUNTIF($E$108:$F889,"")-COUNT($H$108:$H889)+1,0)=D889,"",INDEX(Mal!$F$9:$F$431,COUNTIF($E$108:$F889,"")-COUNT($H$108:$H889)+1,0)),"")</f>
        <v>#N/A</v>
      </c>
      <c r="E890" s="39" t="e">
        <f>IF(AND(E889="",$H890=$H889),"",IF(VLOOKUP(H890,Mal!$A$9:$B$431,2,0)='Sales Orders'!E889,"",VLOOKUP($H890,Mal!$A$9:$B$431,2,0)))</f>
        <v>#N/A</v>
      </c>
      <c r="F890" s="39" t="e">
        <f>IF($E890="",IF(INDEX(Mal!$C$9:$C$431,COUNTIF($E$108:$F889,"")-COUNT($H$108:$H889)+1,0)=F889,"",INDEX(Mal!$C$9:$C$431,COUNTIF($E$108:$F889,"")-COUNT($H$108:$H889)+1,0)),"")</f>
        <v>#N/A</v>
      </c>
      <c r="G890" s="39" t="e">
        <f t="shared" si="51"/>
        <v>#N/A</v>
      </c>
      <c r="H890" s="39">
        <f>IF(COUNTIF(Mal!$A$9:$A$431,'Sales Orders'!H889)+COUNTIFS(Mal!$A$9:$A$431,H889,Mal!$B$9:$B$431,"&lt;&gt;")+COUNTIFS(Mal!$A$9:$A$431,H889,Mal!$C$9:$C$431,"&lt;&gt;")=COUNTIF('Sales Orders'!$H$108:H889,'Sales Orders'!H889),'Sales Orders'!H889+1,'Sales Orders'!H889)</f>
        <v>2</v>
      </c>
      <c r="I890" s="39" t="e">
        <f>IF(E890="","",IF(Mal!$C$5="","",Mal!$C$5))</f>
        <v>#N/A</v>
      </c>
      <c r="J890" s="39" t="e">
        <f>IF(AND(J889="",$H890=$H889),"",IF(VLOOKUP($H890,Mal!$A$9:$H$431,7,0)='Sales Orders'!J889,"",VLOOKUP($H890,Mal!$A$9:$H$431,7,0)))</f>
        <v>#N/A</v>
      </c>
      <c r="K890" s="39" t="e">
        <f>IF(AND(K889="",$H890=$H889),"",IF(VLOOKUP($H890,Mal!$A$9:$H$431,8,0)='Sales Orders'!K889,"",VLOOKUP($H890,Mal!$A$9:$H$431,8,0)))</f>
        <v>#N/A</v>
      </c>
      <c r="L890" s="39" t="e">
        <f>IF(E890="","",IF(Mal!$C$6="","",Mal!$C$6))</f>
        <v>#N/A</v>
      </c>
      <c r="M890" s="39" t="e">
        <f>IF($E890="",IF(INDEX(Mal!K$9:K$431,COUNTIF($E$108:$F889,"")-COUNT($H$108:$H889)+1,0)=M889,"",INDEX(Mal!K$9:K$431,COUNTIF($E$108:$F889,"")-COUNT($H$108:$H889)+1,0)),"")</f>
        <v>#N/A</v>
      </c>
      <c r="N890" s="39" t="e">
        <f>IF($E890="",IF(INDEX(Mal!L$9:L$431,COUNTIF($E$108:$F889,"")-COUNT($H$108:$H889)+1,0)=N889,"",INDEX(Mal!L$9:L$431,COUNTIF($E$108:$F889,"")-COUNT($H$108:$H889)+1,0)),"")</f>
        <v>#N/A</v>
      </c>
      <c r="O890" s="39" t="e">
        <f>IF($E890="",IF(INDEX(Mal!M$9:M$431,COUNTIF($E$108:$F889,"")-COUNT($H$108:$H889)+1,0)=O889,"",INDEX(Mal!M$9:M$431,COUNTIF($E$108:$F889,"")-COUNT($H$108:$H889)+1,0)),"")</f>
        <v>#N/A</v>
      </c>
      <c r="P890" s="39" t="e">
        <f>IF($E890="",IF(INDEX(Mal!N$9:N$431,COUNTIF($E$108:$F889,"")-COUNT($H$108:$H889)+1,0)=P889,"",INDEX(Mal!N$9:N$431,COUNTIF($E$108:$F889,"")-COUNT($H$108:$H889)+1,0)),"")</f>
        <v>#N/A</v>
      </c>
      <c r="Q890" s="39" t="e">
        <f>IF($E890="",IF(INDEX(Mal!O$9:O$431,COUNTIF($E$108:$F889,"")-COUNT($H$108:$H889)+1,0)=Q889,"",INDEX(Mal!O$9:O$431,COUNTIF($E$108:$F889,"")-COUNT($H$108:$H889)+1,0)),"")</f>
        <v>#N/A</v>
      </c>
      <c r="R890" s="39" t="e">
        <f>IF($E890="",IF(INDEX(Mal!P$9:P$431,COUNTIF($E$108:$F889,"")-COUNT($H$108:$H889)+1,0)=R889,"",INDEX(Mal!P$9:P$431,COUNTIF($E$108:$F889,"")-COUNT($H$108:$H889)+1,0)),"")</f>
        <v>#N/A</v>
      </c>
      <c r="S890" s="39" t="e">
        <f>IF($E890="",IF(INDEX(Mal!Q$9:Q$431,COUNTIF($E$108:$F889,"")-COUNT($H$108:$H889)+1,0)=S889,"",INDEX(Mal!Q$9:Q$431,COUNTIF($E$108:$F889,"")-COUNT($H$108:$H889)+1,0)),"")</f>
        <v>#N/A</v>
      </c>
      <c r="T890" s="39" t="e">
        <f>IF($E890="",IF(INDEX(Mal!R$9:R$431,COUNTIF($E$108:$F889,"")-COUNT($H$108:$H889)+1,0)=T889,"",INDEX(Mal!R$9:R$431,COUNTIF($E$108:$F889,"")-COUNT($H$108:$H889)+1,0)),"")</f>
        <v>#N/A</v>
      </c>
      <c r="U890" s="39" t="e">
        <f>IF($E890="",IF(INDEX(Mal!S$9:S$431,COUNTIF($E$108:$F889,"")-COUNT($H$108:$H889)+1,0)=U889,"",INDEX(Mal!S$9:S$431,COUNTIF($E$108:$F889,"")-COUNT($H$108:$H889)+1,0)),"")</f>
        <v>#N/A</v>
      </c>
      <c r="V890" s="39" t="e">
        <f t="shared" si="48"/>
        <v>#N/A</v>
      </c>
      <c r="W890" s="39" t="e">
        <f>IF(IF(AND(E890="",F890=""),INDEX(Mal!I$9:I$431,(COUNT($H$108:$H890)-COUNTIF($V$108:$V890,"")),0),"")="","",IF(AND(E890="",F890=""),INDEX(Mal!I$9:I$431,(COUNT($H$108:$H890)-COUNTIF($V$108:$V890,"")),0),""))</f>
        <v>#N/A</v>
      </c>
      <c r="X890" s="39" t="e">
        <f>IF($E890="",IF(INDEX(Mal!J$9:J$431,COUNTIF($E$108:$F889,"")-COUNT($H$108:$H889)+1,0)=X889,"",INDEX(Mal!J$9:J$431,COUNTIF($E$108:$F889,"")-COUNT($H$108:$H889)+1,0)),"")</f>
        <v>#N/A</v>
      </c>
      <c r="Y890" s="39" t="e">
        <f>IF(AND(Y889="",$H890=$H889),"",IF(VLOOKUP($H890,Mal!$A$9:$T$431,20,0)='Sales Orders'!Y889,"",VLOOKUP($H890,Mal!$A$9:$T$431,20,0)))</f>
        <v>#N/A</v>
      </c>
      <c r="Z890" s="39" t="e">
        <f t="shared" si="49"/>
        <v>#N/A</v>
      </c>
    </row>
    <row r="891" spans="1:26">
      <c r="A891" t="str">
        <f>IFERROR(IF(VLOOKUP(H891,Mal!$A$9:$A$431,1,0),"","END"),"END")</f>
        <v>END</v>
      </c>
      <c r="B891" s="39" t="e">
        <f>IF($E891="",IF(INDEX(Mal!$D$9:$D$431,COUNTIF($E$108:$F890,"")-COUNT($H$108:$H890)+1,0)=B890,"",INDEX(Mal!$D$9:$D$431,COUNTIF($E$108:$F890,"")-COUNT($H$108:$H890)+1,0)),"")</f>
        <v>#N/A</v>
      </c>
      <c r="C891" s="39" t="e">
        <f t="shared" si="50"/>
        <v>#N/A</v>
      </c>
      <c r="D891" s="39" t="e">
        <f>IF($E891="",IF(INDEX(Mal!$F$9:$F$431,COUNTIF($E$108:$F890,"")-COUNT($H$108:$H890)+1,0)=D890,"",INDEX(Mal!$F$9:$F$431,COUNTIF($E$108:$F890,"")-COUNT($H$108:$H890)+1,0)),"")</f>
        <v>#N/A</v>
      </c>
      <c r="E891" s="39" t="e">
        <f>IF(AND(E890="",$H891=$H890),"",IF(VLOOKUP(H891,Mal!$A$9:$B$431,2,0)='Sales Orders'!E890,"",VLOOKUP($H891,Mal!$A$9:$B$431,2,0)))</f>
        <v>#N/A</v>
      </c>
      <c r="F891" s="39" t="e">
        <f>IF($E891="",IF(INDEX(Mal!$C$9:$C$431,COUNTIF($E$108:$F890,"")-COUNT($H$108:$H890)+1,0)=F890,"",INDEX(Mal!$C$9:$C$431,COUNTIF($E$108:$F890,"")-COUNT($H$108:$H890)+1,0)),"")</f>
        <v>#N/A</v>
      </c>
      <c r="G891" s="39" t="e">
        <f t="shared" si="51"/>
        <v>#N/A</v>
      </c>
      <c r="H891" s="39">
        <f>IF(COUNTIF(Mal!$A$9:$A$431,'Sales Orders'!H890)+COUNTIFS(Mal!$A$9:$A$431,H890,Mal!$B$9:$B$431,"&lt;&gt;")+COUNTIFS(Mal!$A$9:$A$431,H890,Mal!$C$9:$C$431,"&lt;&gt;")=COUNTIF('Sales Orders'!$H$108:H890,'Sales Orders'!H890),'Sales Orders'!H890+1,'Sales Orders'!H890)</f>
        <v>2</v>
      </c>
      <c r="I891" s="39" t="e">
        <f>IF(E891="","",IF(Mal!$C$5="","",Mal!$C$5))</f>
        <v>#N/A</v>
      </c>
      <c r="J891" s="39" t="e">
        <f>IF(AND(J890="",$H891=$H890),"",IF(VLOOKUP($H891,Mal!$A$9:$H$431,7,0)='Sales Orders'!J890,"",VLOOKUP($H891,Mal!$A$9:$H$431,7,0)))</f>
        <v>#N/A</v>
      </c>
      <c r="K891" s="39" t="e">
        <f>IF(AND(K890="",$H891=$H890),"",IF(VLOOKUP($H891,Mal!$A$9:$H$431,8,0)='Sales Orders'!K890,"",VLOOKUP($H891,Mal!$A$9:$H$431,8,0)))</f>
        <v>#N/A</v>
      </c>
      <c r="L891" s="39" t="e">
        <f>IF(E891="","",IF(Mal!$C$6="","",Mal!$C$6))</f>
        <v>#N/A</v>
      </c>
      <c r="M891" s="39" t="e">
        <f>IF($E891="",IF(INDEX(Mal!K$9:K$431,COUNTIF($E$108:$F890,"")-COUNT($H$108:$H890)+1,0)=M890,"",INDEX(Mal!K$9:K$431,COUNTIF($E$108:$F890,"")-COUNT($H$108:$H890)+1,0)),"")</f>
        <v>#N/A</v>
      </c>
      <c r="N891" s="39" t="e">
        <f>IF($E891="",IF(INDEX(Mal!L$9:L$431,COUNTIF($E$108:$F890,"")-COUNT($H$108:$H890)+1,0)=N890,"",INDEX(Mal!L$9:L$431,COUNTIF($E$108:$F890,"")-COUNT($H$108:$H890)+1,0)),"")</f>
        <v>#N/A</v>
      </c>
      <c r="O891" s="39" t="e">
        <f>IF($E891="",IF(INDEX(Mal!M$9:M$431,COUNTIF($E$108:$F890,"")-COUNT($H$108:$H890)+1,0)=O890,"",INDEX(Mal!M$9:M$431,COUNTIF($E$108:$F890,"")-COUNT($H$108:$H890)+1,0)),"")</f>
        <v>#N/A</v>
      </c>
      <c r="P891" s="39" t="e">
        <f>IF($E891="",IF(INDEX(Mal!N$9:N$431,COUNTIF($E$108:$F890,"")-COUNT($H$108:$H890)+1,0)=P890,"",INDEX(Mal!N$9:N$431,COUNTIF($E$108:$F890,"")-COUNT($H$108:$H890)+1,0)),"")</f>
        <v>#N/A</v>
      </c>
      <c r="Q891" s="39" t="e">
        <f>IF($E891="",IF(INDEX(Mal!O$9:O$431,COUNTIF($E$108:$F890,"")-COUNT($H$108:$H890)+1,0)=Q890,"",INDEX(Mal!O$9:O$431,COUNTIF($E$108:$F890,"")-COUNT($H$108:$H890)+1,0)),"")</f>
        <v>#N/A</v>
      </c>
      <c r="R891" s="39" t="e">
        <f>IF($E891="",IF(INDEX(Mal!P$9:P$431,COUNTIF($E$108:$F890,"")-COUNT($H$108:$H890)+1,0)=R890,"",INDEX(Mal!P$9:P$431,COUNTIF($E$108:$F890,"")-COUNT($H$108:$H890)+1,0)),"")</f>
        <v>#N/A</v>
      </c>
      <c r="S891" s="39" t="e">
        <f>IF($E891="",IF(INDEX(Mal!Q$9:Q$431,COUNTIF($E$108:$F890,"")-COUNT($H$108:$H890)+1,0)=S890,"",INDEX(Mal!Q$9:Q$431,COUNTIF($E$108:$F890,"")-COUNT($H$108:$H890)+1,0)),"")</f>
        <v>#N/A</v>
      </c>
      <c r="T891" s="39" t="e">
        <f>IF($E891="",IF(INDEX(Mal!R$9:R$431,COUNTIF($E$108:$F890,"")-COUNT($H$108:$H890)+1,0)=T890,"",INDEX(Mal!R$9:R$431,COUNTIF($E$108:$F890,"")-COUNT($H$108:$H890)+1,0)),"")</f>
        <v>#N/A</v>
      </c>
      <c r="U891" s="39" t="e">
        <f>IF($E891="",IF(INDEX(Mal!S$9:S$431,COUNTIF($E$108:$F890,"")-COUNT($H$108:$H890)+1,0)=U890,"",INDEX(Mal!S$9:S$431,COUNTIF($E$108:$F890,"")-COUNT($H$108:$H890)+1,0)),"")</f>
        <v>#N/A</v>
      </c>
      <c r="V891" s="39" t="e">
        <f t="shared" si="48"/>
        <v>#N/A</v>
      </c>
      <c r="W891" s="39" t="e">
        <f>IF(IF(AND(E891="",F891=""),INDEX(Mal!I$9:I$431,(COUNT($H$108:$H891)-COUNTIF($V$108:$V891,"")),0),"")="","",IF(AND(E891="",F891=""),INDEX(Mal!I$9:I$431,(COUNT($H$108:$H891)-COUNTIF($V$108:$V891,"")),0),""))</f>
        <v>#N/A</v>
      </c>
      <c r="X891" s="39" t="e">
        <f>IF($E891="",IF(INDEX(Mal!J$9:J$431,COUNTIF($E$108:$F890,"")-COUNT($H$108:$H890)+1,0)=X890,"",INDEX(Mal!J$9:J$431,COUNTIF($E$108:$F890,"")-COUNT($H$108:$H890)+1,0)),"")</f>
        <v>#N/A</v>
      </c>
      <c r="Y891" s="39" t="e">
        <f>IF(AND(Y890="",$H891=$H890),"",IF(VLOOKUP($H891,Mal!$A$9:$T$431,20,0)='Sales Orders'!Y890,"",VLOOKUP($H891,Mal!$A$9:$T$431,20,0)))</f>
        <v>#N/A</v>
      </c>
      <c r="Z891" s="39" t="e">
        <f t="shared" si="49"/>
        <v>#N/A</v>
      </c>
    </row>
    <row r="892" spans="1:26">
      <c r="A892" t="str">
        <f>IFERROR(IF(VLOOKUP(H892,Mal!$A$9:$A$431,1,0),"","END"),"END")</f>
        <v>END</v>
      </c>
      <c r="B892" s="39" t="e">
        <f>IF($E892="",IF(INDEX(Mal!$D$9:$D$431,COUNTIF($E$108:$F891,"")-COUNT($H$108:$H891)+1,0)=B891,"",INDEX(Mal!$D$9:$D$431,COUNTIF($E$108:$F891,"")-COUNT($H$108:$H891)+1,0)),"")</f>
        <v>#N/A</v>
      </c>
      <c r="C892" s="39" t="e">
        <f t="shared" si="50"/>
        <v>#N/A</v>
      </c>
      <c r="D892" s="39" t="e">
        <f>IF($E892="",IF(INDEX(Mal!$F$9:$F$431,COUNTIF($E$108:$F891,"")-COUNT($H$108:$H891)+1,0)=D891,"",INDEX(Mal!$F$9:$F$431,COUNTIF($E$108:$F891,"")-COUNT($H$108:$H891)+1,0)),"")</f>
        <v>#N/A</v>
      </c>
      <c r="E892" s="39" t="e">
        <f>IF(AND(E891="",$H892=$H891),"",IF(VLOOKUP(H892,Mal!$A$9:$B$431,2,0)='Sales Orders'!E891,"",VLOOKUP($H892,Mal!$A$9:$B$431,2,0)))</f>
        <v>#N/A</v>
      </c>
      <c r="F892" s="39" t="e">
        <f>IF($E892="",IF(INDEX(Mal!$C$9:$C$431,COUNTIF($E$108:$F891,"")-COUNT($H$108:$H891)+1,0)=F891,"",INDEX(Mal!$C$9:$C$431,COUNTIF($E$108:$F891,"")-COUNT($H$108:$H891)+1,0)),"")</f>
        <v>#N/A</v>
      </c>
      <c r="G892" s="39" t="e">
        <f t="shared" si="51"/>
        <v>#N/A</v>
      </c>
      <c r="H892" s="39">
        <f>IF(COUNTIF(Mal!$A$9:$A$431,'Sales Orders'!H891)+COUNTIFS(Mal!$A$9:$A$431,H891,Mal!$B$9:$B$431,"&lt;&gt;")+COUNTIFS(Mal!$A$9:$A$431,H891,Mal!$C$9:$C$431,"&lt;&gt;")=COUNTIF('Sales Orders'!$H$108:H891,'Sales Orders'!H891),'Sales Orders'!H891+1,'Sales Orders'!H891)</f>
        <v>2</v>
      </c>
      <c r="I892" s="39" t="e">
        <f>IF(E892="","",IF(Mal!$C$5="","",Mal!$C$5))</f>
        <v>#N/A</v>
      </c>
      <c r="J892" s="39" t="e">
        <f>IF(AND(J891="",$H892=$H891),"",IF(VLOOKUP($H892,Mal!$A$9:$H$431,7,0)='Sales Orders'!J891,"",VLOOKUP($H892,Mal!$A$9:$H$431,7,0)))</f>
        <v>#N/A</v>
      </c>
      <c r="K892" s="39" t="e">
        <f>IF(AND(K891="",$H892=$H891),"",IF(VLOOKUP($H892,Mal!$A$9:$H$431,8,0)='Sales Orders'!K891,"",VLOOKUP($H892,Mal!$A$9:$H$431,8,0)))</f>
        <v>#N/A</v>
      </c>
      <c r="L892" s="39" t="e">
        <f>IF(E892="","",IF(Mal!$C$6="","",Mal!$C$6))</f>
        <v>#N/A</v>
      </c>
      <c r="M892" s="39" t="e">
        <f>IF($E892="",IF(INDEX(Mal!K$9:K$431,COUNTIF($E$108:$F891,"")-COUNT($H$108:$H891)+1,0)=M891,"",INDEX(Mal!K$9:K$431,COUNTIF($E$108:$F891,"")-COUNT($H$108:$H891)+1,0)),"")</f>
        <v>#N/A</v>
      </c>
      <c r="N892" s="39" t="e">
        <f>IF($E892="",IF(INDEX(Mal!L$9:L$431,COUNTIF($E$108:$F891,"")-COUNT($H$108:$H891)+1,0)=N891,"",INDEX(Mal!L$9:L$431,COUNTIF($E$108:$F891,"")-COUNT($H$108:$H891)+1,0)),"")</f>
        <v>#N/A</v>
      </c>
      <c r="O892" s="39" t="e">
        <f>IF($E892="",IF(INDEX(Mal!M$9:M$431,COUNTIF($E$108:$F891,"")-COUNT($H$108:$H891)+1,0)=O891,"",INDEX(Mal!M$9:M$431,COUNTIF($E$108:$F891,"")-COUNT($H$108:$H891)+1,0)),"")</f>
        <v>#N/A</v>
      </c>
      <c r="P892" s="39" t="e">
        <f>IF($E892="",IF(INDEX(Mal!N$9:N$431,COUNTIF($E$108:$F891,"")-COUNT($H$108:$H891)+1,0)=P891,"",INDEX(Mal!N$9:N$431,COUNTIF($E$108:$F891,"")-COUNT($H$108:$H891)+1,0)),"")</f>
        <v>#N/A</v>
      </c>
      <c r="Q892" s="39" t="e">
        <f>IF($E892="",IF(INDEX(Mal!O$9:O$431,COUNTIF($E$108:$F891,"")-COUNT($H$108:$H891)+1,0)=Q891,"",INDEX(Mal!O$9:O$431,COUNTIF($E$108:$F891,"")-COUNT($H$108:$H891)+1,0)),"")</f>
        <v>#N/A</v>
      </c>
      <c r="R892" s="39" t="e">
        <f>IF($E892="",IF(INDEX(Mal!P$9:P$431,COUNTIF($E$108:$F891,"")-COUNT($H$108:$H891)+1,0)=R891,"",INDEX(Mal!P$9:P$431,COUNTIF($E$108:$F891,"")-COUNT($H$108:$H891)+1,0)),"")</f>
        <v>#N/A</v>
      </c>
      <c r="S892" s="39" t="e">
        <f>IF($E892="",IF(INDEX(Mal!Q$9:Q$431,COUNTIF($E$108:$F891,"")-COUNT($H$108:$H891)+1,0)=S891,"",INDEX(Mal!Q$9:Q$431,COUNTIF($E$108:$F891,"")-COUNT($H$108:$H891)+1,0)),"")</f>
        <v>#N/A</v>
      </c>
      <c r="T892" s="39" t="e">
        <f>IF($E892="",IF(INDEX(Mal!R$9:R$431,COUNTIF($E$108:$F891,"")-COUNT($H$108:$H891)+1,0)=T891,"",INDEX(Mal!R$9:R$431,COUNTIF($E$108:$F891,"")-COUNT($H$108:$H891)+1,0)),"")</f>
        <v>#N/A</v>
      </c>
      <c r="U892" s="39" t="e">
        <f>IF($E892="",IF(INDEX(Mal!S$9:S$431,COUNTIF($E$108:$F891,"")-COUNT($H$108:$H891)+1,0)=U891,"",INDEX(Mal!S$9:S$431,COUNTIF($E$108:$F891,"")-COUNT($H$108:$H891)+1,0)),"")</f>
        <v>#N/A</v>
      </c>
      <c r="V892" s="39" t="e">
        <f t="shared" si="48"/>
        <v>#N/A</v>
      </c>
      <c r="W892" s="39" t="e">
        <f>IF(IF(AND(E892="",F892=""),INDEX(Mal!I$9:I$431,(COUNT($H$108:$H892)-COUNTIF($V$108:$V892,"")),0),"")="","",IF(AND(E892="",F892=""),INDEX(Mal!I$9:I$431,(COUNT($H$108:$H892)-COUNTIF($V$108:$V892,"")),0),""))</f>
        <v>#N/A</v>
      </c>
      <c r="X892" s="39" t="e">
        <f>IF($E892="",IF(INDEX(Mal!J$9:J$431,COUNTIF($E$108:$F891,"")-COUNT($H$108:$H891)+1,0)=X891,"",INDEX(Mal!J$9:J$431,COUNTIF($E$108:$F891,"")-COUNT($H$108:$H891)+1,0)),"")</f>
        <v>#N/A</v>
      </c>
      <c r="Y892" s="39" t="e">
        <f>IF(AND(Y891="",$H892=$H891),"",IF(VLOOKUP($H892,Mal!$A$9:$T$431,20,0)='Sales Orders'!Y891,"",VLOOKUP($H892,Mal!$A$9:$T$431,20,0)))</f>
        <v>#N/A</v>
      </c>
      <c r="Z892" s="39" t="e">
        <f t="shared" si="49"/>
        <v>#N/A</v>
      </c>
    </row>
    <row r="893" spans="1:26">
      <c r="A893" t="str">
        <f>IFERROR(IF(VLOOKUP(H893,Mal!$A$9:$A$431,1,0),"","END"),"END")</f>
        <v>END</v>
      </c>
      <c r="B893" s="39" t="e">
        <f>IF($E893="",IF(INDEX(Mal!$D$9:$D$431,COUNTIF($E$108:$F892,"")-COUNT($H$108:$H892)+1,0)=B892,"",INDEX(Mal!$D$9:$D$431,COUNTIF($E$108:$F892,"")-COUNT($H$108:$H892)+1,0)),"")</f>
        <v>#N/A</v>
      </c>
      <c r="C893" s="39" t="e">
        <f t="shared" si="50"/>
        <v>#N/A</v>
      </c>
      <c r="D893" s="39" t="e">
        <f>IF($E893="",IF(INDEX(Mal!$F$9:$F$431,COUNTIF($E$108:$F892,"")-COUNT($H$108:$H892)+1,0)=D892,"",INDEX(Mal!$F$9:$F$431,COUNTIF($E$108:$F892,"")-COUNT($H$108:$H892)+1,0)),"")</f>
        <v>#N/A</v>
      </c>
      <c r="E893" s="39" t="e">
        <f>IF(AND(E892="",$H893=$H892),"",IF(VLOOKUP(H893,Mal!$A$9:$B$431,2,0)='Sales Orders'!E892,"",VLOOKUP($H893,Mal!$A$9:$B$431,2,0)))</f>
        <v>#N/A</v>
      </c>
      <c r="F893" s="39" t="e">
        <f>IF($E893="",IF(INDEX(Mal!$C$9:$C$431,COUNTIF($E$108:$F892,"")-COUNT($H$108:$H892)+1,0)=F892,"",INDEX(Mal!$C$9:$C$431,COUNTIF($E$108:$F892,"")-COUNT($H$108:$H892)+1,0)),"")</f>
        <v>#N/A</v>
      </c>
      <c r="G893" s="39" t="e">
        <f t="shared" si="51"/>
        <v>#N/A</v>
      </c>
      <c r="H893" s="39">
        <f>IF(COUNTIF(Mal!$A$9:$A$431,'Sales Orders'!H892)+COUNTIFS(Mal!$A$9:$A$431,H892,Mal!$B$9:$B$431,"&lt;&gt;")+COUNTIFS(Mal!$A$9:$A$431,H892,Mal!$C$9:$C$431,"&lt;&gt;")=COUNTIF('Sales Orders'!$H$108:H892,'Sales Orders'!H892),'Sales Orders'!H892+1,'Sales Orders'!H892)</f>
        <v>2</v>
      </c>
      <c r="I893" s="39" t="e">
        <f>IF(E893="","",IF(Mal!$C$5="","",Mal!$C$5))</f>
        <v>#N/A</v>
      </c>
      <c r="J893" s="39" t="e">
        <f>IF(AND(J892="",$H893=$H892),"",IF(VLOOKUP($H893,Mal!$A$9:$H$431,7,0)='Sales Orders'!J892,"",VLOOKUP($H893,Mal!$A$9:$H$431,7,0)))</f>
        <v>#N/A</v>
      </c>
      <c r="K893" s="39" t="e">
        <f>IF(AND(K892="",$H893=$H892),"",IF(VLOOKUP($H893,Mal!$A$9:$H$431,8,0)='Sales Orders'!K892,"",VLOOKUP($H893,Mal!$A$9:$H$431,8,0)))</f>
        <v>#N/A</v>
      </c>
      <c r="L893" s="39" t="e">
        <f>IF(E893="","",IF(Mal!$C$6="","",Mal!$C$6))</f>
        <v>#N/A</v>
      </c>
      <c r="M893" s="39" t="e">
        <f>IF($E893="",IF(INDEX(Mal!K$9:K$431,COUNTIF($E$108:$F892,"")-COUNT($H$108:$H892)+1,0)=M892,"",INDEX(Mal!K$9:K$431,COUNTIF($E$108:$F892,"")-COUNT($H$108:$H892)+1,0)),"")</f>
        <v>#N/A</v>
      </c>
      <c r="N893" s="39" t="e">
        <f>IF($E893="",IF(INDEX(Mal!L$9:L$431,COUNTIF($E$108:$F892,"")-COUNT($H$108:$H892)+1,0)=N892,"",INDEX(Mal!L$9:L$431,COUNTIF($E$108:$F892,"")-COUNT($H$108:$H892)+1,0)),"")</f>
        <v>#N/A</v>
      </c>
      <c r="O893" s="39" t="e">
        <f>IF($E893="",IF(INDEX(Mal!M$9:M$431,COUNTIF($E$108:$F892,"")-COUNT($H$108:$H892)+1,0)=O892,"",INDEX(Mal!M$9:M$431,COUNTIF($E$108:$F892,"")-COUNT($H$108:$H892)+1,0)),"")</f>
        <v>#N/A</v>
      </c>
      <c r="P893" s="39" t="e">
        <f>IF($E893="",IF(INDEX(Mal!N$9:N$431,COUNTIF($E$108:$F892,"")-COUNT($H$108:$H892)+1,0)=P892,"",INDEX(Mal!N$9:N$431,COUNTIF($E$108:$F892,"")-COUNT($H$108:$H892)+1,0)),"")</f>
        <v>#N/A</v>
      </c>
      <c r="Q893" s="39" t="e">
        <f>IF($E893="",IF(INDEX(Mal!O$9:O$431,COUNTIF($E$108:$F892,"")-COUNT($H$108:$H892)+1,0)=Q892,"",INDEX(Mal!O$9:O$431,COUNTIF($E$108:$F892,"")-COUNT($H$108:$H892)+1,0)),"")</f>
        <v>#N/A</v>
      </c>
      <c r="R893" s="39" t="e">
        <f>IF($E893="",IF(INDEX(Mal!P$9:P$431,COUNTIF($E$108:$F892,"")-COUNT($H$108:$H892)+1,0)=R892,"",INDEX(Mal!P$9:P$431,COUNTIF($E$108:$F892,"")-COUNT($H$108:$H892)+1,0)),"")</f>
        <v>#N/A</v>
      </c>
      <c r="S893" s="39" t="e">
        <f>IF($E893="",IF(INDEX(Mal!Q$9:Q$431,COUNTIF($E$108:$F892,"")-COUNT($H$108:$H892)+1,0)=S892,"",INDEX(Mal!Q$9:Q$431,COUNTIF($E$108:$F892,"")-COUNT($H$108:$H892)+1,0)),"")</f>
        <v>#N/A</v>
      </c>
      <c r="T893" s="39" t="e">
        <f>IF($E893="",IF(INDEX(Mal!R$9:R$431,COUNTIF($E$108:$F892,"")-COUNT($H$108:$H892)+1,0)=T892,"",INDEX(Mal!R$9:R$431,COUNTIF($E$108:$F892,"")-COUNT($H$108:$H892)+1,0)),"")</f>
        <v>#N/A</v>
      </c>
      <c r="U893" s="39" t="e">
        <f>IF($E893="",IF(INDEX(Mal!S$9:S$431,COUNTIF($E$108:$F892,"")-COUNT($H$108:$H892)+1,0)=U892,"",INDEX(Mal!S$9:S$431,COUNTIF($E$108:$F892,"")-COUNT($H$108:$H892)+1,0)),"")</f>
        <v>#N/A</v>
      </c>
      <c r="V893" s="39" t="e">
        <f t="shared" si="48"/>
        <v>#N/A</v>
      </c>
      <c r="W893" s="39" t="e">
        <f>IF(IF(AND(E893="",F893=""),INDEX(Mal!I$9:I$431,(COUNT($H$108:$H893)-COUNTIF($V$108:$V893,"")),0),"")="","",IF(AND(E893="",F893=""),INDEX(Mal!I$9:I$431,(COUNT($H$108:$H893)-COUNTIF($V$108:$V893,"")),0),""))</f>
        <v>#N/A</v>
      </c>
      <c r="X893" s="39" t="e">
        <f>IF($E893="",IF(INDEX(Mal!J$9:J$431,COUNTIF($E$108:$F892,"")-COUNT($H$108:$H892)+1,0)=X892,"",INDEX(Mal!J$9:J$431,COUNTIF($E$108:$F892,"")-COUNT($H$108:$H892)+1,0)),"")</f>
        <v>#N/A</v>
      </c>
      <c r="Y893" s="39" t="e">
        <f>IF(AND(Y892="",$H893=$H892),"",IF(VLOOKUP($H893,Mal!$A$9:$T$431,20,0)='Sales Orders'!Y892,"",VLOOKUP($H893,Mal!$A$9:$T$431,20,0)))</f>
        <v>#N/A</v>
      </c>
      <c r="Z893" s="39" t="e">
        <f t="shared" si="49"/>
        <v>#N/A</v>
      </c>
    </row>
    <row r="894" spans="1:26">
      <c r="A894" t="str">
        <f>IFERROR(IF(VLOOKUP(H894,Mal!$A$9:$A$431,1,0),"","END"),"END")</f>
        <v>END</v>
      </c>
      <c r="B894" s="39" t="e">
        <f>IF($E894="",IF(INDEX(Mal!$D$9:$D$431,COUNTIF($E$108:$F893,"")-COUNT($H$108:$H893)+1,0)=B893,"",INDEX(Mal!$D$9:$D$431,COUNTIF($E$108:$F893,"")-COUNT($H$108:$H893)+1,0)),"")</f>
        <v>#N/A</v>
      </c>
      <c r="C894" s="39" t="e">
        <f t="shared" si="50"/>
        <v>#N/A</v>
      </c>
      <c r="D894" s="39" t="e">
        <f>IF($E894="",IF(INDEX(Mal!$F$9:$F$431,COUNTIF($E$108:$F893,"")-COUNT($H$108:$H893)+1,0)=D893,"",INDEX(Mal!$F$9:$F$431,COUNTIF($E$108:$F893,"")-COUNT($H$108:$H893)+1,0)),"")</f>
        <v>#N/A</v>
      </c>
      <c r="E894" s="39" t="e">
        <f>IF(AND(E893="",$H894=$H893),"",IF(VLOOKUP(H894,Mal!$A$9:$B$431,2,0)='Sales Orders'!E893,"",VLOOKUP($H894,Mal!$A$9:$B$431,2,0)))</f>
        <v>#N/A</v>
      </c>
      <c r="F894" s="39" t="e">
        <f>IF($E894="",IF(INDEX(Mal!$C$9:$C$431,COUNTIF($E$108:$F893,"")-COUNT($H$108:$H893)+1,0)=F893,"",INDEX(Mal!$C$9:$C$431,COUNTIF($E$108:$F893,"")-COUNT($H$108:$H893)+1,0)),"")</f>
        <v>#N/A</v>
      </c>
      <c r="G894" s="39" t="e">
        <f t="shared" si="51"/>
        <v>#N/A</v>
      </c>
      <c r="H894" s="39">
        <f>IF(COUNTIF(Mal!$A$9:$A$431,'Sales Orders'!H893)+COUNTIFS(Mal!$A$9:$A$431,H893,Mal!$B$9:$B$431,"&lt;&gt;")+COUNTIFS(Mal!$A$9:$A$431,H893,Mal!$C$9:$C$431,"&lt;&gt;")=COUNTIF('Sales Orders'!$H$108:H893,'Sales Orders'!H893),'Sales Orders'!H893+1,'Sales Orders'!H893)</f>
        <v>2</v>
      </c>
      <c r="I894" s="39" t="e">
        <f>IF(E894="","",IF(Mal!$C$5="","",Mal!$C$5))</f>
        <v>#N/A</v>
      </c>
      <c r="J894" s="39" t="e">
        <f>IF(AND(J893="",$H894=$H893),"",IF(VLOOKUP($H894,Mal!$A$9:$H$431,7,0)='Sales Orders'!J893,"",VLOOKUP($H894,Mal!$A$9:$H$431,7,0)))</f>
        <v>#N/A</v>
      </c>
      <c r="K894" s="39" t="e">
        <f>IF(AND(K893="",$H894=$H893),"",IF(VLOOKUP($H894,Mal!$A$9:$H$431,8,0)='Sales Orders'!K893,"",VLOOKUP($H894,Mal!$A$9:$H$431,8,0)))</f>
        <v>#N/A</v>
      </c>
      <c r="L894" s="39" t="e">
        <f>IF(E894="","",IF(Mal!$C$6="","",Mal!$C$6))</f>
        <v>#N/A</v>
      </c>
      <c r="M894" s="39" t="e">
        <f>IF($E894="",IF(INDEX(Mal!K$9:K$431,COUNTIF($E$108:$F893,"")-COUNT($H$108:$H893)+1,0)=M893,"",INDEX(Mal!K$9:K$431,COUNTIF($E$108:$F893,"")-COUNT($H$108:$H893)+1,0)),"")</f>
        <v>#N/A</v>
      </c>
      <c r="N894" s="39" t="e">
        <f>IF($E894="",IF(INDEX(Mal!L$9:L$431,COUNTIF($E$108:$F893,"")-COUNT($H$108:$H893)+1,0)=N893,"",INDEX(Mal!L$9:L$431,COUNTIF($E$108:$F893,"")-COUNT($H$108:$H893)+1,0)),"")</f>
        <v>#N/A</v>
      </c>
      <c r="O894" s="39" t="e">
        <f>IF($E894="",IF(INDEX(Mal!M$9:M$431,COUNTIF($E$108:$F893,"")-COUNT($H$108:$H893)+1,0)=O893,"",INDEX(Mal!M$9:M$431,COUNTIF($E$108:$F893,"")-COUNT($H$108:$H893)+1,0)),"")</f>
        <v>#N/A</v>
      </c>
      <c r="P894" s="39" t="e">
        <f>IF($E894="",IF(INDEX(Mal!N$9:N$431,COUNTIF($E$108:$F893,"")-COUNT($H$108:$H893)+1,0)=P893,"",INDEX(Mal!N$9:N$431,COUNTIF($E$108:$F893,"")-COUNT($H$108:$H893)+1,0)),"")</f>
        <v>#N/A</v>
      </c>
      <c r="Q894" s="39" t="e">
        <f>IF($E894="",IF(INDEX(Mal!O$9:O$431,COUNTIF($E$108:$F893,"")-COUNT($H$108:$H893)+1,0)=Q893,"",INDEX(Mal!O$9:O$431,COUNTIF($E$108:$F893,"")-COUNT($H$108:$H893)+1,0)),"")</f>
        <v>#N/A</v>
      </c>
      <c r="R894" s="39" t="e">
        <f>IF($E894="",IF(INDEX(Mal!P$9:P$431,COUNTIF($E$108:$F893,"")-COUNT($H$108:$H893)+1,0)=R893,"",INDEX(Mal!P$9:P$431,COUNTIF($E$108:$F893,"")-COUNT($H$108:$H893)+1,0)),"")</f>
        <v>#N/A</v>
      </c>
      <c r="S894" s="39" t="e">
        <f>IF($E894="",IF(INDEX(Mal!Q$9:Q$431,COUNTIF($E$108:$F893,"")-COUNT($H$108:$H893)+1,0)=S893,"",INDEX(Mal!Q$9:Q$431,COUNTIF($E$108:$F893,"")-COUNT($H$108:$H893)+1,0)),"")</f>
        <v>#N/A</v>
      </c>
      <c r="T894" s="39" t="e">
        <f>IF($E894="",IF(INDEX(Mal!R$9:R$431,COUNTIF($E$108:$F893,"")-COUNT($H$108:$H893)+1,0)=T893,"",INDEX(Mal!R$9:R$431,COUNTIF($E$108:$F893,"")-COUNT($H$108:$H893)+1,0)),"")</f>
        <v>#N/A</v>
      </c>
      <c r="U894" s="39" t="e">
        <f>IF($E894="",IF(INDEX(Mal!S$9:S$431,COUNTIF($E$108:$F893,"")-COUNT($H$108:$H893)+1,0)=U893,"",INDEX(Mal!S$9:S$431,COUNTIF($E$108:$F893,"")-COUNT($H$108:$H893)+1,0)),"")</f>
        <v>#N/A</v>
      </c>
      <c r="V894" s="39" t="e">
        <f t="shared" si="48"/>
        <v>#N/A</v>
      </c>
      <c r="W894" s="39" t="e">
        <f>IF(IF(AND(E894="",F894=""),INDEX(Mal!I$9:I$431,(COUNT($H$108:$H894)-COUNTIF($V$108:$V894,"")),0),"")="","",IF(AND(E894="",F894=""),INDEX(Mal!I$9:I$431,(COUNT($H$108:$H894)-COUNTIF($V$108:$V894,"")),0),""))</f>
        <v>#N/A</v>
      </c>
      <c r="X894" s="39" t="e">
        <f>IF($E894="",IF(INDEX(Mal!J$9:J$431,COUNTIF($E$108:$F893,"")-COUNT($H$108:$H893)+1,0)=X893,"",INDEX(Mal!J$9:J$431,COUNTIF($E$108:$F893,"")-COUNT($H$108:$H893)+1,0)),"")</f>
        <v>#N/A</v>
      </c>
      <c r="Y894" s="39" t="e">
        <f>IF(AND(Y893="",$H894=$H893),"",IF(VLOOKUP($H894,Mal!$A$9:$T$431,20,0)='Sales Orders'!Y893,"",VLOOKUP($H894,Mal!$A$9:$T$431,20,0)))</f>
        <v>#N/A</v>
      </c>
      <c r="Z894" s="39" t="e">
        <f t="shared" si="49"/>
        <v>#N/A</v>
      </c>
    </row>
    <row r="895" spans="1:26">
      <c r="A895" t="str">
        <f>IFERROR(IF(VLOOKUP(H895,Mal!$A$9:$A$431,1,0),"","END"),"END")</f>
        <v>END</v>
      </c>
      <c r="B895" s="39" t="e">
        <f>IF($E895="",IF(INDEX(Mal!$D$9:$D$431,COUNTIF($E$108:$F894,"")-COUNT($H$108:$H894)+1,0)=B894,"",INDEX(Mal!$D$9:$D$431,COUNTIF($E$108:$F894,"")-COUNT($H$108:$H894)+1,0)),"")</f>
        <v>#N/A</v>
      </c>
      <c r="C895" s="39" t="e">
        <f t="shared" si="50"/>
        <v>#N/A</v>
      </c>
      <c r="D895" s="39" t="e">
        <f>IF($E895="",IF(INDEX(Mal!$F$9:$F$431,COUNTIF($E$108:$F894,"")-COUNT($H$108:$H894)+1,0)=D894,"",INDEX(Mal!$F$9:$F$431,COUNTIF($E$108:$F894,"")-COUNT($H$108:$H894)+1,0)),"")</f>
        <v>#N/A</v>
      </c>
      <c r="E895" s="39" t="e">
        <f>IF(AND(E894="",$H895=$H894),"",IF(VLOOKUP(H895,Mal!$A$9:$B$431,2,0)='Sales Orders'!E894,"",VLOOKUP($H895,Mal!$A$9:$B$431,2,0)))</f>
        <v>#N/A</v>
      </c>
      <c r="F895" s="39" t="e">
        <f>IF($E895="",IF(INDEX(Mal!$C$9:$C$431,COUNTIF($E$108:$F894,"")-COUNT($H$108:$H894)+1,0)=F894,"",INDEX(Mal!$C$9:$C$431,COUNTIF($E$108:$F894,"")-COUNT($H$108:$H894)+1,0)),"")</f>
        <v>#N/A</v>
      </c>
      <c r="G895" s="39" t="e">
        <f t="shared" si="51"/>
        <v>#N/A</v>
      </c>
      <c r="H895" s="39">
        <f>IF(COUNTIF(Mal!$A$9:$A$431,'Sales Orders'!H894)+COUNTIFS(Mal!$A$9:$A$431,H894,Mal!$B$9:$B$431,"&lt;&gt;")+COUNTIFS(Mal!$A$9:$A$431,H894,Mal!$C$9:$C$431,"&lt;&gt;")=COUNTIF('Sales Orders'!$H$108:H894,'Sales Orders'!H894),'Sales Orders'!H894+1,'Sales Orders'!H894)</f>
        <v>2</v>
      </c>
      <c r="I895" s="39" t="e">
        <f>IF(E895="","",IF(Mal!$C$5="","",Mal!$C$5))</f>
        <v>#N/A</v>
      </c>
      <c r="J895" s="39" t="e">
        <f>IF(AND(J894="",$H895=$H894),"",IF(VLOOKUP($H895,Mal!$A$9:$H$431,7,0)='Sales Orders'!J894,"",VLOOKUP($H895,Mal!$A$9:$H$431,7,0)))</f>
        <v>#N/A</v>
      </c>
      <c r="K895" s="39" t="e">
        <f>IF(AND(K894="",$H895=$H894),"",IF(VLOOKUP($H895,Mal!$A$9:$H$431,8,0)='Sales Orders'!K894,"",VLOOKUP($H895,Mal!$A$9:$H$431,8,0)))</f>
        <v>#N/A</v>
      </c>
      <c r="L895" s="39" t="e">
        <f>IF(E895="","",IF(Mal!$C$6="","",Mal!$C$6))</f>
        <v>#N/A</v>
      </c>
      <c r="M895" s="39" t="e">
        <f>IF($E895="",IF(INDEX(Mal!K$9:K$431,COUNTIF($E$108:$F894,"")-COUNT($H$108:$H894)+1,0)=M894,"",INDEX(Mal!K$9:K$431,COUNTIF($E$108:$F894,"")-COUNT($H$108:$H894)+1,0)),"")</f>
        <v>#N/A</v>
      </c>
      <c r="N895" s="39" t="e">
        <f>IF($E895="",IF(INDEX(Mal!L$9:L$431,COUNTIF($E$108:$F894,"")-COUNT($H$108:$H894)+1,0)=N894,"",INDEX(Mal!L$9:L$431,COUNTIF($E$108:$F894,"")-COUNT($H$108:$H894)+1,0)),"")</f>
        <v>#N/A</v>
      </c>
      <c r="O895" s="39" t="e">
        <f>IF($E895="",IF(INDEX(Mal!M$9:M$431,COUNTIF($E$108:$F894,"")-COUNT($H$108:$H894)+1,0)=O894,"",INDEX(Mal!M$9:M$431,COUNTIF($E$108:$F894,"")-COUNT($H$108:$H894)+1,0)),"")</f>
        <v>#N/A</v>
      </c>
      <c r="P895" s="39" t="e">
        <f>IF($E895="",IF(INDEX(Mal!N$9:N$431,COUNTIF($E$108:$F894,"")-COUNT($H$108:$H894)+1,0)=P894,"",INDEX(Mal!N$9:N$431,COUNTIF($E$108:$F894,"")-COUNT($H$108:$H894)+1,0)),"")</f>
        <v>#N/A</v>
      </c>
      <c r="Q895" s="39" t="e">
        <f>IF($E895="",IF(INDEX(Mal!O$9:O$431,COUNTIF($E$108:$F894,"")-COUNT($H$108:$H894)+1,0)=Q894,"",INDEX(Mal!O$9:O$431,COUNTIF($E$108:$F894,"")-COUNT($H$108:$H894)+1,0)),"")</f>
        <v>#N/A</v>
      </c>
      <c r="R895" s="39" t="e">
        <f>IF($E895="",IF(INDEX(Mal!P$9:P$431,COUNTIF($E$108:$F894,"")-COUNT($H$108:$H894)+1,0)=R894,"",INDEX(Mal!P$9:P$431,COUNTIF($E$108:$F894,"")-COUNT($H$108:$H894)+1,0)),"")</f>
        <v>#N/A</v>
      </c>
      <c r="S895" s="39" t="e">
        <f>IF($E895="",IF(INDEX(Mal!Q$9:Q$431,COUNTIF($E$108:$F894,"")-COUNT($H$108:$H894)+1,0)=S894,"",INDEX(Mal!Q$9:Q$431,COUNTIF($E$108:$F894,"")-COUNT($H$108:$H894)+1,0)),"")</f>
        <v>#N/A</v>
      </c>
      <c r="T895" s="39" t="e">
        <f>IF($E895="",IF(INDEX(Mal!R$9:R$431,COUNTIF($E$108:$F894,"")-COUNT($H$108:$H894)+1,0)=T894,"",INDEX(Mal!R$9:R$431,COUNTIF($E$108:$F894,"")-COUNT($H$108:$H894)+1,0)),"")</f>
        <v>#N/A</v>
      </c>
      <c r="U895" s="39" t="e">
        <f>IF($E895="",IF(INDEX(Mal!S$9:S$431,COUNTIF($E$108:$F894,"")-COUNT($H$108:$H894)+1,0)=U894,"",INDEX(Mal!S$9:S$431,COUNTIF($E$108:$F894,"")-COUNT($H$108:$H894)+1,0)),"")</f>
        <v>#N/A</v>
      </c>
      <c r="V895" s="39" t="e">
        <f t="shared" si="48"/>
        <v>#N/A</v>
      </c>
      <c r="W895" s="39" t="e">
        <f>IF(IF(AND(E895="",F895=""),INDEX(Mal!I$9:I$431,(COUNT($H$108:$H895)-COUNTIF($V$108:$V895,"")),0),"")="","",IF(AND(E895="",F895=""),INDEX(Mal!I$9:I$431,(COUNT($H$108:$H895)-COUNTIF($V$108:$V895,"")),0),""))</f>
        <v>#N/A</v>
      </c>
      <c r="X895" s="39" t="e">
        <f>IF($E895="",IF(INDEX(Mal!J$9:J$431,COUNTIF($E$108:$F894,"")-COUNT($H$108:$H894)+1,0)=X894,"",INDEX(Mal!J$9:J$431,COUNTIF($E$108:$F894,"")-COUNT($H$108:$H894)+1,0)),"")</f>
        <v>#N/A</v>
      </c>
      <c r="Y895" s="39" t="e">
        <f>IF(AND(Y894="",$H895=$H894),"",IF(VLOOKUP($H895,Mal!$A$9:$T$431,20,0)='Sales Orders'!Y894,"",VLOOKUP($H895,Mal!$A$9:$T$431,20,0)))</f>
        <v>#N/A</v>
      </c>
      <c r="Z895" s="39" t="e">
        <f t="shared" si="49"/>
        <v>#N/A</v>
      </c>
    </row>
    <row r="896" spans="1:26">
      <c r="A896" t="str">
        <f>IFERROR(IF(VLOOKUP(H896,Mal!$A$9:$A$431,1,0),"","END"),"END")</f>
        <v>END</v>
      </c>
      <c r="B896" s="39" t="e">
        <f>IF($E896="",IF(INDEX(Mal!$D$9:$D$431,COUNTIF($E$108:$F895,"")-COUNT($H$108:$H895)+1,0)=B895,"",INDEX(Mal!$D$9:$D$431,COUNTIF($E$108:$F895,"")-COUNT($H$108:$H895)+1,0)),"")</f>
        <v>#N/A</v>
      </c>
      <c r="C896" s="39" t="e">
        <f t="shared" si="50"/>
        <v>#N/A</v>
      </c>
      <c r="D896" s="39" t="e">
        <f>IF($E896="",IF(INDEX(Mal!$F$9:$F$431,COUNTIF($E$108:$F895,"")-COUNT($H$108:$H895)+1,0)=D895,"",INDEX(Mal!$F$9:$F$431,COUNTIF($E$108:$F895,"")-COUNT($H$108:$H895)+1,0)),"")</f>
        <v>#N/A</v>
      </c>
      <c r="E896" s="39" t="e">
        <f>IF(AND(E895="",$H896=$H895),"",IF(VLOOKUP(H896,Mal!$A$9:$B$431,2,0)='Sales Orders'!E895,"",VLOOKUP($H896,Mal!$A$9:$B$431,2,0)))</f>
        <v>#N/A</v>
      </c>
      <c r="F896" s="39" t="e">
        <f>IF($E896="",IF(INDEX(Mal!$C$9:$C$431,COUNTIF($E$108:$F895,"")-COUNT($H$108:$H895)+1,0)=F895,"",INDEX(Mal!$C$9:$C$431,COUNTIF($E$108:$F895,"")-COUNT($H$108:$H895)+1,0)),"")</f>
        <v>#N/A</v>
      </c>
      <c r="G896" s="39" t="e">
        <f t="shared" si="51"/>
        <v>#N/A</v>
      </c>
      <c r="H896" s="39">
        <f>IF(COUNTIF(Mal!$A$9:$A$431,'Sales Orders'!H895)+COUNTIFS(Mal!$A$9:$A$431,H895,Mal!$B$9:$B$431,"&lt;&gt;")+COUNTIFS(Mal!$A$9:$A$431,H895,Mal!$C$9:$C$431,"&lt;&gt;")=COUNTIF('Sales Orders'!$H$108:H895,'Sales Orders'!H895),'Sales Orders'!H895+1,'Sales Orders'!H895)</f>
        <v>2</v>
      </c>
      <c r="I896" s="39" t="e">
        <f>IF(E896="","",IF(Mal!$C$5="","",Mal!$C$5))</f>
        <v>#N/A</v>
      </c>
      <c r="J896" s="39" t="e">
        <f>IF(AND(J895="",$H896=$H895),"",IF(VLOOKUP($H896,Mal!$A$9:$H$431,7,0)='Sales Orders'!J895,"",VLOOKUP($H896,Mal!$A$9:$H$431,7,0)))</f>
        <v>#N/A</v>
      </c>
      <c r="K896" s="39" t="e">
        <f>IF(AND(K895="",$H896=$H895),"",IF(VLOOKUP($H896,Mal!$A$9:$H$431,8,0)='Sales Orders'!K895,"",VLOOKUP($H896,Mal!$A$9:$H$431,8,0)))</f>
        <v>#N/A</v>
      </c>
      <c r="L896" s="39" t="e">
        <f>IF(E896="","",IF(Mal!$C$6="","",Mal!$C$6))</f>
        <v>#N/A</v>
      </c>
      <c r="M896" s="39" t="e">
        <f>IF($E896="",IF(INDEX(Mal!K$9:K$431,COUNTIF($E$108:$F895,"")-COUNT($H$108:$H895)+1,0)=M895,"",INDEX(Mal!K$9:K$431,COUNTIF($E$108:$F895,"")-COUNT($H$108:$H895)+1,0)),"")</f>
        <v>#N/A</v>
      </c>
      <c r="N896" s="39" t="e">
        <f>IF($E896="",IF(INDEX(Mal!L$9:L$431,COUNTIF($E$108:$F895,"")-COUNT($H$108:$H895)+1,0)=N895,"",INDEX(Mal!L$9:L$431,COUNTIF($E$108:$F895,"")-COUNT($H$108:$H895)+1,0)),"")</f>
        <v>#N/A</v>
      </c>
      <c r="O896" s="39" t="e">
        <f>IF($E896="",IF(INDEX(Mal!M$9:M$431,COUNTIF($E$108:$F895,"")-COUNT($H$108:$H895)+1,0)=O895,"",INDEX(Mal!M$9:M$431,COUNTIF($E$108:$F895,"")-COUNT($H$108:$H895)+1,0)),"")</f>
        <v>#N/A</v>
      </c>
      <c r="P896" s="39" t="e">
        <f>IF($E896="",IF(INDEX(Mal!N$9:N$431,COUNTIF($E$108:$F895,"")-COUNT($H$108:$H895)+1,0)=P895,"",INDEX(Mal!N$9:N$431,COUNTIF($E$108:$F895,"")-COUNT($H$108:$H895)+1,0)),"")</f>
        <v>#N/A</v>
      </c>
      <c r="Q896" s="39" t="e">
        <f>IF($E896="",IF(INDEX(Mal!O$9:O$431,COUNTIF($E$108:$F895,"")-COUNT($H$108:$H895)+1,0)=Q895,"",INDEX(Mal!O$9:O$431,COUNTIF($E$108:$F895,"")-COUNT($H$108:$H895)+1,0)),"")</f>
        <v>#N/A</v>
      </c>
      <c r="R896" s="39" t="e">
        <f>IF($E896="",IF(INDEX(Mal!P$9:P$431,COUNTIF($E$108:$F895,"")-COUNT($H$108:$H895)+1,0)=R895,"",INDEX(Mal!P$9:P$431,COUNTIF($E$108:$F895,"")-COUNT($H$108:$H895)+1,0)),"")</f>
        <v>#N/A</v>
      </c>
      <c r="S896" s="39" t="e">
        <f>IF($E896="",IF(INDEX(Mal!Q$9:Q$431,COUNTIF($E$108:$F895,"")-COUNT($H$108:$H895)+1,0)=S895,"",INDEX(Mal!Q$9:Q$431,COUNTIF($E$108:$F895,"")-COUNT($H$108:$H895)+1,0)),"")</f>
        <v>#N/A</v>
      </c>
      <c r="T896" s="39" t="e">
        <f>IF($E896="",IF(INDEX(Mal!R$9:R$431,COUNTIF($E$108:$F895,"")-COUNT($H$108:$H895)+1,0)=T895,"",INDEX(Mal!R$9:R$431,COUNTIF($E$108:$F895,"")-COUNT($H$108:$H895)+1,0)),"")</f>
        <v>#N/A</v>
      </c>
      <c r="U896" s="39" t="e">
        <f>IF($E896="",IF(INDEX(Mal!S$9:S$431,COUNTIF($E$108:$F895,"")-COUNT($H$108:$H895)+1,0)=U895,"",INDEX(Mal!S$9:S$431,COUNTIF($E$108:$F895,"")-COUNT($H$108:$H895)+1,0)),"")</f>
        <v>#N/A</v>
      </c>
      <c r="V896" s="39" t="e">
        <f t="shared" si="48"/>
        <v>#N/A</v>
      </c>
      <c r="W896" s="39" t="e">
        <f>IF(IF(AND(E896="",F896=""),INDEX(Mal!I$9:I$431,(COUNT($H$108:$H896)-COUNTIF($V$108:$V896,"")),0),"")="","",IF(AND(E896="",F896=""),INDEX(Mal!I$9:I$431,(COUNT($H$108:$H896)-COUNTIF($V$108:$V896,"")),0),""))</f>
        <v>#N/A</v>
      </c>
      <c r="X896" s="39" t="e">
        <f>IF($E896="",IF(INDEX(Mal!J$9:J$431,COUNTIF($E$108:$F895,"")-COUNT($H$108:$H895)+1,0)=X895,"",INDEX(Mal!J$9:J$431,COUNTIF($E$108:$F895,"")-COUNT($H$108:$H895)+1,0)),"")</f>
        <v>#N/A</v>
      </c>
      <c r="Y896" s="39" t="e">
        <f>IF(AND(Y895="",$H896=$H895),"",IF(VLOOKUP($H896,Mal!$A$9:$T$431,20,0)='Sales Orders'!Y895,"",VLOOKUP($H896,Mal!$A$9:$T$431,20,0)))</f>
        <v>#N/A</v>
      </c>
      <c r="Z896" s="39" t="e">
        <f t="shared" si="49"/>
        <v>#N/A</v>
      </c>
    </row>
    <row r="897" spans="1:26">
      <c r="A897" t="str">
        <f>IFERROR(IF(VLOOKUP(H897,Mal!$A$9:$A$431,1,0),"","END"),"END")</f>
        <v>END</v>
      </c>
      <c r="B897" s="39" t="e">
        <f>IF($E897="",IF(INDEX(Mal!$D$9:$D$431,COUNTIF($E$108:$F896,"")-COUNT($H$108:$H896)+1,0)=B896,"",INDEX(Mal!$D$9:$D$431,COUNTIF($E$108:$F896,"")-COUNT($H$108:$H896)+1,0)),"")</f>
        <v>#N/A</v>
      </c>
      <c r="C897" s="39" t="e">
        <f t="shared" si="50"/>
        <v>#N/A</v>
      </c>
      <c r="D897" s="39" t="e">
        <f>IF($E897="",IF(INDEX(Mal!$F$9:$F$431,COUNTIF($E$108:$F896,"")-COUNT($H$108:$H896)+1,0)=D896,"",INDEX(Mal!$F$9:$F$431,COUNTIF($E$108:$F896,"")-COUNT($H$108:$H896)+1,0)),"")</f>
        <v>#N/A</v>
      </c>
      <c r="E897" s="39" t="e">
        <f>IF(AND(E896="",$H897=$H896),"",IF(VLOOKUP(H897,Mal!$A$9:$B$431,2,0)='Sales Orders'!E896,"",VLOOKUP($H897,Mal!$A$9:$B$431,2,0)))</f>
        <v>#N/A</v>
      </c>
      <c r="F897" s="39" t="e">
        <f>IF($E897="",IF(INDEX(Mal!$C$9:$C$431,COUNTIF($E$108:$F896,"")-COUNT($H$108:$H896)+1,0)=F896,"",INDEX(Mal!$C$9:$C$431,COUNTIF($E$108:$F896,"")-COUNT($H$108:$H896)+1,0)),"")</f>
        <v>#N/A</v>
      </c>
      <c r="G897" s="39" t="e">
        <f t="shared" si="51"/>
        <v>#N/A</v>
      </c>
      <c r="H897" s="39">
        <f>IF(COUNTIF(Mal!$A$9:$A$431,'Sales Orders'!H896)+COUNTIFS(Mal!$A$9:$A$431,H896,Mal!$B$9:$B$431,"&lt;&gt;")+COUNTIFS(Mal!$A$9:$A$431,H896,Mal!$C$9:$C$431,"&lt;&gt;")=COUNTIF('Sales Orders'!$H$108:H896,'Sales Orders'!H896),'Sales Orders'!H896+1,'Sales Orders'!H896)</f>
        <v>2</v>
      </c>
      <c r="I897" s="39" t="e">
        <f>IF(E897="","",IF(Mal!$C$5="","",Mal!$C$5))</f>
        <v>#N/A</v>
      </c>
      <c r="J897" s="39" t="e">
        <f>IF(AND(J896="",$H897=$H896),"",IF(VLOOKUP($H897,Mal!$A$9:$H$431,7,0)='Sales Orders'!J896,"",VLOOKUP($H897,Mal!$A$9:$H$431,7,0)))</f>
        <v>#N/A</v>
      </c>
      <c r="K897" s="39" t="e">
        <f>IF(AND(K896="",$H897=$H896),"",IF(VLOOKUP($H897,Mal!$A$9:$H$431,8,0)='Sales Orders'!K896,"",VLOOKUP($H897,Mal!$A$9:$H$431,8,0)))</f>
        <v>#N/A</v>
      </c>
      <c r="L897" s="39" t="e">
        <f>IF(E897="","",IF(Mal!$C$6="","",Mal!$C$6))</f>
        <v>#N/A</v>
      </c>
      <c r="M897" s="39" t="e">
        <f>IF($E897="",IF(INDEX(Mal!K$9:K$431,COUNTIF($E$108:$F896,"")-COUNT($H$108:$H896)+1,0)=M896,"",INDEX(Mal!K$9:K$431,COUNTIF($E$108:$F896,"")-COUNT($H$108:$H896)+1,0)),"")</f>
        <v>#N/A</v>
      </c>
      <c r="N897" s="39" t="e">
        <f>IF($E897="",IF(INDEX(Mal!L$9:L$431,COUNTIF($E$108:$F896,"")-COUNT($H$108:$H896)+1,0)=N896,"",INDEX(Mal!L$9:L$431,COUNTIF($E$108:$F896,"")-COUNT($H$108:$H896)+1,0)),"")</f>
        <v>#N/A</v>
      </c>
      <c r="O897" s="39" t="e">
        <f>IF($E897="",IF(INDEX(Mal!M$9:M$431,COUNTIF($E$108:$F896,"")-COUNT($H$108:$H896)+1,0)=O896,"",INDEX(Mal!M$9:M$431,COUNTIF($E$108:$F896,"")-COUNT($H$108:$H896)+1,0)),"")</f>
        <v>#N/A</v>
      </c>
      <c r="P897" s="39" t="e">
        <f>IF($E897="",IF(INDEX(Mal!N$9:N$431,COUNTIF($E$108:$F896,"")-COUNT($H$108:$H896)+1,0)=P896,"",INDEX(Mal!N$9:N$431,COUNTIF($E$108:$F896,"")-COUNT($H$108:$H896)+1,0)),"")</f>
        <v>#N/A</v>
      </c>
      <c r="Q897" s="39" t="e">
        <f>IF($E897="",IF(INDEX(Mal!O$9:O$431,COUNTIF($E$108:$F896,"")-COUNT($H$108:$H896)+1,0)=Q896,"",INDEX(Mal!O$9:O$431,COUNTIF($E$108:$F896,"")-COUNT($H$108:$H896)+1,0)),"")</f>
        <v>#N/A</v>
      </c>
      <c r="R897" s="39" t="e">
        <f>IF($E897="",IF(INDEX(Mal!P$9:P$431,COUNTIF($E$108:$F896,"")-COUNT($H$108:$H896)+1,0)=R896,"",INDEX(Mal!P$9:P$431,COUNTIF($E$108:$F896,"")-COUNT($H$108:$H896)+1,0)),"")</f>
        <v>#N/A</v>
      </c>
      <c r="S897" s="39" t="e">
        <f>IF($E897="",IF(INDEX(Mal!Q$9:Q$431,COUNTIF($E$108:$F896,"")-COUNT($H$108:$H896)+1,0)=S896,"",INDEX(Mal!Q$9:Q$431,COUNTIF($E$108:$F896,"")-COUNT($H$108:$H896)+1,0)),"")</f>
        <v>#N/A</v>
      </c>
      <c r="T897" s="39" t="e">
        <f>IF($E897="",IF(INDEX(Mal!R$9:R$431,COUNTIF($E$108:$F896,"")-COUNT($H$108:$H896)+1,0)=T896,"",INDEX(Mal!R$9:R$431,COUNTIF($E$108:$F896,"")-COUNT($H$108:$H896)+1,0)),"")</f>
        <v>#N/A</v>
      </c>
      <c r="U897" s="39" t="e">
        <f>IF($E897="",IF(INDEX(Mal!S$9:S$431,COUNTIF($E$108:$F896,"")-COUNT($H$108:$H896)+1,0)=U896,"",INDEX(Mal!S$9:S$431,COUNTIF($E$108:$F896,"")-COUNT($H$108:$H896)+1,0)),"")</f>
        <v>#N/A</v>
      </c>
      <c r="V897" s="39" t="e">
        <f t="shared" si="48"/>
        <v>#N/A</v>
      </c>
      <c r="W897" s="39" t="e">
        <f>IF(IF(AND(E897="",F897=""),INDEX(Mal!I$9:I$431,(COUNT($H$108:$H897)-COUNTIF($V$108:$V897,"")),0),"")="","",IF(AND(E897="",F897=""),INDEX(Mal!I$9:I$431,(COUNT($H$108:$H897)-COUNTIF($V$108:$V897,"")),0),""))</f>
        <v>#N/A</v>
      </c>
      <c r="X897" s="39" t="e">
        <f>IF($E897="",IF(INDEX(Mal!J$9:J$431,COUNTIF($E$108:$F896,"")-COUNT($H$108:$H896)+1,0)=X896,"",INDEX(Mal!J$9:J$431,COUNTIF($E$108:$F896,"")-COUNT($H$108:$H896)+1,0)),"")</f>
        <v>#N/A</v>
      </c>
      <c r="Y897" s="39" t="e">
        <f>IF(AND(Y896="",$H897=$H896),"",IF(VLOOKUP($H897,Mal!$A$9:$T$431,20,0)='Sales Orders'!Y896,"",VLOOKUP($H897,Mal!$A$9:$T$431,20,0)))</f>
        <v>#N/A</v>
      </c>
      <c r="Z897" s="39" t="e">
        <f t="shared" si="49"/>
        <v>#N/A</v>
      </c>
    </row>
    <row r="898" spans="1:26">
      <c r="A898" t="str">
        <f>IFERROR(IF(VLOOKUP(H898,Mal!$A$9:$A$431,1,0),"","END"),"END")</f>
        <v>END</v>
      </c>
      <c r="B898" s="39" t="e">
        <f>IF($E898="",IF(INDEX(Mal!$D$9:$D$431,COUNTIF($E$108:$F897,"")-COUNT($H$108:$H897)+1,0)=B897,"",INDEX(Mal!$D$9:$D$431,COUNTIF($E$108:$F897,"")-COUNT($H$108:$H897)+1,0)),"")</f>
        <v>#N/A</v>
      </c>
      <c r="C898" s="39" t="e">
        <f t="shared" si="50"/>
        <v>#N/A</v>
      </c>
      <c r="D898" s="39" t="e">
        <f>IF($E898="",IF(INDEX(Mal!$F$9:$F$431,COUNTIF($E$108:$F897,"")-COUNT($H$108:$H897)+1,0)=D897,"",INDEX(Mal!$F$9:$F$431,COUNTIF($E$108:$F897,"")-COUNT($H$108:$H897)+1,0)),"")</f>
        <v>#N/A</v>
      </c>
      <c r="E898" s="39" t="e">
        <f>IF(AND(E897="",$H898=$H897),"",IF(VLOOKUP(H898,Mal!$A$9:$B$431,2,0)='Sales Orders'!E897,"",VLOOKUP($H898,Mal!$A$9:$B$431,2,0)))</f>
        <v>#N/A</v>
      </c>
      <c r="F898" s="39" t="e">
        <f>IF($E898="",IF(INDEX(Mal!$C$9:$C$431,COUNTIF($E$108:$F897,"")-COUNT($H$108:$H897)+1,0)=F897,"",INDEX(Mal!$C$9:$C$431,COUNTIF($E$108:$F897,"")-COUNT($H$108:$H897)+1,0)),"")</f>
        <v>#N/A</v>
      </c>
      <c r="G898" s="39" t="e">
        <f t="shared" si="51"/>
        <v>#N/A</v>
      </c>
      <c r="H898" s="39">
        <f>IF(COUNTIF(Mal!$A$9:$A$431,'Sales Orders'!H897)+COUNTIFS(Mal!$A$9:$A$431,H897,Mal!$B$9:$B$431,"&lt;&gt;")+COUNTIFS(Mal!$A$9:$A$431,H897,Mal!$C$9:$C$431,"&lt;&gt;")=COUNTIF('Sales Orders'!$H$108:H897,'Sales Orders'!H897),'Sales Orders'!H897+1,'Sales Orders'!H897)</f>
        <v>2</v>
      </c>
      <c r="I898" s="39" t="e">
        <f>IF(E898="","",IF(Mal!$C$5="","",Mal!$C$5))</f>
        <v>#N/A</v>
      </c>
      <c r="J898" s="39" t="e">
        <f>IF(AND(J897="",$H898=$H897),"",IF(VLOOKUP($H898,Mal!$A$9:$H$431,7,0)='Sales Orders'!J897,"",VLOOKUP($H898,Mal!$A$9:$H$431,7,0)))</f>
        <v>#N/A</v>
      </c>
      <c r="K898" s="39" t="e">
        <f>IF(AND(K897="",$H898=$H897),"",IF(VLOOKUP($H898,Mal!$A$9:$H$431,8,0)='Sales Orders'!K897,"",VLOOKUP($H898,Mal!$A$9:$H$431,8,0)))</f>
        <v>#N/A</v>
      </c>
      <c r="L898" s="39" t="e">
        <f>IF(E898="","",IF(Mal!$C$6="","",Mal!$C$6))</f>
        <v>#N/A</v>
      </c>
      <c r="M898" s="39" t="e">
        <f>IF($E898="",IF(INDEX(Mal!K$9:K$431,COUNTIF($E$108:$F897,"")-COUNT($H$108:$H897)+1,0)=M897,"",INDEX(Mal!K$9:K$431,COUNTIF($E$108:$F897,"")-COUNT($H$108:$H897)+1,0)),"")</f>
        <v>#N/A</v>
      </c>
      <c r="N898" s="39" t="e">
        <f>IF($E898="",IF(INDEX(Mal!L$9:L$431,COUNTIF($E$108:$F897,"")-COUNT($H$108:$H897)+1,0)=N897,"",INDEX(Mal!L$9:L$431,COUNTIF($E$108:$F897,"")-COUNT($H$108:$H897)+1,0)),"")</f>
        <v>#N/A</v>
      </c>
      <c r="O898" s="39" t="e">
        <f>IF($E898="",IF(INDEX(Mal!M$9:M$431,COUNTIF($E$108:$F897,"")-COUNT($H$108:$H897)+1,0)=O897,"",INDEX(Mal!M$9:M$431,COUNTIF($E$108:$F897,"")-COUNT($H$108:$H897)+1,0)),"")</f>
        <v>#N/A</v>
      </c>
      <c r="P898" s="39" t="e">
        <f>IF($E898="",IF(INDEX(Mal!N$9:N$431,COUNTIF($E$108:$F897,"")-COUNT($H$108:$H897)+1,0)=P897,"",INDEX(Mal!N$9:N$431,COUNTIF($E$108:$F897,"")-COUNT($H$108:$H897)+1,0)),"")</f>
        <v>#N/A</v>
      </c>
      <c r="Q898" s="39" t="e">
        <f>IF($E898="",IF(INDEX(Mal!O$9:O$431,COUNTIF($E$108:$F897,"")-COUNT($H$108:$H897)+1,0)=Q897,"",INDEX(Mal!O$9:O$431,COUNTIF($E$108:$F897,"")-COUNT($H$108:$H897)+1,0)),"")</f>
        <v>#N/A</v>
      </c>
      <c r="R898" s="39" t="e">
        <f>IF($E898="",IF(INDEX(Mal!P$9:P$431,COUNTIF($E$108:$F897,"")-COUNT($H$108:$H897)+1,0)=R897,"",INDEX(Mal!P$9:P$431,COUNTIF($E$108:$F897,"")-COUNT($H$108:$H897)+1,0)),"")</f>
        <v>#N/A</v>
      </c>
      <c r="S898" s="39" t="e">
        <f>IF($E898="",IF(INDEX(Mal!Q$9:Q$431,COUNTIF($E$108:$F897,"")-COUNT($H$108:$H897)+1,0)=S897,"",INDEX(Mal!Q$9:Q$431,COUNTIF($E$108:$F897,"")-COUNT($H$108:$H897)+1,0)),"")</f>
        <v>#N/A</v>
      </c>
      <c r="T898" s="39" t="e">
        <f>IF($E898="",IF(INDEX(Mal!R$9:R$431,COUNTIF($E$108:$F897,"")-COUNT($H$108:$H897)+1,0)=T897,"",INDEX(Mal!R$9:R$431,COUNTIF($E$108:$F897,"")-COUNT($H$108:$H897)+1,0)),"")</f>
        <v>#N/A</v>
      </c>
      <c r="U898" s="39" t="e">
        <f>IF($E898="",IF(INDEX(Mal!S$9:S$431,COUNTIF($E$108:$F897,"")-COUNT($H$108:$H897)+1,0)=U897,"",INDEX(Mal!S$9:S$431,COUNTIF($E$108:$F897,"")-COUNT($H$108:$H897)+1,0)),"")</f>
        <v>#N/A</v>
      </c>
      <c r="V898" s="39" t="e">
        <f t="shared" si="48"/>
        <v>#N/A</v>
      </c>
      <c r="W898" s="39" t="e">
        <f>IF(IF(AND(E898="",F898=""),INDEX(Mal!I$9:I$431,(COUNT($H$108:$H898)-COUNTIF($V$108:$V898,"")),0),"")="","",IF(AND(E898="",F898=""),INDEX(Mal!I$9:I$431,(COUNT($H$108:$H898)-COUNTIF($V$108:$V898,"")),0),""))</f>
        <v>#N/A</v>
      </c>
      <c r="X898" s="39" t="e">
        <f>IF($E898="",IF(INDEX(Mal!J$9:J$431,COUNTIF($E$108:$F897,"")-COUNT($H$108:$H897)+1,0)=X897,"",INDEX(Mal!J$9:J$431,COUNTIF($E$108:$F897,"")-COUNT($H$108:$H897)+1,0)),"")</f>
        <v>#N/A</v>
      </c>
      <c r="Y898" s="39" t="e">
        <f>IF(AND(Y897="",$H898=$H897),"",IF(VLOOKUP($H898,Mal!$A$9:$T$431,20,0)='Sales Orders'!Y897,"",VLOOKUP($H898,Mal!$A$9:$T$431,20,0)))</f>
        <v>#N/A</v>
      </c>
      <c r="Z898" s="39" t="e">
        <f t="shared" si="49"/>
        <v>#N/A</v>
      </c>
    </row>
    <row r="899" spans="1:26">
      <c r="A899" t="str">
        <f>IFERROR(IF(VLOOKUP(H899,Mal!$A$9:$A$431,1,0),"","END"),"END")</f>
        <v>END</v>
      </c>
      <c r="B899" s="39" t="e">
        <f>IF($E899="",IF(INDEX(Mal!$D$9:$D$431,COUNTIF($E$108:$F898,"")-COUNT($H$108:$H898)+1,0)=B898,"",INDEX(Mal!$D$9:$D$431,COUNTIF($E$108:$F898,"")-COUNT($H$108:$H898)+1,0)),"")</f>
        <v>#N/A</v>
      </c>
      <c r="C899" s="39" t="e">
        <f t="shared" si="50"/>
        <v>#N/A</v>
      </c>
      <c r="D899" s="39" t="e">
        <f>IF($E899="",IF(INDEX(Mal!$F$9:$F$431,COUNTIF($E$108:$F898,"")-COUNT($H$108:$H898)+1,0)=D898,"",INDEX(Mal!$F$9:$F$431,COUNTIF($E$108:$F898,"")-COUNT($H$108:$H898)+1,0)),"")</f>
        <v>#N/A</v>
      </c>
      <c r="E899" s="39" t="e">
        <f>IF(AND(E898="",$H899=$H898),"",IF(VLOOKUP(H899,Mal!$A$9:$B$431,2,0)='Sales Orders'!E898,"",VLOOKUP($H899,Mal!$A$9:$B$431,2,0)))</f>
        <v>#N/A</v>
      </c>
      <c r="F899" s="39" t="e">
        <f>IF($E899="",IF(INDEX(Mal!$C$9:$C$431,COUNTIF($E$108:$F898,"")-COUNT($H$108:$H898)+1,0)=F898,"",INDEX(Mal!$C$9:$C$431,COUNTIF($E$108:$F898,"")-COUNT($H$108:$H898)+1,0)),"")</f>
        <v>#N/A</v>
      </c>
      <c r="G899" s="39" t="e">
        <f t="shared" si="51"/>
        <v>#N/A</v>
      </c>
      <c r="H899" s="39">
        <f>IF(COUNTIF(Mal!$A$9:$A$431,'Sales Orders'!H898)+COUNTIFS(Mal!$A$9:$A$431,H898,Mal!$B$9:$B$431,"&lt;&gt;")+COUNTIFS(Mal!$A$9:$A$431,H898,Mal!$C$9:$C$431,"&lt;&gt;")=COUNTIF('Sales Orders'!$H$108:H898,'Sales Orders'!H898),'Sales Orders'!H898+1,'Sales Orders'!H898)</f>
        <v>2</v>
      </c>
      <c r="I899" s="39" t="e">
        <f>IF(E899="","",IF(Mal!$C$5="","",Mal!$C$5))</f>
        <v>#N/A</v>
      </c>
      <c r="J899" s="39" t="e">
        <f>IF(AND(J898="",$H899=$H898),"",IF(VLOOKUP($H899,Mal!$A$9:$H$431,7,0)='Sales Orders'!J898,"",VLOOKUP($H899,Mal!$A$9:$H$431,7,0)))</f>
        <v>#N/A</v>
      </c>
      <c r="K899" s="39" t="e">
        <f>IF(AND(K898="",$H899=$H898),"",IF(VLOOKUP($H899,Mal!$A$9:$H$431,8,0)='Sales Orders'!K898,"",VLOOKUP($H899,Mal!$A$9:$H$431,8,0)))</f>
        <v>#N/A</v>
      </c>
      <c r="L899" s="39" t="e">
        <f>IF(E899="","",IF(Mal!$C$6="","",Mal!$C$6))</f>
        <v>#N/A</v>
      </c>
      <c r="M899" s="39" t="e">
        <f>IF($E899="",IF(INDEX(Mal!K$9:K$431,COUNTIF($E$108:$F898,"")-COUNT($H$108:$H898)+1,0)=M898,"",INDEX(Mal!K$9:K$431,COUNTIF($E$108:$F898,"")-COUNT($H$108:$H898)+1,0)),"")</f>
        <v>#N/A</v>
      </c>
      <c r="N899" s="39" t="e">
        <f>IF($E899="",IF(INDEX(Mal!L$9:L$431,COUNTIF($E$108:$F898,"")-COUNT($H$108:$H898)+1,0)=N898,"",INDEX(Mal!L$9:L$431,COUNTIF($E$108:$F898,"")-COUNT($H$108:$H898)+1,0)),"")</f>
        <v>#N/A</v>
      </c>
      <c r="O899" s="39" t="e">
        <f>IF($E899="",IF(INDEX(Mal!M$9:M$431,COUNTIF($E$108:$F898,"")-COUNT($H$108:$H898)+1,0)=O898,"",INDEX(Mal!M$9:M$431,COUNTIF($E$108:$F898,"")-COUNT($H$108:$H898)+1,0)),"")</f>
        <v>#N/A</v>
      </c>
      <c r="P899" s="39" t="e">
        <f>IF($E899="",IF(INDEX(Mal!N$9:N$431,COUNTIF($E$108:$F898,"")-COUNT($H$108:$H898)+1,0)=P898,"",INDEX(Mal!N$9:N$431,COUNTIF($E$108:$F898,"")-COUNT($H$108:$H898)+1,0)),"")</f>
        <v>#N/A</v>
      </c>
      <c r="Q899" s="39" t="e">
        <f>IF($E899="",IF(INDEX(Mal!O$9:O$431,COUNTIF($E$108:$F898,"")-COUNT($H$108:$H898)+1,0)=Q898,"",INDEX(Mal!O$9:O$431,COUNTIF($E$108:$F898,"")-COUNT($H$108:$H898)+1,0)),"")</f>
        <v>#N/A</v>
      </c>
      <c r="R899" s="39" t="e">
        <f>IF($E899="",IF(INDEX(Mal!P$9:P$431,COUNTIF($E$108:$F898,"")-COUNT($H$108:$H898)+1,0)=R898,"",INDEX(Mal!P$9:P$431,COUNTIF($E$108:$F898,"")-COUNT($H$108:$H898)+1,0)),"")</f>
        <v>#N/A</v>
      </c>
      <c r="S899" s="39" t="e">
        <f>IF($E899="",IF(INDEX(Mal!Q$9:Q$431,COUNTIF($E$108:$F898,"")-COUNT($H$108:$H898)+1,0)=S898,"",INDEX(Mal!Q$9:Q$431,COUNTIF($E$108:$F898,"")-COUNT($H$108:$H898)+1,0)),"")</f>
        <v>#N/A</v>
      </c>
      <c r="T899" s="39" t="e">
        <f>IF($E899="",IF(INDEX(Mal!R$9:R$431,COUNTIF($E$108:$F898,"")-COUNT($H$108:$H898)+1,0)=T898,"",INDEX(Mal!R$9:R$431,COUNTIF($E$108:$F898,"")-COUNT($H$108:$H898)+1,0)),"")</f>
        <v>#N/A</v>
      </c>
      <c r="U899" s="39" t="e">
        <f>IF($E899="",IF(INDEX(Mal!S$9:S$431,COUNTIF($E$108:$F898,"")-COUNT($H$108:$H898)+1,0)=U898,"",INDEX(Mal!S$9:S$431,COUNTIF($E$108:$F898,"")-COUNT($H$108:$H898)+1,0)),"")</f>
        <v>#N/A</v>
      </c>
      <c r="V899" s="39" t="e">
        <f t="shared" si="48"/>
        <v>#N/A</v>
      </c>
      <c r="W899" s="39" t="e">
        <f>IF(IF(AND(E899="",F899=""),INDEX(Mal!I$9:I$431,(COUNT($H$108:$H899)-COUNTIF($V$108:$V899,"")),0),"")="","",IF(AND(E899="",F899=""),INDEX(Mal!I$9:I$431,(COUNT($H$108:$H899)-COUNTIF($V$108:$V899,"")),0),""))</f>
        <v>#N/A</v>
      </c>
      <c r="X899" s="39" t="e">
        <f>IF($E899="",IF(INDEX(Mal!J$9:J$431,COUNTIF($E$108:$F898,"")-COUNT($H$108:$H898)+1,0)=X898,"",INDEX(Mal!J$9:J$431,COUNTIF($E$108:$F898,"")-COUNT($H$108:$H898)+1,0)),"")</f>
        <v>#N/A</v>
      </c>
      <c r="Y899" s="39" t="e">
        <f>IF(AND(Y898="",$H899=$H898),"",IF(VLOOKUP($H899,Mal!$A$9:$T$431,20,0)='Sales Orders'!Y898,"",VLOOKUP($H899,Mal!$A$9:$T$431,20,0)))</f>
        <v>#N/A</v>
      </c>
      <c r="Z899" s="39" t="e">
        <f t="shared" si="49"/>
        <v>#N/A</v>
      </c>
    </row>
    <row r="900" spans="1:26">
      <c r="A900" t="str">
        <f>IFERROR(IF(VLOOKUP(H900,Mal!$A$9:$A$431,1,0),"","END"),"END")</f>
        <v>END</v>
      </c>
      <c r="B900" s="39" t="e">
        <f>IF($E900="",IF(INDEX(Mal!$D$9:$D$431,COUNTIF($E$108:$F899,"")-COUNT($H$108:$H899)+1,0)=B899,"",INDEX(Mal!$D$9:$D$431,COUNTIF($E$108:$F899,"")-COUNT($H$108:$H899)+1,0)),"")</f>
        <v>#N/A</v>
      </c>
      <c r="C900" s="39" t="e">
        <f t="shared" si="50"/>
        <v>#N/A</v>
      </c>
      <c r="D900" s="39" t="e">
        <f>IF($E900="",IF(INDEX(Mal!$F$9:$F$431,COUNTIF($E$108:$F899,"")-COUNT($H$108:$H899)+1,0)=D899,"",INDEX(Mal!$F$9:$F$431,COUNTIF($E$108:$F899,"")-COUNT($H$108:$H899)+1,0)),"")</f>
        <v>#N/A</v>
      </c>
      <c r="E900" s="39" t="e">
        <f>IF(AND(E899="",$H900=$H899),"",IF(VLOOKUP(H900,Mal!$A$9:$B$431,2,0)='Sales Orders'!E899,"",VLOOKUP($H900,Mal!$A$9:$B$431,2,0)))</f>
        <v>#N/A</v>
      </c>
      <c r="F900" s="39" t="e">
        <f>IF($E900="",IF(INDEX(Mal!$C$9:$C$431,COUNTIF($E$108:$F899,"")-COUNT($H$108:$H899)+1,0)=F899,"",INDEX(Mal!$C$9:$C$431,COUNTIF($E$108:$F899,"")-COUNT($H$108:$H899)+1,0)),"")</f>
        <v>#N/A</v>
      </c>
      <c r="G900" s="39" t="e">
        <f t="shared" si="51"/>
        <v>#N/A</v>
      </c>
      <c r="H900" s="39">
        <f>IF(COUNTIF(Mal!$A$9:$A$431,'Sales Orders'!H899)+COUNTIFS(Mal!$A$9:$A$431,H899,Mal!$B$9:$B$431,"&lt;&gt;")+COUNTIFS(Mal!$A$9:$A$431,H899,Mal!$C$9:$C$431,"&lt;&gt;")=COUNTIF('Sales Orders'!$H$108:H899,'Sales Orders'!H899),'Sales Orders'!H899+1,'Sales Orders'!H899)</f>
        <v>2</v>
      </c>
      <c r="I900" s="39" t="e">
        <f>IF(E900="","",IF(Mal!$C$5="","",Mal!$C$5))</f>
        <v>#N/A</v>
      </c>
      <c r="J900" s="39" t="e">
        <f>IF(AND(J899="",$H900=$H899),"",IF(VLOOKUP($H900,Mal!$A$9:$H$431,7,0)='Sales Orders'!J899,"",VLOOKUP($H900,Mal!$A$9:$H$431,7,0)))</f>
        <v>#N/A</v>
      </c>
      <c r="K900" s="39" t="e">
        <f>IF(AND(K899="",$H900=$H899),"",IF(VLOOKUP($H900,Mal!$A$9:$H$431,8,0)='Sales Orders'!K899,"",VLOOKUP($H900,Mal!$A$9:$H$431,8,0)))</f>
        <v>#N/A</v>
      </c>
      <c r="L900" s="39" t="e">
        <f>IF(E900="","",IF(Mal!$C$6="","",Mal!$C$6))</f>
        <v>#N/A</v>
      </c>
      <c r="M900" s="39" t="e">
        <f>IF($E900="",IF(INDEX(Mal!K$9:K$431,COUNTIF($E$108:$F899,"")-COUNT($H$108:$H899)+1,0)=M899,"",INDEX(Mal!K$9:K$431,COUNTIF($E$108:$F899,"")-COUNT($H$108:$H899)+1,0)),"")</f>
        <v>#N/A</v>
      </c>
      <c r="N900" s="39" t="e">
        <f>IF($E900="",IF(INDEX(Mal!L$9:L$431,COUNTIF($E$108:$F899,"")-COUNT($H$108:$H899)+1,0)=N899,"",INDEX(Mal!L$9:L$431,COUNTIF($E$108:$F899,"")-COUNT($H$108:$H899)+1,0)),"")</f>
        <v>#N/A</v>
      </c>
      <c r="O900" s="39" t="e">
        <f>IF($E900="",IF(INDEX(Mal!M$9:M$431,COUNTIF($E$108:$F899,"")-COUNT($H$108:$H899)+1,0)=O899,"",INDEX(Mal!M$9:M$431,COUNTIF($E$108:$F899,"")-COUNT($H$108:$H899)+1,0)),"")</f>
        <v>#N/A</v>
      </c>
      <c r="P900" s="39" t="e">
        <f>IF($E900="",IF(INDEX(Mal!N$9:N$431,COUNTIF($E$108:$F899,"")-COUNT($H$108:$H899)+1,0)=P899,"",INDEX(Mal!N$9:N$431,COUNTIF($E$108:$F899,"")-COUNT($H$108:$H899)+1,0)),"")</f>
        <v>#N/A</v>
      </c>
      <c r="Q900" s="39" t="e">
        <f>IF($E900="",IF(INDEX(Mal!O$9:O$431,COUNTIF($E$108:$F899,"")-COUNT($H$108:$H899)+1,0)=Q899,"",INDEX(Mal!O$9:O$431,COUNTIF($E$108:$F899,"")-COUNT($H$108:$H899)+1,0)),"")</f>
        <v>#N/A</v>
      </c>
      <c r="R900" s="39" t="e">
        <f>IF($E900="",IF(INDEX(Mal!P$9:P$431,COUNTIF($E$108:$F899,"")-COUNT($H$108:$H899)+1,0)=R899,"",INDEX(Mal!P$9:P$431,COUNTIF($E$108:$F899,"")-COUNT($H$108:$H899)+1,0)),"")</f>
        <v>#N/A</v>
      </c>
      <c r="S900" s="39" t="e">
        <f>IF($E900="",IF(INDEX(Mal!Q$9:Q$431,COUNTIF($E$108:$F899,"")-COUNT($H$108:$H899)+1,0)=S899,"",INDEX(Mal!Q$9:Q$431,COUNTIF($E$108:$F899,"")-COUNT($H$108:$H899)+1,0)),"")</f>
        <v>#N/A</v>
      </c>
      <c r="T900" s="39" t="e">
        <f>IF($E900="",IF(INDEX(Mal!R$9:R$431,COUNTIF($E$108:$F899,"")-COUNT($H$108:$H899)+1,0)=T899,"",INDEX(Mal!R$9:R$431,COUNTIF($E$108:$F899,"")-COUNT($H$108:$H899)+1,0)),"")</f>
        <v>#N/A</v>
      </c>
      <c r="U900" s="39" t="e">
        <f>IF($E900="",IF(INDEX(Mal!S$9:S$431,COUNTIF($E$108:$F899,"")-COUNT($H$108:$H899)+1,0)=U899,"",INDEX(Mal!S$9:S$431,COUNTIF($E$108:$F899,"")-COUNT($H$108:$H899)+1,0)),"")</f>
        <v>#N/A</v>
      </c>
      <c r="V900" s="39" t="e">
        <f t="shared" si="48"/>
        <v>#N/A</v>
      </c>
      <c r="W900" s="39" t="e">
        <f>IF(IF(AND(E900="",F900=""),INDEX(Mal!I$9:I$431,(COUNT($H$108:$H900)-COUNTIF($V$108:$V900,"")),0),"")="","",IF(AND(E900="",F900=""),INDEX(Mal!I$9:I$431,(COUNT($H$108:$H900)-COUNTIF($V$108:$V900,"")),0),""))</f>
        <v>#N/A</v>
      </c>
      <c r="X900" s="39" t="e">
        <f>IF($E900="",IF(INDEX(Mal!J$9:J$431,COUNTIF($E$108:$F899,"")-COUNT($H$108:$H899)+1,0)=X899,"",INDEX(Mal!J$9:J$431,COUNTIF($E$108:$F899,"")-COUNT($H$108:$H899)+1,0)),"")</f>
        <v>#N/A</v>
      </c>
      <c r="Y900" s="39" t="e">
        <f>IF(AND(Y899="",$H900=$H899),"",IF(VLOOKUP($H900,Mal!$A$9:$T$431,20,0)='Sales Orders'!Y899,"",VLOOKUP($H900,Mal!$A$9:$T$431,20,0)))</f>
        <v>#N/A</v>
      </c>
      <c r="Z900" s="39" t="e">
        <f t="shared" si="49"/>
        <v>#N/A</v>
      </c>
    </row>
    <row r="901" spans="1:26">
      <c r="A901" t="str">
        <f>IFERROR(IF(VLOOKUP(H901,Mal!$A$9:$A$431,1,0),"","END"),"END")</f>
        <v>END</v>
      </c>
      <c r="B901" s="39" t="e">
        <f>IF($E901="",IF(INDEX(Mal!$D$9:$D$431,COUNTIF($E$108:$F900,"")-COUNT($H$108:$H900)+1,0)=B900,"",INDEX(Mal!$D$9:$D$431,COUNTIF($E$108:$F900,"")-COUNT($H$108:$H900)+1,0)),"")</f>
        <v>#N/A</v>
      </c>
      <c r="C901" s="39" t="e">
        <f t="shared" si="50"/>
        <v>#N/A</v>
      </c>
      <c r="D901" s="39" t="e">
        <f>IF($E901="",IF(INDEX(Mal!$F$9:$F$431,COUNTIF($E$108:$F900,"")-COUNT($H$108:$H900)+1,0)=D900,"",INDEX(Mal!$F$9:$F$431,COUNTIF($E$108:$F900,"")-COUNT($H$108:$H900)+1,0)),"")</f>
        <v>#N/A</v>
      </c>
      <c r="E901" s="39" t="e">
        <f>IF(AND(E900="",$H901=$H900),"",IF(VLOOKUP(H901,Mal!$A$9:$B$431,2,0)='Sales Orders'!E900,"",VLOOKUP($H901,Mal!$A$9:$B$431,2,0)))</f>
        <v>#N/A</v>
      </c>
      <c r="F901" s="39" t="e">
        <f>IF($E901="",IF(INDEX(Mal!$C$9:$C$431,COUNTIF($E$108:$F900,"")-COUNT($H$108:$H900)+1,0)=F900,"",INDEX(Mal!$C$9:$C$431,COUNTIF($E$108:$F900,"")-COUNT($H$108:$H900)+1,0)),"")</f>
        <v>#N/A</v>
      </c>
      <c r="G901" s="39" t="e">
        <f t="shared" si="51"/>
        <v>#N/A</v>
      </c>
      <c r="H901" s="39">
        <f>IF(COUNTIF(Mal!$A$9:$A$431,'Sales Orders'!H900)+COUNTIFS(Mal!$A$9:$A$431,H900,Mal!$B$9:$B$431,"&lt;&gt;")+COUNTIFS(Mal!$A$9:$A$431,H900,Mal!$C$9:$C$431,"&lt;&gt;")=COUNTIF('Sales Orders'!$H$108:H900,'Sales Orders'!H900),'Sales Orders'!H900+1,'Sales Orders'!H900)</f>
        <v>2</v>
      </c>
      <c r="I901" s="39" t="e">
        <f>IF(E901="","",IF(Mal!$C$5="","",Mal!$C$5))</f>
        <v>#N/A</v>
      </c>
      <c r="J901" s="39" t="e">
        <f>IF(AND(J900="",$H901=$H900),"",IF(VLOOKUP($H901,Mal!$A$9:$H$431,7,0)='Sales Orders'!J900,"",VLOOKUP($H901,Mal!$A$9:$H$431,7,0)))</f>
        <v>#N/A</v>
      </c>
      <c r="K901" s="39" t="e">
        <f>IF(AND(K900="",$H901=$H900),"",IF(VLOOKUP($H901,Mal!$A$9:$H$431,8,0)='Sales Orders'!K900,"",VLOOKUP($H901,Mal!$A$9:$H$431,8,0)))</f>
        <v>#N/A</v>
      </c>
      <c r="L901" s="39" t="e">
        <f>IF(E901="","",IF(Mal!$C$6="","",Mal!$C$6))</f>
        <v>#N/A</v>
      </c>
      <c r="M901" s="39" t="e">
        <f>IF($E901="",IF(INDEX(Mal!K$9:K$431,COUNTIF($E$108:$F900,"")-COUNT($H$108:$H900)+1,0)=M900,"",INDEX(Mal!K$9:K$431,COUNTIF($E$108:$F900,"")-COUNT($H$108:$H900)+1,0)),"")</f>
        <v>#N/A</v>
      </c>
      <c r="N901" s="39" t="e">
        <f>IF($E901="",IF(INDEX(Mal!L$9:L$431,COUNTIF($E$108:$F900,"")-COUNT($H$108:$H900)+1,0)=N900,"",INDEX(Mal!L$9:L$431,COUNTIF($E$108:$F900,"")-COUNT($H$108:$H900)+1,0)),"")</f>
        <v>#N/A</v>
      </c>
      <c r="O901" s="39" t="e">
        <f>IF($E901="",IF(INDEX(Mal!M$9:M$431,COUNTIF($E$108:$F900,"")-COUNT($H$108:$H900)+1,0)=O900,"",INDEX(Mal!M$9:M$431,COUNTIF($E$108:$F900,"")-COUNT($H$108:$H900)+1,0)),"")</f>
        <v>#N/A</v>
      </c>
      <c r="P901" s="39" t="e">
        <f>IF($E901="",IF(INDEX(Mal!N$9:N$431,COUNTIF($E$108:$F900,"")-COUNT($H$108:$H900)+1,0)=P900,"",INDEX(Mal!N$9:N$431,COUNTIF($E$108:$F900,"")-COUNT($H$108:$H900)+1,0)),"")</f>
        <v>#N/A</v>
      </c>
      <c r="Q901" s="39" t="e">
        <f>IF($E901="",IF(INDEX(Mal!O$9:O$431,COUNTIF($E$108:$F900,"")-COUNT($H$108:$H900)+1,0)=Q900,"",INDEX(Mal!O$9:O$431,COUNTIF($E$108:$F900,"")-COUNT($H$108:$H900)+1,0)),"")</f>
        <v>#N/A</v>
      </c>
      <c r="R901" s="39" t="e">
        <f>IF($E901="",IF(INDEX(Mal!P$9:P$431,COUNTIF($E$108:$F900,"")-COUNT($H$108:$H900)+1,0)=R900,"",INDEX(Mal!P$9:P$431,COUNTIF($E$108:$F900,"")-COUNT($H$108:$H900)+1,0)),"")</f>
        <v>#N/A</v>
      </c>
      <c r="S901" s="39" t="e">
        <f>IF($E901="",IF(INDEX(Mal!Q$9:Q$431,COUNTIF($E$108:$F900,"")-COUNT($H$108:$H900)+1,0)=S900,"",INDEX(Mal!Q$9:Q$431,COUNTIF($E$108:$F900,"")-COUNT($H$108:$H900)+1,0)),"")</f>
        <v>#N/A</v>
      </c>
      <c r="T901" s="39" t="e">
        <f>IF($E901="",IF(INDEX(Mal!R$9:R$431,COUNTIF($E$108:$F900,"")-COUNT($H$108:$H900)+1,0)=T900,"",INDEX(Mal!R$9:R$431,COUNTIF($E$108:$F900,"")-COUNT($H$108:$H900)+1,0)),"")</f>
        <v>#N/A</v>
      </c>
      <c r="U901" s="39" t="e">
        <f>IF($E901="",IF(INDEX(Mal!S$9:S$431,COUNTIF($E$108:$F900,"")-COUNT($H$108:$H900)+1,0)=U900,"",INDEX(Mal!S$9:S$431,COUNTIF($E$108:$F900,"")-COUNT($H$108:$H900)+1,0)),"")</f>
        <v>#N/A</v>
      </c>
      <c r="V901" s="39" t="e">
        <f t="shared" si="48"/>
        <v>#N/A</v>
      </c>
      <c r="W901" s="39" t="e">
        <f>IF(IF(AND(E901="",F901=""),INDEX(Mal!I$9:I$431,(COUNT($H$108:$H901)-COUNTIF($V$108:$V901,"")),0),"")="","",IF(AND(E901="",F901=""),INDEX(Mal!I$9:I$431,(COUNT($H$108:$H901)-COUNTIF($V$108:$V901,"")),0),""))</f>
        <v>#N/A</v>
      </c>
      <c r="X901" s="39" t="e">
        <f>IF($E901="",IF(INDEX(Mal!J$9:J$431,COUNTIF($E$108:$F900,"")-COUNT($H$108:$H900)+1,0)=X900,"",INDEX(Mal!J$9:J$431,COUNTIF($E$108:$F900,"")-COUNT($H$108:$H900)+1,0)),"")</f>
        <v>#N/A</v>
      </c>
      <c r="Y901" s="39" t="e">
        <f>IF(AND(Y900="",$H901=$H900),"",IF(VLOOKUP($H901,Mal!$A$9:$T$431,20,0)='Sales Orders'!Y900,"",VLOOKUP($H901,Mal!$A$9:$T$431,20,0)))</f>
        <v>#N/A</v>
      </c>
      <c r="Z901" s="39" t="e">
        <f t="shared" si="49"/>
        <v>#N/A</v>
      </c>
    </row>
    <row r="902" spans="1:26">
      <c r="A902" t="str">
        <f>IFERROR(IF(VLOOKUP(H902,Mal!$A$9:$A$431,1,0),"","END"),"END")</f>
        <v>END</v>
      </c>
      <c r="B902" s="39" t="e">
        <f>IF($E902="",IF(INDEX(Mal!$D$9:$D$431,COUNTIF($E$108:$F901,"")-COUNT($H$108:$H901)+1,0)=B901,"",INDEX(Mal!$D$9:$D$431,COUNTIF($E$108:$F901,"")-COUNT($H$108:$H901)+1,0)),"")</f>
        <v>#N/A</v>
      </c>
      <c r="C902" s="39" t="e">
        <f t="shared" si="50"/>
        <v>#N/A</v>
      </c>
      <c r="D902" s="39" t="e">
        <f>IF($E902="",IF(INDEX(Mal!$F$9:$F$431,COUNTIF($E$108:$F901,"")-COUNT($H$108:$H901)+1,0)=D901,"",INDEX(Mal!$F$9:$F$431,COUNTIF($E$108:$F901,"")-COUNT($H$108:$H901)+1,0)),"")</f>
        <v>#N/A</v>
      </c>
      <c r="E902" s="39" t="e">
        <f>IF(AND(E901="",$H902=$H901),"",IF(VLOOKUP(H902,Mal!$A$9:$B$431,2,0)='Sales Orders'!E901,"",VLOOKUP($H902,Mal!$A$9:$B$431,2,0)))</f>
        <v>#N/A</v>
      </c>
      <c r="F902" s="39" t="e">
        <f>IF($E902="",IF(INDEX(Mal!$C$9:$C$431,COUNTIF($E$108:$F901,"")-COUNT($H$108:$H901)+1,0)=F901,"",INDEX(Mal!$C$9:$C$431,COUNTIF($E$108:$F901,"")-COUNT($H$108:$H901)+1,0)),"")</f>
        <v>#N/A</v>
      </c>
      <c r="G902" s="39" t="e">
        <f t="shared" si="51"/>
        <v>#N/A</v>
      </c>
      <c r="H902" s="39">
        <f>IF(COUNTIF(Mal!$A$9:$A$431,'Sales Orders'!H901)+COUNTIFS(Mal!$A$9:$A$431,H901,Mal!$B$9:$B$431,"&lt;&gt;")+COUNTIFS(Mal!$A$9:$A$431,H901,Mal!$C$9:$C$431,"&lt;&gt;")=COUNTIF('Sales Orders'!$H$108:H901,'Sales Orders'!H901),'Sales Orders'!H901+1,'Sales Orders'!H901)</f>
        <v>2</v>
      </c>
      <c r="I902" s="39" t="e">
        <f>IF(E902="","",IF(Mal!$C$5="","",Mal!$C$5))</f>
        <v>#N/A</v>
      </c>
      <c r="J902" s="39" t="e">
        <f>IF(AND(J901="",$H902=$H901),"",IF(VLOOKUP($H902,Mal!$A$9:$H$431,7,0)='Sales Orders'!J901,"",VLOOKUP($H902,Mal!$A$9:$H$431,7,0)))</f>
        <v>#N/A</v>
      </c>
      <c r="K902" s="39" t="e">
        <f>IF(AND(K901="",$H902=$H901),"",IF(VLOOKUP($H902,Mal!$A$9:$H$431,8,0)='Sales Orders'!K901,"",VLOOKUP($H902,Mal!$A$9:$H$431,8,0)))</f>
        <v>#N/A</v>
      </c>
      <c r="L902" s="39" t="e">
        <f>IF(E902="","",IF(Mal!$C$6="","",Mal!$C$6))</f>
        <v>#N/A</v>
      </c>
      <c r="M902" s="39" t="e">
        <f>IF($E902="",IF(INDEX(Mal!K$9:K$431,COUNTIF($E$108:$F901,"")-COUNT($H$108:$H901)+1,0)=M901,"",INDEX(Mal!K$9:K$431,COUNTIF($E$108:$F901,"")-COUNT($H$108:$H901)+1,0)),"")</f>
        <v>#N/A</v>
      </c>
      <c r="N902" s="39" t="e">
        <f>IF($E902="",IF(INDEX(Mal!L$9:L$431,COUNTIF($E$108:$F901,"")-COUNT($H$108:$H901)+1,0)=N901,"",INDEX(Mal!L$9:L$431,COUNTIF($E$108:$F901,"")-COUNT($H$108:$H901)+1,0)),"")</f>
        <v>#N/A</v>
      </c>
      <c r="O902" s="39" t="e">
        <f>IF($E902="",IF(INDEX(Mal!M$9:M$431,COUNTIF($E$108:$F901,"")-COUNT($H$108:$H901)+1,0)=O901,"",INDEX(Mal!M$9:M$431,COUNTIF($E$108:$F901,"")-COUNT($H$108:$H901)+1,0)),"")</f>
        <v>#N/A</v>
      </c>
      <c r="P902" s="39" t="e">
        <f>IF($E902="",IF(INDEX(Mal!N$9:N$431,COUNTIF($E$108:$F901,"")-COUNT($H$108:$H901)+1,0)=P901,"",INDEX(Mal!N$9:N$431,COUNTIF($E$108:$F901,"")-COUNT($H$108:$H901)+1,0)),"")</f>
        <v>#N/A</v>
      </c>
      <c r="Q902" s="39" t="e">
        <f>IF($E902="",IF(INDEX(Mal!O$9:O$431,COUNTIF($E$108:$F901,"")-COUNT($H$108:$H901)+1,0)=Q901,"",INDEX(Mal!O$9:O$431,COUNTIF($E$108:$F901,"")-COUNT($H$108:$H901)+1,0)),"")</f>
        <v>#N/A</v>
      </c>
      <c r="R902" s="39" t="e">
        <f>IF($E902="",IF(INDEX(Mal!P$9:P$431,COUNTIF($E$108:$F901,"")-COUNT($H$108:$H901)+1,0)=R901,"",INDEX(Mal!P$9:P$431,COUNTIF($E$108:$F901,"")-COUNT($H$108:$H901)+1,0)),"")</f>
        <v>#N/A</v>
      </c>
      <c r="S902" s="39" t="e">
        <f>IF($E902="",IF(INDEX(Mal!Q$9:Q$431,COUNTIF($E$108:$F901,"")-COUNT($H$108:$H901)+1,0)=S901,"",INDEX(Mal!Q$9:Q$431,COUNTIF($E$108:$F901,"")-COUNT($H$108:$H901)+1,0)),"")</f>
        <v>#N/A</v>
      </c>
      <c r="T902" s="39" t="e">
        <f>IF($E902="",IF(INDEX(Mal!R$9:R$431,COUNTIF($E$108:$F901,"")-COUNT($H$108:$H901)+1,0)=T901,"",INDEX(Mal!R$9:R$431,COUNTIF($E$108:$F901,"")-COUNT($H$108:$H901)+1,0)),"")</f>
        <v>#N/A</v>
      </c>
      <c r="U902" s="39" t="e">
        <f>IF($E902="",IF(INDEX(Mal!S$9:S$431,COUNTIF($E$108:$F901,"")-COUNT($H$108:$H901)+1,0)=U901,"",INDEX(Mal!S$9:S$431,COUNTIF($E$108:$F901,"")-COUNT($H$108:$H901)+1,0)),"")</f>
        <v>#N/A</v>
      </c>
      <c r="V902" s="39" t="e">
        <f t="shared" si="48"/>
        <v>#N/A</v>
      </c>
      <c r="W902" s="39" t="e">
        <f>IF(IF(AND(E902="",F902=""),INDEX(Mal!I$9:I$431,(COUNT($H$108:$H902)-COUNTIF($V$108:$V902,"")),0),"")="","",IF(AND(E902="",F902=""),INDEX(Mal!I$9:I$431,(COUNT($H$108:$H902)-COUNTIF($V$108:$V902,"")),0),""))</f>
        <v>#N/A</v>
      </c>
      <c r="X902" s="39" t="e">
        <f>IF($E902="",IF(INDEX(Mal!J$9:J$431,COUNTIF($E$108:$F901,"")-COUNT($H$108:$H901)+1,0)=X901,"",INDEX(Mal!J$9:J$431,COUNTIF($E$108:$F901,"")-COUNT($H$108:$H901)+1,0)),"")</f>
        <v>#N/A</v>
      </c>
      <c r="Y902" s="39" t="e">
        <f>IF(AND(Y901="",$H902=$H901),"",IF(VLOOKUP($H902,Mal!$A$9:$T$431,20,0)='Sales Orders'!Y901,"",VLOOKUP($H902,Mal!$A$9:$T$431,20,0)))</f>
        <v>#N/A</v>
      </c>
      <c r="Z902" s="39" t="e">
        <f t="shared" si="49"/>
        <v>#N/A</v>
      </c>
    </row>
    <row r="903" spans="1:26">
      <c r="A903" t="str">
        <f>IFERROR(IF(VLOOKUP(H903,Mal!$A$9:$A$431,1,0),"","END"),"END")</f>
        <v>END</v>
      </c>
      <c r="B903" s="39" t="e">
        <f>IF($E903="",IF(INDEX(Mal!$D$9:$D$431,COUNTIF($E$108:$F902,"")-COUNT($H$108:$H902)+1,0)=B902,"",INDEX(Mal!$D$9:$D$431,COUNTIF($E$108:$F902,"")-COUNT($H$108:$H902)+1,0)),"")</f>
        <v>#N/A</v>
      </c>
      <c r="C903" s="39" t="e">
        <f t="shared" si="50"/>
        <v>#N/A</v>
      </c>
      <c r="D903" s="39" t="e">
        <f>IF($E903="",IF(INDEX(Mal!$F$9:$F$431,COUNTIF($E$108:$F902,"")-COUNT($H$108:$H902)+1,0)=D902,"",INDEX(Mal!$F$9:$F$431,COUNTIF($E$108:$F902,"")-COUNT($H$108:$H902)+1,0)),"")</f>
        <v>#N/A</v>
      </c>
      <c r="E903" s="39" t="e">
        <f>IF(AND(E902="",$H903=$H902),"",IF(VLOOKUP(H903,Mal!$A$9:$B$431,2,0)='Sales Orders'!E902,"",VLOOKUP($H903,Mal!$A$9:$B$431,2,0)))</f>
        <v>#N/A</v>
      </c>
      <c r="F903" s="39" t="e">
        <f>IF($E903="",IF(INDEX(Mal!$C$9:$C$431,COUNTIF($E$108:$F902,"")-COUNT($H$108:$H902)+1,0)=F902,"",INDEX(Mal!$C$9:$C$431,COUNTIF($E$108:$F902,"")-COUNT($H$108:$H902)+1,0)),"")</f>
        <v>#N/A</v>
      </c>
      <c r="G903" s="39" t="e">
        <f t="shared" si="51"/>
        <v>#N/A</v>
      </c>
      <c r="H903" s="39">
        <f>IF(COUNTIF(Mal!$A$9:$A$431,'Sales Orders'!H902)+COUNTIFS(Mal!$A$9:$A$431,H902,Mal!$B$9:$B$431,"&lt;&gt;")+COUNTIFS(Mal!$A$9:$A$431,H902,Mal!$C$9:$C$431,"&lt;&gt;")=COUNTIF('Sales Orders'!$H$108:H902,'Sales Orders'!H902),'Sales Orders'!H902+1,'Sales Orders'!H902)</f>
        <v>2</v>
      </c>
      <c r="I903" s="39" t="e">
        <f>IF(E903="","",IF(Mal!$C$5="","",Mal!$C$5))</f>
        <v>#N/A</v>
      </c>
      <c r="J903" s="39" t="e">
        <f>IF(AND(J902="",$H903=$H902),"",IF(VLOOKUP($H903,Mal!$A$9:$H$431,7,0)='Sales Orders'!J902,"",VLOOKUP($H903,Mal!$A$9:$H$431,7,0)))</f>
        <v>#N/A</v>
      </c>
      <c r="K903" s="39" t="e">
        <f>IF(AND(K902="",$H903=$H902),"",IF(VLOOKUP($H903,Mal!$A$9:$H$431,8,0)='Sales Orders'!K902,"",VLOOKUP($H903,Mal!$A$9:$H$431,8,0)))</f>
        <v>#N/A</v>
      </c>
      <c r="L903" s="39" t="e">
        <f>IF(E903="","",IF(Mal!$C$6="","",Mal!$C$6))</f>
        <v>#N/A</v>
      </c>
      <c r="M903" s="39" t="e">
        <f>IF($E903="",IF(INDEX(Mal!K$9:K$431,COUNTIF($E$108:$F902,"")-COUNT($H$108:$H902)+1,0)=M902,"",INDEX(Mal!K$9:K$431,COUNTIF($E$108:$F902,"")-COUNT($H$108:$H902)+1,0)),"")</f>
        <v>#N/A</v>
      </c>
      <c r="N903" s="39" t="e">
        <f>IF($E903="",IF(INDEX(Mal!L$9:L$431,COUNTIF($E$108:$F902,"")-COUNT($H$108:$H902)+1,0)=N902,"",INDEX(Mal!L$9:L$431,COUNTIF($E$108:$F902,"")-COUNT($H$108:$H902)+1,0)),"")</f>
        <v>#N/A</v>
      </c>
      <c r="O903" s="39" t="e">
        <f>IF($E903="",IF(INDEX(Mal!M$9:M$431,COUNTIF($E$108:$F902,"")-COUNT($H$108:$H902)+1,0)=O902,"",INDEX(Mal!M$9:M$431,COUNTIF($E$108:$F902,"")-COUNT($H$108:$H902)+1,0)),"")</f>
        <v>#N/A</v>
      </c>
      <c r="P903" s="39" t="e">
        <f>IF($E903="",IF(INDEX(Mal!N$9:N$431,COUNTIF($E$108:$F902,"")-COUNT($H$108:$H902)+1,0)=P902,"",INDEX(Mal!N$9:N$431,COUNTIF($E$108:$F902,"")-COUNT($H$108:$H902)+1,0)),"")</f>
        <v>#N/A</v>
      </c>
      <c r="Q903" s="39" t="e">
        <f>IF($E903="",IF(INDEX(Mal!O$9:O$431,COUNTIF($E$108:$F902,"")-COUNT($H$108:$H902)+1,0)=Q902,"",INDEX(Mal!O$9:O$431,COUNTIF($E$108:$F902,"")-COUNT($H$108:$H902)+1,0)),"")</f>
        <v>#N/A</v>
      </c>
      <c r="R903" s="39" t="e">
        <f>IF($E903="",IF(INDEX(Mal!P$9:P$431,COUNTIF($E$108:$F902,"")-COUNT($H$108:$H902)+1,0)=R902,"",INDEX(Mal!P$9:P$431,COUNTIF($E$108:$F902,"")-COUNT($H$108:$H902)+1,0)),"")</f>
        <v>#N/A</v>
      </c>
      <c r="S903" s="39" t="e">
        <f>IF($E903="",IF(INDEX(Mal!Q$9:Q$431,COUNTIF($E$108:$F902,"")-COUNT($H$108:$H902)+1,0)=S902,"",INDEX(Mal!Q$9:Q$431,COUNTIF($E$108:$F902,"")-COUNT($H$108:$H902)+1,0)),"")</f>
        <v>#N/A</v>
      </c>
      <c r="T903" s="39" t="e">
        <f>IF($E903="",IF(INDEX(Mal!R$9:R$431,COUNTIF($E$108:$F902,"")-COUNT($H$108:$H902)+1,0)=T902,"",INDEX(Mal!R$9:R$431,COUNTIF($E$108:$F902,"")-COUNT($H$108:$H902)+1,0)),"")</f>
        <v>#N/A</v>
      </c>
      <c r="U903" s="39" t="e">
        <f>IF($E903="",IF(INDEX(Mal!S$9:S$431,COUNTIF($E$108:$F902,"")-COUNT($H$108:$H902)+1,0)=U902,"",INDEX(Mal!S$9:S$431,COUNTIF($E$108:$F902,"")-COUNT($H$108:$H902)+1,0)),"")</f>
        <v>#N/A</v>
      </c>
      <c r="V903" s="39" t="e">
        <f t="shared" si="48"/>
        <v>#N/A</v>
      </c>
      <c r="W903" s="39" t="e">
        <f>IF(IF(AND(E903="",F903=""),INDEX(Mal!I$9:I$431,(COUNT($H$108:$H903)-COUNTIF($V$108:$V903,"")),0),"")="","",IF(AND(E903="",F903=""),INDEX(Mal!I$9:I$431,(COUNT($H$108:$H903)-COUNTIF($V$108:$V903,"")),0),""))</f>
        <v>#N/A</v>
      </c>
      <c r="X903" s="39" t="e">
        <f>IF($E903="",IF(INDEX(Mal!J$9:J$431,COUNTIF($E$108:$F902,"")-COUNT($H$108:$H902)+1,0)=X902,"",INDEX(Mal!J$9:J$431,COUNTIF($E$108:$F902,"")-COUNT($H$108:$H902)+1,0)),"")</f>
        <v>#N/A</v>
      </c>
      <c r="Y903" s="39" t="e">
        <f>IF(AND(Y902="",$H903=$H902),"",IF(VLOOKUP($H903,Mal!$A$9:$T$431,20,0)='Sales Orders'!Y902,"",VLOOKUP($H903,Mal!$A$9:$T$431,20,0)))</f>
        <v>#N/A</v>
      </c>
      <c r="Z903" s="39" t="e">
        <f t="shared" si="49"/>
        <v>#N/A</v>
      </c>
    </row>
    <row r="904" spans="1:26">
      <c r="A904" t="str">
        <f>IFERROR(IF(VLOOKUP(H904,Mal!$A$9:$A$431,1,0),"","END"),"END")</f>
        <v>END</v>
      </c>
      <c r="B904" s="39" t="e">
        <f>IF($E904="",IF(INDEX(Mal!$D$9:$D$431,COUNTIF($E$108:$F903,"")-COUNT($H$108:$H903)+1,0)=B903,"",INDEX(Mal!$D$9:$D$431,COUNTIF($E$108:$F903,"")-COUNT($H$108:$H903)+1,0)),"")</f>
        <v>#N/A</v>
      </c>
      <c r="C904" s="39" t="e">
        <f t="shared" si="50"/>
        <v>#N/A</v>
      </c>
      <c r="D904" s="39" t="e">
        <f>IF($E904="",IF(INDEX(Mal!$F$9:$F$431,COUNTIF($E$108:$F903,"")-COUNT($H$108:$H903)+1,0)=D903,"",INDEX(Mal!$F$9:$F$431,COUNTIF($E$108:$F903,"")-COUNT($H$108:$H903)+1,0)),"")</f>
        <v>#N/A</v>
      </c>
      <c r="E904" s="39" t="e">
        <f>IF(AND(E903="",$H904=$H903),"",IF(VLOOKUP(H904,Mal!$A$9:$B$431,2,0)='Sales Orders'!E903,"",VLOOKUP($H904,Mal!$A$9:$B$431,2,0)))</f>
        <v>#N/A</v>
      </c>
      <c r="F904" s="39" t="e">
        <f>IF($E904="",IF(INDEX(Mal!$C$9:$C$431,COUNTIF($E$108:$F903,"")-COUNT($H$108:$H903)+1,0)=F903,"",INDEX(Mal!$C$9:$C$431,COUNTIF($E$108:$F903,"")-COUNT($H$108:$H903)+1,0)),"")</f>
        <v>#N/A</v>
      </c>
      <c r="G904" s="39" t="e">
        <f t="shared" si="51"/>
        <v>#N/A</v>
      </c>
      <c r="H904" s="39">
        <f>IF(COUNTIF(Mal!$A$9:$A$431,'Sales Orders'!H903)+COUNTIFS(Mal!$A$9:$A$431,H903,Mal!$B$9:$B$431,"&lt;&gt;")+COUNTIFS(Mal!$A$9:$A$431,H903,Mal!$C$9:$C$431,"&lt;&gt;")=COUNTIF('Sales Orders'!$H$108:H903,'Sales Orders'!H903),'Sales Orders'!H903+1,'Sales Orders'!H903)</f>
        <v>2</v>
      </c>
      <c r="I904" s="39" t="e">
        <f>IF(E904="","",IF(Mal!$C$5="","",Mal!$C$5))</f>
        <v>#N/A</v>
      </c>
      <c r="J904" s="39" t="e">
        <f>IF(AND(J903="",$H904=$H903),"",IF(VLOOKUP($H904,Mal!$A$9:$H$431,7,0)='Sales Orders'!J903,"",VLOOKUP($H904,Mal!$A$9:$H$431,7,0)))</f>
        <v>#N/A</v>
      </c>
      <c r="K904" s="39" t="e">
        <f>IF(AND(K903="",$H904=$H903),"",IF(VLOOKUP($H904,Mal!$A$9:$H$431,8,0)='Sales Orders'!K903,"",VLOOKUP($H904,Mal!$A$9:$H$431,8,0)))</f>
        <v>#N/A</v>
      </c>
      <c r="L904" s="39" t="e">
        <f>IF(E904="","",IF(Mal!$C$6="","",Mal!$C$6))</f>
        <v>#N/A</v>
      </c>
      <c r="M904" s="39" t="e">
        <f>IF($E904="",IF(INDEX(Mal!K$9:K$431,COUNTIF($E$108:$F903,"")-COUNT($H$108:$H903)+1,0)=M903,"",INDEX(Mal!K$9:K$431,COUNTIF($E$108:$F903,"")-COUNT($H$108:$H903)+1,0)),"")</f>
        <v>#N/A</v>
      </c>
      <c r="N904" s="39" t="e">
        <f>IF($E904="",IF(INDEX(Mal!L$9:L$431,COUNTIF($E$108:$F903,"")-COUNT($H$108:$H903)+1,0)=N903,"",INDEX(Mal!L$9:L$431,COUNTIF($E$108:$F903,"")-COUNT($H$108:$H903)+1,0)),"")</f>
        <v>#N/A</v>
      </c>
      <c r="O904" s="39" t="e">
        <f>IF($E904="",IF(INDEX(Mal!M$9:M$431,COUNTIF($E$108:$F903,"")-COUNT($H$108:$H903)+1,0)=O903,"",INDEX(Mal!M$9:M$431,COUNTIF($E$108:$F903,"")-COUNT($H$108:$H903)+1,0)),"")</f>
        <v>#N/A</v>
      </c>
      <c r="P904" s="39" t="e">
        <f>IF($E904="",IF(INDEX(Mal!N$9:N$431,COUNTIF($E$108:$F903,"")-COUNT($H$108:$H903)+1,0)=P903,"",INDEX(Mal!N$9:N$431,COUNTIF($E$108:$F903,"")-COUNT($H$108:$H903)+1,0)),"")</f>
        <v>#N/A</v>
      </c>
      <c r="Q904" s="39" t="e">
        <f>IF($E904="",IF(INDEX(Mal!O$9:O$431,COUNTIF($E$108:$F903,"")-COUNT($H$108:$H903)+1,0)=Q903,"",INDEX(Mal!O$9:O$431,COUNTIF($E$108:$F903,"")-COUNT($H$108:$H903)+1,0)),"")</f>
        <v>#N/A</v>
      </c>
      <c r="R904" s="39" t="e">
        <f>IF($E904="",IF(INDEX(Mal!P$9:P$431,COUNTIF($E$108:$F903,"")-COUNT($H$108:$H903)+1,0)=R903,"",INDEX(Mal!P$9:P$431,COUNTIF($E$108:$F903,"")-COUNT($H$108:$H903)+1,0)),"")</f>
        <v>#N/A</v>
      </c>
      <c r="S904" s="39" t="e">
        <f>IF($E904="",IF(INDEX(Mal!Q$9:Q$431,COUNTIF($E$108:$F903,"")-COUNT($H$108:$H903)+1,0)=S903,"",INDEX(Mal!Q$9:Q$431,COUNTIF($E$108:$F903,"")-COUNT($H$108:$H903)+1,0)),"")</f>
        <v>#N/A</v>
      </c>
      <c r="T904" s="39" t="e">
        <f>IF($E904="",IF(INDEX(Mal!R$9:R$431,COUNTIF($E$108:$F903,"")-COUNT($H$108:$H903)+1,0)=T903,"",INDEX(Mal!R$9:R$431,COUNTIF($E$108:$F903,"")-COUNT($H$108:$H903)+1,0)),"")</f>
        <v>#N/A</v>
      </c>
      <c r="U904" s="39" t="e">
        <f>IF($E904="",IF(INDEX(Mal!S$9:S$431,COUNTIF($E$108:$F903,"")-COUNT($H$108:$H903)+1,0)=U903,"",INDEX(Mal!S$9:S$431,COUNTIF($E$108:$F903,"")-COUNT($H$108:$H903)+1,0)),"")</f>
        <v>#N/A</v>
      </c>
      <c r="V904" s="39" t="e">
        <f t="shared" si="48"/>
        <v>#N/A</v>
      </c>
      <c r="W904" s="39" t="e">
        <f>IF(IF(AND(E904="",F904=""),INDEX(Mal!I$9:I$431,(COUNT($H$108:$H904)-COUNTIF($V$108:$V904,"")),0),"")="","",IF(AND(E904="",F904=""),INDEX(Mal!I$9:I$431,(COUNT($H$108:$H904)-COUNTIF($V$108:$V904,"")),0),""))</f>
        <v>#N/A</v>
      </c>
      <c r="X904" s="39" t="e">
        <f>IF($E904="",IF(INDEX(Mal!J$9:J$431,COUNTIF($E$108:$F903,"")-COUNT($H$108:$H903)+1,0)=X903,"",INDEX(Mal!J$9:J$431,COUNTIF($E$108:$F903,"")-COUNT($H$108:$H903)+1,0)),"")</f>
        <v>#N/A</v>
      </c>
      <c r="Y904" s="39" t="e">
        <f>IF(AND(Y903="",$H904=$H903),"",IF(VLOOKUP($H904,Mal!$A$9:$T$431,20,0)='Sales Orders'!Y903,"",VLOOKUP($H904,Mal!$A$9:$T$431,20,0)))</f>
        <v>#N/A</v>
      </c>
      <c r="Z904" s="39" t="e">
        <f t="shared" si="49"/>
        <v>#N/A</v>
      </c>
    </row>
    <row r="905" spans="1:26">
      <c r="A905" t="str">
        <f>IFERROR(IF(VLOOKUP(H905,Mal!$A$9:$A$431,1,0),"","END"),"END")</f>
        <v>END</v>
      </c>
      <c r="B905" s="39" t="e">
        <f>IF($E905="",IF(INDEX(Mal!$D$9:$D$431,COUNTIF($E$108:$F904,"")-COUNT($H$108:$H904)+1,0)=B904,"",INDEX(Mal!$D$9:$D$431,COUNTIF($E$108:$F904,"")-COUNT($H$108:$H904)+1,0)),"")</f>
        <v>#N/A</v>
      </c>
      <c r="C905" s="39" t="e">
        <f t="shared" si="50"/>
        <v>#N/A</v>
      </c>
      <c r="D905" s="39" t="e">
        <f>IF($E905="",IF(INDEX(Mal!$F$9:$F$431,COUNTIF($E$108:$F904,"")-COUNT($H$108:$H904)+1,0)=D904,"",INDEX(Mal!$F$9:$F$431,COUNTIF($E$108:$F904,"")-COUNT($H$108:$H904)+1,0)),"")</f>
        <v>#N/A</v>
      </c>
      <c r="E905" s="39" t="e">
        <f>IF(AND(E904="",$H905=$H904),"",IF(VLOOKUP(H905,Mal!$A$9:$B$431,2,0)='Sales Orders'!E904,"",VLOOKUP($H905,Mal!$A$9:$B$431,2,0)))</f>
        <v>#N/A</v>
      </c>
      <c r="F905" s="39" t="e">
        <f>IF($E905="",IF(INDEX(Mal!$C$9:$C$431,COUNTIF($E$108:$F904,"")-COUNT($H$108:$H904)+1,0)=F904,"",INDEX(Mal!$C$9:$C$431,COUNTIF($E$108:$F904,"")-COUNT($H$108:$H904)+1,0)),"")</f>
        <v>#N/A</v>
      </c>
      <c r="G905" s="39" t="e">
        <f t="shared" si="51"/>
        <v>#N/A</v>
      </c>
      <c r="H905" s="39">
        <f>IF(COUNTIF(Mal!$A$9:$A$431,'Sales Orders'!H904)+COUNTIFS(Mal!$A$9:$A$431,H904,Mal!$B$9:$B$431,"&lt;&gt;")+COUNTIFS(Mal!$A$9:$A$431,H904,Mal!$C$9:$C$431,"&lt;&gt;")=COUNTIF('Sales Orders'!$H$108:H904,'Sales Orders'!H904),'Sales Orders'!H904+1,'Sales Orders'!H904)</f>
        <v>2</v>
      </c>
      <c r="I905" s="39" t="e">
        <f>IF(E905="","",IF(Mal!$C$5="","",Mal!$C$5))</f>
        <v>#N/A</v>
      </c>
      <c r="J905" s="39" t="e">
        <f>IF(AND(J904="",$H905=$H904),"",IF(VLOOKUP($H905,Mal!$A$9:$H$431,7,0)='Sales Orders'!J904,"",VLOOKUP($H905,Mal!$A$9:$H$431,7,0)))</f>
        <v>#N/A</v>
      </c>
      <c r="K905" s="39" t="e">
        <f>IF(AND(K904="",$H905=$H904),"",IF(VLOOKUP($H905,Mal!$A$9:$H$431,8,0)='Sales Orders'!K904,"",VLOOKUP($H905,Mal!$A$9:$H$431,8,0)))</f>
        <v>#N/A</v>
      </c>
      <c r="L905" s="39" t="e">
        <f>IF(E905="","",IF(Mal!$C$6="","",Mal!$C$6))</f>
        <v>#N/A</v>
      </c>
      <c r="M905" s="39" t="e">
        <f>IF($E905="",IF(INDEX(Mal!K$9:K$431,COUNTIF($E$108:$F904,"")-COUNT($H$108:$H904)+1,0)=M904,"",INDEX(Mal!K$9:K$431,COUNTIF($E$108:$F904,"")-COUNT($H$108:$H904)+1,0)),"")</f>
        <v>#N/A</v>
      </c>
      <c r="N905" s="39" t="e">
        <f>IF($E905="",IF(INDEX(Mal!L$9:L$431,COUNTIF($E$108:$F904,"")-COUNT($H$108:$H904)+1,0)=N904,"",INDEX(Mal!L$9:L$431,COUNTIF($E$108:$F904,"")-COUNT($H$108:$H904)+1,0)),"")</f>
        <v>#N/A</v>
      </c>
      <c r="O905" s="39" t="e">
        <f>IF($E905="",IF(INDEX(Mal!M$9:M$431,COUNTIF($E$108:$F904,"")-COUNT($H$108:$H904)+1,0)=O904,"",INDEX(Mal!M$9:M$431,COUNTIF($E$108:$F904,"")-COUNT($H$108:$H904)+1,0)),"")</f>
        <v>#N/A</v>
      </c>
      <c r="P905" s="39" t="e">
        <f>IF($E905="",IF(INDEX(Mal!N$9:N$431,COUNTIF($E$108:$F904,"")-COUNT($H$108:$H904)+1,0)=P904,"",INDEX(Mal!N$9:N$431,COUNTIF($E$108:$F904,"")-COUNT($H$108:$H904)+1,0)),"")</f>
        <v>#N/A</v>
      </c>
      <c r="Q905" s="39" t="e">
        <f>IF($E905="",IF(INDEX(Mal!O$9:O$431,COUNTIF($E$108:$F904,"")-COUNT($H$108:$H904)+1,0)=Q904,"",INDEX(Mal!O$9:O$431,COUNTIF($E$108:$F904,"")-COUNT($H$108:$H904)+1,0)),"")</f>
        <v>#N/A</v>
      </c>
      <c r="R905" s="39" t="e">
        <f>IF($E905="",IF(INDEX(Mal!P$9:P$431,COUNTIF($E$108:$F904,"")-COUNT($H$108:$H904)+1,0)=R904,"",INDEX(Mal!P$9:P$431,COUNTIF($E$108:$F904,"")-COUNT($H$108:$H904)+1,0)),"")</f>
        <v>#N/A</v>
      </c>
      <c r="S905" s="39" t="e">
        <f>IF($E905="",IF(INDEX(Mal!Q$9:Q$431,COUNTIF($E$108:$F904,"")-COUNT($H$108:$H904)+1,0)=S904,"",INDEX(Mal!Q$9:Q$431,COUNTIF($E$108:$F904,"")-COUNT($H$108:$H904)+1,0)),"")</f>
        <v>#N/A</v>
      </c>
      <c r="T905" s="39" t="e">
        <f>IF($E905="",IF(INDEX(Mal!R$9:R$431,COUNTIF($E$108:$F904,"")-COUNT($H$108:$H904)+1,0)=T904,"",INDEX(Mal!R$9:R$431,COUNTIF($E$108:$F904,"")-COUNT($H$108:$H904)+1,0)),"")</f>
        <v>#N/A</v>
      </c>
      <c r="U905" s="39" t="e">
        <f>IF($E905="",IF(INDEX(Mal!S$9:S$431,COUNTIF($E$108:$F904,"")-COUNT($H$108:$H904)+1,0)=U904,"",INDEX(Mal!S$9:S$431,COUNTIF($E$108:$F904,"")-COUNT($H$108:$H904)+1,0)),"")</f>
        <v>#N/A</v>
      </c>
      <c r="V905" s="39" t="e">
        <f t="shared" si="48"/>
        <v>#N/A</v>
      </c>
      <c r="W905" s="39" t="e">
        <f>IF(IF(AND(E905="",F905=""),INDEX(Mal!I$9:I$431,(COUNT($H$108:$H905)-COUNTIF($V$108:$V905,"")),0),"")="","",IF(AND(E905="",F905=""),INDEX(Mal!I$9:I$431,(COUNT($H$108:$H905)-COUNTIF($V$108:$V905,"")),0),""))</f>
        <v>#N/A</v>
      </c>
      <c r="X905" s="39" t="e">
        <f>IF($E905="",IF(INDEX(Mal!J$9:J$431,COUNTIF($E$108:$F904,"")-COUNT($H$108:$H904)+1,0)=X904,"",INDEX(Mal!J$9:J$431,COUNTIF($E$108:$F904,"")-COUNT($H$108:$H904)+1,0)),"")</f>
        <v>#N/A</v>
      </c>
      <c r="Y905" s="39" t="e">
        <f>IF(AND(Y904="",$H905=$H904),"",IF(VLOOKUP($H905,Mal!$A$9:$T$431,20,0)='Sales Orders'!Y904,"",VLOOKUP($H905,Mal!$A$9:$T$431,20,0)))</f>
        <v>#N/A</v>
      </c>
      <c r="Z905" s="39" t="e">
        <f t="shared" si="49"/>
        <v>#N/A</v>
      </c>
    </row>
    <row r="906" spans="1:26">
      <c r="A906" t="str">
        <f>IFERROR(IF(VLOOKUP(H906,Mal!$A$9:$A$431,1,0),"","END"),"END")</f>
        <v>END</v>
      </c>
      <c r="B906" s="39" t="e">
        <f>IF($E906="",IF(INDEX(Mal!$D$9:$D$431,COUNTIF($E$108:$F905,"")-COUNT($H$108:$H905)+1,0)=B905,"",INDEX(Mal!$D$9:$D$431,COUNTIF($E$108:$F905,"")-COUNT($H$108:$H905)+1,0)),"")</f>
        <v>#N/A</v>
      </c>
      <c r="C906" s="39" t="e">
        <f t="shared" si="50"/>
        <v>#N/A</v>
      </c>
      <c r="D906" s="39" t="e">
        <f>IF($E906="",IF(INDEX(Mal!$F$9:$F$431,COUNTIF($E$108:$F905,"")-COUNT($H$108:$H905)+1,0)=D905,"",INDEX(Mal!$F$9:$F$431,COUNTIF($E$108:$F905,"")-COUNT($H$108:$H905)+1,0)),"")</f>
        <v>#N/A</v>
      </c>
      <c r="E906" s="39" t="e">
        <f>IF(AND(E905="",$H906=$H905),"",IF(VLOOKUP(H906,Mal!$A$9:$B$431,2,0)='Sales Orders'!E905,"",VLOOKUP($H906,Mal!$A$9:$B$431,2,0)))</f>
        <v>#N/A</v>
      </c>
      <c r="F906" s="39" t="e">
        <f>IF($E906="",IF(INDEX(Mal!$C$9:$C$431,COUNTIF($E$108:$F905,"")-COUNT($H$108:$H905)+1,0)=F905,"",INDEX(Mal!$C$9:$C$431,COUNTIF($E$108:$F905,"")-COUNT($H$108:$H905)+1,0)),"")</f>
        <v>#N/A</v>
      </c>
      <c r="G906" s="39" t="e">
        <f t="shared" si="51"/>
        <v>#N/A</v>
      </c>
      <c r="H906" s="39">
        <f>IF(COUNTIF(Mal!$A$9:$A$431,'Sales Orders'!H905)+COUNTIFS(Mal!$A$9:$A$431,H905,Mal!$B$9:$B$431,"&lt;&gt;")+COUNTIFS(Mal!$A$9:$A$431,H905,Mal!$C$9:$C$431,"&lt;&gt;")=COUNTIF('Sales Orders'!$H$108:H905,'Sales Orders'!H905),'Sales Orders'!H905+1,'Sales Orders'!H905)</f>
        <v>2</v>
      </c>
      <c r="I906" s="39" t="e">
        <f>IF(E906="","",IF(Mal!$C$5="","",Mal!$C$5))</f>
        <v>#N/A</v>
      </c>
      <c r="J906" s="39" t="e">
        <f>IF(AND(J905="",$H906=$H905),"",IF(VLOOKUP($H906,Mal!$A$9:$H$431,7,0)='Sales Orders'!J905,"",VLOOKUP($H906,Mal!$A$9:$H$431,7,0)))</f>
        <v>#N/A</v>
      </c>
      <c r="K906" s="39" t="e">
        <f>IF(AND(K905="",$H906=$H905),"",IF(VLOOKUP($H906,Mal!$A$9:$H$431,8,0)='Sales Orders'!K905,"",VLOOKUP($H906,Mal!$A$9:$H$431,8,0)))</f>
        <v>#N/A</v>
      </c>
      <c r="L906" s="39" t="e">
        <f>IF(E906="","",IF(Mal!$C$6="","",Mal!$C$6))</f>
        <v>#N/A</v>
      </c>
      <c r="M906" s="39" t="e">
        <f>IF($E906="",IF(INDEX(Mal!K$9:K$431,COUNTIF($E$108:$F905,"")-COUNT($H$108:$H905)+1,0)=M905,"",INDEX(Mal!K$9:K$431,COUNTIF($E$108:$F905,"")-COUNT($H$108:$H905)+1,0)),"")</f>
        <v>#N/A</v>
      </c>
      <c r="N906" s="39" t="e">
        <f>IF($E906="",IF(INDEX(Mal!L$9:L$431,COUNTIF($E$108:$F905,"")-COUNT($H$108:$H905)+1,0)=N905,"",INDEX(Mal!L$9:L$431,COUNTIF($E$108:$F905,"")-COUNT($H$108:$H905)+1,0)),"")</f>
        <v>#N/A</v>
      </c>
      <c r="O906" s="39" t="e">
        <f>IF($E906="",IF(INDEX(Mal!M$9:M$431,COUNTIF($E$108:$F905,"")-COUNT($H$108:$H905)+1,0)=O905,"",INDEX(Mal!M$9:M$431,COUNTIF($E$108:$F905,"")-COUNT($H$108:$H905)+1,0)),"")</f>
        <v>#N/A</v>
      </c>
      <c r="P906" s="39" t="e">
        <f>IF($E906="",IF(INDEX(Mal!N$9:N$431,COUNTIF($E$108:$F905,"")-COUNT($H$108:$H905)+1,0)=P905,"",INDEX(Mal!N$9:N$431,COUNTIF($E$108:$F905,"")-COUNT($H$108:$H905)+1,0)),"")</f>
        <v>#N/A</v>
      </c>
      <c r="Q906" s="39" t="e">
        <f>IF($E906="",IF(INDEX(Mal!O$9:O$431,COUNTIF($E$108:$F905,"")-COUNT($H$108:$H905)+1,0)=Q905,"",INDEX(Mal!O$9:O$431,COUNTIF($E$108:$F905,"")-COUNT($H$108:$H905)+1,0)),"")</f>
        <v>#N/A</v>
      </c>
      <c r="R906" s="39" t="e">
        <f>IF($E906="",IF(INDEX(Mal!P$9:P$431,COUNTIF($E$108:$F905,"")-COUNT($H$108:$H905)+1,0)=R905,"",INDEX(Mal!P$9:P$431,COUNTIF($E$108:$F905,"")-COUNT($H$108:$H905)+1,0)),"")</f>
        <v>#N/A</v>
      </c>
      <c r="S906" s="39" t="e">
        <f>IF($E906="",IF(INDEX(Mal!Q$9:Q$431,COUNTIF($E$108:$F905,"")-COUNT($H$108:$H905)+1,0)=S905,"",INDEX(Mal!Q$9:Q$431,COUNTIF($E$108:$F905,"")-COUNT($H$108:$H905)+1,0)),"")</f>
        <v>#N/A</v>
      </c>
      <c r="T906" s="39" t="e">
        <f>IF($E906="",IF(INDEX(Mal!R$9:R$431,COUNTIF($E$108:$F905,"")-COUNT($H$108:$H905)+1,0)=T905,"",INDEX(Mal!R$9:R$431,COUNTIF($E$108:$F905,"")-COUNT($H$108:$H905)+1,0)),"")</f>
        <v>#N/A</v>
      </c>
      <c r="U906" s="39" t="e">
        <f>IF($E906="",IF(INDEX(Mal!S$9:S$431,COUNTIF($E$108:$F905,"")-COUNT($H$108:$H905)+1,0)=U905,"",INDEX(Mal!S$9:S$431,COUNTIF($E$108:$F905,"")-COUNT($H$108:$H905)+1,0)),"")</f>
        <v>#N/A</v>
      </c>
      <c r="V906" s="39" t="e">
        <f t="shared" si="48"/>
        <v>#N/A</v>
      </c>
      <c r="W906" s="39" t="e">
        <f>IF(IF(AND(E906="",F906=""),INDEX(Mal!I$9:I$431,(COUNT($H$108:$H906)-COUNTIF($V$108:$V906,"")),0),"")="","",IF(AND(E906="",F906=""),INDEX(Mal!I$9:I$431,(COUNT($H$108:$H906)-COUNTIF($V$108:$V906,"")),0),""))</f>
        <v>#N/A</v>
      </c>
      <c r="X906" s="39" t="e">
        <f>IF($E906="",IF(INDEX(Mal!J$9:J$431,COUNTIF($E$108:$F905,"")-COUNT($H$108:$H905)+1,0)=X905,"",INDEX(Mal!J$9:J$431,COUNTIF($E$108:$F905,"")-COUNT($H$108:$H905)+1,0)),"")</f>
        <v>#N/A</v>
      </c>
      <c r="Y906" s="39" t="e">
        <f>IF(AND(Y905="",$H906=$H905),"",IF(VLOOKUP($H906,Mal!$A$9:$T$431,20,0)='Sales Orders'!Y905,"",VLOOKUP($H906,Mal!$A$9:$T$431,20,0)))</f>
        <v>#N/A</v>
      </c>
      <c r="Z906" s="39" t="e">
        <f t="shared" si="49"/>
        <v>#N/A</v>
      </c>
    </row>
    <row r="907" spans="1:26">
      <c r="A907" t="str">
        <f>IFERROR(IF(VLOOKUP(H907,Mal!$A$9:$A$431,1,0),"","END"),"END")</f>
        <v>END</v>
      </c>
      <c r="B907" s="39" t="e">
        <f>IF($E907="",IF(INDEX(Mal!$D$9:$D$431,COUNTIF($E$108:$F906,"")-COUNT($H$108:$H906)+1,0)=B906,"",INDEX(Mal!$D$9:$D$431,COUNTIF($E$108:$F906,"")-COUNT($H$108:$H906)+1,0)),"")</f>
        <v>#N/A</v>
      </c>
      <c r="C907" s="39" t="e">
        <f t="shared" si="50"/>
        <v>#N/A</v>
      </c>
      <c r="D907" s="39" t="e">
        <f>IF($E907="",IF(INDEX(Mal!$F$9:$F$431,COUNTIF($E$108:$F906,"")-COUNT($H$108:$H906)+1,0)=D906,"",INDEX(Mal!$F$9:$F$431,COUNTIF($E$108:$F906,"")-COUNT($H$108:$H906)+1,0)),"")</f>
        <v>#N/A</v>
      </c>
      <c r="E907" s="39" t="e">
        <f>IF(AND(E906="",$H907=$H906),"",IF(VLOOKUP(H907,Mal!$A$9:$B$431,2,0)='Sales Orders'!E906,"",VLOOKUP($H907,Mal!$A$9:$B$431,2,0)))</f>
        <v>#N/A</v>
      </c>
      <c r="F907" s="39" t="e">
        <f>IF($E907="",IF(INDEX(Mal!$C$9:$C$431,COUNTIF($E$108:$F906,"")-COUNT($H$108:$H906)+1,0)=F906,"",INDEX(Mal!$C$9:$C$431,COUNTIF($E$108:$F906,"")-COUNT($H$108:$H906)+1,0)),"")</f>
        <v>#N/A</v>
      </c>
      <c r="G907" s="39" t="e">
        <f t="shared" si="51"/>
        <v>#N/A</v>
      </c>
      <c r="H907" s="39">
        <f>IF(COUNTIF(Mal!$A$9:$A$431,'Sales Orders'!H906)+COUNTIFS(Mal!$A$9:$A$431,H906,Mal!$B$9:$B$431,"&lt;&gt;")+COUNTIFS(Mal!$A$9:$A$431,H906,Mal!$C$9:$C$431,"&lt;&gt;")=COUNTIF('Sales Orders'!$H$108:H906,'Sales Orders'!H906),'Sales Orders'!H906+1,'Sales Orders'!H906)</f>
        <v>2</v>
      </c>
      <c r="I907" s="39" t="e">
        <f>IF(E907="","",IF(Mal!$C$5="","",Mal!$C$5))</f>
        <v>#N/A</v>
      </c>
      <c r="J907" s="39" t="e">
        <f>IF(AND(J906="",$H907=$H906),"",IF(VLOOKUP($H907,Mal!$A$9:$H$431,7,0)='Sales Orders'!J906,"",VLOOKUP($H907,Mal!$A$9:$H$431,7,0)))</f>
        <v>#N/A</v>
      </c>
      <c r="K907" s="39" t="e">
        <f>IF(AND(K906="",$H907=$H906),"",IF(VLOOKUP($H907,Mal!$A$9:$H$431,8,0)='Sales Orders'!K906,"",VLOOKUP($H907,Mal!$A$9:$H$431,8,0)))</f>
        <v>#N/A</v>
      </c>
      <c r="L907" s="39" t="e">
        <f>IF(E907="","",IF(Mal!$C$6="","",Mal!$C$6))</f>
        <v>#N/A</v>
      </c>
      <c r="M907" s="39" t="e">
        <f>IF($E907="",IF(INDEX(Mal!K$9:K$431,COUNTIF($E$108:$F906,"")-COUNT($H$108:$H906)+1,0)=M906,"",INDEX(Mal!K$9:K$431,COUNTIF($E$108:$F906,"")-COUNT($H$108:$H906)+1,0)),"")</f>
        <v>#N/A</v>
      </c>
      <c r="N907" s="39" t="e">
        <f>IF($E907="",IF(INDEX(Mal!L$9:L$431,COUNTIF($E$108:$F906,"")-COUNT($H$108:$H906)+1,0)=N906,"",INDEX(Mal!L$9:L$431,COUNTIF($E$108:$F906,"")-COUNT($H$108:$H906)+1,0)),"")</f>
        <v>#N/A</v>
      </c>
      <c r="O907" s="39" t="e">
        <f>IF($E907="",IF(INDEX(Mal!M$9:M$431,COUNTIF($E$108:$F906,"")-COUNT($H$108:$H906)+1,0)=O906,"",INDEX(Mal!M$9:M$431,COUNTIF($E$108:$F906,"")-COUNT($H$108:$H906)+1,0)),"")</f>
        <v>#N/A</v>
      </c>
      <c r="P907" s="39" t="e">
        <f>IF($E907="",IF(INDEX(Mal!N$9:N$431,COUNTIF($E$108:$F906,"")-COUNT($H$108:$H906)+1,0)=P906,"",INDEX(Mal!N$9:N$431,COUNTIF($E$108:$F906,"")-COUNT($H$108:$H906)+1,0)),"")</f>
        <v>#N/A</v>
      </c>
      <c r="Q907" s="39" t="e">
        <f>IF($E907="",IF(INDEX(Mal!O$9:O$431,COUNTIF($E$108:$F906,"")-COUNT($H$108:$H906)+1,0)=Q906,"",INDEX(Mal!O$9:O$431,COUNTIF($E$108:$F906,"")-COUNT($H$108:$H906)+1,0)),"")</f>
        <v>#N/A</v>
      </c>
      <c r="R907" s="39" t="e">
        <f>IF($E907="",IF(INDEX(Mal!P$9:P$431,COUNTIF($E$108:$F906,"")-COUNT($H$108:$H906)+1,0)=R906,"",INDEX(Mal!P$9:P$431,COUNTIF($E$108:$F906,"")-COUNT($H$108:$H906)+1,0)),"")</f>
        <v>#N/A</v>
      </c>
      <c r="S907" s="39" t="e">
        <f>IF($E907="",IF(INDEX(Mal!Q$9:Q$431,COUNTIF($E$108:$F906,"")-COUNT($H$108:$H906)+1,0)=S906,"",INDEX(Mal!Q$9:Q$431,COUNTIF($E$108:$F906,"")-COUNT($H$108:$H906)+1,0)),"")</f>
        <v>#N/A</v>
      </c>
      <c r="T907" s="39" t="e">
        <f>IF($E907="",IF(INDEX(Mal!R$9:R$431,COUNTIF($E$108:$F906,"")-COUNT($H$108:$H906)+1,0)=T906,"",INDEX(Mal!R$9:R$431,COUNTIF($E$108:$F906,"")-COUNT($H$108:$H906)+1,0)),"")</f>
        <v>#N/A</v>
      </c>
      <c r="U907" s="39" t="e">
        <f>IF($E907="",IF(INDEX(Mal!S$9:S$431,COUNTIF($E$108:$F906,"")-COUNT($H$108:$H906)+1,0)=U906,"",INDEX(Mal!S$9:S$431,COUNTIF($E$108:$F906,"")-COUNT($H$108:$H906)+1,0)),"")</f>
        <v>#N/A</v>
      </c>
      <c r="V907" s="39" t="e">
        <f t="shared" si="48"/>
        <v>#N/A</v>
      </c>
      <c r="W907" s="39" t="e">
        <f>IF(IF(AND(E907="",F907=""),INDEX(Mal!I$9:I$431,(COUNT($H$108:$H907)-COUNTIF($V$108:$V907,"")),0),"")="","",IF(AND(E907="",F907=""),INDEX(Mal!I$9:I$431,(COUNT($H$108:$H907)-COUNTIF($V$108:$V907,"")),0),""))</f>
        <v>#N/A</v>
      </c>
      <c r="X907" s="39" t="e">
        <f>IF($E907="",IF(INDEX(Mal!J$9:J$431,COUNTIF($E$108:$F906,"")-COUNT($H$108:$H906)+1,0)=X906,"",INDEX(Mal!J$9:J$431,COUNTIF($E$108:$F906,"")-COUNT($H$108:$H906)+1,0)),"")</f>
        <v>#N/A</v>
      </c>
      <c r="Y907" s="39" t="e">
        <f>IF(AND(Y906="",$H907=$H906),"",IF(VLOOKUP($H907,Mal!$A$9:$T$431,20,0)='Sales Orders'!Y906,"",VLOOKUP($H907,Mal!$A$9:$T$431,20,0)))</f>
        <v>#N/A</v>
      </c>
      <c r="Z907" s="39" t="e">
        <f t="shared" si="49"/>
        <v>#N/A</v>
      </c>
    </row>
    <row r="908" spans="1:26">
      <c r="A908" t="str">
        <f>IFERROR(IF(VLOOKUP(H908,Mal!$A$9:$A$431,1,0),"","END"),"END")</f>
        <v>END</v>
      </c>
      <c r="B908" s="39" t="e">
        <f>IF($E908="",IF(INDEX(Mal!$D$9:$D$431,COUNTIF($E$108:$F907,"")-COUNT($H$108:$H907)+1,0)=B907,"",INDEX(Mal!$D$9:$D$431,COUNTIF($E$108:$F907,"")-COUNT($H$108:$H907)+1,0)),"")</f>
        <v>#N/A</v>
      </c>
      <c r="C908" s="39" t="e">
        <f t="shared" si="50"/>
        <v>#N/A</v>
      </c>
      <c r="D908" s="39" t="e">
        <f>IF($E908="",IF(INDEX(Mal!$F$9:$F$431,COUNTIF($E$108:$F907,"")-COUNT($H$108:$H907)+1,0)=D907,"",INDEX(Mal!$F$9:$F$431,COUNTIF($E$108:$F907,"")-COUNT($H$108:$H907)+1,0)),"")</f>
        <v>#N/A</v>
      </c>
      <c r="E908" s="39" t="e">
        <f>IF(AND(E907="",$H908=$H907),"",IF(VLOOKUP(H908,Mal!$A$9:$B$431,2,0)='Sales Orders'!E907,"",VLOOKUP($H908,Mal!$A$9:$B$431,2,0)))</f>
        <v>#N/A</v>
      </c>
      <c r="F908" s="39" t="e">
        <f>IF($E908="",IF(INDEX(Mal!$C$9:$C$431,COUNTIF($E$108:$F907,"")-COUNT($H$108:$H907)+1,0)=F907,"",INDEX(Mal!$C$9:$C$431,COUNTIF($E$108:$F907,"")-COUNT($H$108:$H907)+1,0)),"")</f>
        <v>#N/A</v>
      </c>
      <c r="G908" s="39" t="e">
        <f t="shared" si="51"/>
        <v>#N/A</v>
      </c>
      <c r="H908" s="39">
        <f>IF(COUNTIF(Mal!$A$9:$A$431,'Sales Orders'!H907)+COUNTIFS(Mal!$A$9:$A$431,H907,Mal!$B$9:$B$431,"&lt;&gt;")+COUNTIFS(Mal!$A$9:$A$431,H907,Mal!$C$9:$C$431,"&lt;&gt;")=COUNTIF('Sales Orders'!$H$108:H907,'Sales Orders'!H907),'Sales Orders'!H907+1,'Sales Orders'!H907)</f>
        <v>2</v>
      </c>
      <c r="I908" s="39" t="e">
        <f>IF(E908="","",IF(Mal!$C$5="","",Mal!$C$5))</f>
        <v>#N/A</v>
      </c>
      <c r="J908" s="39" t="e">
        <f>IF(AND(J907="",$H908=$H907),"",IF(VLOOKUP($H908,Mal!$A$9:$H$431,7,0)='Sales Orders'!J907,"",VLOOKUP($H908,Mal!$A$9:$H$431,7,0)))</f>
        <v>#N/A</v>
      </c>
      <c r="K908" s="39" t="e">
        <f>IF(AND(K907="",$H908=$H907),"",IF(VLOOKUP($H908,Mal!$A$9:$H$431,8,0)='Sales Orders'!K907,"",VLOOKUP($H908,Mal!$A$9:$H$431,8,0)))</f>
        <v>#N/A</v>
      </c>
      <c r="L908" s="39" t="e">
        <f>IF(E908="","",IF(Mal!$C$6="","",Mal!$C$6))</f>
        <v>#N/A</v>
      </c>
      <c r="M908" s="39" t="e">
        <f>IF($E908="",IF(INDEX(Mal!K$9:K$431,COUNTIF($E$108:$F907,"")-COUNT($H$108:$H907)+1,0)=M907,"",INDEX(Mal!K$9:K$431,COUNTIF($E$108:$F907,"")-COUNT($H$108:$H907)+1,0)),"")</f>
        <v>#N/A</v>
      </c>
      <c r="N908" s="39" t="e">
        <f>IF($E908="",IF(INDEX(Mal!L$9:L$431,COUNTIF($E$108:$F907,"")-COUNT($H$108:$H907)+1,0)=N907,"",INDEX(Mal!L$9:L$431,COUNTIF($E$108:$F907,"")-COUNT($H$108:$H907)+1,0)),"")</f>
        <v>#N/A</v>
      </c>
      <c r="O908" s="39" t="e">
        <f>IF($E908="",IF(INDEX(Mal!M$9:M$431,COUNTIF($E$108:$F907,"")-COUNT($H$108:$H907)+1,0)=O907,"",INDEX(Mal!M$9:M$431,COUNTIF($E$108:$F907,"")-COUNT($H$108:$H907)+1,0)),"")</f>
        <v>#N/A</v>
      </c>
      <c r="P908" s="39" t="e">
        <f>IF($E908="",IF(INDEX(Mal!N$9:N$431,COUNTIF($E$108:$F907,"")-COUNT($H$108:$H907)+1,0)=P907,"",INDEX(Mal!N$9:N$431,COUNTIF($E$108:$F907,"")-COUNT($H$108:$H907)+1,0)),"")</f>
        <v>#N/A</v>
      </c>
      <c r="Q908" s="39" t="e">
        <f>IF($E908="",IF(INDEX(Mal!O$9:O$431,COUNTIF($E$108:$F907,"")-COUNT($H$108:$H907)+1,0)=Q907,"",INDEX(Mal!O$9:O$431,COUNTIF($E$108:$F907,"")-COUNT($H$108:$H907)+1,0)),"")</f>
        <v>#N/A</v>
      </c>
      <c r="R908" s="39" t="e">
        <f>IF($E908="",IF(INDEX(Mal!P$9:P$431,COUNTIF($E$108:$F907,"")-COUNT($H$108:$H907)+1,0)=R907,"",INDEX(Mal!P$9:P$431,COUNTIF($E$108:$F907,"")-COUNT($H$108:$H907)+1,0)),"")</f>
        <v>#N/A</v>
      </c>
      <c r="S908" s="39" t="e">
        <f>IF($E908="",IF(INDEX(Mal!Q$9:Q$431,COUNTIF($E$108:$F907,"")-COUNT($H$108:$H907)+1,0)=S907,"",INDEX(Mal!Q$9:Q$431,COUNTIF($E$108:$F907,"")-COUNT($H$108:$H907)+1,0)),"")</f>
        <v>#N/A</v>
      </c>
      <c r="T908" s="39" t="e">
        <f>IF($E908="",IF(INDEX(Mal!R$9:R$431,COUNTIF($E$108:$F907,"")-COUNT($H$108:$H907)+1,0)=T907,"",INDEX(Mal!R$9:R$431,COUNTIF($E$108:$F907,"")-COUNT($H$108:$H907)+1,0)),"")</f>
        <v>#N/A</v>
      </c>
      <c r="U908" s="39" t="e">
        <f>IF($E908="",IF(INDEX(Mal!S$9:S$431,COUNTIF($E$108:$F907,"")-COUNT($H$108:$H907)+1,0)=U907,"",INDEX(Mal!S$9:S$431,COUNTIF($E$108:$F907,"")-COUNT($H$108:$H907)+1,0)),"")</f>
        <v>#N/A</v>
      </c>
      <c r="V908" s="39" t="e">
        <f t="shared" si="48"/>
        <v>#N/A</v>
      </c>
      <c r="W908" s="39" t="e">
        <f>IF(IF(AND(E908="",F908=""),INDEX(Mal!I$9:I$431,(COUNT($H$108:$H908)-COUNTIF($V$108:$V908,"")),0),"")="","",IF(AND(E908="",F908=""),INDEX(Mal!I$9:I$431,(COUNT($H$108:$H908)-COUNTIF($V$108:$V908,"")),0),""))</f>
        <v>#N/A</v>
      </c>
      <c r="X908" s="39" t="e">
        <f>IF($E908="",IF(INDEX(Mal!J$9:J$431,COUNTIF($E$108:$F907,"")-COUNT($H$108:$H907)+1,0)=X907,"",INDEX(Mal!J$9:J$431,COUNTIF($E$108:$F907,"")-COUNT($H$108:$H907)+1,0)),"")</f>
        <v>#N/A</v>
      </c>
      <c r="Y908" s="39" t="e">
        <f>IF(AND(Y907="",$H908=$H907),"",IF(VLOOKUP($H908,Mal!$A$9:$T$431,20,0)='Sales Orders'!Y907,"",VLOOKUP($H908,Mal!$A$9:$T$431,20,0)))</f>
        <v>#N/A</v>
      </c>
      <c r="Z908" s="39" t="e">
        <f t="shared" si="49"/>
        <v>#N/A</v>
      </c>
    </row>
    <row r="909" spans="1:26">
      <c r="A909" t="str">
        <f>IFERROR(IF(VLOOKUP(H909,Mal!$A$9:$A$431,1,0),"","END"),"END")</f>
        <v>END</v>
      </c>
      <c r="B909" s="39" t="e">
        <f>IF($E909="",IF(INDEX(Mal!$D$9:$D$431,COUNTIF($E$108:$F908,"")-COUNT($H$108:$H908)+1,0)=B908,"",INDEX(Mal!$D$9:$D$431,COUNTIF($E$108:$F908,"")-COUNT($H$108:$H908)+1,0)),"")</f>
        <v>#N/A</v>
      </c>
      <c r="C909" s="39" t="e">
        <f t="shared" si="50"/>
        <v>#N/A</v>
      </c>
      <c r="D909" s="39" t="e">
        <f>IF($E909="",IF(INDEX(Mal!$F$9:$F$431,COUNTIF($E$108:$F908,"")-COUNT($H$108:$H908)+1,0)=D908,"",INDEX(Mal!$F$9:$F$431,COUNTIF($E$108:$F908,"")-COUNT($H$108:$H908)+1,0)),"")</f>
        <v>#N/A</v>
      </c>
      <c r="E909" s="39" t="e">
        <f>IF(AND(E908="",$H909=$H908),"",IF(VLOOKUP(H909,Mal!$A$9:$B$431,2,0)='Sales Orders'!E908,"",VLOOKUP($H909,Mal!$A$9:$B$431,2,0)))</f>
        <v>#N/A</v>
      </c>
      <c r="F909" s="39" t="e">
        <f>IF($E909="",IF(INDEX(Mal!$C$9:$C$431,COUNTIF($E$108:$F908,"")-COUNT($H$108:$H908)+1,0)=F908,"",INDEX(Mal!$C$9:$C$431,COUNTIF($E$108:$F908,"")-COUNT($H$108:$H908)+1,0)),"")</f>
        <v>#N/A</v>
      </c>
      <c r="G909" s="39" t="e">
        <f t="shared" si="51"/>
        <v>#N/A</v>
      </c>
      <c r="H909" s="39">
        <f>IF(COUNTIF(Mal!$A$9:$A$431,'Sales Orders'!H908)+COUNTIFS(Mal!$A$9:$A$431,H908,Mal!$B$9:$B$431,"&lt;&gt;")+COUNTIFS(Mal!$A$9:$A$431,H908,Mal!$C$9:$C$431,"&lt;&gt;")=COUNTIF('Sales Orders'!$H$108:H908,'Sales Orders'!H908),'Sales Orders'!H908+1,'Sales Orders'!H908)</f>
        <v>2</v>
      </c>
      <c r="I909" s="39" t="e">
        <f>IF(E909="","",IF(Mal!$C$5="","",Mal!$C$5))</f>
        <v>#N/A</v>
      </c>
      <c r="J909" s="39" t="e">
        <f>IF(AND(J908="",$H909=$H908),"",IF(VLOOKUP($H909,Mal!$A$9:$H$431,7,0)='Sales Orders'!J908,"",VLOOKUP($H909,Mal!$A$9:$H$431,7,0)))</f>
        <v>#N/A</v>
      </c>
      <c r="K909" s="39" t="e">
        <f>IF(AND(K908="",$H909=$H908),"",IF(VLOOKUP($H909,Mal!$A$9:$H$431,8,0)='Sales Orders'!K908,"",VLOOKUP($H909,Mal!$A$9:$H$431,8,0)))</f>
        <v>#N/A</v>
      </c>
      <c r="L909" s="39" t="e">
        <f>IF(E909="","",IF(Mal!$C$6="","",Mal!$C$6))</f>
        <v>#N/A</v>
      </c>
      <c r="M909" s="39" t="e">
        <f>IF($E909="",IF(INDEX(Mal!K$9:K$431,COUNTIF($E$108:$F908,"")-COUNT($H$108:$H908)+1,0)=M908,"",INDEX(Mal!K$9:K$431,COUNTIF($E$108:$F908,"")-COUNT($H$108:$H908)+1,0)),"")</f>
        <v>#N/A</v>
      </c>
      <c r="N909" s="39" t="e">
        <f>IF($E909="",IF(INDEX(Mal!L$9:L$431,COUNTIF($E$108:$F908,"")-COUNT($H$108:$H908)+1,0)=N908,"",INDEX(Mal!L$9:L$431,COUNTIF($E$108:$F908,"")-COUNT($H$108:$H908)+1,0)),"")</f>
        <v>#N/A</v>
      </c>
      <c r="O909" s="39" t="e">
        <f>IF($E909="",IF(INDEX(Mal!M$9:M$431,COUNTIF($E$108:$F908,"")-COUNT($H$108:$H908)+1,0)=O908,"",INDEX(Mal!M$9:M$431,COUNTIF($E$108:$F908,"")-COUNT($H$108:$H908)+1,0)),"")</f>
        <v>#N/A</v>
      </c>
      <c r="P909" s="39" t="e">
        <f>IF($E909="",IF(INDEX(Mal!N$9:N$431,COUNTIF($E$108:$F908,"")-COUNT($H$108:$H908)+1,0)=P908,"",INDEX(Mal!N$9:N$431,COUNTIF($E$108:$F908,"")-COUNT($H$108:$H908)+1,0)),"")</f>
        <v>#N/A</v>
      </c>
      <c r="Q909" s="39" t="e">
        <f>IF($E909="",IF(INDEX(Mal!O$9:O$431,COUNTIF($E$108:$F908,"")-COUNT($H$108:$H908)+1,0)=Q908,"",INDEX(Mal!O$9:O$431,COUNTIF($E$108:$F908,"")-COUNT($H$108:$H908)+1,0)),"")</f>
        <v>#N/A</v>
      </c>
      <c r="R909" s="39" t="e">
        <f>IF($E909="",IF(INDEX(Mal!P$9:P$431,COUNTIF($E$108:$F908,"")-COUNT($H$108:$H908)+1,0)=R908,"",INDEX(Mal!P$9:P$431,COUNTIF($E$108:$F908,"")-COUNT($H$108:$H908)+1,0)),"")</f>
        <v>#N/A</v>
      </c>
      <c r="S909" s="39" t="e">
        <f>IF($E909="",IF(INDEX(Mal!Q$9:Q$431,COUNTIF($E$108:$F908,"")-COUNT($H$108:$H908)+1,0)=S908,"",INDEX(Mal!Q$9:Q$431,COUNTIF($E$108:$F908,"")-COUNT($H$108:$H908)+1,0)),"")</f>
        <v>#N/A</v>
      </c>
      <c r="T909" s="39" t="e">
        <f>IF($E909="",IF(INDEX(Mal!R$9:R$431,COUNTIF($E$108:$F908,"")-COUNT($H$108:$H908)+1,0)=T908,"",INDEX(Mal!R$9:R$431,COUNTIF($E$108:$F908,"")-COUNT($H$108:$H908)+1,0)),"")</f>
        <v>#N/A</v>
      </c>
      <c r="U909" s="39" t="e">
        <f>IF($E909="",IF(INDEX(Mal!S$9:S$431,COUNTIF($E$108:$F908,"")-COUNT($H$108:$H908)+1,0)=U908,"",INDEX(Mal!S$9:S$431,COUNTIF($E$108:$F908,"")-COUNT($H$108:$H908)+1,0)),"")</f>
        <v>#N/A</v>
      </c>
      <c r="V909" s="39" t="e">
        <f t="shared" si="48"/>
        <v>#N/A</v>
      </c>
      <c r="W909" s="39" t="e">
        <f>IF(IF(AND(E909="",F909=""),INDEX(Mal!I$9:I$431,(COUNT($H$108:$H909)-COUNTIF($V$108:$V909,"")),0),"")="","",IF(AND(E909="",F909=""),INDEX(Mal!I$9:I$431,(COUNT($H$108:$H909)-COUNTIF($V$108:$V909,"")),0),""))</f>
        <v>#N/A</v>
      </c>
      <c r="X909" s="39" t="e">
        <f>IF($E909="",IF(INDEX(Mal!J$9:J$431,COUNTIF($E$108:$F908,"")-COUNT($H$108:$H908)+1,0)=X908,"",INDEX(Mal!J$9:J$431,COUNTIF($E$108:$F908,"")-COUNT($H$108:$H908)+1,0)),"")</f>
        <v>#N/A</v>
      </c>
      <c r="Y909" s="39" t="e">
        <f>IF(AND(Y908="",$H909=$H908),"",IF(VLOOKUP($H909,Mal!$A$9:$T$431,20,0)='Sales Orders'!Y908,"",VLOOKUP($H909,Mal!$A$9:$T$431,20,0)))</f>
        <v>#N/A</v>
      </c>
      <c r="Z909" s="39" t="e">
        <f t="shared" si="49"/>
        <v>#N/A</v>
      </c>
    </row>
    <row r="910" spans="1:26">
      <c r="A910" t="str">
        <f>IFERROR(IF(VLOOKUP(H910,Mal!$A$9:$A$431,1,0),"","END"),"END")</f>
        <v>END</v>
      </c>
      <c r="B910" s="39" t="e">
        <f>IF($E910="",IF(INDEX(Mal!$D$9:$D$431,COUNTIF($E$108:$F909,"")-COUNT($H$108:$H909)+1,0)=B909,"",INDEX(Mal!$D$9:$D$431,COUNTIF($E$108:$F909,"")-COUNT($H$108:$H909)+1,0)),"")</f>
        <v>#N/A</v>
      </c>
      <c r="C910" s="39" t="e">
        <f t="shared" si="50"/>
        <v>#N/A</v>
      </c>
      <c r="D910" s="39" t="e">
        <f>IF($E910="",IF(INDEX(Mal!$F$9:$F$431,COUNTIF($E$108:$F909,"")-COUNT($H$108:$H909)+1,0)=D909,"",INDEX(Mal!$F$9:$F$431,COUNTIF($E$108:$F909,"")-COUNT($H$108:$H909)+1,0)),"")</f>
        <v>#N/A</v>
      </c>
      <c r="E910" s="39" t="e">
        <f>IF(AND(E909="",$H910=$H909),"",IF(VLOOKUP(H910,Mal!$A$9:$B$431,2,0)='Sales Orders'!E909,"",VLOOKUP($H910,Mal!$A$9:$B$431,2,0)))</f>
        <v>#N/A</v>
      </c>
      <c r="F910" s="39" t="e">
        <f>IF($E910="",IF(INDEX(Mal!$C$9:$C$431,COUNTIF($E$108:$F909,"")-COUNT($H$108:$H909)+1,0)=F909,"",INDEX(Mal!$C$9:$C$431,COUNTIF($E$108:$F909,"")-COUNT($H$108:$H909)+1,0)),"")</f>
        <v>#N/A</v>
      </c>
      <c r="G910" s="39" t="e">
        <f t="shared" si="51"/>
        <v>#N/A</v>
      </c>
      <c r="H910" s="39">
        <f>IF(COUNTIF(Mal!$A$9:$A$431,'Sales Orders'!H909)+COUNTIFS(Mal!$A$9:$A$431,H909,Mal!$B$9:$B$431,"&lt;&gt;")+COUNTIFS(Mal!$A$9:$A$431,H909,Mal!$C$9:$C$431,"&lt;&gt;")=COUNTIF('Sales Orders'!$H$108:H909,'Sales Orders'!H909),'Sales Orders'!H909+1,'Sales Orders'!H909)</f>
        <v>2</v>
      </c>
      <c r="I910" s="39" t="e">
        <f>IF(E910="","",IF(Mal!$C$5="","",Mal!$C$5))</f>
        <v>#N/A</v>
      </c>
      <c r="J910" s="39" t="e">
        <f>IF(AND(J909="",$H910=$H909),"",IF(VLOOKUP($H910,Mal!$A$9:$H$431,7,0)='Sales Orders'!J909,"",VLOOKUP($H910,Mal!$A$9:$H$431,7,0)))</f>
        <v>#N/A</v>
      </c>
      <c r="K910" s="39" t="e">
        <f>IF(AND(K909="",$H910=$H909),"",IF(VLOOKUP($H910,Mal!$A$9:$H$431,8,0)='Sales Orders'!K909,"",VLOOKUP($H910,Mal!$A$9:$H$431,8,0)))</f>
        <v>#N/A</v>
      </c>
      <c r="L910" s="39" t="e">
        <f>IF(E910="","",IF(Mal!$C$6="","",Mal!$C$6))</f>
        <v>#N/A</v>
      </c>
      <c r="M910" s="39" t="e">
        <f>IF($E910="",IF(INDEX(Mal!K$9:K$431,COUNTIF($E$108:$F909,"")-COUNT($H$108:$H909)+1,0)=M909,"",INDEX(Mal!K$9:K$431,COUNTIF($E$108:$F909,"")-COUNT($H$108:$H909)+1,0)),"")</f>
        <v>#N/A</v>
      </c>
      <c r="N910" s="39" t="e">
        <f>IF($E910="",IF(INDEX(Mal!L$9:L$431,COUNTIF($E$108:$F909,"")-COUNT($H$108:$H909)+1,0)=N909,"",INDEX(Mal!L$9:L$431,COUNTIF($E$108:$F909,"")-COUNT($H$108:$H909)+1,0)),"")</f>
        <v>#N/A</v>
      </c>
      <c r="O910" s="39" t="e">
        <f>IF($E910="",IF(INDEX(Mal!M$9:M$431,COUNTIF($E$108:$F909,"")-COUNT($H$108:$H909)+1,0)=O909,"",INDEX(Mal!M$9:M$431,COUNTIF($E$108:$F909,"")-COUNT($H$108:$H909)+1,0)),"")</f>
        <v>#N/A</v>
      </c>
      <c r="P910" s="39" t="e">
        <f>IF($E910="",IF(INDEX(Mal!N$9:N$431,COUNTIF($E$108:$F909,"")-COUNT($H$108:$H909)+1,0)=P909,"",INDEX(Mal!N$9:N$431,COUNTIF($E$108:$F909,"")-COUNT($H$108:$H909)+1,0)),"")</f>
        <v>#N/A</v>
      </c>
      <c r="Q910" s="39" t="e">
        <f>IF($E910="",IF(INDEX(Mal!O$9:O$431,COUNTIF($E$108:$F909,"")-COUNT($H$108:$H909)+1,0)=Q909,"",INDEX(Mal!O$9:O$431,COUNTIF($E$108:$F909,"")-COUNT($H$108:$H909)+1,0)),"")</f>
        <v>#N/A</v>
      </c>
      <c r="R910" s="39" t="e">
        <f>IF($E910="",IF(INDEX(Mal!P$9:P$431,COUNTIF($E$108:$F909,"")-COUNT($H$108:$H909)+1,0)=R909,"",INDEX(Mal!P$9:P$431,COUNTIF($E$108:$F909,"")-COUNT($H$108:$H909)+1,0)),"")</f>
        <v>#N/A</v>
      </c>
      <c r="S910" s="39" t="e">
        <f>IF($E910="",IF(INDEX(Mal!Q$9:Q$431,COUNTIF($E$108:$F909,"")-COUNT($H$108:$H909)+1,0)=S909,"",INDEX(Mal!Q$9:Q$431,COUNTIF($E$108:$F909,"")-COUNT($H$108:$H909)+1,0)),"")</f>
        <v>#N/A</v>
      </c>
      <c r="T910" s="39" t="e">
        <f>IF($E910="",IF(INDEX(Mal!R$9:R$431,COUNTIF($E$108:$F909,"")-COUNT($H$108:$H909)+1,0)=T909,"",INDEX(Mal!R$9:R$431,COUNTIF($E$108:$F909,"")-COUNT($H$108:$H909)+1,0)),"")</f>
        <v>#N/A</v>
      </c>
      <c r="U910" s="39" t="e">
        <f>IF($E910="",IF(INDEX(Mal!S$9:S$431,COUNTIF($E$108:$F909,"")-COUNT($H$108:$H909)+1,0)=U909,"",INDEX(Mal!S$9:S$431,COUNTIF($E$108:$F909,"")-COUNT($H$108:$H909)+1,0)),"")</f>
        <v>#N/A</v>
      </c>
      <c r="V910" s="39" t="e">
        <f t="shared" si="48"/>
        <v>#N/A</v>
      </c>
      <c r="W910" s="39" t="e">
        <f>IF(IF(AND(E910="",F910=""),INDEX(Mal!I$9:I$431,(COUNT($H$108:$H910)-COUNTIF($V$108:$V910,"")),0),"")="","",IF(AND(E910="",F910=""),INDEX(Mal!I$9:I$431,(COUNT($H$108:$H910)-COUNTIF($V$108:$V910,"")),0),""))</f>
        <v>#N/A</v>
      </c>
      <c r="X910" s="39" t="e">
        <f>IF($E910="",IF(INDEX(Mal!J$9:J$431,COUNTIF($E$108:$F909,"")-COUNT($H$108:$H909)+1,0)=X909,"",INDEX(Mal!J$9:J$431,COUNTIF($E$108:$F909,"")-COUNT($H$108:$H909)+1,0)),"")</f>
        <v>#N/A</v>
      </c>
      <c r="Y910" s="39" t="e">
        <f>IF(AND(Y909="",$H910=$H909),"",IF(VLOOKUP($H910,Mal!$A$9:$T$431,20,0)='Sales Orders'!Y909,"",VLOOKUP($H910,Mal!$A$9:$T$431,20,0)))</f>
        <v>#N/A</v>
      </c>
      <c r="Z910" s="39" t="e">
        <f t="shared" si="49"/>
        <v>#N/A</v>
      </c>
    </row>
    <row r="911" spans="1:26">
      <c r="A911" t="str">
        <f>IFERROR(IF(VLOOKUP(H911,Mal!$A$9:$A$431,1,0),"","END"),"END")</f>
        <v>END</v>
      </c>
      <c r="B911" s="39" t="e">
        <f>IF($E911="",IF(INDEX(Mal!$D$9:$D$431,COUNTIF($E$108:$F910,"")-COUNT($H$108:$H910)+1,0)=B910,"",INDEX(Mal!$D$9:$D$431,COUNTIF($E$108:$F910,"")-COUNT($H$108:$H910)+1,0)),"")</f>
        <v>#N/A</v>
      </c>
      <c r="C911" s="39" t="e">
        <f t="shared" si="50"/>
        <v>#N/A</v>
      </c>
      <c r="D911" s="39" t="e">
        <f>IF($E911="",IF(INDEX(Mal!$F$9:$F$431,COUNTIF($E$108:$F910,"")-COUNT($H$108:$H910)+1,0)=D910,"",INDEX(Mal!$F$9:$F$431,COUNTIF($E$108:$F910,"")-COUNT($H$108:$H910)+1,0)),"")</f>
        <v>#N/A</v>
      </c>
      <c r="E911" s="39" t="e">
        <f>IF(AND(E910="",$H911=$H910),"",IF(VLOOKUP(H911,Mal!$A$9:$B$431,2,0)='Sales Orders'!E910,"",VLOOKUP($H911,Mal!$A$9:$B$431,2,0)))</f>
        <v>#N/A</v>
      </c>
      <c r="F911" s="39" t="e">
        <f>IF($E911="",IF(INDEX(Mal!$C$9:$C$431,COUNTIF($E$108:$F910,"")-COUNT($H$108:$H910)+1,0)=F910,"",INDEX(Mal!$C$9:$C$431,COUNTIF($E$108:$F910,"")-COUNT($H$108:$H910)+1,0)),"")</f>
        <v>#N/A</v>
      </c>
      <c r="G911" s="39" t="e">
        <f t="shared" si="51"/>
        <v>#N/A</v>
      </c>
      <c r="H911" s="39">
        <f>IF(COUNTIF(Mal!$A$9:$A$431,'Sales Orders'!H910)+COUNTIFS(Mal!$A$9:$A$431,H910,Mal!$B$9:$B$431,"&lt;&gt;")+COUNTIFS(Mal!$A$9:$A$431,H910,Mal!$C$9:$C$431,"&lt;&gt;")=COUNTIF('Sales Orders'!$H$108:H910,'Sales Orders'!H910),'Sales Orders'!H910+1,'Sales Orders'!H910)</f>
        <v>2</v>
      </c>
      <c r="I911" s="39" t="e">
        <f>IF(E911="","",IF(Mal!$C$5="","",Mal!$C$5))</f>
        <v>#N/A</v>
      </c>
      <c r="J911" s="39" t="e">
        <f>IF(AND(J910="",$H911=$H910),"",IF(VLOOKUP($H911,Mal!$A$9:$H$431,7,0)='Sales Orders'!J910,"",VLOOKUP($H911,Mal!$A$9:$H$431,7,0)))</f>
        <v>#N/A</v>
      </c>
      <c r="K911" s="39" t="e">
        <f>IF(AND(K910="",$H911=$H910),"",IF(VLOOKUP($H911,Mal!$A$9:$H$431,8,0)='Sales Orders'!K910,"",VLOOKUP($H911,Mal!$A$9:$H$431,8,0)))</f>
        <v>#N/A</v>
      </c>
      <c r="L911" s="39" t="e">
        <f>IF(E911="","",IF(Mal!$C$6="","",Mal!$C$6))</f>
        <v>#N/A</v>
      </c>
      <c r="M911" s="39" t="e">
        <f>IF($E911="",IF(INDEX(Mal!K$9:K$431,COUNTIF($E$108:$F910,"")-COUNT($H$108:$H910)+1,0)=M910,"",INDEX(Mal!K$9:K$431,COUNTIF($E$108:$F910,"")-COUNT($H$108:$H910)+1,0)),"")</f>
        <v>#N/A</v>
      </c>
      <c r="N911" s="39" t="e">
        <f>IF($E911="",IF(INDEX(Mal!L$9:L$431,COUNTIF($E$108:$F910,"")-COUNT($H$108:$H910)+1,0)=N910,"",INDEX(Mal!L$9:L$431,COUNTIF($E$108:$F910,"")-COUNT($H$108:$H910)+1,0)),"")</f>
        <v>#N/A</v>
      </c>
      <c r="O911" s="39" t="e">
        <f>IF($E911="",IF(INDEX(Mal!M$9:M$431,COUNTIF($E$108:$F910,"")-COUNT($H$108:$H910)+1,0)=O910,"",INDEX(Mal!M$9:M$431,COUNTIF($E$108:$F910,"")-COUNT($H$108:$H910)+1,0)),"")</f>
        <v>#N/A</v>
      </c>
      <c r="P911" s="39" t="e">
        <f>IF($E911="",IF(INDEX(Mal!N$9:N$431,COUNTIF($E$108:$F910,"")-COUNT($H$108:$H910)+1,0)=P910,"",INDEX(Mal!N$9:N$431,COUNTIF($E$108:$F910,"")-COUNT($H$108:$H910)+1,0)),"")</f>
        <v>#N/A</v>
      </c>
      <c r="Q911" s="39" t="e">
        <f>IF($E911="",IF(INDEX(Mal!O$9:O$431,COUNTIF($E$108:$F910,"")-COUNT($H$108:$H910)+1,0)=Q910,"",INDEX(Mal!O$9:O$431,COUNTIF($E$108:$F910,"")-COUNT($H$108:$H910)+1,0)),"")</f>
        <v>#N/A</v>
      </c>
      <c r="R911" s="39" t="e">
        <f>IF($E911="",IF(INDEX(Mal!P$9:P$431,COUNTIF($E$108:$F910,"")-COUNT($H$108:$H910)+1,0)=R910,"",INDEX(Mal!P$9:P$431,COUNTIF($E$108:$F910,"")-COUNT($H$108:$H910)+1,0)),"")</f>
        <v>#N/A</v>
      </c>
      <c r="S911" s="39" t="e">
        <f>IF($E911="",IF(INDEX(Mal!Q$9:Q$431,COUNTIF($E$108:$F910,"")-COUNT($H$108:$H910)+1,0)=S910,"",INDEX(Mal!Q$9:Q$431,COUNTIF($E$108:$F910,"")-COUNT($H$108:$H910)+1,0)),"")</f>
        <v>#N/A</v>
      </c>
      <c r="T911" s="39" t="e">
        <f>IF($E911="",IF(INDEX(Mal!R$9:R$431,COUNTIF($E$108:$F910,"")-COUNT($H$108:$H910)+1,0)=T910,"",INDEX(Mal!R$9:R$431,COUNTIF($E$108:$F910,"")-COUNT($H$108:$H910)+1,0)),"")</f>
        <v>#N/A</v>
      </c>
      <c r="U911" s="39" t="e">
        <f>IF($E911="",IF(INDEX(Mal!S$9:S$431,COUNTIF($E$108:$F910,"")-COUNT($H$108:$H910)+1,0)=U910,"",INDEX(Mal!S$9:S$431,COUNTIF($E$108:$F910,"")-COUNT($H$108:$H910)+1,0)),"")</f>
        <v>#N/A</v>
      </c>
      <c r="V911" s="39" t="e">
        <f t="shared" si="48"/>
        <v>#N/A</v>
      </c>
      <c r="W911" s="39" t="e">
        <f>IF(IF(AND(E911="",F911=""),INDEX(Mal!I$9:I$431,(COUNT($H$108:$H911)-COUNTIF($V$108:$V911,"")),0),"")="","",IF(AND(E911="",F911=""),INDEX(Mal!I$9:I$431,(COUNT($H$108:$H911)-COUNTIF($V$108:$V911,"")),0),""))</f>
        <v>#N/A</v>
      </c>
      <c r="X911" s="39" t="e">
        <f>IF($E911="",IF(INDEX(Mal!J$9:J$431,COUNTIF($E$108:$F910,"")-COUNT($H$108:$H910)+1,0)=X910,"",INDEX(Mal!J$9:J$431,COUNTIF($E$108:$F910,"")-COUNT($H$108:$H910)+1,0)),"")</f>
        <v>#N/A</v>
      </c>
      <c r="Y911" s="39" t="e">
        <f>IF(AND(Y910="",$H911=$H910),"",IF(VLOOKUP($H911,Mal!$A$9:$T$431,20,0)='Sales Orders'!Y910,"",VLOOKUP($H911,Mal!$A$9:$T$431,20,0)))</f>
        <v>#N/A</v>
      </c>
      <c r="Z911" s="39" t="e">
        <f t="shared" si="49"/>
        <v>#N/A</v>
      </c>
    </row>
    <row r="912" spans="1:26">
      <c r="A912" t="str">
        <f>IFERROR(IF(VLOOKUP(H912,Mal!$A$9:$A$431,1,0),"","END"),"END")</f>
        <v>END</v>
      </c>
      <c r="B912" s="39" t="e">
        <f>IF($E912="",IF(INDEX(Mal!$D$9:$D$431,COUNTIF($E$108:$F911,"")-COUNT($H$108:$H911)+1,0)=B911,"",INDEX(Mal!$D$9:$D$431,COUNTIF($E$108:$F911,"")-COUNT($H$108:$H911)+1,0)),"")</f>
        <v>#N/A</v>
      </c>
      <c r="C912" s="39" t="e">
        <f t="shared" si="50"/>
        <v>#N/A</v>
      </c>
      <c r="D912" s="39" t="e">
        <f>IF($E912="",IF(INDEX(Mal!$F$9:$F$431,COUNTIF($E$108:$F911,"")-COUNT($H$108:$H911)+1,0)=D911,"",INDEX(Mal!$F$9:$F$431,COUNTIF($E$108:$F911,"")-COUNT($H$108:$H911)+1,0)),"")</f>
        <v>#N/A</v>
      </c>
      <c r="E912" s="39" t="e">
        <f>IF(AND(E911="",$H912=$H911),"",IF(VLOOKUP(H912,Mal!$A$9:$B$431,2,0)='Sales Orders'!E911,"",VLOOKUP($H912,Mal!$A$9:$B$431,2,0)))</f>
        <v>#N/A</v>
      </c>
      <c r="F912" s="39" t="e">
        <f>IF($E912="",IF(INDEX(Mal!$C$9:$C$431,COUNTIF($E$108:$F911,"")-COUNT($H$108:$H911)+1,0)=F911,"",INDEX(Mal!$C$9:$C$431,COUNTIF($E$108:$F911,"")-COUNT($H$108:$H911)+1,0)),"")</f>
        <v>#N/A</v>
      </c>
      <c r="G912" s="39" t="e">
        <f t="shared" si="51"/>
        <v>#N/A</v>
      </c>
      <c r="H912" s="39">
        <f>IF(COUNTIF(Mal!$A$9:$A$431,'Sales Orders'!H911)+COUNTIFS(Mal!$A$9:$A$431,H911,Mal!$B$9:$B$431,"&lt;&gt;")+COUNTIFS(Mal!$A$9:$A$431,H911,Mal!$C$9:$C$431,"&lt;&gt;")=COUNTIF('Sales Orders'!$H$108:H911,'Sales Orders'!H911),'Sales Orders'!H911+1,'Sales Orders'!H911)</f>
        <v>2</v>
      </c>
      <c r="I912" s="39" t="e">
        <f>IF(E912="","",IF(Mal!$C$5="","",Mal!$C$5))</f>
        <v>#N/A</v>
      </c>
      <c r="J912" s="39" t="e">
        <f>IF(AND(J911="",$H912=$H911),"",IF(VLOOKUP($H912,Mal!$A$9:$H$431,7,0)='Sales Orders'!J911,"",VLOOKUP($H912,Mal!$A$9:$H$431,7,0)))</f>
        <v>#N/A</v>
      </c>
      <c r="K912" s="39" t="e">
        <f>IF(AND(K911="",$H912=$H911),"",IF(VLOOKUP($H912,Mal!$A$9:$H$431,8,0)='Sales Orders'!K911,"",VLOOKUP($H912,Mal!$A$9:$H$431,8,0)))</f>
        <v>#N/A</v>
      </c>
      <c r="L912" s="39" t="e">
        <f>IF(E912="","",IF(Mal!$C$6="","",Mal!$C$6))</f>
        <v>#N/A</v>
      </c>
      <c r="M912" s="39" t="e">
        <f>IF($E912="",IF(INDEX(Mal!K$9:K$431,COUNTIF($E$108:$F911,"")-COUNT($H$108:$H911)+1,0)=M911,"",INDEX(Mal!K$9:K$431,COUNTIF($E$108:$F911,"")-COUNT($H$108:$H911)+1,0)),"")</f>
        <v>#N/A</v>
      </c>
      <c r="N912" s="39" t="e">
        <f>IF($E912="",IF(INDEX(Mal!L$9:L$431,COUNTIF($E$108:$F911,"")-COUNT($H$108:$H911)+1,0)=N911,"",INDEX(Mal!L$9:L$431,COUNTIF($E$108:$F911,"")-COUNT($H$108:$H911)+1,0)),"")</f>
        <v>#N/A</v>
      </c>
      <c r="O912" s="39" t="e">
        <f>IF($E912="",IF(INDEX(Mal!M$9:M$431,COUNTIF($E$108:$F911,"")-COUNT($H$108:$H911)+1,0)=O911,"",INDEX(Mal!M$9:M$431,COUNTIF($E$108:$F911,"")-COUNT($H$108:$H911)+1,0)),"")</f>
        <v>#N/A</v>
      </c>
      <c r="P912" s="39" t="e">
        <f>IF($E912="",IF(INDEX(Mal!N$9:N$431,COUNTIF($E$108:$F911,"")-COUNT($H$108:$H911)+1,0)=P911,"",INDEX(Mal!N$9:N$431,COUNTIF($E$108:$F911,"")-COUNT($H$108:$H911)+1,0)),"")</f>
        <v>#N/A</v>
      </c>
      <c r="Q912" s="39" t="e">
        <f>IF($E912="",IF(INDEX(Mal!O$9:O$431,COUNTIF($E$108:$F911,"")-COUNT($H$108:$H911)+1,0)=Q911,"",INDEX(Mal!O$9:O$431,COUNTIF($E$108:$F911,"")-COUNT($H$108:$H911)+1,0)),"")</f>
        <v>#N/A</v>
      </c>
      <c r="R912" s="39" t="e">
        <f>IF($E912="",IF(INDEX(Mal!P$9:P$431,COUNTIF($E$108:$F911,"")-COUNT($H$108:$H911)+1,0)=R911,"",INDEX(Mal!P$9:P$431,COUNTIF($E$108:$F911,"")-COUNT($H$108:$H911)+1,0)),"")</f>
        <v>#N/A</v>
      </c>
      <c r="S912" s="39" t="e">
        <f>IF($E912="",IF(INDEX(Mal!Q$9:Q$431,COUNTIF($E$108:$F911,"")-COUNT($H$108:$H911)+1,0)=S911,"",INDEX(Mal!Q$9:Q$431,COUNTIF($E$108:$F911,"")-COUNT($H$108:$H911)+1,0)),"")</f>
        <v>#N/A</v>
      </c>
      <c r="T912" s="39" t="e">
        <f>IF($E912="",IF(INDEX(Mal!R$9:R$431,COUNTIF($E$108:$F911,"")-COUNT($H$108:$H911)+1,0)=T911,"",INDEX(Mal!R$9:R$431,COUNTIF($E$108:$F911,"")-COUNT($H$108:$H911)+1,0)),"")</f>
        <v>#N/A</v>
      </c>
      <c r="U912" s="39" t="e">
        <f>IF($E912="",IF(INDEX(Mal!S$9:S$431,COUNTIF($E$108:$F911,"")-COUNT($H$108:$H911)+1,0)=U911,"",INDEX(Mal!S$9:S$431,COUNTIF($E$108:$F911,"")-COUNT($H$108:$H911)+1,0)),"")</f>
        <v>#N/A</v>
      </c>
      <c r="V912" s="39" t="e">
        <f t="shared" si="48"/>
        <v>#N/A</v>
      </c>
      <c r="W912" s="39" t="e">
        <f>IF(IF(AND(E912="",F912=""),INDEX(Mal!I$9:I$431,(COUNT($H$108:$H912)-COUNTIF($V$108:$V912,"")),0),"")="","",IF(AND(E912="",F912=""),INDEX(Mal!I$9:I$431,(COUNT($H$108:$H912)-COUNTIF($V$108:$V912,"")),0),""))</f>
        <v>#N/A</v>
      </c>
      <c r="X912" s="39" t="e">
        <f>IF($E912="",IF(INDEX(Mal!J$9:J$431,COUNTIF($E$108:$F911,"")-COUNT($H$108:$H911)+1,0)=X911,"",INDEX(Mal!J$9:J$431,COUNTIF($E$108:$F911,"")-COUNT($H$108:$H911)+1,0)),"")</f>
        <v>#N/A</v>
      </c>
      <c r="Y912" s="39" t="e">
        <f>IF(AND(Y911="",$H912=$H911),"",IF(VLOOKUP($H912,Mal!$A$9:$T$431,20,0)='Sales Orders'!Y911,"",VLOOKUP($H912,Mal!$A$9:$T$431,20,0)))</f>
        <v>#N/A</v>
      </c>
      <c r="Z912" s="39" t="e">
        <f t="shared" si="49"/>
        <v>#N/A</v>
      </c>
    </row>
    <row r="913" spans="1:26">
      <c r="A913" t="str">
        <f>IFERROR(IF(VLOOKUP(H913,Mal!$A$9:$A$431,1,0),"","END"),"END")</f>
        <v>END</v>
      </c>
      <c r="B913" s="39" t="e">
        <f>IF($E913="",IF(INDEX(Mal!$D$9:$D$431,COUNTIF($E$108:$F912,"")-COUNT($H$108:$H912)+1,0)=B912,"",INDEX(Mal!$D$9:$D$431,COUNTIF($E$108:$F912,"")-COUNT($H$108:$H912)+1,0)),"")</f>
        <v>#N/A</v>
      </c>
      <c r="C913" s="39" t="e">
        <f t="shared" si="50"/>
        <v>#N/A</v>
      </c>
      <c r="D913" s="39" t="e">
        <f>IF($E913="",IF(INDEX(Mal!$F$9:$F$431,COUNTIF($E$108:$F912,"")-COUNT($H$108:$H912)+1,0)=D912,"",INDEX(Mal!$F$9:$F$431,COUNTIF($E$108:$F912,"")-COUNT($H$108:$H912)+1,0)),"")</f>
        <v>#N/A</v>
      </c>
      <c r="E913" s="39" t="e">
        <f>IF(AND(E912="",$H913=$H912),"",IF(VLOOKUP(H913,Mal!$A$9:$B$431,2,0)='Sales Orders'!E912,"",VLOOKUP($H913,Mal!$A$9:$B$431,2,0)))</f>
        <v>#N/A</v>
      </c>
      <c r="F913" s="39" t="e">
        <f>IF($E913="",IF(INDEX(Mal!$C$9:$C$431,COUNTIF($E$108:$F912,"")-COUNT($H$108:$H912)+1,0)=F912,"",INDEX(Mal!$C$9:$C$431,COUNTIF($E$108:$F912,"")-COUNT($H$108:$H912)+1,0)),"")</f>
        <v>#N/A</v>
      </c>
      <c r="G913" s="39" t="e">
        <f t="shared" si="51"/>
        <v>#N/A</v>
      </c>
      <c r="H913" s="39">
        <f>IF(COUNTIF(Mal!$A$9:$A$431,'Sales Orders'!H912)+COUNTIFS(Mal!$A$9:$A$431,H912,Mal!$B$9:$B$431,"&lt;&gt;")+COUNTIFS(Mal!$A$9:$A$431,H912,Mal!$C$9:$C$431,"&lt;&gt;")=COUNTIF('Sales Orders'!$H$108:H912,'Sales Orders'!H912),'Sales Orders'!H912+1,'Sales Orders'!H912)</f>
        <v>2</v>
      </c>
      <c r="I913" s="39" t="e">
        <f>IF(E913="","",IF(Mal!$C$5="","",Mal!$C$5))</f>
        <v>#N/A</v>
      </c>
      <c r="J913" s="39" t="e">
        <f>IF(AND(J912="",$H913=$H912),"",IF(VLOOKUP($H913,Mal!$A$9:$H$431,7,0)='Sales Orders'!J912,"",VLOOKUP($H913,Mal!$A$9:$H$431,7,0)))</f>
        <v>#N/A</v>
      </c>
      <c r="K913" s="39" t="e">
        <f>IF(AND(K912="",$H913=$H912),"",IF(VLOOKUP($H913,Mal!$A$9:$H$431,8,0)='Sales Orders'!K912,"",VLOOKUP($H913,Mal!$A$9:$H$431,8,0)))</f>
        <v>#N/A</v>
      </c>
      <c r="L913" s="39" t="e">
        <f>IF(E913="","",IF(Mal!$C$6="","",Mal!$C$6))</f>
        <v>#N/A</v>
      </c>
      <c r="M913" s="39" t="e">
        <f>IF($E913="",IF(INDEX(Mal!K$9:K$431,COUNTIF($E$108:$F912,"")-COUNT($H$108:$H912)+1,0)=M912,"",INDEX(Mal!K$9:K$431,COUNTIF($E$108:$F912,"")-COUNT($H$108:$H912)+1,0)),"")</f>
        <v>#N/A</v>
      </c>
      <c r="N913" s="39" t="e">
        <f>IF($E913="",IF(INDEX(Mal!L$9:L$431,COUNTIF($E$108:$F912,"")-COUNT($H$108:$H912)+1,0)=N912,"",INDEX(Mal!L$9:L$431,COUNTIF($E$108:$F912,"")-COUNT($H$108:$H912)+1,0)),"")</f>
        <v>#N/A</v>
      </c>
      <c r="O913" s="39" t="e">
        <f>IF($E913="",IF(INDEX(Mal!M$9:M$431,COUNTIF($E$108:$F912,"")-COUNT($H$108:$H912)+1,0)=O912,"",INDEX(Mal!M$9:M$431,COUNTIF($E$108:$F912,"")-COUNT($H$108:$H912)+1,0)),"")</f>
        <v>#N/A</v>
      </c>
      <c r="P913" s="39" t="e">
        <f>IF($E913="",IF(INDEX(Mal!N$9:N$431,COUNTIF($E$108:$F912,"")-COUNT($H$108:$H912)+1,0)=P912,"",INDEX(Mal!N$9:N$431,COUNTIF($E$108:$F912,"")-COUNT($H$108:$H912)+1,0)),"")</f>
        <v>#N/A</v>
      </c>
      <c r="Q913" s="39" t="e">
        <f>IF($E913="",IF(INDEX(Mal!O$9:O$431,COUNTIF($E$108:$F912,"")-COUNT($H$108:$H912)+1,0)=Q912,"",INDEX(Mal!O$9:O$431,COUNTIF($E$108:$F912,"")-COUNT($H$108:$H912)+1,0)),"")</f>
        <v>#N/A</v>
      </c>
      <c r="R913" s="39" t="e">
        <f>IF($E913="",IF(INDEX(Mal!P$9:P$431,COUNTIF($E$108:$F912,"")-COUNT($H$108:$H912)+1,0)=R912,"",INDEX(Mal!P$9:P$431,COUNTIF($E$108:$F912,"")-COUNT($H$108:$H912)+1,0)),"")</f>
        <v>#N/A</v>
      </c>
      <c r="S913" s="39" t="e">
        <f>IF($E913="",IF(INDEX(Mal!Q$9:Q$431,COUNTIF($E$108:$F912,"")-COUNT($H$108:$H912)+1,0)=S912,"",INDEX(Mal!Q$9:Q$431,COUNTIF($E$108:$F912,"")-COUNT($H$108:$H912)+1,0)),"")</f>
        <v>#N/A</v>
      </c>
      <c r="T913" s="39" t="e">
        <f>IF($E913="",IF(INDEX(Mal!R$9:R$431,COUNTIF($E$108:$F912,"")-COUNT($H$108:$H912)+1,0)=T912,"",INDEX(Mal!R$9:R$431,COUNTIF($E$108:$F912,"")-COUNT($H$108:$H912)+1,0)),"")</f>
        <v>#N/A</v>
      </c>
      <c r="U913" s="39" t="e">
        <f>IF($E913="",IF(INDEX(Mal!S$9:S$431,COUNTIF($E$108:$F912,"")-COUNT($H$108:$H912)+1,0)=U912,"",INDEX(Mal!S$9:S$431,COUNTIF($E$108:$F912,"")-COUNT($H$108:$H912)+1,0)),"")</f>
        <v>#N/A</v>
      </c>
      <c r="V913" s="39" t="e">
        <f t="shared" si="48"/>
        <v>#N/A</v>
      </c>
      <c r="W913" s="39" t="e">
        <f>IF(IF(AND(E913="",F913=""),INDEX(Mal!I$9:I$431,(COUNT($H$108:$H913)-COUNTIF($V$108:$V913,"")),0),"")="","",IF(AND(E913="",F913=""),INDEX(Mal!I$9:I$431,(COUNT($H$108:$H913)-COUNTIF($V$108:$V913,"")),0),""))</f>
        <v>#N/A</v>
      </c>
      <c r="X913" s="39" t="e">
        <f>IF($E913="",IF(INDEX(Mal!J$9:J$431,COUNTIF($E$108:$F912,"")-COUNT($H$108:$H912)+1,0)=X912,"",INDEX(Mal!J$9:J$431,COUNTIF($E$108:$F912,"")-COUNT($H$108:$H912)+1,0)),"")</f>
        <v>#N/A</v>
      </c>
      <c r="Y913" s="39" t="e">
        <f>IF(AND(Y912="",$H913=$H912),"",IF(VLOOKUP($H913,Mal!$A$9:$T$431,20,0)='Sales Orders'!Y912,"",VLOOKUP($H913,Mal!$A$9:$T$431,20,0)))</f>
        <v>#N/A</v>
      </c>
      <c r="Z913" s="39" t="e">
        <f t="shared" si="49"/>
        <v>#N/A</v>
      </c>
    </row>
    <row r="914" spans="1:26">
      <c r="A914" t="str">
        <f>IFERROR(IF(VLOOKUP(H914,Mal!$A$9:$A$431,1,0),"","END"),"END")</f>
        <v>END</v>
      </c>
      <c r="B914" s="39" t="e">
        <f>IF($E914="",IF(INDEX(Mal!$D$9:$D$431,COUNTIF($E$108:$F913,"")-COUNT($H$108:$H913)+1,0)=B913,"",INDEX(Mal!$D$9:$D$431,COUNTIF($E$108:$F913,"")-COUNT($H$108:$H913)+1,0)),"")</f>
        <v>#N/A</v>
      </c>
      <c r="C914" s="39" t="e">
        <f t="shared" si="50"/>
        <v>#N/A</v>
      </c>
      <c r="D914" s="39" t="e">
        <f>IF($E914="",IF(INDEX(Mal!$F$9:$F$431,COUNTIF($E$108:$F913,"")-COUNT($H$108:$H913)+1,0)=D913,"",INDEX(Mal!$F$9:$F$431,COUNTIF($E$108:$F913,"")-COUNT($H$108:$H913)+1,0)),"")</f>
        <v>#N/A</v>
      </c>
      <c r="E914" s="39" t="e">
        <f>IF(AND(E913="",$H914=$H913),"",IF(VLOOKUP(H914,Mal!$A$9:$B$431,2,0)='Sales Orders'!E913,"",VLOOKUP($H914,Mal!$A$9:$B$431,2,0)))</f>
        <v>#N/A</v>
      </c>
      <c r="F914" s="39" t="e">
        <f>IF($E914="",IF(INDEX(Mal!$C$9:$C$431,COUNTIF($E$108:$F913,"")-COUNT($H$108:$H913)+1,0)=F913,"",INDEX(Mal!$C$9:$C$431,COUNTIF($E$108:$F913,"")-COUNT($H$108:$H913)+1,0)),"")</f>
        <v>#N/A</v>
      </c>
      <c r="G914" s="39" t="e">
        <f t="shared" si="51"/>
        <v>#N/A</v>
      </c>
      <c r="H914" s="39">
        <f>IF(COUNTIF(Mal!$A$9:$A$431,'Sales Orders'!H913)+COUNTIFS(Mal!$A$9:$A$431,H913,Mal!$B$9:$B$431,"&lt;&gt;")+COUNTIFS(Mal!$A$9:$A$431,H913,Mal!$C$9:$C$431,"&lt;&gt;")=COUNTIF('Sales Orders'!$H$108:H913,'Sales Orders'!H913),'Sales Orders'!H913+1,'Sales Orders'!H913)</f>
        <v>2</v>
      </c>
      <c r="I914" s="39" t="e">
        <f>IF(E914="","",IF(Mal!$C$5="","",Mal!$C$5))</f>
        <v>#N/A</v>
      </c>
      <c r="J914" s="39" t="e">
        <f>IF(AND(J913="",$H914=$H913),"",IF(VLOOKUP($H914,Mal!$A$9:$H$431,7,0)='Sales Orders'!J913,"",VLOOKUP($H914,Mal!$A$9:$H$431,7,0)))</f>
        <v>#N/A</v>
      </c>
      <c r="K914" s="39" t="e">
        <f>IF(AND(K913="",$H914=$H913),"",IF(VLOOKUP($H914,Mal!$A$9:$H$431,8,0)='Sales Orders'!K913,"",VLOOKUP($H914,Mal!$A$9:$H$431,8,0)))</f>
        <v>#N/A</v>
      </c>
      <c r="L914" s="39" t="e">
        <f>IF(E914="","",IF(Mal!$C$6="","",Mal!$C$6))</f>
        <v>#N/A</v>
      </c>
      <c r="M914" s="39" t="e">
        <f>IF($E914="",IF(INDEX(Mal!K$9:K$431,COUNTIF($E$108:$F913,"")-COUNT($H$108:$H913)+1,0)=M913,"",INDEX(Mal!K$9:K$431,COUNTIF($E$108:$F913,"")-COUNT($H$108:$H913)+1,0)),"")</f>
        <v>#N/A</v>
      </c>
      <c r="N914" s="39" t="e">
        <f>IF($E914="",IF(INDEX(Mal!L$9:L$431,COUNTIF($E$108:$F913,"")-COUNT($H$108:$H913)+1,0)=N913,"",INDEX(Mal!L$9:L$431,COUNTIF($E$108:$F913,"")-COUNT($H$108:$H913)+1,0)),"")</f>
        <v>#N/A</v>
      </c>
      <c r="O914" s="39" t="e">
        <f>IF($E914="",IF(INDEX(Mal!M$9:M$431,COUNTIF($E$108:$F913,"")-COUNT($H$108:$H913)+1,0)=O913,"",INDEX(Mal!M$9:M$431,COUNTIF($E$108:$F913,"")-COUNT($H$108:$H913)+1,0)),"")</f>
        <v>#N/A</v>
      </c>
      <c r="P914" s="39" t="e">
        <f>IF($E914="",IF(INDEX(Mal!N$9:N$431,COUNTIF($E$108:$F913,"")-COUNT($H$108:$H913)+1,0)=P913,"",INDEX(Mal!N$9:N$431,COUNTIF($E$108:$F913,"")-COUNT($H$108:$H913)+1,0)),"")</f>
        <v>#N/A</v>
      </c>
      <c r="Q914" s="39" t="e">
        <f>IF($E914="",IF(INDEX(Mal!O$9:O$431,COUNTIF($E$108:$F913,"")-COUNT($H$108:$H913)+1,0)=Q913,"",INDEX(Mal!O$9:O$431,COUNTIF($E$108:$F913,"")-COUNT($H$108:$H913)+1,0)),"")</f>
        <v>#N/A</v>
      </c>
      <c r="R914" s="39" t="e">
        <f>IF($E914="",IF(INDEX(Mal!P$9:P$431,COUNTIF($E$108:$F913,"")-COUNT($H$108:$H913)+1,0)=R913,"",INDEX(Mal!P$9:P$431,COUNTIF($E$108:$F913,"")-COUNT($H$108:$H913)+1,0)),"")</f>
        <v>#N/A</v>
      </c>
      <c r="S914" s="39" t="e">
        <f>IF($E914="",IF(INDEX(Mal!Q$9:Q$431,COUNTIF($E$108:$F913,"")-COUNT($H$108:$H913)+1,0)=S913,"",INDEX(Mal!Q$9:Q$431,COUNTIF($E$108:$F913,"")-COUNT($H$108:$H913)+1,0)),"")</f>
        <v>#N/A</v>
      </c>
      <c r="T914" s="39" t="e">
        <f>IF($E914="",IF(INDEX(Mal!R$9:R$431,COUNTIF($E$108:$F913,"")-COUNT($H$108:$H913)+1,0)=T913,"",INDEX(Mal!R$9:R$431,COUNTIF($E$108:$F913,"")-COUNT($H$108:$H913)+1,0)),"")</f>
        <v>#N/A</v>
      </c>
      <c r="U914" s="39" t="e">
        <f>IF($E914="",IF(INDEX(Mal!S$9:S$431,COUNTIF($E$108:$F913,"")-COUNT($H$108:$H913)+1,0)=U913,"",INDEX(Mal!S$9:S$431,COUNTIF($E$108:$F913,"")-COUNT($H$108:$H913)+1,0)),"")</f>
        <v>#N/A</v>
      </c>
      <c r="V914" s="39" t="e">
        <f t="shared" si="48"/>
        <v>#N/A</v>
      </c>
      <c r="W914" s="39" t="e">
        <f>IF(IF(AND(E914="",F914=""),INDEX(Mal!I$9:I$431,(COUNT($H$108:$H914)-COUNTIF($V$108:$V914,"")),0),"")="","",IF(AND(E914="",F914=""),INDEX(Mal!I$9:I$431,(COUNT($H$108:$H914)-COUNTIF($V$108:$V914,"")),0),""))</f>
        <v>#N/A</v>
      </c>
      <c r="X914" s="39" t="e">
        <f>IF($E914="",IF(INDEX(Mal!J$9:J$431,COUNTIF($E$108:$F913,"")-COUNT($H$108:$H913)+1,0)=X913,"",INDEX(Mal!J$9:J$431,COUNTIF($E$108:$F913,"")-COUNT($H$108:$H913)+1,0)),"")</f>
        <v>#N/A</v>
      </c>
      <c r="Y914" s="39" t="e">
        <f>IF(AND(Y913="",$H914=$H913),"",IF(VLOOKUP($H914,Mal!$A$9:$T$431,20,0)='Sales Orders'!Y913,"",VLOOKUP($H914,Mal!$A$9:$T$431,20,0)))</f>
        <v>#N/A</v>
      </c>
      <c r="Z914" s="39" t="e">
        <f t="shared" si="49"/>
        <v>#N/A</v>
      </c>
    </row>
    <row r="915" spans="1:26">
      <c r="A915" t="str">
        <f>IFERROR(IF(VLOOKUP(H915,Mal!$A$9:$A$431,1,0),"","END"),"END")</f>
        <v>END</v>
      </c>
      <c r="B915" s="39" t="e">
        <f>IF($E915="",IF(INDEX(Mal!$D$9:$D$431,COUNTIF($E$108:$F914,"")-COUNT($H$108:$H914)+1,0)=B914,"",INDEX(Mal!$D$9:$D$431,COUNTIF($E$108:$F914,"")-COUNT($H$108:$H914)+1,0)),"")</f>
        <v>#N/A</v>
      </c>
      <c r="C915" s="39" t="e">
        <f t="shared" si="50"/>
        <v>#N/A</v>
      </c>
      <c r="D915" s="39" t="e">
        <f>IF($E915="",IF(INDEX(Mal!$F$9:$F$431,COUNTIF($E$108:$F914,"")-COUNT($H$108:$H914)+1,0)=D914,"",INDEX(Mal!$F$9:$F$431,COUNTIF($E$108:$F914,"")-COUNT($H$108:$H914)+1,0)),"")</f>
        <v>#N/A</v>
      </c>
      <c r="E915" s="39" t="e">
        <f>IF(AND(E914="",$H915=$H914),"",IF(VLOOKUP(H915,Mal!$A$9:$B$431,2,0)='Sales Orders'!E914,"",VLOOKUP($H915,Mal!$A$9:$B$431,2,0)))</f>
        <v>#N/A</v>
      </c>
      <c r="F915" s="39" t="e">
        <f>IF($E915="",IF(INDEX(Mal!$C$9:$C$431,COUNTIF($E$108:$F914,"")-COUNT($H$108:$H914)+1,0)=F914,"",INDEX(Mal!$C$9:$C$431,COUNTIF($E$108:$F914,"")-COUNT($H$108:$H914)+1,0)),"")</f>
        <v>#N/A</v>
      </c>
      <c r="G915" s="39" t="e">
        <f t="shared" si="51"/>
        <v>#N/A</v>
      </c>
      <c r="H915" s="39">
        <f>IF(COUNTIF(Mal!$A$9:$A$431,'Sales Orders'!H914)+COUNTIFS(Mal!$A$9:$A$431,H914,Mal!$B$9:$B$431,"&lt;&gt;")+COUNTIFS(Mal!$A$9:$A$431,H914,Mal!$C$9:$C$431,"&lt;&gt;")=COUNTIF('Sales Orders'!$H$108:H914,'Sales Orders'!H914),'Sales Orders'!H914+1,'Sales Orders'!H914)</f>
        <v>2</v>
      </c>
      <c r="I915" s="39" t="e">
        <f>IF(E915="","",IF(Mal!$C$5="","",Mal!$C$5))</f>
        <v>#N/A</v>
      </c>
      <c r="J915" s="39" t="e">
        <f>IF(AND(J914="",$H915=$H914),"",IF(VLOOKUP($H915,Mal!$A$9:$H$431,7,0)='Sales Orders'!J914,"",VLOOKUP($H915,Mal!$A$9:$H$431,7,0)))</f>
        <v>#N/A</v>
      </c>
      <c r="K915" s="39" t="e">
        <f>IF(AND(K914="",$H915=$H914),"",IF(VLOOKUP($H915,Mal!$A$9:$H$431,8,0)='Sales Orders'!K914,"",VLOOKUP($H915,Mal!$A$9:$H$431,8,0)))</f>
        <v>#N/A</v>
      </c>
      <c r="L915" s="39" t="e">
        <f>IF(E915="","",IF(Mal!$C$6="","",Mal!$C$6))</f>
        <v>#N/A</v>
      </c>
      <c r="M915" s="39" t="e">
        <f>IF($E915="",IF(INDEX(Mal!K$9:K$431,COUNTIF($E$108:$F914,"")-COUNT($H$108:$H914)+1,0)=M914,"",INDEX(Mal!K$9:K$431,COUNTIF($E$108:$F914,"")-COUNT($H$108:$H914)+1,0)),"")</f>
        <v>#N/A</v>
      </c>
      <c r="N915" s="39" t="e">
        <f>IF($E915="",IF(INDEX(Mal!L$9:L$431,COUNTIF($E$108:$F914,"")-COUNT($H$108:$H914)+1,0)=N914,"",INDEX(Mal!L$9:L$431,COUNTIF($E$108:$F914,"")-COUNT($H$108:$H914)+1,0)),"")</f>
        <v>#N/A</v>
      </c>
      <c r="O915" s="39" t="e">
        <f>IF($E915="",IF(INDEX(Mal!M$9:M$431,COUNTIF($E$108:$F914,"")-COUNT($H$108:$H914)+1,0)=O914,"",INDEX(Mal!M$9:M$431,COUNTIF($E$108:$F914,"")-COUNT($H$108:$H914)+1,0)),"")</f>
        <v>#N/A</v>
      </c>
      <c r="P915" s="39" t="e">
        <f>IF($E915="",IF(INDEX(Mal!N$9:N$431,COUNTIF($E$108:$F914,"")-COUNT($H$108:$H914)+1,0)=P914,"",INDEX(Mal!N$9:N$431,COUNTIF($E$108:$F914,"")-COUNT($H$108:$H914)+1,0)),"")</f>
        <v>#N/A</v>
      </c>
      <c r="Q915" s="39" t="e">
        <f>IF($E915="",IF(INDEX(Mal!O$9:O$431,COUNTIF($E$108:$F914,"")-COUNT($H$108:$H914)+1,0)=Q914,"",INDEX(Mal!O$9:O$431,COUNTIF($E$108:$F914,"")-COUNT($H$108:$H914)+1,0)),"")</f>
        <v>#N/A</v>
      </c>
      <c r="R915" s="39" t="e">
        <f>IF($E915="",IF(INDEX(Mal!P$9:P$431,COUNTIF($E$108:$F914,"")-COUNT($H$108:$H914)+1,0)=R914,"",INDEX(Mal!P$9:P$431,COUNTIF($E$108:$F914,"")-COUNT($H$108:$H914)+1,0)),"")</f>
        <v>#N/A</v>
      </c>
      <c r="S915" s="39" t="e">
        <f>IF($E915="",IF(INDEX(Mal!Q$9:Q$431,COUNTIF($E$108:$F914,"")-COUNT($H$108:$H914)+1,0)=S914,"",INDEX(Mal!Q$9:Q$431,COUNTIF($E$108:$F914,"")-COUNT($H$108:$H914)+1,0)),"")</f>
        <v>#N/A</v>
      </c>
      <c r="T915" s="39" t="e">
        <f>IF($E915="",IF(INDEX(Mal!R$9:R$431,COUNTIF($E$108:$F914,"")-COUNT($H$108:$H914)+1,0)=T914,"",INDEX(Mal!R$9:R$431,COUNTIF($E$108:$F914,"")-COUNT($H$108:$H914)+1,0)),"")</f>
        <v>#N/A</v>
      </c>
      <c r="U915" s="39" t="e">
        <f>IF($E915="",IF(INDEX(Mal!S$9:S$431,COUNTIF($E$108:$F914,"")-COUNT($H$108:$H914)+1,0)=U914,"",INDEX(Mal!S$9:S$431,COUNTIF($E$108:$F914,"")-COUNT($H$108:$H914)+1,0)),"")</f>
        <v>#N/A</v>
      </c>
      <c r="V915" s="39" t="e">
        <f t="shared" si="48"/>
        <v>#N/A</v>
      </c>
      <c r="W915" s="39" t="e">
        <f>IF(IF(AND(E915="",F915=""),INDEX(Mal!I$9:I$431,(COUNT($H$108:$H915)-COUNTIF($V$108:$V915,"")),0),"")="","",IF(AND(E915="",F915=""),INDEX(Mal!I$9:I$431,(COUNT($H$108:$H915)-COUNTIF($V$108:$V915,"")),0),""))</f>
        <v>#N/A</v>
      </c>
      <c r="X915" s="39" t="e">
        <f>IF($E915="",IF(INDEX(Mal!J$9:J$431,COUNTIF($E$108:$F914,"")-COUNT($H$108:$H914)+1,0)=X914,"",INDEX(Mal!J$9:J$431,COUNTIF($E$108:$F914,"")-COUNT($H$108:$H914)+1,0)),"")</f>
        <v>#N/A</v>
      </c>
      <c r="Y915" s="39" t="e">
        <f>IF(AND(Y914="",$H915=$H914),"",IF(VLOOKUP($H915,Mal!$A$9:$T$431,20,0)='Sales Orders'!Y914,"",VLOOKUP($H915,Mal!$A$9:$T$431,20,0)))</f>
        <v>#N/A</v>
      </c>
      <c r="Z915" s="39" t="e">
        <f t="shared" si="49"/>
        <v>#N/A</v>
      </c>
    </row>
    <row r="916" spans="1:26">
      <c r="A916" t="str">
        <f>IFERROR(IF(VLOOKUP(H916,Mal!$A$9:$A$431,1,0),"","END"),"END")</f>
        <v>END</v>
      </c>
      <c r="B916" s="39" t="e">
        <f>IF($E916="",IF(INDEX(Mal!$D$9:$D$431,COUNTIF($E$108:$F915,"")-COUNT($H$108:$H915)+1,0)=B915,"",INDEX(Mal!$D$9:$D$431,COUNTIF($E$108:$F915,"")-COUNT($H$108:$H915)+1,0)),"")</f>
        <v>#N/A</v>
      </c>
      <c r="C916" s="39" t="e">
        <f t="shared" si="50"/>
        <v>#N/A</v>
      </c>
      <c r="D916" s="39" t="e">
        <f>IF($E916="",IF(INDEX(Mal!$F$9:$F$431,COUNTIF($E$108:$F915,"")-COUNT($H$108:$H915)+1,0)=D915,"",INDEX(Mal!$F$9:$F$431,COUNTIF($E$108:$F915,"")-COUNT($H$108:$H915)+1,0)),"")</f>
        <v>#N/A</v>
      </c>
      <c r="E916" s="39" t="e">
        <f>IF(AND(E915="",$H916=$H915),"",IF(VLOOKUP(H916,Mal!$A$9:$B$431,2,0)='Sales Orders'!E915,"",VLOOKUP($H916,Mal!$A$9:$B$431,2,0)))</f>
        <v>#N/A</v>
      </c>
      <c r="F916" s="39" t="e">
        <f>IF($E916="",IF(INDEX(Mal!$C$9:$C$431,COUNTIF($E$108:$F915,"")-COUNT($H$108:$H915)+1,0)=F915,"",INDEX(Mal!$C$9:$C$431,COUNTIF($E$108:$F915,"")-COUNT($H$108:$H915)+1,0)),"")</f>
        <v>#N/A</v>
      </c>
      <c r="G916" s="39" t="e">
        <f t="shared" si="51"/>
        <v>#N/A</v>
      </c>
      <c r="H916" s="39">
        <f>IF(COUNTIF(Mal!$A$9:$A$431,'Sales Orders'!H915)+COUNTIFS(Mal!$A$9:$A$431,H915,Mal!$B$9:$B$431,"&lt;&gt;")+COUNTIFS(Mal!$A$9:$A$431,H915,Mal!$C$9:$C$431,"&lt;&gt;")=COUNTIF('Sales Orders'!$H$108:H915,'Sales Orders'!H915),'Sales Orders'!H915+1,'Sales Orders'!H915)</f>
        <v>2</v>
      </c>
      <c r="I916" s="39" t="e">
        <f>IF(E916="","",IF(Mal!$C$5="","",Mal!$C$5))</f>
        <v>#N/A</v>
      </c>
      <c r="J916" s="39" t="e">
        <f>IF(AND(J915="",$H916=$H915),"",IF(VLOOKUP($H916,Mal!$A$9:$H$431,7,0)='Sales Orders'!J915,"",VLOOKUP($H916,Mal!$A$9:$H$431,7,0)))</f>
        <v>#N/A</v>
      </c>
      <c r="K916" s="39" t="e">
        <f>IF(AND(K915="",$H916=$H915),"",IF(VLOOKUP($H916,Mal!$A$9:$H$431,8,0)='Sales Orders'!K915,"",VLOOKUP($H916,Mal!$A$9:$H$431,8,0)))</f>
        <v>#N/A</v>
      </c>
      <c r="L916" s="39" t="e">
        <f>IF(E916="","",IF(Mal!$C$6="","",Mal!$C$6))</f>
        <v>#N/A</v>
      </c>
      <c r="M916" s="39" t="e">
        <f>IF($E916="",IF(INDEX(Mal!K$9:K$431,COUNTIF($E$108:$F915,"")-COUNT($H$108:$H915)+1,0)=M915,"",INDEX(Mal!K$9:K$431,COUNTIF($E$108:$F915,"")-COUNT($H$108:$H915)+1,0)),"")</f>
        <v>#N/A</v>
      </c>
      <c r="N916" s="39" t="e">
        <f>IF($E916="",IF(INDEX(Mal!L$9:L$431,COUNTIF($E$108:$F915,"")-COUNT($H$108:$H915)+1,0)=N915,"",INDEX(Mal!L$9:L$431,COUNTIF($E$108:$F915,"")-COUNT($H$108:$H915)+1,0)),"")</f>
        <v>#N/A</v>
      </c>
      <c r="O916" s="39" t="e">
        <f>IF($E916="",IF(INDEX(Mal!M$9:M$431,COUNTIF($E$108:$F915,"")-COUNT($H$108:$H915)+1,0)=O915,"",INDEX(Mal!M$9:M$431,COUNTIF($E$108:$F915,"")-COUNT($H$108:$H915)+1,0)),"")</f>
        <v>#N/A</v>
      </c>
      <c r="P916" s="39" t="e">
        <f>IF($E916="",IF(INDEX(Mal!N$9:N$431,COUNTIF($E$108:$F915,"")-COUNT($H$108:$H915)+1,0)=P915,"",INDEX(Mal!N$9:N$431,COUNTIF($E$108:$F915,"")-COUNT($H$108:$H915)+1,0)),"")</f>
        <v>#N/A</v>
      </c>
      <c r="Q916" s="39" t="e">
        <f>IF($E916="",IF(INDEX(Mal!O$9:O$431,COUNTIF($E$108:$F915,"")-COUNT($H$108:$H915)+1,0)=Q915,"",INDEX(Mal!O$9:O$431,COUNTIF($E$108:$F915,"")-COUNT($H$108:$H915)+1,0)),"")</f>
        <v>#N/A</v>
      </c>
      <c r="R916" s="39" t="e">
        <f>IF($E916="",IF(INDEX(Mal!P$9:P$431,COUNTIF($E$108:$F915,"")-COUNT($H$108:$H915)+1,0)=R915,"",INDEX(Mal!P$9:P$431,COUNTIF($E$108:$F915,"")-COUNT($H$108:$H915)+1,0)),"")</f>
        <v>#N/A</v>
      </c>
      <c r="S916" s="39" t="e">
        <f>IF($E916="",IF(INDEX(Mal!Q$9:Q$431,COUNTIF($E$108:$F915,"")-COUNT($H$108:$H915)+1,0)=S915,"",INDEX(Mal!Q$9:Q$431,COUNTIF($E$108:$F915,"")-COUNT($H$108:$H915)+1,0)),"")</f>
        <v>#N/A</v>
      </c>
      <c r="T916" s="39" t="e">
        <f>IF($E916="",IF(INDEX(Mal!R$9:R$431,COUNTIF($E$108:$F915,"")-COUNT($H$108:$H915)+1,0)=T915,"",INDEX(Mal!R$9:R$431,COUNTIF($E$108:$F915,"")-COUNT($H$108:$H915)+1,0)),"")</f>
        <v>#N/A</v>
      </c>
      <c r="U916" s="39" t="e">
        <f>IF($E916="",IF(INDEX(Mal!S$9:S$431,COUNTIF($E$108:$F915,"")-COUNT($H$108:$H915)+1,0)=U915,"",INDEX(Mal!S$9:S$431,COUNTIF($E$108:$F915,"")-COUNT($H$108:$H915)+1,0)),"")</f>
        <v>#N/A</v>
      </c>
      <c r="V916" s="39" t="e">
        <f t="shared" si="48"/>
        <v>#N/A</v>
      </c>
      <c r="W916" s="39" t="e">
        <f>IF(IF(AND(E916="",F916=""),INDEX(Mal!I$9:I$431,(COUNT($H$108:$H916)-COUNTIF($V$108:$V916,"")),0),"")="","",IF(AND(E916="",F916=""),INDEX(Mal!I$9:I$431,(COUNT($H$108:$H916)-COUNTIF($V$108:$V916,"")),0),""))</f>
        <v>#N/A</v>
      </c>
      <c r="X916" s="39" t="e">
        <f>IF($E916="",IF(INDEX(Mal!J$9:J$431,COUNTIF($E$108:$F915,"")-COUNT($H$108:$H915)+1,0)=X915,"",INDEX(Mal!J$9:J$431,COUNTIF($E$108:$F915,"")-COUNT($H$108:$H915)+1,0)),"")</f>
        <v>#N/A</v>
      </c>
      <c r="Y916" s="39" t="e">
        <f>IF(AND(Y915="",$H916=$H915),"",IF(VLOOKUP($H916,Mal!$A$9:$T$431,20,0)='Sales Orders'!Y915,"",VLOOKUP($H916,Mal!$A$9:$T$431,20,0)))</f>
        <v>#N/A</v>
      </c>
      <c r="Z916" s="39" t="e">
        <f t="shared" si="49"/>
        <v>#N/A</v>
      </c>
    </row>
    <row r="917" spans="1:26">
      <c r="A917" t="str">
        <f>IFERROR(IF(VLOOKUP(H917,Mal!$A$9:$A$431,1,0),"","END"),"END")</f>
        <v>END</v>
      </c>
      <c r="B917" s="39" t="e">
        <f>IF($E917="",IF(INDEX(Mal!$D$9:$D$431,COUNTIF($E$108:$F916,"")-COUNT($H$108:$H916)+1,0)=B916,"",INDEX(Mal!$D$9:$D$431,COUNTIF($E$108:$F916,"")-COUNT($H$108:$H916)+1,0)),"")</f>
        <v>#N/A</v>
      </c>
      <c r="C917" s="39" t="e">
        <f t="shared" si="50"/>
        <v>#N/A</v>
      </c>
      <c r="D917" s="39" t="e">
        <f>IF($E917="",IF(INDEX(Mal!$F$9:$F$431,COUNTIF($E$108:$F916,"")-COUNT($H$108:$H916)+1,0)=D916,"",INDEX(Mal!$F$9:$F$431,COUNTIF($E$108:$F916,"")-COUNT($H$108:$H916)+1,0)),"")</f>
        <v>#N/A</v>
      </c>
      <c r="E917" s="39" t="e">
        <f>IF(AND(E916="",$H917=$H916),"",IF(VLOOKUP(H917,Mal!$A$9:$B$431,2,0)='Sales Orders'!E916,"",VLOOKUP($H917,Mal!$A$9:$B$431,2,0)))</f>
        <v>#N/A</v>
      </c>
      <c r="F917" s="39" t="e">
        <f>IF($E917="",IF(INDEX(Mal!$C$9:$C$431,COUNTIF($E$108:$F916,"")-COUNT($H$108:$H916)+1,0)=F916,"",INDEX(Mal!$C$9:$C$431,COUNTIF($E$108:$F916,"")-COUNT($H$108:$H916)+1,0)),"")</f>
        <v>#N/A</v>
      </c>
      <c r="G917" s="39" t="e">
        <f t="shared" si="51"/>
        <v>#N/A</v>
      </c>
      <c r="H917" s="39">
        <f>IF(COUNTIF(Mal!$A$9:$A$431,'Sales Orders'!H916)+COUNTIFS(Mal!$A$9:$A$431,H916,Mal!$B$9:$B$431,"&lt;&gt;")+COUNTIFS(Mal!$A$9:$A$431,H916,Mal!$C$9:$C$431,"&lt;&gt;")=COUNTIF('Sales Orders'!$H$108:H916,'Sales Orders'!H916),'Sales Orders'!H916+1,'Sales Orders'!H916)</f>
        <v>2</v>
      </c>
      <c r="I917" s="39" t="e">
        <f>IF(E917="","",IF(Mal!$C$5="","",Mal!$C$5))</f>
        <v>#N/A</v>
      </c>
      <c r="J917" s="39" t="e">
        <f>IF(AND(J916="",$H917=$H916),"",IF(VLOOKUP($H917,Mal!$A$9:$H$431,7,0)='Sales Orders'!J916,"",VLOOKUP($H917,Mal!$A$9:$H$431,7,0)))</f>
        <v>#N/A</v>
      </c>
      <c r="K917" s="39" t="e">
        <f>IF(AND(K916="",$H917=$H916),"",IF(VLOOKUP($H917,Mal!$A$9:$H$431,8,0)='Sales Orders'!K916,"",VLOOKUP($H917,Mal!$A$9:$H$431,8,0)))</f>
        <v>#N/A</v>
      </c>
      <c r="L917" s="39" t="e">
        <f>IF(E917="","",IF(Mal!$C$6="","",Mal!$C$6))</f>
        <v>#N/A</v>
      </c>
      <c r="M917" s="39" t="e">
        <f>IF($E917="",IF(INDEX(Mal!K$9:K$431,COUNTIF($E$108:$F916,"")-COUNT($H$108:$H916)+1,0)=M916,"",INDEX(Mal!K$9:K$431,COUNTIF($E$108:$F916,"")-COUNT($H$108:$H916)+1,0)),"")</f>
        <v>#N/A</v>
      </c>
      <c r="N917" s="39" t="e">
        <f>IF($E917="",IF(INDEX(Mal!L$9:L$431,COUNTIF($E$108:$F916,"")-COUNT($H$108:$H916)+1,0)=N916,"",INDEX(Mal!L$9:L$431,COUNTIF($E$108:$F916,"")-COUNT($H$108:$H916)+1,0)),"")</f>
        <v>#N/A</v>
      </c>
      <c r="O917" s="39" t="e">
        <f>IF($E917="",IF(INDEX(Mal!M$9:M$431,COUNTIF($E$108:$F916,"")-COUNT($H$108:$H916)+1,0)=O916,"",INDEX(Mal!M$9:M$431,COUNTIF($E$108:$F916,"")-COUNT($H$108:$H916)+1,0)),"")</f>
        <v>#N/A</v>
      </c>
      <c r="P917" s="39" t="e">
        <f>IF($E917="",IF(INDEX(Mal!N$9:N$431,COUNTIF($E$108:$F916,"")-COUNT($H$108:$H916)+1,0)=P916,"",INDEX(Mal!N$9:N$431,COUNTIF($E$108:$F916,"")-COUNT($H$108:$H916)+1,0)),"")</f>
        <v>#N/A</v>
      </c>
      <c r="Q917" s="39" t="e">
        <f>IF($E917="",IF(INDEX(Mal!O$9:O$431,COUNTIF($E$108:$F916,"")-COUNT($H$108:$H916)+1,0)=Q916,"",INDEX(Mal!O$9:O$431,COUNTIF($E$108:$F916,"")-COUNT($H$108:$H916)+1,0)),"")</f>
        <v>#N/A</v>
      </c>
      <c r="R917" s="39" t="e">
        <f>IF($E917="",IF(INDEX(Mal!P$9:P$431,COUNTIF($E$108:$F916,"")-COUNT($H$108:$H916)+1,0)=R916,"",INDEX(Mal!P$9:P$431,COUNTIF($E$108:$F916,"")-COUNT($H$108:$H916)+1,0)),"")</f>
        <v>#N/A</v>
      </c>
      <c r="S917" s="39" t="e">
        <f>IF($E917="",IF(INDEX(Mal!Q$9:Q$431,COUNTIF($E$108:$F916,"")-COUNT($H$108:$H916)+1,0)=S916,"",INDEX(Mal!Q$9:Q$431,COUNTIF($E$108:$F916,"")-COUNT($H$108:$H916)+1,0)),"")</f>
        <v>#N/A</v>
      </c>
      <c r="T917" s="39" t="e">
        <f>IF($E917="",IF(INDEX(Mal!R$9:R$431,COUNTIF($E$108:$F916,"")-COUNT($H$108:$H916)+1,0)=T916,"",INDEX(Mal!R$9:R$431,COUNTIF($E$108:$F916,"")-COUNT($H$108:$H916)+1,0)),"")</f>
        <v>#N/A</v>
      </c>
      <c r="U917" s="39" t="e">
        <f>IF($E917="",IF(INDEX(Mal!S$9:S$431,COUNTIF($E$108:$F916,"")-COUNT($H$108:$H916)+1,0)=U916,"",INDEX(Mal!S$9:S$431,COUNTIF($E$108:$F916,"")-COUNT($H$108:$H916)+1,0)),"")</f>
        <v>#N/A</v>
      </c>
      <c r="V917" s="39" t="e">
        <f t="shared" si="48"/>
        <v>#N/A</v>
      </c>
      <c r="W917" s="39" t="e">
        <f>IF(IF(AND(E917="",F917=""),INDEX(Mal!I$9:I$431,(COUNT($H$108:$H917)-COUNTIF($V$108:$V917,"")),0),"")="","",IF(AND(E917="",F917=""),INDEX(Mal!I$9:I$431,(COUNT($H$108:$H917)-COUNTIF($V$108:$V917,"")),0),""))</f>
        <v>#N/A</v>
      </c>
      <c r="X917" s="39" t="e">
        <f>IF($E917="",IF(INDEX(Mal!J$9:J$431,COUNTIF($E$108:$F916,"")-COUNT($H$108:$H916)+1,0)=X916,"",INDEX(Mal!J$9:J$431,COUNTIF($E$108:$F916,"")-COUNT($H$108:$H916)+1,0)),"")</f>
        <v>#N/A</v>
      </c>
      <c r="Y917" s="39" t="e">
        <f>IF(AND(Y916="",$H917=$H916),"",IF(VLOOKUP($H917,Mal!$A$9:$T$431,20,0)='Sales Orders'!Y916,"",VLOOKUP($H917,Mal!$A$9:$T$431,20,0)))</f>
        <v>#N/A</v>
      </c>
      <c r="Z917" s="39" t="e">
        <f t="shared" si="49"/>
        <v>#N/A</v>
      </c>
    </row>
    <row r="918" spans="1:26">
      <c r="A918" t="str">
        <f>IFERROR(IF(VLOOKUP(H918,Mal!$A$9:$A$431,1,0),"","END"),"END")</f>
        <v>END</v>
      </c>
      <c r="B918" s="39" t="e">
        <f>IF($E918="",IF(INDEX(Mal!$D$9:$D$431,COUNTIF($E$108:$F917,"")-COUNT($H$108:$H917)+1,0)=B917,"",INDEX(Mal!$D$9:$D$431,COUNTIF($E$108:$F917,"")-COUNT($H$108:$H917)+1,0)),"")</f>
        <v>#N/A</v>
      </c>
      <c r="C918" s="39" t="e">
        <f t="shared" si="50"/>
        <v>#N/A</v>
      </c>
      <c r="D918" s="39" t="e">
        <f>IF($E918="",IF(INDEX(Mal!$F$9:$F$431,COUNTIF($E$108:$F917,"")-COUNT($H$108:$H917)+1,0)=D917,"",INDEX(Mal!$F$9:$F$431,COUNTIF($E$108:$F917,"")-COUNT($H$108:$H917)+1,0)),"")</f>
        <v>#N/A</v>
      </c>
      <c r="E918" s="39" t="e">
        <f>IF(AND(E917="",$H918=$H917),"",IF(VLOOKUP(H918,Mal!$A$9:$B$431,2,0)='Sales Orders'!E917,"",VLOOKUP($H918,Mal!$A$9:$B$431,2,0)))</f>
        <v>#N/A</v>
      </c>
      <c r="F918" s="39" t="e">
        <f>IF($E918="",IF(INDEX(Mal!$C$9:$C$431,COUNTIF($E$108:$F917,"")-COUNT($H$108:$H917)+1,0)=F917,"",INDEX(Mal!$C$9:$C$431,COUNTIF($E$108:$F917,"")-COUNT($H$108:$H917)+1,0)),"")</f>
        <v>#N/A</v>
      </c>
      <c r="G918" s="39" t="e">
        <f t="shared" si="51"/>
        <v>#N/A</v>
      </c>
      <c r="H918" s="39">
        <f>IF(COUNTIF(Mal!$A$9:$A$431,'Sales Orders'!H917)+COUNTIFS(Mal!$A$9:$A$431,H917,Mal!$B$9:$B$431,"&lt;&gt;")+COUNTIFS(Mal!$A$9:$A$431,H917,Mal!$C$9:$C$431,"&lt;&gt;")=COUNTIF('Sales Orders'!$H$108:H917,'Sales Orders'!H917),'Sales Orders'!H917+1,'Sales Orders'!H917)</f>
        <v>2</v>
      </c>
      <c r="I918" s="39" t="e">
        <f>IF(E918="","",IF(Mal!$C$5="","",Mal!$C$5))</f>
        <v>#N/A</v>
      </c>
      <c r="J918" s="39" t="e">
        <f>IF(AND(J917="",$H918=$H917),"",IF(VLOOKUP($H918,Mal!$A$9:$H$431,7,0)='Sales Orders'!J917,"",VLOOKUP($H918,Mal!$A$9:$H$431,7,0)))</f>
        <v>#N/A</v>
      </c>
      <c r="K918" s="39" t="e">
        <f>IF(AND(K917="",$H918=$H917),"",IF(VLOOKUP($H918,Mal!$A$9:$H$431,8,0)='Sales Orders'!K917,"",VLOOKUP($H918,Mal!$A$9:$H$431,8,0)))</f>
        <v>#N/A</v>
      </c>
      <c r="L918" s="39" t="e">
        <f>IF(E918="","",IF(Mal!$C$6="","",Mal!$C$6))</f>
        <v>#N/A</v>
      </c>
      <c r="M918" s="39" t="e">
        <f>IF($E918="",IF(INDEX(Mal!K$9:K$431,COUNTIF($E$108:$F917,"")-COUNT($H$108:$H917)+1,0)=M917,"",INDEX(Mal!K$9:K$431,COUNTIF($E$108:$F917,"")-COUNT($H$108:$H917)+1,0)),"")</f>
        <v>#N/A</v>
      </c>
      <c r="N918" s="39" t="e">
        <f>IF($E918="",IF(INDEX(Mal!L$9:L$431,COUNTIF($E$108:$F917,"")-COUNT($H$108:$H917)+1,0)=N917,"",INDEX(Mal!L$9:L$431,COUNTIF($E$108:$F917,"")-COUNT($H$108:$H917)+1,0)),"")</f>
        <v>#N/A</v>
      </c>
      <c r="O918" s="39" t="e">
        <f>IF($E918="",IF(INDEX(Mal!M$9:M$431,COUNTIF($E$108:$F917,"")-COUNT($H$108:$H917)+1,0)=O917,"",INDEX(Mal!M$9:M$431,COUNTIF($E$108:$F917,"")-COUNT($H$108:$H917)+1,0)),"")</f>
        <v>#N/A</v>
      </c>
      <c r="P918" s="39" t="e">
        <f>IF($E918="",IF(INDEX(Mal!N$9:N$431,COUNTIF($E$108:$F917,"")-COUNT($H$108:$H917)+1,0)=P917,"",INDEX(Mal!N$9:N$431,COUNTIF($E$108:$F917,"")-COUNT($H$108:$H917)+1,0)),"")</f>
        <v>#N/A</v>
      </c>
      <c r="Q918" s="39" t="e">
        <f>IF($E918="",IF(INDEX(Mal!O$9:O$431,COUNTIF($E$108:$F917,"")-COUNT($H$108:$H917)+1,0)=Q917,"",INDEX(Mal!O$9:O$431,COUNTIF($E$108:$F917,"")-COUNT($H$108:$H917)+1,0)),"")</f>
        <v>#N/A</v>
      </c>
      <c r="R918" s="39" t="e">
        <f>IF($E918="",IF(INDEX(Mal!P$9:P$431,COUNTIF($E$108:$F917,"")-COUNT($H$108:$H917)+1,0)=R917,"",INDEX(Mal!P$9:P$431,COUNTIF($E$108:$F917,"")-COUNT($H$108:$H917)+1,0)),"")</f>
        <v>#N/A</v>
      </c>
      <c r="S918" s="39" t="e">
        <f>IF($E918="",IF(INDEX(Mal!Q$9:Q$431,COUNTIF($E$108:$F917,"")-COUNT($H$108:$H917)+1,0)=S917,"",INDEX(Mal!Q$9:Q$431,COUNTIF($E$108:$F917,"")-COUNT($H$108:$H917)+1,0)),"")</f>
        <v>#N/A</v>
      </c>
      <c r="T918" s="39" t="e">
        <f>IF($E918="",IF(INDEX(Mal!R$9:R$431,COUNTIF($E$108:$F917,"")-COUNT($H$108:$H917)+1,0)=T917,"",INDEX(Mal!R$9:R$431,COUNTIF($E$108:$F917,"")-COUNT($H$108:$H917)+1,0)),"")</f>
        <v>#N/A</v>
      </c>
      <c r="U918" s="39" t="e">
        <f>IF($E918="",IF(INDEX(Mal!S$9:S$431,COUNTIF($E$108:$F917,"")-COUNT($H$108:$H917)+1,0)=U917,"",INDEX(Mal!S$9:S$431,COUNTIF($E$108:$F917,"")-COUNT($H$108:$H917)+1,0)),"")</f>
        <v>#N/A</v>
      </c>
      <c r="V918" s="39" t="e">
        <f t="shared" si="48"/>
        <v>#N/A</v>
      </c>
      <c r="W918" s="39" t="e">
        <f>IF(IF(AND(E918="",F918=""),INDEX(Mal!I$9:I$431,(COUNT($H$108:$H918)-COUNTIF($V$108:$V918,"")),0),"")="","",IF(AND(E918="",F918=""),INDEX(Mal!I$9:I$431,(COUNT($H$108:$H918)-COUNTIF($V$108:$V918,"")),0),""))</f>
        <v>#N/A</v>
      </c>
      <c r="X918" s="39" t="e">
        <f>IF($E918="",IF(INDEX(Mal!J$9:J$431,COUNTIF($E$108:$F917,"")-COUNT($H$108:$H917)+1,0)=X917,"",INDEX(Mal!J$9:J$431,COUNTIF($E$108:$F917,"")-COUNT($H$108:$H917)+1,0)),"")</f>
        <v>#N/A</v>
      </c>
      <c r="Y918" s="39" t="e">
        <f>IF(AND(Y917="",$H918=$H917),"",IF(VLOOKUP($H918,Mal!$A$9:$T$431,20,0)='Sales Orders'!Y917,"",VLOOKUP($H918,Mal!$A$9:$T$431,20,0)))</f>
        <v>#N/A</v>
      </c>
      <c r="Z918" s="39" t="e">
        <f t="shared" si="49"/>
        <v>#N/A</v>
      </c>
    </row>
    <row r="919" spans="1:26">
      <c r="A919" t="str">
        <f>IFERROR(IF(VLOOKUP(H919,Mal!$A$9:$A$431,1,0),"","END"),"END")</f>
        <v>END</v>
      </c>
      <c r="B919" s="39" t="e">
        <f>IF($E919="",IF(INDEX(Mal!$D$9:$D$431,COUNTIF($E$108:$F918,"")-COUNT($H$108:$H918)+1,0)=B918,"",INDEX(Mal!$D$9:$D$431,COUNTIF($E$108:$F918,"")-COUNT($H$108:$H918)+1,0)),"")</f>
        <v>#N/A</v>
      </c>
      <c r="C919" s="39" t="e">
        <f t="shared" si="50"/>
        <v>#N/A</v>
      </c>
      <c r="D919" s="39" t="e">
        <f>IF($E919="",IF(INDEX(Mal!$F$9:$F$431,COUNTIF($E$108:$F918,"")-COUNT($H$108:$H918)+1,0)=D918,"",INDEX(Mal!$F$9:$F$431,COUNTIF($E$108:$F918,"")-COUNT($H$108:$H918)+1,0)),"")</f>
        <v>#N/A</v>
      </c>
      <c r="E919" s="39" t="e">
        <f>IF(AND(E918="",$H919=$H918),"",IF(VLOOKUP(H919,Mal!$A$9:$B$431,2,0)='Sales Orders'!E918,"",VLOOKUP($H919,Mal!$A$9:$B$431,2,0)))</f>
        <v>#N/A</v>
      </c>
      <c r="F919" s="39" t="e">
        <f>IF($E919="",IF(INDEX(Mal!$C$9:$C$431,COUNTIF($E$108:$F918,"")-COUNT($H$108:$H918)+1,0)=F918,"",INDEX(Mal!$C$9:$C$431,COUNTIF($E$108:$F918,"")-COUNT($H$108:$H918)+1,0)),"")</f>
        <v>#N/A</v>
      </c>
      <c r="G919" s="39" t="e">
        <f t="shared" si="51"/>
        <v>#N/A</v>
      </c>
      <c r="H919" s="39">
        <f>IF(COUNTIF(Mal!$A$9:$A$431,'Sales Orders'!H918)+COUNTIFS(Mal!$A$9:$A$431,H918,Mal!$B$9:$B$431,"&lt;&gt;")+COUNTIFS(Mal!$A$9:$A$431,H918,Mal!$C$9:$C$431,"&lt;&gt;")=COUNTIF('Sales Orders'!$H$108:H918,'Sales Orders'!H918),'Sales Orders'!H918+1,'Sales Orders'!H918)</f>
        <v>2</v>
      </c>
      <c r="I919" s="39" t="e">
        <f>IF(E919="","",IF(Mal!$C$5="","",Mal!$C$5))</f>
        <v>#N/A</v>
      </c>
      <c r="J919" s="39" t="e">
        <f>IF(AND(J918="",$H919=$H918),"",IF(VLOOKUP($H919,Mal!$A$9:$H$431,7,0)='Sales Orders'!J918,"",VLOOKUP($H919,Mal!$A$9:$H$431,7,0)))</f>
        <v>#N/A</v>
      </c>
      <c r="K919" s="39" t="e">
        <f>IF(AND(K918="",$H919=$H918),"",IF(VLOOKUP($H919,Mal!$A$9:$H$431,8,0)='Sales Orders'!K918,"",VLOOKUP($H919,Mal!$A$9:$H$431,8,0)))</f>
        <v>#N/A</v>
      </c>
      <c r="L919" s="39" t="e">
        <f>IF(E919="","",IF(Mal!$C$6="","",Mal!$C$6))</f>
        <v>#N/A</v>
      </c>
      <c r="M919" s="39" t="e">
        <f>IF($E919="",IF(INDEX(Mal!K$9:K$431,COUNTIF($E$108:$F918,"")-COUNT($H$108:$H918)+1,0)=M918,"",INDEX(Mal!K$9:K$431,COUNTIF($E$108:$F918,"")-COUNT($H$108:$H918)+1,0)),"")</f>
        <v>#N/A</v>
      </c>
      <c r="N919" s="39" t="e">
        <f>IF($E919="",IF(INDEX(Mal!L$9:L$431,COUNTIF($E$108:$F918,"")-COUNT($H$108:$H918)+1,0)=N918,"",INDEX(Mal!L$9:L$431,COUNTIF($E$108:$F918,"")-COUNT($H$108:$H918)+1,0)),"")</f>
        <v>#N/A</v>
      </c>
      <c r="O919" s="39" t="e">
        <f>IF($E919="",IF(INDEX(Mal!M$9:M$431,COUNTIF($E$108:$F918,"")-COUNT($H$108:$H918)+1,0)=O918,"",INDEX(Mal!M$9:M$431,COUNTIF($E$108:$F918,"")-COUNT($H$108:$H918)+1,0)),"")</f>
        <v>#N/A</v>
      </c>
      <c r="P919" s="39" t="e">
        <f>IF($E919="",IF(INDEX(Mal!N$9:N$431,COUNTIF($E$108:$F918,"")-COUNT($H$108:$H918)+1,0)=P918,"",INDEX(Mal!N$9:N$431,COUNTIF($E$108:$F918,"")-COUNT($H$108:$H918)+1,0)),"")</f>
        <v>#N/A</v>
      </c>
      <c r="Q919" s="39" t="e">
        <f>IF($E919="",IF(INDEX(Mal!O$9:O$431,COUNTIF($E$108:$F918,"")-COUNT($H$108:$H918)+1,0)=Q918,"",INDEX(Mal!O$9:O$431,COUNTIF($E$108:$F918,"")-COUNT($H$108:$H918)+1,0)),"")</f>
        <v>#N/A</v>
      </c>
      <c r="R919" s="39" t="e">
        <f>IF($E919="",IF(INDEX(Mal!P$9:P$431,COUNTIF($E$108:$F918,"")-COUNT($H$108:$H918)+1,0)=R918,"",INDEX(Mal!P$9:P$431,COUNTIF($E$108:$F918,"")-COUNT($H$108:$H918)+1,0)),"")</f>
        <v>#N/A</v>
      </c>
      <c r="S919" s="39" t="e">
        <f>IF($E919="",IF(INDEX(Mal!Q$9:Q$431,COUNTIF($E$108:$F918,"")-COUNT($H$108:$H918)+1,0)=S918,"",INDEX(Mal!Q$9:Q$431,COUNTIF($E$108:$F918,"")-COUNT($H$108:$H918)+1,0)),"")</f>
        <v>#N/A</v>
      </c>
      <c r="T919" s="39" t="e">
        <f>IF($E919="",IF(INDEX(Mal!R$9:R$431,COUNTIF($E$108:$F918,"")-COUNT($H$108:$H918)+1,0)=T918,"",INDEX(Mal!R$9:R$431,COUNTIF($E$108:$F918,"")-COUNT($H$108:$H918)+1,0)),"")</f>
        <v>#N/A</v>
      </c>
      <c r="U919" s="39" t="e">
        <f>IF($E919="",IF(INDEX(Mal!S$9:S$431,COUNTIF($E$108:$F918,"")-COUNT($H$108:$H918)+1,0)=U918,"",INDEX(Mal!S$9:S$431,COUNTIF($E$108:$F918,"")-COUNT($H$108:$H918)+1,0)),"")</f>
        <v>#N/A</v>
      </c>
      <c r="V919" s="39" t="e">
        <f t="shared" si="48"/>
        <v>#N/A</v>
      </c>
      <c r="W919" s="39" t="e">
        <f>IF(IF(AND(E919="",F919=""),INDEX(Mal!I$9:I$431,(COUNT($H$108:$H919)-COUNTIF($V$108:$V919,"")),0),"")="","",IF(AND(E919="",F919=""),INDEX(Mal!I$9:I$431,(COUNT($H$108:$H919)-COUNTIF($V$108:$V919,"")),0),""))</f>
        <v>#N/A</v>
      </c>
      <c r="X919" s="39" t="e">
        <f>IF($E919="",IF(INDEX(Mal!J$9:J$431,COUNTIF($E$108:$F918,"")-COUNT($H$108:$H918)+1,0)=X918,"",INDEX(Mal!J$9:J$431,COUNTIF($E$108:$F918,"")-COUNT($H$108:$H918)+1,0)),"")</f>
        <v>#N/A</v>
      </c>
      <c r="Y919" s="39" t="e">
        <f>IF(AND(Y918="",$H919=$H918),"",IF(VLOOKUP($H919,Mal!$A$9:$T$431,20,0)='Sales Orders'!Y918,"",VLOOKUP($H919,Mal!$A$9:$T$431,20,0)))</f>
        <v>#N/A</v>
      </c>
      <c r="Z919" s="39" t="e">
        <f t="shared" si="49"/>
        <v>#N/A</v>
      </c>
    </row>
    <row r="920" spans="1:26">
      <c r="A920" t="str">
        <f>IFERROR(IF(VLOOKUP(H920,Mal!$A$9:$A$431,1,0),"","END"),"END")</f>
        <v>END</v>
      </c>
      <c r="B920" s="39" t="e">
        <f>IF($E920="",IF(INDEX(Mal!$D$9:$D$431,COUNTIF($E$108:$F919,"")-COUNT($H$108:$H919)+1,0)=B919,"",INDEX(Mal!$D$9:$D$431,COUNTIF($E$108:$F919,"")-COUNT($H$108:$H919)+1,0)),"")</f>
        <v>#N/A</v>
      </c>
      <c r="C920" s="39" t="e">
        <f t="shared" si="50"/>
        <v>#N/A</v>
      </c>
      <c r="D920" s="39" t="e">
        <f>IF($E920="",IF(INDEX(Mal!$F$9:$F$431,COUNTIF($E$108:$F919,"")-COUNT($H$108:$H919)+1,0)=D919,"",INDEX(Mal!$F$9:$F$431,COUNTIF($E$108:$F919,"")-COUNT($H$108:$H919)+1,0)),"")</f>
        <v>#N/A</v>
      </c>
      <c r="E920" s="39" t="e">
        <f>IF(AND(E919="",$H920=$H919),"",IF(VLOOKUP(H920,Mal!$A$9:$B$431,2,0)='Sales Orders'!E919,"",VLOOKUP($H920,Mal!$A$9:$B$431,2,0)))</f>
        <v>#N/A</v>
      </c>
      <c r="F920" s="39" t="e">
        <f>IF($E920="",IF(INDEX(Mal!$C$9:$C$431,COUNTIF($E$108:$F919,"")-COUNT($H$108:$H919)+1,0)=F919,"",INDEX(Mal!$C$9:$C$431,COUNTIF($E$108:$F919,"")-COUNT($H$108:$H919)+1,0)),"")</f>
        <v>#N/A</v>
      </c>
      <c r="G920" s="39" t="e">
        <f t="shared" si="51"/>
        <v>#N/A</v>
      </c>
      <c r="H920" s="39">
        <f>IF(COUNTIF(Mal!$A$9:$A$431,'Sales Orders'!H919)+COUNTIFS(Mal!$A$9:$A$431,H919,Mal!$B$9:$B$431,"&lt;&gt;")+COUNTIFS(Mal!$A$9:$A$431,H919,Mal!$C$9:$C$431,"&lt;&gt;")=COUNTIF('Sales Orders'!$H$108:H919,'Sales Orders'!H919),'Sales Orders'!H919+1,'Sales Orders'!H919)</f>
        <v>2</v>
      </c>
      <c r="I920" s="39" t="e">
        <f>IF(E920="","",IF(Mal!$C$5="","",Mal!$C$5))</f>
        <v>#N/A</v>
      </c>
      <c r="J920" s="39" t="e">
        <f>IF(AND(J919="",$H920=$H919),"",IF(VLOOKUP($H920,Mal!$A$9:$H$431,7,0)='Sales Orders'!J919,"",VLOOKUP($H920,Mal!$A$9:$H$431,7,0)))</f>
        <v>#N/A</v>
      </c>
      <c r="K920" s="39" t="e">
        <f>IF(AND(K919="",$H920=$H919),"",IF(VLOOKUP($H920,Mal!$A$9:$H$431,8,0)='Sales Orders'!K919,"",VLOOKUP($H920,Mal!$A$9:$H$431,8,0)))</f>
        <v>#N/A</v>
      </c>
      <c r="L920" s="39" t="e">
        <f>IF(E920="","",IF(Mal!$C$6="","",Mal!$C$6))</f>
        <v>#N/A</v>
      </c>
      <c r="M920" s="39" t="e">
        <f>IF($E920="",IF(INDEX(Mal!K$9:K$431,COUNTIF($E$108:$F919,"")-COUNT($H$108:$H919)+1,0)=M919,"",INDEX(Mal!K$9:K$431,COUNTIF($E$108:$F919,"")-COUNT($H$108:$H919)+1,0)),"")</f>
        <v>#N/A</v>
      </c>
      <c r="N920" s="39" t="e">
        <f>IF($E920="",IF(INDEX(Mal!L$9:L$431,COUNTIF($E$108:$F919,"")-COUNT($H$108:$H919)+1,0)=N919,"",INDEX(Mal!L$9:L$431,COUNTIF($E$108:$F919,"")-COUNT($H$108:$H919)+1,0)),"")</f>
        <v>#N/A</v>
      </c>
      <c r="O920" s="39" t="e">
        <f>IF($E920="",IF(INDEX(Mal!M$9:M$431,COUNTIF($E$108:$F919,"")-COUNT($H$108:$H919)+1,0)=O919,"",INDEX(Mal!M$9:M$431,COUNTIF($E$108:$F919,"")-COUNT($H$108:$H919)+1,0)),"")</f>
        <v>#N/A</v>
      </c>
      <c r="P920" s="39" t="e">
        <f>IF($E920="",IF(INDEX(Mal!N$9:N$431,COUNTIF($E$108:$F919,"")-COUNT($H$108:$H919)+1,0)=P919,"",INDEX(Mal!N$9:N$431,COUNTIF($E$108:$F919,"")-COUNT($H$108:$H919)+1,0)),"")</f>
        <v>#N/A</v>
      </c>
      <c r="Q920" s="39" t="e">
        <f>IF($E920="",IF(INDEX(Mal!O$9:O$431,COUNTIF($E$108:$F919,"")-COUNT($H$108:$H919)+1,0)=Q919,"",INDEX(Mal!O$9:O$431,COUNTIF($E$108:$F919,"")-COUNT($H$108:$H919)+1,0)),"")</f>
        <v>#N/A</v>
      </c>
      <c r="R920" s="39" t="e">
        <f>IF($E920="",IF(INDEX(Mal!P$9:P$431,COUNTIF($E$108:$F919,"")-COUNT($H$108:$H919)+1,0)=R919,"",INDEX(Mal!P$9:P$431,COUNTIF($E$108:$F919,"")-COUNT($H$108:$H919)+1,0)),"")</f>
        <v>#N/A</v>
      </c>
      <c r="S920" s="39" t="e">
        <f>IF($E920="",IF(INDEX(Mal!Q$9:Q$431,COUNTIF($E$108:$F919,"")-COUNT($H$108:$H919)+1,0)=S919,"",INDEX(Mal!Q$9:Q$431,COUNTIF($E$108:$F919,"")-COUNT($H$108:$H919)+1,0)),"")</f>
        <v>#N/A</v>
      </c>
      <c r="T920" s="39" t="e">
        <f>IF($E920="",IF(INDEX(Mal!R$9:R$431,COUNTIF($E$108:$F919,"")-COUNT($H$108:$H919)+1,0)=T919,"",INDEX(Mal!R$9:R$431,COUNTIF($E$108:$F919,"")-COUNT($H$108:$H919)+1,0)),"")</f>
        <v>#N/A</v>
      </c>
      <c r="U920" s="39" t="e">
        <f>IF($E920="",IF(INDEX(Mal!S$9:S$431,COUNTIF($E$108:$F919,"")-COUNT($H$108:$H919)+1,0)=U919,"",INDEX(Mal!S$9:S$431,COUNTIF($E$108:$F919,"")-COUNT($H$108:$H919)+1,0)),"")</f>
        <v>#N/A</v>
      </c>
      <c r="V920" s="39" t="e">
        <f t="shared" si="48"/>
        <v>#N/A</v>
      </c>
      <c r="W920" s="39" t="e">
        <f>IF(IF(AND(E920="",F920=""),INDEX(Mal!I$9:I$431,(COUNT($H$108:$H920)-COUNTIF($V$108:$V920,"")),0),"")="","",IF(AND(E920="",F920=""),INDEX(Mal!I$9:I$431,(COUNT($H$108:$H920)-COUNTIF($V$108:$V920,"")),0),""))</f>
        <v>#N/A</v>
      </c>
      <c r="X920" s="39" t="e">
        <f>IF($E920="",IF(INDEX(Mal!J$9:J$431,COUNTIF($E$108:$F919,"")-COUNT($H$108:$H919)+1,0)=X919,"",INDEX(Mal!J$9:J$431,COUNTIF($E$108:$F919,"")-COUNT($H$108:$H919)+1,0)),"")</f>
        <v>#N/A</v>
      </c>
      <c r="Y920" s="39" t="e">
        <f>IF(AND(Y919="",$H920=$H919),"",IF(VLOOKUP($H920,Mal!$A$9:$T$431,20,0)='Sales Orders'!Y919,"",VLOOKUP($H920,Mal!$A$9:$T$431,20,0)))</f>
        <v>#N/A</v>
      </c>
      <c r="Z920" s="39" t="e">
        <f t="shared" si="49"/>
        <v>#N/A</v>
      </c>
    </row>
    <row r="921" spans="1:26">
      <c r="A921" t="str">
        <f>IFERROR(IF(VLOOKUP(H921,Mal!$A$9:$A$431,1,0),"","END"),"END")</f>
        <v>END</v>
      </c>
      <c r="B921" s="39" t="e">
        <f>IF($E921="",IF(INDEX(Mal!$D$9:$D$431,COUNTIF($E$108:$F920,"")-COUNT($H$108:$H920)+1,0)=B920,"",INDEX(Mal!$D$9:$D$431,COUNTIF($E$108:$F920,"")-COUNT($H$108:$H920)+1,0)),"")</f>
        <v>#N/A</v>
      </c>
      <c r="C921" s="39" t="e">
        <f t="shared" si="50"/>
        <v>#N/A</v>
      </c>
      <c r="D921" s="39" t="e">
        <f>IF($E921="",IF(INDEX(Mal!$F$9:$F$431,COUNTIF($E$108:$F920,"")-COUNT($H$108:$H920)+1,0)=D920,"",INDEX(Mal!$F$9:$F$431,COUNTIF($E$108:$F920,"")-COUNT($H$108:$H920)+1,0)),"")</f>
        <v>#N/A</v>
      </c>
      <c r="E921" s="39" t="e">
        <f>IF(AND(E920="",$H921=$H920),"",IF(VLOOKUP(H921,Mal!$A$9:$B$431,2,0)='Sales Orders'!E920,"",VLOOKUP($H921,Mal!$A$9:$B$431,2,0)))</f>
        <v>#N/A</v>
      </c>
      <c r="F921" s="39" t="e">
        <f>IF($E921="",IF(INDEX(Mal!$C$9:$C$431,COUNTIF($E$108:$F920,"")-COUNT($H$108:$H920)+1,0)=F920,"",INDEX(Mal!$C$9:$C$431,COUNTIF($E$108:$F920,"")-COUNT($H$108:$H920)+1,0)),"")</f>
        <v>#N/A</v>
      </c>
      <c r="G921" s="39" t="e">
        <f t="shared" si="51"/>
        <v>#N/A</v>
      </c>
      <c r="H921" s="39">
        <f>IF(COUNTIF(Mal!$A$9:$A$431,'Sales Orders'!H920)+COUNTIFS(Mal!$A$9:$A$431,H920,Mal!$B$9:$B$431,"&lt;&gt;")+COUNTIFS(Mal!$A$9:$A$431,H920,Mal!$C$9:$C$431,"&lt;&gt;")=COUNTIF('Sales Orders'!$H$108:H920,'Sales Orders'!H920),'Sales Orders'!H920+1,'Sales Orders'!H920)</f>
        <v>2</v>
      </c>
      <c r="I921" s="39" t="e">
        <f>IF(E921="","",IF(Mal!$C$5="","",Mal!$C$5))</f>
        <v>#N/A</v>
      </c>
      <c r="J921" s="39" t="e">
        <f>IF(AND(J920="",$H921=$H920),"",IF(VLOOKUP($H921,Mal!$A$9:$H$431,7,0)='Sales Orders'!J920,"",VLOOKUP($H921,Mal!$A$9:$H$431,7,0)))</f>
        <v>#N/A</v>
      </c>
      <c r="K921" s="39" t="e">
        <f>IF(AND(K920="",$H921=$H920),"",IF(VLOOKUP($H921,Mal!$A$9:$H$431,8,0)='Sales Orders'!K920,"",VLOOKUP($H921,Mal!$A$9:$H$431,8,0)))</f>
        <v>#N/A</v>
      </c>
      <c r="L921" s="39" t="e">
        <f>IF(E921="","",IF(Mal!$C$6="","",Mal!$C$6))</f>
        <v>#N/A</v>
      </c>
      <c r="M921" s="39" t="e">
        <f>IF($E921="",IF(INDEX(Mal!K$9:K$431,COUNTIF($E$108:$F920,"")-COUNT($H$108:$H920)+1,0)=M920,"",INDEX(Mal!K$9:K$431,COUNTIF($E$108:$F920,"")-COUNT($H$108:$H920)+1,0)),"")</f>
        <v>#N/A</v>
      </c>
      <c r="N921" s="39" t="e">
        <f>IF($E921="",IF(INDEX(Mal!L$9:L$431,COUNTIF($E$108:$F920,"")-COUNT($H$108:$H920)+1,0)=N920,"",INDEX(Mal!L$9:L$431,COUNTIF($E$108:$F920,"")-COUNT($H$108:$H920)+1,0)),"")</f>
        <v>#N/A</v>
      </c>
      <c r="O921" s="39" t="e">
        <f>IF($E921="",IF(INDEX(Mal!M$9:M$431,COUNTIF($E$108:$F920,"")-COUNT($H$108:$H920)+1,0)=O920,"",INDEX(Mal!M$9:M$431,COUNTIF($E$108:$F920,"")-COUNT($H$108:$H920)+1,0)),"")</f>
        <v>#N/A</v>
      </c>
      <c r="P921" s="39" t="e">
        <f>IF($E921="",IF(INDEX(Mal!N$9:N$431,COUNTIF($E$108:$F920,"")-COUNT($H$108:$H920)+1,0)=P920,"",INDEX(Mal!N$9:N$431,COUNTIF($E$108:$F920,"")-COUNT($H$108:$H920)+1,0)),"")</f>
        <v>#N/A</v>
      </c>
      <c r="Q921" s="39" t="e">
        <f>IF($E921="",IF(INDEX(Mal!O$9:O$431,COUNTIF($E$108:$F920,"")-COUNT($H$108:$H920)+1,0)=Q920,"",INDEX(Mal!O$9:O$431,COUNTIF($E$108:$F920,"")-COUNT($H$108:$H920)+1,0)),"")</f>
        <v>#N/A</v>
      </c>
      <c r="R921" s="39" t="e">
        <f>IF($E921="",IF(INDEX(Mal!P$9:P$431,COUNTIF($E$108:$F920,"")-COUNT($H$108:$H920)+1,0)=R920,"",INDEX(Mal!P$9:P$431,COUNTIF($E$108:$F920,"")-COUNT($H$108:$H920)+1,0)),"")</f>
        <v>#N/A</v>
      </c>
      <c r="S921" s="39" t="e">
        <f>IF($E921="",IF(INDEX(Mal!Q$9:Q$431,COUNTIF($E$108:$F920,"")-COUNT($H$108:$H920)+1,0)=S920,"",INDEX(Mal!Q$9:Q$431,COUNTIF($E$108:$F920,"")-COUNT($H$108:$H920)+1,0)),"")</f>
        <v>#N/A</v>
      </c>
      <c r="T921" s="39" t="e">
        <f>IF($E921="",IF(INDEX(Mal!R$9:R$431,COUNTIF($E$108:$F920,"")-COUNT($H$108:$H920)+1,0)=T920,"",INDEX(Mal!R$9:R$431,COUNTIF($E$108:$F920,"")-COUNT($H$108:$H920)+1,0)),"")</f>
        <v>#N/A</v>
      </c>
      <c r="U921" s="39" t="e">
        <f>IF($E921="",IF(INDEX(Mal!S$9:S$431,COUNTIF($E$108:$F920,"")-COUNT($H$108:$H920)+1,0)=U920,"",INDEX(Mal!S$9:S$431,COUNTIF($E$108:$F920,"")-COUNT($H$108:$H920)+1,0)),"")</f>
        <v>#N/A</v>
      </c>
      <c r="V921" s="39" t="e">
        <f t="shared" si="48"/>
        <v>#N/A</v>
      </c>
      <c r="W921" s="39" t="e">
        <f>IF(IF(AND(E921="",F921=""),INDEX(Mal!I$9:I$431,(COUNT($H$108:$H921)-COUNTIF($V$108:$V921,"")),0),"")="","",IF(AND(E921="",F921=""),INDEX(Mal!I$9:I$431,(COUNT($H$108:$H921)-COUNTIF($V$108:$V921,"")),0),""))</f>
        <v>#N/A</v>
      </c>
      <c r="X921" s="39" t="e">
        <f>IF($E921="",IF(INDEX(Mal!J$9:J$431,COUNTIF($E$108:$F920,"")-COUNT($H$108:$H920)+1,0)=X920,"",INDEX(Mal!J$9:J$431,COUNTIF($E$108:$F920,"")-COUNT($H$108:$H920)+1,0)),"")</f>
        <v>#N/A</v>
      </c>
      <c r="Y921" s="39" t="e">
        <f>IF(AND(Y920="",$H921=$H920),"",IF(VLOOKUP($H921,Mal!$A$9:$T$431,20,0)='Sales Orders'!Y920,"",VLOOKUP($H921,Mal!$A$9:$T$431,20,0)))</f>
        <v>#N/A</v>
      </c>
      <c r="Z921" s="39" t="e">
        <f t="shared" si="49"/>
        <v>#N/A</v>
      </c>
    </row>
    <row r="922" spans="1:26">
      <c r="A922" t="str">
        <f>IFERROR(IF(VLOOKUP(H922,Mal!$A$9:$A$431,1,0),"","END"),"END")</f>
        <v>END</v>
      </c>
      <c r="B922" s="39" t="e">
        <f>IF($E922="",IF(INDEX(Mal!$D$9:$D$431,COUNTIF($E$108:$F921,"")-COUNT($H$108:$H921)+1,0)=B921,"",INDEX(Mal!$D$9:$D$431,COUNTIF($E$108:$F921,"")-COUNT($H$108:$H921)+1,0)),"")</f>
        <v>#N/A</v>
      </c>
      <c r="C922" s="39" t="e">
        <f t="shared" si="50"/>
        <v>#N/A</v>
      </c>
      <c r="D922" s="39" t="e">
        <f>IF($E922="",IF(INDEX(Mal!$F$9:$F$431,COUNTIF($E$108:$F921,"")-COUNT($H$108:$H921)+1,0)=D921,"",INDEX(Mal!$F$9:$F$431,COUNTIF($E$108:$F921,"")-COUNT($H$108:$H921)+1,0)),"")</f>
        <v>#N/A</v>
      </c>
      <c r="E922" s="39" t="e">
        <f>IF(AND(E921="",$H922=$H921),"",IF(VLOOKUP(H922,Mal!$A$9:$B$431,2,0)='Sales Orders'!E921,"",VLOOKUP($H922,Mal!$A$9:$B$431,2,0)))</f>
        <v>#N/A</v>
      </c>
      <c r="F922" s="39" t="e">
        <f>IF($E922="",IF(INDEX(Mal!$C$9:$C$431,COUNTIF($E$108:$F921,"")-COUNT($H$108:$H921)+1,0)=F921,"",INDEX(Mal!$C$9:$C$431,COUNTIF($E$108:$F921,"")-COUNT($H$108:$H921)+1,0)),"")</f>
        <v>#N/A</v>
      </c>
      <c r="G922" s="39" t="e">
        <f t="shared" si="51"/>
        <v>#N/A</v>
      </c>
      <c r="H922" s="39">
        <f>IF(COUNTIF(Mal!$A$9:$A$431,'Sales Orders'!H921)+COUNTIFS(Mal!$A$9:$A$431,H921,Mal!$B$9:$B$431,"&lt;&gt;")+COUNTIFS(Mal!$A$9:$A$431,H921,Mal!$C$9:$C$431,"&lt;&gt;")=COUNTIF('Sales Orders'!$H$108:H921,'Sales Orders'!H921),'Sales Orders'!H921+1,'Sales Orders'!H921)</f>
        <v>2</v>
      </c>
      <c r="I922" s="39" t="e">
        <f>IF(E922="","",IF(Mal!$C$5="","",Mal!$C$5))</f>
        <v>#N/A</v>
      </c>
      <c r="J922" s="39" t="e">
        <f>IF(AND(J921="",$H922=$H921),"",IF(VLOOKUP($H922,Mal!$A$9:$H$431,7,0)='Sales Orders'!J921,"",VLOOKUP($H922,Mal!$A$9:$H$431,7,0)))</f>
        <v>#N/A</v>
      </c>
      <c r="K922" s="39" t="e">
        <f>IF(AND(K921="",$H922=$H921),"",IF(VLOOKUP($H922,Mal!$A$9:$H$431,8,0)='Sales Orders'!K921,"",VLOOKUP($H922,Mal!$A$9:$H$431,8,0)))</f>
        <v>#N/A</v>
      </c>
      <c r="L922" s="39" t="e">
        <f>IF(E922="","",IF(Mal!$C$6="","",Mal!$C$6))</f>
        <v>#N/A</v>
      </c>
      <c r="M922" s="39" t="e">
        <f>IF($E922="",IF(INDEX(Mal!K$9:K$431,COUNTIF($E$108:$F921,"")-COUNT($H$108:$H921)+1,0)=M921,"",INDEX(Mal!K$9:K$431,COUNTIF($E$108:$F921,"")-COUNT($H$108:$H921)+1,0)),"")</f>
        <v>#N/A</v>
      </c>
      <c r="N922" s="39" t="e">
        <f>IF($E922="",IF(INDEX(Mal!L$9:L$431,COUNTIF($E$108:$F921,"")-COUNT($H$108:$H921)+1,0)=N921,"",INDEX(Mal!L$9:L$431,COUNTIF($E$108:$F921,"")-COUNT($H$108:$H921)+1,0)),"")</f>
        <v>#N/A</v>
      </c>
      <c r="O922" s="39" t="e">
        <f>IF($E922="",IF(INDEX(Mal!M$9:M$431,COUNTIF($E$108:$F921,"")-COUNT($H$108:$H921)+1,0)=O921,"",INDEX(Mal!M$9:M$431,COUNTIF($E$108:$F921,"")-COUNT($H$108:$H921)+1,0)),"")</f>
        <v>#N/A</v>
      </c>
      <c r="P922" s="39" t="e">
        <f>IF($E922="",IF(INDEX(Mal!N$9:N$431,COUNTIF($E$108:$F921,"")-COUNT($H$108:$H921)+1,0)=P921,"",INDEX(Mal!N$9:N$431,COUNTIF($E$108:$F921,"")-COUNT($H$108:$H921)+1,0)),"")</f>
        <v>#N/A</v>
      </c>
      <c r="Q922" s="39" t="e">
        <f>IF($E922="",IF(INDEX(Mal!O$9:O$431,COUNTIF($E$108:$F921,"")-COUNT($H$108:$H921)+1,0)=Q921,"",INDEX(Mal!O$9:O$431,COUNTIF($E$108:$F921,"")-COUNT($H$108:$H921)+1,0)),"")</f>
        <v>#N/A</v>
      </c>
      <c r="R922" s="39" t="e">
        <f>IF($E922="",IF(INDEX(Mal!P$9:P$431,COUNTIF($E$108:$F921,"")-COUNT($H$108:$H921)+1,0)=R921,"",INDEX(Mal!P$9:P$431,COUNTIF($E$108:$F921,"")-COUNT($H$108:$H921)+1,0)),"")</f>
        <v>#N/A</v>
      </c>
      <c r="S922" s="39" t="e">
        <f>IF($E922="",IF(INDEX(Mal!Q$9:Q$431,COUNTIF($E$108:$F921,"")-COUNT($H$108:$H921)+1,0)=S921,"",INDEX(Mal!Q$9:Q$431,COUNTIF($E$108:$F921,"")-COUNT($H$108:$H921)+1,0)),"")</f>
        <v>#N/A</v>
      </c>
      <c r="T922" s="39" t="e">
        <f>IF($E922="",IF(INDEX(Mal!R$9:R$431,COUNTIF($E$108:$F921,"")-COUNT($H$108:$H921)+1,0)=T921,"",INDEX(Mal!R$9:R$431,COUNTIF($E$108:$F921,"")-COUNT($H$108:$H921)+1,0)),"")</f>
        <v>#N/A</v>
      </c>
      <c r="U922" s="39" t="e">
        <f>IF($E922="",IF(INDEX(Mal!S$9:S$431,COUNTIF($E$108:$F921,"")-COUNT($H$108:$H921)+1,0)=U921,"",INDEX(Mal!S$9:S$431,COUNTIF($E$108:$F921,"")-COUNT($H$108:$H921)+1,0)),"")</f>
        <v>#N/A</v>
      </c>
      <c r="V922" s="39" t="e">
        <f t="shared" si="48"/>
        <v>#N/A</v>
      </c>
      <c r="W922" s="39" t="e">
        <f>IF(IF(AND(E922="",F922=""),INDEX(Mal!I$9:I$431,(COUNT($H$108:$H922)-COUNTIF($V$108:$V922,"")),0),"")="","",IF(AND(E922="",F922=""),INDEX(Mal!I$9:I$431,(COUNT($H$108:$H922)-COUNTIF($V$108:$V922,"")),0),""))</f>
        <v>#N/A</v>
      </c>
      <c r="X922" s="39" t="e">
        <f>IF($E922="",IF(INDEX(Mal!J$9:J$431,COUNTIF($E$108:$F921,"")-COUNT($H$108:$H921)+1,0)=X921,"",INDEX(Mal!J$9:J$431,COUNTIF($E$108:$F921,"")-COUNT($H$108:$H921)+1,0)),"")</f>
        <v>#N/A</v>
      </c>
      <c r="Y922" s="39" t="e">
        <f>IF(AND(Y921="",$H922=$H921),"",IF(VLOOKUP($H922,Mal!$A$9:$T$431,20,0)='Sales Orders'!Y921,"",VLOOKUP($H922,Mal!$A$9:$T$431,20,0)))</f>
        <v>#N/A</v>
      </c>
      <c r="Z922" s="39" t="e">
        <f t="shared" si="49"/>
        <v>#N/A</v>
      </c>
    </row>
    <row r="923" spans="1:26">
      <c r="A923" t="str">
        <f>IFERROR(IF(VLOOKUP(H923,Mal!$A$9:$A$431,1,0),"","END"),"END")</f>
        <v>END</v>
      </c>
      <c r="B923" s="39" t="e">
        <f>IF($E923="",IF(INDEX(Mal!$D$9:$D$431,COUNTIF($E$108:$F922,"")-COUNT($H$108:$H922)+1,0)=B922,"",INDEX(Mal!$D$9:$D$431,COUNTIF($E$108:$F922,"")-COUNT($H$108:$H922)+1,0)),"")</f>
        <v>#N/A</v>
      </c>
      <c r="C923" s="39" t="e">
        <f t="shared" si="50"/>
        <v>#N/A</v>
      </c>
      <c r="D923" s="39" t="e">
        <f>IF($E923="",IF(INDEX(Mal!$F$9:$F$431,COUNTIF($E$108:$F922,"")-COUNT($H$108:$H922)+1,0)=D922,"",INDEX(Mal!$F$9:$F$431,COUNTIF($E$108:$F922,"")-COUNT($H$108:$H922)+1,0)),"")</f>
        <v>#N/A</v>
      </c>
      <c r="E923" s="39" t="e">
        <f>IF(AND(E922="",$H923=$H922),"",IF(VLOOKUP(H923,Mal!$A$9:$B$431,2,0)='Sales Orders'!E922,"",VLOOKUP($H923,Mal!$A$9:$B$431,2,0)))</f>
        <v>#N/A</v>
      </c>
      <c r="F923" s="39" t="e">
        <f>IF($E923="",IF(INDEX(Mal!$C$9:$C$431,COUNTIF($E$108:$F922,"")-COUNT($H$108:$H922)+1,0)=F922,"",INDEX(Mal!$C$9:$C$431,COUNTIF($E$108:$F922,"")-COUNT($H$108:$H922)+1,0)),"")</f>
        <v>#N/A</v>
      </c>
      <c r="G923" s="39" t="e">
        <f t="shared" si="51"/>
        <v>#N/A</v>
      </c>
      <c r="H923" s="39">
        <f>IF(COUNTIF(Mal!$A$9:$A$431,'Sales Orders'!H922)+COUNTIFS(Mal!$A$9:$A$431,H922,Mal!$B$9:$B$431,"&lt;&gt;")+COUNTIFS(Mal!$A$9:$A$431,H922,Mal!$C$9:$C$431,"&lt;&gt;")=COUNTIF('Sales Orders'!$H$108:H922,'Sales Orders'!H922),'Sales Orders'!H922+1,'Sales Orders'!H922)</f>
        <v>2</v>
      </c>
      <c r="I923" s="39" t="e">
        <f>IF(E923="","",IF(Mal!$C$5="","",Mal!$C$5))</f>
        <v>#N/A</v>
      </c>
      <c r="J923" s="39" t="e">
        <f>IF(AND(J922="",$H923=$H922),"",IF(VLOOKUP($H923,Mal!$A$9:$H$431,7,0)='Sales Orders'!J922,"",VLOOKUP($H923,Mal!$A$9:$H$431,7,0)))</f>
        <v>#N/A</v>
      </c>
      <c r="K923" s="39" t="e">
        <f>IF(AND(K922="",$H923=$H922),"",IF(VLOOKUP($H923,Mal!$A$9:$H$431,8,0)='Sales Orders'!K922,"",VLOOKUP($H923,Mal!$A$9:$H$431,8,0)))</f>
        <v>#N/A</v>
      </c>
      <c r="L923" s="39" t="e">
        <f>IF(E923="","",IF(Mal!$C$6="","",Mal!$C$6))</f>
        <v>#N/A</v>
      </c>
      <c r="M923" s="39" t="e">
        <f>IF($E923="",IF(INDEX(Mal!K$9:K$431,COUNTIF($E$108:$F922,"")-COUNT($H$108:$H922)+1,0)=M922,"",INDEX(Mal!K$9:K$431,COUNTIF($E$108:$F922,"")-COUNT($H$108:$H922)+1,0)),"")</f>
        <v>#N/A</v>
      </c>
      <c r="N923" s="39" t="e">
        <f>IF($E923="",IF(INDEX(Mal!L$9:L$431,COUNTIF($E$108:$F922,"")-COUNT($H$108:$H922)+1,0)=N922,"",INDEX(Mal!L$9:L$431,COUNTIF($E$108:$F922,"")-COUNT($H$108:$H922)+1,0)),"")</f>
        <v>#N/A</v>
      </c>
      <c r="O923" s="39" t="e">
        <f>IF($E923="",IF(INDEX(Mal!M$9:M$431,COUNTIF($E$108:$F922,"")-COUNT($H$108:$H922)+1,0)=O922,"",INDEX(Mal!M$9:M$431,COUNTIF($E$108:$F922,"")-COUNT($H$108:$H922)+1,0)),"")</f>
        <v>#N/A</v>
      </c>
      <c r="P923" s="39" t="e">
        <f>IF($E923="",IF(INDEX(Mal!N$9:N$431,COUNTIF($E$108:$F922,"")-COUNT($H$108:$H922)+1,0)=P922,"",INDEX(Mal!N$9:N$431,COUNTIF($E$108:$F922,"")-COUNT($H$108:$H922)+1,0)),"")</f>
        <v>#N/A</v>
      </c>
      <c r="Q923" s="39" t="e">
        <f>IF($E923="",IF(INDEX(Mal!O$9:O$431,COUNTIF($E$108:$F922,"")-COUNT($H$108:$H922)+1,0)=Q922,"",INDEX(Mal!O$9:O$431,COUNTIF($E$108:$F922,"")-COUNT($H$108:$H922)+1,0)),"")</f>
        <v>#N/A</v>
      </c>
      <c r="R923" s="39" t="e">
        <f>IF($E923="",IF(INDEX(Mal!P$9:P$431,COUNTIF($E$108:$F922,"")-COUNT($H$108:$H922)+1,0)=R922,"",INDEX(Mal!P$9:P$431,COUNTIF($E$108:$F922,"")-COUNT($H$108:$H922)+1,0)),"")</f>
        <v>#N/A</v>
      </c>
      <c r="S923" s="39" t="e">
        <f>IF($E923="",IF(INDEX(Mal!Q$9:Q$431,COUNTIF($E$108:$F922,"")-COUNT($H$108:$H922)+1,0)=S922,"",INDEX(Mal!Q$9:Q$431,COUNTIF($E$108:$F922,"")-COUNT($H$108:$H922)+1,0)),"")</f>
        <v>#N/A</v>
      </c>
      <c r="T923" s="39" t="e">
        <f>IF($E923="",IF(INDEX(Mal!R$9:R$431,COUNTIF($E$108:$F922,"")-COUNT($H$108:$H922)+1,0)=T922,"",INDEX(Mal!R$9:R$431,COUNTIF($E$108:$F922,"")-COUNT($H$108:$H922)+1,0)),"")</f>
        <v>#N/A</v>
      </c>
      <c r="U923" s="39" t="e">
        <f>IF($E923="",IF(INDEX(Mal!S$9:S$431,COUNTIF($E$108:$F922,"")-COUNT($H$108:$H922)+1,0)=U922,"",INDEX(Mal!S$9:S$431,COUNTIF($E$108:$F922,"")-COUNT($H$108:$H922)+1,0)),"")</f>
        <v>#N/A</v>
      </c>
      <c r="V923" s="39" t="e">
        <f t="shared" si="48"/>
        <v>#N/A</v>
      </c>
      <c r="W923" s="39" t="e">
        <f>IF(IF(AND(E923="",F923=""),INDEX(Mal!I$9:I$431,(COUNT($H$108:$H923)-COUNTIF($V$108:$V923,"")),0),"")="","",IF(AND(E923="",F923=""),INDEX(Mal!I$9:I$431,(COUNT($H$108:$H923)-COUNTIF($V$108:$V923,"")),0),""))</f>
        <v>#N/A</v>
      </c>
      <c r="X923" s="39" t="e">
        <f>IF($E923="",IF(INDEX(Mal!J$9:J$431,COUNTIF($E$108:$F922,"")-COUNT($H$108:$H922)+1,0)=X922,"",INDEX(Mal!J$9:J$431,COUNTIF($E$108:$F922,"")-COUNT($H$108:$H922)+1,0)),"")</f>
        <v>#N/A</v>
      </c>
      <c r="Y923" s="39" t="e">
        <f>IF(AND(Y922="",$H923=$H922),"",IF(VLOOKUP($H923,Mal!$A$9:$T$431,20,0)='Sales Orders'!Y922,"",VLOOKUP($H923,Mal!$A$9:$T$431,20,0)))</f>
        <v>#N/A</v>
      </c>
      <c r="Z923" s="39" t="e">
        <f t="shared" si="49"/>
        <v>#N/A</v>
      </c>
    </row>
    <row r="924" spans="1:26">
      <c r="A924" t="str">
        <f>IFERROR(IF(VLOOKUP(H924,Mal!$A$9:$A$431,1,0),"","END"),"END")</f>
        <v>END</v>
      </c>
      <c r="B924" s="39" t="e">
        <f>IF($E924="",IF(INDEX(Mal!$D$9:$D$431,COUNTIF($E$108:$F923,"")-COUNT($H$108:$H923)+1,0)=B923,"",INDEX(Mal!$D$9:$D$431,COUNTIF($E$108:$F923,"")-COUNT($H$108:$H923)+1,0)),"")</f>
        <v>#N/A</v>
      </c>
      <c r="C924" s="39" t="e">
        <f t="shared" si="50"/>
        <v>#N/A</v>
      </c>
      <c r="D924" s="39" t="e">
        <f>IF($E924="",IF(INDEX(Mal!$F$9:$F$431,COUNTIF($E$108:$F923,"")-COUNT($H$108:$H923)+1,0)=D923,"",INDEX(Mal!$F$9:$F$431,COUNTIF($E$108:$F923,"")-COUNT($H$108:$H923)+1,0)),"")</f>
        <v>#N/A</v>
      </c>
      <c r="E924" s="39" t="e">
        <f>IF(AND(E923="",$H924=$H923),"",IF(VLOOKUP(H924,Mal!$A$9:$B$431,2,0)='Sales Orders'!E923,"",VLOOKUP($H924,Mal!$A$9:$B$431,2,0)))</f>
        <v>#N/A</v>
      </c>
      <c r="F924" s="39" t="e">
        <f>IF($E924="",IF(INDEX(Mal!$C$9:$C$431,COUNTIF($E$108:$F923,"")-COUNT($H$108:$H923)+1,0)=F923,"",INDEX(Mal!$C$9:$C$431,COUNTIF($E$108:$F923,"")-COUNT($H$108:$H923)+1,0)),"")</f>
        <v>#N/A</v>
      </c>
      <c r="G924" s="39" t="e">
        <f t="shared" si="51"/>
        <v>#N/A</v>
      </c>
      <c r="H924" s="39">
        <f>IF(COUNTIF(Mal!$A$9:$A$431,'Sales Orders'!H923)+COUNTIFS(Mal!$A$9:$A$431,H923,Mal!$B$9:$B$431,"&lt;&gt;")+COUNTIFS(Mal!$A$9:$A$431,H923,Mal!$C$9:$C$431,"&lt;&gt;")=COUNTIF('Sales Orders'!$H$108:H923,'Sales Orders'!H923),'Sales Orders'!H923+1,'Sales Orders'!H923)</f>
        <v>2</v>
      </c>
      <c r="I924" s="39" t="e">
        <f>IF(E924="","",IF(Mal!$C$5="","",Mal!$C$5))</f>
        <v>#N/A</v>
      </c>
      <c r="J924" s="39" t="e">
        <f>IF(AND(J923="",$H924=$H923),"",IF(VLOOKUP($H924,Mal!$A$9:$H$431,7,0)='Sales Orders'!J923,"",VLOOKUP($H924,Mal!$A$9:$H$431,7,0)))</f>
        <v>#N/A</v>
      </c>
      <c r="K924" s="39" t="e">
        <f>IF(AND(K923="",$H924=$H923),"",IF(VLOOKUP($H924,Mal!$A$9:$H$431,8,0)='Sales Orders'!K923,"",VLOOKUP($H924,Mal!$A$9:$H$431,8,0)))</f>
        <v>#N/A</v>
      </c>
      <c r="L924" s="39" t="e">
        <f>IF(E924="","",IF(Mal!$C$6="","",Mal!$C$6))</f>
        <v>#N/A</v>
      </c>
      <c r="M924" s="39" t="e">
        <f>IF($E924="",IF(INDEX(Mal!K$9:K$431,COUNTIF($E$108:$F923,"")-COUNT($H$108:$H923)+1,0)=M923,"",INDEX(Mal!K$9:K$431,COUNTIF($E$108:$F923,"")-COUNT($H$108:$H923)+1,0)),"")</f>
        <v>#N/A</v>
      </c>
      <c r="N924" s="39" t="e">
        <f>IF($E924="",IF(INDEX(Mal!L$9:L$431,COUNTIF($E$108:$F923,"")-COUNT($H$108:$H923)+1,0)=N923,"",INDEX(Mal!L$9:L$431,COUNTIF($E$108:$F923,"")-COUNT($H$108:$H923)+1,0)),"")</f>
        <v>#N/A</v>
      </c>
      <c r="O924" s="39" t="e">
        <f>IF($E924="",IF(INDEX(Mal!M$9:M$431,COUNTIF($E$108:$F923,"")-COUNT($H$108:$H923)+1,0)=O923,"",INDEX(Mal!M$9:M$431,COUNTIF($E$108:$F923,"")-COUNT($H$108:$H923)+1,0)),"")</f>
        <v>#N/A</v>
      </c>
      <c r="P924" s="39" t="e">
        <f>IF($E924="",IF(INDEX(Mal!N$9:N$431,COUNTIF($E$108:$F923,"")-COUNT($H$108:$H923)+1,0)=P923,"",INDEX(Mal!N$9:N$431,COUNTIF($E$108:$F923,"")-COUNT($H$108:$H923)+1,0)),"")</f>
        <v>#N/A</v>
      </c>
      <c r="Q924" s="39" t="e">
        <f>IF($E924="",IF(INDEX(Mal!O$9:O$431,COUNTIF($E$108:$F923,"")-COUNT($H$108:$H923)+1,0)=Q923,"",INDEX(Mal!O$9:O$431,COUNTIF($E$108:$F923,"")-COUNT($H$108:$H923)+1,0)),"")</f>
        <v>#N/A</v>
      </c>
      <c r="R924" s="39" t="e">
        <f>IF($E924="",IF(INDEX(Mal!P$9:P$431,COUNTIF($E$108:$F923,"")-COUNT($H$108:$H923)+1,0)=R923,"",INDEX(Mal!P$9:P$431,COUNTIF($E$108:$F923,"")-COUNT($H$108:$H923)+1,0)),"")</f>
        <v>#N/A</v>
      </c>
      <c r="S924" s="39" t="e">
        <f>IF($E924="",IF(INDEX(Mal!Q$9:Q$431,COUNTIF($E$108:$F923,"")-COUNT($H$108:$H923)+1,0)=S923,"",INDEX(Mal!Q$9:Q$431,COUNTIF($E$108:$F923,"")-COUNT($H$108:$H923)+1,0)),"")</f>
        <v>#N/A</v>
      </c>
      <c r="T924" s="39" t="e">
        <f>IF($E924="",IF(INDEX(Mal!R$9:R$431,COUNTIF($E$108:$F923,"")-COUNT($H$108:$H923)+1,0)=T923,"",INDEX(Mal!R$9:R$431,COUNTIF($E$108:$F923,"")-COUNT($H$108:$H923)+1,0)),"")</f>
        <v>#N/A</v>
      </c>
      <c r="U924" s="39" t="e">
        <f>IF($E924="",IF(INDEX(Mal!S$9:S$431,COUNTIF($E$108:$F923,"")-COUNT($H$108:$H923)+1,0)=U923,"",INDEX(Mal!S$9:S$431,COUNTIF($E$108:$F923,"")-COUNT($H$108:$H923)+1,0)),"")</f>
        <v>#N/A</v>
      </c>
      <c r="V924" s="39" t="e">
        <f t="shared" si="48"/>
        <v>#N/A</v>
      </c>
      <c r="W924" s="39" t="e">
        <f>IF(IF(AND(E924="",F924=""),INDEX(Mal!I$9:I$431,(COUNT($H$108:$H924)-COUNTIF($V$108:$V924,"")),0),"")="","",IF(AND(E924="",F924=""),INDEX(Mal!I$9:I$431,(COUNT($H$108:$H924)-COUNTIF($V$108:$V924,"")),0),""))</f>
        <v>#N/A</v>
      </c>
      <c r="X924" s="39" t="e">
        <f>IF($E924="",IF(INDEX(Mal!J$9:J$431,COUNTIF($E$108:$F923,"")-COUNT($H$108:$H923)+1,0)=X923,"",INDEX(Mal!J$9:J$431,COUNTIF($E$108:$F923,"")-COUNT($H$108:$H923)+1,0)),"")</f>
        <v>#N/A</v>
      </c>
      <c r="Y924" s="39" t="e">
        <f>IF(AND(Y923="",$H924=$H923),"",IF(VLOOKUP($H924,Mal!$A$9:$T$431,20,0)='Sales Orders'!Y923,"",VLOOKUP($H924,Mal!$A$9:$T$431,20,0)))</f>
        <v>#N/A</v>
      </c>
      <c r="Z924" s="39" t="e">
        <f t="shared" si="49"/>
        <v>#N/A</v>
      </c>
    </row>
    <row r="925" spans="1:26">
      <c r="A925" t="str">
        <f>IFERROR(IF(VLOOKUP(H925,Mal!$A$9:$A$431,1,0),"","END"),"END")</f>
        <v>END</v>
      </c>
      <c r="B925" s="39" t="e">
        <f>IF($E925="",IF(INDEX(Mal!$D$9:$D$431,COUNTIF($E$108:$F924,"")-COUNT($H$108:$H924)+1,0)=B924,"",INDEX(Mal!$D$9:$D$431,COUNTIF($E$108:$F924,"")-COUNT($H$108:$H924)+1,0)),"")</f>
        <v>#N/A</v>
      </c>
      <c r="C925" s="39" t="e">
        <f t="shared" si="50"/>
        <v>#N/A</v>
      </c>
      <c r="D925" s="39" t="e">
        <f>IF($E925="",IF(INDEX(Mal!$F$9:$F$431,COUNTIF($E$108:$F924,"")-COUNT($H$108:$H924)+1,0)=D924,"",INDEX(Mal!$F$9:$F$431,COUNTIF($E$108:$F924,"")-COUNT($H$108:$H924)+1,0)),"")</f>
        <v>#N/A</v>
      </c>
      <c r="E925" s="39" t="e">
        <f>IF(AND(E924="",$H925=$H924),"",IF(VLOOKUP(H925,Mal!$A$9:$B$431,2,0)='Sales Orders'!E924,"",VLOOKUP($H925,Mal!$A$9:$B$431,2,0)))</f>
        <v>#N/A</v>
      </c>
      <c r="F925" s="39" t="e">
        <f>IF($E925="",IF(INDEX(Mal!$C$9:$C$431,COUNTIF($E$108:$F924,"")-COUNT($H$108:$H924)+1,0)=F924,"",INDEX(Mal!$C$9:$C$431,COUNTIF($E$108:$F924,"")-COUNT($H$108:$H924)+1,0)),"")</f>
        <v>#N/A</v>
      </c>
      <c r="G925" s="39" t="e">
        <f t="shared" si="51"/>
        <v>#N/A</v>
      </c>
      <c r="H925" s="39">
        <f>IF(COUNTIF(Mal!$A$9:$A$431,'Sales Orders'!H924)+COUNTIFS(Mal!$A$9:$A$431,H924,Mal!$B$9:$B$431,"&lt;&gt;")+COUNTIFS(Mal!$A$9:$A$431,H924,Mal!$C$9:$C$431,"&lt;&gt;")=COUNTIF('Sales Orders'!$H$108:H924,'Sales Orders'!H924),'Sales Orders'!H924+1,'Sales Orders'!H924)</f>
        <v>2</v>
      </c>
      <c r="I925" s="39" t="e">
        <f>IF(E925="","",IF(Mal!$C$5="","",Mal!$C$5))</f>
        <v>#N/A</v>
      </c>
      <c r="J925" s="39" t="e">
        <f>IF(AND(J924="",$H925=$H924),"",IF(VLOOKUP($H925,Mal!$A$9:$H$431,7,0)='Sales Orders'!J924,"",VLOOKUP($H925,Mal!$A$9:$H$431,7,0)))</f>
        <v>#N/A</v>
      </c>
      <c r="K925" s="39" t="e">
        <f>IF(AND(K924="",$H925=$H924),"",IF(VLOOKUP($H925,Mal!$A$9:$H$431,8,0)='Sales Orders'!K924,"",VLOOKUP($H925,Mal!$A$9:$H$431,8,0)))</f>
        <v>#N/A</v>
      </c>
      <c r="L925" s="39" t="e">
        <f>IF(E925="","",IF(Mal!$C$6="","",Mal!$C$6))</f>
        <v>#N/A</v>
      </c>
      <c r="M925" s="39" t="e">
        <f>IF($E925="",IF(INDEX(Mal!K$9:K$431,COUNTIF($E$108:$F924,"")-COUNT($H$108:$H924)+1,0)=M924,"",INDEX(Mal!K$9:K$431,COUNTIF($E$108:$F924,"")-COUNT($H$108:$H924)+1,0)),"")</f>
        <v>#N/A</v>
      </c>
      <c r="N925" s="39" t="e">
        <f>IF($E925="",IF(INDEX(Mal!L$9:L$431,COUNTIF($E$108:$F924,"")-COUNT($H$108:$H924)+1,0)=N924,"",INDEX(Mal!L$9:L$431,COUNTIF($E$108:$F924,"")-COUNT($H$108:$H924)+1,0)),"")</f>
        <v>#N/A</v>
      </c>
      <c r="O925" s="39" t="e">
        <f>IF($E925="",IF(INDEX(Mal!M$9:M$431,COUNTIF($E$108:$F924,"")-COUNT($H$108:$H924)+1,0)=O924,"",INDEX(Mal!M$9:M$431,COUNTIF($E$108:$F924,"")-COUNT($H$108:$H924)+1,0)),"")</f>
        <v>#N/A</v>
      </c>
      <c r="P925" s="39" t="e">
        <f>IF($E925="",IF(INDEX(Mal!N$9:N$431,COUNTIF($E$108:$F924,"")-COUNT($H$108:$H924)+1,0)=P924,"",INDEX(Mal!N$9:N$431,COUNTIF($E$108:$F924,"")-COUNT($H$108:$H924)+1,0)),"")</f>
        <v>#N/A</v>
      </c>
      <c r="Q925" s="39" t="e">
        <f>IF($E925="",IF(INDEX(Mal!O$9:O$431,COUNTIF($E$108:$F924,"")-COUNT($H$108:$H924)+1,0)=Q924,"",INDEX(Mal!O$9:O$431,COUNTIF($E$108:$F924,"")-COUNT($H$108:$H924)+1,0)),"")</f>
        <v>#N/A</v>
      </c>
      <c r="R925" s="39" t="e">
        <f>IF($E925="",IF(INDEX(Mal!P$9:P$431,COUNTIF($E$108:$F924,"")-COUNT($H$108:$H924)+1,0)=R924,"",INDEX(Mal!P$9:P$431,COUNTIF($E$108:$F924,"")-COUNT($H$108:$H924)+1,0)),"")</f>
        <v>#N/A</v>
      </c>
      <c r="S925" s="39" t="e">
        <f>IF($E925="",IF(INDEX(Mal!Q$9:Q$431,COUNTIF($E$108:$F924,"")-COUNT($H$108:$H924)+1,0)=S924,"",INDEX(Mal!Q$9:Q$431,COUNTIF($E$108:$F924,"")-COUNT($H$108:$H924)+1,0)),"")</f>
        <v>#N/A</v>
      </c>
      <c r="T925" s="39" t="e">
        <f>IF($E925="",IF(INDEX(Mal!R$9:R$431,COUNTIF($E$108:$F924,"")-COUNT($H$108:$H924)+1,0)=T924,"",INDEX(Mal!R$9:R$431,COUNTIF($E$108:$F924,"")-COUNT($H$108:$H924)+1,0)),"")</f>
        <v>#N/A</v>
      </c>
      <c r="U925" s="39" t="e">
        <f>IF($E925="",IF(INDEX(Mal!S$9:S$431,COUNTIF($E$108:$F924,"")-COUNT($H$108:$H924)+1,0)=U924,"",INDEX(Mal!S$9:S$431,COUNTIF($E$108:$F924,"")-COUNT($H$108:$H924)+1,0)),"")</f>
        <v>#N/A</v>
      </c>
      <c r="V925" s="39" t="e">
        <f t="shared" si="48"/>
        <v>#N/A</v>
      </c>
      <c r="W925" s="39" t="e">
        <f>IF(IF(AND(E925="",F925=""),INDEX(Mal!I$9:I$431,(COUNT($H$108:$H925)-COUNTIF($V$108:$V925,"")),0),"")="","",IF(AND(E925="",F925=""),INDEX(Mal!I$9:I$431,(COUNT($H$108:$H925)-COUNTIF($V$108:$V925,"")),0),""))</f>
        <v>#N/A</v>
      </c>
      <c r="X925" s="39" t="e">
        <f>IF($E925="",IF(INDEX(Mal!J$9:J$431,COUNTIF($E$108:$F924,"")-COUNT($H$108:$H924)+1,0)=X924,"",INDEX(Mal!J$9:J$431,COUNTIF($E$108:$F924,"")-COUNT($H$108:$H924)+1,0)),"")</f>
        <v>#N/A</v>
      </c>
      <c r="Y925" s="39" t="e">
        <f>IF(AND(Y924="",$H925=$H924),"",IF(VLOOKUP($H925,Mal!$A$9:$T$431,20,0)='Sales Orders'!Y924,"",VLOOKUP($H925,Mal!$A$9:$T$431,20,0)))</f>
        <v>#N/A</v>
      </c>
      <c r="Z925" s="39" t="e">
        <f t="shared" si="49"/>
        <v>#N/A</v>
      </c>
    </row>
    <row r="926" spans="1:26">
      <c r="A926" t="str">
        <f>IFERROR(IF(VLOOKUP(H926,Mal!$A$9:$A$431,1,0),"","END"),"END")</f>
        <v>END</v>
      </c>
      <c r="B926" s="39" t="e">
        <f>IF($E926="",IF(INDEX(Mal!$D$9:$D$431,COUNTIF($E$108:$F925,"")-COUNT($H$108:$H925)+1,0)=B925,"",INDEX(Mal!$D$9:$D$431,COUNTIF($E$108:$F925,"")-COUNT($H$108:$H925)+1,0)),"")</f>
        <v>#N/A</v>
      </c>
      <c r="C926" s="39" t="e">
        <f t="shared" si="50"/>
        <v>#N/A</v>
      </c>
      <c r="D926" s="39" t="e">
        <f>IF($E926="",IF(INDEX(Mal!$F$9:$F$431,COUNTIF($E$108:$F925,"")-COUNT($H$108:$H925)+1,0)=D925,"",INDEX(Mal!$F$9:$F$431,COUNTIF($E$108:$F925,"")-COUNT($H$108:$H925)+1,0)),"")</f>
        <v>#N/A</v>
      </c>
      <c r="E926" s="39" t="e">
        <f>IF(AND(E925="",$H926=$H925),"",IF(VLOOKUP(H926,Mal!$A$9:$B$431,2,0)='Sales Orders'!E925,"",VLOOKUP($H926,Mal!$A$9:$B$431,2,0)))</f>
        <v>#N/A</v>
      </c>
      <c r="F926" s="39" t="e">
        <f>IF($E926="",IF(INDEX(Mal!$C$9:$C$431,COUNTIF($E$108:$F925,"")-COUNT($H$108:$H925)+1,0)=F925,"",INDEX(Mal!$C$9:$C$431,COUNTIF($E$108:$F925,"")-COUNT($H$108:$H925)+1,0)),"")</f>
        <v>#N/A</v>
      </c>
      <c r="G926" s="39" t="e">
        <f t="shared" si="51"/>
        <v>#N/A</v>
      </c>
      <c r="H926" s="39">
        <f>IF(COUNTIF(Mal!$A$9:$A$431,'Sales Orders'!H925)+COUNTIFS(Mal!$A$9:$A$431,H925,Mal!$B$9:$B$431,"&lt;&gt;")+COUNTIFS(Mal!$A$9:$A$431,H925,Mal!$C$9:$C$431,"&lt;&gt;")=COUNTIF('Sales Orders'!$H$108:H925,'Sales Orders'!H925),'Sales Orders'!H925+1,'Sales Orders'!H925)</f>
        <v>2</v>
      </c>
      <c r="I926" s="39" t="e">
        <f>IF(E926="","",IF(Mal!$C$5="","",Mal!$C$5))</f>
        <v>#N/A</v>
      </c>
      <c r="J926" s="39" t="e">
        <f>IF(AND(J925="",$H926=$H925),"",IF(VLOOKUP($H926,Mal!$A$9:$H$431,7,0)='Sales Orders'!J925,"",VLOOKUP($H926,Mal!$A$9:$H$431,7,0)))</f>
        <v>#N/A</v>
      </c>
      <c r="K926" s="39" t="e">
        <f>IF(AND(K925="",$H926=$H925),"",IF(VLOOKUP($H926,Mal!$A$9:$H$431,8,0)='Sales Orders'!K925,"",VLOOKUP($H926,Mal!$A$9:$H$431,8,0)))</f>
        <v>#N/A</v>
      </c>
      <c r="L926" s="39" t="e">
        <f>IF(E926="","",IF(Mal!$C$6="","",Mal!$C$6))</f>
        <v>#N/A</v>
      </c>
      <c r="M926" s="39" t="e">
        <f>IF($E926="",IF(INDEX(Mal!K$9:K$431,COUNTIF($E$108:$F925,"")-COUNT($H$108:$H925)+1,0)=M925,"",INDEX(Mal!K$9:K$431,COUNTIF($E$108:$F925,"")-COUNT($H$108:$H925)+1,0)),"")</f>
        <v>#N/A</v>
      </c>
      <c r="N926" s="39" t="e">
        <f>IF($E926="",IF(INDEX(Mal!L$9:L$431,COUNTIF($E$108:$F925,"")-COUNT($H$108:$H925)+1,0)=N925,"",INDEX(Mal!L$9:L$431,COUNTIF($E$108:$F925,"")-COUNT($H$108:$H925)+1,0)),"")</f>
        <v>#N/A</v>
      </c>
      <c r="O926" s="39" t="e">
        <f>IF($E926="",IF(INDEX(Mal!M$9:M$431,COUNTIF($E$108:$F925,"")-COUNT($H$108:$H925)+1,0)=O925,"",INDEX(Mal!M$9:M$431,COUNTIF($E$108:$F925,"")-COUNT($H$108:$H925)+1,0)),"")</f>
        <v>#N/A</v>
      </c>
      <c r="P926" s="39" t="e">
        <f>IF($E926="",IF(INDEX(Mal!N$9:N$431,COUNTIF($E$108:$F925,"")-COUNT($H$108:$H925)+1,0)=P925,"",INDEX(Mal!N$9:N$431,COUNTIF($E$108:$F925,"")-COUNT($H$108:$H925)+1,0)),"")</f>
        <v>#N/A</v>
      </c>
      <c r="Q926" s="39" t="e">
        <f>IF($E926="",IF(INDEX(Mal!O$9:O$431,COUNTIF($E$108:$F925,"")-COUNT($H$108:$H925)+1,0)=Q925,"",INDEX(Mal!O$9:O$431,COUNTIF($E$108:$F925,"")-COUNT($H$108:$H925)+1,0)),"")</f>
        <v>#N/A</v>
      </c>
      <c r="R926" s="39" t="e">
        <f>IF($E926="",IF(INDEX(Mal!P$9:P$431,COUNTIF($E$108:$F925,"")-COUNT($H$108:$H925)+1,0)=R925,"",INDEX(Mal!P$9:P$431,COUNTIF($E$108:$F925,"")-COUNT($H$108:$H925)+1,0)),"")</f>
        <v>#N/A</v>
      </c>
      <c r="S926" s="39" t="e">
        <f>IF($E926="",IF(INDEX(Mal!Q$9:Q$431,COUNTIF($E$108:$F925,"")-COUNT($H$108:$H925)+1,0)=S925,"",INDEX(Mal!Q$9:Q$431,COUNTIF($E$108:$F925,"")-COUNT($H$108:$H925)+1,0)),"")</f>
        <v>#N/A</v>
      </c>
      <c r="T926" s="39" t="e">
        <f>IF($E926="",IF(INDEX(Mal!R$9:R$431,COUNTIF($E$108:$F925,"")-COUNT($H$108:$H925)+1,0)=T925,"",INDEX(Mal!R$9:R$431,COUNTIF($E$108:$F925,"")-COUNT($H$108:$H925)+1,0)),"")</f>
        <v>#N/A</v>
      </c>
      <c r="U926" s="39" t="e">
        <f>IF($E926="",IF(INDEX(Mal!S$9:S$431,COUNTIF($E$108:$F925,"")-COUNT($H$108:$H925)+1,0)=U925,"",INDEX(Mal!S$9:S$431,COUNTIF($E$108:$F925,"")-COUNT($H$108:$H925)+1,0)),"")</f>
        <v>#N/A</v>
      </c>
      <c r="V926" s="39" t="e">
        <f t="shared" si="48"/>
        <v>#N/A</v>
      </c>
      <c r="W926" s="39" t="e">
        <f>IF(IF(AND(E926="",F926=""),INDEX(Mal!I$9:I$431,(COUNT($H$108:$H926)-COUNTIF($V$108:$V926,"")),0),"")="","",IF(AND(E926="",F926=""),INDEX(Mal!I$9:I$431,(COUNT($H$108:$H926)-COUNTIF($V$108:$V926,"")),0),""))</f>
        <v>#N/A</v>
      </c>
      <c r="X926" s="39" t="e">
        <f>IF($E926="",IF(INDEX(Mal!J$9:J$431,COUNTIF($E$108:$F925,"")-COUNT($H$108:$H925)+1,0)=X925,"",INDEX(Mal!J$9:J$431,COUNTIF($E$108:$F925,"")-COUNT($H$108:$H925)+1,0)),"")</f>
        <v>#N/A</v>
      </c>
      <c r="Y926" s="39" t="e">
        <f>IF(AND(Y925="",$H926=$H925),"",IF(VLOOKUP($H926,Mal!$A$9:$T$431,20,0)='Sales Orders'!Y925,"",VLOOKUP($H926,Mal!$A$9:$T$431,20,0)))</f>
        <v>#N/A</v>
      </c>
      <c r="Z926" s="39" t="e">
        <f t="shared" si="49"/>
        <v>#N/A</v>
      </c>
    </row>
    <row r="927" spans="1:26">
      <c r="A927" t="str">
        <f>IFERROR(IF(VLOOKUP(H927,Mal!$A$9:$A$431,1,0),"","END"),"END")</f>
        <v>END</v>
      </c>
      <c r="B927" s="39" t="e">
        <f>IF($E927="",IF(INDEX(Mal!$D$9:$D$431,COUNTIF($E$108:$F926,"")-COUNT($H$108:$H926)+1,0)=B926,"",INDEX(Mal!$D$9:$D$431,COUNTIF($E$108:$F926,"")-COUNT($H$108:$H926)+1,0)),"")</f>
        <v>#N/A</v>
      </c>
      <c r="C927" s="39" t="e">
        <f t="shared" si="50"/>
        <v>#N/A</v>
      </c>
      <c r="D927" s="39" t="e">
        <f>IF($E927="",IF(INDEX(Mal!$F$9:$F$431,COUNTIF($E$108:$F926,"")-COUNT($H$108:$H926)+1,0)=D926,"",INDEX(Mal!$F$9:$F$431,COUNTIF($E$108:$F926,"")-COUNT($H$108:$H926)+1,0)),"")</f>
        <v>#N/A</v>
      </c>
      <c r="E927" s="39" t="e">
        <f>IF(AND(E926="",$H927=$H926),"",IF(VLOOKUP(H927,Mal!$A$9:$B$431,2,0)='Sales Orders'!E926,"",VLOOKUP($H927,Mal!$A$9:$B$431,2,0)))</f>
        <v>#N/A</v>
      </c>
      <c r="F927" s="39" t="e">
        <f>IF($E927="",IF(INDEX(Mal!$C$9:$C$431,COUNTIF($E$108:$F926,"")-COUNT($H$108:$H926)+1,0)=F926,"",INDEX(Mal!$C$9:$C$431,COUNTIF($E$108:$F926,"")-COUNT($H$108:$H926)+1,0)),"")</f>
        <v>#N/A</v>
      </c>
      <c r="G927" s="39" t="e">
        <f t="shared" si="51"/>
        <v>#N/A</v>
      </c>
      <c r="H927" s="39">
        <f>IF(COUNTIF(Mal!$A$9:$A$431,'Sales Orders'!H926)+COUNTIFS(Mal!$A$9:$A$431,H926,Mal!$B$9:$B$431,"&lt;&gt;")+COUNTIFS(Mal!$A$9:$A$431,H926,Mal!$C$9:$C$431,"&lt;&gt;")=COUNTIF('Sales Orders'!$H$108:H926,'Sales Orders'!H926),'Sales Orders'!H926+1,'Sales Orders'!H926)</f>
        <v>2</v>
      </c>
      <c r="I927" s="39" t="e">
        <f>IF(E927="","",IF(Mal!$C$5="","",Mal!$C$5))</f>
        <v>#N/A</v>
      </c>
      <c r="J927" s="39" t="e">
        <f>IF(AND(J926="",$H927=$H926),"",IF(VLOOKUP($H927,Mal!$A$9:$H$431,7,0)='Sales Orders'!J926,"",VLOOKUP($H927,Mal!$A$9:$H$431,7,0)))</f>
        <v>#N/A</v>
      </c>
      <c r="K927" s="39" t="e">
        <f>IF(AND(K926="",$H927=$H926),"",IF(VLOOKUP($H927,Mal!$A$9:$H$431,8,0)='Sales Orders'!K926,"",VLOOKUP($H927,Mal!$A$9:$H$431,8,0)))</f>
        <v>#N/A</v>
      </c>
      <c r="L927" s="39" t="e">
        <f>IF(E927="","",IF(Mal!$C$6="","",Mal!$C$6))</f>
        <v>#N/A</v>
      </c>
      <c r="M927" s="39" t="e">
        <f>IF($E927="",IF(INDEX(Mal!K$9:K$431,COUNTIF($E$108:$F926,"")-COUNT($H$108:$H926)+1,0)=M926,"",INDEX(Mal!K$9:K$431,COUNTIF($E$108:$F926,"")-COUNT($H$108:$H926)+1,0)),"")</f>
        <v>#N/A</v>
      </c>
      <c r="N927" s="39" t="e">
        <f>IF($E927="",IF(INDEX(Mal!L$9:L$431,COUNTIF($E$108:$F926,"")-COUNT($H$108:$H926)+1,0)=N926,"",INDEX(Mal!L$9:L$431,COUNTIF($E$108:$F926,"")-COUNT($H$108:$H926)+1,0)),"")</f>
        <v>#N/A</v>
      </c>
      <c r="O927" s="39" t="e">
        <f>IF($E927="",IF(INDEX(Mal!M$9:M$431,COUNTIF($E$108:$F926,"")-COUNT($H$108:$H926)+1,0)=O926,"",INDEX(Mal!M$9:M$431,COUNTIF($E$108:$F926,"")-COUNT($H$108:$H926)+1,0)),"")</f>
        <v>#N/A</v>
      </c>
      <c r="P927" s="39" t="e">
        <f>IF($E927="",IF(INDEX(Mal!N$9:N$431,COUNTIF($E$108:$F926,"")-COUNT($H$108:$H926)+1,0)=P926,"",INDEX(Mal!N$9:N$431,COUNTIF($E$108:$F926,"")-COUNT($H$108:$H926)+1,0)),"")</f>
        <v>#N/A</v>
      </c>
      <c r="Q927" s="39" t="e">
        <f>IF($E927="",IF(INDEX(Mal!O$9:O$431,COUNTIF($E$108:$F926,"")-COUNT($H$108:$H926)+1,0)=Q926,"",INDEX(Mal!O$9:O$431,COUNTIF($E$108:$F926,"")-COUNT($H$108:$H926)+1,0)),"")</f>
        <v>#N/A</v>
      </c>
      <c r="R927" s="39" t="e">
        <f>IF($E927="",IF(INDEX(Mal!P$9:P$431,COUNTIF($E$108:$F926,"")-COUNT($H$108:$H926)+1,0)=R926,"",INDEX(Mal!P$9:P$431,COUNTIF($E$108:$F926,"")-COUNT($H$108:$H926)+1,0)),"")</f>
        <v>#N/A</v>
      </c>
      <c r="S927" s="39" t="e">
        <f>IF($E927="",IF(INDEX(Mal!Q$9:Q$431,COUNTIF($E$108:$F926,"")-COUNT($H$108:$H926)+1,0)=S926,"",INDEX(Mal!Q$9:Q$431,COUNTIF($E$108:$F926,"")-COUNT($H$108:$H926)+1,0)),"")</f>
        <v>#N/A</v>
      </c>
      <c r="T927" s="39" t="e">
        <f>IF($E927="",IF(INDEX(Mal!R$9:R$431,COUNTIF($E$108:$F926,"")-COUNT($H$108:$H926)+1,0)=T926,"",INDEX(Mal!R$9:R$431,COUNTIF($E$108:$F926,"")-COUNT($H$108:$H926)+1,0)),"")</f>
        <v>#N/A</v>
      </c>
      <c r="U927" s="39" t="e">
        <f>IF($E927="",IF(INDEX(Mal!S$9:S$431,COUNTIF($E$108:$F926,"")-COUNT($H$108:$H926)+1,0)=U926,"",INDEX(Mal!S$9:S$431,COUNTIF($E$108:$F926,"")-COUNT($H$108:$H926)+1,0)),"")</f>
        <v>#N/A</v>
      </c>
      <c r="V927" s="39" t="e">
        <f t="shared" si="48"/>
        <v>#N/A</v>
      </c>
      <c r="W927" s="39" t="e">
        <f>IF(IF(AND(E927="",F927=""),INDEX(Mal!I$9:I$431,(COUNT($H$108:$H927)-COUNTIF($V$108:$V927,"")),0),"")="","",IF(AND(E927="",F927=""),INDEX(Mal!I$9:I$431,(COUNT($H$108:$H927)-COUNTIF($V$108:$V927,"")),0),""))</f>
        <v>#N/A</v>
      </c>
      <c r="X927" s="39" t="e">
        <f>IF($E927="",IF(INDEX(Mal!J$9:J$431,COUNTIF($E$108:$F926,"")-COUNT($H$108:$H926)+1,0)=X926,"",INDEX(Mal!J$9:J$431,COUNTIF($E$108:$F926,"")-COUNT($H$108:$H926)+1,0)),"")</f>
        <v>#N/A</v>
      </c>
      <c r="Y927" s="39" t="e">
        <f>IF(AND(Y926="",$H927=$H926),"",IF(VLOOKUP($H927,Mal!$A$9:$T$431,20,0)='Sales Orders'!Y926,"",VLOOKUP($H927,Mal!$A$9:$T$431,20,0)))</f>
        <v>#N/A</v>
      </c>
      <c r="Z927" s="39" t="e">
        <f t="shared" si="49"/>
        <v>#N/A</v>
      </c>
    </row>
    <row r="928" spans="1:26">
      <c r="A928" t="str">
        <f>IFERROR(IF(VLOOKUP(H928,Mal!$A$9:$A$431,1,0),"","END"),"END")</f>
        <v>END</v>
      </c>
      <c r="B928" s="39" t="e">
        <f>IF($E928="",IF(INDEX(Mal!$D$9:$D$431,COUNTIF($E$108:$F927,"")-COUNT($H$108:$H927)+1,0)=B927,"",INDEX(Mal!$D$9:$D$431,COUNTIF($E$108:$F927,"")-COUNT($H$108:$H927)+1,0)),"")</f>
        <v>#N/A</v>
      </c>
      <c r="C928" s="39" t="e">
        <f t="shared" si="50"/>
        <v>#N/A</v>
      </c>
      <c r="D928" s="39" t="e">
        <f>IF($E928="",IF(INDEX(Mal!$F$9:$F$431,COUNTIF($E$108:$F927,"")-COUNT($H$108:$H927)+1,0)=D927,"",INDEX(Mal!$F$9:$F$431,COUNTIF($E$108:$F927,"")-COUNT($H$108:$H927)+1,0)),"")</f>
        <v>#N/A</v>
      </c>
      <c r="E928" s="39" t="e">
        <f>IF(AND(E927="",$H928=$H927),"",IF(VLOOKUP(H928,Mal!$A$9:$B$431,2,0)='Sales Orders'!E927,"",VLOOKUP($H928,Mal!$A$9:$B$431,2,0)))</f>
        <v>#N/A</v>
      </c>
      <c r="F928" s="39" t="e">
        <f>IF($E928="",IF(INDEX(Mal!$C$9:$C$431,COUNTIF($E$108:$F927,"")-COUNT($H$108:$H927)+1,0)=F927,"",INDEX(Mal!$C$9:$C$431,COUNTIF($E$108:$F927,"")-COUNT($H$108:$H927)+1,0)),"")</f>
        <v>#N/A</v>
      </c>
      <c r="G928" s="39" t="e">
        <f t="shared" si="51"/>
        <v>#N/A</v>
      </c>
      <c r="H928" s="39">
        <f>IF(COUNTIF(Mal!$A$9:$A$431,'Sales Orders'!H927)+COUNTIFS(Mal!$A$9:$A$431,H927,Mal!$B$9:$B$431,"&lt;&gt;")+COUNTIFS(Mal!$A$9:$A$431,H927,Mal!$C$9:$C$431,"&lt;&gt;")=COUNTIF('Sales Orders'!$H$108:H927,'Sales Orders'!H927),'Sales Orders'!H927+1,'Sales Orders'!H927)</f>
        <v>2</v>
      </c>
      <c r="I928" s="39" t="e">
        <f>IF(E928="","",IF(Mal!$C$5="","",Mal!$C$5))</f>
        <v>#N/A</v>
      </c>
      <c r="J928" s="39" t="e">
        <f>IF(AND(J927="",$H928=$H927),"",IF(VLOOKUP($H928,Mal!$A$9:$H$431,7,0)='Sales Orders'!J927,"",VLOOKUP($H928,Mal!$A$9:$H$431,7,0)))</f>
        <v>#N/A</v>
      </c>
      <c r="K928" s="39" t="e">
        <f>IF(AND(K927="",$H928=$H927),"",IF(VLOOKUP($H928,Mal!$A$9:$H$431,8,0)='Sales Orders'!K927,"",VLOOKUP($H928,Mal!$A$9:$H$431,8,0)))</f>
        <v>#N/A</v>
      </c>
      <c r="L928" s="39" t="e">
        <f>IF(E928="","",IF(Mal!$C$6="","",Mal!$C$6))</f>
        <v>#N/A</v>
      </c>
      <c r="M928" s="39" t="e">
        <f>IF($E928="",IF(INDEX(Mal!K$9:K$431,COUNTIF($E$108:$F927,"")-COUNT($H$108:$H927)+1,0)=M927,"",INDEX(Mal!K$9:K$431,COUNTIF($E$108:$F927,"")-COUNT($H$108:$H927)+1,0)),"")</f>
        <v>#N/A</v>
      </c>
      <c r="N928" s="39" t="e">
        <f>IF($E928="",IF(INDEX(Mal!L$9:L$431,COUNTIF($E$108:$F927,"")-COUNT($H$108:$H927)+1,0)=N927,"",INDEX(Mal!L$9:L$431,COUNTIF($E$108:$F927,"")-COUNT($H$108:$H927)+1,0)),"")</f>
        <v>#N/A</v>
      </c>
      <c r="O928" s="39" t="e">
        <f>IF($E928="",IF(INDEX(Mal!M$9:M$431,COUNTIF($E$108:$F927,"")-COUNT($H$108:$H927)+1,0)=O927,"",INDEX(Mal!M$9:M$431,COUNTIF($E$108:$F927,"")-COUNT($H$108:$H927)+1,0)),"")</f>
        <v>#N/A</v>
      </c>
      <c r="P928" s="39" t="e">
        <f>IF($E928="",IF(INDEX(Mal!N$9:N$431,COUNTIF($E$108:$F927,"")-COUNT($H$108:$H927)+1,0)=P927,"",INDEX(Mal!N$9:N$431,COUNTIF($E$108:$F927,"")-COUNT($H$108:$H927)+1,0)),"")</f>
        <v>#N/A</v>
      </c>
      <c r="Q928" s="39" t="e">
        <f>IF($E928="",IF(INDEX(Mal!O$9:O$431,COUNTIF($E$108:$F927,"")-COUNT($H$108:$H927)+1,0)=Q927,"",INDEX(Mal!O$9:O$431,COUNTIF($E$108:$F927,"")-COUNT($H$108:$H927)+1,0)),"")</f>
        <v>#N/A</v>
      </c>
      <c r="R928" s="39" t="e">
        <f>IF($E928="",IF(INDEX(Mal!P$9:P$431,COUNTIF($E$108:$F927,"")-COUNT($H$108:$H927)+1,0)=R927,"",INDEX(Mal!P$9:P$431,COUNTIF($E$108:$F927,"")-COUNT($H$108:$H927)+1,0)),"")</f>
        <v>#N/A</v>
      </c>
      <c r="S928" s="39" t="e">
        <f>IF($E928="",IF(INDEX(Mal!Q$9:Q$431,COUNTIF($E$108:$F927,"")-COUNT($H$108:$H927)+1,0)=S927,"",INDEX(Mal!Q$9:Q$431,COUNTIF($E$108:$F927,"")-COUNT($H$108:$H927)+1,0)),"")</f>
        <v>#N/A</v>
      </c>
      <c r="T928" s="39" t="e">
        <f>IF($E928="",IF(INDEX(Mal!R$9:R$431,COUNTIF($E$108:$F927,"")-COUNT($H$108:$H927)+1,0)=T927,"",INDEX(Mal!R$9:R$431,COUNTIF($E$108:$F927,"")-COUNT($H$108:$H927)+1,0)),"")</f>
        <v>#N/A</v>
      </c>
      <c r="U928" s="39" t="e">
        <f>IF($E928="",IF(INDEX(Mal!S$9:S$431,COUNTIF($E$108:$F927,"")-COUNT($H$108:$H927)+1,0)=U927,"",INDEX(Mal!S$9:S$431,COUNTIF($E$108:$F927,"")-COUNT($H$108:$H927)+1,0)),"")</f>
        <v>#N/A</v>
      </c>
      <c r="V928" s="39" t="e">
        <f t="shared" si="48"/>
        <v>#N/A</v>
      </c>
      <c r="W928" s="39" t="e">
        <f>IF(IF(AND(E928="",F928=""),INDEX(Mal!I$9:I$431,(COUNT($H$108:$H928)-COUNTIF($V$108:$V928,"")),0),"")="","",IF(AND(E928="",F928=""),INDEX(Mal!I$9:I$431,(COUNT($H$108:$H928)-COUNTIF($V$108:$V928,"")),0),""))</f>
        <v>#N/A</v>
      </c>
      <c r="X928" s="39" t="e">
        <f>IF($E928="",IF(INDEX(Mal!J$9:J$431,COUNTIF($E$108:$F927,"")-COUNT($H$108:$H927)+1,0)=X927,"",INDEX(Mal!J$9:J$431,COUNTIF($E$108:$F927,"")-COUNT($H$108:$H927)+1,0)),"")</f>
        <v>#N/A</v>
      </c>
      <c r="Y928" s="39" t="e">
        <f>IF(AND(Y927="",$H928=$H927),"",IF(VLOOKUP($H928,Mal!$A$9:$T$431,20,0)='Sales Orders'!Y927,"",VLOOKUP($H928,Mal!$A$9:$T$431,20,0)))</f>
        <v>#N/A</v>
      </c>
      <c r="Z928" s="39" t="e">
        <f t="shared" si="49"/>
        <v>#N/A</v>
      </c>
    </row>
    <row r="929" spans="1:26">
      <c r="A929" t="str">
        <f>IFERROR(IF(VLOOKUP(H929,Mal!$A$9:$A$431,1,0),"","END"),"END")</f>
        <v>END</v>
      </c>
      <c r="B929" s="39" t="e">
        <f>IF($E929="",IF(INDEX(Mal!$D$9:$D$431,COUNTIF($E$108:$F928,"")-COUNT($H$108:$H928)+1,0)=B928,"",INDEX(Mal!$D$9:$D$431,COUNTIF($E$108:$F928,"")-COUNT($H$108:$H928)+1,0)),"")</f>
        <v>#N/A</v>
      </c>
      <c r="C929" s="39" t="e">
        <f t="shared" si="50"/>
        <v>#N/A</v>
      </c>
      <c r="D929" s="39" t="e">
        <f>IF($E929="",IF(INDEX(Mal!$F$9:$F$431,COUNTIF($E$108:$F928,"")-COUNT($H$108:$H928)+1,0)=D928,"",INDEX(Mal!$F$9:$F$431,COUNTIF($E$108:$F928,"")-COUNT($H$108:$H928)+1,0)),"")</f>
        <v>#N/A</v>
      </c>
      <c r="E929" s="39" t="e">
        <f>IF(AND(E928="",$H929=$H928),"",IF(VLOOKUP(H929,Mal!$A$9:$B$431,2,0)='Sales Orders'!E928,"",VLOOKUP($H929,Mal!$A$9:$B$431,2,0)))</f>
        <v>#N/A</v>
      </c>
      <c r="F929" s="39" t="e">
        <f>IF($E929="",IF(INDEX(Mal!$C$9:$C$431,COUNTIF($E$108:$F928,"")-COUNT($H$108:$H928)+1,0)=F928,"",INDEX(Mal!$C$9:$C$431,COUNTIF($E$108:$F928,"")-COUNT($H$108:$H928)+1,0)),"")</f>
        <v>#N/A</v>
      </c>
      <c r="G929" s="39" t="e">
        <f t="shared" si="51"/>
        <v>#N/A</v>
      </c>
      <c r="H929" s="39">
        <f>IF(COUNTIF(Mal!$A$9:$A$431,'Sales Orders'!H928)+COUNTIFS(Mal!$A$9:$A$431,H928,Mal!$B$9:$B$431,"&lt;&gt;")+COUNTIFS(Mal!$A$9:$A$431,H928,Mal!$C$9:$C$431,"&lt;&gt;")=COUNTIF('Sales Orders'!$H$108:H928,'Sales Orders'!H928),'Sales Orders'!H928+1,'Sales Orders'!H928)</f>
        <v>2</v>
      </c>
      <c r="I929" s="39" t="e">
        <f>IF(E929="","",IF(Mal!$C$5="","",Mal!$C$5))</f>
        <v>#N/A</v>
      </c>
      <c r="J929" s="39" t="e">
        <f>IF(AND(J928="",$H929=$H928),"",IF(VLOOKUP($H929,Mal!$A$9:$H$431,7,0)='Sales Orders'!J928,"",VLOOKUP($H929,Mal!$A$9:$H$431,7,0)))</f>
        <v>#N/A</v>
      </c>
      <c r="K929" s="39" t="e">
        <f>IF(AND(K928="",$H929=$H928),"",IF(VLOOKUP($H929,Mal!$A$9:$H$431,8,0)='Sales Orders'!K928,"",VLOOKUP($H929,Mal!$A$9:$H$431,8,0)))</f>
        <v>#N/A</v>
      </c>
      <c r="L929" s="39" t="e">
        <f>IF(E929="","",IF(Mal!$C$6="","",Mal!$C$6))</f>
        <v>#N/A</v>
      </c>
      <c r="M929" s="39" t="e">
        <f>IF($E929="",IF(INDEX(Mal!K$9:K$431,COUNTIF($E$108:$F928,"")-COUNT($H$108:$H928)+1,0)=M928,"",INDEX(Mal!K$9:K$431,COUNTIF($E$108:$F928,"")-COUNT($H$108:$H928)+1,0)),"")</f>
        <v>#N/A</v>
      </c>
      <c r="N929" s="39" t="e">
        <f>IF($E929="",IF(INDEX(Mal!L$9:L$431,COUNTIF($E$108:$F928,"")-COUNT($H$108:$H928)+1,0)=N928,"",INDEX(Mal!L$9:L$431,COUNTIF($E$108:$F928,"")-COUNT($H$108:$H928)+1,0)),"")</f>
        <v>#N/A</v>
      </c>
      <c r="O929" s="39" t="e">
        <f>IF($E929="",IF(INDEX(Mal!M$9:M$431,COUNTIF($E$108:$F928,"")-COUNT($H$108:$H928)+1,0)=O928,"",INDEX(Mal!M$9:M$431,COUNTIF($E$108:$F928,"")-COUNT($H$108:$H928)+1,0)),"")</f>
        <v>#N/A</v>
      </c>
      <c r="P929" s="39" t="e">
        <f>IF($E929="",IF(INDEX(Mal!N$9:N$431,COUNTIF($E$108:$F928,"")-COUNT($H$108:$H928)+1,0)=P928,"",INDEX(Mal!N$9:N$431,COUNTIF($E$108:$F928,"")-COUNT($H$108:$H928)+1,0)),"")</f>
        <v>#N/A</v>
      </c>
      <c r="Q929" s="39" t="e">
        <f>IF($E929="",IF(INDEX(Mal!O$9:O$431,COUNTIF($E$108:$F928,"")-COUNT($H$108:$H928)+1,0)=Q928,"",INDEX(Mal!O$9:O$431,COUNTIF($E$108:$F928,"")-COUNT($H$108:$H928)+1,0)),"")</f>
        <v>#N/A</v>
      </c>
      <c r="R929" s="39" t="e">
        <f>IF($E929="",IF(INDEX(Mal!P$9:P$431,COUNTIF($E$108:$F928,"")-COUNT($H$108:$H928)+1,0)=R928,"",INDEX(Mal!P$9:P$431,COUNTIF($E$108:$F928,"")-COUNT($H$108:$H928)+1,0)),"")</f>
        <v>#N/A</v>
      </c>
      <c r="S929" s="39" t="e">
        <f>IF($E929="",IF(INDEX(Mal!Q$9:Q$431,COUNTIF($E$108:$F928,"")-COUNT($H$108:$H928)+1,0)=S928,"",INDEX(Mal!Q$9:Q$431,COUNTIF($E$108:$F928,"")-COUNT($H$108:$H928)+1,0)),"")</f>
        <v>#N/A</v>
      </c>
      <c r="T929" s="39" t="e">
        <f>IF($E929="",IF(INDEX(Mal!R$9:R$431,COUNTIF($E$108:$F928,"")-COUNT($H$108:$H928)+1,0)=T928,"",INDEX(Mal!R$9:R$431,COUNTIF($E$108:$F928,"")-COUNT($H$108:$H928)+1,0)),"")</f>
        <v>#N/A</v>
      </c>
      <c r="U929" s="39" t="e">
        <f>IF($E929="",IF(INDEX(Mal!S$9:S$431,COUNTIF($E$108:$F928,"")-COUNT($H$108:$H928)+1,0)=U928,"",INDEX(Mal!S$9:S$431,COUNTIF($E$108:$F928,"")-COUNT($H$108:$H928)+1,0)),"")</f>
        <v>#N/A</v>
      </c>
      <c r="V929" s="39" t="e">
        <f t="shared" si="48"/>
        <v>#N/A</v>
      </c>
      <c r="W929" s="39" t="e">
        <f>IF(IF(AND(E929="",F929=""),INDEX(Mal!I$9:I$431,(COUNT($H$108:$H929)-COUNTIF($V$108:$V929,"")),0),"")="","",IF(AND(E929="",F929=""),INDEX(Mal!I$9:I$431,(COUNT($H$108:$H929)-COUNTIF($V$108:$V929,"")),0),""))</f>
        <v>#N/A</v>
      </c>
      <c r="X929" s="39" t="e">
        <f>IF($E929="",IF(INDEX(Mal!J$9:J$431,COUNTIF($E$108:$F928,"")-COUNT($H$108:$H928)+1,0)=X928,"",INDEX(Mal!J$9:J$431,COUNTIF($E$108:$F928,"")-COUNT($H$108:$H928)+1,0)),"")</f>
        <v>#N/A</v>
      </c>
      <c r="Y929" s="39" t="e">
        <f>IF(AND(Y928="",$H929=$H928),"",IF(VLOOKUP($H929,Mal!$A$9:$T$431,20,0)='Sales Orders'!Y928,"",VLOOKUP($H929,Mal!$A$9:$T$431,20,0)))</f>
        <v>#N/A</v>
      </c>
      <c r="Z929" s="39" t="e">
        <f t="shared" si="49"/>
        <v>#N/A</v>
      </c>
    </row>
    <row r="930" spans="1:26">
      <c r="A930" t="str">
        <f>IFERROR(IF(VLOOKUP(H930,Mal!$A$9:$A$431,1,0),"","END"),"END")</f>
        <v>END</v>
      </c>
      <c r="B930" s="39" t="e">
        <f>IF($E930="",IF(INDEX(Mal!$D$9:$D$431,COUNTIF($E$108:$F929,"")-COUNT($H$108:$H929)+1,0)=B929,"",INDEX(Mal!$D$9:$D$431,COUNTIF($E$108:$F929,"")-COUNT($H$108:$H929)+1,0)),"")</f>
        <v>#N/A</v>
      </c>
      <c r="C930" s="39" t="e">
        <f t="shared" si="50"/>
        <v>#N/A</v>
      </c>
      <c r="D930" s="39" t="e">
        <f>IF($E930="",IF(INDEX(Mal!$F$9:$F$431,COUNTIF($E$108:$F929,"")-COUNT($H$108:$H929)+1,0)=D929,"",INDEX(Mal!$F$9:$F$431,COUNTIF($E$108:$F929,"")-COUNT($H$108:$H929)+1,0)),"")</f>
        <v>#N/A</v>
      </c>
      <c r="E930" s="39" t="e">
        <f>IF(AND(E929="",$H930=$H929),"",IF(VLOOKUP(H930,Mal!$A$9:$B$431,2,0)='Sales Orders'!E929,"",VLOOKUP($H930,Mal!$A$9:$B$431,2,0)))</f>
        <v>#N/A</v>
      </c>
      <c r="F930" s="39" t="e">
        <f>IF($E930="",IF(INDEX(Mal!$C$9:$C$431,COUNTIF($E$108:$F929,"")-COUNT($H$108:$H929)+1,0)=F929,"",INDEX(Mal!$C$9:$C$431,COUNTIF($E$108:$F929,"")-COUNT($H$108:$H929)+1,0)),"")</f>
        <v>#N/A</v>
      </c>
      <c r="G930" s="39" t="e">
        <f t="shared" si="51"/>
        <v>#N/A</v>
      </c>
      <c r="H930" s="39">
        <f>IF(COUNTIF(Mal!$A$9:$A$431,'Sales Orders'!H929)+COUNTIFS(Mal!$A$9:$A$431,H929,Mal!$B$9:$B$431,"&lt;&gt;")+COUNTIFS(Mal!$A$9:$A$431,H929,Mal!$C$9:$C$431,"&lt;&gt;")=COUNTIF('Sales Orders'!$H$108:H929,'Sales Orders'!H929),'Sales Orders'!H929+1,'Sales Orders'!H929)</f>
        <v>2</v>
      </c>
      <c r="I930" s="39" t="e">
        <f>IF(E930="","",IF(Mal!$C$5="","",Mal!$C$5))</f>
        <v>#N/A</v>
      </c>
      <c r="J930" s="39" t="e">
        <f>IF(AND(J929="",$H930=$H929),"",IF(VLOOKUP($H930,Mal!$A$9:$H$431,7,0)='Sales Orders'!J929,"",VLOOKUP($H930,Mal!$A$9:$H$431,7,0)))</f>
        <v>#N/A</v>
      </c>
      <c r="K930" s="39" t="e">
        <f>IF(AND(K929="",$H930=$H929),"",IF(VLOOKUP($H930,Mal!$A$9:$H$431,8,0)='Sales Orders'!K929,"",VLOOKUP($H930,Mal!$A$9:$H$431,8,0)))</f>
        <v>#N/A</v>
      </c>
      <c r="L930" s="39" t="e">
        <f>IF(E930="","",IF(Mal!$C$6="","",Mal!$C$6))</f>
        <v>#N/A</v>
      </c>
      <c r="M930" s="39" t="e">
        <f>IF($E930="",IF(INDEX(Mal!K$9:K$431,COUNTIF($E$108:$F929,"")-COUNT($H$108:$H929)+1,0)=M929,"",INDEX(Mal!K$9:K$431,COUNTIF($E$108:$F929,"")-COUNT($H$108:$H929)+1,0)),"")</f>
        <v>#N/A</v>
      </c>
      <c r="N930" s="39" t="e">
        <f>IF($E930="",IF(INDEX(Mal!L$9:L$431,COUNTIF($E$108:$F929,"")-COUNT($H$108:$H929)+1,0)=N929,"",INDEX(Mal!L$9:L$431,COUNTIF($E$108:$F929,"")-COUNT($H$108:$H929)+1,0)),"")</f>
        <v>#N/A</v>
      </c>
      <c r="O930" s="39" t="e">
        <f>IF($E930="",IF(INDEX(Mal!M$9:M$431,COUNTIF($E$108:$F929,"")-COUNT($H$108:$H929)+1,0)=O929,"",INDEX(Mal!M$9:M$431,COUNTIF($E$108:$F929,"")-COUNT($H$108:$H929)+1,0)),"")</f>
        <v>#N/A</v>
      </c>
      <c r="P930" s="39" t="e">
        <f>IF($E930="",IF(INDEX(Mal!N$9:N$431,COUNTIF($E$108:$F929,"")-COUNT($H$108:$H929)+1,0)=P929,"",INDEX(Mal!N$9:N$431,COUNTIF($E$108:$F929,"")-COUNT($H$108:$H929)+1,0)),"")</f>
        <v>#N/A</v>
      </c>
      <c r="Q930" s="39" t="e">
        <f>IF($E930="",IF(INDEX(Mal!O$9:O$431,COUNTIF($E$108:$F929,"")-COUNT($H$108:$H929)+1,0)=Q929,"",INDEX(Mal!O$9:O$431,COUNTIF($E$108:$F929,"")-COUNT($H$108:$H929)+1,0)),"")</f>
        <v>#N/A</v>
      </c>
      <c r="R930" s="39" t="e">
        <f>IF($E930="",IF(INDEX(Mal!P$9:P$431,COUNTIF($E$108:$F929,"")-COUNT($H$108:$H929)+1,0)=R929,"",INDEX(Mal!P$9:P$431,COUNTIF($E$108:$F929,"")-COUNT($H$108:$H929)+1,0)),"")</f>
        <v>#N/A</v>
      </c>
      <c r="S930" s="39" t="e">
        <f>IF($E930="",IF(INDEX(Mal!Q$9:Q$431,COUNTIF($E$108:$F929,"")-COUNT($H$108:$H929)+1,0)=S929,"",INDEX(Mal!Q$9:Q$431,COUNTIF($E$108:$F929,"")-COUNT($H$108:$H929)+1,0)),"")</f>
        <v>#N/A</v>
      </c>
      <c r="T930" s="39" t="e">
        <f>IF($E930="",IF(INDEX(Mal!R$9:R$431,COUNTIF($E$108:$F929,"")-COUNT($H$108:$H929)+1,0)=T929,"",INDEX(Mal!R$9:R$431,COUNTIF($E$108:$F929,"")-COUNT($H$108:$H929)+1,0)),"")</f>
        <v>#N/A</v>
      </c>
      <c r="U930" s="39" t="e">
        <f>IF($E930="",IF(INDEX(Mal!S$9:S$431,COUNTIF($E$108:$F929,"")-COUNT($H$108:$H929)+1,0)=U929,"",INDEX(Mal!S$9:S$431,COUNTIF($E$108:$F929,"")-COUNT($H$108:$H929)+1,0)),"")</f>
        <v>#N/A</v>
      </c>
      <c r="V930" s="39" t="e">
        <f t="shared" si="48"/>
        <v>#N/A</v>
      </c>
      <c r="W930" s="39" t="e">
        <f>IF(IF(AND(E930="",F930=""),INDEX(Mal!I$9:I$431,(COUNT($H$108:$H930)-COUNTIF($V$108:$V930,"")),0),"")="","",IF(AND(E930="",F930=""),INDEX(Mal!I$9:I$431,(COUNT($H$108:$H930)-COUNTIF($V$108:$V930,"")),0),""))</f>
        <v>#N/A</v>
      </c>
      <c r="X930" s="39" t="e">
        <f>IF($E930="",IF(INDEX(Mal!J$9:J$431,COUNTIF($E$108:$F929,"")-COUNT($H$108:$H929)+1,0)=X929,"",INDEX(Mal!J$9:J$431,COUNTIF($E$108:$F929,"")-COUNT($H$108:$H929)+1,0)),"")</f>
        <v>#N/A</v>
      </c>
      <c r="Y930" s="39" t="e">
        <f>IF(AND(Y929="",$H930=$H929),"",IF(VLOOKUP($H930,Mal!$A$9:$T$431,20,0)='Sales Orders'!Y929,"",VLOOKUP($H930,Mal!$A$9:$T$431,20,0)))</f>
        <v>#N/A</v>
      </c>
      <c r="Z930" s="39" t="e">
        <f t="shared" si="49"/>
        <v>#N/A</v>
      </c>
    </row>
    <row r="931" spans="1:26">
      <c r="A931" t="str">
        <f>IFERROR(IF(VLOOKUP(H931,Mal!$A$9:$A$431,1,0),"","END"),"END")</f>
        <v>END</v>
      </c>
      <c r="B931" s="39" t="e">
        <f>IF($E931="",IF(INDEX(Mal!$D$9:$D$431,COUNTIF($E$108:$F930,"")-COUNT($H$108:$H930)+1,0)=B930,"",INDEX(Mal!$D$9:$D$431,COUNTIF($E$108:$F930,"")-COUNT($H$108:$H930)+1,0)),"")</f>
        <v>#N/A</v>
      </c>
      <c r="C931" s="39" t="e">
        <f t="shared" si="50"/>
        <v>#N/A</v>
      </c>
      <c r="D931" s="39" t="e">
        <f>IF($E931="",IF(INDEX(Mal!$F$9:$F$431,COUNTIF($E$108:$F930,"")-COUNT($H$108:$H930)+1,0)=D930,"",INDEX(Mal!$F$9:$F$431,COUNTIF($E$108:$F930,"")-COUNT($H$108:$H930)+1,0)),"")</f>
        <v>#N/A</v>
      </c>
      <c r="E931" s="39" t="e">
        <f>IF(AND(E930="",$H931=$H930),"",IF(VLOOKUP(H931,Mal!$A$9:$B$431,2,0)='Sales Orders'!E930,"",VLOOKUP($H931,Mal!$A$9:$B$431,2,0)))</f>
        <v>#N/A</v>
      </c>
      <c r="F931" s="39" t="e">
        <f>IF($E931="",IF(INDEX(Mal!$C$9:$C$431,COUNTIF($E$108:$F930,"")-COUNT($H$108:$H930)+1,0)=F930,"",INDEX(Mal!$C$9:$C$431,COUNTIF($E$108:$F930,"")-COUNT($H$108:$H930)+1,0)),"")</f>
        <v>#N/A</v>
      </c>
      <c r="G931" s="39" t="e">
        <f t="shared" si="51"/>
        <v>#N/A</v>
      </c>
      <c r="H931" s="39">
        <f>IF(COUNTIF(Mal!$A$9:$A$431,'Sales Orders'!H930)+COUNTIFS(Mal!$A$9:$A$431,H930,Mal!$B$9:$B$431,"&lt;&gt;")+COUNTIFS(Mal!$A$9:$A$431,H930,Mal!$C$9:$C$431,"&lt;&gt;")=COUNTIF('Sales Orders'!$H$108:H930,'Sales Orders'!H930),'Sales Orders'!H930+1,'Sales Orders'!H930)</f>
        <v>2</v>
      </c>
      <c r="I931" s="39" t="e">
        <f>IF(E931="","",IF(Mal!$C$5="","",Mal!$C$5))</f>
        <v>#N/A</v>
      </c>
      <c r="J931" s="39" t="e">
        <f>IF(AND(J930="",$H931=$H930),"",IF(VLOOKUP($H931,Mal!$A$9:$H$431,7,0)='Sales Orders'!J930,"",VLOOKUP($H931,Mal!$A$9:$H$431,7,0)))</f>
        <v>#N/A</v>
      </c>
      <c r="K931" s="39" t="e">
        <f>IF(AND(K930="",$H931=$H930),"",IF(VLOOKUP($H931,Mal!$A$9:$H$431,8,0)='Sales Orders'!K930,"",VLOOKUP($H931,Mal!$A$9:$H$431,8,0)))</f>
        <v>#N/A</v>
      </c>
      <c r="L931" s="39" t="e">
        <f>IF(E931="","",IF(Mal!$C$6="","",Mal!$C$6))</f>
        <v>#N/A</v>
      </c>
      <c r="M931" s="39" t="e">
        <f>IF($E931="",IF(INDEX(Mal!K$9:K$431,COUNTIF($E$108:$F930,"")-COUNT($H$108:$H930)+1,0)=M930,"",INDEX(Mal!K$9:K$431,COUNTIF($E$108:$F930,"")-COUNT($H$108:$H930)+1,0)),"")</f>
        <v>#N/A</v>
      </c>
      <c r="N931" s="39" t="e">
        <f>IF($E931="",IF(INDEX(Mal!L$9:L$431,COUNTIF($E$108:$F930,"")-COUNT($H$108:$H930)+1,0)=N930,"",INDEX(Mal!L$9:L$431,COUNTIF($E$108:$F930,"")-COUNT($H$108:$H930)+1,0)),"")</f>
        <v>#N/A</v>
      </c>
      <c r="O931" s="39" t="e">
        <f>IF($E931="",IF(INDEX(Mal!M$9:M$431,COUNTIF($E$108:$F930,"")-COUNT($H$108:$H930)+1,0)=O930,"",INDEX(Mal!M$9:M$431,COUNTIF($E$108:$F930,"")-COUNT($H$108:$H930)+1,0)),"")</f>
        <v>#N/A</v>
      </c>
      <c r="P931" s="39" t="e">
        <f>IF($E931="",IF(INDEX(Mal!N$9:N$431,COUNTIF($E$108:$F930,"")-COUNT($H$108:$H930)+1,0)=P930,"",INDEX(Mal!N$9:N$431,COUNTIF($E$108:$F930,"")-COUNT($H$108:$H930)+1,0)),"")</f>
        <v>#N/A</v>
      </c>
      <c r="Q931" s="39" t="e">
        <f>IF($E931="",IF(INDEX(Mal!O$9:O$431,COUNTIF($E$108:$F930,"")-COUNT($H$108:$H930)+1,0)=Q930,"",INDEX(Mal!O$9:O$431,COUNTIF($E$108:$F930,"")-COUNT($H$108:$H930)+1,0)),"")</f>
        <v>#N/A</v>
      </c>
      <c r="R931" s="39" t="e">
        <f>IF($E931="",IF(INDEX(Mal!P$9:P$431,COUNTIF($E$108:$F930,"")-COUNT($H$108:$H930)+1,0)=R930,"",INDEX(Mal!P$9:P$431,COUNTIF($E$108:$F930,"")-COUNT($H$108:$H930)+1,0)),"")</f>
        <v>#N/A</v>
      </c>
      <c r="S931" s="39" t="e">
        <f>IF($E931="",IF(INDEX(Mal!Q$9:Q$431,COUNTIF($E$108:$F930,"")-COUNT($H$108:$H930)+1,0)=S930,"",INDEX(Mal!Q$9:Q$431,COUNTIF($E$108:$F930,"")-COUNT($H$108:$H930)+1,0)),"")</f>
        <v>#N/A</v>
      </c>
      <c r="T931" s="39" t="e">
        <f>IF($E931="",IF(INDEX(Mal!R$9:R$431,COUNTIF($E$108:$F930,"")-COUNT($H$108:$H930)+1,0)=T930,"",INDEX(Mal!R$9:R$431,COUNTIF($E$108:$F930,"")-COUNT($H$108:$H930)+1,0)),"")</f>
        <v>#N/A</v>
      </c>
      <c r="U931" s="39" t="e">
        <f>IF($E931="",IF(INDEX(Mal!S$9:S$431,COUNTIF($E$108:$F930,"")-COUNT($H$108:$H930)+1,0)=U930,"",INDEX(Mal!S$9:S$431,COUNTIF($E$108:$F930,"")-COUNT($H$108:$H930)+1,0)),"")</f>
        <v>#N/A</v>
      </c>
      <c r="V931" s="39" t="e">
        <f t="shared" si="48"/>
        <v>#N/A</v>
      </c>
      <c r="W931" s="39" t="e">
        <f>IF(IF(AND(E931="",F931=""),INDEX(Mal!I$9:I$431,(COUNT($H$108:$H931)-COUNTIF($V$108:$V931,"")),0),"")="","",IF(AND(E931="",F931=""),INDEX(Mal!I$9:I$431,(COUNT($H$108:$H931)-COUNTIF($V$108:$V931,"")),0),""))</f>
        <v>#N/A</v>
      </c>
      <c r="X931" s="39" t="e">
        <f>IF($E931="",IF(INDEX(Mal!J$9:J$431,COUNTIF($E$108:$F930,"")-COUNT($H$108:$H930)+1,0)=X930,"",INDEX(Mal!J$9:J$431,COUNTIF($E$108:$F930,"")-COUNT($H$108:$H930)+1,0)),"")</f>
        <v>#N/A</v>
      </c>
      <c r="Y931" s="39" t="e">
        <f>IF(AND(Y930="",$H931=$H930),"",IF(VLOOKUP($H931,Mal!$A$9:$T$431,20,0)='Sales Orders'!Y930,"",VLOOKUP($H931,Mal!$A$9:$T$431,20,0)))</f>
        <v>#N/A</v>
      </c>
      <c r="Z931" s="39" t="e">
        <f t="shared" si="49"/>
        <v>#N/A</v>
      </c>
    </row>
    <row r="932" spans="1:26">
      <c r="A932" t="str">
        <f>IFERROR(IF(VLOOKUP(H932,Mal!$A$9:$A$431,1,0),"","END"),"END")</f>
        <v>END</v>
      </c>
      <c r="B932" s="39" t="e">
        <f>IF($E932="",IF(INDEX(Mal!$D$9:$D$431,COUNTIF($E$108:$F931,"")-COUNT($H$108:$H931)+1,0)=B931,"",INDEX(Mal!$D$9:$D$431,COUNTIF($E$108:$F931,"")-COUNT($H$108:$H931)+1,0)),"")</f>
        <v>#N/A</v>
      </c>
      <c r="C932" s="39" t="e">
        <f t="shared" si="50"/>
        <v>#N/A</v>
      </c>
      <c r="D932" s="39" t="e">
        <f>IF($E932="",IF(INDEX(Mal!$F$9:$F$431,COUNTIF($E$108:$F931,"")-COUNT($H$108:$H931)+1,0)=D931,"",INDEX(Mal!$F$9:$F$431,COUNTIF($E$108:$F931,"")-COUNT($H$108:$H931)+1,0)),"")</f>
        <v>#N/A</v>
      </c>
      <c r="E932" s="39" t="e">
        <f>IF(AND(E931="",$H932=$H931),"",IF(VLOOKUP(H932,Mal!$A$9:$B$431,2,0)='Sales Orders'!E931,"",VLOOKUP($H932,Mal!$A$9:$B$431,2,0)))</f>
        <v>#N/A</v>
      </c>
      <c r="F932" s="39" t="e">
        <f>IF($E932="",IF(INDEX(Mal!$C$9:$C$431,COUNTIF($E$108:$F931,"")-COUNT($H$108:$H931)+1,0)=F931,"",INDEX(Mal!$C$9:$C$431,COUNTIF($E$108:$F931,"")-COUNT($H$108:$H931)+1,0)),"")</f>
        <v>#N/A</v>
      </c>
      <c r="G932" s="39" t="e">
        <f t="shared" si="51"/>
        <v>#N/A</v>
      </c>
      <c r="H932" s="39">
        <f>IF(COUNTIF(Mal!$A$9:$A$431,'Sales Orders'!H931)+COUNTIFS(Mal!$A$9:$A$431,H931,Mal!$B$9:$B$431,"&lt;&gt;")+COUNTIFS(Mal!$A$9:$A$431,H931,Mal!$C$9:$C$431,"&lt;&gt;")=COUNTIF('Sales Orders'!$H$108:H931,'Sales Orders'!H931),'Sales Orders'!H931+1,'Sales Orders'!H931)</f>
        <v>2</v>
      </c>
      <c r="I932" s="39" t="e">
        <f>IF(E932="","",IF(Mal!$C$5="","",Mal!$C$5))</f>
        <v>#N/A</v>
      </c>
      <c r="J932" s="39" t="e">
        <f>IF(AND(J931="",$H932=$H931),"",IF(VLOOKUP($H932,Mal!$A$9:$H$431,7,0)='Sales Orders'!J931,"",VLOOKUP($H932,Mal!$A$9:$H$431,7,0)))</f>
        <v>#N/A</v>
      </c>
      <c r="K932" s="39" t="e">
        <f>IF(AND(K931="",$H932=$H931),"",IF(VLOOKUP($H932,Mal!$A$9:$H$431,8,0)='Sales Orders'!K931,"",VLOOKUP($H932,Mal!$A$9:$H$431,8,0)))</f>
        <v>#N/A</v>
      </c>
      <c r="L932" s="39" t="e">
        <f>IF(E932="","",IF(Mal!$C$6="","",Mal!$C$6))</f>
        <v>#N/A</v>
      </c>
      <c r="M932" s="39" t="e">
        <f>IF($E932="",IF(INDEX(Mal!K$9:K$431,COUNTIF($E$108:$F931,"")-COUNT($H$108:$H931)+1,0)=M931,"",INDEX(Mal!K$9:K$431,COUNTIF($E$108:$F931,"")-COUNT($H$108:$H931)+1,0)),"")</f>
        <v>#N/A</v>
      </c>
      <c r="N932" s="39" t="e">
        <f>IF($E932="",IF(INDEX(Mal!L$9:L$431,COUNTIF($E$108:$F931,"")-COUNT($H$108:$H931)+1,0)=N931,"",INDEX(Mal!L$9:L$431,COUNTIF($E$108:$F931,"")-COUNT($H$108:$H931)+1,0)),"")</f>
        <v>#N/A</v>
      </c>
      <c r="O932" s="39" t="e">
        <f>IF($E932="",IF(INDEX(Mal!M$9:M$431,COUNTIF($E$108:$F931,"")-COUNT($H$108:$H931)+1,0)=O931,"",INDEX(Mal!M$9:M$431,COUNTIF($E$108:$F931,"")-COUNT($H$108:$H931)+1,0)),"")</f>
        <v>#N/A</v>
      </c>
      <c r="P932" s="39" t="e">
        <f>IF($E932="",IF(INDEX(Mal!N$9:N$431,COUNTIF($E$108:$F931,"")-COUNT($H$108:$H931)+1,0)=P931,"",INDEX(Mal!N$9:N$431,COUNTIF($E$108:$F931,"")-COUNT($H$108:$H931)+1,0)),"")</f>
        <v>#N/A</v>
      </c>
      <c r="Q932" s="39" t="e">
        <f>IF($E932="",IF(INDEX(Mal!O$9:O$431,COUNTIF($E$108:$F931,"")-COUNT($H$108:$H931)+1,0)=Q931,"",INDEX(Mal!O$9:O$431,COUNTIF($E$108:$F931,"")-COUNT($H$108:$H931)+1,0)),"")</f>
        <v>#N/A</v>
      </c>
      <c r="R932" s="39" t="e">
        <f>IF($E932="",IF(INDEX(Mal!P$9:P$431,COUNTIF($E$108:$F931,"")-COUNT($H$108:$H931)+1,0)=R931,"",INDEX(Mal!P$9:P$431,COUNTIF($E$108:$F931,"")-COUNT($H$108:$H931)+1,0)),"")</f>
        <v>#N/A</v>
      </c>
      <c r="S932" s="39" t="e">
        <f>IF($E932="",IF(INDEX(Mal!Q$9:Q$431,COUNTIF($E$108:$F931,"")-COUNT($H$108:$H931)+1,0)=S931,"",INDEX(Mal!Q$9:Q$431,COUNTIF($E$108:$F931,"")-COUNT($H$108:$H931)+1,0)),"")</f>
        <v>#N/A</v>
      </c>
      <c r="T932" s="39" t="e">
        <f>IF($E932="",IF(INDEX(Mal!R$9:R$431,COUNTIF($E$108:$F931,"")-COUNT($H$108:$H931)+1,0)=T931,"",INDEX(Mal!R$9:R$431,COUNTIF($E$108:$F931,"")-COUNT($H$108:$H931)+1,0)),"")</f>
        <v>#N/A</v>
      </c>
      <c r="U932" s="39" t="e">
        <f>IF($E932="",IF(INDEX(Mal!S$9:S$431,COUNTIF($E$108:$F931,"")-COUNT($H$108:$H931)+1,0)=U931,"",INDEX(Mal!S$9:S$431,COUNTIF($E$108:$F931,"")-COUNT($H$108:$H931)+1,0)),"")</f>
        <v>#N/A</v>
      </c>
      <c r="V932" s="39" t="e">
        <f t="shared" si="48"/>
        <v>#N/A</v>
      </c>
      <c r="W932" s="39" t="e">
        <f>IF(IF(AND(E932="",F932=""),INDEX(Mal!I$9:I$431,(COUNT($H$108:$H932)-COUNTIF($V$108:$V932,"")),0),"")="","",IF(AND(E932="",F932=""),INDEX(Mal!I$9:I$431,(COUNT($H$108:$H932)-COUNTIF($V$108:$V932,"")),0),""))</f>
        <v>#N/A</v>
      </c>
      <c r="X932" s="39" t="e">
        <f>IF($E932="",IF(INDEX(Mal!J$9:J$431,COUNTIF($E$108:$F931,"")-COUNT($H$108:$H931)+1,0)=X931,"",INDEX(Mal!J$9:J$431,COUNTIF($E$108:$F931,"")-COUNT($H$108:$H931)+1,0)),"")</f>
        <v>#N/A</v>
      </c>
      <c r="Y932" s="39" t="e">
        <f>IF(AND(Y931="",$H932=$H931),"",IF(VLOOKUP($H932,Mal!$A$9:$T$431,20,0)='Sales Orders'!Y931,"",VLOOKUP($H932,Mal!$A$9:$T$431,20,0)))</f>
        <v>#N/A</v>
      </c>
      <c r="Z932" s="39" t="e">
        <f t="shared" si="49"/>
        <v>#N/A</v>
      </c>
    </row>
    <row r="933" spans="1:26">
      <c r="A933" t="str">
        <f>IFERROR(IF(VLOOKUP(H933,Mal!$A$9:$A$431,1,0),"","END"),"END")</f>
        <v>END</v>
      </c>
      <c r="B933" s="39" t="e">
        <f>IF($E933="",IF(INDEX(Mal!$D$9:$D$431,COUNTIF($E$108:$F932,"")-COUNT($H$108:$H932)+1,0)=B932,"",INDEX(Mal!$D$9:$D$431,COUNTIF($E$108:$F932,"")-COUNT($H$108:$H932)+1,0)),"")</f>
        <v>#N/A</v>
      </c>
      <c r="C933" s="39" t="e">
        <f t="shared" si="50"/>
        <v>#N/A</v>
      </c>
      <c r="D933" s="39" t="e">
        <f>IF($E933="",IF(INDEX(Mal!$F$9:$F$431,COUNTIF($E$108:$F932,"")-COUNT($H$108:$H932)+1,0)=D932,"",INDEX(Mal!$F$9:$F$431,COUNTIF($E$108:$F932,"")-COUNT($H$108:$H932)+1,0)),"")</f>
        <v>#N/A</v>
      </c>
      <c r="E933" s="39" t="e">
        <f>IF(AND(E932="",$H933=$H932),"",IF(VLOOKUP(H933,Mal!$A$9:$B$431,2,0)='Sales Orders'!E932,"",VLOOKUP($H933,Mal!$A$9:$B$431,2,0)))</f>
        <v>#N/A</v>
      </c>
      <c r="F933" s="39" t="e">
        <f>IF($E933="",IF(INDEX(Mal!$C$9:$C$431,COUNTIF($E$108:$F932,"")-COUNT($H$108:$H932)+1,0)=F932,"",INDEX(Mal!$C$9:$C$431,COUNTIF($E$108:$F932,"")-COUNT($H$108:$H932)+1,0)),"")</f>
        <v>#N/A</v>
      </c>
      <c r="G933" s="39" t="e">
        <f t="shared" si="51"/>
        <v>#N/A</v>
      </c>
      <c r="H933" s="39">
        <f>IF(COUNTIF(Mal!$A$9:$A$431,'Sales Orders'!H932)+COUNTIFS(Mal!$A$9:$A$431,H932,Mal!$B$9:$B$431,"&lt;&gt;")+COUNTIFS(Mal!$A$9:$A$431,H932,Mal!$C$9:$C$431,"&lt;&gt;")=COUNTIF('Sales Orders'!$H$108:H932,'Sales Orders'!H932),'Sales Orders'!H932+1,'Sales Orders'!H932)</f>
        <v>2</v>
      </c>
      <c r="I933" s="39" t="e">
        <f>IF(E933="","",IF(Mal!$C$5="","",Mal!$C$5))</f>
        <v>#N/A</v>
      </c>
      <c r="J933" s="39" t="e">
        <f>IF(AND(J932="",$H933=$H932),"",IF(VLOOKUP($H933,Mal!$A$9:$H$431,7,0)='Sales Orders'!J932,"",VLOOKUP($H933,Mal!$A$9:$H$431,7,0)))</f>
        <v>#N/A</v>
      </c>
      <c r="K933" s="39" t="e">
        <f>IF(AND(K932="",$H933=$H932),"",IF(VLOOKUP($H933,Mal!$A$9:$H$431,8,0)='Sales Orders'!K932,"",VLOOKUP($H933,Mal!$A$9:$H$431,8,0)))</f>
        <v>#N/A</v>
      </c>
      <c r="L933" s="39" t="e">
        <f>IF(E933="","",IF(Mal!$C$6="","",Mal!$C$6))</f>
        <v>#N/A</v>
      </c>
      <c r="M933" s="39" t="e">
        <f>IF($E933="",IF(INDEX(Mal!K$9:K$431,COUNTIF($E$108:$F932,"")-COUNT($H$108:$H932)+1,0)=M932,"",INDEX(Mal!K$9:K$431,COUNTIF($E$108:$F932,"")-COUNT($H$108:$H932)+1,0)),"")</f>
        <v>#N/A</v>
      </c>
      <c r="N933" s="39" t="e">
        <f>IF($E933="",IF(INDEX(Mal!L$9:L$431,COUNTIF($E$108:$F932,"")-COUNT($H$108:$H932)+1,0)=N932,"",INDEX(Mal!L$9:L$431,COUNTIF($E$108:$F932,"")-COUNT($H$108:$H932)+1,0)),"")</f>
        <v>#N/A</v>
      </c>
      <c r="O933" s="39" t="e">
        <f>IF($E933="",IF(INDEX(Mal!M$9:M$431,COUNTIF($E$108:$F932,"")-COUNT($H$108:$H932)+1,0)=O932,"",INDEX(Mal!M$9:M$431,COUNTIF($E$108:$F932,"")-COUNT($H$108:$H932)+1,0)),"")</f>
        <v>#N/A</v>
      </c>
      <c r="P933" s="39" t="e">
        <f>IF($E933="",IF(INDEX(Mal!N$9:N$431,COUNTIF($E$108:$F932,"")-COUNT($H$108:$H932)+1,0)=P932,"",INDEX(Mal!N$9:N$431,COUNTIF($E$108:$F932,"")-COUNT($H$108:$H932)+1,0)),"")</f>
        <v>#N/A</v>
      </c>
      <c r="Q933" s="39" t="e">
        <f>IF($E933="",IF(INDEX(Mal!O$9:O$431,COUNTIF($E$108:$F932,"")-COUNT($H$108:$H932)+1,0)=Q932,"",INDEX(Mal!O$9:O$431,COUNTIF($E$108:$F932,"")-COUNT($H$108:$H932)+1,0)),"")</f>
        <v>#N/A</v>
      </c>
      <c r="R933" s="39" t="e">
        <f>IF($E933="",IF(INDEX(Mal!P$9:P$431,COUNTIF($E$108:$F932,"")-COUNT($H$108:$H932)+1,0)=R932,"",INDEX(Mal!P$9:P$431,COUNTIF($E$108:$F932,"")-COUNT($H$108:$H932)+1,0)),"")</f>
        <v>#N/A</v>
      </c>
      <c r="S933" s="39" t="e">
        <f>IF($E933="",IF(INDEX(Mal!Q$9:Q$431,COUNTIF($E$108:$F932,"")-COUNT($H$108:$H932)+1,0)=S932,"",INDEX(Mal!Q$9:Q$431,COUNTIF($E$108:$F932,"")-COUNT($H$108:$H932)+1,0)),"")</f>
        <v>#N/A</v>
      </c>
      <c r="T933" s="39" t="e">
        <f>IF($E933="",IF(INDEX(Mal!R$9:R$431,COUNTIF($E$108:$F932,"")-COUNT($H$108:$H932)+1,0)=T932,"",INDEX(Mal!R$9:R$431,COUNTIF($E$108:$F932,"")-COUNT($H$108:$H932)+1,0)),"")</f>
        <v>#N/A</v>
      </c>
      <c r="U933" s="39" t="e">
        <f>IF($E933="",IF(INDEX(Mal!S$9:S$431,COUNTIF($E$108:$F932,"")-COUNT($H$108:$H932)+1,0)=U932,"",INDEX(Mal!S$9:S$431,COUNTIF($E$108:$F932,"")-COUNT($H$108:$H932)+1,0)),"")</f>
        <v>#N/A</v>
      </c>
      <c r="V933" s="39" t="e">
        <f t="shared" si="48"/>
        <v>#N/A</v>
      </c>
      <c r="W933" s="39" t="e">
        <f>IF(IF(AND(E933="",F933=""),INDEX(Mal!I$9:I$431,(COUNT($H$108:$H933)-COUNTIF($V$108:$V933,"")),0),"")="","",IF(AND(E933="",F933=""),INDEX(Mal!I$9:I$431,(COUNT($H$108:$H933)-COUNTIF($V$108:$V933,"")),0),""))</f>
        <v>#N/A</v>
      </c>
      <c r="X933" s="39" t="e">
        <f>IF($E933="",IF(INDEX(Mal!J$9:J$431,COUNTIF($E$108:$F932,"")-COUNT($H$108:$H932)+1,0)=X932,"",INDEX(Mal!J$9:J$431,COUNTIF($E$108:$F932,"")-COUNT($H$108:$H932)+1,0)),"")</f>
        <v>#N/A</v>
      </c>
      <c r="Y933" s="39" t="e">
        <f>IF(AND(Y932="",$H933=$H932),"",IF(VLOOKUP($H933,Mal!$A$9:$T$431,20,0)='Sales Orders'!Y932,"",VLOOKUP($H933,Mal!$A$9:$T$431,20,0)))</f>
        <v>#N/A</v>
      </c>
      <c r="Z933" s="39" t="e">
        <f t="shared" si="49"/>
        <v>#N/A</v>
      </c>
    </row>
    <row r="934" spans="1:26">
      <c r="A934" t="str">
        <f>IFERROR(IF(VLOOKUP(H934,Mal!$A$9:$A$431,1,0),"","END"),"END")</f>
        <v>END</v>
      </c>
      <c r="B934" s="39" t="e">
        <f>IF($E934="",IF(INDEX(Mal!$D$9:$D$431,COUNTIF($E$108:$F933,"")-COUNT($H$108:$H933)+1,0)=B933,"",INDEX(Mal!$D$9:$D$431,COUNTIF($E$108:$F933,"")-COUNT($H$108:$H933)+1,0)),"")</f>
        <v>#N/A</v>
      </c>
      <c r="C934" s="39" t="e">
        <f t="shared" si="50"/>
        <v>#N/A</v>
      </c>
      <c r="D934" s="39" t="e">
        <f>IF($E934="",IF(INDEX(Mal!$F$9:$F$431,COUNTIF($E$108:$F933,"")-COUNT($H$108:$H933)+1,0)=D933,"",INDEX(Mal!$F$9:$F$431,COUNTIF($E$108:$F933,"")-COUNT($H$108:$H933)+1,0)),"")</f>
        <v>#N/A</v>
      </c>
      <c r="E934" s="39" t="e">
        <f>IF(AND(E933="",$H934=$H933),"",IF(VLOOKUP(H934,Mal!$A$9:$B$431,2,0)='Sales Orders'!E933,"",VLOOKUP($H934,Mal!$A$9:$B$431,2,0)))</f>
        <v>#N/A</v>
      </c>
      <c r="F934" s="39" t="e">
        <f>IF($E934="",IF(INDEX(Mal!$C$9:$C$431,COUNTIF($E$108:$F933,"")-COUNT($H$108:$H933)+1,0)=F933,"",INDEX(Mal!$C$9:$C$431,COUNTIF($E$108:$F933,"")-COUNT($H$108:$H933)+1,0)),"")</f>
        <v>#N/A</v>
      </c>
      <c r="G934" s="39" t="e">
        <f t="shared" si="51"/>
        <v>#N/A</v>
      </c>
      <c r="H934" s="39">
        <f>IF(COUNTIF(Mal!$A$9:$A$431,'Sales Orders'!H933)+COUNTIFS(Mal!$A$9:$A$431,H933,Mal!$B$9:$B$431,"&lt;&gt;")+COUNTIFS(Mal!$A$9:$A$431,H933,Mal!$C$9:$C$431,"&lt;&gt;")=COUNTIF('Sales Orders'!$H$108:H933,'Sales Orders'!H933),'Sales Orders'!H933+1,'Sales Orders'!H933)</f>
        <v>2</v>
      </c>
      <c r="I934" s="39" t="e">
        <f>IF(E934="","",IF(Mal!$C$5="","",Mal!$C$5))</f>
        <v>#N/A</v>
      </c>
      <c r="J934" s="39" t="e">
        <f>IF(AND(J933="",$H934=$H933),"",IF(VLOOKUP($H934,Mal!$A$9:$H$431,7,0)='Sales Orders'!J933,"",VLOOKUP($H934,Mal!$A$9:$H$431,7,0)))</f>
        <v>#N/A</v>
      </c>
      <c r="K934" s="39" t="e">
        <f>IF(AND(K933="",$H934=$H933),"",IF(VLOOKUP($H934,Mal!$A$9:$H$431,8,0)='Sales Orders'!K933,"",VLOOKUP($H934,Mal!$A$9:$H$431,8,0)))</f>
        <v>#N/A</v>
      </c>
      <c r="L934" s="39" t="e">
        <f>IF(E934="","",IF(Mal!$C$6="","",Mal!$C$6))</f>
        <v>#N/A</v>
      </c>
      <c r="M934" s="39" t="e">
        <f>IF($E934="",IF(INDEX(Mal!K$9:K$431,COUNTIF($E$108:$F933,"")-COUNT($H$108:$H933)+1,0)=M933,"",INDEX(Mal!K$9:K$431,COUNTIF($E$108:$F933,"")-COUNT($H$108:$H933)+1,0)),"")</f>
        <v>#N/A</v>
      </c>
      <c r="N934" s="39" t="e">
        <f>IF($E934="",IF(INDEX(Mal!L$9:L$431,COUNTIF($E$108:$F933,"")-COUNT($H$108:$H933)+1,0)=N933,"",INDEX(Mal!L$9:L$431,COUNTIF($E$108:$F933,"")-COUNT($H$108:$H933)+1,0)),"")</f>
        <v>#N/A</v>
      </c>
      <c r="O934" s="39" t="e">
        <f>IF($E934="",IF(INDEX(Mal!M$9:M$431,COUNTIF($E$108:$F933,"")-COUNT($H$108:$H933)+1,0)=O933,"",INDEX(Mal!M$9:M$431,COUNTIF($E$108:$F933,"")-COUNT($H$108:$H933)+1,0)),"")</f>
        <v>#N/A</v>
      </c>
      <c r="P934" s="39" t="e">
        <f>IF($E934="",IF(INDEX(Mal!N$9:N$431,COUNTIF($E$108:$F933,"")-COUNT($H$108:$H933)+1,0)=P933,"",INDEX(Mal!N$9:N$431,COUNTIF($E$108:$F933,"")-COUNT($H$108:$H933)+1,0)),"")</f>
        <v>#N/A</v>
      </c>
      <c r="Q934" s="39" t="e">
        <f>IF($E934="",IF(INDEX(Mal!O$9:O$431,COUNTIF($E$108:$F933,"")-COUNT($H$108:$H933)+1,0)=Q933,"",INDEX(Mal!O$9:O$431,COUNTIF($E$108:$F933,"")-COUNT($H$108:$H933)+1,0)),"")</f>
        <v>#N/A</v>
      </c>
      <c r="R934" s="39" t="e">
        <f>IF($E934="",IF(INDEX(Mal!P$9:P$431,COUNTIF($E$108:$F933,"")-COUNT($H$108:$H933)+1,0)=R933,"",INDEX(Mal!P$9:P$431,COUNTIF($E$108:$F933,"")-COUNT($H$108:$H933)+1,0)),"")</f>
        <v>#N/A</v>
      </c>
      <c r="S934" s="39" t="e">
        <f>IF($E934="",IF(INDEX(Mal!Q$9:Q$431,COUNTIF($E$108:$F933,"")-COUNT($H$108:$H933)+1,0)=S933,"",INDEX(Mal!Q$9:Q$431,COUNTIF($E$108:$F933,"")-COUNT($H$108:$H933)+1,0)),"")</f>
        <v>#N/A</v>
      </c>
      <c r="T934" s="39" t="e">
        <f>IF($E934="",IF(INDEX(Mal!R$9:R$431,COUNTIF($E$108:$F933,"")-COUNT($H$108:$H933)+1,0)=T933,"",INDEX(Mal!R$9:R$431,COUNTIF($E$108:$F933,"")-COUNT($H$108:$H933)+1,0)),"")</f>
        <v>#N/A</v>
      </c>
      <c r="U934" s="39" t="e">
        <f>IF($E934="",IF(INDEX(Mal!S$9:S$431,COUNTIF($E$108:$F933,"")-COUNT($H$108:$H933)+1,0)=U933,"",INDEX(Mal!S$9:S$431,COUNTIF($E$108:$F933,"")-COUNT($H$108:$H933)+1,0)),"")</f>
        <v>#N/A</v>
      </c>
      <c r="V934" s="39" t="e">
        <f t="shared" si="48"/>
        <v>#N/A</v>
      </c>
      <c r="W934" s="39" t="e">
        <f>IF(IF(AND(E934="",F934=""),INDEX(Mal!I$9:I$431,(COUNT($H$108:$H934)-COUNTIF($V$108:$V934,"")),0),"")="","",IF(AND(E934="",F934=""),INDEX(Mal!I$9:I$431,(COUNT($H$108:$H934)-COUNTIF($V$108:$V934,"")),0),""))</f>
        <v>#N/A</v>
      </c>
      <c r="X934" s="39" t="e">
        <f>IF($E934="",IF(INDEX(Mal!J$9:J$431,COUNTIF($E$108:$F933,"")-COUNT($H$108:$H933)+1,0)=X933,"",INDEX(Mal!J$9:J$431,COUNTIF($E$108:$F933,"")-COUNT($H$108:$H933)+1,0)),"")</f>
        <v>#N/A</v>
      </c>
      <c r="Y934" s="39" t="e">
        <f>IF(AND(Y933="",$H934=$H933),"",IF(VLOOKUP($H934,Mal!$A$9:$T$431,20,0)='Sales Orders'!Y933,"",VLOOKUP($H934,Mal!$A$9:$T$431,20,0)))</f>
        <v>#N/A</v>
      </c>
      <c r="Z934" s="39" t="e">
        <f t="shared" si="49"/>
        <v>#N/A</v>
      </c>
    </row>
    <row r="935" spans="1:26">
      <c r="A935" t="str">
        <f>IFERROR(IF(VLOOKUP(H935,Mal!$A$9:$A$431,1,0),"","END"),"END")</f>
        <v>END</v>
      </c>
      <c r="B935" s="39" t="e">
        <f>IF($E935="",IF(INDEX(Mal!$D$9:$D$431,COUNTIF($E$108:$F934,"")-COUNT($H$108:$H934)+1,0)=B934,"",INDEX(Mal!$D$9:$D$431,COUNTIF($E$108:$F934,"")-COUNT($H$108:$H934)+1,0)),"")</f>
        <v>#N/A</v>
      </c>
      <c r="C935" s="39" t="e">
        <f t="shared" si="50"/>
        <v>#N/A</v>
      </c>
      <c r="D935" s="39" t="e">
        <f>IF($E935="",IF(INDEX(Mal!$F$9:$F$431,COUNTIF($E$108:$F934,"")-COUNT($H$108:$H934)+1,0)=D934,"",INDEX(Mal!$F$9:$F$431,COUNTIF($E$108:$F934,"")-COUNT($H$108:$H934)+1,0)),"")</f>
        <v>#N/A</v>
      </c>
      <c r="E935" s="39" t="e">
        <f>IF(AND(E934="",$H935=$H934),"",IF(VLOOKUP(H935,Mal!$A$9:$B$431,2,0)='Sales Orders'!E934,"",VLOOKUP($H935,Mal!$A$9:$B$431,2,0)))</f>
        <v>#N/A</v>
      </c>
      <c r="F935" s="39" t="e">
        <f>IF($E935="",IF(INDEX(Mal!$C$9:$C$431,COUNTIF($E$108:$F934,"")-COUNT($H$108:$H934)+1,0)=F934,"",INDEX(Mal!$C$9:$C$431,COUNTIF($E$108:$F934,"")-COUNT($H$108:$H934)+1,0)),"")</f>
        <v>#N/A</v>
      </c>
      <c r="G935" s="39" t="e">
        <f t="shared" si="51"/>
        <v>#N/A</v>
      </c>
      <c r="H935" s="39">
        <f>IF(COUNTIF(Mal!$A$9:$A$431,'Sales Orders'!H934)+COUNTIFS(Mal!$A$9:$A$431,H934,Mal!$B$9:$B$431,"&lt;&gt;")+COUNTIFS(Mal!$A$9:$A$431,H934,Mal!$C$9:$C$431,"&lt;&gt;")=COUNTIF('Sales Orders'!$H$108:H934,'Sales Orders'!H934),'Sales Orders'!H934+1,'Sales Orders'!H934)</f>
        <v>2</v>
      </c>
      <c r="I935" s="39" t="e">
        <f>IF(E935="","",IF(Mal!$C$5="","",Mal!$C$5))</f>
        <v>#N/A</v>
      </c>
      <c r="J935" s="39" t="e">
        <f>IF(AND(J934="",$H935=$H934),"",IF(VLOOKUP($H935,Mal!$A$9:$H$431,7,0)='Sales Orders'!J934,"",VLOOKUP($H935,Mal!$A$9:$H$431,7,0)))</f>
        <v>#N/A</v>
      </c>
      <c r="K935" s="39" t="e">
        <f>IF(AND(K934="",$H935=$H934),"",IF(VLOOKUP($H935,Mal!$A$9:$H$431,8,0)='Sales Orders'!K934,"",VLOOKUP($H935,Mal!$A$9:$H$431,8,0)))</f>
        <v>#N/A</v>
      </c>
      <c r="L935" s="39" t="e">
        <f>IF(E935="","",IF(Mal!$C$6="","",Mal!$C$6))</f>
        <v>#N/A</v>
      </c>
      <c r="M935" s="39" t="e">
        <f>IF($E935="",IF(INDEX(Mal!K$9:K$431,COUNTIF($E$108:$F934,"")-COUNT($H$108:$H934)+1,0)=M934,"",INDEX(Mal!K$9:K$431,COUNTIF($E$108:$F934,"")-COUNT($H$108:$H934)+1,0)),"")</f>
        <v>#N/A</v>
      </c>
      <c r="N935" s="39" t="e">
        <f>IF($E935="",IF(INDEX(Mal!L$9:L$431,COUNTIF($E$108:$F934,"")-COUNT($H$108:$H934)+1,0)=N934,"",INDEX(Mal!L$9:L$431,COUNTIF($E$108:$F934,"")-COUNT($H$108:$H934)+1,0)),"")</f>
        <v>#N/A</v>
      </c>
      <c r="O935" s="39" t="e">
        <f>IF($E935="",IF(INDEX(Mal!M$9:M$431,COUNTIF($E$108:$F934,"")-COUNT($H$108:$H934)+1,0)=O934,"",INDEX(Mal!M$9:M$431,COUNTIF($E$108:$F934,"")-COUNT($H$108:$H934)+1,0)),"")</f>
        <v>#N/A</v>
      </c>
      <c r="P935" s="39" t="e">
        <f>IF($E935="",IF(INDEX(Mal!N$9:N$431,COUNTIF($E$108:$F934,"")-COUNT($H$108:$H934)+1,0)=P934,"",INDEX(Mal!N$9:N$431,COUNTIF($E$108:$F934,"")-COUNT($H$108:$H934)+1,0)),"")</f>
        <v>#N/A</v>
      </c>
      <c r="Q935" s="39" t="e">
        <f>IF($E935="",IF(INDEX(Mal!O$9:O$431,COUNTIF($E$108:$F934,"")-COUNT($H$108:$H934)+1,0)=Q934,"",INDEX(Mal!O$9:O$431,COUNTIF($E$108:$F934,"")-COUNT($H$108:$H934)+1,0)),"")</f>
        <v>#N/A</v>
      </c>
      <c r="R935" s="39" t="e">
        <f>IF($E935="",IF(INDEX(Mal!P$9:P$431,COUNTIF($E$108:$F934,"")-COUNT($H$108:$H934)+1,0)=R934,"",INDEX(Mal!P$9:P$431,COUNTIF($E$108:$F934,"")-COUNT($H$108:$H934)+1,0)),"")</f>
        <v>#N/A</v>
      </c>
      <c r="S935" s="39" t="e">
        <f>IF($E935="",IF(INDEX(Mal!Q$9:Q$431,COUNTIF($E$108:$F934,"")-COUNT($H$108:$H934)+1,0)=S934,"",INDEX(Mal!Q$9:Q$431,COUNTIF($E$108:$F934,"")-COUNT($H$108:$H934)+1,0)),"")</f>
        <v>#N/A</v>
      </c>
      <c r="T935" s="39" t="e">
        <f>IF($E935="",IF(INDEX(Mal!R$9:R$431,COUNTIF($E$108:$F934,"")-COUNT($H$108:$H934)+1,0)=T934,"",INDEX(Mal!R$9:R$431,COUNTIF($E$108:$F934,"")-COUNT($H$108:$H934)+1,0)),"")</f>
        <v>#N/A</v>
      </c>
      <c r="U935" s="39" t="e">
        <f>IF($E935="",IF(INDEX(Mal!S$9:S$431,COUNTIF($E$108:$F934,"")-COUNT($H$108:$H934)+1,0)=U934,"",INDEX(Mal!S$9:S$431,COUNTIF($E$108:$F934,"")-COUNT($H$108:$H934)+1,0)),"")</f>
        <v>#N/A</v>
      </c>
      <c r="V935" s="39" t="e">
        <f t="shared" si="48"/>
        <v>#N/A</v>
      </c>
      <c r="W935" s="39" t="e">
        <f>IF(IF(AND(E935="",F935=""),INDEX(Mal!I$9:I$431,(COUNT($H$108:$H935)-COUNTIF($V$108:$V935,"")),0),"")="","",IF(AND(E935="",F935=""),INDEX(Mal!I$9:I$431,(COUNT($H$108:$H935)-COUNTIF($V$108:$V935,"")),0),""))</f>
        <v>#N/A</v>
      </c>
      <c r="X935" s="39" t="e">
        <f>IF($E935="",IF(INDEX(Mal!J$9:J$431,COUNTIF($E$108:$F934,"")-COUNT($H$108:$H934)+1,0)=X934,"",INDEX(Mal!J$9:J$431,COUNTIF($E$108:$F934,"")-COUNT($H$108:$H934)+1,0)),"")</f>
        <v>#N/A</v>
      </c>
      <c r="Y935" s="39" t="e">
        <f>IF(AND(Y934="",$H935=$H934),"",IF(VLOOKUP($H935,Mal!$A$9:$T$431,20,0)='Sales Orders'!Y934,"",VLOOKUP($H935,Mal!$A$9:$T$431,20,0)))</f>
        <v>#N/A</v>
      </c>
      <c r="Z935" s="39" t="e">
        <f t="shared" si="49"/>
        <v>#N/A</v>
      </c>
    </row>
    <row r="936" spans="1:26">
      <c r="A936" t="str">
        <f>IFERROR(IF(VLOOKUP(H936,Mal!$A$9:$A$431,1,0),"","END"),"END")</f>
        <v>END</v>
      </c>
      <c r="B936" s="39" t="e">
        <f>IF($E936="",IF(INDEX(Mal!$D$9:$D$431,COUNTIF($E$108:$F935,"")-COUNT($H$108:$H935)+1,0)=B935,"",INDEX(Mal!$D$9:$D$431,COUNTIF($E$108:$F935,"")-COUNT($H$108:$H935)+1,0)),"")</f>
        <v>#N/A</v>
      </c>
      <c r="C936" s="39" t="e">
        <f t="shared" si="50"/>
        <v>#N/A</v>
      </c>
      <c r="D936" s="39" t="e">
        <f>IF($E936="",IF(INDEX(Mal!$F$9:$F$431,COUNTIF($E$108:$F935,"")-COUNT($H$108:$H935)+1,0)=D935,"",INDEX(Mal!$F$9:$F$431,COUNTIF($E$108:$F935,"")-COUNT($H$108:$H935)+1,0)),"")</f>
        <v>#N/A</v>
      </c>
      <c r="E936" s="39" t="e">
        <f>IF(AND(E935="",$H936=$H935),"",IF(VLOOKUP(H936,Mal!$A$9:$B$431,2,0)='Sales Orders'!E935,"",VLOOKUP($H936,Mal!$A$9:$B$431,2,0)))</f>
        <v>#N/A</v>
      </c>
      <c r="F936" s="39" t="e">
        <f>IF($E936="",IF(INDEX(Mal!$C$9:$C$431,COUNTIF($E$108:$F935,"")-COUNT($H$108:$H935)+1,0)=F935,"",INDEX(Mal!$C$9:$C$431,COUNTIF($E$108:$F935,"")-COUNT($H$108:$H935)+1,0)),"")</f>
        <v>#N/A</v>
      </c>
      <c r="G936" s="39" t="e">
        <f t="shared" si="51"/>
        <v>#N/A</v>
      </c>
      <c r="H936" s="39">
        <f>IF(COUNTIF(Mal!$A$9:$A$431,'Sales Orders'!H935)+COUNTIFS(Mal!$A$9:$A$431,H935,Mal!$B$9:$B$431,"&lt;&gt;")+COUNTIFS(Mal!$A$9:$A$431,H935,Mal!$C$9:$C$431,"&lt;&gt;")=COUNTIF('Sales Orders'!$H$108:H935,'Sales Orders'!H935),'Sales Orders'!H935+1,'Sales Orders'!H935)</f>
        <v>2</v>
      </c>
      <c r="I936" s="39" t="e">
        <f>IF(E936="","",IF(Mal!$C$5="","",Mal!$C$5))</f>
        <v>#N/A</v>
      </c>
      <c r="J936" s="39" t="e">
        <f>IF(AND(J935="",$H936=$H935),"",IF(VLOOKUP($H936,Mal!$A$9:$H$431,7,0)='Sales Orders'!J935,"",VLOOKUP($H936,Mal!$A$9:$H$431,7,0)))</f>
        <v>#N/A</v>
      </c>
      <c r="K936" s="39" t="e">
        <f>IF(AND(K935="",$H936=$H935),"",IF(VLOOKUP($H936,Mal!$A$9:$H$431,8,0)='Sales Orders'!K935,"",VLOOKUP($H936,Mal!$A$9:$H$431,8,0)))</f>
        <v>#N/A</v>
      </c>
      <c r="L936" s="39" t="e">
        <f>IF(E936="","",IF(Mal!$C$6="","",Mal!$C$6))</f>
        <v>#N/A</v>
      </c>
      <c r="M936" s="39" t="e">
        <f>IF($E936="",IF(INDEX(Mal!K$9:K$431,COUNTIF($E$108:$F935,"")-COUNT($H$108:$H935)+1,0)=M935,"",INDEX(Mal!K$9:K$431,COUNTIF($E$108:$F935,"")-COUNT($H$108:$H935)+1,0)),"")</f>
        <v>#N/A</v>
      </c>
      <c r="N936" s="39" t="e">
        <f>IF($E936="",IF(INDEX(Mal!L$9:L$431,COUNTIF($E$108:$F935,"")-COUNT($H$108:$H935)+1,0)=N935,"",INDEX(Mal!L$9:L$431,COUNTIF($E$108:$F935,"")-COUNT($H$108:$H935)+1,0)),"")</f>
        <v>#N/A</v>
      </c>
      <c r="O936" s="39" t="e">
        <f>IF($E936="",IF(INDEX(Mal!M$9:M$431,COUNTIF($E$108:$F935,"")-COUNT($H$108:$H935)+1,0)=O935,"",INDEX(Mal!M$9:M$431,COUNTIF($E$108:$F935,"")-COUNT($H$108:$H935)+1,0)),"")</f>
        <v>#N/A</v>
      </c>
      <c r="P936" s="39" t="e">
        <f>IF($E936="",IF(INDEX(Mal!N$9:N$431,COUNTIF($E$108:$F935,"")-COUNT($H$108:$H935)+1,0)=P935,"",INDEX(Mal!N$9:N$431,COUNTIF($E$108:$F935,"")-COUNT($H$108:$H935)+1,0)),"")</f>
        <v>#N/A</v>
      </c>
      <c r="Q936" s="39" t="e">
        <f>IF($E936="",IF(INDEX(Mal!O$9:O$431,COUNTIF($E$108:$F935,"")-COUNT($H$108:$H935)+1,0)=Q935,"",INDEX(Mal!O$9:O$431,COUNTIF($E$108:$F935,"")-COUNT($H$108:$H935)+1,0)),"")</f>
        <v>#N/A</v>
      </c>
      <c r="R936" s="39" t="e">
        <f>IF($E936="",IF(INDEX(Mal!P$9:P$431,COUNTIF($E$108:$F935,"")-COUNT($H$108:$H935)+1,0)=R935,"",INDEX(Mal!P$9:P$431,COUNTIF($E$108:$F935,"")-COUNT($H$108:$H935)+1,0)),"")</f>
        <v>#N/A</v>
      </c>
      <c r="S936" s="39" t="e">
        <f>IF($E936="",IF(INDEX(Mal!Q$9:Q$431,COUNTIF($E$108:$F935,"")-COUNT($H$108:$H935)+1,0)=S935,"",INDEX(Mal!Q$9:Q$431,COUNTIF($E$108:$F935,"")-COUNT($H$108:$H935)+1,0)),"")</f>
        <v>#N/A</v>
      </c>
      <c r="T936" s="39" t="e">
        <f>IF($E936="",IF(INDEX(Mal!R$9:R$431,COUNTIF($E$108:$F935,"")-COUNT($H$108:$H935)+1,0)=T935,"",INDEX(Mal!R$9:R$431,COUNTIF($E$108:$F935,"")-COUNT($H$108:$H935)+1,0)),"")</f>
        <v>#N/A</v>
      </c>
      <c r="U936" s="39" t="e">
        <f>IF($E936="",IF(INDEX(Mal!S$9:S$431,COUNTIF($E$108:$F935,"")-COUNT($H$108:$H935)+1,0)=U935,"",INDEX(Mal!S$9:S$431,COUNTIF($E$108:$F935,"")-COUNT($H$108:$H935)+1,0)),"")</f>
        <v>#N/A</v>
      </c>
      <c r="V936" s="39" t="e">
        <f t="shared" si="48"/>
        <v>#N/A</v>
      </c>
      <c r="W936" s="39" t="e">
        <f>IF(IF(AND(E936="",F936=""),INDEX(Mal!I$9:I$431,(COUNT($H$108:$H936)-COUNTIF($V$108:$V936,"")),0),"")="","",IF(AND(E936="",F936=""),INDEX(Mal!I$9:I$431,(COUNT($H$108:$H936)-COUNTIF($V$108:$V936,"")),0),""))</f>
        <v>#N/A</v>
      </c>
      <c r="X936" s="39" t="e">
        <f>IF($E936="",IF(INDEX(Mal!J$9:J$431,COUNTIF($E$108:$F935,"")-COUNT($H$108:$H935)+1,0)=X935,"",INDEX(Mal!J$9:J$431,COUNTIF($E$108:$F935,"")-COUNT($H$108:$H935)+1,0)),"")</f>
        <v>#N/A</v>
      </c>
      <c r="Y936" s="39" t="e">
        <f>IF(AND(Y935="",$H936=$H935),"",IF(VLOOKUP($H936,Mal!$A$9:$T$431,20,0)='Sales Orders'!Y935,"",VLOOKUP($H936,Mal!$A$9:$T$431,20,0)))</f>
        <v>#N/A</v>
      </c>
      <c r="Z936" s="39" t="e">
        <f t="shared" si="49"/>
        <v>#N/A</v>
      </c>
    </row>
    <row r="937" spans="1:26">
      <c r="A937" t="str">
        <f>IFERROR(IF(VLOOKUP(H937,Mal!$A$9:$A$431,1,0),"","END"),"END")</f>
        <v>END</v>
      </c>
      <c r="B937" s="39" t="e">
        <f>IF($E937="",IF(INDEX(Mal!$D$9:$D$431,COUNTIF($E$108:$F936,"")-COUNT($H$108:$H936)+1,0)=B936,"",INDEX(Mal!$D$9:$D$431,COUNTIF($E$108:$F936,"")-COUNT($H$108:$H936)+1,0)),"")</f>
        <v>#N/A</v>
      </c>
      <c r="C937" s="39" t="e">
        <f t="shared" si="50"/>
        <v>#N/A</v>
      </c>
      <c r="D937" s="39" t="e">
        <f>IF($E937="",IF(INDEX(Mal!$F$9:$F$431,COUNTIF($E$108:$F936,"")-COUNT($H$108:$H936)+1,0)=D936,"",INDEX(Mal!$F$9:$F$431,COUNTIF($E$108:$F936,"")-COUNT($H$108:$H936)+1,0)),"")</f>
        <v>#N/A</v>
      </c>
      <c r="E937" s="39" t="e">
        <f>IF(AND(E936="",$H937=$H936),"",IF(VLOOKUP(H937,Mal!$A$9:$B$431,2,0)='Sales Orders'!E936,"",VLOOKUP($H937,Mal!$A$9:$B$431,2,0)))</f>
        <v>#N/A</v>
      </c>
      <c r="F937" s="39" t="e">
        <f>IF($E937="",IF(INDEX(Mal!$C$9:$C$431,COUNTIF($E$108:$F936,"")-COUNT($H$108:$H936)+1,0)=F936,"",INDEX(Mal!$C$9:$C$431,COUNTIF($E$108:$F936,"")-COUNT($H$108:$H936)+1,0)),"")</f>
        <v>#N/A</v>
      </c>
      <c r="G937" s="39" t="e">
        <f t="shared" si="51"/>
        <v>#N/A</v>
      </c>
      <c r="H937" s="39">
        <f>IF(COUNTIF(Mal!$A$9:$A$431,'Sales Orders'!H936)+COUNTIFS(Mal!$A$9:$A$431,H936,Mal!$B$9:$B$431,"&lt;&gt;")+COUNTIFS(Mal!$A$9:$A$431,H936,Mal!$C$9:$C$431,"&lt;&gt;")=COUNTIF('Sales Orders'!$H$108:H936,'Sales Orders'!H936),'Sales Orders'!H936+1,'Sales Orders'!H936)</f>
        <v>2</v>
      </c>
      <c r="I937" s="39" t="e">
        <f>IF(E937="","",IF(Mal!$C$5="","",Mal!$C$5))</f>
        <v>#N/A</v>
      </c>
      <c r="J937" s="39" t="e">
        <f>IF(AND(J936="",$H937=$H936),"",IF(VLOOKUP($H937,Mal!$A$9:$H$431,7,0)='Sales Orders'!J936,"",VLOOKUP($H937,Mal!$A$9:$H$431,7,0)))</f>
        <v>#N/A</v>
      </c>
      <c r="K937" s="39" t="e">
        <f>IF(AND(K936="",$H937=$H936),"",IF(VLOOKUP($H937,Mal!$A$9:$H$431,8,0)='Sales Orders'!K936,"",VLOOKUP($H937,Mal!$A$9:$H$431,8,0)))</f>
        <v>#N/A</v>
      </c>
      <c r="L937" s="39" t="e">
        <f>IF(E937="","",IF(Mal!$C$6="","",Mal!$C$6))</f>
        <v>#N/A</v>
      </c>
      <c r="M937" s="39" t="e">
        <f>IF($E937="",IF(INDEX(Mal!K$9:K$431,COUNTIF($E$108:$F936,"")-COUNT($H$108:$H936)+1,0)=M936,"",INDEX(Mal!K$9:K$431,COUNTIF($E$108:$F936,"")-COUNT($H$108:$H936)+1,0)),"")</f>
        <v>#N/A</v>
      </c>
      <c r="N937" s="39" t="e">
        <f>IF($E937="",IF(INDEX(Mal!L$9:L$431,COUNTIF($E$108:$F936,"")-COUNT($H$108:$H936)+1,0)=N936,"",INDEX(Mal!L$9:L$431,COUNTIF($E$108:$F936,"")-COUNT($H$108:$H936)+1,0)),"")</f>
        <v>#N/A</v>
      </c>
      <c r="O937" s="39" t="e">
        <f>IF($E937="",IF(INDEX(Mal!M$9:M$431,COUNTIF($E$108:$F936,"")-COUNT($H$108:$H936)+1,0)=O936,"",INDEX(Mal!M$9:M$431,COUNTIF($E$108:$F936,"")-COUNT($H$108:$H936)+1,0)),"")</f>
        <v>#N/A</v>
      </c>
      <c r="P937" s="39" t="e">
        <f>IF($E937="",IF(INDEX(Mal!N$9:N$431,COUNTIF($E$108:$F936,"")-COUNT($H$108:$H936)+1,0)=P936,"",INDEX(Mal!N$9:N$431,COUNTIF($E$108:$F936,"")-COUNT($H$108:$H936)+1,0)),"")</f>
        <v>#N/A</v>
      </c>
      <c r="Q937" s="39" t="e">
        <f>IF($E937="",IF(INDEX(Mal!O$9:O$431,COUNTIF($E$108:$F936,"")-COUNT($H$108:$H936)+1,0)=Q936,"",INDEX(Mal!O$9:O$431,COUNTIF($E$108:$F936,"")-COUNT($H$108:$H936)+1,0)),"")</f>
        <v>#N/A</v>
      </c>
      <c r="R937" s="39" t="e">
        <f>IF($E937="",IF(INDEX(Mal!P$9:P$431,COUNTIF($E$108:$F936,"")-COUNT($H$108:$H936)+1,0)=R936,"",INDEX(Mal!P$9:P$431,COUNTIF($E$108:$F936,"")-COUNT($H$108:$H936)+1,0)),"")</f>
        <v>#N/A</v>
      </c>
      <c r="S937" s="39" t="e">
        <f>IF($E937="",IF(INDEX(Mal!Q$9:Q$431,COUNTIF($E$108:$F936,"")-COUNT($H$108:$H936)+1,0)=S936,"",INDEX(Mal!Q$9:Q$431,COUNTIF($E$108:$F936,"")-COUNT($H$108:$H936)+1,0)),"")</f>
        <v>#N/A</v>
      </c>
      <c r="T937" s="39" t="e">
        <f>IF($E937="",IF(INDEX(Mal!R$9:R$431,COUNTIF($E$108:$F936,"")-COUNT($H$108:$H936)+1,0)=T936,"",INDEX(Mal!R$9:R$431,COUNTIF($E$108:$F936,"")-COUNT($H$108:$H936)+1,0)),"")</f>
        <v>#N/A</v>
      </c>
      <c r="U937" s="39" t="e">
        <f>IF($E937="",IF(INDEX(Mal!S$9:S$431,COUNTIF($E$108:$F936,"")-COUNT($H$108:$H936)+1,0)=U936,"",INDEX(Mal!S$9:S$431,COUNTIF($E$108:$F936,"")-COUNT($H$108:$H936)+1,0)),"")</f>
        <v>#N/A</v>
      </c>
      <c r="V937" s="39" t="e">
        <f t="shared" si="48"/>
        <v>#N/A</v>
      </c>
      <c r="W937" s="39" t="e">
        <f>IF(IF(AND(E937="",F937=""),INDEX(Mal!I$9:I$431,(COUNT($H$108:$H937)-COUNTIF($V$108:$V937,"")),0),"")="","",IF(AND(E937="",F937=""),INDEX(Mal!I$9:I$431,(COUNT($H$108:$H937)-COUNTIF($V$108:$V937,"")),0),""))</f>
        <v>#N/A</v>
      </c>
      <c r="X937" s="39" t="e">
        <f>IF($E937="",IF(INDEX(Mal!J$9:J$431,COUNTIF($E$108:$F936,"")-COUNT($H$108:$H936)+1,0)=X936,"",INDEX(Mal!J$9:J$431,COUNTIF($E$108:$F936,"")-COUNT($H$108:$H936)+1,0)),"")</f>
        <v>#N/A</v>
      </c>
      <c r="Y937" s="39" t="e">
        <f>IF(AND(Y936="",$H937=$H936),"",IF(VLOOKUP($H937,Mal!$A$9:$T$431,20,0)='Sales Orders'!Y936,"",VLOOKUP($H937,Mal!$A$9:$T$431,20,0)))</f>
        <v>#N/A</v>
      </c>
      <c r="Z937" s="39" t="e">
        <f t="shared" si="49"/>
        <v>#N/A</v>
      </c>
    </row>
    <row r="938" spans="1:26">
      <c r="A938" t="str">
        <f>IFERROR(IF(VLOOKUP(H938,Mal!$A$9:$A$431,1,0),"","END"),"END")</f>
        <v>END</v>
      </c>
      <c r="B938" s="39" t="e">
        <f>IF($E938="",IF(INDEX(Mal!$D$9:$D$431,COUNTIF($E$108:$F937,"")-COUNT($H$108:$H937)+1,0)=B937,"",INDEX(Mal!$D$9:$D$431,COUNTIF($E$108:$F937,"")-COUNT($H$108:$H937)+1,0)),"")</f>
        <v>#N/A</v>
      </c>
      <c r="C938" s="39" t="e">
        <f t="shared" si="50"/>
        <v>#N/A</v>
      </c>
      <c r="D938" s="39" t="e">
        <f>IF($E938="",IF(INDEX(Mal!$F$9:$F$431,COUNTIF($E$108:$F937,"")-COUNT($H$108:$H937)+1,0)=D937,"",INDEX(Mal!$F$9:$F$431,COUNTIF($E$108:$F937,"")-COUNT($H$108:$H937)+1,0)),"")</f>
        <v>#N/A</v>
      </c>
      <c r="E938" s="39" t="e">
        <f>IF(AND(E937="",$H938=$H937),"",IF(VLOOKUP(H938,Mal!$A$9:$B$431,2,0)='Sales Orders'!E937,"",VLOOKUP($H938,Mal!$A$9:$B$431,2,0)))</f>
        <v>#N/A</v>
      </c>
      <c r="F938" s="39" t="e">
        <f>IF($E938="",IF(INDEX(Mal!$C$9:$C$431,COUNTIF($E$108:$F937,"")-COUNT($H$108:$H937)+1,0)=F937,"",INDEX(Mal!$C$9:$C$431,COUNTIF($E$108:$F937,"")-COUNT($H$108:$H937)+1,0)),"")</f>
        <v>#N/A</v>
      </c>
      <c r="G938" s="39" t="e">
        <f t="shared" si="51"/>
        <v>#N/A</v>
      </c>
      <c r="H938" s="39">
        <f>IF(COUNTIF(Mal!$A$9:$A$431,'Sales Orders'!H937)+COUNTIFS(Mal!$A$9:$A$431,H937,Mal!$B$9:$B$431,"&lt;&gt;")+COUNTIFS(Mal!$A$9:$A$431,H937,Mal!$C$9:$C$431,"&lt;&gt;")=COUNTIF('Sales Orders'!$H$108:H937,'Sales Orders'!H937),'Sales Orders'!H937+1,'Sales Orders'!H937)</f>
        <v>2</v>
      </c>
      <c r="I938" s="39" t="e">
        <f>IF(E938="","",IF(Mal!$C$5="","",Mal!$C$5))</f>
        <v>#N/A</v>
      </c>
      <c r="J938" s="39" t="e">
        <f>IF(AND(J937="",$H938=$H937),"",IF(VLOOKUP($H938,Mal!$A$9:$H$431,7,0)='Sales Orders'!J937,"",VLOOKUP($H938,Mal!$A$9:$H$431,7,0)))</f>
        <v>#N/A</v>
      </c>
      <c r="K938" s="39" t="e">
        <f>IF(AND(K937="",$H938=$H937),"",IF(VLOOKUP($H938,Mal!$A$9:$H$431,8,0)='Sales Orders'!K937,"",VLOOKUP($H938,Mal!$A$9:$H$431,8,0)))</f>
        <v>#N/A</v>
      </c>
      <c r="L938" s="39" t="e">
        <f>IF(E938="","",IF(Mal!$C$6="","",Mal!$C$6))</f>
        <v>#N/A</v>
      </c>
      <c r="M938" s="39" t="e">
        <f>IF($E938="",IF(INDEX(Mal!K$9:K$431,COUNTIF($E$108:$F937,"")-COUNT($H$108:$H937)+1,0)=M937,"",INDEX(Mal!K$9:K$431,COUNTIF($E$108:$F937,"")-COUNT($H$108:$H937)+1,0)),"")</f>
        <v>#N/A</v>
      </c>
      <c r="N938" s="39" t="e">
        <f>IF($E938="",IF(INDEX(Mal!L$9:L$431,COUNTIF($E$108:$F937,"")-COUNT($H$108:$H937)+1,0)=N937,"",INDEX(Mal!L$9:L$431,COUNTIF($E$108:$F937,"")-COUNT($H$108:$H937)+1,0)),"")</f>
        <v>#N/A</v>
      </c>
      <c r="O938" s="39" t="e">
        <f>IF($E938="",IF(INDEX(Mal!M$9:M$431,COUNTIF($E$108:$F937,"")-COUNT($H$108:$H937)+1,0)=O937,"",INDEX(Mal!M$9:M$431,COUNTIF($E$108:$F937,"")-COUNT($H$108:$H937)+1,0)),"")</f>
        <v>#N/A</v>
      </c>
      <c r="P938" s="39" t="e">
        <f>IF($E938="",IF(INDEX(Mal!N$9:N$431,COUNTIF($E$108:$F937,"")-COUNT($H$108:$H937)+1,0)=P937,"",INDEX(Mal!N$9:N$431,COUNTIF($E$108:$F937,"")-COUNT($H$108:$H937)+1,0)),"")</f>
        <v>#N/A</v>
      </c>
      <c r="Q938" s="39" t="e">
        <f>IF($E938="",IF(INDEX(Mal!O$9:O$431,COUNTIF($E$108:$F937,"")-COUNT($H$108:$H937)+1,0)=Q937,"",INDEX(Mal!O$9:O$431,COUNTIF($E$108:$F937,"")-COUNT($H$108:$H937)+1,0)),"")</f>
        <v>#N/A</v>
      </c>
      <c r="R938" s="39" t="e">
        <f>IF($E938="",IF(INDEX(Mal!P$9:P$431,COUNTIF($E$108:$F937,"")-COUNT($H$108:$H937)+1,0)=R937,"",INDEX(Mal!P$9:P$431,COUNTIF($E$108:$F937,"")-COUNT($H$108:$H937)+1,0)),"")</f>
        <v>#N/A</v>
      </c>
      <c r="S938" s="39" t="e">
        <f>IF($E938="",IF(INDEX(Mal!Q$9:Q$431,COUNTIF($E$108:$F937,"")-COUNT($H$108:$H937)+1,0)=S937,"",INDEX(Mal!Q$9:Q$431,COUNTIF($E$108:$F937,"")-COUNT($H$108:$H937)+1,0)),"")</f>
        <v>#N/A</v>
      </c>
      <c r="T938" s="39" t="e">
        <f>IF($E938="",IF(INDEX(Mal!R$9:R$431,COUNTIF($E$108:$F937,"")-COUNT($H$108:$H937)+1,0)=T937,"",INDEX(Mal!R$9:R$431,COUNTIF($E$108:$F937,"")-COUNT($H$108:$H937)+1,0)),"")</f>
        <v>#N/A</v>
      </c>
      <c r="U938" s="39" t="e">
        <f>IF($E938="",IF(INDEX(Mal!S$9:S$431,COUNTIF($E$108:$F937,"")-COUNT($H$108:$H937)+1,0)=U937,"",INDEX(Mal!S$9:S$431,COUNTIF($E$108:$F937,"")-COUNT($H$108:$H937)+1,0)),"")</f>
        <v>#N/A</v>
      </c>
      <c r="V938" s="39" t="e">
        <f t="shared" si="48"/>
        <v>#N/A</v>
      </c>
      <c r="W938" s="39" t="e">
        <f>IF(IF(AND(E938="",F938=""),INDEX(Mal!I$9:I$431,(COUNT($H$108:$H938)-COUNTIF($V$108:$V938,"")),0),"")="","",IF(AND(E938="",F938=""),INDEX(Mal!I$9:I$431,(COUNT($H$108:$H938)-COUNTIF($V$108:$V938,"")),0),""))</f>
        <v>#N/A</v>
      </c>
      <c r="X938" s="39" t="e">
        <f>IF($E938="",IF(INDEX(Mal!J$9:J$431,COUNTIF($E$108:$F937,"")-COUNT($H$108:$H937)+1,0)=X937,"",INDEX(Mal!J$9:J$431,COUNTIF($E$108:$F937,"")-COUNT($H$108:$H937)+1,0)),"")</f>
        <v>#N/A</v>
      </c>
      <c r="Y938" s="39" t="e">
        <f>IF(AND(Y937="",$H938=$H937),"",IF(VLOOKUP($H938,Mal!$A$9:$T$431,20,0)='Sales Orders'!Y937,"",VLOOKUP($H938,Mal!$A$9:$T$431,20,0)))</f>
        <v>#N/A</v>
      </c>
      <c r="Z938" s="39" t="e">
        <f t="shared" si="49"/>
        <v>#N/A</v>
      </c>
    </row>
    <row r="939" spans="1:26">
      <c r="A939" t="str">
        <f>IFERROR(IF(VLOOKUP(H939,Mal!$A$9:$A$431,1,0),"","END"),"END")</f>
        <v>END</v>
      </c>
      <c r="B939" s="39" t="e">
        <f>IF($E939="",IF(INDEX(Mal!$D$9:$D$431,COUNTIF($E$108:$F938,"")-COUNT($H$108:$H938)+1,0)=B938,"",INDEX(Mal!$D$9:$D$431,COUNTIF($E$108:$F938,"")-COUNT($H$108:$H938)+1,0)),"")</f>
        <v>#N/A</v>
      </c>
      <c r="C939" s="39" t="e">
        <f t="shared" si="50"/>
        <v>#N/A</v>
      </c>
      <c r="D939" s="39" t="e">
        <f>IF($E939="",IF(INDEX(Mal!$F$9:$F$431,COUNTIF($E$108:$F938,"")-COUNT($H$108:$H938)+1,0)=D938,"",INDEX(Mal!$F$9:$F$431,COUNTIF($E$108:$F938,"")-COUNT($H$108:$H938)+1,0)),"")</f>
        <v>#N/A</v>
      </c>
      <c r="E939" s="39" t="e">
        <f>IF(AND(E938="",$H939=$H938),"",IF(VLOOKUP(H939,Mal!$A$9:$B$431,2,0)='Sales Orders'!E938,"",VLOOKUP($H939,Mal!$A$9:$B$431,2,0)))</f>
        <v>#N/A</v>
      </c>
      <c r="F939" s="39" t="e">
        <f>IF($E939="",IF(INDEX(Mal!$C$9:$C$431,COUNTIF($E$108:$F938,"")-COUNT($H$108:$H938)+1,0)=F938,"",INDEX(Mal!$C$9:$C$431,COUNTIF($E$108:$F938,"")-COUNT($H$108:$H938)+1,0)),"")</f>
        <v>#N/A</v>
      </c>
      <c r="G939" s="39" t="e">
        <f t="shared" si="51"/>
        <v>#N/A</v>
      </c>
      <c r="H939" s="39">
        <f>IF(COUNTIF(Mal!$A$9:$A$431,'Sales Orders'!H938)+COUNTIFS(Mal!$A$9:$A$431,H938,Mal!$B$9:$B$431,"&lt;&gt;")+COUNTIFS(Mal!$A$9:$A$431,H938,Mal!$C$9:$C$431,"&lt;&gt;")=COUNTIF('Sales Orders'!$H$108:H938,'Sales Orders'!H938),'Sales Orders'!H938+1,'Sales Orders'!H938)</f>
        <v>2</v>
      </c>
      <c r="I939" s="39" t="e">
        <f>IF(E939="","",IF(Mal!$C$5="","",Mal!$C$5))</f>
        <v>#N/A</v>
      </c>
      <c r="J939" s="39" t="e">
        <f>IF(AND(J938="",$H939=$H938),"",IF(VLOOKUP($H939,Mal!$A$9:$H$431,7,0)='Sales Orders'!J938,"",VLOOKUP($H939,Mal!$A$9:$H$431,7,0)))</f>
        <v>#N/A</v>
      </c>
      <c r="K939" s="39" t="e">
        <f>IF(AND(K938="",$H939=$H938),"",IF(VLOOKUP($H939,Mal!$A$9:$H$431,8,0)='Sales Orders'!K938,"",VLOOKUP($H939,Mal!$A$9:$H$431,8,0)))</f>
        <v>#N/A</v>
      </c>
      <c r="L939" s="39" t="e">
        <f>IF(E939="","",IF(Mal!$C$6="","",Mal!$C$6))</f>
        <v>#N/A</v>
      </c>
      <c r="M939" s="39" t="e">
        <f>IF($E939="",IF(INDEX(Mal!K$9:K$431,COUNTIF($E$108:$F938,"")-COUNT($H$108:$H938)+1,0)=M938,"",INDEX(Mal!K$9:K$431,COUNTIF($E$108:$F938,"")-COUNT($H$108:$H938)+1,0)),"")</f>
        <v>#N/A</v>
      </c>
      <c r="N939" s="39" t="e">
        <f>IF($E939="",IF(INDEX(Mal!L$9:L$431,COUNTIF($E$108:$F938,"")-COUNT($H$108:$H938)+1,0)=N938,"",INDEX(Mal!L$9:L$431,COUNTIF($E$108:$F938,"")-COUNT($H$108:$H938)+1,0)),"")</f>
        <v>#N/A</v>
      </c>
      <c r="O939" s="39" t="e">
        <f>IF($E939="",IF(INDEX(Mal!M$9:M$431,COUNTIF($E$108:$F938,"")-COUNT($H$108:$H938)+1,0)=O938,"",INDEX(Mal!M$9:M$431,COUNTIF($E$108:$F938,"")-COUNT($H$108:$H938)+1,0)),"")</f>
        <v>#N/A</v>
      </c>
      <c r="P939" s="39" t="e">
        <f>IF($E939="",IF(INDEX(Mal!N$9:N$431,COUNTIF($E$108:$F938,"")-COUNT($H$108:$H938)+1,0)=P938,"",INDEX(Mal!N$9:N$431,COUNTIF($E$108:$F938,"")-COUNT($H$108:$H938)+1,0)),"")</f>
        <v>#N/A</v>
      </c>
      <c r="Q939" s="39" t="e">
        <f>IF($E939="",IF(INDEX(Mal!O$9:O$431,COUNTIF($E$108:$F938,"")-COUNT($H$108:$H938)+1,0)=Q938,"",INDEX(Mal!O$9:O$431,COUNTIF($E$108:$F938,"")-COUNT($H$108:$H938)+1,0)),"")</f>
        <v>#N/A</v>
      </c>
      <c r="R939" s="39" t="e">
        <f>IF($E939="",IF(INDEX(Mal!P$9:P$431,COUNTIF($E$108:$F938,"")-COUNT($H$108:$H938)+1,0)=R938,"",INDEX(Mal!P$9:P$431,COUNTIF($E$108:$F938,"")-COUNT($H$108:$H938)+1,0)),"")</f>
        <v>#N/A</v>
      </c>
      <c r="S939" s="39" t="e">
        <f>IF($E939="",IF(INDEX(Mal!Q$9:Q$431,COUNTIF($E$108:$F938,"")-COUNT($H$108:$H938)+1,0)=S938,"",INDEX(Mal!Q$9:Q$431,COUNTIF($E$108:$F938,"")-COUNT($H$108:$H938)+1,0)),"")</f>
        <v>#N/A</v>
      </c>
      <c r="T939" s="39" t="e">
        <f>IF($E939="",IF(INDEX(Mal!R$9:R$431,COUNTIF($E$108:$F938,"")-COUNT($H$108:$H938)+1,0)=T938,"",INDEX(Mal!R$9:R$431,COUNTIF($E$108:$F938,"")-COUNT($H$108:$H938)+1,0)),"")</f>
        <v>#N/A</v>
      </c>
      <c r="U939" s="39" t="e">
        <f>IF($E939="",IF(INDEX(Mal!S$9:S$431,COUNTIF($E$108:$F938,"")-COUNT($H$108:$H938)+1,0)=U938,"",INDEX(Mal!S$9:S$431,COUNTIF($E$108:$F938,"")-COUNT($H$108:$H938)+1,0)),"")</f>
        <v>#N/A</v>
      </c>
      <c r="V939" s="39" t="e">
        <f t="shared" si="48"/>
        <v>#N/A</v>
      </c>
      <c r="W939" s="39" t="e">
        <f>IF(IF(AND(E939="",F939=""),INDEX(Mal!I$9:I$431,(COUNT($H$108:$H939)-COUNTIF($V$108:$V939,"")),0),"")="","",IF(AND(E939="",F939=""),INDEX(Mal!I$9:I$431,(COUNT($H$108:$H939)-COUNTIF($V$108:$V939,"")),0),""))</f>
        <v>#N/A</v>
      </c>
      <c r="X939" s="39" t="e">
        <f>IF($E939="",IF(INDEX(Mal!J$9:J$431,COUNTIF($E$108:$F938,"")-COUNT($H$108:$H938)+1,0)=X938,"",INDEX(Mal!J$9:J$431,COUNTIF($E$108:$F938,"")-COUNT($H$108:$H938)+1,0)),"")</f>
        <v>#N/A</v>
      </c>
      <c r="Y939" s="39" t="e">
        <f>IF(AND(Y938="",$H939=$H938),"",IF(VLOOKUP($H939,Mal!$A$9:$T$431,20,0)='Sales Orders'!Y938,"",VLOOKUP($H939,Mal!$A$9:$T$431,20,0)))</f>
        <v>#N/A</v>
      </c>
      <c r="Z939" s="39" t="e">
        <f t="shared" si="49"/>
        <v>#N/A</v>
      </c>
    </row>
    <row r="940" spans="1:26">
      <c r="A940" t="str">
        <f>IFERROR(IF(VLOOKUP(H940,Mal!$A$9:$A$431,1,0),"","END"),"END")</f>
        <v>END</v>
      </c>
      <c r="B940" s="39" t="e">
        <f>IF($E940="",IF(INDEX(Mal!$D$9:$D$431,COUNTIF($E$108:$F939,"")-COUNT($H$108:$H939)+1,0)=B939,"",INDEX(Mal!$D$9:$D$431,COUNTIF($E$108:$F939,"")-COUNT($H$108:$H939)+1,0)),"")</f>
        <v>#N/A</v>
      </c>
      <c r="C940" s="39" t="e">
        <f t="shared" si="50"/>
        <v>#N/A</v>
      </c>
      <c r="D940" s="39" t="e">
        <f>IF($E940="",IF(INDEX(Mal!$F$9:$F$431,COUNTIF($E$108:$F939,"")-COUNT($H$108:$H939)+1,0)=D939,"",INDEX(Mal!$F$9:$F$431,COUNTIF($E$108:$F939,"")-COUNT($H$108:$H939)+1,0)),"")</f>
        <v>#N/A</v>
      </c>
      <c r="E940" s="39" t="e">
        <f>IF(AND(E939="",$H940=$H939),"",IF(VLOOKUP(H940,Mal!$A$9:$B$431,2,0)='Sales Orders'!E939,"",VLOOKUP($H940,Mal!$A$9:$B$431,2,0)))</f>
        <v>#N/A</v>
      </c>
      <c r="F940" s="39" t="e">
        <f>IF($E940="",IF(INDEX(Mal!$C$9:$C$431,COUNTIF($E$108:$F939,"")-COUNT($H$108:$H939)+1,0)=F939,"",INDEX(Mal!$C$9:$C$431,COUNTIF($E$108:$F939,"")-COUNT($H$108:$H939)+1,0)),"")</f>
        <v>#N/A</v>
      </c>
      <c r="G940" s="39" t="e">
        <f t="shared" si="51"/>
        <v>#N/A</v>
      </c>
      <c r="H940" s="39">
        <f>IF(COUNTIF(Mal!$A$9:$A$431,'Sales Orders'!H939)+COUNTIFS(Mal!$A$9:$A$431,H939,Mal!$B$9:$B$431,"&lt;&gt;")+COUNTIFS(Mal!$A$9:$A$431,H939,Mal!$C$9:$C$431,"&lt;&gt;")=COUNTIF('Sales Orders'!$H$108:H939,'Sales Orders'!H939),'Sales Orders'!H939+1,'Sales Orders'!H939)</f>
        <v>2</v>
      </c>
      <c r="I940" s="39" t="e">
        <f>IF(E940="","",IF(Mal!$C$5="","",Mal!$C$5))</f>
        <v>#N/A</v>
      </c>
      <c r="J940" s="39" t="e">
        <f>IF(AND(J939="",$H940=$H939),"",IF(VLOOKUP($H940,Mal!$A$9:$H$431,7,0)='Sales Orders'!J939,"",VLOOKUP($H940,Mal!$A$9:$H$431,7,0)))</f>
        <v>#N/A</v>
      </c>
      <c r="K940" s="39" t="e">
        <f>IF(AND(K939="",$H940=$H939),"",IF(VLOOKUP($H940,Mal!$A$9:$H$431,8,0)='Sales Orders'!K939,"",VLOOKUP($H940,Mal!$A$9:$H$431,8,0)))</f>
        <v>#N/A</v>
      </c>
      <c r="L940" s="39" t="e">
        <f>IF(E940="","",IF(Mal!$C$6="","",Mal!$C$6))</f>
        <v>#N/A</v>
      </c>
      <c r="M940" s="39" t="e">
        <f>IF($E940="",IF(INDEX(Mal!K$9:K$431,COUNTIF($E$108:$F939,"")-COUNT($H$108:$H939)+1,0)=M939,"",INDEX(Mal!K$9:K$431,COUNTIF($E$108:$F939,"")-COUNT($H$108:$H939)+1,0)),"")</f>
        <v>#N/A</v>
      </c>
      <c r="N940" s="39" t="e">
        <f>IF($E940="",IF(INDEX(Mal!L$9:L$431,COUNTIF($E$108:$F939,"")-COUNT($H$108:$H939)+1,0)=N939,"",INDEX(Mal!L$9:L$431,COUNTIF($E$108:$F939,"")-COUNT($H$108:$H939)+1,0)),"")</f>
        <v>#N/A</v>
      </c>
      <c r="O940" s="39" t="e">
        <f>IF($E940="",IF(INDEX(Mal!M$9:M$431,COUNTIF($E$108:$F939,"")-COUNT($H$108:$H939)+1,0)=O939,"",INDEX(Mal!M$9:M$431,COUNTIF($E$108:$F939,"")-COUNT($H$108:$H939)+1,0)),"")</f>
        <v>#N/A</v>
      </c>
      <c r="P940" s="39" t="e">
        <f>IF($E940="",IF(INDEX(Mal!N$9:N$431,COUNTIF($E$108:$F939,"")-COUNT($H$108:$H939)+1,0)=P939,"",INDEX(Mal!N$9:N$431,COUNTIF($E$108:$F939,"")-COUNT($H$108:$H939)+1,0)),"")</f>
        <v>#N/A</v>
      </c>
      <c r="Q940" s="39" t="e">
        <f>IF($E940="",IF(INDEX(Mal!O$9:O$431,COUNTIF($E$108:$F939,"")-COUNT($H$108:$H939)+1,0)=Q939,"",INDEX(Mal!O$9:O$431,COUNTIF($E$108:$F939,"")-COUNT($H$108:$H939)+1,0)),"")</f>
        <v>#N/A</v>
      </c>
      <c r="R940" s="39" t="e">
        <f>IF($E940="",IF(INDEX(Mal!P$9:P$431,COUNTIF($E$108:$F939,"")-COUNT($H$108:$H939)+1,0)=R939,"",INDEX(Mal!P$9:P$431,COUNTIF($E$108:$F939,"")-COUNT($H$108:$H939)+1,0)),"")</f>
        <v>#N/A</v>
      </c>
      <c r="S940" s="39" t="e">
        <f>IF($E940="",IF(INDEX(Mal!Q$9:Q$431,COUNTIF($E$108:$F939,"")-COUNT($H$108:$H939)+1,0)=S939,"",INDEX(Mal!Q$9:Q$431,COUNTIF($E$108:$F939,"")-COUNT($H$108:$H939)+1,0)),"")</f>
        <v>#N/A</v>
      </c>
      <c r="T940" s="39" t="e">
        <f>IF($E940="",IF(INDEX(Mal!R$9:R$431,COUNTIF($E$108:$F939,"")-COUNT($H$108:$H939)+1,0)=T939,"",INDEX(Mal!R$9:R$431,COUNTIF($E$108:$F939,"")-COUNT($H$108:$H939)+1,0)),"")</f>
        <v>#N/A</v>
      </c>
      <c r="U940" s="39" t="e">
        <f>IF($E940="",IF(INDEX(Mal!S$9:S$431,COUNTIF($E$108:$F939,"")-COUNT($H$108:$H939)+1,0)=U939,"",INDEX(Mal!S$9:S$431,COUNTIF($E$108:$F939,"")-COUNT($H$108:$H939)+1,0)),"")</f>
        <v>#N/A</v>
      </c>
      <c r="V940" s="39" t="e">
        <f t="shared" si="48"/>
        <v>#N/A</v>
      </c>
      <c r="W940" s="39" t="e">
        <f>IF(IF(AND(E940="",F940=""),INDEX(Mal!I$9:I$431,(COUNT($H$108:$H940)-COUNTIF($V$108:$V940,"")),0),"")="","",IF(AND(E940="",F940=""),INDEX(Mal!I$9:I$431,(COUNT($H$108:$H940)-COUNTIF($V$108:$V940,"")),0),""))</f>
        <v>#N/A</v>
      </c>
      <c r="X940" s="39" t="e">
        <f>IF($E940="",IF(INDEX(Mal!J$9:J$431,COUNTIF($E$108:$F939,"")-COUNT($H$108:$H939)+1,0)=X939,"",INDEX(Mal!J$9:J$431,COUNTIF($E$108:$F939,"")-COUNT($H$108:$H939)+1,0)),"")</f>
        <v>#N/A</v>
      </c>
      <c r="Y940" s="39" t="e">
        <f>IF(AND(Y939="",$H940=$H939),"",IF(VLOOKUP($H940,Mal!$A$9:$T$431,20,0)='Sales Orders'!Y939,"",VLOOKUP($H940,Mal!$A$9:$T$431,20,0)))</f>
        <v>#N/A</v>
      </c>
      <c r="Z940" s="39" t="e">
        <f t="shared" si="49"/>
        <v>#N/A</v>
      </c>
    </row>
    <row r="941" spans="1:26">
      <c r="A941" t="str">
        <f>IFERROR(IF(VLOOKUP(H941,Mal!$A$9:$A$431,1,0),"","END"),"END")</f>
        <v>END</v>
      </c>
      <c r="B941" s="39" t="e">
        <f>IF($E941="",IF(INDEX(Mal!$D$9:$D$431,COUNTIF($E$108:$F940,"")-COUNT($H$108:$H940)+1,0)=B940,"",INDEX(Mal!$D$9:$D$431,COUNTIF($E$108:$F940,"")-COUNT($H$108:$H940)+1,0)),"")</f>
        <v>#N/A</v>
      </c>
      <c r="C941" s="39" t="e">
        <f t="shared" si="50"/>
        <v>#N/A</v>
      </c>
      <c r="D941" s="39" t="e">
        <f>IF($E941="",IF(INDEX(Mal!$F$9:$F$431,COUNTIF($E$108:$F940,"")-COUNT($H$108:$H940)+1,0)=D940,"",INDEX(Mal!$F$9:$F$431,COUNTIF($E$108:$F940,"")-COUNT($H$108:$H940)+1,0)),"")</f>
        <v>#N/A</v>
      </c>
      <c r="E941" s="39" t="e">
        <f>IF(AND(E940="",$H941=$H940),"",IF(VLOOKUP(H941,Mal!$A$9:$B$431,2,0)='Sales Orders'!E940,"",VLOOKUP($H941,Mal!$A$9:$B$431,2,0)))</f>
        <v>#N/A</v>
      </c>
      <c r="F941" s="39" t="e">
        <f>IF($E941="",IF(INDEX(Mal!$C$9:$C$431,COUNTIF($E$108:$F940,"")-COUNT($H$108:$H940)+1,0)=F940,"",INDEX(Mal!$C$9:$C$431,COUNTIF($E$108:$F940,"")-COUNT($H$108:$H940)+1,0)),"")</f>
        <v>#N/A</v>
      </c>
      <c r="G941" s="39" t="e">
        <f t="shared" si="51"/>
        <v>#N/A</v>
      </c>
      <c r="H941" s="39">
        <f>IF(COUNTIF(Mal!$A$9:$A$431,'Sales Orders'!H940)+COUNTIFS(Mal!$A$9:$A$431,H940,Mal!$B$9:$B$431,"&lt;&gt;")+COUNTIFS(Mal!$A$9:$A$431,H940,Mal!$C$9:$C$431,"&lt;&gt;")=COUNTIF('Sales Orders'!$H$108:H940,'Sales Orders'!H940),'Sales Orders'!H940+1,'Sales Orders'!H940)</f>
        <v>2</v>
      </c>
      <c r="I941" s="39" t="e">
        <f>IF(E941="","",IF(Mal!$C$5="","",Mal!$C$5))</f>
        <v>#N/A</v>
      </c>
      <c r="J941" s="39" t="e">
        <f>IF(AND(J940="",$H941=$H940),"",IF(VLOOKUP($H941,Mal!$A$9:$H$431,7,0)='Sales Orders'!J940,"",VLOOKUP($H941,Mal!$A$9:$H$431,7,0)))</f>
        <v>#N/A</v>
      </c>
      <c r="K941" s="39" t="e">
        <f>IF(AND(K940="",$H941=$H940),"",IF(VLOOKUP($H941,Mal!$A$9:$H$431,8,0)='Sales Orders'!K940,"",VLOOKUP($H941,Mal!$A$9:$H$431,8,0)))</f>
        <v>#N/A</v>
      </c>
      <c r="L941" s="39" t="e">
        <f>IF(E941="","",IF(Mal!$C$6="","",Mal!$C$6))</f>
        <v>#N/A</v>
      </c>
      <c r="M941" s="39" t="e">
        <f>IF($E941="",IF(INDEX(Mal!K$9:K$431,COUNTIF($E$108:$F940,"")-COUNT($H$108:$H940)+1,0)=M940,"",INDEX(Mal!K$9:K$431,COUNTIF($E$108:$F940,"")-COUNT($H$108:$H940)+1,0)),"")</f>
        <v>#N/A</v>
      </c>
      <c r="N941" s="39" t="e">
        <f>IF($E941="",IF(INDEX(Mal!L$9:L$431,COUNTIF($E$108:$F940,"")-COUNT($H$108:$H940)+1,0)=N940,"",INDEX(Mal!L$9:L$431,COUNTIF($E$108:$F940,"")-COUNT($H$108:$H940)+1,0)),"")</f>
        <v>#N/A</v>
      </c>
      <c r="O941" s="39" t="e">
        <f>IF($E941="",IF(INDEX(Mal!M$9:M$431,COUNTIF($E$108:$F940,"")-COUNT($H$108:$H940)+1,0)=O940,"",INDEX(Mal!M$9:M$431,COUNTIF($E$108:$F940,"")-COUNT($H$108:$H940)+1,0)),"")</f>
        <v>#N/A</v>
      </c>
      <c r="P941" s="39" t="e">
        <f>IF($E941="",IF(INDEX(Mal!N$9:N$431,COUNTIF($E$108:$F940,"")-COUNT($H$108:$H940)+1,0)=P940,"",INDEX(Mal!N$9:N$431,COUNTIF($E$108:$F940,"")-COUNT($H$108:$H940)+1,0)),"")</f>
        <v>#N/A</v>
      </c>
      <c r="Q941" s="39" t="e">
        <f>IF($E941="",IF(INDEX(Mal!O$9:O$431,COUNTIF($E$108:$F940,"")-COUNT($H$108:$H940)+1,0)=Q940,"",INDEX(Mal!O$9:O$431,COUNTIF($E$108:$F940,"")-COUNT($H$108:$H940)+1,0)),"")</f>
        <v>#N/A</v>
      </c>
      <c r="R941" s="39" t="e">
        <f>IF($E941="",IF(INDEX(Mal!P$9:P$431,COUNTIF($E$108:$F940,"")-COUNT($H$108:$H940)+1,0)=R940,"",INDEX(Mal!P$9:P$431,COUNTIF($E$108:$F940,"")-COUNT($H$108:$H940)+1,0)),"")</f>
        <v>#N/A</v>
      </c>
      <c r="S941" s="39" t="e">
        <f>IF($E941="",IF(INDEX(Mal!Q$9:Q$431,COUNTIF($E$108:$F940,"")-COUNT($H$108:$H940)+1,0)=S940,"",INDEX(Mal!Q$9:Q$431,COUNTIF($E$108:$F940,"")-COUNT($H$108:$H940)+1,0)),"")</f>
        <v>#N/A</v>
      </c>
      <c r="T941" s="39" t="e">
        <f>IF($E941="",IF(INDEX(Mal!R$9:R$431,COUNTIF($E$108:$F940,"")-COUNT($H$108:$H940)+1,0)=T940,"",INDEX(Mal!R$9:R$431,COUNTIF($E$108:$F940,"")-COUNT($H$108:$H940)+1,0)),"")</f>
        <v>#N/A</v>
      </c>
      <c r="U941" s="39" t="e">
        <f>IF($E941="",IF(INDEX(Mal!S$9:S$431,COUNTIF($E$108:$F940,"")-COUNT($H$108:$H940)+1,0)=U940,"",INDEX(Mal!S$9:S$431,COUNTIF($E$108:$F940,"")-COUNT($H$108:$H940)+1,0)),"")</f>
        <v>#N/A</v>
      </c>
      <c r="V941" s="39" t="e">
        <f t="shared" ref="V941:V1004" si="52">IF(E941="",IF(F941="",IF(F940="",V940+1,1),""),"")</f>
        <v>#N/A</v>
      </c>
      <c r="W941" s="39" t="e">
        <f>IF(IF(AND(E941="",F941=""),INDEX(Mal!I$9:I$431,(COUNT($H$108:$H941)-COUNTIF($V$108:$V941,"")),0),"")="","",IF(AND(E941="",F941=""),INDEX(Mal!I$9:I$431,(COUNT($H$108:$H941)-COUNTIF($V$108:$V941,"")),0),""))</f>
        <v>#N/A</v>
      </c>
      <c r="X941" s="39" t="e">
        <f>IF($E941="",IF(INDEX(Mal!J$9:J$431,COUNTIF($E$108:$F940,"")-COUNT($H$108:$H940)+1,0)=X940,"",INDEX(Mal!J$9:J$431,COUNTIF($E$108:$F940,"")-COUNT($H$108:$H940)+1,0)),"")</f>
        <v>#N/A</v>
      </c>
      <c r="Y941" s="39" t="e">
        <f>IF(AND(Y940="",$H941=$H940),"",IF(VLOOKUP($H941,Mal!$A$9:$T$431,20,0)='Sales Orders'!Y940,"",VLOOKUP($H941,Mal!$A$9:$T$431,20,0)))</f>
        <v>#N/A</v>
      </c>
      <c r="Z941" s="39" t="e">
        <f t="shared" ref="Z941:Z1004" si="53">IF(F941="","",IF(D941="",0,1))</f>
        <v>#N/A</v>
      </c>
    </row>
    <row r="942" spans="1:26">
      <c r="A942" t="str">
        <f>IFERROR(IF(VLOOKUP(H942,Mal!$A$9:$A$431,1,0),"","END"),"END")</f>
        <v>END</v>
      </c>
      <c r="B942" s="39" t="e">
        <f>IF($E942="",IF(INDEX(Mal!$D$9:$D$431,COUNTIF($E$108:$F941,"")-COUNT($H$108:$H941)+1,0)=B941,"",INDEX(Mal!$D$9:$D$431,COUNTIF($E$108:$F941,"")-COUNT($H$108:$H941)+1,0)),"")</f>
        <v>#N/A</v>
      </c>
      <c r="C942" s="39" t="e">
        <f t="shared" ref="C942:C1005" si="54">D942</f>
        <v>#N/A</v>
      </c>
      <c r="D942" s="39" t="e">
        <f>IF($E942="",IF(INDEX(Mal!$F$9:$F$431,COUNTIF($E$108:$F941,"")-COUNT($H$108:$H941)+1,0)=D941,"",INDEX(Mal!$F$9:$F$431,COUNTIF($E$108:$F941,"")-COUNT($H$108:$H941)+1,0)),"")</f>
        <v>#N/A</v>
      </c>
      <c r="E942" s="39" t="e">
        <f>IF(AND(E941="",$H942=$H941),"",IF(VLOOKUP(H942,Mal!$A$9:$B$431,2,0)='Sales Orders'!E941,"",VLOOKUP($H942,Mal!$A$9:$B$431,2,0)))</f>
        <v>#N/A</v>
      </c>
      <c r="F942" s="39" t="e">
        <f>IF($E942="",IF(INDEX(Mal!$C$9:$C$431,COUNTIF($E$108:$F941,"")-COUNT($H$108:$H941)+1,0)=F941,"",INDEX(Mal!$C$9:$C$431,COUNTIF($E$108:$F941,"")-COUNT($H$108:$H941)+1,0)),"")</f>
        <v>#N/A</v>
      </c>
      <c r="G942" s="39" t="e">
        <f t="shared" ref="G942:G1005" si="55">IF(H942=H941,IF(F942="",G941,G941+1),0)</f>
        <v>#N/A</v>
      </c>
      <c r="H942" s="39">
        <f>IF(COUNTIF(Mal!$A$9:$A$431,'Sales Orders'!H941)+COUNTIFS(Mal!$A$9:$A$431,H941,Mal!$B$9:$B$431,"&lt;&gt;")+COUNTIFS(Mal!$A$9:$A$431,H941,Mal!$C$9:$C$431,"&lt;&gt;")=COUNTIF('Sales Orders'!$H$108:H941,'Sales Orders'!H941),'Sales Orders'!H941+1,'Sales Orders'!H941)</f>
        <v>2</v>
      </c>
      <c r="I942" s="39" t="e">
        <f>IF(E942="","",IF(Mal!$C$5="","",Mal!$C$5))</f>
        <v>#N/A</v>
      </c>
      <c r="J942" s="39" t="e">
        <f>IF(AND(J941="",$H942=$H941),"",IF(VLOOKUP($H942,Mal!$A$9:$H$431,7,0)='Sales Orders'!J941,"",VLOOKUP($H942,Mal!$A$9:$H$431,7,0)))</f>
        <v>#N/A</v>
      </c>
      <c r="K942" s="39" t="e">
        <f>IF(AND(K941="",$H942=$H941),"",IF(VLOOKUP($H942,Mal!$A$9:$H$431,8,0)='Sales Orders'!K941,"",VLOOKUP($H942,Mal!$A$9:$H$431,8,0)))</f>
        <v>#N/A</v>
      </c>
      <c r="L942" s="39" t="e">
        <f>IF(E942="","",IF(Mal!$C$6="","",Mal!$C$6))</f>
        <v>#N/A</v>
      </c>
      <c r="M942" s="39" t="e">
        <f>IF($E942="",IF(INDEX(Mal!K$9:K$431,COUNTIF($E$108:$F941,"")-COUNT($H$108:$H941)+1,0)=M941,"",INDEX(Mal!K$9:K$431,COUNTIF($E$108:$F941,"")-COUNT($H$108:$H941)+1,0)),"")</f>
        <v>#N/A</v>
      </c>
      <c r="N942" s="39" t="e">
        <f>IF($E942="",IF(INDEX(Mal!L$9:L$431,COUNTIF($E$108:$F941,"")-COUNT($H$108:$H941)+1,0)=N941,"",INDEX(Mal!L$9:L$431,COUNTIF($E$108:$F941,"")-COUNT($H$108:$H941)+1,0)),"")</f>
        <v>#N/A</v>
      </c>
      <c r="O942" s="39" t="e">
        <f>IF($E942="",IF(INDEX(Mal!M$9:M$431,COUNTIF($E$108:$F941,"")-COUNT($H$108:$H941)+1,0)=O941,"",INDEX(Mal!M$9:M$431,COUNTIF($E$108:$F941,"")-COUNT($H$108:$H941)+1,0)),"")</f>
        <v>#N/A</v>
      </c>
      <c r="P942" s="39" t="e">
        <f>IF($E942="",IF(INDEX(Mal!N$9:N$431,COUNTIF($E$108:$F941,"")-COUNT($H$108:$H941)+1,0)=P941,"",INDEX(Mal!N$9:N$431,COUNTIF($E$108:$F941,"")-COUNT($H$108:$H941)+1,0)),"")</f>
        <v>#N/A</v>
      </c>
      <c r="Q942" s="39" t="e">
        <f>IF($E942="",IF(INDEX(Mal!O$9:O$431,COUNTIF($E$108:$F941,"")-COUNT($H$108:$H941)+1,0)=Q941,"",INDEX(Mal!O$9:O$431,COUNTIF($E$108:$F941,"")-COUNT($H$108:$H941)+1,0)),"")</f>
        <v>#N/A</v>
      </c>
      <c r="R942" s="39" t="e">
        <f>IF($E942="",IF(INDEX(Mal!P$9:P$431,COUNTIF($E$108:$F941,"")-COUNT($H$108:$H941)+1,0)=R941,"",INDEX(Mal!P$9:P$431,COUNTIF($E$108:$F941,"")-COUNT($H$108:$H941)+1,0)),"")</f>
        <v>#N/A</v>
      </c>
      <c r="S942" s="39" t="e">
        <f>IF($E942="",IF(INDEX(Mal!Q$9:Q$431,COUNTIF($E$108:$F941,"")-COUNT($H$108:$H941)+1,0)=S941,"",INDEX(Mal!Q$9:Q$431,COUNTIF($E$108:$F941,"")-COUNT($H$108:$H941)+1,0)),"")</f>
        <v>#N/A</v>
      </c>
      <c r="T942" s="39" t="e">
        <f>IF($E942="",IF(INDEX(Mal!R$9:R$431,COUNTIF($E$108:$F941,"")-COUNT($H$108:$H941)+1,0)=T941,"",INDEX(Mal!R$9:R$431,COUNTIF($E$108:$F941,"")-COUNT($H$108:$H941)+1,0)),"")</f>
        <v>#N/A</v>
      </c>
      <c r="U942" s="39" t="e">
        <f>IF($E942="",IF(INDEX(Mal!S$9:S$431,COUNTIF($E$108:$F941,"")-COUNT($H$108:$H941)+1,0)=U941,"",INDEX(Mal!S$9:S$431,COUNTIF($E$108:$F941,"")-COUNT($H$108:$H941)+1,0)),"")</f>
        <v>#N/A</v>
      </c>
      <c r="V942" s="39" t="e">
        <f t="shared" si="52"/>
        <v>#N/A</v>
      </c>
      <c r="W942" s="39" t="e">
        <f>IF(IF(AND(E942="",F942=""),INDEX(Mal!I$9:I$431,(COUNT($H$108:$H942)-COUNTIF($V$108:$V942,"")),0),"")="","",IF(AND(E942="",F942=""),INDEX(Mal!I$9:I$431,(COUNT($H$108:$H942)-COUNTIF($V$108:$V942,"")),0),""))</f>
        <v>#N/A</v>
      </c>
      <c r="X942" s="39" t="e">
        <f>IF($E942="",IF(INDEX(Mal!J$9:J$431,COUNTIF($E$108:$F941,"")-COUNT($H$108:$H941)+1,0)=X941,"",INDEX(Mal!J$9:J$431,COUNTIF($E$108:$F941,"")-COUNT($H$108:$H941)+1,0)),"")</f>
        <v>#N/A</v>
      </c>
      <c r="Y942" s="39" t="e">
        <f>IF(AND(Y941="",$H942=$H941),"",IF(VLOOKUP($H942,Mal!$A$9:$T$431,20,0)='Sales Orders'!Y941,"",VLOOKUP($H942,Mal!$A$9:$T$431,20,0)))</f>
        <v>#N/A</v>
      </c>
      <c r="Z942" s="39" t="e">
        <f t="shared" si="53"/>
        <v>#N/A</v>
      </c>
    </row>
    <row r="943" spans="1:26">
      <c r="A943" t="str">
        <f>IFERROR(IF(VLOOKUP(H943,Mal!$A$9:$A$431,1,0),"","END"),"END")</f>
        <v>END</v>
      </c>
      <c r="B943" s="39" t="e">
        <f>IF($E943="",IF(INDEX(Mal!$D$9:$D$431,COUNTIF($E$108:$F942,"")-COUNT($H$108:$H942)+1,0)=B942,"",INDEX(Mal!$D$9:$D$431,COUNTIF($E$108:$F942,"")-COUNT($H$108:$H942)+1,0)),"")</f>
        <v>#N/A</v>
      </c>
      <c r="C943" s="39" t="e">
        <f t="shared" si="54"/>
        <v>#N/A</v>
      </c>
      <c r="D943" s="39" t="e">
        <f>IF($E943="",IF(INDEX(Mal!$F$9:$F$431,COUNTIF($E$108:$F942,"")-COUNT($H$108:$H942)+1,0)=D942,"",INDEX(Mal!$F$9:$F$431,COUNTIF($E$108:$F942,"")-COUNT($H$108:$H942)+1,0)),"")</f>
        <v>#N/A</v>
      </c>
      <c r="E943" s="39" t="e">
        <f>IF(AND(E942="",$H943=$H942),"",IF(VLOOKUP(H943,Mal!$A$9:$B$431,2,0)='Sales Orders'!E942,"",VLOOKUP($H943,Mal!$A$9:$B$431,2,0)))</f>
        <v>#N/A</v>
      </c>
      <c r="F943" s="39" t="e">
        <f>IF($E943="",IF(INDEX(Mal!$C$9:$C$431,COUNTIF($E$108:$F942,"")-COUNT($H$108:$H942)+1,0)=F942,"",INDEX(Mal!$C$9:$C$431,COUNTIF($E$108:$F942,"")-COUNT($H$108:$H942)+1,0)),"")</f>
        <v>#N/A</v>
      </c>
      <c r="G943" s="39" t="e">
        <f t="shared" si="55"/>
        <v>#N/A</v>
      </c>
      <c r="H943" s="39">
        <f>IF(COUNTIF(Mal!$A$9:$A$431,'Sales Orders'!H942)+COUNTIFS(Mal!$A$9:$A$431,H942,Mal!$B$9:$B$431,"&lt;&gt;")+COUNTIFS(Mal!$A$9:$A$431,H942,Mal!$C$9:$C$431,"&lt;&gt;")=COUNTIF('Sales Orders'!$H$108:H942,'Sales Orders'!H942),'Sales Orders'!H942+1,'Sales Orders'!H942)</f>
        <v>2</v>
      </c>
      <c r="I943" s="39" t="e">
        <f>IF(E943="","",IF(Mal!$C$5="","",Mal!$C$5))</f>
        <v>#N/A</v>
      </c>
      <c r="J943" s="39" t="e">
        <f>IF(AND(J942="",$H943=$H942),"",IF(VLOOKUP($H943,Mal!$A$9:$H$431,7,0)='Sales Orders'!J942,"",VLOOKUP($H943,Mal!$A$9:$H$431,7,0)))</f>
        <v>#N/A</v>
      </c>
      <c r="K943" s="39" t="e">
        <f>IF(AND(K942="",$H943=$H942),"",IF(VLOOKUP($H943,Mal!$A$9:$H$431,8,0)='Sales Orders'!K942,"",VLOOKUP($H943,Mal!$A$9:$H$431,8,0)))</f>
        <v>#N/A</v>
      </c>
      <c r="L943" s="39" t="e">
        <f>IF(E943="","",IF(Mal!$C$6="","",Mal!$C$6))</f>
        <v>#N/A</v>
      </c>
      <c r="M943" s="39" t="e">
        <f>IF($E943="",IF(INDEX(Mal!K$9:K$431,COUNTIF($E$108:$F942,"")-COUNT($H$108:$H942)+1,0)=M942,"",INDEX(Mal!K$9:K$431,COUNTIF($E$108:$F942,"")-COUNT($H$108:$H942)+1,0)),"")</f>
        <v>#N/A</v>
      </c>
      <c r="N943" s="39" t="e">
        <f>IF($E943="",IF(INDEX(Mal!L$9:L$431,COUNTIF($E$108:$F942,"")-COUNT($H$108:$H942)+1,0)=N942,"",INDEX(Mal!L$9:L$431,COUNTIF($E$108:$F942,"")-COUNT($H$108:$H942)+1,0)),"")</f>
        <v>#N/A</v>
      </c>
      <c r="O943" s="39" t="e">
        <f>IF($E943="",IF(INDEX(Mal!M$9:M$431,COUNTIF($E$108:$F942,"")-COUNT($H$108:$H942)+1,0)=O942,"",INDEX(Mal!M$9:M$431,COUNTIF($E$108:$F942,"")-COUNT($H$108:$H942)+1,0)),"")</f>
        <v>#N/A</v>
      </c>
      <c r="P943" s="39" t="e">
        <f>IF($E943="",IF(INDEX(Mal!N$9:N$431,COUNTIF($E$108:$F942,"")-COUNT($H$108:$H942)+1,0)=P942,"",INDEX(Mal!N$9:N$431,COUNTIF($E$108:$F942,"")-COUNT($H$108:$H942)+1,0)),"")</f>
        <v>#N/A</v>
      </c>
      <c r="Q943" s="39" t="e">
        <f>IF($E943="",IF(INDEX(Mal!O$9:O$431,COUNTIF($E$108:$F942,"")-COUNT($H$108:$H942)+1,0)=Q942,"",INDEX(Mal!O$9:O$431,COUNTIF($E$108:$F942,"")-COUNT($H$108:$H942)+1,0)),"")</f>
        <v>#N/A</v>
      </c>
      <c r="R943" s="39" t="e">
        <f>IF($E943="",IF(INDEX(Mal!P$9:P$431,COUNTIF($E$108:$F942,"")-COUNT($H$108:$H942)+1,0)=R942,"",INDEX(Mal!P$9:P$431,COUNTIF($E$108:$F942,"")-COUNT($H$108:$H942)+1,0)),"")</f>
        <v>#N/A</v>
      </c>
      <c r="S943" s="39" t="e">
        <f>IF($E943="",IF(INDEX(Mal!Q$9:Q$431,COUNTIF($E$108:$F942,"")-COUNT($H$108:$H942)+1,0)=S942,"",INDEX(Mal!Q$9:Q$431,COUNTIF($E$108:$F942,"")-COUNT($H$108:$H942)+1,0)),"")</f>
        <v>#N/A</v>
      </c>
      <c r="T943" s="39" t="e">
        <f>IF($E943="",IF(INDEX(Mal!R$9:R$431,COUNTIF($E$108:$F942,"")-COUNT($H$108:$H942)+1,0)=T942,"",INDEX(Mal!R$9:R$431,COUNTIF($E$108:$F942,"")-COUNT($H$108:$H942)+1,0)),"")</f>
        <v>#N/A</v>
      </c>
      <c r="U943" s="39" t="e">
        <f>IF($E943="",IF(INDEX(Mal!S$9:S$431,COUNTIF($E$108:$F942,"")-COUNT($H$108:$H942)+1,0)=U942,"",INDEX(Mal!S$9:S$431,COUNTIF($E$108:$F942,"")-COUNT($H$108:$H942)+1,0)),"")</f>
        <v>#N/A</v>
      </c>
      <c r="V943" s="39" t="e">
        <f t="shared" si="52"/>
        <v>#N/A</v>
      </c>
      <c r="W943" s="39" t="e">
        <f>IF(IF(AND(E943="",F943=""),INDEX(Mal!I$9:I$431,(COUNT($H$108:$H943)-COUNTIF($V$108:$V943,"")),0),"")="","",IF(AND(E943="",F943=""),INDEX(Mal!I$9:I$431,(COUNT($H$108:$H943)-COUNTIF($V$108:$V943,"")),0),""))</f>
        <v>#N/A</v>
      </c>
      <c r="X943" s="39" t="e">
        <f>IF($E943="",IF(INDEX(Mal!J$9:J$431,COUNTIF($E$108:$F942,"")-COUNT($H$108:$H942)+1,0)=X942,"",INDEX(Mal!J$9:J$431,COUNTIF($E$108:$F942,"")-COUNT($H$108:$H942)+1,0)),"")</f>
        <v>#N/A</v>
      </c>
      <c r="Y943" s="39" t="e">
        <f>IF(AND(Y942="",$H943=$H942),"",IF(VLOOKUP($H943,Mal!$A$9:$T$431,20,0)='Sales Orders'!Y942,"",VLOOKUP($H943,Mal!$A$9:$T$431,20,0)))</f>
        <v>#N/A</v>
      </c>
      <c r="Z943" s="39" t="e">
        <f t="shared" si="53"/>
        <v>#N/A</v>
      </c>
    </row>
    <row r="944" spans="1:26">
      <c r="A944" t="str">
        <f>IFERROR(IF(VLOOKUP(H944,Mal!$A$9:$A$431,1,0),"","END"),"END")</f>
        <v>END</v>
      </c>
      <c r="B944" s="39" t="e">
        <f>IF($E944="",IF(INDEX(Mal!$D$9:$D$431,COUNTIF($E$108:$F943,"")-COUNT($H$108:$H943)+1,0)=B943,"",INDEX(Mal!$D$9:$D$431,COUNTIF($E$108:$F943,"")-COUNT($H$108:$H943)+1,0)),"")</f>
        <v>#N/A</v>
      </c>
      <c r="C944" s="39" t="e">
        <f t="shared" si="54"/>
        <v>#N/A</v>
      </c>
      <c r="D944" s="39" t="e">
        <f>IF($E944="",IF(INDEX(Mal!$F$9:$F$431,COUNTIF($E$108:$F943,"")-COUNT($H$108:$H943)+1,0)=D943,"",INDEX(Mal!$F$9:$F$431,COUNTIF($E$108:$F943,"")-COUNT($H$108:$H943)+1,0)),"")</f>
        <v>#N/A</v>
      </c>
      <c r="E944" s="39" t="e">
        <f>IF(AND(E943="",$H944=$H943),"",IF(VLOOKUP(H944,Mal!$A$9:$B$431,2,0)='Sales Orders'!E943,"",VLOOKUP($H944,Mal!$A$9:$B$431,2,0)))</f>
        <v>#N/A</v>
      </c>
      <c r="F944" s="39" t="e">
        <f>IF($E944="",IF(INDEX(Mal!$C$9:$C$431,COUNTIF($E$108:$F943,"")-COUNT($H$108:$H943)+1,0)=F943,"",INDEX(Mal!$C$9:$C$431,COUNTIF($E$108:$F943,"")-COUNT($H$108:$H943)+1,0)),"")</f>
        <v>#N/A</v>
      </c>
      <c r="G944" s="39" t="e">
        <f t="shared" si="55"/>
        <v>#N/A</v>
      </c>
      <c r="H944" s="39">
        <f>IF(COUNTIF(Mal!$A$9:$A$431,'Sales Orders'!H943)+COUNTIFS(Mal!$A$9:$A$431,H943,Mal!$B$9:$B$431,"&lt;&gt;")+COUNTIFS(Mal!$A$9:$A$431,H943,Mal!$C$9:$C$431,"&lt;&gt;")=COUNTIF('Sales Orders'!$H$108:H943,'Sales Orders'!H943),'Sales Orders'!H943+1,'Sales Orders'!H943)</f>
        <v>2</v>
      </c>
      <c r="I944" s="39" t="e">
        <f>IF(E944="","",IF(Mal!$C$5="","",Mal!$C$5))</f>
        <v>#N/A</v>
      </c>
      <c r="J944" s="39" t="e">
        <f>IF(AND(J943="",$H944=$H943),"",IF(VLOOKUP($H944,Mal!$A$9:$H$431,7,0)='Sales Orders'!J943,"",VLOOKUP($H944,Mal!$A$9:$H$431,7,0)))</f>
        <v>#N/A</v>
      </c>
      <c r="K944" s="39" t="e">
        <f>IF(AND(K943="",$H944=$H943),"",IF(VLOOKUP($H944,Mal!$A$9:$H$431,8,0)='Sales Orders'!K943,"",VLOOKUP($H944,Mal!$A$9:$H$431,8,0)))</f>
        <v>#N/A</v>
      </c>
      <c r="L944" s="39" t="e">
        <f>IF(E944="","",IF(Mal!$C$6="","",Mal!$C$6))</f>
        <v>#N/A</v>
      </c>
      <c r="M944" s="39" t="e">
        <f>IF($E944="",IF(INDEX(Mal!K$9:K$431,COUNTIF($E$108:$F943,"")-COUNT($H$108:$H943)+1,0)=M943,"",INDEX(Mal!K$9:K$431,COUNTIF($E$108:$F943,"")-COUNT($H$108:$H943)+1,0)),"")</f>
        <v>#N/A</v>
      </c>
      <c r="N944" s="39" t="e">
        <f>IF($E944="",IF(INDEX(Mal!L$9:L$431,COUNTIF($E$108:$F943,"")-COUNT($H$108:$H943)+1,0)=N943,"",INDEX(Mal!L$9:L$431,COUNTIF($E$108:$F943,"")-COUNT($H$108:$H943)+1,0)),"")</f>
        <v>#N/A</v>
      </c>
      <c r="O944" s="39" t="e">
        <f>IF($E944="",IF(INDEX(Mal!M$9:M$431,COUNTIF($E$108:$F943,"")-COUNT($H$108:$H943)+1,0)=O943,"",INDEX(Mal!M$9:M$431,COUNTIF($E$108:$F943,"")-COUNT($H$108:$H943)+1,0)),"")</f>
        <v>#N/A</v>
      </c>
      <c r="P944" s="39" t="e">
        <f>IF($E944="",IF(INDEX(Mal!N$9:N$431,COUNTIF($E$108:$F943,"")-COUNT($H$108:$H943)+1,0)=P943,"",INDEX(Mal!N$9:N$431,COUNTIF($E$108:$F943,"")-COUNT($H$108:$H943)+1,0)),"")</f>
        <v>#N/A</v>
      </c>
      <c r="Q944" s="39" t="e">
        <f>IF($E944="",IF(INDEX(Mal!O$9:O$431,COUNTIF($E$108:$F943,"")-COUNT($H$108:$H943)+1,0)=Q943,"",INDEX(Mal!O$9:O$431,COUNTIF($E$108:$F943,"")-COUNT($H$108:$H943)+1,0)),"")</f>
        <v>#N/A</v>
      </c>
      <c r="R944" s="39" t="e">
        <f>IF($E944="",IF(INDEX(Mal!P$9:P$431,COUNTIF($E$108:$F943,"")-COUNT($H$108:$H943)+1,0)=R943,"",INDEX(Mal!P$9:P$431,COUNTIF($E$108:$F943,"")-COUNT($H$108:$H943)+1,0)),"")</f>
        <v>#N/A</v>
      </c>
      <c r="S944" s="39" t="e">
        <f>IF($E944="",IF(INDEX(Mal!Q$9:Q$431,COUNTIF($E$108:$F943,"")-COUNT($H$108:$H943)+1,0)=S943,"",INDEX(Mal!Q$9:Q$431,COUNTIF($E$108:$F943,"")-COUNT($H$108:$H943)+1,0)),"")</f>
        <v>#N/A</v>
      </c>
      <c r="T944" s="39" t="e">
        <f>IF($E944="",IF(INDEX(Mal!R$9:R$431,COUNTIF($E$108:$F943,"")-COUNT($H$108:$H943)+1,0)=T943,"",INDEX(Mal!R$9:R$431,COUNTIF($E$108:$F943,"")-COUNT($H$108:$H943)+1,0)),"")</f>
        <v>#N/A</v>
      </c>
      <c r="U944" s="39" t="e">
        <f>IF($E944="",IF(INDEX(Mal!S$9:S$431,COUNTIF($E$108:$F943,"")-COUNT($H$108:$H943)+1,0)=U943,"",INDEX(Mal!S$9:S$431,COUNTIF($E$108:$F943,"")-COUNT($H$108:$H943)+1,0)),"")</f>
        <v>#N/A</v>
      </c>
      <c r="V944" s="39" t="e">
        <f t="shared" si="52"/>
        <v>#N/A</v>
      </c>
      <c r="W944" s="39" t="e">
        <f>IF(IF(AND(E944="",F944=""),INDEX(Mal!I$9:I$431,(COUNT($H$108:$H944)-COUNTIF($V$108:$V944,"")),0),"")="","",IF(AND(E944="",F944=""),INDEX(Mal!I$9:I$431,(COUNT($H$108:$H944)-COUNTIF($V$108:$V944,"")),0),""))</f>
        <v>#N/A</v>
      </c>
      <c r="X944" s="39" t="e">
        <f>IF($E944="",IF(INDEX(Mal!J$9:J$431,COUNTIF($E$108:$F943,"")-COUNT($H$108:$H943)+1,0)=X943,"",INDEX(Mal!J$9:J$431,COUNTIF($E$108:$F943,"")-COUNT($H$108:$H943)+1,0)),"")</f>
        <v>#N/A</v>
      </c>
      <c r="Y944" s="39" t="e">
        <f>IF(AND(Y943="",$H944=$H943),"",IF(VLOOKUP($H944,Mal!$A$9:$T$431,20,0)='Sales Orders'!Y943,"",VLOOKUP($H944,Mal!$A$9:$T$431,20,0)))</f>
        <v>#N/A</v>
      </c>
      <c r="Z944" s="39" t="e">
        <f t="shared" si="53"/>
        <v>#N/A</v>
      </c>
    </row>
    <row r="945" spans="1:26">
      <c r="A945" t="str">
        <f>IFERROR(IF(VLOOKUP(H945,Mal!$A$9:$A$431,1,0),"","END"),"END")</f>
        <v>END</v>
      </c>
      <c r="B945" s="39" t="e">
        <f>IF($E945="",IF(INDEX(Mal!$D$9:$D$431,COUNTIF($E$108:$F944,"")-COUNT($H$108:$H944)+1,0)=B944,"",INDEX(Mal!$D$9:$D$431,COUNTIF($E$108:$F944,"")-COUNT($H$108:$H944)+1,0)),"")</f>
        <v>#N/A</v>
      </c>
      <c r="C945" s="39" t="e">
        <f t="shared" si="54"/>
        <v>#N/A</v>
      </c>
      <c r="D945" s="39" t="e">
        <f>IF($E945="",IF(INDEX(Mal!$F$9:$F$431,COUNTIF($E$108:$F944,"")-COUNT($H$108:$H944)+1,0)=D944,"",INDEX(Mal!$F$9:$F$431,COUNTIF($E$108:$F944,"")-COUNT($H$108:$H944)+1,0)),"")</f>
        <v>#N/A</v>
      </c>
      <c r="E945" s="39" t="e">
        <f>IF(AND(E944="",$H945=$H944),"",IF(VLOOKUP(H945,Mal!$A$9:$B$431,2,0)='Sales Orders'!E944,"",VLOOKUP($H945,Mal!$A$9:$B$431,2,0)))</f>
        <v>#N/A</v>
      </c>
      <c r="F945" s="39" t="e">
        <f>IF($E945="",IF(INDEX(Mal!$C$9:$C$431,COUNTIF($E$108:$F944,"")-COUNT($H$108:$H944)+1,0)=F944,"",INDEX(Mal!$C$9:$C$431,COUNTIF($E$108:$F944,"")-COUNT($H$108:$H944)+1,0)),"")</f>
        <v>#N/A</v>
      </c>
      <c r="G945" s="39" t="e">
        <f t="shared" si="55"/>
        <v>#N/A</v>
      </c>
      <c r="H945" s="39">
        <f>IF(COUNTIF(Mal!$A$9:$A$431,'Sales Orders'!H944)+COUNTIFS(Mal!$A$9:$A$431,H944,Mal!$B$9:$B$431,"&lt;&gt;")+COUNTIFS(Mal!$A$9:$A$431,H944,Mal!$C$9:$C$431,"&lt;&gt;")=COUNTIF('Sales Orders'!$H$108:H944,'Sales Orders'!H944),'Sales Orders'!H944+1,'Sales Orders'!H944)</f>
        <v>2</v>
      </c>
      <c r="I945" s="39" t="e">
        <f>IF(E945="","",IF(Mal!$C$5="","",Mal!$C$5))</f>
        <v>#N/A</v>
      </c>
      <c r="J945" s="39" t="e">
        <f>IF(AND(J944="",$H945=$H944),"",IF(VLOOKUP($H945,Mal!$A$9:$H$431,7,0)='Sales Orders'!J944,"",VLOOKUP($H945,Mal!$A$9:$H$431,7,0)))</f>
        <v>#N/A</v>
      </c>
      <c r="K945" s="39" t="e">
        <f>IF(AND(K944="",$H945=$H944),"",IF(VLOOKUP($H945,Mal!$A$9:$H$431,8,0)='Sales Orders'!K944,"",VLOOKUP($H945,Mal!$A$9:$H$431,8,0)))</f>
        <v>#N/A</v>
      </c>
      <c r="L945" s="39" t="e">
        <f>IF(E945="","",IF(Mal!$C$6="","",Mal!$C$6))</f>
        <v>#N/A</v>
      </c>
      <c r="M945" s="39" t="e">
        <f>IF($E945="",IF(INDEX(Mal!K$9:K$431,COUNTIF($E$108:$F944,"")-COUNT($H$108:$H944)+1,0)=M944,"",INDEX(Mal!K$9:K$431,COUNTIF($E$108:$F944,"")-COUNT($H$108:$H944)+1,0)),"")</f>
        <v>#N/A</v>
      </c>
      <c r="N945" s="39" t="e">
        <f>IF($E945="",IF(INDEX(Mal!L$9:L$431,COUNTIF($E$108:$F944,"")-COUNT($H$108:$H944)+1,0)=N944,"",INDEX(Mal!L$9:L$431,COUNTIF($E$108:$F944,"")-COUNT($H$108:$H944)+1,0)),"")</f>
        <v>#N/A</v>
      </c>
      <c r="O945" s="39" t="e">
        <f>IF($E945="",IF(INDEX(Mal!M$9:M$431,COUNTIF($E$108:$F944,"")-COUNT($H$108:$H944)+1,0)=O944,"",INDEX(Mal!M$9:M$431,COUNTIF($E$108:$F944,"")-COUNT($H$108:$H944)+1,0)),"")</f>
        <v>#N/A</v>
      </c>
      <c r="P945" s="39" t="e">
        <f>IF($E945="",IF(INDEX(Mal!N$9:N$431,COUNTIF($E$108:$F944,"")-COUNT($H$108:$H944)+1,0)=P944,"",INDEX(Mal!N$9:N$431,COUNTIF($E$108:$F944,"")-COUNT($H$108:$H944)+1,0)),"")</f>
        <v>#N/A</v>
      </c>
      <c r="Q945" s="39" t="e">
        <f>IF($E945="",IF(INDEX(Mal!O$9:O$431,COUNTIF($E$108:$F944,"")-COUNT($H$108:$H944)+1,0)=Q944,"",INDEX(Mal!O$9:O$431,COUNTIF($E$108:$F944,"")-COUNT($H$108:$H944)+1,0)),"")</f>
        <v>#N/A</v>
      </c>
      <c r="R945" s="39" t="e">
        <f>IF($E945="",IF(INDEX(Mal!P$9:P$431,COUNTIF($E$108:$F944,"")-COUNT($H$108:$H944)+1,0)=R944,"",INDEX(Mal!P$9:P$431,COUNTIF($E$108:$F944,"")-COUNT($H$108:$H944)+1,0)),"")</f>
        <v>#N/A</v>
      </c>
      <c r="S945" s="39" t="e">
        <f>IF($E945="",IF(INDEX(Mal!Q$9:Q$431,COUNTIF($E$108:$F944,"")-COUNT($H$108:$H944)+1,0)=S944,"",INDEX(Mal!Q$9:Q$431,COUNTIF($E$108:$F944,"")-COUNT($H$108:$H944)+1,0)),"")</f>
        <v>#N/A</v>
      </c>
      <c r="T945" s="39" t="e">
        <f>IF($E945="",IF(INDEX(Mal!R$9:R$431,COUNTIF($E$108:$F944,"")-COUNT($H$108:$H944)+1,0)=T944,"",INDEX(Mal!R$9:R$431,COUNTIF($E$108:$F944,"")-COUNT($H$108:$H944)+1,0)),"")</f>
        <v>#N/A</v>
      </c>
      <c r="U945" s="39" t="e">
        <f>IF($E945="",IF(INDEX(Mal!S$9:S$431,COUNTIF($E$108:$F944,"")-COUNT($H$108:$H944)+1,0)=U944,"",INDEX(Mal!S$9:S$431,COUNTIF($E$108:$F944,"")-COUNT($H$108:$H944)+1,0)),"")</f>
        <v>#N/A</v>
      </c>
      <c r="V945" s="39" t="e">
        <f t="shared" si="52"/>
        <v>#N/A</v>
      </c>
      <c r="W945" s="39" t="e">
        <f>IF(IF(AND(E945="",F945=""),INDEX(Mal!I$9:I$431,(COUNT($H$108:$H945)-COUNTIF($V$108:$V945,"")),0),"")="","",IF(AND(E945="",F945=""),INDEX(Mal!I$9:I$431,(COUNT($H$108:$H945)-COUNTIF($V$108:$V945,"")),0),""))</f>
        <v>#N/A</v>
      </c>
      <c r="X945" s="39" t="e">
        <f>IF($E945="",IF(INDEX(Mal!J$9:J$431,COUNTIF($E$108:$F944,"")-COUNT($H$108:$H944)+1,0)=X944,"",INDEX(Mal!J$9:J$431,COUNTIF($E$108:$F944,"")-COUNT($H$108:$H944)+1,0)),"")</f>
        <v>#N/A</v>
      </c>
      <c r="Y945" s="39" t="e">
        <f>IF(AND(Y944="",$H945=$H944),"",IF(VLOOKUP($H945,Mal!$A$9:$T$431,20,0)='Sales Orders'!Y944,"",VLOOKUP($H945,Mal!$A$9:$T$431,20,0)))</f>
        <v>#N/A</v>
      </c>
      <c r="Z945" s="39" t="e">
        <f t="shared" si="53"/>
        <v>#N/A</v>
      </c>
    </row>
    <row r="946" spans="1:26">
      <c r="A946" t="str">
        <f>IFERROR(IF(VLOOKUP(H946,Mal!$A$9:$A$431,1,0),"","END"),"END")</f>
        <v>END</v>
      </c>
      <c r="B946" s="39" t="e">
        <f>IF($E946="",IF(INDEX(Mal!$D$9:$D$431,COUNTIF($E$108:$F945,"")-COUNT($H$108:$H945)+1,0)=B945,"",INDEX(Mal!$D$9:$D$431,COUNTIF($E$108:$F945,"")-COUNT($H$108:$H945)+1,0)),"")</f>
        <v>#N/A</v>
      </c>
      <c r="C946" s="39" t="e">
        <f t="shared" si="54"/>
        <v>#N/A</v>
      </c>
      <c r="D946" s="39" t="e">
        <f>IF($E946="",IF(INDEX(Mal!$F$9:$F$431,COUNTIF($E$108:$F945,"")-COUNT($H$108:$H945)+1,0)=D945,"",INDEX(Mal!$F$9:$F$431,COUNTIF($E$108:$F945,"")-COUNT($H$108:$H945)+1,0)),"")</f>
        <v>#N/A</v>
      </c>
      <c r="E946" s="39" t="e">
        <f>IF(AND(E945="",$H946=$H945),"",IF(VLOOKUP(H946,Mal!$A$9:$B$431,2,0)='Sales Orders'!E945,"",VLOOKUP($H946,Mal!$A$9:$B$431,2,0)))</f>
        <v>#N/A</v>
      </c>
      <c r="F946" s="39" t="e">
        <f>IF($E946="",IF(INDEX(Mal!$C$9:$C$431,COUNTIF($E$108:$F945,"")-COUNT($H$108:$H945)+1,0)=F945,"",INDEX(Mal!$C$9:$C$431,COUNTIF($E$108:$F945,"")-COUNT($H$108:$H945)+1,0)),"")</f>
        <v>#N/A</v>
      </c>
      <c r="G946" s="39" t="e">
        <f t="shared" si="55"/>
        <v>#N/A</v>
      </c>
      <c r="H946" s="39">
        <f>IF(COUNTIF(Mal!$A$9:$A$431,'Sales Orders'!H945)+COUNTIFS(Mal!$A$9:$A$431,H945,Mal!$B$9:$B$431,"&lt;&gt;")+COUNTIFS(Mal!$A$9:$A$431,H945,Mal!$C$9:$C$431,"&lt;&gt;")=COUNTIF('Sales Orders'!$H$108:H945,'Sales Orders'!H945),'Sales Orders'!H945+1,'Sales Orders'!H945)</f>
        <v>2</v>
      </c>
      <c r="I946" s="39" t="e">
        <f>IF(E946="","",IF(Mal!$C$5="","",Mal!$C$5))</f>
        <v>#N/A</v>
      </c>
      <c r="J946" s="39" t="e">
        <f>IF(AND(J945="",$H946=$H945),"",IF(VLOOKUP($H946,Mal!$A$9:$H$431,7,0)='Sales Orders'!J945,"",VLOOKUP($H946,Mal!$A$9:$H$431,7,0)))</f>
        <v>#N/A</v>
      </c>
      <c r="K946" s="39" t="e">
        <f>IF(AND(K945="",$H946=$H945),"",IF(VLOOKUP($H946,Mal!$A$9:$H$431,8,0)='Sales Orders'!K945,"",VLOOKUP($H946,Mal!$A$9:$H$431,8,0)))</f>
        <v>#N/A</v>
      </c>
      <c r="L946" s="39" t="e">
        <f>IF(E946="","",IF(Mal!$C$6="","",Mal!$C$6))</f>
        <v>#N/A</v>
      </c>
      <c r="M946" s="39" t="e">
        <f>IF($E946="",IF(INDEX(Mal!K$9:K$431,COUNTIF($E$108:$F945,"")-COUNT($H$108:$H945)+1,0)=M945,"",INDEX(Mal!K$9:K$431,COUNTIF($E$108:$F945,"")-COUNT($H$108:$H945)+1,0)),"")</f>
        <v>#N/A</v>
      </c>
      <c r="N946" s="39" t="e">
        <f>IF($E946="",IF(INDEX(Mal!L$9:L$431,COUNTIF($E$108:$F945,"")-COUNT($H$108:$H945)+1,0)=N945,"",INDEX(Mal!L$9:L$431,COUNTIF($E$108:$F945,"")-COUNT($H$108:$H945)+1,0)),"")</f>
        <v>#N/A</v>
      </c>
      <c r="O946" s="39" t="e">
        <f>IF($E946="",IF(INDEX(Mal!M$9:M$431,COUNTIF($E$108:$F945,"")-COUNT($H$108:$H945)+1,0)=O945,"",INDEX(Mal!M$9:M$431,COUNTIF($E$108:$F945,"")-COUNT($H$108:$H945)+1,0)),"")</f>
        <v>#N/A</v>
      </c>
      <c r="P946" s="39" t="e">
        <f>IF($E946="",IF(INDEX(Mal!N$9:N$431,COUNTIF($E$108:$F945,"")-COUNT($H$108:$H945)+1,0)=P945,"",INDEX(Mal!N$9:N$431,COUNTIF($E$108:$F945,"")-COUNT($H$108:$H945)+1,0)),"")</f>
        <v>#N/A</v>
      </c>
      <c r="Q946" s="39" t="e">
        <f>IF($E946="",IF(INDEX(Mal!O$9:O$431,COUNTIF($E$108:$F945,"")-COUNT($H$108:$H945)+1,0)=Q945,"",INDEX(Mal!O$9:O$431,COUNTIF($E$108:$F945,"")-COUNT($H$108:$H945)+1,0)),"")</f>
        <v>#N/A</v>
      </c>
      <c r="R946" s="39" t="e">
        <f>IF($E946="",IF(INDEX(Mal!P$9:P$431,COUNTIF($E$108:$F945,"")-COUNT($H$108:$H945)+1,0)=R945,"",INDEX(Mal!P$9:P$431,COUNTIF($E$108:$F945,"")-COUNT($H$108:$H945)+1,0)),"")</f>
        <v>#N/A</v>
      </c>
      <c r="S946" s="39" t="e">
        <f>IF($E946="",IF(INDEX(Mal!Q$9:Q$431,COUNTIF($E$108:$F945,"")-COUNT($H$108:$H945)+1,0)=S945,"",INDEX(Mal!Q$9:Q$431,COUNTIF($E$108:$F945,"")-COUNT($H$108:$H945)+1,0)),"")</f>
        <v>#N/A</v>
      </c>
      <c r="T946" s="39" t="e">
        <f>IF($E946="",IF(INDEX(Mal!R$9:R$431,COUNTIF($E$108:$F945,"")-COUNT($H$108:$H945)+1,0)=T945,"",INDEX(Mal!R$9:R$431,COUNTIF($E$108:$F945,"")-COUNT($H$108:$H945)+1,0)),"")</f>
        <v>#N/A</v>
      </c>
      <c r="U946" s="39" t="e">
        <f>IF($E946="",IF(INDEX(Mal!S$9:S$431,COUNTIF($E$108:$F945,"")-COUNT($H$108:$H945)+1,0)=U945,"",INDEX(Mal!S$9:S$431,COUNTIF($E$108:$F945,"")-COUNT($H$108:$H945)+1,0)),"")</f>
        <v>#N/A</v>
      </c>
      <c r="V946" s="39" t="e">
        <f t="shared" si="52"/>
        <v>#N/A</v>
      </c>
      <c r="W946" s="39" t="e">
        <f>IF(IF(AND(E946="",F946=""),INDEX(Mal!I$9:I$431,(COUNT($H$108:$H946)-COUNTIF($V$108:$V946,"")),0),"")="","",IF(AND(E946="",F946=""),INDEX(Mal!I$9:I$431,(COUNT($H$108:$H946)-COUNTIF($V$108:$V946,"")),0),""))</f>
        <v>#N/A</v>
      </c>
      <c r="X946" s="39" t="e">
        <f>IF($E946="",IF(INDEX(Mal!J$9:J$431,COUNTIF($E$108:$F945,"")-COUNT($H$108:$H945)+1,0)=X945,"",INDEX(Mal!J$9:J$431,COUNTIF($E$108:$F945,"")-COUNT($H$108:$H945)+1,0)),"")</f>
        <v>#N/A</v>
      </c>
      <c r="Y946" s="39" t="e">
        <f>IF(AND(Y945="",$H946=$H945),"",IF(VLOOKUP($H946,Mal!$A$9:$T$431,20,0)='Sales Orders'!Y945,"",VLOOKUP($H946,Mal!$A$9:$T$431,20,0)))</f>
        <v>#N/A</v>
      </c>
      <c r="Z946" s="39" t="e">
        <f t="shared" si="53"/>
        <v>#N/A</v>
      </c>
    </row>
    <row r="947" spans="1:26">
      <c r="A947" t="str">
        <f>IFERROR(IF(VLOOKUP(H947,Mal!$A$9:$A$431,1,0),"","END"),"END")</f>
        <v>END</v>
      </c>
      <c r="B947" s="39" t="e">
        <f>IF($E947="",IF(INDEX(Mal!$D$9:$D$431,COUNTIF($E$108:$F946,"")-COUNT($H$108:$H946)+1,0)=B946,"",INDEX(Mal!$D$9:$D$431,COUNTIF($E$108:$F946,"")-COUNT($H$108:$H946)+1,0)),"")</f>
        <v>#N/A</v>
      </c>
      <c r="C947" s="39" t="e">
        <f t="shared" si="54"/>
        <v>#N/A</v>
      </c>
      <c r="D947" s="39" t="e">
        <f>IF($E947="",IF(INDEX(Mal!$F$9:$F$431,COUNTIF($E$108:$F946,"")-COUNT($H$108:$H946)+1,0)=D946,"",INDEX(Mal!$F$9:$F$431,COUNTIF($E$108:$F946,"")-COUNT($H$108:$H946)+1,0)),"")</f>
        <v>#N/A</v>
      </c>
      <c r="E947" s="39" t="e">
        <f>IF(AND(E946="",$H947=$H946),"",IF(VLOOKUP(H947,Mal!$A$9:$B$431,2,0)='Sales Orders'!E946,"",VLOOKUP($H947,Mal!$A$9:$B$431,2,0)))</f>
        <v>#N/A</v>
      </c>
      <c r="F947" s="39" t="e">
        <f>IF($E947="",IF(INDEX(Mal!$C$9:$C$431,COUNTIF($E$108:$F946,"")-COUNT($H$108:$H946)+1,0)=F946,"",INDEX(Mal!$C$9:$C$431,COUNTIF($E$108:$F946,"")-COUNT($H$108:$H946)+1,0)),"")</f>
        <v>#N/A</v>
      </c>
      <c r="G947" s="39" t="e">
        <f t="shared" si="55"/>
        <v>#N/A</v>
      </c>
      <c r="H947" s="39">
        <f>IF(COUNTIF(Mal!$A$9:$A$431,'Sales Orders'!H946)+COUNTIFS(Mal!$A$9:$A$431,H946,Mal!$B$9:$B$431,"&lt;&gt;")+COUNTIFS(Mal!$A$9:$A$431,H946,Mal!$C$9:$C$431,"&lt;&gt;")=COUNTIF('Sales Orders'!$H$108:H946,'Sales Orders'!H946),'Sales Orders'!H946+1,'Sales Orders'!H946)</f>
        <v>2</v>
      </c>
      <c r="I947" s="39" t="e">
        <f>IF(E947="","",IF(Mal!$C$5="","",Mal!$C$5))</f>
        <v>#N/A</v>
      </c>
      <c r="J947" s="39" t="e">
        <f>IF(AND(J946="",$H947=$H946),"",IF(VLOOKUP($H947,Mal!$A$9:$H$431,7,0)='Sales Orders'!J946,"",VLOOKUP($H947,Mal!$A$9:$H$431,7,0)))</f>
        <v>#N/A</v>
      </c>
      <c r="K947" s="39" t="e">
        <f>IF(AND(K946="",$H947=$H946),"",IF(VLOOKUP($H947,Mal!$A$9:$H$431,8,0)='Sales Orders'!K946,"",VLOOKUP($H947,Mal!$A$9:$H$431,8,0)))</f>
        <v>#N/A</v>
      </c>
      <c r="L947" s="39" t="e">
        <f>IF(E947="","",IF(Mal!$C$6="","",Mal!$C$6))</f>
        <v>#N/A</v>
      </c>
      <c r="M947" s="39" t="e">
        <f>IF($E947="",IF(INDEX(Mal!K$9:K$431,COUNTIF($E$108:$F946,"")-COUNT($H$108:$H946)+1,0)=M946,"",INDEX(Mal!K$9:K$431,COUNTIF($E$108:$F946,"")-COUNT($H$108:$H946)+1,0)),"")</f>
        <v>#N/A</v>
      </c>
      <c r="N947" s="39" t="e">
        <f>IF($E947="",IF(INDEX(Mal!L$9:L$431,COUNTIF($E$108:$F946,"")-COUNT($H$108:$H946)+1,0)=N946,"",INDEX(Mal!L$9:L$431,COUNTIF($E$108:$F946,"")-COUNT($H$108:$H946)+1,0)),"")</f>
        <v>#N/A</v>
      </c>
      <c r="O947" s="39" t="e">
        <f>IF($E947="",IF(INDEX(Mal!M$9:M$431,COUNTIF($E$108:$F946,"")-COUNT($H$108:$H946)+1,0)=O946,"",INDEX(Mal!M$9:M$431,COUNTIF($E$108:$F946,"")-COUNT($H$108:$H946)+1,0)),"")</f>
        <v>#N/A</v>
      </c>
      <c r="P947" s="39" t="e">
        <f>IF($E947="",IF(INDEX(Mal!N$9:N$431,COUNTIF($E$108:$F946,"")-COUNT($H$108:$H946)+1,0)=P946,"",INDEX(Mal!N$9:N$431,COUNTIF($E$108:$F946,"")-COUNT($H$108:$H946)+1,0)),"")</f>
        <v>#N/A</v>
      </c>
      <c r="Q947" s="39" t="e">
        <f>IF($E947="",IF(INDEX(Mal!O$9:O$431,COUNTIF($E$108:$F946,"")-COUNT($H$108:$H946)+1,0)=Q946,"",INDEX(Mal!O$9:O$431,COUNTIF($E$108:$F946,"")-COUNT($H$108:$H946)+1,0)),"")</f>
        <v>#N/A</v>
      </c>
      <c r="R947" s="39" t="e">
        <f>IF($E947="",IF(INDEX(Mal!P$9:P$431,COUNTIF($E$108:$F946,"")-COUNT($H$108:$H946)+1,0)=R946,"",INDEX(Mal!P$9:P$431,COUNTIF($E$108:$F946,"")-COUNT($H$108:$H946)+1,0)),"")</f>
        <v>#N/A</v>
      </c>
      <c r="S947" s="39" t="e">
        <f>IF($E947="",IF(INDEX(Mal!Q$9:Q$431,COUNTIF($E$108:$F946,"")-COUNT($H$108:$H946)+1,0)=S946,"",INDEX(Mal!Q$9:Q$431,COUNTIF($E$108:$F946,"")-COUNT($H$108:$H946)+1,0)),"")</f>
        <v>#N/A</v>
      </c>
      <c r="T947" s="39" t="e">
        <f>IF($E947="",IF(INDEX(Mal!R$9:R$431,COUNTIF($E$108:$F946,"")-COUNT($H$108:$H946)+1,0)=T946,"",INDEX(Mal!R$9:R$431,COUNTIF($E$108:$F946,"")-COUNT($H$108:$H946)+1,0)),"")</f>
        <v>#N/A</v>
      </c>
      <c r="U947" s="39" t="e">
        <f>IF($E947="",IF(INDEX(Mal!S$9:S$431,COUNTIF($E$108:$F946,"")-COUNT($H$108:$H946)+1,0)=U946,"",INDEX(Mal!S$9:S$431,COUNTIF($E$108:$F946,"")-COUNT($H$108:$H946)+1,0)),"")</f>
        <v>#N/A</v>
      </c>
      <c r="V947" s="39" t="e">
        <f t="shared" si="52"/>
        <v>#N/A</v>
      </c>
      <c r="W947" s="39" t="e">
        <f>IF(IF(AND(E947="",F947=""),INDEX(Mal!I$9:I$431,(COUNT($H$108:$H947)-COUNTIF($V$108:$V947,"")),0),"")="","",IF(AND(E947="",F947=""),INDEX(Mal!I$9:I$431,(COUNT($H$108:$H947)-COUNTIF($V$108:$V947,"")),0),""))</f>
        <v>#N/A</v>
      </c>
      <c r="X947" s="39" t="e">
        <f>IF($E947="",IF(INDEX(Mal!J$9:J$431,COUNTIF($E$108:$F946,"")-COUNT($H$108:$H946)+1,0)=X946,"",INDEX(Mal!J$9:J$431,COUNTIF($E$108:$F946,"")-COUNT($H$108:$H946)+1,0)),"")</f>
        <v>#N/A</v>
      </c>
      <c r="Y947" s="39" t="e">
        <f>IF(AND(Y946="",$H947=$H946),"",IF(VLOOKUP($H947,Mal!$A$9:$T$431,20,0)='Sales Orders'!Y946,"",VLOOKUP($H947,Mal!$A$9:$T$431,20,0)))</f>
        <v>#N/A</v>
      </c>
      <c r="Z947" s="39" t="e">
        <f t="shared" si="53"/>
        <v>#N/A</v>
      </c>
    </row>
    <row r="948" spans="1:26">
      <c r="A948" t="str">
        <f>IFERROR(IF(VLOOKUP(H948,Mal!$A$9:$A$431,1,0),"","END"),"END")</f>
        <v>END</v>
      </c>
      <c r="B948" s="39" t="e">
        <f>IF($E948="",IF(INDEX(Mal!$D$9:$D$431,COUNTIF($E$108:$F947,"")-COUNT($H$108:$H947)+1,0)=B947,"",INDEX(Mal!$D$9:$D$431,COUNTIF($E$108:$F947,"")-COUNT($H$108:$H947)+1,0)),"")</f>
        <v>#N/A</v>
      </c>
      <c r="C948" s="39" t="e">
        <f t="shared" si="54"/>
        <v>#N/A</v>
      </c>
      <c r="D948" s="39" t="e">
        <f>IF($E948="",IF(INDEX(Mal!$F$9:$F$431,COUNTIF($E$108:$F947,"")-COUNT($H$108:$H947)+1,0)=D947,"",INDEX(Mal!$F$9:$F$431,COUNTIF($E$108:$F947,"")-COUNT($H$108:$H947)+1,0)),"")</f>
        <v>#N/A</v>
      </c>
      <c r="E948" s="39" t="e">
        <f>IF(AND(E947="",$H948=$H947),"",IF(VLOOKUP(H948,Mal!$A$9:$B$431,2,0)='Sales Orders'!E947,"",VLOOKUP($H948,Mal!$A$9:$B$431,2,0)))</f>
        <v>#N/A</v>
      </c>
      <c r="F948" s="39" t="e">
        <f>IF($E948="",IF(INDEX(Mal!$C$9:$C$431,COUNTIF($E$108:$F947,"")-COUNT($H$108:$H947)+1,0)=F947,"",INDEX(Mal!$C$9:$C$431,COUNTIF($E$108:$F947,"")-COUNT($H$108:$H947)+1,0)),"")</f>
        <v>#N/A</v>
      </c>
      <c r="G948" s="39" t="e">
        <f t="shared" si="55"/>
        <v>#N/A</v>
      </c>
      <c r="H948" s="39">
        <f>IF(COUNTIF(Mal!$A$9:$A$431,'Sales Orders'!H947)+COUNTIFS(Mal!$A$9:$A$431,H947,Mal!$B$9:$B$431,"&lt;&gt;")+COUNTIFS(Mal!$A$9:$A$431,H947,Mal!$C$9:$C$431,"&lt;&gt;")=COUNTIF('Sales Orders'!$H$108:H947,'Sales Orders'!H947),'Sales Orders'!H947+1,'Sales Orders'!H947)</f>
        <v>2</v>
      </c>
      <c r="I948" s="39" t="e">
        <f>IF(E948="","",IF(Mal!$C$5="","",Mal!$C$5))</f>
        <v>#N/A</v>
      </c>
      <c r="J948" s="39" t="e">
        <f>IF(AND(J947="",$H948=$H947),"",IF(VLOOKUP($H948,Mal!$A$9:$H$431,7,0)='Sales Orders'!J947,"",VLOOKUP($H948,Mal!$A$9:$H$431,7,0)))</f>
        <v>#N/A</v>
      </c>
      <c r="K948" s="39" t="e">
        <f>IF(AND(K947="",$H948=$H947),"",IF(VLOOKUP($H948,Mal!$A$9:$H$431,8,0)='Sales Orders'!K947,"",VLOOKUP($H948,Mal!$A$9:$H$431,8,0)))</f>
        <v>#N/A</v>
      </c>
      <c r="L948" s="39" t="e">
        <f>IF(E948="","",IF(Mal!$C$6="","",Mal!$C$6))</f>
        <v>#N/A</v>
      </c>
      <c r="M948" s="39" t="e">
        <f>IF($E948="",IF(INDEX(Mal!K$9:K$431,COUNTIF($E$108:$F947,"")-COUNT($H$108:$H947)+1,0)=M947,"",INDEX(Mal!K$9:K$431,COUNTIF($E$108:$F947,"")-COUNT($H$108:$H947)+1,0)),"")</f>
        <v>#N/A</v>
      </c>
      <c r="N948" s="39" t="e">
        <f>IF($E948="",IF(INDEX(Mal!L$9:L$431,COUNTIF($E$108:$F947,"")-COUNT($H$108:$H947)+1,0)=N947,"",INDEX(Mal!L$9:L$431,COUNTIF($E$108:$F947,"")-COUNT($H$108:$H947)+1,0)),"")</f>
        <v>#N/A</v>
      </c>
      <c r="O948" s="39" t="e">
        <f>IF($E948="",IF(INDEX(Mal!M$9:M$431,COUNTIF($E$108:$F947,"")-COUNT($H$108:$H947)+1,0)=O947,"",INDEX(Mal!M$9:M$431,COUNTIF($E$108:$F947,"")-COUNT($H$108:$H947)+1,0)),"")</f>
        <v>#N/A</v>
      </c>
      <c r="P948" s="39" t="e">
        <f>IF($E948="",IF(INDEX(Mal!N$9:N$431,COUNTIF($E$108:$F947,"")-COUNT($H$108:$H947)+1,0)=P947,"",INDEX(Mal!N$9:N$431,COUNTIF($E$108:$F947,"")-COUNT($H$108:$H947)+1,0)),"")</f>
        <v>#N/A</v>
      </c>
      <c r="Q948" s="39" t="e">
        <f>IF($E948="",IF(INDEX(Mal!O$9:O$431,COUNTIF($E$108:$F947,"")-COUNT($H$108:$H947)+1,0)=Q947,"",INDEX(Mal!O$9:O$431,COUNTIF($E$108:$F947,"")-COUNT($H$108:$H947)+1,0)),"")</f>
        <v>#N/A</v>
      </c>
      <c r="R948" s="39" t="e">
        <f>IF($E948="",IF(INDEX(Mal!P$9:P$431,COUNTIF($E$108:$F947,"")-COUNT($H$108:$H947)+1,0)=R947,"",INDEX(Mal!P$9:P$431,COUNTIF($E$108:$F947,"")-COUNT($H$108:$H947)+1,0)),"")</f>
        <v>#N/A</v>
      </c>
      <c r="S948" s="39" t="e">
        <f>IF($E948="",IF(INDEX(Mal!Q$9:Q$431,COUNTIF($E$108:$F947,"")-COUNT($H$108:$H947)+1,0)=S947,"",INDEX(Mal!Q$9:Q$431,COUNTIF($E$108:$F947,"")-COUNT($H$108:$H947)+1,0)),"")</f>
        <v>#N/A</v>
      </c>
      <c r="T948" s="39" t="e">
        <f>IF($E948="",IF(INDEX(Mal!R$9:R$431,COUNTIF($E$108:$F947,"")-COUNT($H$108:$H947)+1,0)=T947,"",INDEX(Mal!R$9:R$431,COUNTIF($E$108:$F947,"")-COUNT($H$108:$H947)+1,0)),"")</f>
        <v>#N/A</v>
      </c>
      <c r="U948" s="39" t="e">
        <f>IF($E948="",IF(INDEX(Mal!S$9:S$431,COUNTIF($E$108:$F947,"")-COUNT($H$108:$H947)+1,0)=U947,"",INDEX(Mal!S$9:S$431,COUNTIF($E$108:$F947,"")-COUNT($H$108:$H947)+1,0)),"")</f>
        <v>#N/A</v>
      </c>
      <c r="V948" s="39" t="e">
        <f t="shared" si="52"/>
        <v>#N/A</v>
      </c>
      <c r="W948" s="39" t="e">
        <f>IF(IF(AND(E948="",F948=""),INDEX(Mal!I$9:I$431,(COUNT($H$108:$H948)-COUNTIF($V$108:$V948,"")),0),"")="","",IF(AND(E948="",F948=""),INDEX(Mal!I$9:I$431,(COUNT($H$108:$H948)-COUNTIF($V$108:$V948,"")),0),""))</f>
        <v>#N/A</v>
      </c>
      <c r="X948" s="39" t="e">
        <f>IF($E948="",IF(INDEX(Mal!J$9:J$431,COUNTIF($E$108:$F947,"")-COUNT($H$108:$H947)+1,0)=X947,"",INDEX(Mal!J$9:J$431,COUNTIF($E$108:$F947,"")-COUNT($H$108:$H947)+1,0)),"")</f>
        <v>#N/A</v>
      </c>
      <c r="Y948" s="39" t="e">
        <f>IF(AND(Y947="",$H948=$H947),"",IF(VLOOKUP($H948,Mal!$A$9:$T$431,20,0)='Sales Orders'!Y947,"",VLOOKUP($H948,Mal!$A$9:$T$431,20,0)))</f>
        <v>#N/A</v>
      </c>
      <c r="Z948" s="39" t="e">
        <f t="shared" si="53"/>
        <v>#N/A</v>
      </c>
    </row>
    <row r="949" spans="1:26">
      <c r="A949" t="str">
        <f>IFERROR(IF(VLOOKUP(H949,Mal!$A$9:$A$431,1,0),"","END"),"END")</f>
        <v>END</v>
      </c>
      <c r="B949" s="39" t="e">
        <f>IF($E949="",IF(INDEX(Mal!$D$9:$D$431,COUNTIF($E$108:$F948,"")-COUNT($H$108:$H948)+1,0)=B948,"",INDEX(Mal!$D$9:$D$431,COUNTIF($E$108:$F948,"")-COUNT($H$108:$H948)+1,0)),"")</f>
        <v>#N/A</v>
      </c>
      <c r="C949" s="39" t="e">
        <f t="shared" si="54"/>
        <v>#N/A</v>
      </c>
      <c r="D949" s="39" t="e">
        <f>IF($E949="",IF(INDEX(Mal!$F$9:$F$431,COUNTIF($E$108:$F948,"")-COUNT($H$108:$H948)+1,0)=D948,"",INDEX(Mal!$F$9:$F$431,COUNTIF($E$108:$F948,"")-COUNT($H$108:$H948)+1,0)),"")</f>
        <v>#N/A</v>
      </c>
      <c r="E949" s="39" t="e">
        <f>IF(AND(E948="",$H949=$H948),"",IF(VLOOKUP(H949,Mal!$A$9:$B$431,2,0)='Sales Orders'!E948,"",VLOOKUP($H949,Mal!$A$9:$B$431,2,0)))</f>
        <v>#N/A</v>
      </c>
      <c r="F949" s="39" t="e">
        <f>IF($E949="",IF(INDEX(Mal!$C$9:$C$431,COUNTIF($E$108:$F948,"")-COUNT($H$108:$H948)+1,0)=F948,"",INDEX(Mal!$C$9:$C$431,COUNTIF($E$108:$F948,"")-COUNT($H$108:$H948)+1,0)),"")</f>
        <v>#N/A</v>
      </c>
      <c r="G949" s="39" t="e">
        <f t="shared" si="55"/>
        <v>#N/A</v>
      </c>
      <c r="H949" s="39">
        <f>IF(COUNTIF(Mal!$A$9:$A$431,'Sales Orders'!H948)+COUNTIFS(Mal!$A$9:$A$431,H948,Mal!$B$9:$B$431,"&lt;&gt;")+COUNTIFS(Mal!$A$9:$A$431,H948,Mal!$C$9:$C$431,"&lt;&gt;")=COUNTIF('Sales Orders'!$H$108:H948,'Sales Orders'!H948),'Sales Orders'!H948+1,'Sales Orders'!H948)</f>
        <v>2</v>
      </c>
      <c r="I949" s="39" t="e">
        <f>IF(E949="","",IF(Mal!$C$5="","",Mal!$C$5))</f>
        <v>#N/A</v>
      </c>
      <c r="J949" s="39" t="e">
        <f>IF(AND(J948="",$H949=$H948),"",IF(VLOOKUP($H949,Mal!$A$9:$H$431,7,0)='Sales Orders'!J948,"",VLOOKUP($H949,Mal!$A$9:$H$431,7,0)))</f>
        <v>#N/A</v>
      </c>
      <c r="K949" s="39" t="e">
        <f>IF(AND(K948="",$H949=$H948),"",IF(VLOOKUP($H949,Mal!$A$9:$H$431,8,0)='Sales Orders'!K948,"",VLOOKUP($H949,Mal!$A$9:$H$431,8,0)))</f>
        <v>#N/A</v>
      </c>
      <c r="L949" s="39" t="e">
        <f>IF(E949="","",IF(Mal!$C$6="","",Mal!$C$6))</f>
        <v>#N/A</v>
      </c>
      <c r="M949" s="39" t="e">
        <f>IF($E949="",IF(INDEX(Mal!K$9:K$431,COUNTIF($E$108:$F948,"")-COUNT($H$108:$H948)+1,0)=M948,"",INDEX(Mal!K$9:K$431,COUNTIF($E$108:$F948,"")-COUNT($H$108:$H948)+1,0)),"")</f>
        <v>#N/A</v>
      </c>
      <c r="N949" s="39" t="e">
        <f>IF($E949="",IF(INDEX(Mal!L$9:L$431,COUNTIF($E$108:$F948,"")-COUNT($H$108:$H948)+1,0)=N948,"",INDEX(Mal!L$9:L$431,COUNTIF($E$108:$F948,"")-COUNT($H$108:$H948)+1,0)),"")</f>
        <v>#N/A</v>
      </c>
      <c r="O949" s="39" t="e">
        <f>IF($E949="",IF(INDEX(Mal!M$9:M$431,COUNTIF($E$108:$F948,"")-COUNT($H$108:$H948)+1,0)=O948,"",INDEX(Mal!M$9:M$431,COUNTIF($E$108:$F948,"")-COUNT($H$108:$H948)+1,0)),"")</f>
        <v>#N/A</v>
      </c>
      <c r="P949" s="39" t="e">
        <f>IF($E949="",IF(INDEX(Mal!N$9:N$431,COUNTIF($E$108:$F948,"")-COUNT($H$108:$H948)+1,0)=P948,"",INDEX(Mal!N$9:N$431,COUNTIF($E$108:$F948,"")-COUNT($H$108:$H948)+1,0)),"")</f>
        <v>#N/A</v>
      </c>
      <c r="Q949" s="39" t="e">
        <f>IF($E949="",IF(INDEX(Mal!O$9:O$431,COUNTIF($E$108:$F948,"")-COUNT($H$108:$H948)+1,0)=Q948,"",INDEX(Mal!O$9:O$431,COUNTIF($E$108:$F948,"")-COUNT($H$108:$H948)+1,0)),"")</f>
        <v>#N/A</v>
      </c>
      <c r="R949" s="39" t="e">
        <f>IF($E949="",IF(INDEX(Mal!P$9:P$431,COUNTIF($E$108:$F948,"")-COUNT($H$108:$H948)+1,0)=R948,"",INDEX(Mal!P$9:P$431,COUNTIF($E$108:$F948,"")-COUNT($H$108:$H948)+1,0)),"")</f>
        <v>#N/A</v>
      </c>
      <c r="S949" s="39" t="e">
        <f>IF($E949="",IF(INDEX(Mal!Q$9:Q$431,COUNTIF($E$108:$F948,"")-COUNT($H$108:$H948)+1,0)=S948,"",INDEX(Mal!Q$9:Q$431,COUNTIF($E$108:$F948,"")-COUNT($H$108:$H948)+1,0)),"")</f>
        <v>#N/A</v>
      </c>
      <c r="T949" s="39" t="e">
        <f>IF($E949="",IF(INDEX(Mal!R$9:R$431,COUNTIF($E$108:$F948,"")-COUNT($H$108:$H948)+1,0)=T948,"",INDEX(Mal!R$9:R$431,COUNTIF($E$108:$F948,"")-COUNT($H$108:$H948)+1,0)),"")</f>
        <v>#N/A</v>
      </c>
      <c r="U949" s="39" t="e">
        <f>IF($E949="",IF(INDEX(Mal!S$9:S$431,COUNTIF($E$108:$F948,"")-COUNT($H$108:$H948)+1,0)=U948,"",INDEX(Mal!S$9:S$431,COUNTIF($E$108:$F948,"")-COUNT($H$108:$H948)+1,0)),"")</f>
        <v>#N/A</v>
      </c>
      <c r="V949" s="39" t="e">
        <f t="shared" si="52"/>
        <v>#N/A</v>
      </c>
      <c r="W949" s="39" t="e">
        <f>IF(IF(AND(E949="",F949=""),INDEX(Mal!I$9:I$431,(COUNT($H$108:$H949)-COUNTIF($V$108:$V949,"")),0),"")="","",IF(AND(E949="",F949=""),INDEX(Mal!I$9:I$431,(COUNT($H$108:$H949)-COUNTIF($V$108:$V949,"")),0),""))</f>
        <v>#N/A</v>
      </c>
      <c r="X949" s="39" t="e">
        <f>IF($E949="",IF(INDEX(Mal!J$9:J$431,COUNTIF($E$108:$F948,"")-COUNT($H$108:$H948)+1,0)=X948,"",INDEX(Mal!J$9:J$431,COUNTIF($E$108:$F948,"")-COUNT($H$108:$H948)+1,0)),"")</f>
        <v>#N/A</v>
      </c>
      <c r="Y949" s="39" t="e">
        <f>IF(AND(Y948="",$H949=$H948),"",IF(VLOOKUP($H949,Mal!$A$9:$T$431,20,0)='Sales Orders'!Y948,"",VLOOKUP($H949,Mal!$A$9:$T$431,20,0)))</f>
        <v>#N/A</v>
      </c>
      <c r="Z949" s="39" t="e">
        <f t="shared" si="53"/>
        <v>#N/A</v>
      </c>
    </row>
    <row r="950" spans="1:26">
      <c r="A950" t="str">
        <f>IFERROR(IF(VLOOKUP(H950,Mal!$A$9:$A$431,1,0),"","END"),"END")</f>
        <v>END</v>
      </c>
      <c r="B950" s="39" t="e">
        <f>IF($E950="",IF(INDEX(Mal!$D$9:$D$431,COUNTIF($E$108:$F949,"")-COUNT($H$108:$H949)+1,0)=B949,"",INDEX(Mal!$D$9:$D$431,COUNTIF($E$108:$F949,"")-COUNT($H$108:$H949)+1,0)),"")</f>
        <v>#N/A</v>
      </c>
      <c r="C950" s="39" t="e">
        <f t="shared" si="54"/>
        <v>#N/A</v>
      </c>
      <c r="D950" s="39" t="e">
        <f>IF($E950="",IF(INDEX(Mal!$F$9:$F$431,COUNTIF($E$108:$F949,"")-COUNT($H$108:$H949)+1,0)=D949,"",INDEX(Mal!$F$9:$F$431,COUNTIF($E$108:$F949,"")-COUNT($H$108:$H949)+1,0)),"")</f>
        <v>#N/A</v>
      </c>
      <c r="E950" s="39" t="e">
        <f>IF(AND(E949="",$H950=$H949),"",IF(VLOOKUP(H950,Mal!$A$9:$B$431,2,0)='Sales Orders'!E949,"",VLOOKUP($H950,Mal!$A$9:$B$431,2,0)))</f>
        <v>#N/A</v>
      </c>
      <c r="F950" s="39" t="e">
        <f>IF($E950="",IF(INDEX(Mal!$C$9:$C$431,COUNTIF($E$108:$F949,"")-COUNT($H$108:$H949)+1,0)=F949,"",INDEX(Mal!$C$9:$C$431,COUNTIF($E$108:$F949,"")-COUNT($H$108:$H949)+1,0)),"")</f>
        <v>#N/A</v>
      </c>
      <c r="G950" s="39" t="e">
        <f t="shared" si="55"/>
        <v>#N/A</v>
      </c>
      <c r="H950" s="39">
        <f>IF(COUNTIF(Mal!$A$9:$A$431,'Sales Orders'!H949)+COUNTIFS(Mal!$A$9:$A$431,H949,Mal!$B$9:$B$431,"&lt;&gt;")+COUNTIFS(Mal!$A$9:$A$431,H949,Mal!$C$9:$C$431,"&lt;&gt;")=COUNTIF('Sales Orders'!$H$108:H949,'Sales Orders'!H949),'Sales Orders'!H949+1,'Sales Orders'!H949)</f>
        <v>2</v>
      </c>
      <c r="I950" s="39" t="e">
        <f>IF(E950="","",IF(Mal!$C$5="","",Mal!$C$5))</f>
        <v>#N/A</v>
      </c>
      <c r="J950" s="39" t="e">
        <f>IF(AND(J949="",$H950=$H949),"",IF(VLOOKUP($H950,Mal!$A$9:$H$431,7,0)='Sales Orders'!J949,"",VLOOKUP($H950,Mal!$A$9:$H$431,7,0)))</f>
        <v>#N/A</v>
      </c>
      <c r="K950" s="39" t="e">
        <f>IF(AND(K949="",$H950=$H949),"",IF(VLOOKUP($H950,Mal!$A$9:$H$431,8,0)='Sales Orders'!K949,"",VLOOKUP($H950,Mal!$A$9:$H$431,8,0)))</f>
        <v>#N/A</v>
      </c>
      <c r="L950" s="39" t="e">
        <f>IF(E950="","",IF(Mal!$C$6="","",Mal!$C$6))</f>
        <v>#N/A</v>
      </c>
      <c r="M950" s="39" t="e">
        <f>IF($E950="",IF(INDEX(Mal!K$9:K$431,COUNTIF($E$108:$F949,"")-COUNT($H$108:$H949)+1,0)=M949,"",INDEX(Mal!K$9:K$431,COUNTIF($E$108:$F949,"")-COUNT($H$108:$H949)+1,0)),"")</f>
        <v>#N/A</v>
      </c>
      <c r="N950" s="39" t="e">
        <f>IF($E950="",IF(INDEX(Mal!L$9:L$431,COUNTIF($E$108:$F949,"")-COUNT($H$108:$H949)+1,0)=N949,"",INDEX(Mal!L$9:L$431,COUNTIF($E$108:$F949,"")-COUNT($H$108:$H949)+1,0)),"")</f>
        <v>#N/A</v>
      </c>
      <c r="O950" s="39" t="e">
        <f>IF($E950="",IF(INDEX(Mal!M$9:M$431,COUNTIF($E$108:$F949,"")-COUNT($H$108:$H949)+1,0)=O949,"",INDEX(Mal!M$9:M$431,COUNTIF($E$108:$F949,"")-COUNT($H$108:$H949)+1,0)),"")</f>
        <v>#N/A</v>
      </c>
      <c r="P950" s="39" t="e">
        <f>IF($E950="",IF(INDEX(Mal!N$9:N$431,COUNTIF($E$108:$F949,"")-COUNT($H$108:$H949)+1,0)=P949,"",INDEX(Mal!N$9:N$431,COUNTIF($E$108:$F949,"")-COUNT($H$108:$H949)+1,0)),"")</f>
        <v>#N/A</v>
      </c>
      <c r="Q950" s="39" t="e">
        <f>IF($E950="",IF(INDEX(Mal!O$9:O$431,COUNTIF($E$108:$F949,"")-COUNT($H$108:$H949)+1,0)=Q949,"",INDEX(Mal!O$9:O$431,COUNTIF($E$108:$F949,"")-COUNT($H$108:$H949)+1,0)),"")</f>
        <v>#N/A</v>
      </c>
      <c r="R950" s="39" t="e">
        <f>IF($E950="",IF(INDEX(Mal!P$9:P$431,COUNTIF($E$108:$F949,"")-COUNT($H$108:$H949)+1,0)=R949,"",INDEX(Mal!P$9:P$431,COUNTIF($E$108:$F949,"")-COUNT($H$108:$H949)+1,0)),"")</f>
        <v>#N/A</v>
      </c>
      <c r="S950" s="39" t="e">
        <f>IF($E950="",IF(INDEX(Mal!Q$9:Q$431,COUNTIF($E$108:$F949,"")-COUNT($H$108:$H949)+1,0)=S949,"",INDEX(Mal!Q$9:Q$431,COUNTIF($E$108:$F949,"")-COUNT($H$108:$H949)+1,0)),"")</f>
        <v>#N/A</v>
      </c>
      <c r="T950" s="39" t="e">
        <f>IF($E950="",IF(INDEX(Mal!R$9:R$431,COUNTIF($E$108:$F949,"")-COUNT($H$108:$H949)+1,0)=T949,"",INDEX(Mal!R$9:R$431,COUNTIF($E$108:$F949,"")-COUNT($H$108:$H949)+1,0)),"")</f>
        <v>#N/A</v>
      </c>
      <c r="U950" s="39" t="e">
        <f>IF($E950="",IF(INDEX(Mal!S$9:S$431,COUNTIF($E$108:$F949,"")-COUNT($H$108:$H949)+1,0)=U949,"",INDEX(Mal!S$9:S$431,COUNTIF($E$108:$F949,"")-COUNT($H$108:$H949)+1,0)),"")</f>
        <v>#N/A</v>
      </c>
      <c r="V950" s="39" t="e">
        <f t="shared" si="52"/>
        <v>#N/A</v>
      </c>
      <c r="W950" s="39" t="e">
        <f>IF(IF(AND(E950="",F950=""),INDEX(Mal!I$9:I$431,(COUNT($H$108:$H950)-COUNTIF($V$108:$V950,"")),0),"")="","",IF(AND(E950="",F950=""),INDEX(Mal!I$9:I$431,(COUNT($H$108:$H950)-COUNTIF($V$108:$V950,"")),0),""))</f>
        <v>#N/A</v>
      </c>
      <c r="X950" s="39" t="e">
        <f>IF($E950="",IF(INDEX(Mal!J$9:J$431,COUNTIF($E$108:$F949,"")-COUNT($H$108:$H949)+1,0)=X949,"",INDEX(Mal!J$9:J$431,COUNTIF($E$108:$F949,"")-COUNT($H$108:$H949)+1,0)),"")</f>
        <v>#N/A</v>
      </c>
      <c r="Y950" s="39" t="e">
        <f>IF(AND(Y949="",$H950=$H949),"",IF(VLOOKUP($H950,Mal!$A$9:$T$431,20,0)='Sales Orders'!Y949,"",VLOOKUP($H950,Mal!$A$9:$T$431,20,0)))</f>
        <v>#N/A</v>
      </c>
      <c r="Z950" s="39" t="e">
        <f t="shared" si="53"/>
        <v>#N/A</v>
      </c>
    </row>
    <row r="951" spans="1:26">
      <c r="A951" t="str">
        <f>IFERROR(IF(VLOOKUP(H951,Mal!$A$9:$A$431,1,0),"","END"),"END")</f>
        <v>END</v>
      </c>
      <c r="B951" s="39" t="e">
        <f>IF($E951="",IF(INDEX(Mal!$D$9:$D$431,COUNTIF($E$108:$F950,"")-COUNT($H$108:$H950)+1,0)=B950,"",INDEX(Mal!$D$9:$D$431,COUNTIF($E$108:$F950,"")-COUNT($H$108:$H950)+1,0)),"")</f>
        <v>#N/A</v>
      </c>
      <c r="C951" s="39" t="e">
        <f t="shared" si="54"/>
        <v>#N/A</v>
      </c>
      <c r="D951" s="39" t="e">
        <f>IF($E951="",IF(INDEX(Mal!$F$9:$F$431,COUNTIF($E$108:$F950,"")-COUNT($H$108:$H950)+1,0)=D950,"",INDEX(Mal!$F$9:$F$431,COUNTIF($E$108:$F950,"")-COUNT($H$108:$H950)+1,0)),"")</f>
        <v>#N/A</v>
      </c>
      <c r="E951" s="39" t="e">
        <f>IF(AND(E950="",$H951=$H950),"",IF(VLOOKUP(H951,Mal!$A$9:$B$431,2,0)='Sales Orders'!E950,"",VLOOKUP($H951,Mal!$A$9:$B$431,2,0)))</f>
        <v>#N/A</v>
      </c>
      <c r="F951" s="39" t="e">
        <f>IF($E951="",IF(INDEX(Mal!$C$9:$C$431,COUNTIF($E$108:$F950,"")-COUNT($H$108:$H950)+1,0)=F950,"",INDEX(Mal!$C$9:$C$431,COUNTIF($E$108:$F950,"")-COUNT($H$108:$H950)+1,0)),"")</f>
        <v>#N/A</v>
      </c>
      <c r="G951" s="39" t="e">
        <f t="shared" si="55"/>
        <v>#N/A</v>
      </c>
      <c r="H951" s="39">
        <f>IF(COUNTIF(Mal!$A$9:$A$431,'Sales Orders'!H950)+COUNTIFS(Mal!$A$9:$A$431,H950,Mal!$B$9:$B$431,"&lt;&gt;")+COUNTIFS(Mal!$A$9:$A$431,H950,Mal!$C$9:$C$431,"&lt;&gt;")=COUNTIF('Sales Orders'!$H$108:H950,'Sales Orders'!H950),'Sales Orders'!H950+1,'Sales Orders'!H950)</f>
        <v>2</v>
      </c>
      <c r="I951" s="39" t="e">
        <f>IF(E951="","",IF(Mal!$C$5="","",Mal!$C$5))</f>
        <v>#N/A</v>
      </c>
      <c r="J951" s="39" t="e">
        <f>IF(AND(J950="",$H951=$H950),"",IF(VLOOKUP($H951,Mal!$A$9:$H$431,7,0)='Sales Orders'!J950,"",VLOOKUP($H951,Mal!$A$9:$H$431,7,0)))</f>
        <v>#N/A</v>
      </c>
      <c r="K951" s="39" t="e">
        <f>IF(AND(K950="",$H951=$H950),"",IF(VLOOKUP($H951,Mal!$A$9:$H$431,8,0)='Sales Orders'!K950,"",VLOOKUP($H951,Mal!$A$9:$H$431,8,0)))</f>
        <v>#N/A</v>
      </c>
      <c r="L951" s="39" t="e">
        <f>IF(E951="","",IF(Mal!$C$6="","",Mal!$C$6))</f>
        <v>#N/A</v>
      </c>
      <c r="M951" s="39" t="e">
        <f>IF($E951="",IF(INDEX(Mal!K$9:K$431,COUNTIF($E$108:$F950,"")-COUNT($H$108:$H950)+1,0)=M950,"",INDEX(Mal!K$9:K$431,COUNTIF($E$108:$F950,"")-COUNT($H$108:$H950)+1,0)),"")</f>
        <v>#N/A</v>
      </c>
      <c r="N951" s="39" t="e">
        <f>IF($E951="",IF(INDEX(Mal!L$9:L$431,COUNTIF($E$108:$F950,"")-COUNT($H$108:$H950)+1,0)=N950,"",INDEX(Mal!L$9:L$431,COUNTIF($E$108:$F950,"")-COUNT($H$108:$H950)+1,0)),"")</f>
        <v>#N/A</v>
      </c>
      <c r="O951" s="39" t="e">
        <f>IF($E951="",IF(INDEX(Mal!M$9:M$431,COUNTIF($E$108:$F950,"")-COUNT($H$108:$H950)+1,0)=O950,"",INDEX(Mal!M$9:M$431,COUNTIF($E$108:$F950,"")-COUNT($H$108:$H950)+1,0)),"")</f>
        <v>#N/A</v>
      </c>
      <c r="P951" s="39" t="e">
        <f>IF($E951="",IF(INDEX(Mal!N$9:N$431,COUNTIF($E$108:$F950,"")-COUNT($H$108:$H950)+1,0)=P950,"",INDEX(Mal!N$9:N$431,COUNTIF($E$108:$F950,"")-COUNT($H$108:$H950)+1,0)),"")</f>
        <v>#N/A</v>
      </c>
      <c r="Q951" s="39" t="e">
        <f>IF($E951="",IF(INDEX(Mal!O$9:O$431,COUNTIF($E$108:$F950,"")-COUNT($H$108:$H950)+1,0)=Q950,"",INDEX(Mal!O$9:O$431,COUNTIF($E$108:$F950,"")-COUNT($H$108:$H950)+1,0)),"")</f>
        <v>#N/A</v>
      </c>
      <c r="R951" s="39" t="e">
        <f>IF($E951="",IF(INDEX(Mal!P$9:P$431,COUNTIF($E$108:$F950,"")-COUNT($H$108:$H950)+1,0)=R950,"",INDEX(Mal!P$9:P$431,COUNTIF($E$108:$F950,"")-COUNT($H$108:$H950)+1,0)),"")</f>
        <v>#N/A</v>
      </c>
      <c r="S951" s="39" t="e">
        <f>IF($E951="",IF(INDEX(Mal!Q$9:Q$431,COUNTIF($E$108:$F950,"")-COUNT($H$108:$H950)+1,0)=S950,"",INDEX(Mal!Q$9:Q$431,COUNTIF($E$108:$F950,"")-COUNT($H$108:$H950)+1,0)),"")</f>
        <v>#N/A</v>
      </c>
      <c r="T951" s="39" t="e">
        <f>IF($E951="",IF(INDEX(Mal!R$9:R$431,COUNTIF($E$108:$F950,"")-COUNT($H$108:$H950)+1,0)=T950,"",INDEX(Mal!R$9:R$431,COUNTIF($E$108:$F950,"")-COUNT($H$108:$H950)+1,0)),"")</f>
        <v>#N/A</v>
      </c>
      <c r="U951" s="39" t="e">
        <f>IF($E951="",IF(INDEX(Mal!S$9:S$431,COUNTIF($E$108:$F950,"")-COUNT($H$108:$H950)+1,0)=U950,"",INDEX(Mal!S$9:S$431,COUNTIF($E$108:$F950,"")-COUNT($H$108:$H950)+1,0)),"")</f>
        <v>#N/A</v>
      </c>
      <c r="V951" s="39" t="e">
        <f t="shared" si="52"/>
        <v>#N/A</v>
      </c>
      <c r="W951" s="39" t="e">
        <f>IF(IF(AND(E951="",F951=""),INDEX(Mal!I$9:I$431,(COUNT($H$108:$H951)-COUNTIF($V$108:$V951,"")),0),"")="","",IF(AND(E951="",F951=""),INDEX(Mal!I$9:I$431,(COUNT($H$108:$H951)-COUNTIF($V$108:$V951,"")),0),""))</f>
        <v>#N/A</v>
      </c>
      <c r="X951" s="39" t="e">
        <f>IF($E951="",IF(INDEX(Mal!J$9:J$431,COUNTIF($E$108:$F950,"")-COUNT($H$108:$H950)+1,0)=X950,"",INDEX(Mal!J$9:J$431,COUNTIF($E$108:$F950,"")-COUNT($H$108:$H950)+1,0)),"")</f>
        <v>#N/A</v>
      </c>
      <c r="Y951" s="39" t="e">
        <f>IF(AND(Y950="",$H951=$H950),"",IF(VLOOKUP($H951,Mal!$A$9:$T$431,20,0)='Sales Orders'!Y950,"",VLOOKUP($H951,Mal!$A$9:$T$431,20,0)))</f>
        <v>#N/A</v>
      </c>
      <c r="Z951" s="39" t="e">
        <f t="shared" si="53"/>
        <v>#N/A</v>
      </c>
    </row>
    <row r="952" spans="1:26">
      <c r="A952" t="str">
        <f>IFERROR(IF(VLOOKUP(H952,Mal!$A$9:$A$431,1,0),"","END"),"END")</f>
        <v>END</v>
      </c>
      <c r="B952" s="39" t="e">
        <f>IF($E952="",IF(INDEX(Mal!$D$9:$D$431,COUNTIF($E$108:$F951,"")-COUNT($H$108:$H951)+1,0)=B951,"",INDEX(Mal!$D$9:$D$431,COUNTIF($E$108:$F951,"")-COUNT($H$108:$H951)+1,0)),"")</f>
        <v>#N/A</v>
      </c>
      <c r="C952" s="39" t="e">
        <f t="shared" si="54"/>
        <v>#N/A</v>
      </c>
      <c r="D952" s="39" t="e">
        <f>IF($E952="",IF(INDEX(Mal!$F$9:$F$431,COUNTIF($E$108:$F951,"")-COUNT($H$108:$H951)+1,0)=D951,"",INDEX(Mal!$F$9:$F$431,COUNTIF($E$108:$F951,"")-COUNT($H$108:$H951)+1,0)),"")</f>
        <v>#N/A</v>
      </c>
      <c r="E952" s="39" t="e">
        <f>IF(AND(E951="",$H952=$H951),"",IF(VLOOKUP(H952,Mal!$A$9:$B$431,2,0)='Sales Orders'!E951,"",VLOOKUP($H952,Mal!$A$9:$B$431,2,0)))</f>
        <v>#N/A</v>
      </c>
      <c r="F952" s="39" t="e">
        <f>IF($E952="",IF(INDEX(Mal!$C$9:$C$431,COUNTIF($E$108:$F951,"")-COUNT($H$108:$H951)+1,0)=F951,"",INDEX(Mal!$C$9:$C$431,COUNTIF($E$108:$F951,"")-COUNT($H$108:$H951)+1,0)),"")</f>
        <v>#N/A</v>
      </c>
      <c r="G952" s="39" t="e">
        <f t="shared" si="55"/>
        <v>#N/A</v>
      </c>
      <c r="H952" s="39">
        <f>IF(COUNTIF(Mal!$A$9:$A$431,'Sales Orders'!H951)+COUNTIFS(Mal!$A$9:$A$431,H951,Mal!$B$9:$B$431,"&lt;&gt;")+COUNTIFS(Mal!$A$9:$A$431,H951,Mal!$C$9:$C$431,"&lt;&gt;")=COUNTIF('Sales Orders'!$H$108:H951,'Sales Orders'!H951),'Sales Orders'!H951+1,'Sales Orders'!H951)</f>
        <v>2</v>
      </c>
      <c r="I952" s="39" t="e">
        <f>IF(E952="","",IF(Mal!$C$5="","",Mal!$C$5))</f>
        <v>#N/A</v>
      </c>
      <c r="J952" s="39" t="e">
        <f>IF(AND(J951="",$H952=$H951),"",IF(VLOOKUP($H952,Mal!$A$9:$H$431,7,0)='Sales Orders'!J951,"",VLOOKUP($H952,Mal!$A$9:$H$431,7,0)))</f>
        <v>#N/A</v>
      </c>
      <c r="K952" s="39" t="e">
        <f>IF(AND(K951="",$H952=$H951),"",IF(VLOOKUP($H952,Mal!$A$9:$H$431,8,0)='Sales Orders'!K951,"",VLOOKUP($H952,Mal!$A$9:$H$431,8,0)))</f>
        <v>#N/A</v>
      </c>
      <c r="L952" s="39" t="e">
        <f>IF(E952="","",IF(Mal!$C$6="","",Mal!$C$6))</f>
        <v>#N/A</v>
      </c>
      <c r="M952" s="39" t="e">
        <f>IF($E952="",IF(INDEX(Mal!K$9:K$431,COUNTIF($E$108:$F951,"")-COUNT($H$108:$H951)+1,0)=M951,"",INDEX(Mal!K$9:K$431,COUNTIF($E$108:$F951,"")-COUNT($H$108:$H951)+1,0)),"")</f>
        <v>#N/A</v>
      </c>
      <c r="N952" s="39" t="e">
        <f>IF($E952="",IF(INDEX(Mal!L$9:L$431,COUNTIF($E$108:$F951,"")-COUNT($H$108:$H951)+1,0)=N951,"",INDEX(Mal!L$9:L$431,COUNTIF($E$108:$F951,"")-COUNT($H$108:$H951)+1,0)),"")</f>
        <v>#N/A</v>
      </c>
      <c r="O952" s="39" t="e">
        <f>IF($E952="",IF(INDEX(Mal!M$9:M$431,COUNTIF($E$108:$F951,"")-COUNT($H$108:$H951)+1,0)=O951,"",INDEX(Mal!M$9:M$431,COUNTIF($E$108:$F951,"")-COUNT($H$108:$H951)+1,0)),"")</f>
        <v>#N/A</v>
      </c>
      <c r="P952" s="39" t="e">
        <f>IF($E952="",IF(INDEX(Mal!N$9:N$431,COUNTIF($E$108:$F951,"")-COUNT($H$108:$H951)+1,0)=P951,"",INDEX(Mal!N$9:N$431,COUNTIF($E$108:$F951,"")-COUNT($H$108:$H951)+1,0)),"")</f>
        <v>#N/A</v>
      </c>
      <c r="Q952" s="39" t="e">
        <f>IF($E952="",IF(INDEX(Mal!O$9:O$431,COUNTIF($E$108:$F951,"")-COUNT($H$108:$H951)+1,0)=Q951,"",INDEX(Mal!O$9:O$431,COUNTIF($E$108:$F951,"")-COUNT($H$108:$H951)+1,0)),"")</f>
        <v>#N/A</v>
      </c>
      <c r="R952" s="39" t="e">
        <f>IF($E952="",IF(INDEX(Mal!P$9:P$431,COUNTIF($E$108:$F951,"")-COUNT($H$108:$H951)+1,0)=R951,"",INDEX(Mal!P$9:P$431,COUNTIF($E$108:$F951,"")-COUNT($H$108:$H951)+1,0)),"")</f>
        <v>#N/A</v>
      </c>
      <c r="S952" s="39" t="e">
        <f>IF($E952="",IF(INDEX(Mal!Q$9:Q$431,COUNTIF($E$108:$F951,"")-COUNT($H$108:$H951)+1,0)=S951,"",INDEX(Mal!Q$9:Q$431,COUNTIF($E$108:$F951,"")-COUNT($H$108:$H951)+1,0)),"")</f>
        <v>#N/A</v>
      </c>
      <c r="T952" s="39" t="e">
        <f>IF($E952="",IF(INDEX(Mal!R$9:R$431,COUNTIF($E$108:$F951,"")-COUNT($H$108:$H951)+1,0)=T951,"",INDEX(Mal!R$9:R$431,COUNTIF($E$108:$F951,"")-COUNT($H$108:$H951)+1,0)),"")</f>
        <v>#N/A</v>
      </c>
      <c r="U952" s="39" t="e">
        <f>IF($E952="",IF(INDEX(Mal!S$9:S$431,COUNTIF($E$108:$F951,"")-COUNT($H$108:$H951)+1,0)=U951,"",INDEX(Mal!S$9:S$431,COUNTIF($E$108:$F951,"")-COUNT($H$108:$H951)+1,0)),"")</f>
        <v>#N/A</v>
      </c>
      <c r="V952" s="39" t="e">
        <f t="shared" si="52"/>
        <v>#N/A</v>
      </c>
      <c r="W952" s="39" t="e">
        <f>IF(IF(AND(E952="",F952=""),INDEX(Mal!I$9:I$431,(COUNT($H$108:$H952)-COUNTIF($V$108:$V952,"")),0),"")="","",IF(AND(E952="",F952=""),INDEX(Mal!I$9:I$431,(COUNT($H$108:$H952)-COUNTIF($V$108:$V952,"")),0),""))</f>
        <v>#N/A</v>
      </c>
      <c r="X952" s="39" t="e">
        <f>IF($E952="",IF(INDEX(Mal!J$9:J$431,COUNTIF($E$108:$F951,"")-COUNT($H$108:$H951)+1,0)=X951,"",INDEX(Mal!J$9:J$431,COUNTIF($E$108:$F951,"")-COUNT($H$108:$H951)+1,0)),"")</f>
        <v>#N/A</v>
      </c>
      <c r="Y952" s="39" t="e">
        <f>IF(AND(Y951="",$H952=$H951),"",IF(VLOOKUP($H952,Mal!$A$9:$T$431,20,0)='Sales Orders'!Y951,"",VLOOKUP($H952,Mal!$A$9:$T$431,20,0)))</f>
        <v>#N/A</v>
      </c>
      <c r="Z952" s="39" t="e">
        <f t="shared" si="53"/>
        <v>#N/A</v>
      </c>
    </row>
    <row r="953" spans="1:26">
      <c r="A953" t="str">
        <f>IFERROR(IF(VLOOKUP(H953,Mal!$A$9:$A$431,1,0),"","END"),"END")</f>
        <v>END</v>
      </c>
      <c r="B953" s="39" t="e">
        <f>IF($E953="",IF(INDEX(Mal!$D$9:$D$431,COUNTIF($E$108:$F952,"")-COUNT($H$108:$H952)+1,0)=B952,"",INDEX(Mal!$D$9:$D$431,COUNTIF($E$108:$F952,"")-COUNT($H$108:$H952)+1,0)),"")</f>
        <v>#N/A</v>
      </c>
      <c r="C953" s="39" t="e">
        <f t="shared" si="54"/>
        <v>#N/A</v>
      </c>
      <c r="D953" s="39" t="e">
        <f>IF($E953="",IF(INDEX(Mal!$F$9:$F$431,COUNTIF($E$108:$F952,"")-COUNT($H$108:$H952)+1,0)=D952,"",INDEX(Mal!$F$9:$F$431,COUNTIF($E$108:$F952,"")-COUNT($H$108:$H952)+1,0)),"")</f>
        <v>#N/A</v>
      </c>
      <c r="E953" s="39" t="e">
        <f>IF(AND(E952="",$H953=$H952),"",IF(VLOOKUP(H953,Mal!$A$9:$B$431,2,0)='Sales Orders'!E952,"",VLOOKUP($H953,Mal!$A$9:$B$431,2,0)))</f>
        <v>#N/A</v>
      </c>
      <c r="F953" s="39" t="e">
        <f>IF($E953="",IF(INDEX(Mal!$C$9:$C$431,COUNTIF($E$108:$F952,"")-COUNT($H$108:$H952)+1,0)=F952,"",INDEX(Mal!$C$9:$C$431,COUNTIF($E$108:$F952,"")-COUNT($H$108:$H952)+1,0)),"")</f>
        <v>#N/A</v>
      </c>
      <c r="G953" s="39" t="e">
        <f t="shared" si="55"/>
        <v>#N/A</v>
      </c>
      <c r="H953" s="39">
        <f>IF(COUNTIF(Mal!$A$9:$A$431,'Sales Orders'!H952)+COUNTIFS(Mal!$A$9:$A$431,H952,Mal!$B$9:$B$431,"&lt;&gt;")+COUNTIFS(Mal!$A$9:$A$431,H952,Mal!$C$9:$C$431,"&lt;&gt;")=COUNTIF('Sales Orders'!$H$108:H952,'Sales Orders'!H952),'Sales Orders'!H952+1,'Sales Orders'!H952)</f>
        <v>2</v>
      </c>
      <c r="I953" s="39" t="e">
        <f>IF(E953="","",IF(Mal!$C$5="","",Mal!$C$5))</f>
        <v>#N/A</v>
      </c>
      <c r="J953" s="39" t="e">
        <f>IF(AND(J952="",$H953=$H952),"",IF(VLOOKUP($H953,Mal!$A$9:$H$431,7,0)='Sales Orders'!J952,"",VLOOKUP($H953,Mal!$A$9:$H$431,7,0)))</f>
        <v>#N/A</v>
      </c>
      <c r="K953" s="39" t="e">
        <f>IF(AND(K952="",$H953=$H952),"",IF(VLOOKUP($H953,Mal!$A$9:$H$431,8,0)='Sales Orders'!K952,"",VLOOKUP($H953,Mal!$A$9:$H$431,8,0)))</f>
        <v>#N/A</v>
      </c>
      <c r="L953" s="39" t="e">
        <f>IF(E953="","",IF(Mal!$C$6="","",Mal!$C$6))</f>
        <v>#N/A</v>
      </c>
      <c r="M953" s="39" t="e">
        <f>IF($E953="",IF(INDEX(Mal!K$9:K$431,COUNTIF($E$108:$F952,"")-COUNT($H$108:$H952)+1,0)=M952,"",INDEX(Mal!K$9:K$431,COUNTIF($E$108:$F952,"")-COUNT($H$108:$H952)+1,0)),"")</f>
        <v>#N/A</v>
      </c>
      <c r="N953" s="39" t="e">
        <f>IF($E953="",IF(INDEX(Mal!L$9:L$431,COUNTIF($E$108:$F952,"")-COUNT($H$108:$H952)+1,0)=N952,"",INDEX(Mal!L$9:L$431,COUNTIF($E$108:$F952,"")-COUNT($H$108:$H952)+1,0)),"")</f>
        <v>#N/A</v>
      </c>
      <c r="O953" s="39" t="e">
        <f>IF($E953="",IF(INDEX(Mal!M$9:M$431,COUNTIF($E$108:$F952,"")-COUNT($H$108:$H952)+1,0)=O952,"",INDEX(Mal!M$9:M$431,COUNTIF($E$108:$F952,"")-COUNT($H$108:$H952)+1,0)),"")</f>
        <v>#N/A</v>
      </c>
      <c r="P953" s="39" t="e">
        <f>IF($E953="",IF(INDEX(Mal!N$9:N$431,COUNTIF($E$108:$F952,"")-COUNT($H$108:$H952)+1,0)=P952,"",INDEX(Mal!N$9:N$431,COUNTIF($E$108:$F952,"")-COUNT($H$108:$H952)+1,0)),"")</f>
        <v>#N/A</v>
      </c>
      <c r="Q953" s="39" t="e">
        <f>IF($E953="",IF(INDEX(Mal!O$9:O$431,COUNTIF($E$108:$F952,"")-COUNT($H$108:$H952)+1,0)=Q952,"",INDEX(Mal!O$9:O$431,COUNTIF($E$108:$F952,"")-COUNT($H$108:$H952)+1,0)),"")</f>
        <v>#N/A</v>
      </c>
      <c r="R953" s="39" t="e">
        <f>IF($E953="",IF(INDEX(Mal!P$9:P$431,COUNTIF($E$108:$F952,"")-COUNT($H$108:$H952)+1,0)=R952,"",INDEX(Mal!P$9:P$431,COUNTIF($E$108:$F952,"")-COUNT($H$108:$H952)+1,0)),"")</f>
        <v>#N/A</v>
      </c>
      <c r="S953" s="39" t="e">
        <f>IF($E953="",IF(INDEX(Mal!Q$9:Q$431,COUNTIF($E$108:$F952,"")-COUNT($H$108:$H952)+1,0)=S952,"",INDEX(Mal!Q$9:Q$431,COUNTIF($E$108:$F952,"")-COUNT($H$108:$H952)+1,0)),"")</f>
        <v>#N/A</v>
      </c>
      <c r="T953" s="39" t="e">
        <f>IF($E953="",IF(INDEX(Mal!R$9:R$431,COUNTIF($E$108:$F952,"")-COUNT($H$108:$H952)+1,0)=T952,"",INDEX(Mal!R$9:R$431,COUNTIF($E$108:$F952,"")-COUNT($H$108:$H952)+1,0)),"")</f>
        <v>#N/A</v>
      </c>
      <c r="U953" s="39" t="e">
        <f>IF($E953="",IF(INDEX(Mal!S$9:S$431,COUNTIF($E$108:$F952,"")-COUNT($H$108:$H952)+1,0)=U952,"",INDEX(Mal!S$9:S$431,COUNTIF($E$108:$F952,"")-COUNT($H$108:$H952)+1,0)),"")</f>
        <v>#N/A</v>
      </c>
      <c r="V953" s="39" t="e">
        <f t="shared" si="52"/>
        <v>#N/A</v>
      </c>
      <c r="W953" s="39" t="e">
        <f>IF(IF(AND(E953="",F953=""),INDEX(Mal!I$9:I$431,(COUNT($H$108:$H953)-COUNTIF($V$108:$V953,"")),0),"")="","",IF(AND(E953="",F953=""),INDEX(Mal!I$9:I$431,(COUNT($H$108:$H953)-COUNTIF($V$108:$V953,"")),0),""))</f>
        <v>#N/A</v>
      </c>
      <c r="X953" s="39" t="e">
        <f>IF($E953="",IF(INDEX(Mal!J$9:J$431,COUNTIF($E$108:$F952,"")-COUNT($H$108:$H952)+1,0)=X952,"",INDEX(Mal!J$9:J$431,COUNTIF($E$108:$F952,"")-COUNT($H$108:$H952)+1,0)),"")</f>
        <v>#N/A</v>
      </c>
      <c r="Y953" s="39" t="e">
        <f>IF(AND(Y952="",$H953=$H952),"",IF(VLOOKUP($H953,Mal!$A$9:$T$431,20,0)='Sales Orders'!Y952,"",VLOOKUP($H953,Mal!$A$9:$T$431,20,0)))</f>
        <v>#N/A</v>
      </c>
      <c r="Z953" s="39" t="e">
        <f t="shared" si="53"/>
        <v>#N/A</v>
      </c>
    </row>
    <row r="954" spans="1:26">
      <c r="A954" t="str">
        <f>IFERROR(IF(VLOOKUP(H954,Mal!$A$9:$A$431,1,0),"","END"),"END")</f>
        <v>END</v>
      </c>
      <c r="B954" s="39" t="e">
        <f>IF($E954="",IF(INDEX(Mal!$D$9:$D$431,COUNTIF($E$108:$F953,"")-COUNT($H$108:$H953)+1,0)=B953,"",INDEX(Mal!$D$9:$D$431,COUNTIF($E$108:$F953,"")-COUNT($H$108:$H953)+1,0)),"")</f>
        <v>#N/A</v>
      </c>
      <c r="C954" s="39" t="e">
        <f t="shared" si="54"/>
        <v>#N/A</v>
      </c>
      <c r="D954" s="39" t="e">
        <f>IF($E954="",IF(INDEX(Mal!$F$9:$F$431,COUNTIF($E$108:$F953,"")-COUNT($H$108:$H953)+1,0)=D953,"",INDEX(Mal!$F$9:$F$431,COUNTIF($E$108:$F953,"")-COUNT($H$108:$H953)+1,0)),"")</f>
        <v>#N/A</v>
      </c>
      <c r="E954" s="39" t="e">
        <f>IF(AND(E953="",$H954=$H953),"",IF(VLOOKUP(H954,Mal!$A$9:$B$431,2,0)='Sales Orders'!E953,"",VLOOKUP($H954,Mal!$A$9:$B$431,2,0)))</f>
        <v>#N/A</v>
      </c>
      <c r="F954" s="39" t="e">
        <f>IF($E954="",IF(INDEX(Mal!$C$9:$C$431,COUNTIF($E$108:$F953,"")-COUNT($H$108:$H953)+1,0)=F953,"",INDEX(Mal!$C$9:$C$431,COUNTIF($E$108:$F953,"")-COUNT($H$108:$H953)+1,0)),"")</f>
        <v>#N/A</v>
      </c>
      <c r="G954" s="39" t="e">
        <f t="shared" si="55"/>
        <v>#N/A</v>
      </c>
      <c r="H954" s="39">
        <f>IF(COUNTIF(Mal!$A$9:$A$431,'Sales Orders'!H953)+COUNTIFS(Mal!$A$9:$A$431,H953,Mal!$B$9:$B$431,"&lt;&gt;")+COUNTIFS(Mal!$A$9:$A$431,H953,Mal!$C$9:$C$431,"&lt;&gt;")=COUNTIF('Sales Orders'!$H$108:H953,'Sales Orders'!H953),'Sales Orders'!H953+1,'Sales Orders'!H953)</f>
        <v>2</v>
      </c>
      <c r="I954" s="39" t="e">
        <f>IF(E954="","",IF(Mal!$C$5="","",Mal!$C$5))</f>
        <v>#N/A</v>
      </c>
      <c r="J954" s="39" t="e">
        <f>IF(AND(J953="",$H954=$H953),"",IF(VLOOKUP($H954,Mal!$A$9:$H$431,7,0)='Sales Orders'!J953,"",VLOOKUP($H954,Mal!$A$9:$H$431,7,0)))</f>
        <v>#N/A</v>
      </c>
      <c r="K954" s="39" t="e">
        <f>IF(AND(K953="",$H954=$H953),"",IF(VLOOKUP($H954,Mal!$A$9:$H$431,8,0)='Sales Orders'!K953,"",VLOOKUP($H954,Mal!$A$9:$H$431,8,0)))</f>
        <v>#N/A</v>
      </c>
      <c r="L954" s="39" t="e">
        <f>IF(E954="","",IF(Mal!$C$6="","",Mal!$C$6))</f>
        <v>#N/A</v>
      </c>
      <c r="M954" s="39" t="e">
        <f>IF($E954="",IF(INDEX(Mal!K$9:K$431,COUNTIF($E$108:$F953,"")-COUNT($H$108:$H953)+1,0)=M953,"",INDEX(Mal!K$9:K$431,COUNTIF($E$108:$F953,"")-COUNT($H$108:$H953)+1,0)),"")</f>
        <v>#N/A</v>
      </c>
      <c r="N954" s="39" t="e">
        <f>IF($E954="",IF(INDEX(Mal!L$9:L$431,COUNTIF($E$108:$F953,"")-COUNT($H$108:$H953)+1,0)=N953,"",INDEX(Mal!L$9:L$431,COUNTIF($E$108:$F953,"")-COUNT($H$108:$H953)+1,0)),"")</f>
        <v>#N/A</v>
      </c>
      <c r="O954" s="39" t="e">
        <f>IF($E954="",IF(INDEX(Mal!M$9:M$431,COUNTIF($E$108:$F953,"")-COUNT($H$108:$H953)+1,0)=O953,"",INDEX(Mal!M$9:M$431,COUNTIF($E$108:$F953,"")-COUNT($H$108:$H953)+1,0)),"")</f>
        <v>#N/A</v>
      </c>
      <c r="P954" s="39" t="e">
        <f>IF($E954="",IF(INDEX(Mal!N$9:N$431,COUNTIF($E$108:$F953,"")-COUNT($H$108:$H953)+1,0)=P953,"",INDEX(Mal!N$9:N$431,COUNTIF($E$108:$F953,"")-COUNT($H$108:$H953)+1,0)),"")</f>
        <v>#N/A</v>
      </c>
      <c r="Q954" s="39" t="e">
        <f>IF($E954="",IF(INDEX(Mal!O$9:O$431,COUNTIF($E$108:$F953,"")-COUNT($H$108:$H953)+1,0)=Q953,"",INDEX(Mal!O$9:O$431,COUNTIF($E$108:$F953,"")-COUNT($H$108:$H953)+1,0)),"")</f>
        <v>#N/A</v>
      </c>
      <c r="R954" s="39" t="e">
        <f>IF($E954="",IF(INDEX(Mal!P$9:P$431,COUNTIF($E$108:$F953,"")-COUNT($H$108:$H953)+1,0)=R953,"",INDEX(Mal!P$9:P$431,COUNTIF($E$108:$F953,"")-COUNT($H$108:$H953)+1,0)),"")</f>
        <v>#N/A</v>
      </c>
      <c r="S954" s="39" t="e">
        <f>IF($E954="",IF(INDEX(Mal!Q$9:Q$431,COUNTIF($E$108:$F953,"")-COUNT($H$108:$H953)+1,0)=S953,"",INDEX(Mal!Q$9:Q$431,COUNTIF($E$108:$F953,"")-COUNT($H$108:$H953)+1,0)),"")</f>
        <v>#N/A</v>
      </c>
      <c r="T954" s="39" t="e">
        <f>IF($E954="",IF(INDEX(Mal!R$9:R$431,COUNTIF($E$108:$F953,"")-COUNT($H$108:$H953)+1,0)=T953,"",INDEX(Mal!R$9:R$431,COUNTIF($E$108:$F953,"")-COUNT($H$108:$H953)+1,0)),"")</f>
        <v>#N/A</v>
      </c>
      <c r="U954" s="39" t="e">
        <f>IF($E954="",IF(INDEX(Mal!S$9:S$431,COUNTIF($E$108:$F953,"")-COUNT($H$108:$H953)+1,0)=U953,"",INDEX(Mal!S$9:S$431,COUNTIF($E$108:$F953,"")-COUNT($H$108:$H953)+1,0)),"")</f>
        <v>#N/A</v>
      </c>
      <c r="V954" s="39" t="e">
        <f t="shared" si="52"/>
        <v>#N/A</v>
      </c>
      <c r="W954" s="39" t="e">
        <f>IF(IF(AND(E954="",F954=""),INDEX(Mal!I$9:I$431,(COUNT($H$108:$H954)-COUNTIF($V$108:$V954,"")),0),"")="","",IF(AND(E954="",F954=""),INDEX(Mal!I$9:I$431,(COUNT($H$108:$H954)-COUNTIF($V$108:$V954,"")),0),""))</f>
        <v>#N/A</v>
      </c>
      <c r="X954" s="39" t="e">
        <f>IF($E954="",IF(INDEX(Mal!J$9:J$431,COUNTIF($E$108:$F953,"")-COUNT($H$108:$H953)+1,0)=X953,"",INDEX(Mal!J$9:J$431,COUNTIF($E$108:$F953,"")-COUNT($H$108:$H953)+1,0)),"")</f>
        <v>#N/A</v>
      </c>
      <c r="Y954" s="39" t="e">
        <f>IF(AND(Y953="",$H954=$H953),"",IF(VLOOKUP($H954,Mal!$A$9:$T$431,20,0)='Sales Orders'!Y953,"",VLOOKUP($H954,Mal!$A$9:$T$431,20,0)))</f>
        <v>#N/A</v>
      </c>
      <c r="Z954" s="39" t="e">
        <f t="shared" si="53"/>
        <v>#N/A</v>
      </c>
    </row>
    <row r="955" spans="1:26">
      <c r="A955" t="str">
        <f>IFERROR(IF(VLOOKUP(H955,Mal!$A$9:$A$431,1,0),"","END"),"END")</f>
        <v>END</v>
      </c>
      <c r="B955" s="39" t="e">
        <f>IF($E955="",IF(INDEX(Mal!$D$9:$D$431,COUNTIF($E$108:$F954,"")-COUNT($H$108:$H954)+1,0)=B954,"",INDEX(Mal!$D$9:$D$431,COUNTIF($E$108:$F954,"")-COUNT($H$108:$H954)+1,0)),"")</f>
        <v>#N/A</v>
      </c>
      <c r="C955" s="39" t="e">
        <f t="shared" si="54"/>
        <v>#N/A</v>
      </c>
      <c r="D955" s="39" t="e">
        <f>IF($E955="",IF(INDEX(Mal!$F$9:$F$431,COUNTIF($E$108:$F954,"")-COUNT($H$108:$H954)+1,0)=D954,"",INDEX(Mal!$F$9:$F$431,COUNTIF($E$108:$F954,"")-COUNT($H$108:$H954)+1,0)),"")</f>
        <v>#N/A</v>
      </c>
      <c r="E955" s="39" t="e">
        <f>IF(AND(E954="",$H955=$H954),"",IF(VLOOKUP(H955,Mal!$A$9:$B$431,2,0)='Sales Orders'!E954,"",VLOOKUP($H955,Mal!$A$9:$B$431,2,0)))</f>
        <v>#N/A</v>
      </c>
      <c r="F955" s="39" t="e">
        <f>IF($E955="",IF(INDEX(Mal!$C$9:$C$431,COUNTIF($E$108:$F954,"")-COUNT($H$108:$H954)+1,0)=F954,"",INDEX(Mal!$C$9:$C$431,COUNTIF($E$108:$F954,"")-COUNT($H$108:$H954)+1,0)),"")</f>
        <v>#N/A</v>
      </c>
      <c r="G955" s="39" t="e">
        <f t="shared" si="55"/>
        <v>#N/A</v>
      </c>
      <c r="H955" s="39">
        <f>IF(COUNTIF(Mal!$A$9:$A$431,'Sales Orders'!H954)+COUNTIFS(Mal!$A$9:$A$431,H954,Mal!$B$9:$B$431,"&lt;&gt;")+COUNTIFS(Mal!$A$9:$A$431,H954,Mal!$C$9:$C$431,"&lt;&gt;")=COUNTIF('Sales Orders'!$H$108:H954,'Sales Orders'!H954),'Sales Orders'!H954+1,'Sales Orders'!H954)</f>
        <v>2</v>
      </c>
      <c r="I955" s="39" t="e">
        <f>IF(E955="","",IF(Mal!$C$5="","",Mal!$C$5))</f>
        <v>#N/A</v>
      </c>
      <c r="J955" s="39" t="e">
        <f>IF(AND(J954="",$H955=$H954),"",IF(VLOOKUP($H955,Mal!$A$9:$H$431,7,0)='Sales Orders'!J954,"",VLOOKUP($H955,Mal!$A$9:$H$431,7,0)))</f>
        <v>#N/A</v>
      </c>
      <c r="K955" s="39" t="e">
        <f>IF(AND(K954="",$H955=$H954),"",IF(VLOOKUP($H955,Mal!$A$9:$H$431,8,0)='Sales Orders'!K954,"",VLOOKUP($H955,Mal!$A$9:$H$431,8,0)))</f>
        <v>#N/A</v>
      </c>
      <c r="L955" s="39" t="e">
        <f>IF(E955="","",IF(Mal!$C$6="","",Mal!$C$6))</f>
        <v>#N/A</v>
      </c>
      <c r="M955" s="39" t="e">
        <f>IF($E955="",IF(INDEX(Mal!K$9:K$431,COUNTIF($E$108:$F954,"")-COUNT($H$108:$H954)+1,0)=M954,"",INDEX(Mal!K$9:K$431,COUNTIF($E$108:$F954,"")-COUNT($H$108:$H954)+1,0)),"")</f>
        <v>#N/A</v>
      </c>
      <c r="N955" s="39" t="e">
        <f>IF($E955="",IF(INDEX(Mal!L$9:L$431,COUNTIF($E$108:$F954,"")-COUNT($H$108:$H954)+1,0)=N954,"",INDEX(Mal!L$9:L$431,COUNTIF($E$108:$F954,"")-COUNT($H$108:$H954)+1,0)),"")</f>
        <v>#N/A</v>
      </c>
      <c r="O955" s="39" t="e">
        <f>IF($E955="",IF(INDEX(Mal!M$9:M$431,COUNTIF($E$108:$F954,"")-COUNT($H$108:$H954)+1,0)=O954,"",INDEX(Mal!M$9:M$431,COUNTIF($E$108:$F954,"")-COUNT($H$108:$H954)+1,0)),"")</f>
        <v>#N/A</v>
      </c>
      <c r="P955" s="39" t="e">
        <f>IF($E955="",IF(INDEX(Mal!N$9:N$431,COUNTIF($E$108:$F954,"")-COUNT($H$108:$H954)+1,0)=P954,"",INDEX(Mal!N$9:N$431,COUNTIF($E$108:$F954,"")-COUNT($H$108:$H954)+1,0)),"")</f>
        <v>#N/A</v>
      </c>
      <c r="Q955" s="39" t="e">
        <f>IF($E955="",IF(INDEX(Mal!O$9:O$431,COUNTIF($E$108:$F954,"")-COUNT($H$108:$H954)+1,0)=Q954,"",INDEX(Mal!O$9:O$431,COUNTIF($E$108:$F954,"")-COUNT($H$108:$H954)+1,0)),"")</f>
        <v>#N/A</v>
      </c>
      <c r="R955" s="39" t="e">
        <f>IF($E955="",IF(INDEX(Mal!P$9:P$431,COUNTIF($E$108:$F954,"")-COUNT($H$108:$H954)+1,0)=R954,"",INDEX(Mal!P$9:P$431,COUNTIF($E$108:$F954,"")-COUNT($H$108:$H954)+1,0)),"")</f>
        <v>#N/A</v>
      </c>
      <c r="S955" s="39" t="e">
        <f>IF($E955="",IF(INDEX(Mal!Q$9:Q$431,COUNTIF($E$108:$F954,"")-COUNT($H$108:$H954)+1,0)=S954,"",INDEX(Mal!Q$9:Q$431,COUNTIF($E$108:$F954,"")-COUNT($H$108:$H954)+1,0)),"")</f>
        <v>#N/A</v>
      </c>
      <c r="T955" s="39" t="e">
        <f>IF($E955="",IF(INDEX(Mal!R$9:R$431,COUNTIF($E$108:$F954,"")-COUNT($H$108:$H954)+1,0)=T954,"",INDEX(Mal!R$9:R$431,COUNTIF($E$108:$F954,"")-COUNT($H$108:$H954)+1,0)),"")</f>
        <v>#N/A</v>
      </c>
      <c r="U955" s="39" t="e">
        <f>IF($E955="",IF(INDEX(Mal!S$9:S$431,COUNTIF($E$108:$F954,"")-COUNT($H$108:$H954)+1,0)=U954,"",INDEX(Mal!S$9:S$431,COUNTIF($E$108:$F954,"")-COUNT($H$108:$H954)+1,0)),"")</f>
        <v>#N/A</v>
      </c>
      <c r="V955" s="39" t="e">
        <f t="shared" si="52"/>
        <v>#N/A</v>
      </c>
      <c r="W955" s="39" t="e">
        <f>IF(IF(AND(E955="",F955=""),INDEX(Mal!I$9:I$431,(COUNT($H$108:$H955)-COUNTIF($V$108:$V955,"")),0),"")="","",IF(AND(E955="",F955=""),INDEX(Mal!I$9:I$431,(COUNT($H$108:$H955)-COUNTIF($V$108:$V955,"")),0),""))</f>
        <v>#N/A</v>
      </c>
      <c r="X955" s="39" t="e">
        <f>IF($E955="",IF(INDEX(Mal!J$9:J$431,COUNTIF($E$108:$F954,"")-COUNT($H$108:$H954)+1,0)=X954,"",INDEX(Mal!J$9:J$431,COUNTIF($E$108:$F954,"")-COUNT($H$108:$H954)+1,0)),"")</f>
        <v>#N/A</v>
      </c>
      <c r="Y955" s="39" t="e">
        <f>IF(AND(Y954="",$H955=$H954),"",IF(VLOOKUP($H955,Mal!$A$9:$T$431,20,0)='Sales Orders'!Y954,"",VLOOKUP($H955,Mal!$A$9:$T$431,20,0)))</f>
        <v>#N/A</v>
      </c>
      <c r="Z955" s="39" t="e">
        <f t="shared" si="53"/>
        <v>#N/A</v>
      </c>
    </row>
    <row r="956" spans="1:26">
      <c r="A956" t="str">
        <f>IFERROR(IF(VLOOKUP(H956,Mal!$A$9:$A$431,1,0),"","END"),"END")</f>
        <v>END</v>
      </c>
      <c r="B956" s="39" t="e">
        <f>IF($E956="",IF(INDEX(Mal!$D$9:$D$431,COUNTIF($E$108:$F955,"")-COUNT($H$108:$H955)+1,0)=B955,"",INDEX(Mal!$D$9:$D$431,COUNTIF($E$108:$F955,"")-COUNT($H$108:$H955)+1,0)),"")</f>
        <v>#N/A</v>
      </c>
      <c r="C956" s="39" t="e">
        <f t="shared" si="54"/>
        <v>#N/A</v>
      </c>
      <c r="D956" s="39" t="e">
        <f>IF($E956="",IF(INDEX(Mal!$F$9:$F$431,COUNTIF($E$108:$F955,"")-COUNT($H$108:$H955)+1,0)=D955,"",INDEX(Mal!$F$9:$F$431,COUNTIF($E$108:$F955,"")-COUNT($H$108:$H955)+1,0)),"")</f>
        <v>#N/A</v>
      </c>
      <c r="E956" s="39" t="e">
        <f>IF(AND(E955="",$H956=$H955),"",IF(VLOOKUP(H956,Mal!$A$9:$B$431,2,0)='Sales Orders'!E955,"",VLOOKUP($H956,Mal!$A$9:$B$431,2,0)))</f>
        <v>#N/A</v>
      </c>
      <c r="F956" s="39" t="e">
        <f>IF($E956="",IF(INDEX(Mal!$C$9:$C$431,COUNTIF($E$108:$F955,"")-COUNT($H$108:$H955)+1,0)=F955,"",INDEX(Mal!$C$9:$C$431,COUNTIF($E$108:$F955,"")-COUNT($H$108:$H955)+1,0)),"")</f>
        <v>#N/A</v>
      </c>
      <c r="G956" s="39" t="e">
        <f t="shared" si="55"/>
        <v>#N/A</v>
      </c>
      <c r="H956" s="39">
        <f>IF(COUNTIF(Mal!$A$9:$A$431,'Sales Orders'!H955)+COUNTIFS(Mal!$A$9:$A$431,H955,Mal!$B$9:$B$431,"&lt;&gt;")+COUNTIFS(Mal!$A$9:$A$431,H955,Mal!$C$9:$C$431,"&lt;&gt;")=COUNTIF('Sales Orders'!$H$108:H955,'Sales Orders'!H955),'Sales Orders'!H955+1,'Sales Orders'!H955)</f>
        <v>2</v>
      </c>
      <c r="I956" s="39" t="e">
        <f>IF(E956="","",IF(Mal!$C$5="","",Mal!$C$5))</f>
        <v>#N/A</v>
      </c>
      <c r="J956" s="39" t="e">
        <f>IF(AND(J955="",$H956=$H955),"",IF(VLOOKUP($H956,Mal!$A$9:$H$431,7,0)='Sales Orders'!J955,"",VLOOKUP($H956,Mal!$A$9:$H$431,7,0)))</f>
        <v>#N/A</v>
      </c>
      <c r="K956" s="39" t="e">
        <f>IF(AND(K955="",$H956=$H955),"",IF(VLOOKUP($H956,Mal!$A$9:$H$431,8,0)='Sales Orders'!K955,"",VLOOKUP($H956,Mal!$A$9:$H$431,8,0)))</f>
        <v>#N/A</v>
      </c>
      <c r="L956" s="39" t="e">
        <f>IF(E956="","",IF(Mal!$C$6="","",Mal!$C$6))</f>
        <v>#N/A</v>
      </c>
      <c r="M956" s="39" t="e">
        <f>IF($E956="",IF(INDEX(Mal!K$9:K$431,COUNTIF($E$108:$F955,"")-COUNT($H$108:$H955)+1,0)=M955,"",INDEX(Mal!K$9:K$431,COUNTIF($E$108:$F955,"")-COUNT($H$108:$H955)+1,0)),"")</f>
        <v>#N/A</v>
      </c>
      <c r="N956" s="39" t="e">
        <f>IF($E956="",IF(INDEX(Mal!L$9:L$431,COUNTIF($E$108:$F955,"")-COUNT($H$108:$H955)+1,0)=N955,"",INDEX(Mal!L$9:L$431,COUNTIF($E$108:$F955,"")-COUNT($H$108:$H955)+1,0)),"")</f>
        <v>#N/A</v>
      </c>
      <c r="O956" s="39" t="e">
        <f>IF($E956="",IF(INDEX(Mal!M$9:M$431,COUNTIF($E$108:$F955,"")-COUNT($H$108:$H955)+1,0)=O955,"",INDEX(Mal!M$9:M$431,COUNTIF($E$108:$F955,"")-COUNT($H$108:$H955)+1,0)),"")</f>
        <v>#N/A</v>
      </c>
      <c r="P956" s="39" t="e">
        <f>IF($E956="",IF(INDEX(Mal!N$9:N$431,COUNTIF($E$108:$F955,"")-COUNT($H$108:$H955)+1,0)=P955,"",INDEX(Mal!N$9:N$431,COUNTIF($E$108:$F955,"")-COUNT($H$108:$H955)+1,0)),"")</f>
        <v>#N/A</v>
      </c>
      <c r="Q956" s="39" t="e">
        <f>IF($E956="",IF(INDEX(Mal!O$9:O$431,COUNTIF($E$108:$F955,"")-COUNT($H$108:$H955)+1,0)=Q955,"",INDEX(Mal!O$9:O$431,COUNTIF($E$108:$F955,"")-COUNT($H$108:$H955)+1,0)),"")</f>
        <v>#N/A</v>
      </c>
      <c r="R956" s="39" t="e">
        <f>IF($E956="",IF(INDEX(Mal!P$9:P$431,COUNTIF($E$108:$F955,"")-COUNT($H$108:$H955)+1,0)=R955,"",INDEX(Mal!P$9:P$431,COUNTIF($E$108:$F955,"")-COUNT($H$108:$H955)+1,0)),"")</f>
        <v>#N/A</v>
      </c>
      <c r="S956" s="39" t="e">
        <f>IF($E956="",IF(INDEX(Mal!Q$9:Q$431,COUNTIF($E$108:$F955,"")-COUNT($H$108:$H955)+1,0)=S955,"",INDEX(Mal!Q$9:Q$431,COUNTIF($E$108:$F955,"")-COUNT($H$108:$H955)+1,0)),"")</f>
        <v>#N/A</v>
      </c>
      <c r="T956" s="39" t="e">
        <f>IF($E956="",IF(INDEX(Mal!R$9:R$431,COUNTIF($E$108:$F955,"")-COUNT($H$108:$H955)+1,0)=T955,"",INDEX(Mal!R$9:R$431,COUNTIF($E$108:$F955,"")-COUNT($H$108:$H955)+1,0)),"")</f>
        <v>#N/A</v>
      </c>
      <c r="U956" s="39" t="e">
        <f>IF($E956="",IF(INDEX(Mal!S$9:S$431,COUNTIF($E$108:$F955,"")-COUNT($H$108:$H955)+1,0)=U955,"",INDEX(Mal!S$9:S$431,COUNTIF($E$108:$F955,"")-COUNT($H$108:$H955)+1,0)),"")</f>
        <v>#N/A</v>
      </c>
      <c r="V956" s="39" t="e">
        <f t="shared" si="52"/>
        <v>#N/A</v>
      </c>
      <c r="W956" s="39" t="e">
        <f>IF(IF(AND(E956="",F956=""),INDEX(Mal!I$9:I$431,(COUNT($H$108:$H956)-COUNTIF($V$108:$V956,"")),0),"")="","",IF(AND(E956="",F956=""),INDEX(Mal!I$9:I$431,(COUNT($H$108:$H956)-COUNTIF($V$108:$V956,"")),0),""))</f>
        <v>#N/A</v>
      </c>
      <c r="X956" s="39" t="e">
        <f>IF($E956="",IF(INDEX(Mal!J$9:J$431,COUNTIF($E$108:$F955,"")-COUNT($H$108:$H955)+1,0)=X955,"",INDEX(Mal!J$9:J$431,COUNTIF($E$108:$F955,"")-COUNT($H$108:$H955)+1,0)),"")</f>
        <v>#N/A</v>
      </c>
      <c r="Y956" s="39" t="e">
        <f>IF(AND(Y955="",$H956=$H955),"",IF(VLOOKUP($H956,Mal!$A$9:$T$431,20,0)='Sales Orders'!Y955,"",VLOOKUP($H956,Mal!$A$9:$T$431,20,0)))</f>
        <v>#N/A</v>
      </c>
      <c r="Z956" s="39" t="e">
        <f t="shared" si="53"/>
        <v>#N/A</v>
      </c>
    </row>
    <row r="957" spans="1:26">
      <c r="A957" t="str">
        <f>IFERROR(IF(VLOOKUP(H957,Mal!$A$9:$A$431,1,0),"","END"),"END")</f>
        <v>END</v>
      </c>
      <c r="B957" s="39" t="e">
        <f>IF($E957="",IF(INDEX(Mal!$D$9:$D$431,COUNTIF($E$108:$F956,"")-COUNT($H$108:$H956)+1,0)=B956,"",INDEX(Mal!$D$9:$D$431,COUNTIF($E$108:$F956,"")-COUNT($H$108:$H956)+1,0)),"")</f>
        <v>#N/A</v>
      </c>
      <c r="C957" s="39" t="e">
        <f t="shared" si="54"/>
        <v>#N/A</v>
      </c>
      <c r="D957" s="39" t="e">
        <f>IF($E957="",IF(INDEX(Mal!$F$9:$F$431,COUNTIF($E$108:$F956,"")-COUNT($H$108:$H956)+1,0)=D956,"",INDEX(Mal!$F$9:$F$431,COUNTIF($E$108:$F956,"")-COUNT($H$108:$H956)+1,0)),"")</f>
        <v>#N/A</v>
      </c>
      <c r="E957" s="39" t="e">
        <f>IF(AND(E956="",$H957=$H956),"",IF(VLOOKUP(H957,Mal!$A$9:$B$431,2,0)='Sales Orders'!E956,"",VLOOKUP($H957,Mal!$A$9:$B$431,2,0)))</f>
        <v>#N/A</v>
      </c>
      <c r="F957" s="39" t="e">
        <f>IF($E957="",IF(INDEX(Mal!$C$9:$C$431,COUNTIF($E$108:$F956,"")-COUNT($H$108:$H956)+1,0)=F956,"",INDEX(Mal!$C$9:$C$431,COUNTIF($E$108:$F956,"")-COUNT($H$108:$H956)+1,0)),"")</f>
        <v>#N/A</v>
      </c>
      <c r="G957" s="39" t="e">
        <f t="shared" si="55"/>
        <v>#N/A</v>
      </c>
      <c r="H957" s="39">
        <f>IF(COUNTIF(Mal!$A$9:$A$431,'Sales Orders'!H956)+COUNTIFS(Mal!$A$9:$A$431,H956,Mal!$B$9:$B$431,"&lt;&gt;")+COUNTIFS(Mal!$A$9:$A$431,H956,Mal!$C$9:$C$431,"&lt;&gt;")=COUNTIF('Sales Orders'!$H$108:H956,'Sales Orders'!H956),'Sales Orders'!H956+1,'Sales Orders'!H956)</f>
        <v>2</v>
      </c>
      <c r="I957" s="39" t="e">
        <f>IF(E957="","",IF(Mal!$C$5="","",Mal!$C$5))</f>
        <v>#N/A</v>
      </c>
      <c r="J957" s="39" t="e">
        <f>IF(AND(J956="",$H957=$H956),"",IF(VLOOKUP($H957,Mal!$A$9:$H$431,7,0)='Sales Orders'!J956,"",VLOOKUP($H957,Mal!$A$9:$H$431,7,0)))</f>
        <v>#N/A</v>
      </c>
      <c r="K957" s="39" t="e">
        <f>IF(AND(K956="",$H957=$H956),"",IF(VLOOKUP($H957,Mal!$A$9:$H$431,8,0)='Sales Orders'!K956,"",VLOOKUP($H957,Mal!$A$9:$H$431,8,0)))</f>
        <v>#N/A</v>
      </c>
      <c r="L957" s="39" t="e">
        <f>IF(E957="","",IF(Mal!$C$6="","",Mal!$C$6))</f>
        <v>#N/A</v>
      </c>
      <c r="M957" s="39" t="e">
        <f>IF($E957="",IF(INDEX(Mal!K$9:K$431,COUNTIF($E$108:$F956,"")-COUNT($H$108:$H956)+1,0)=M956,"",INDEX(Mal!K$9:K$431,COUNTIF($E$108:$F956,"")-COUNT($H$108:$H956)+1,0)),"")</f>
        <v>#N/A</v>
      </c>
      <c r="N957" s="39" t="e">
        <f>IF($E957="",IF(INDEX(Mal!L$9:L$431,COUNTIF($E$108:$F956,"")-COUNT($H$108:$H956)+1,0)=N956,"",INDEX(Mal!L$9:L$431,COUNTIF($E$108:$F956,"")-COUNT($H$108:$H956)+1,0)),"")</f>
        <v>#N/A</v>
      </c>
      <c r="O957" s="39" t="e">
        <f>IF($E957="",IF(INDEX(Mal!M$9:M$431,COUNTIF($E$108:$F956,"")-COUNT($H$108:$H956)+1,0)=O956,"",INDEX(Mal!M$9:M$431,COUNTIF($E$108:$F956,"")-COUNT($H$108:$H956)+1,0)),"")</f>
        <v>#N/A</v>
      </c>
      <c r="P957" s="39" t="e">
        <f>IF($E957="",IF(INDEX(Mal!N$9:N$431,COUNTIF($E$108:$F956,"")-COUNT($H$108:$H956)+1,0)=P956,"",INDEX(Mal!N$9:N$431,COUNTIF($E$108:$F956,"")-COUNT($H$108:$H956)+1,0)),"")</f>
        <v>#N/A</v>
      </c>
      <c r="Q957" s="39" t="e">
        <f>IF($E957="",IF(INDEX(Mal!O$9:O$431,COUNTIF($E$108:$F956,"")-COUNT($H$108:$H956)+1,0)=Q956,"",INDEX(Mal!O$9:O$431,COUNTIF($E$108:$F956,"")-COUNT($H$108:$H956)+1,0)),"")</f>
        <v>#N/A</v>
      </c>
      <c r="R957" s="39" t="e">
        <f>IF($E957="",IF(INDEX(Mal!P$9:P$431,COUNTIF($E$108:$F956,"")-COUNT($H$108:$H956)+1,0)=R956,"",INDEX(Mal!P$9:P$431,COUNTIF($E$108:$F956,"")-COUNT($H$108:$H956)+1,0)),"")</f>
        <v>#N/A</v>
      </c>
      <c r="S957" s="39" t="e">
        <f>IF($E957="",IF(INDEX(Mal!Q$9:Q$431,COUNTIF($E$108:$F956,"")-COUNT($H$108:$H956)+1,0)=S956,"",INDEX(Mal!Q$9:Q$431,COUNTIF($E$108:$F956,"")-COUNT($H$108:$H956)+1,0)),"")</f>
        <v>#N/A</v>
      </c>
      <c r="T957" s="39" t="e">
        <f>IF($E957="",IF(INDEX(Mal!R$9:R$431,COUNTIF($E$108:$F956,"")-COUNT($H$108:$H956)+1,0)=T956,"",INDEX(Mal!R$9:R$431,COUNTIF($E$108:$F956,"")-COUNT($H$108:$H956)+1,0)),"")</f>
        <v>#N/A</v>
      </c>
      <c r="U957" s="39" t="e">
        <f>IF($E957="",IF(INDEX(Mal!S$9:S$431,COUNTIF($E$108:$F956,"")-COUNT($H$108:$H956)+1,0)=U956,"",INDEX(Mal!S$9:S$431,COUNTIF($E$108:$F956,"")-COUNT($H$108:$H956)+1,0)),"")</f>
        <v>#N/A</v>
      </c>
      <c r="V957" s="39" t="e">
        <f t="shared" si="52"/>
        <v>#N/A</v>
      </c>
      <c r="W957" s="39" t="e">
        <f>IF(IF(AND(E957="",F957=""),INDEX(Mal!I$9:I$431,(COUNT($H$108:$H957)-COUNTIF($V$108:$V957,"")),0),"")="","",IF(AND(E957="",F957=""),INDEX(Mal!I$9:I$431,(COUNT($H$108:$H957)-COUNTIF($V$108:$V957,"")),0),""))</f>
        <v>#N/A</v>
      </c>
      <c r="X957" s="39" t="e">
        <f>IF($E957="",IF(INDEX(Mal!J$9:J$431,COUNTIF($E$108:$F956,"")-COUNT($H$108:$H956)+1,0)=X956,"",INDEX(Mal!J$9:J$431,COUNTIF($E$108:$F956,"")-COUNT($H$108:$H956)+1,0)),"")</f>
        <v>#N/A</v>
      </c>
      <c r="Y957" s="39" t="e">
        <f>IF(AND(Y956="",$H957=$H956),"",IF(VLOOKUP($H957,Mal!$A$9:$T$431,20,0)='Sales Orders'!Y956,"",VLOOKUP($H957,Mal!$A$9:$T$431,20,0)))</f>
        <v>#N/A</v>
      </c>
      <c r="Z957" s="39" t="e">
        <f t="shared" si="53"/>
        <v>#N/A</v>
      </c>
    </row>
    <row r="958" spans="1:26">
      <c r="A958" t="str">
        <f>IFERROR(IF(VLOOKUP(H958,Mal!$A$9:$A$431,1,0),"","END"),"END")</f>
        <v>END</v>
      </c>
      <c r="B958" s="39" t="e">
        <f>IF($E958="",IF(INDEX(Mal!$D$9:$D$431,COUNTIF($E$108:$F957,"")-COUNT($H$108:$H957)+1,0)=B957,"",INDEX(Mal!$D$9:$D$431,COUNTIF($E$108:$F957,"")-COUNT($H$108:$H957)+1,0)),"")</f>
        <v>#N/A</v>
      </c>
      <c r="C958" s="39" t="e">
        <f t="shared" si="54"/>
        <v>#N/A</v>
      </c>
      <c r="D958" s="39" t="e">
        <f>IF($E958="",IF(INDEX(Mal!$F$9:$F$431,COUNTIF($E$108:$F957,"")-COUNT($H$108:$H957)+1,0)=D957,"",INDEX(Mal!$F$9:$F$431,COUNTIF($E$108:$F957,"")-COUNT($H$108:$H957)+1,0)),"")</f>
        <v>#N/A</v>
      </c>
      <c r="E958" s="39" t="e">
        <f>IF(AND(E957="",$H958=$H957),"",IF(VLOOKUP(H958,Mal!$A$9:$B$431,2,0)='Sales Orders'!E957,"",VLOOKUP($H958,Mal!$A$9:$B$431,2,0)))</f>
        <v>#N/A</v>
      </c>
      <c r="F958" s="39" t="e">
        <f>IF($E958="",IF(INDEX(Mal!$C$9:$C$431,COUNTIF($E$108:$F957,"")-COUNT($H$108:$H957)+1,0)=F957,"",INDEX(Mal!$C$9:$C$431,COUNTIF($E$108:$F957,"")-COUNT($H$108:$H957)+1,0)),"")</f>
        <v>#N/A</v>
      </c>
      <c r="G958" s="39" t="e">
        <f t="shared" si="55"/>
        <v>#N/A</v>
      </c>
      <c r="H958" s="39">
        <f>IF(COUNTIF(Mal!$A$9:$A$431,'Sales Orders'!H957)+COUNTIFS(Mal!$A$9:$A$431,H957,Mal!$B$9:$B$431,"&lt;&gt;")+COUNTIFS(Mal!$A$9:$A$431,H957,Mal!$C$9:$C$431,"&lt;&gt;")=COUNTIF('Sales Orders'!$H$108:H957,'Sales Orders'!H957),'Sales Orders'!H957+1,'Sales Orders'!H957)</f>
        <v>2</v>
      </c>
      <c r="I958" s="39" t="e">
        <f>IF(E958="","",IF(Mal!$C$5="","",Mal!$C$5))</f>
        <v>#N/A</v>
      </c>
      <c r="J958" s="39" t="e">
        <f>IF(AND(J957="",$H958=$H957),"",IF(VLOOKUP($H958,Mal!$A$9:$H$431,7,0)='Sales Orders'!J957,"",VLOOKUP($H958,Mal!$A$9:$H$431,7,0)))</f>
        <v>#N/A</v>
      </c>
      <c r="K958" s="39" t="e">
        <f>IF(AND(K957="",$H958=$H957),"",IF(VLOOKUP($H958,Mal!$A$9:$H$431,8,0)='Sales Orders'!K957,"",VLOOKUP($H958,Mal!$A$9:$H$431,8,0)))</f>
        <v>#N/A</v>
      </c>
      <c r="L958" s="39" t="e">
        <f>IF(E958="","",IF(Mal!$C$6="","",Mal!$C$6))</f>
        <v>#N/A</v>
      </c>
      <c r="M958" s="39" t="e">
        <f>IF($E958="",IF(INDEX(Mal!K$9:K$431,COUNTIF($E$108:$F957,"")-COUNT($H$108:$H957)+1,0)=M957,"",INDEX(Mal!K$9:K$431,COUNTIF($E$108:$F957,"")-COUNT($H$108:$H957)+1,0)),"")</f>
        <v>#N/A</v>
      </c>
      <c r="N958" s="39" t="e">
        <f>IF($E958="",IF(INDEX(Mal!L$9:L$431,COUNTIF($E$108:$F957,"")-COUNT($H$108:$H957)+1,0)=N957,"",INDEX(Mal!L$9:L$431,COUNTIF($E$108:$F957,"")-COUNT($H$108:$H957)+1,0)),"")</f>
        <v>#N/A</v>
      </c>
      <c r="O958" s="39" t="e">
        <f>IF($E958="",IF(INDEX(Mal!M$9:M$431,COUNTIF($E$108:$F957,"")-COUNT($H$108:$H957)+1,0)=O957,"",INDEX(Mal!M$9:M$431,COUNTIF($E$108:$F957,"")-COUNT($H$108:$H957)+1,0)),"")</f>
        <v>#N/A</v>
      </c>
      <c r="P958" s="39" t="e">
        <f>IF($E958="",IF(INDEX(Mal!N$9:N$431,COUNTIF($E$108:$F957,"")-COUNT($H$108:$H957)+1,0)=P957,"",INDEX(Mal!N$9:N$431,COUNTIF($E$108:$F957,"")-COUNT($H$108:$H957)+1,0)),"")</f>
        <v>#N/A</v>
      </c>
      <c r="Q958" s="39" t="e">
        <f>IF($E958="",IF(INDEX(Mal!O$9:O$431,COUNTIF($E$108:$F957,"")-COUNT($H$108:$H957)+1,0)=Q957,"",INDEX(Mal!O$9:O$431,COUNTIF($E$108:$F957,"")-COUNT($H$108:$H957)+1,0)),"")</f>
        <v>#N/A</v>
      </c>
      <c r="R958" s="39" t="e">
        <f>IF($E958="",IF(INDEX(Mal!P$9:P$431,COUNTIF($E$108:$F957,"")-COUNT($H$108:$H957)+1,0)=R957,"",INDEX(Mal!P$9:P$431,COUNTIF($E$108:$F957,"")-COUNT($H$108:$H957)+1,0)),"")</f>
        <v>#N/A</v>
      </c>
      <c r="S958" s="39" t="e">
        <f>IF($E958="",IF(INDEX(Mal!Q$9:Q$431,COUNTIF($E$108:$F957,"")-COUNT($H$108:$H957)+1,0)=S957,"",INDEX(Mal!Q$9:Q$431,COUNTIF($E$108:$F957,"")-COUNT($H$108:$H957)+1,0)),"")</f>
        <v>#N/A</v>
      </c>
      <c r="T958" s="39" t="e">
        <f>IF($E958="",IF(INDEX(Mal!R$9:R$431,COUNTIF($E$108:$F957,"")-COUNT($H$108:$H957)+1,0)=T957,"",INDEX(Mal!R$9:R$431,COUNTIF($E$108:$F957,"")-COUNT($H$108:$H957)+1,0)),"")</f>
        <v>#N/A</v>
      </c>
      <c r="U958" s="39" t="e">
        <f>IF($E958="",IF(INDEX(Mal!S$9:S$431,COUNTIF($E$108:$F957,"")-COUNT($H$108:$H957)+1,0)=U957,"",INDEX(Mal!S$9:S$431,COUNTIF($E$108:$F957,"")-COUNT($H$108:$H957)+1,0)),"")</f>
        <v>#N/A</v>
      </c>
      <c r="V958" s="39" t="e">
        <f t="shared" si="52"/>
        <v>#N/A</v>
      </c>
      <c r="W958" s="39" t="e">
        <f>IF(IF(AND(E958="",F958=""),INDEX(Mal!I$9:I$431,(COUNT($H$108:$H958)-COUNTIF($V$108:$V958,"")),0),"")="","",IF(AND(E958="",F958=""),INDEX(Mal!I$9:I$431,(COUNT($H$108:$H958)-COUNTIF($V$108:$V958,"")),0),""))</f>
        <v>#N/A</v>
      </c>
      <c r="X958" s="39" t="e">
        <f>IF($E958="",IF(INDEX(Mal!J$9:J$431,COUNTIF($E$108:$F957,"")-COUNT($H$108:$H957)+1,0)=X957,"",INDEX(Mal!J$9:J$431,COUNTIF($E$108:$F957,"")-COUNT($H$108:$H957)+1,0)),"")</f>
        <v>#N/A</v>
      </c>
      <c r="Y958" s="39" t="e">
        <f>IF(AND(Y957="",$H958=$H957),"",IF(VLOOKUP($H958,Mal!$A$9:$T$431,20,0)='Sales Orders'!Y957,"",VLOOKUP($H958,Mal!$A$9:$T$431,20,0)))</f>
        <v>#N/A</v>
      </c>
      <c r="Z958" s="39" t="e">
        <f t="shared" si="53"/>
        <v>#N/A</v>
      </c>
    </row>
    <row r="959" spans="1:26">
      <c r="A959" t="str">
        <f>IFERROR(IF(VLOOKUP(H959,Mal!$A$9:$A$431,1,0),"","END"),"END")</f>
        <v>END</v>
      </c>
      <c r="B959" s="39" t="e">
        <f>IF($E959="",IF(INDEX(Mal!$D$9:$D$431,COUNTIF($E$108:$F958,"")-COUNT($H$108:$H958)+1,0)=B958,"",INDEX(Mal!$D$9:$D$431,COUNTIF($E$108:$F958,"")-COUNT($H$108:$H958)+1,0)),"")</f>
        <v>#N/A</v>
      </c>
      <c r="C959" s="39" t="e">
        <f t="shared" si="54"/>
        <v>#N/A</v>
      </c>
      <c r="D959" s="39" t="e">
        <f>IF($E959="",IF(INDEX(Mal!$F$9:$F$431,COUNTIF($E$108:$F958,"")-COUNT($H$108:$H958)+1,0)=D958,"",INDEX(Mal!$F$9:$F$431,COUNTIF($E$108:$F958,"")-COUNT($H$108:$H958)+1,0)),"")</f>
        <v>#N/A</v>
      </c>
      <c r="E959" s="39" t="e">
        <f>IF(AND(E958="",$H959=$H958),"",IF(VLOOKUP(H959,Mal!$A$9:$B$431,2,0)='Sales Orders'!E958,"",VLOOKUP($H959,Mal!$A$9:$B$431,2,0)))</f>
        <v>#N/A</v>
      </c>
      <c r="F959" s="39" t="e">
        <f>IF($E959="",IF(INDEX(Mal!$C$9:$C$431,COUNTIF($E$108:$F958,"")-COUNT($H$108:$H958)+1,0)=F958,"",INDEX(Mal!$C$9:$C$431,COUNTIF($E$108:$F958,"")-COUNT($H$108:$H958)+1,0)),"")</f>
        <v>#N/A</v>
      </c>
      <c r="G959" s="39" t="e">
        <f t="shared" si="55"/>
        <v>#N/A</v>
      </c>
      <c r="H959" s="39">
        <f>IF(COUNTIF(Mal!$A$9:$A$431,'Sales Orders'!H958)+COUNTIFS(Mal!$A$9:$A$431,H958,Mal!$B$9:$B$431,"&lt;&gt;")+COUNTIFS(Mal!$A$9:$A$431,H958,Mal!$C$9:$C$431,"&lt;&gt;")=COUNTIF('Sales Orders'!$H$108:H958,'Sales Orders'!H958),'Sales Orders'!H958+1,'Sales Orders'!H958)</f>
        <v>2</v>
      </c>
      <c r="I959" s="39" t="e">
        <f>IF(E959="","",IF(Mal!$C$5="","",Mal!$C$5))</f>
        <v>#N/A</v>
      </c>
      <c r="J959" s="39" t="e">
        <f>IF(AND(J958="",$H959=$H958),"",IF(VLOOKUP($H959,Mal!$A$9:$H$431,7,0)='Sales Orders'!J958,"",VLOOKUP($H959,Mal!$A$9:$H$431,7,0)))</f>
        <v>#N/A</v>
      </c>
      <c r="K959" s="39" t="e">
        <f>IF(AND(K958="",$H959=$H958),"",IF(VLOOKUP($H959,Mal!$A$9:$H$431,8,0)='Sales Orders'!K958,"",VLOOKUP($H959,Mal!$A$9:$H$431,8,0)))</f>
        <v>#N/A</v>
      </c>
      <c r="L959" s="39" t="e">
        <f>IF(E959="","",IF(Mal!$C$6="","",Mal!$C$6))</f>
        <v>#N/A</v>
      </c>
      <c r="M959" s="39" t="e">
        <f>IF($E959="",IF(INDEX(Mal!K$9:K$431,COUNTIF($E$108:$F958,"")-COUNT($H$108:$H958)+1,0)=M958,"",INDEX(Mal!K$9:K$431,COUNTIF($E$108:$F958,"")-COUNT($H$108:$H958)+1,0)),"")</f>
        <v>#N/A</v>
      </c>
      <c r="N959" s="39" t="e">
        <f>IF($E959="",IF(INDEX(Mal!L$9:L$431,COUNTIF($E$108:$F958,"")-COUNT($H$108:$H958)+1,0)=N958,"",INDEX(Mal!L$9:L$431,COUNTIF($E$108:$F958,"")-COUNT($H$108:$H958)+1,0)),"")</f>
        <v>#N/A</v>
      </c>
      <c r="O959" s="39" t="e">
        <f>IF($E959="",IF(INDEX(Mal!M$9:M$431,COUNTIF($E$108:$F958,"")-COUNT($H$108:$H958)+1,0)=O958,"",INDEX(Mal!M$9:M$431,COUNTIF($E$108:$F958,"")-COUNT($H$108:$H958)+1,0)),"")</f>
        <v>#N/A</v>
      </c>
      <c r="P959" s="39" t="e">
        <f>IF($E959="",IF(INDEX(Mal!N$9:N$431,COUNTIF($E$108:$F958,"")-COUNT($H$108:$H958)+1,0)=P958,"",INDEX(Mal!N$9:N$431,COUNTIF($E$108:$F958,"")-COUNT($H$108:$H958)+1,0)),"")</f>
        <v>#N/A</v>
      </c>
      <c r="Q959" s="39" t="e">
        <f>IF($E959="",IF(INDEX(Mal!O$9:O$431,COUNTIF($E$108:$F958,"")-COUNT($H$108:$H958)+1,0)=Q958,"",INDEX(Mal!O$9:O$431,COUNTIF($E$108:$F958,"")-COUNT($H$108:$H958)+1,0)),"")</f>
        <v>#N/A</v>
      </c>
      <c r="R959" s="39" t="e">
        <f>IF($E959="",IF(INDEX(Mal!P$9:P$431,COUNTIF($E$108:$F958,"")-COUNT($H$108:$H958)+1,0)=R958,"",INDEX(Mal!P$9:P$431,COUNTIF($E$108:$F958,"")-COUNT($H$108:$H958)+1,0)),"")</f>
        <v>#N/A</v>
      </c>
      <c r="S959" s="39" t="e">
        <f>IF($E959="",IF(INDEX(Mal!Q$9:Q$431,COUNTIF($E$108:$F958,"")-COUNT($H$108:$H958)+1,0)=S958,"",INDEX(Mal!Q$9:Q$431,COUNTIF($E$108:$F958,"")-COUNT($H$108:$H958)+1,0)),"")</f>
        <v>#N/A</v>
      </c>
      <c r="T959" s="39" t="e">
        <f>IF($E959="",IF(INDEX(Mal!R$9:R$431,COUNTIF($E$108:$F958,"")-COUNT($H$108:$H958)+1,0)=T958,"",INDEX(Mal!R$9:R$431,COUNTIF($E$108:$F958,"")-COUNT($H$108:$H958)+1,0)),"")</f>
        <v>#N/A</v>
      </c>
      <c r="U959" s="39" t="e">
        <f>IF($E959="",IF(INDEX(Mal!S$9:S$431,COUNTIF($E$108:$F958,"")-COUNT($H$108:$H958)+1,0)=U958,"",INDEX(Mal!S$9:S$431,COUNTIF($E$108:$F958,"")-COUNT($H$108:$H958)+1,0)),"")</f>
        <v>#N/A</v>
      </c>
      <c r="V959" s="39" t="e">
        <f t="shared" si="52"/>
        <v>#N/A</v>
      </c>
      <c r="W959" s="39" t="e">
        <f>IF(IF(AND(E959="",F959=""),INDEX(Mal!I$9:I$431,(COUNT($H$108:$H959)-COUNTIF($V$108:$V959,"")),0),"")="","",IF(AND(E959="",F959=""),INDEX(Mal!I$9:I$431,(COUNT($H$108:$H959)-COUNTIF($V$108:$V959,"")),0),""))</f>
        <v>#N/A</v>
      </c>
      <c r="X959" s="39" t="e">
        <f>IF($E959="",IF(INDEX(Mal!J$9:J$431,COUNTIF($E$108:$F958,"")-COUNT($H$108:$H958)+1,0)=X958,"",INDEX(Mal!J$9:J$431,COUNTIF($E$108:$F958,"")-COUNT($H$108:$H958)+1,0)),"")</f>
        <v>#N/A</v>
      </c>
      <c r="Y959" s="39" t="e">
        <f>IF(AND(Y958="",$H959=$H958),"",IF(VLOOKUP($H959,Mal!$A$9:$T$431,20,0)='Sales Orders'!Y958,"",VLOOKUP($H959,Mal!$A$9:$T$431,20,0)))</f>
        <v>#N/A</v>
      </c>
      <c r="Z959" s="39" t="e">
        <f t="shared" si="53"/>
        <v>#N/A</v>
      </c>
    </row>
    <row r="960" spans="1:26">
      <c r="A960" t="str">
        <f>IFERROR(IF(VLOOKUP(H960,Mal!$A$9:$A$431,1,0),"","END"),"END")</f>
        <v>END</v>
      </c>
      <c r="B960" s="39" t="e">
        <f>IF($E960="",IF(INDEX(Mal!$D$9:$D$431,COUNTIF($E$108:$F959,"")-COUNT($H$108:$H959)+1,0)=B959,"",INDEX(Mal!$D$9:$D$431,COUNTIF($E$108:$F959,"")-COUNT($H$108:$H959)+1,0)),"")</f>
        <v>#N/A</v>
      </c>
      <c r="C960" s="39" t="e">
        <f t="shared" si="54"/>
        <v>#N/A</v>
      </c>
      <c r="D960" s="39" t="e">
        <f>IF($E960="",IF(INDEX(Mal!$F$9:$F$431,COUNTIF($E$108:$F959,"")-COUNT($H$108:$H959)+1,0)=D959,"",INDEX(Mal!$F$9:$F$431,COUNTIF($E$108:$F959,"")-COUNT($H$108:$H959)+1,0)),"")</f>
        <v>#N/A</v>
      </c>
      <c r="E960" s="39" t="e">
        <f>IF(AND(E959="",$H960=$H959),"",IF(VLOOKUP(H960,Mal!$A$9:$B$431,2,0)='Sales Orders'!E959,"",VLOOKUP($H960,Mal!$A$9:$B$431,2,0)))</f>
        <v>#N/A</v>
      </c>
      <c r="F960" s="39" t="e">
        <f>IF($E960="",IF(INDEX(Mal!$C$9:$C$431,COUNTIF($E$108:$F959,"")-COUNT($H$108:$H959)+1,0)=F959,"",INDEX(Mal!$C$9:$C$431,COUNTIF($E$108:$F959,"")-COUNT($H$108:$H959)+1,0)),"")</f>
        <v>#N/A</v>
      </c>
      <c r="G960" s="39" t="e">
        <f t="shared" si="55"/>
        <v>#N/A</v>
      </c>
      <c r="H960" s="39">
        <f>IF(COUNTIF(Mal!$A$9:$A$431,'Sales Orders'!H959)+COUNTIFS(Mal!$A$9:$A$431,H959,Mal!$B$9:$B$431,"&lt;&gt;")+COUNTIFS(Mal!$A$9:$A$431,H959,Mal!$C$9:$C$431,"&lt;&gt;")=COUNTIF('Sales Orders'!$H$108:H959,'Sales Orders'!H959),'Sales Orders'!H959+1,'Sales Orders'!H959)</f>
        <v>2</v>
      </c>
      <c r="I960" s="39" t="e">
        <f>IF(E960="","",IF(Mal!$C$5="","",Mal!$C$5))</f>
        <v>#N/A</v>
      </c>
      <c r="J960" s="39" t="e">
        <f>IF(AND(J959="",$H960=$H959),"",IF(VLOOKUP($H960,Mal!$A$9:$H$431,7,0)='Sales Orders'!J959,"",VLOOKUP($H960,Mal!$A$9:$H$431,7,0)))</f>
        <v>#N/A</v>
      </c>
      <c r="K960" s="39" t="e">
        <f>IF(AND(K959="",$H960=$H959),"",IF(VLOOKUP($H960,Mal!$A$9:$H$431,8,0)='Sales Orders'!K959,"",VLOOKUP($H960,Mal!$A$9:$H$431,8,0)))</f>
        <v>#N/A</v>
      </c>
      <c r="L960" s="39" t="e">
        <f>IF(E960="","",IF(Mal!$C$6="","",Mal!$C$6))</f>
        <v>#N/A</v>
      </c>
      <c r="M960" s="39" t="e">
        <f>IF($E960="",IF(INDEX(Mal!K$9:K$431,COUNTIF($E$108:$F959,"")-COUNT($H$108:$H959)+1,0)=M959,"",INDEX(Mal!K$9:K$431,COUNTIF($E$108:$F959,"")-COUNT($H$108:$H959)+1,0)),"")</f>
        <v>#N/A</v>
      </c>
      <c r="N960" s="39" t="e">
        <f>IF($E960="",IF(INDEX(Mal!L$9:L$431,COUNTIF($E$108:$F959,"")-COUNT($H$108:$H959)+1,0)=N959,"",INDEX(Mal!L$9:L$431,COUNTIF($E$108:$F959,"")-COUNT($H$108:$H959)+1,0)),"")</f>
        <v>#N/A</v>
      </c>
      <c r="O960" s="39" t="e">
        <f>IF($E960="",IF(INDEX(Mal!M$9:M$431,COUNTIF($E$108:$F959,"")-COUNT($H$108:$H959)+1,0)=O959,"",INDEX(Mal!M$9:M$431,COUNTIF($E$108:$F959,"")-COUNT($H$108:$H959)+1,0)),"")</f>
        <v>#N/A</v>
      </c>
      <c r="P960" s="39" t="e">
        <f>IF($E960="",IF(INDEX(Mal!N$9:N$431,COUNTIF($E$108:$F959,"")-COUNT($H$108:$H959)+1,0)=P959,"",INDEX(Mal!N$9:N$431,COUNTIF($E$108:$F959,"")-COUNT($H$108:$H959)+1,0)),"")</f>
        <v>#N/A</v>
      </c>
      <c r="Q960" s="39" t="e">
        <f>IF($E960="",IF(INDEX(Mal!O$9:O$431,COUNTIF($E$108:$F959,"")-COUNT($H$108:$H959)+1,0)=Q959,"",INDEX(Mal!O$9:O$431,COUNTIF($E$108:$F959,"")-COUNT($H$108:$H959)+1,0)),"")</f>
        <v>#N/A</v>
      </c>
      <c r="R960" s="39" t="e">
        <f>IF($E960="",IF(INDEX(Mal!P$9:P$431,COUNTIF($E$108:$F959,"")-COUNT($H$108:$H959)+1,0)=R959,"",INDEX(Mal!P$9:P$431,COUNTIF($E$108:$F959,"")-COUNT($H$108:$H959)+1,0)),"")</f>
        <v>#N/A</v>
      </c>
      <c r="S960" s="39" t="e">
        <f>IF($E960="",IF(INDEX(Mal!Q$9:Q$431,COUNTIF($E$108:$F959,"")-COUNT($H$108:$H959)+1,0)=S959,"",INDEX(Mal!Q$9:Q$431,COUNTIF($E$108:$F959,"")-COUNT($H$108:$H959)+1,0)),"")</f>
        <v>#N/A</v>
      </c>
      <c r="T960" s="39" t="e">
        <f>IF($E960="",IF(INDEX(Mal!R$9:R$431,COUNTIF($E$108:$F959,"")-COUNT($H$108:$H959)+1,0)=T959,"",INDEX(Mal!R$9:R$431,COUNTIF($E$108:$F959,"")-COUNT($H$108:$H959)+1,0)),"")</f>
        <v>#N/A</v>
      </c>
      <c r="U960" s="39" t="e">
        <f>IF($E960="",IF(INDEX(Mal!S$9:S$431,COUNTIF($E$108:$F959,"")-COUNT($H$108:$H959)+1,0)=U959,"",INDEX(Mal!S$9:S$431,COUNTIF($E$108:$F959,"")-COUNT($H$108:$H959)+1,0)),"")</f>
        <v>#N/A</v>
      </c>
      <c r="V960" s="39" t="e">
        <f t="shared" si="52"/>
        <v>#N/A</v>
      </c>
      <c r="W960" s="39" t="e">
        <f>IF(IF(AND(E960="",F960=""),INDEX(Mal!I$9:I$431,(COUNT($H$108:$H960)-COUNTIF($V$108:$V960,"")),0),"")="","",IF(AND(E960="",F960=""),INDEX(Mal!I$9:I$431,(COUNT($H$108:$H960)-COUNTIF($V$108:$V960,"")),0),""))</f>
        <v>#N/A</v>
      </c>
      <c r="X960" s="39" t="e">
        <f>IF($E960="",IF(INDEX(Mal!J$9:J$431,COUNTIF($E$108:$F959,"")-COUNT($H$108:$H959)+1,0)=X959,"",INDEX(Mal!J$9:J$431,COUNTIF($E$108:$F959,"")-COUNT($H$108:$H959)+1,0)),"")</f>
        <v>#N/A</v>
      </c>
      <c r="Y960" s="39" t="e">
        <f>IF(AND(Y959="",$H960=$H959),"",IF(VLOOKUP($H960,Mal!$A$9:$T$431,20,0)='Sales Orders'!Y959,"",VLOOKUP($H960,Mal!$A$9:$T$431,20,0)))</f>
        <v>#N/A</v>
      </c>
      <c r="Z960" s="39" t="e">
        <f t="shared" si="53"/>
        <v>#N/A</v>
      </c>
    </row>
    <row r="961" spans="1:26">
      <c r="A961" t="str">
        <f>IFERROR(IF(VLOOKUP(H961,Mal!$A$9:$A$431,1,0),"","END"),"END")</f>
        <v>END</v>
      </c>
      <c r="B961" s="39" t="e">
        <f>IF($E961="",IF(INDEX(Mal!$D$9:$D$431,COUNTIF($E$108:$F960,"")-COUNT($H$108:$H960)+1,0)=B960,"",INDEX(Mal!$D$9:$D$431,COUNTIF($E$108:$F960,"")-COUNT($H$108:$H960)+1,0)),"")</f>
        <v>#N/A</v>
      </c>
      <c r="C961" s="39" t="e">
        <f t="shared" si="54"/>
        <v>#N/A</v>
      </c>
      <c r="D961" s="39" t="e">
        <f>IF($E961="",IF(INDEX(Mal!$F$9:$F$431,COUNTIF($E$108:$F960,"")-COUNT($H$108:$H960)+1,0)=D960,"",INDEX(Mal!$F$9:$F$431,COUNTIF($E$108:$F960,"")-COUNT($H$108:$H960)+1,0)),"")</f>
        <v>#N/A</v>
      </c>
      <c r="E961" s="39" t="e">
        <f>IF(AND(E960="",$H961=$H960),"",IF(VLOOKUP(H961,Mal!$A$9:$B$431,2,0)='Sales Orders'!E960,"",VLOOKUP($H961,Mal!$A$9:$B$431,2,0)))</f>
        <v>#N/A</v>
      </c>
      <c r="F961" s="39" t="e">
        <f>IF($E961="",IF(INDEX(Mal!$C$9:$C$431,COUNTIF($E$108:$F960,"")-COUNT($H$108:$H960)+1,0)=F960,"",INDEX(Mal!$C$9:$C$431,COUNTIF($E$108:$F960,"")-COUNT($H$108:$H960)+1,0)),"")</f>
        <v>#N/A</v>
      </c>
      <c r="G961" s="39" t="e">
        <f t="shared" si="55"/>
        <v>#N/A</v>
      </c>
      <c r="H961" s="39">
        <f>IF(COUNTIF(Mal!$A$9:$A$431,'Sales Orders'!H960)+COUNTIFS(Mal!$A$9:$A$431,H960,Mal!$B$9:$B$431,"&lt;&gt;")+COUNTIFS(Mal!$A$9:$A$431,H960,Mal!$C$9:$C$431,"&lt;&gt;")=COUNTIF('Sales Orders'!$H$108:H960,'Sales Orders'!H960),'Sales Orders'!H960+1,'Sales Orders'!H960)</f>
        <v>2</v>
      </c>
      <c r="I961" s="39" t="e">
        <f>IF(E961="","",IF(Mal!$C$5="","",Mal!$C$5))</f>
        <v>#N/A</v>
      </c>
      <c r="J961" s="39" t="e">
        <f>IF(AND(J960="",$H961=$H960),"",IF(VLOOKUP($H961,Mal!$A$9:$H$431,7,0)='Sales Orders'!J960,"",VLOOKUP($H961,Mal!$A$9:$H$431,7,0)))</f>
        <v>#N/A</v>
      </c>
      <c r="K961" s="39" t="e">
        <f>IF(AND(K960="",$H961=$H960),"",IF(VLOOKUP($H961,Mal!$A$9:$H$431,8,0)='Sales Orders'!K960,"",VLOOKUP($H961,Mal!$A$9:$H$431,8,0)))</f>
        <v>#N/A</v>
      </c>
      <c r="L961" s="39" t="e">
        <f>IF(E961="","",IF(Mal!$C$6="","",Mal!$C$6))</f>
        <v>#N/A</v>
      </c>
      <c r="M961" s="39" t="e">
        <f>IF($E961="",IF(INDEX(Mal!K$9:K$431,COUNTIF($E$108:$F960,"")-COUNT($H$108:$H960)+1,0)=M960,"",INDEX(Mal!K$9:K$431,COUNTIF($E$108:$F960,"")-COUNT($H$108:$H960)+1,0)),"")</f>
        <v>#N/A</v>
      </c>
      <c r="N961" s="39" t="e">
        <f>IF($E961="",IF(INDEX(Mal!L$9:L$431,COUNTIF($E$108:$F960,"")-COUNT($H$108:$H960)+1,0)=N960,"",INDEX(Mal!L$9:L$431,COUNTIF($E$108:$F960,"")-COUNT($H$108:$H960)+1,0)),"")</f>
        <v>#N/A</v>
      </c>
      <c r="O961" s="39" t="e">
        <f>IF($E961="",IF(INDEX(Mal!M$9:M$431,COUNTIF($E$108:$F960,"")-COUNT($H$108:$H960)+1,0)=O960,"",INDEX(Mal!M$9:M$431,COUNTIF($E$108:$F960,"")-COUNT($H$108:$H960)+1,0)),"")</f>
        <v>#N/A</v>
      </c>
      <c r="P961" s="39" t="e">
        <f>IF($E961="",IF(INDEX(Mal!N$9:N$431,COUNTIF($E$108:$F960,"")-COUNT($H$108:$H960)+1,0)=P960,"",INDEX(Mal!N$9:N$431,COUNTIF($E$108:$F960,"")-COUNT($H$108:$H960)+1,0)),"")</f>
        <v>#N/A</v>
      </c>
      <c r="Q961" s="39" t="e">
        <f>IF($E961="",IF(INDEX(Mal!O$9:O$431,COUNTIF($E$108:$F960,"")-COUNT($H$108:$H960)+1,0)=Q960,"",INDEX(Mal!O$9:O$431,COUNTIF($E$108:$F960,"")-COUNT($H$108:$H960)+1,0)),"")</f>
        <v>#N/A</v>
      </c>
      <c r="R961" s="39" t="e">
        <f>IF($E961="",IF(INDEX(Mal!P$9:P$431,COUNTIF($E$108:$F960,"")-COUNT($H$108:$H960)+1,0)=R960,"",INDEX(Mal!P$9:P$431,COUNTIF($E$108:$F960,"")-COUNT($H$108:$H960)+1,0)),"")</f>
        <v>#N/A</v>
      </c>
      <c r="S961" s="39" t="e">
        <f>IF($E961="",IF(INDEX(Mal!Q$9:Q$431,COUNTIF($E$108:$F960,"")-COUNT($H$108:$H960)+1,0)=S960,"",INDEX(Mal!Q$9:Q$431,COUNTIF($E$108:$F960,"")-COUNT($H$108:$H960)+1,0)),"")</f>
        <v>#N/A</v>
      </c>
      <c r="T961" s="39" t="e">
        <f>IF($E961="",IF(INDEX(Mal!R$9:R$431,COUNTIF($E$108:$F960,"")-COUNT($H$108:$H960)+1,0)=T960,"",INDEX(Mal!R$9:R$431,COUNTIF($E$108:$F960,"")-COUNT($H$108:$H960)+1,0)),"")</f>
        <v>#N/A</v>
      </c>
      <c r="U961" s="39" t="e">
        <f>IF($E961="",IF(INDEX(Mal!S$9:S$431,COUNTIF($E$108:$F960,"")-COUNT($H$108:$H960)+1,0)=U960,"",INDEX(Mal!S$9:S$431,COUNTIF($E$108:$F960,"")-COUNT($H$108:$H960)+1,0)),"")</f>
        <v>#N/A</v>
      </c>
      <c r="V961" s="39" t="e">
        <f t="shared" si="52"/>
        <v>#N/A</v>
      </c>
      <c r="W961" s="39" t="e">
        <f>IF(IF(AND(E961="",F961=""),INDEX(Mal!I$9:I$431,(COUNT($H$108:$H961)-COUNTIF($V$108:$V961,"")),0),"")="","",IF(AND(E961="",F961=""),INDEX(Mal!I$9:I$431,(COUNT($H$108:$H961)-COUNTIF($V$108:$V961,"")),0),""))</f>
        <v>#N/A</v>
      </c>
      <c r="X961" s="39" t="e">
        <f>IF($E961="",IF(INDEX(Mal!J$9:J$431,COUNTIF($E$108:$F960,"")-COUNT($H$108:$H960)+1,0)=X960,"",INDEX(Mal!J$9:J$431,COUNTIF($E$108:$F960,"")-COUNT($H$108:$H960)+1,0)),"")</f>
        <v>#N/A</v>
      </c>
      <c r="Y961" s="39" t="e">
        <f>IF(AND(Y960="",$H961=$H960),"",IF(VLOOKUP($H961,Mal!$A$9:$T$431,20,0)='Sales Orders'!Y960,"",VLOOKUP($H961,Mal!$A$9:$T$431,20,0)))</f>
        <v>#N/A</v>
      </c>
      <c r="Z961" s="39" t="e">
        <f t="shared" si="53"/>
        <v>#N/A</v>
      </c>
    </row>
    <row r="962" spans="1:26">
      <c r="A962" t="str">
        <f>IFERROR(IF(VLOOKUP(H962,Mal!$A$9:$A$431,1,0),"","END"),"END")</f>
        <v>END</v>
      </c>
      <c r="B962" s="39" t="e">
        <f>IF($E962="",IF(INDEX(Mal!$D$9:$D$431,COUNTIF($E$108:$F961,"")-COUNT($H$108:$H961)+1,0)=B961,"",INDEX(Mal!$D$9:$D$431,COUNTIF($E$108:$F961,"")-COUNT($H$108:$H961)+1,0)),"")</f>
        <v>#N/A</v>
      </c>
      <c r="C962" s="39" t="e">
        <f t="shared" si="54"/>
        <v>#N/A</v>
      </c>
      <c r="D962" s="39" t="e">
        <f>IF($E962="",IF(INDEX(Mal!$F$9:$F$431,COUNTIF($E$108:$F961,"")-COUNT($H$108:$H961)+1,0)=D961,"",INDEX(Mal!$F$9:$F$431,COUNTIF($E$108:$F961,"")-COUNT($H$108:$H961)+1,0)),"")</f>
        <v>#N/A</v>
      </c>
      <c r="E962" s="39" t="e">
        <f>IF(AND(E961="",$H962=$H961),"",IF(VLOOKUP(H962,Mal!$A$9:$B$431,2,0)='Sales Orders'!E961,"",VLOOKUP($H962,Mal!$A$9:$B$431,2,0)))</f>
        <v>#N/A</v>
      </c>
      <c r="F962" s="39" t="e">
        <f>IF($E962="",IF(INDEX(Mal!$C$9:$C$431,COUNTIF($E$108:$F961,"")-COUNT($H$108:$H961)+1,0)=F961,"",INDEX(Mal!$C$9:$C$431,COUNTIF($E$108:$F961,"")-COUNT($H$108:$H961)+1,0)),"")</f>
        <v>#N/A</v>
      </c>
      <c r="G962" s="39" t="e">
        <f t="shared" si="55"/>
        <v>#N/A</v>
      </c>
      <c r="H962" s="39">
        <f>IF(COUNTIF(Mal!$A$9:$A$431,'Sales Orders'!H961)+COUNTIFS(Mal!$A$9:$A$431,H961,Mal!$B$9:$B$431,"&lt;&gt;")+COUNTIFS(Mal!$A$9:$A$431,H961,Mal!$C$9:$C$431,"&lt;&gt;")=COUNTIF('Sales Orders'!$H$108:H961,'Sales Orders'!H961),'Sales Orders'!H961+1,'Sales Orders'!H961)</f>
        <v>2</v>
      </c>
      <c r="I962" s="39" t="e">
        <f>IF(E962="","",IF(Mal!$C$5="","",Mal!$C$5))</f>
        <v>#N/A</v>
      </c>
      <c r="J962" s="39" t="e">
        <f>IF(AND(J961="",$H962=$H961),"",IF(VLOOKUP($H962,Mal!$A$9:$H$431,7,0)='Sales Orders'!J961,"",VLOOKUP($H962,Mal!$A$9:$H$431,7,0)))</f>
        <v>#N/A</v>
      </c>
      <c r="K962" s="39" t="e">
        <f>IF(AND(K961="",$H962=$H961),"",IF(VLOOKUP($H962,Mal!$A$9:$H$431,8,0)='Sales Orders'!K961,"",VLOOKUP($H962,Mal!$A$9:$H$431,8,0)))</f>
        <v>#N/A</v>
      </c>
      <c r="L962" s="39" t="e">
        <f>IF(E962="","",IF(Mal!$C$6="","",Mal!$C$6))</f>
        <v>#N/A</v>
      </c>
      <c r="M962" s="39" t="e">
        <f>IF($E962="",IF(INDEX(Mal!K$9:K$431,COUNTIF($E$108:$F961,"")-COUNT($H$108:$H961)+1,0)=M961,"",INDEX(Mal!K$9:K$431,COUNTIF($E$108:$F961,"")-COUNT($H$108:$H961)+1,0)),"")</f>
        <v>#N/A</v>
      </c>
      <c r="N962" s="39" t="e">
        <f>IF($E962="",IF(INDEX(Mal!L$9:L$431,COUNTIF($E$108:$F961,"")-COUNT($H$108:$H961)+1,0)=N961,"",INDEX(Mal!L$9:L$431,COUNTIF($E$108:$F961,"")-COUNT($H$108:$H961)+1,0)),"")</f>
        <v>#N/A</v>
      </c>
      <c r="O962" s="39" t="e">
        <f>IF($E962="",IF(INDEX(Mal!M$9:M$431,COUNTIF($E$108:$F961,"")-COUNT($H$108:$H961)+1,0)=O961,"",INDEX(Mal!M$9:M$431,COUNTIF($E$108:$F961,"")-COUNT($H$108:$H961)+1,0)),"")</f>
        <v>#N/A</v>
      </c>
      <c r="P962" s="39" t="e">
        <f>IF($E962="",IF(INDEX(Mal!N$9:N$431,COUNTIF($E$108:$F961,"")-COUNT($H$108:$H961)+1,0)=P961,"",INDEX(Mal!N$9:N$431,COUNTIF($E$108:$F961,"")-COUNT($H$108:$H961)+1,0)),"")</f>
        <v>#N/A</v>
      </c>
      <c r="Q962" s="39" t="e">
        <f>IF($E962="",IF(INDEX(Mal!O$9:O$431,COUNTIF($E$108:$F961,"")-COUNT($H$108:$H961)+1,0)=Q961,"",INDEX(Mal!O$9:O$431,COUNTIF($E$108:$F961,"")-COUNT($H$108:$H961)+1,0)),"")</f>
        <v>#N/A</v>
      </c>
      <c r="R962" s="39" t="e">
        <f>IF($E962="",IF(INDEX(Mal!P$9:P$431,COUNTIF($E$108:$F961,"")-COUNT($H$108:$H961)+1,0)=R961,"",INDEX(Mal!P$9:P$431,COUNTIF($E$108:$F961,"")-COUNT($H$108:$H961)+1,0)),"")</f>
        <v>#N/A</v>
      </c>
      <c r="S962" s="39" t="e">
        <f>IF($E962="",IF(INDEX(Mal!Q$9:Q$431,COUNTIF($E$108:$F961,"")-COUNT($H$108:$H961)+1,0)=S961,"",INDEX(Mal!Q$9:Q$431,COUNTIF($E$108:$F961,"")-COUNT($H$108:$H961)+1,0)),"")</f>
        <v>#N/A</v>
      </c>
      <c r="T962" s="39" t="e">
        <f>IF($E962="",IF(INDEX(Mal!R$9:R$431,COUNTIF($E$108:$F961,"")-COUNT($H$108:$H961)+1,0)=T961,"",INDEX(Mal!R$9:R$431,COUNTIF($E$108:$F961,"")-COUNT($H$108:$H961)+1,0)),"")</f>
        <v>#N/A</v>
      </c>
      <c r="U962" s="39" t="e">
        <f>IF($E962="",IF(INDEX(Mal!S$9:S$431,COUNTIF($E$108:$F961,"")-COUNT($H$108:$H961)+1,0)=U961,"",INDEX(Mal!S$9:S$431,COUNTIF($E$108:$F961,"")-COUNT($H$108:$H961)+1,0)),"")</f>
        <v>#N/A</v>
      </c>
      <c r="V962" s="39" t="e">
        <f t="shared" si="52"/>
        <v>#N/A</v>
      </c>
      <c r="W962" s="39" t="e">
        <f>IF(IF(AND(E962="",F962=""),INDEX(Mal!I$9:I$431,(COUNT($H$108:$H962)-COUNTIF($V$108:$V962,"")),0),"")="","",IF(AND(E962="",F962=""),INDEX(Mal!I$9:I$431,(COUNT($H$108:$H962)-COUNTIF($V$108:$V962,"")),0),""))</f>
        <v>#N/A</v>
      </c>
      <c r="X962" s="39" t="e">
        <f>IF($E962="",IF(INDEX(Mal!J$9:J$431,COUNTIF($E$108:$F961,"")-COUNT($H$108:$H961)+1,0)=X961,"",INDEX(Mal!J$9:J$431,COUNTIF($E$108:$F961,"")-COUNT($H$108:$H961)+1,0)),"")</f>
        <v>#N/A</v>
      </c>
      <c r="Y962" s="39" t="e">
        <f>IF(AND(Y961="",$H962=$H961),"",IF(VLOOKUP($H962,Mal!$A$9:$T$431,20,0)='Sales Orders'!Y961,"",VLOOKUP($H962,Mal!$A$9:$T$431,20,0)))</f>
        <v>#N/A</v>
      </c>
      <c r="Z962" s="39" t="e">
        <f t="shared" si="53"/>
        <v>#N/A</v>
      </c>
    </row>
    <row r="963" spans="1:26">
      <c r="A963" t="str">
        <f>IFERROR(IF(VLOOKUP(H963,Mal!$A$9:$A$431,1,0),"","END"),"END")</f>
        <v>END</v>
      </c>
      <c r="B963" s="39" t="e">
        <f>IF($E963="",IF(INDEX(Mal!$D$9:$D$431,COUNTIF($E$108:$F962,"")-COUNT($H$108:$H962)+1,0)=B962,"",INDEX(Mal!$D$9:$D$431,COUNTIF($E$108:$F962,"")-COUNT($H$108:$H962)+1,0)),"")</f>
        <v>#N/A</v>
      </c>
      <c r="C963" s="39" t="e">
        <f t="shared" si="54"/>
        <v>#N/A</v>
      </c>
      <c r="D963" s="39" t="e">
        <f>IF($E963="",IF(INDEX(Mal!$F$9:$F$431,COUNTIF($E$108:$F962,"")-COUNT($H$108:$H962)+1,0)=D962,"",INDEX(Mal!$F$9:$F$431,COUNTIF($E$108:$F962,"")-COUNT($H$108:$H962)+1,0)),"")</f>
        <v>#N/A</v>
      </c>
      <c r="E963" s="39" t="e">
        <f>IF(AND(E962="",$H963=$H962),"",IF(VLOOKUP(H963,Mal!$A$9:$B$431,2,0)='Sales Orders'!E962,"",VLOOKUP($H963,Mal!$A$9:$B$431,2,0)))</f>
        <v>#N/A</v>
      </c>
      <c r="F963" s="39" t="e">
        <f>IF($E963="",IF(INDEX(Mal!$C$9:$C$431,COUNTIF($E$108:$F962,"")-COUNT($H$108:$H962)+1,0)=F962,"",INDEX(Mal!$C$9:$C$431,COUNTIF($E$108:$F962,"")-COUNT($H$108:$H962)+1,0)),"")</f>
        <v>#N/A</v>
      </c>
      <c r="G963" s="39" t="e">
        <f t="shared" si="55"/>
        <v>#N/A</v>
      </c>
      <c r="H963" s="39">
        <f>IF(COUNTIF(Mal!$A$9:$A$431,'Sales Orders'!H962)+COUNTIFS(Mal!$A$9:$A$431,H962,Mal!$B$9:$B$431,"&lt;&gt;")+COUNTIFS(Mal!$A$9:$A$431,H962,Mal!$C$9:$C$431,"&lt;&gt;")=COUNTIF('Sales Orders'!$H$108:H962,'Sales Orders'!H962),'Sales Orders'!H962+1,'Sales Orders'!H962)</f>
        <v>2</v>
      </c>
      <c r="I963" s="39" t="e">
        <f>IF(E963="","",IF(Mal!$C$5="","",Mal!$C$5))</f>
        <v>#N/A</v>
      </c>
      <c r="J963" s="39" t="e">
        <f>IF(AND(J962="",$H963=$H962),"",IF(VLOOKUP($H963,Mal!$A$9:$H$431,7,0)='Sales Orders'!J962,"",VLOOKUP($H963,Mal!$A$9:$H$431,7,0)))</f>
        <v>#N/A</v>
      </c>
      <c r="K963" s="39" t="e">
        <f>IF(AND(K962="",$H963=$H962),"",IF(VLOOKUP($H963,Mal!$A$9:$H$431,8,0)='Sales Orders'!K962,"",VLOOKUP($H963,Mal!$A$9:$H$431,8,0)))</f>
        <v>#N/A</v>
      </c>
      <c r="L963" s="39" t="e">
        <f>IF(E963="","",IF(Mal!$C$6="","",Mal!$C$6))</f>
        <v>#N/A</v>
      </c>
      <c r="M963" s="39" t="e">
        <f>IF($E963="",IF(INDEX(Mal!K$9:K$431,COUNTIF($E$108:$F962,"")-COUNT($H$108:$H962)+1,0)=M962,"",INDEX(Mal!K$9:K$431,COUNTIF($E$108:$F962,"")-COUNT($H$108:$H962)+1,0)),"")</f>
        <v>#N/A</v>
      </c>
      <c r="N963" s="39" t="e">
        <f>IF($E963="",IF(INDEX(Mal!L$9:L$431,COUNTIF($E$108:$F962,"")-COUNT($H$108:$H962)+1,0)=N962,"",INDEX(Mal!L$9:L$431,COUNTIF($E$108:$F962,"")-COUNT($H$108:$H962)+1,0)),"")</f>
        <v>#N/A</v>
      </c>
      <c r="O963" s="39" t="e">
        <f>IF($E963="",IF(INDEX(Mal!M$9:M$431,COUNTIF($E$108:$F962,"")-COUNT($H$108:$H962)+1,0)=O962,"",INDEX(Mal!M$9:M$431,COUNTIF($E$108:$F962,"")-COUNT($H$108:$H962)+1,0)),"")</f>
        <v>#N/A</v>
      </c>
      <c r="P963" s="39" t="e">
        <f>IF($E963="",IF(INDEX(Mal!N$9:N$431,COUNTIF($E$108:$F962,"")-COUNT($H$108:$H962)+1,0)=P962,"",INDEX(Mal!N$9:N$431,COUNTIF($E$108:$F962,"")-COUNT($H$108:$H962)+1,0)),"")</f>
        <v>#N/A</v>
      </c>
      <c r="Q963" s="39" t="e">
        <f>IF($E963="",IF(INDEX(Mal!O$9:O$431,COUNTIF($E$108:$F962,"")-COUNT($H$108:$H962)+1,0)=Q962,"",INDEX(Mal!O$9:O$431,COUNTIF($E$108:$F962,"")-COUNT($H$108:$H962)+1,0)),"")</f>
        <v>#N/A</v>
      </c>
      <c r="R963" s="39" t="e">
        <f>IF($E963="",IF(INDEX(Mal!P$9:P$431,COUNTIF($E$108:$F962,"")-COUNT($H$108:$H962)+1,0)=R962,"",INDEX(Mal!P$9:P$431,COUNTIF($E$108:$F962,"")-COUNT($H$108:$H962)+1,0)),"")</f>
        <v>#N/A</v>
      </c>
      <c r="S963" s="39" t="e">
        <f>IF($E963="",IF(INDEX(Mal!Q$9:Q$431,COUNTIF($E$108:$F962,"")-COUNT($H$108:$H962)+1,0)=S962,"",INDEX(Mal!Q$9:Q$431,COUNTIF($E$108:$F962,"")-COUNT($H$108:$H962)+1,0)),"")</f>
        <v>#N/A</v>
      </c>
      <c r="T963" s="39" t="e">
        <f>IF($E963="",IF(INDEX(Mal!R$9:R$431,COUNTIF($E$108:$F962,"")-COUNT($H$108:$H962)+1,0)=T962,"",INDEX(Mal!R$9:R$431,COUNTIF($E$108:$F962,"")-COUNT($H$108:$H962)+1,0)),"")</f>
        <v>#N/A</v>
      </c>
      <c r="U963" s="39" t="e">
        <f>IF($E963="",IF(INDEX(Mal!S$9:S$431,COUNTIF($E$108:$F962,"")-COUNT($H$108:$H962)+1,0)=U962,"",INDEX(Mal!S$9:S$431,COUNTIF($E$108:$F962,"")-COUNT($H$108:$H962)+1,0)),"")</f>
        <v>#N/A</v>
      </c>
      <c r="V963" s="39" t="e">
        <f t="shared" si="52"/>
        <v>#N/A</v>
      </c>
      <c r="W963" s="39" t="e">
        <f>IF(IF(AND(E963="",F963=""),INDEX(Mal!I$9:I$431,(COUNT($H$108:$H963)-COUNTIF($V$108:$V963,"")),0),"")="","",IF(AND(E963="",F963=""),INDEX(Mal!I$9:I$431,(COUNT($H$108:$H963)-COUNTIF($V$108:$V963,"")),0),""))</f>
        <v>#N/A</v>
      </c>
      <c r="X963" s="39" t="e">
        <f>IF($E963="",IF(INDEX(Mal!J$9:J$431,COUNTIF($E$108:$F962,"")-COUNT($H$108:$H962)+1,0)=X962,"",INDEX(Mal!J$9:J$431,COUNTIF($E$108:$F962,"")-COUNT($H$108:$H962)+1,0)),"")</f>
        <v>#N/A</v>
      </c>
      <c r="Y963" s="39" t="e">
        <f>IF(AND(Y962="",$H963=$H962),"",IF(VLOOKUP($H963,Mal!$A$9:$T$431,20,0)='Sales Orders'!Y962,"",VLOOKUP($H963,Mal!$A$9:$T$431,20,0)))</f>
        <v>#N/A</v>
      </c>
      <c r="Z963" s="39" t="e">
        <f t="shared" si="53"/>
        <v>#N/A</v>
      </c>
    </row>
    <row r="964" spans="1:26">
      <c r="A964" t="str">
        <f>IFERROR(IF(VLOOKUP(H964,Mal!$A$9:$A$431,1,0),"","END"),"END")</f>
        <v>END</v>
      </c>
      <c r="B964" s="39" t="e">
        <f>IF($E964="",IF(INDEX(Mal!$D$9:$D$431,COUNTIF($E$108:$F963,"")-COUNT($H$108:$H963)+1,0)=B963,"",INDEX(Mal!$D$9:$D$431,COUNTIF($E$108:$F963,"")-COUNT($H$108:$H963)+1,0)),"")</f>
        <v>#N/A</v>
      </c>
      <c r="C964" s="39" t="e">
        <f t="shared" si="54"/>
        <v>#N/A</v>
      </c>
      <c r="D964" s="39" t="e">
        <f>IF($E964="",IF(INDEX(Mal!$F$9:$F$431,COUNTIF($E$108:$F963,"")-COUNT($H$108:$H963)+1,0)=D963,"",INDEX(Mal!$F$9:$F$431,COUNTIF($E$108:$F963,"")-COUNT($H$108:$H963)+1,0)),"")</f>
        <v>#N/A</v>
      </c>
      <c r="E964" s="39" t="e">
        <f>IF(AND(E963="",$H964=$H963),"",IF(VLOOKUP(H964,Mal!$A$9:$B$431,2,0)='Sales Orders'!E963,"",VLOOKUP($H964,Mal!$A$9:$B$431,2,0)))</f>
        <v>#N/A</v>
      </c>
      <c r="F964" s="39" t="e">
        <f>IF($E964="",IF(INDEX(Mal!$C$9:$C$431,COUNTIF($E$108:$F963,"")-COUNT($H$108:$H963)+1,0)=F963,"",INDEX(Mal!$C$9:$C$431,COUNTIF($E$108:$F963,"")-COUNT($H$108:$H963)+1,0)),"")</f>
        <v>#N/A</v>
      </c>
      <c r="G964" s="39" t="e">
        <f t="shared" si="55"/>
        <v>#N/A</v>
      </c>
      <c r="H964" s="39">
        <f>IF(COUNTIF(Mal!$A$9:$A$431,'Sales Orders'!H963)+COUNTIFS(Mal!$A$9:$A$431,H963,Mal!$B$9:$B$431,"&lt;&gt;")+COUNTIFS(Mal!$A$9:$A$431,H963,Mal!$C$9:$C$431,"&lt;&gt;")=COUNTIF('Sales Orders'!$H$108:H963,'Sales Orders'!H963),'Sales Orders'!H963+1,'Sales Orders'!H963)</f>
        <v>2</v>
      </c>
      <c r="I964" s="39" t="e">
        <f>IF(E964="","",IF(Mal!$C$5="","",Mal!$C$5))</f>
        <v>#N/A</v>
      </c>
      <c r="J964" s="39" t="e">
        <f>IF(AND(J963="",$H964=$H963),"",IF(VLOOKUP($H964,Mal!$A$9:$H$431,7,0)='Sales Orders'!J963,"",VLOOKUP($H964,Mal!$A$9:$H$431,7,0)))</f>
        <v>#N/A</v>
      </c>
      <c r="K964" s="39" t="e">
        <f>IF(AND(K963="",$H964=$H963),"",IF(VLOOKUP($H964,Mal!$A$9:$H$431,8,0)='Sales Orders'!K963,"",VLOOKUP($H964,Mal!$A$9:$H$431,8,0)))</f>
        <v>#N/A</v>
      </c>
      <c r="L964" s="39" t="e">
        <f>IF(E964="","",IF(Mal!$C$6="","",Mal!$C$6))</f>
        <v>#N/A</v>
      </c>
      <c r="M964" s="39" t="e">
        <f>IF($E964="",IF(INDEX(Mal!K$9:K$431,COUNTIF($E$108:$F963,"")-COUNT($H$108:$H963)+1,0)=M963,"",INDEX(Mal!K$9:K$431,COUNTIF($E$108:$F963,"")-COUNT($H$108:$H963)+1,0)),"")</f>
        <v>#N/A</v>
      </c>
      <c r="N964" s="39" t="e">
        <f>IF($E964="",IF(INDEX(Mal!L$9:L$431,COUNTIF($E$108:$F963,"")-COUNT($H$108:$H963)+1,0)=N963,"",INDEX(Mal!L$9:L$431,COUNTIF($E$108:$F963,"")-COUNT($H$108:$H963)+1,0)),"")</f>
        <v>#N/A</v>
      </c>
      <c r="O964" s="39" t="e">
        <f>IF($E964="",IF(INDEX(Mal!M$9:M$431,COUNTIF($E$108:$F963,"")-COUNT($H$108:$H963)+1,0)=O963,"",INDEX(Mal!M$9:M$431,COUNTIF($E$108:$F963,"")-COUNT($H$108:$H963)+1,0)),"")</f>
        <v>#N/A</v>
      </c>
      <c r="P964" s="39" t="e">
        <f>IF($E964="",IF(INDEX(Mal!N$9:N$431,COUNTIF($E$108:$F963,"")-COUNT($H$108:$H963)+1,0)=P963,"",INDEX(Mal!N$9:N$431,COUNTIF($E$108:$F963,"")-COUNT($H$108:$H963)+1,0)),"")</f>
        <v>#N/A</v>
      </c>
      <c r="Q964" s="39" t="e">
        <f>IF($E964="",IF(INDEX(Mal!O$9:O$431,COUNTIF($E$108:$F963,"")-COUNT($H$108:$H963)+1,0)=Q963,"",INDEX(Mal!O$9:O$431,COUNTIF($E$108:$F963,"")-COUNT($H$108:$H963)+1,0)),"")</f>
        <v>#N/A</v>
      </c>
      <c r="R964" s="39" t="e">
        <f>IF($E964="",IF(INDEX(Mal!P$9:P$431,COUNTIF($E$108:$F963,"")-COUNT($H$108:$H963)+1,0)=R963,"",INDEX(Mal!P$9:P$431,COUNTIF($E$108:$F963,"")-COUNT($H$108:$H963)+1,0)),"")</f>
        <v>#N/A</v>
      </c>
      <c r="S964" s="39" t="e">
        <f>IF($E964="",IF(INDEX(Mal!Q$9:Q$431,COUNTIF($E$108:$F963,"")-COUNT($H$108:$H963)+1,0)=S963,"",INDEX(Mal!Q$9:Q$431,COUNTIF($E$108:$F963,"")-COUNT($H$108:$H963)+1,0)),"")</f>
        <v>#N/A</v>
      </c>
      <c r="T964" s="39" t="e">
        <f>IF($E964="",IF(INDEX(Mal!R$9:R$431,COUNTIF($E$108:$F963,"")-COUNT($H$108:$H963)+1,0)=T963,"",INDEX(Mal!R$9:R$431,COUNTIF($E$108:$F963,"")-COUNT($H$108:$H963)+1,0)),"")</f>
        <v>#N/A</v>
      </c>
      <c r="U964" s="39" t="e">
        <f>IF($E964="",IF(INDEX(Mal!S$9:S$431,COUNTIF($E$108:$F963,"")-COUNT($H$108:$H963)+1,0)=U963,"",INDEX(Mal!S$9:S$431,COUNTIF($E$108:$F963,"")-COUNT($H$108:$H963)+1,0)),"")</f>
        <v>#N/A</v>
      </c>
      <c r="V964" s="39" t="e">
        <f t="shared" si="52"/>
        <v>#N/A</v>
      </c>
      <c r="W964" s="39" t="e">
        <f>IF(IF(AND(E964="",F964=""),INDEX(Mal!I$9:I$431,(COUNT($H$108:$H964)-COUNTIF($V$108:$V964,"")),0),"")="","",IF(AND(E964="",F964=""),INDEX(Mal!I$9:I$431,(COUNT($H$108:$H964)-COUNTIF($V$108:$V964,"")),0),""))</f>
        <v>#N/A</v>
      </c>
      <c r="X964" s="39" t="e">
        <f>IF($E964="",IF(INDEX(Mal!J$9:J$431,COUNTIF($E$108:$F963,"")-COUNT($H$108:$H963)+1,0)=X963,"",INDEX(Mal!J$9:J$431,COUNTIF($E$108:$F963,"")-COUNT($H$108:$H963)+1,0)),"")</f>
        <v>#N/A</v>
      </c>
      <c r="Y964" s="39" t="e">
        <f>IF(AND(Y963="",$H964=$H963),"",IF(VLOOKUP($H964,Mal!$A$9:$T$431,20,0)='Sales Orders'!Y963,"",VLOOKUP($H964,Mal!$A$9:$T$431,20,0)))</f>
        <v>#N/A</v>
      </c>
      <c r="Z964" s="39" t="e">
        <f t="shared" si="53"/>
        <v>#N/A</v>
      </c>
    </row>
    <row r="965" spans="1:26">
      <c r="A965" t="str">
        <f>IFERROR(IF(VLOOKUP(H965,Mal!$A$9:$A$431,1,0),"","END"),"END")</f>
        <v>END</v>
      </c>
      <c r="B965" s="39" t="e">
        <f>IF($E965="",IF(INDEX(Mal!$D$9:$D$431,COUNTIF($E$108:$F964,"")-COUNT($H$108:$H964)+1,0)=B964,"",INDEX(Mal!$D$9:$D$431,COUNTIF($E$108:$F964,"")-COUNT($H$108:$H964)+1,0)),"")</f>
        <v>#N/A</v>
      </c>
      <c r="C965" s="39" t="e">
        <f t="shared" si="54"/>
        <v>#N/A</v>
      </c>
      <c r="D965" s="39" t="e">
        <f>IF($E965="",IF(INDEX(Mal!$F$9:$F$431,COUNTIF($E$108:$F964,"")-COUNT($H$108:$H964)+1,0)=D964,"",INDEX(Mal!$F$9:$F$431,COUNTIF($E$108:$F964,"")-COUNT($H$108:$H964)+1,0)),"")</f>
        <v>#N/A</v>
      </c>
      <c r="E965" s="39" t="e">
        <f>IF(AND(E964="",$H965=$H964),"",IF(VLOOKUP(H965,Mal!$A$9:$B$431,2,0)='Sales Orders'!E964,"",VLOOKUP($H965,Mal!$A$9:$B$431,2,0)))</f>
        <v>#N/A</v>
      </c>
      <c r="F965" s="39" t="e">
        <f>IF($E965="",IF(INDEX(Mal!$C$9:$C$431,COUNTIF($E$108:$F964,"")-COUNT($H$108:$H964)+1,0)=F964,"",INDEX(Mal!$C$9:$C$431,COUNTIF($E$108:$F964,"")-COUNT($H$108:$H964)+1,0)),"")</f>
        <v>#N/A</v>
      </c>
      <c r="G965" s="39" t="e">
        <f t="shared" si="55"/>
        <v>#N/A</v>
      </c>
      <c r="H965" s="39">
        <f>IF(COUNTIF(Mal!$A$9:$A$431,'Sales Orders'!H964)+COUNTIFS(Mal!$A$9:$A$431,H964,Mal!$B$9:$B$431,"&lt;&gt;")+COUNTIFS(Mal!$A$9:$A$431,H964,Mal!$C$9:$C$431,"&lt;&gt;")=COUNTIF('Sales Orders'!$H$108:H964,'Sales Orders'!H964),'Sales Orders'!H964+1,'Sales Orders'!H964)</f>
        <v>2</v>
      </c>
      <c r="I965" s="39" t="e">
        <f>IF(E965="","",IF(Mal!$C$5="","",Mal!$C$5))</f>
        <v>#N/A</v>
      </c>
      <c r="J965" s="39" t="e">
        <f>IF(AND(J964="",$H965=$H964),"",IF(VLOOKUP($H965,Mal!$A$9:$H$431,7,0)='Sales Orders'!J964,"",VLOOKUP($H965,Mal!$A$9:$H$431,7,0)))</f>
        <v>#N/A</v>
      </c>
      <c r="K965" s="39" t="e">
        <f>IF(AND(K964="",$H965=$H964),"",IF(VLOOKUP($H965,Mal!$A$9:$H$431,8,0)='Sales Orders'!K964,"",VLOOKUP($H965,Mal!$A$9:$H$431,8,0)))</f>
        <v>#N/A</v>
      </c>
      <c r="L965" s="39" t="e">
        <f>IF(E965="","",IF(Mal!$C$6="","",Mal!$C$6))</f>
        <v>#N/A</v>
      </c>
      <c r="M965" s="39" t="e">
        <f>IF($E965="",IF(INDEX(Mal!K$9:K$431,COUNTIF($E$108:$F964,"")-COUNT($H$108:$H964)+1,0)=M964,"",INDEX(Mal!K$9:K$431,COUNTIF($E$108:$F964,"")-COUNT($H$108:$H964)+1,0)),"")</f>
        <v>#N/A</v>
      </c>
      <c r="N965" s="39" t="e">
        <f>IF($E965="",IF(INDEX(Mal!L$9:L$431,COUNTIF($E$108:$F964,"")-COUNT($H$108:$H964)+1,0)=N964,"",INDEX(Mal!L$9:L$431,COUNTIF($E$108:$F964,"")-COUNT($H$108:$H964)+1,0)),"")</f>
        <v>#N/A</v>
      </c>
      <c r="O965" s="39" t="e">
        <f>IF($E965="",IF(INDEX(Mal!M$9:M$431,COUNTIF($E$108:$F964,"")-COUNT($H$108:$H964)+1,0)=O964,"",INDEX(Mal!M$9:M$431,COUNTIF($E$108:$F964,"")-COUNT($H$108:$H964)+1,0)),"")</f>
        <v>#N/A</v>
      </c>
      <c r="P965" s="39" t="e">
        <f>IF($E965="",IF(INDEX(Mal!N$9:N$431,COUNTIF($E$108:$F964,"")-COUNT($H$108:$H964)+1,0)=P964,"",INDEX(Mal!N$9:N$431,COUNTIF($E$108:$F964,"")-COUNT($H$108:$H964)+1,0)),"")</f>
        <v>#N/A</v>
      </c>
      <c r="Q965" s="39" t="e">
        <f>IF($E965="",IF(INDEX(Mal!O$9:O$431,COUNTIF($E$108:$F964,"")-COUNT($H$108:$H964)+1,0)=Q964,"",INDEX(Mal!O$9:O$431,COUNTIF($E$108:$F964,"")-COUNT($H$108:$H964)+1,0)),"")</f>
        <v>#N/A</v>
      </c>
      <c r="R965" s="39" t="e">
        <f>IF($E965="",IF(INDEX(Mal!P$9:P$431,COUNTIF($E$108:$F964,"")-COUNT($H$108:$H964)+1,0)=R964,"",INDEX(Mal!P$9:P$431,COUNTIF($E$108:$F964,"")-COUNT($H$108:$H964)+1,0)),"")</f>
        <v>#N/A</v>
      </c>
      <c r="S965" s="39" t="e">
        <f>IF($E965="",IF(INDEX(Mal!Q$9:Q$431,COUNTIF($E$108:$F964,"")-COUNT($H$108:$H964)+1,0)=S964,"",INDEX(Mal!Q$9:Q$431,COUNTIF($E$108:$F964,"")-COUNT($H$108:$H964)+1,0)),"")</f>
        <v>#N/A</v>
      </c>
      <c r="T965" s="39" t="e">
        <f>IF($E965="",IF(INDEX(Mal!R$9:R$431,COUNTIF($E$108:$F964,"")-COUNT($H$108:$H964)+1,0)=T964,"",INDEX(Mal!R$9:R$431,COUNTIF($E$108:$F964,"")-COUNT($H$108:$H964)+1,0)),"")</f>
        <v>#N/A</v>
      </c>
      <c r="U965" s="39" t="e">
        <f>IF($E965="",IF(INDEX(Mal!S$9:S$431,COUNTIF($E$108:$F964,"")-COUNT($H$108:$H964)+1,0)=U964,"",INDEX(Mal!S$9:S$431,COUNTIF($E$108:$F964,"")-COUNT($H$108:$H964)+1,0)),"")</f>
        <v>#N/A</v>
      </c>
      <c r="V965" s="39" t="e">
        <f t="shared" si="52"/>
        <v>#N/A</v>
      </c>
      <c r="W965" s="39" t="e">
        <f>IF(IF(AND(E965="",F965=""),INDEX(Mal!I$9:I$431,(COUNT($H$108:$H965)-COUNTIF($V$108:$V965,"")),0),"")="","",IF(AND(E965="",F965=""),INDEX(Mal!I$9:I$431,(COUNT($H$108:$H965)-COUNTIF($V$108:$V965,"")),0),""))</f>
        <v>#N/A</v>
      </c>
      <c r="X965" s="39" t="e">
        <f>IF($E965="",IF(INDEX(Mal!J$9:J$431,COUNTIF($E$108:$F964,"")-COUNT($H$108:$H964)+1,0)=X964,"",INDEX(Mal!J$9:J$431,COUNTIF($E$108:$F964,"")-COUNT($H$108:$H964)+1,0)),"")</f>
        <v>#N/A</v>
      </c>
      <c r="Y965" s="39" t="e">
        <f>IF(AND(Y964="",$H965=$H964),"",IF(VLOOKUP($H965,Mal!$A$9:$T$431,20,0)='Sales Orders'!Y964,"",VLOOKUP($H965,Mal!$A$9:$T$431,20,0)))</f>
        <v>#N/A</v>
      </c>
      <c r="Z965" s="39" t="e">
        <f t="shared" si="53"/>
        <v>#N/A</v>
      </c>
    </row>
    <row r="966" spans="1:26">
      <c r="A966" t="str">
        <f>IFERROR(IF(VLOOKUP(H966,Mal!$A$9:$A$431,1,0),"","END"),"END")</f>
        <v>END</v>
      </c>
      <c r="B966" s="39" t="e">
        <f>IF($E966="",IF(INDEX(Mal!$D$9:$D$431,COUNTIF($E$108:$F965,"")-COUNT($H$108:$H965)+1,0)=B965,"",INDEX(Mal!$D$9:$D$431,COUNTIF($E$108:$F965,"")-COUNT($H$108:$H965)+1,0)),"")</f>
        <v>#N/A</v>
      </c>
      <c r="C966" s="39" t="e">
        <f t="shared" si="54"/>
        <v>#N/A</v>
      </c>
      <c r="D966" s="39" t="e">
        <f>IF($E966="",IF(INDEX(Mal!$F$9:$F$431,COUNTIF($E$108:$F965,"")-COUNT($H$108:$H965)+1,0)=D965,"",INDEX(Mal!$F$9:$F$431,COUNTIF($E$108:$F965,"")-COUNT($H$108:$H965)+1,0)),"")</f>
        <v>#N/A</v>
      </c>
      <c r="E966" s="39" t="e">
        <f>IF(AND(E965="",$H966=$H965),"",IF(VLOOKUP(H966,Mal!$A$9:$B$431,2,0)='Sales Orders'!E965,"",VLOOKUP($H966,Mal!$A$9:$B$431,2,0)))</f>
        <v>#N/A</v>
      </c>
      <c r="F966" s="39" t="e">
        <f>IF($E966="",IF(INDEX(Mal!$C$9:$C$431,COUNTIF($E$108:$F965,"")-COUNT($H$108:$H965)+1,0)=F965,"",INDEX(Mal!$C$9:$C$431,COUNTIF($E$108:$F965,"")-COUNT($H$108:$H965)+1,0)),"")</f>
        <v>#N/A</v>
      </c>
      <c r="G966" s="39" t="e">
        <f t="shared" si="55"/>
        <v>#N/A</v>
      </c>
      <c r="H966" s="39">
        <f>IF(COUNTIF(Mal!$A$9:$A$431,'Sales Orders'!H965)+COUNTIFS(Mal!$A$9:$A$431,H965,Mal!$B$9:$B$431,"&lt;&gt;")+COUNTIFS(Mal!$A$9:$A$431,H965,Mal!$C$9:$C$431,"&lt;&gt;")=COUNTIF('Sales Orders'!$H$108:H965,'Sales Orders'!H965),'Sales Orders'!H965+1,'Sales Orders'!H965)</f>
        <v>2</v>
      </c>
      <c r="I966" s="39" t="e">
        <f>IF(E966="","",IF(Mal!$C$5="","",Mal!$C$5))</f>
        <v>#N/A</v>
      </c>
      <c r="J966" s="39" t="e">
        <f>IF(AND(J965="",$H966=$H965),"",IF(VLOOKUP($H966,Mal!$A$9:$H$431,7,0)='Sales Orders'!J965,"",VLOOKUP($H966,Mal!$A$9:$H$431,7,0)))</f>
        <v>#N/A</v>
      </c>
      <c r="K966" s="39" t="e">
        <f>IF(AND(K965="",$H966=$H965),"",IF(VLOOKUP($H966,Mal!$A$9:$H$431,8,0)='Sales Orders'!K965,"",VLOOKUP($H966,Mal!$A$9:$H$431,8,0)))</f>
        <v>#N/A</v>
      </c>
      <c r="L966" s="39" t="e">
        <f>IF(E966="","",IF(Mal!$C$6="","",Mal!$C$6))</f>
        <v>#N/A</v>
      </c>
      <c r="M966" s="39" t="e">
        <f>IF($E966="",IF(INDEX(Mal!K$9:K$431,COUNTIF($E$108:$F965,"")-COUNT($H$108:$H965)+1,0)=M965,"",INDEX(Mal!K$9:K$431,COUNTIF($E$108:$F965,"")-COUNT($H$108:$H965)+1,0)),"")</f>
        <v>#N/A</v>
      </c>
      <c r="N966" s="39" t="e">
        <f>IF($E966="",IF(INDEX(Mal!L$9:L$431,COUNTIF($E$108:$F965,"")-COUNT($H$108:$H965)+1,0)=N965,"",INDEX(Mal!L$9:L$431,COUNTIF($E$108:$F965,"")-COUNT($H$108:$H965)+1,0)),"")</f>
        <v>#N/A</v>
      </c>
      <c r="O966" s="39" t="e">
        <f>IF($E966="",IF(INDEX(Mal!M$9:M$431,COUNTIF($E$108:$F965,"")-COUNT($H$108:$H965)+1,0)=O965,"",INDEX(Mal!M$9:M$431,COUNTIF($E$108:$F965,"")-COUNT($H$108:$H965)+1,0)),"")</f>
        <v>#N/A</v>
      </c>
      <c r="P966" s="39" t="e">
        <f>IF($E966="",IF(INDEX(Mal!N$9:N$431,COUNTIF($E$108:$F965,"")-COUNT($H$108:$H965)+1,0)=P965,"",INDEX(Mal!N$9:N$431,COUNTIF($E$108:$F965,"")-COUNT($H$108:$H965)+1,0)),"")</f>
        <v>#N/A</v>
      </c>
      <c r="Q966" s="39" t="e">
        <f>IF($E966="",IF(INDEX(Mal!O$9:O$431,COUNTIF($E$108:$F965,"")-COUNT($H$108:$H965)+1,0)=Q965,"",INDEX(Mal!O$9:O$431,COUNTIF($E$108:$F965,"")-COUNT($H$108:$H965)+1,0)),"")</f>
        <v>#N/A</v>
      </c>
      <c r="R966" s="39" t="e">
        <f>IF($E966="",IF(INDEX(Mal!P$9:P$431,COUNTIF($E$108:$F965,"")-COUNT($H$108:$H965)+1,0)=R965,"",INDEX(Mal!P$9:P$431,COUNTIF($E$108:$F965,"")-COUNT($H$108:$H965)+1,0)),"")</f>
        <v>#N/A</v>
      </c>
      <c r="S966" s="39" t="e">
        <f>IF($E966="",IF(INDEX(Mal!Q$9:Q$431,COUNTIF($E$108:$F965,"")-COUNT($H$108:$H965)+1,0)=S965,"",INDEX(Mal!Q$9:Q$431,COUNTIF($E$108:$F965,"")-COUNT($H$108:$H965)+1,0)),"")</f>
        <v>#N/A</v>
      </c>
      <c r="T966" s="39" t="e">
        <f>IF($E966="",IF(INDEX(Mal!R$9:R$431,COUNTIF($E$108:$F965,"")-COUNT($H$108:$H965)+1,0)=T965,"",INDEX(Mal!R$9:R$431,COUNTIF($E$108:$F965,"")-COUNT($H$108:$H965)+1,0)),"")</f>
        <v>#N/A</v>
      </c>
      <c r="U966" s="39" t="e">
        <f>IF($E966="",IF(INDEX(Mal!S$9:S$431,COUNTIF($E$108:$F965,"")-COUNT($H$108:$H965)+1,0)=U965,"",INDEX(Mal!S$9:S$431,COUNTIF($E$108:$F965,"")-COUNT($H$108:$H965)+1,0)),"")</f>
        <v>#N/A</v>
      </c>
      <c r="V966" s="39" t="e">
        <f t="shared" si="52"/>
        <v>#N/A</v>
      </c>
      <c r="W966" s="39" t="e">
        <f>IF(IF(AND(E966="",F966=""),INDEX(Mal!I$9:I$431,(COUNT($H$108:$H966)-COUNTIF($V$108:$V966,"")),0),"")="","",IF(AND(E966="",F966=""),INDEX(Mal!I$9:I$431,(COUNT($H$108:$H966)-COUNTIF($V$108:$V966,"")),0),""))</f>
        <v>#N/A</v>
      </c>
      <c r="X966" s="39" t="e">
        <f>IF($E966="",IF(INDEX(Mal!J$9:J$431,COUNTIF($E$108:$F965,"")-COUNT($H$108:$H965)+1,0)=X965,"",INDEX(Mal!J$9:J$431,COUNTIF($E$108:$F965,"")-COUNT($H$108:$H965)+1,0)),"")</f>
        <v>#N/A</v>
      </c>
      <c r="Y966" s="39" t="e">
        <f>IF(AND(Y965="",$H966=$H965),"",IF(VLOOKUP($H966,Mal!$A$9:$T$431,20,0)='Sales Orders'!Y965,"",VLOOKUP($H966,Mal!$A$9:$T$431,20,0)))</f>
        <v>#N/A</v>
      </c>
      <c r="Z966" s="39" t="e">
        <f t="shared" si="53"/>
        <v>#N/A</v>
      </c>
    </row>
    <row r="967" spans="1:26">
      <c r="A967" t="str">
        <f>IFERROR(IF(VLOOKUP(H967,Mal!$A$9:$A$431,1,0),"","END"),"END")</f>
        <v>END</v>
      </c>
      <c r="B967" s="39" t="e">
        <f>IF($E967="",IF(INDEX(Mal!$D$9:$D$431,COUNTIF($E$108:$F966,"")-COUNT($H$108:$H966)+1,0)=B966,"",INDEX(Mal!$D$9:$D$431,COUNTIF($E$108:$F966,"")-COUNT($H$108:$H966)+1,0)),"")</f>
        <v>#N/A</v>
      </c>
      <c r="C967" s="39" t="e">
        <f t="shared" si="54"/>
        <v>#N/A</v>
      </c>
      <c r="D967" s="39" t="e">
        <f>IF($E967="",IF(INDEX(Mal!$F$9:$F$431,COUNTIF($E$108:$F966,"")-COUNT($H$108:$H966)+1,0)=D966,"",INDEX(Mal!$F$9:$F$431,COUNTIF($E$108:$F966,"")-COUNT($H$108:$H966)+1,0)),"")</f>
        <v>#N/A</v>
      </c>
      <c r="E967" s="39" t="e">
        <f>IF(AND(E966="",$H967=$H966),"",IF(VLOOKUP(H967,Mal!$A$9:$B$431,2,0)='Sales Orders'!E966,"",VLOOKUP($H967,Mal!$A$9:$B$431,2,0)))</f>
        <v>#N/A</v>
      </c>
      <c r="F967" s="39" t="e">
        <f>IF($E967="",IF(INDEX(Mal!$C$9:$C$431,COUNTIF($E$108:$F966,"")-COUNT($H$108:$H966)+1,0)=F966,"",INDEX(Mal!$C$9:$C$431,COUNTIF($E$108:$F966,"")-COUNT($H$108:$H966)+1,0)),"")</f>
        <v>#N/A</v>
      </c>
      <c r="G967" s="39" t="e">
        <f t="shared" si="55"/>
        <v>#N/A</v>
      </c>
      <c r="H967" s="39">
        <f>IF(COUNTIF(Mal!$A$9:$A$431,'Sales Orders'!H966)+COUNTIFS(Mal!$A$9:$A$431,H966,Mal!$B$9:$B$431,"&lt;&gt;")+COUNTIFS(Mal!$A$9:$A$431,H966,Mal!$C$9:$C$431,"&lt;&gt;")=COUNTIF('Sales Orders'!$H$108:H966,'Sales Orders'!H966),'Sales Orders'!H966+1,'Sales Orders'!H966)</f>
        <v>2</v>
      </c>
      <c r="I967" s="39" t="e">
        <f>IF(E967="","",IF(Mal!$C$5="","",Mal!$C$5))</f>
        <v>#N/A</v>
      </c>
      <c r="J967" s="39" t="e">
        <f>IF(AND(J966="",$H967=$H966),"",IF(VLOOKUP($H967,Mal!$A$9:$H$431,7,0)='Sales Orders'!J966,"",VLOOKUP($H967,Mal!$A$9:$H$431,7,0)))</f>
        <v>#N/A</v>
      </c>
      <c r="K967" s="39" t="e">
        <f>IF(AND(K966="",$H967=$H966),"",IF(VLOOKUP($H967,Mal!$A$9:$H$431,8,0)='Sales Orders'!K966,"",VLOOKUP($H967,Mal!$A$9:$H$431,8,0)))</f>
        <v>#N/A</v>
      </c>
      <c r="L967" s="39" t="e">
        <f>IF(E967="","",IF(Mal!$C$6="","",Mal!$C$6))</f>
        <v>#N/A</v>
      </c>
      <c r="M967" s="39" t="e">
        <f>IF($E967="",IF(INDEX(Mal!K$9:K$431,COUNTIF($E$108:$F966,"")-COUNT($H$108:$H966)+1,0)=M966,"",INDEX(Mal!K$9:K$431,COUNTIF($E$108:$F966,"")-COUNT($H$108:$H966)+1,0)),"")</f>
        <v>#N/A</v>
      </c>
      <c r="N967" s="39" t="e">
        <f>IF($E967="",IF(INDEX(Mal!L$9:L$431,COUNTIF($E$108:$F966,"")-COUNT($H$108:$H966)+1,0)=N966,"",INDEX(Mal!L$9:L$431,COUNTIF($E$108:$F966,"")-COUNT($H$108:$H966)+1,0)),"")</f>
        <v>#N/A</v>
      </c>
      <c r="O967" s="39" t="e">
        <f>IF($E967="",IF(INDEX(Mal!M$9:M$431,COUNTIF($E$108:$F966,"")-COUNT($H$108:$H966)+1,0)=O966,"",INDEX(Mal!M$9:M$431,COUNTIF($E$108:$F966,"")-COUNT($H$108:$H966)+1,0)),"")</f>
        <v>#N/A</v>
      </c>
      <c r="P967" s="39" t="e">
        <f>IF($E967="",IF(INDEX(Mal!N$9:N$431,COUNTIF($E$108:$F966,"")-COUNT($H$108:$H966)+1,0)=P966,"",INDEX(Mal!N$9:N$431,COUNTIF($E$108:$F966,"")-COUNT($H$108:$H966)+1,0)),"")</f>
        <v>#N/A</v>
      </c>
      <c r="Q967" s="39" t="e">
        <f>IF($E967="",IF(INDEX(Mal!O$9:O$431,COUNTIF($E$108:$F966,"")-COUNT($H$108:$H966)+1,0)=Q966,"",INDEX(Mal!O$9:O$431,COUNTIF($E$108:$F966,"")-COUNT($H$108:$H966)+1,0)),"")</f>
        <v>#N/A</v>
      </c>
      <c r="R967" s="39" t="e">
        <f>IF($E967="",IF(INDEX(Mal!P$9:P$431,COUNTIF($E$108:$F966,"")-COUNT($H$108:$H966)+1,0)=R966,"",INDEX(Mal!P$9:P$431,COUNTIF($E$108:$F966,"")-COUNT($H$108:$H966)+1,0)),"")</f>
        <v>#N/A</v>
      </c>
      <c r="S967" s="39" t="e">
        <f>IF($E967="",IF(INDEX(Mal!Q$9:Q$431,COUNTIF($E$108:$F966,"")-COUNT($H$108:$H966)+1,0)=S966,"",INDEX(Mal!Q$9:Q$431,COUNTIF($E$108:$F966,"")-COUNT($H$108:$H966)+1,0)),"")</f>
        <v>#N/A</v>
      </c>
      <c r="T967" s="39" t="e">
        <f>IF($E967="",IF(INDEX(Mal!R$9:R$431,COUNTIF($E$108:$F966,"")-COUNT($H$108:$H966)+1,0)=T966,"",INDEX(Mal!R$9:R$431,COUNTIF($E$108:$F966,"")-COUNT($H$108:$H966)+1,0)),"")</f>
        <v>#N/A</v>
      </c>
      <c r="U967" s="39" t="e">
        <f>IF($E967="",IF(INDEX(Mal!S$9:S$431,COUNTIF($E$108:$F966,"")-COUNT($H$108:$H966)+1,0)=U966,"",INDEX(Mal!S$9:S$431,COUNTIF($E$108:$F966,"")-COUNT($H$108:$H966)+1,0)),"")</f>
        <v>#N/A</v>
      </c>
      <c r="V967" s="39" t="e">
        <f t="shared" si="52"/>
        <v>#N/A</v>
      </c>
      <c r="W967" s="39" t="e">
        <f>IF(IF(AND(E967="",F967=""),INDEX(Mal!I$9:I$431,(COUNT($H$108:$H967)-COUNTIF($V$108:$V967,"")),0),"")="","",IF(AND(E967="",F967=""),INDEX(Mal!I$9:I$431,(COUNT($H$108:$H967)-COUNTIF($V$108:$V967,"")),0),""))</f>
        <v>#N/A</v>
      </c>
      <c r="X967" s="39" t="e">
        <f>IF($E967="",IF(INDEX(Mal!J$9:J$431,COUNTIF($E$108:$F966,"")-COUNT($H$108:$H966)+1,0)=X966,"",INDEX(Mal!J$9:J$431,COUNTIF($E$108:$F966,"")-COUNT($H$108:$H966)+1,0)),"")</f>
        <v>#N/A</v>
      </c>
      <c r="Y967" s="39" t="e">
        <f>IF(AND(Y966="",$H967=$H966),"",IF(VLOOKUP($H967,Mal!$A$9:$T$431,20,0)='Sales Orders'!Y966,"",VLOOKUP($H967,Mal!$A$9:$T$431,20,0)))</f>
        <v>#N/A</v>
      </c>
      <c r="Z967" s="39" t="e">
        <f t="shared" si="53"/>
        <v>#N/A</v>
      </c>
    </row>
    <row r="968" spans="1:26">
      <c r="A968" t="str">
        <f>IFERROR(IF(VLOOKUP(H968,Mal!$A$9:$A$431,1,0),"","END"),"END")</f>
        <v>END</v>
      </c>
      <c r="B968" s="39" t="e">
        <f>IF($E968="",IF(INDEX(Mal!$D$9:$D$431,COUNTIF($E$108:$F967,"")-COUNT($H$108:$H967)+1,0)=B967,"",INDEX(Mal!$D$9:$D$431,COUNTIF($E$108:$F967,"")-COUNT($H$108:$H967)+1,0)),"")</f>
        <v>#N/A</v>
      </c>
      <c r="C968" s="39" t="e">
        <f t="shared" si="54"/>
        <v>#N/A</v>
      </c>
      <c r="D968" s="39" t="e">
        <f>IF($E968="",IF(INDEX(Mal!$F$9:$F$431,COUNTIF($E$108:$F967,"")-COUNT($H$108:$H967)+1,0)=D967,"",INDEX(Mal!$F$9:$F$431,COUNTIF($E$108:$F967,"")-COUNT($H$108:$H967)+1,0)),"")</f>
        <v>#N/A</v>
      </c>
      <c r="E968" s="39" t="e">
        <f>IF(AND(E967="",$H968=$H967),"",IF(VLOOKUP(H968,Mal!$A$9:$B$431,2,0)='Sales Orders'!E967,"",VLOOKUP($H968,Mal!$A$9:$B$431,2,0)))</f>
        <v>#N/A</v>
      </c>
      <c r="F968" s="39" t="e">
        <f>IF($E968="",IF(INDEX(Mal!$C$9:$C$431,COUNTIF($E$108:$F967,"")-COUNT($H$108:$H967)+1,0)=F967,"",INDEX(Mal!$C$9:$C$431,COUNTIF($E$108:$F967,"")-COUNT($H$108:$H967)+1,0)),"")</f>
        <v>#N/A</v>
      </c>
      <c r="G968" s="39" t="e">
        <f t="shared" si="55"/>
        <v>#N/A</v>
      </c>
      <c r="H968" s="39">
        <f>IF(COUNTIF(Mal!$A$9:$A$431,'Sales Orders'!H967)+COUNTIFS(Mal!$A$9:$A$431,H967,Mal!$B$9:$B$431,"&lt;&gt;")+COUNTIFS(Mal!$A$9:$A$431,H967,Mal!$C$9:$C$431,"&lt;&gt;")=COUNTIF('Sales Orders'!$H$108:H967,'Sales Orders'!H967),'Sales Orders'!H967+1,'Sales Orders'!H967)</f>
        <v>2</v>
      </c>
      <c r="I968" s="39" t="e">
        <f>IF(E968="","",IF(Mal!$C$5="","",Mal!$C$5))</f>
        <v>#N/A</v>
      </c>
      <c r="J968" s="39" t="e">
        <f>IF(AND(J967="",$H968=$H967),"",IF(VLOOKUP($H968,Mal!$A$9:$H$431,7,0)='Sales Orders'!J967,"",VLOOKUP($H968,Mal!$A$9:$H$431,7,0)))</f>
        <v>#N/A</v>
      </c>
      <c r="K968" s="39" t="e">
        <f>IF(AND(K967="",$H968=$H967),"",IF(VLOOKUP($H968,Mal!$A$9:$H$431,8,0)='Sales Orders'!K967,"",VLOOKUP($H968,Mal!$A$9:$H$431,8,0)))</f>
        <v>#N/A</v>
      </c>
      <c r="L968" s="39" t="e">
        <f>IF(E968="","",IF(Mal!$C$6="","",Mal!$C$6))</f>
        <v>#N/A</v>
      </c>
      <c r="M968" s="39" t="e">
        <f>IF($E968="",IF(INDEX(Mal!K$9:K$431,COUNTIF($E$108:$F967,"")-COUNT($H$108:$H967)+1,0)=M967,"",INDEX(Mal!K$9:K$431,COUNTIF($E$108:$F967,"")-COUNT($H$108:$H967)+1,0)),"")</f>
        <v>#N/A</v>
      </c>
      <c r="N968" s="39" t="e">
        <f>IF($E968="",IF(INDEX(Mal!L$9:L$431,COUNTIF($E$108:$F967,"")-COUNT($H$108:$H967)+1,0)=N967,"",INDEX(Mal!L$9:L$431,COUNTIF($E$108:$F967,"")-COUNT($H$108:$H967)+1,0)),"")</f>
        <v>#N/A</v>
      </c>
      <c r="O968" s="39" t="e">
        <f>IF($E968="",IF(INDEX(Mal!M$9:M$431,COUNTIF($E$108:$F967,"")-COUNT($H$108:$H967)+1,0)=O967,"",INDEX(Mal!M$9:M$431,COUNTIF($E$108:$F967,"")-COUNT($H$108:$H967)+1,0)),"")</f>
        <v>#N/A</v>
      </c>
      <c r="P968" s="39" t="e">
        <f>IF($E968="",IF(INDEX(Mal!N$9:N$431,COUNTIF($E$108:$F967,"")-COUNT($H$108:$H967)+1,0)=P967,"",INDEX(Mal!N$9:N$431,COUNTIF($E$108:$F967,"")-COUNT($H$108:$H967)+1,0)),"")</f>
        <v>#N/A</v>
      </c>
      <c r="Q968" s="39" t="e">
        <f>IF($E968="",IF(INDEX(Mal!O$9:O$431,COUNTIF($E$108:$F967,"")-COUNT($H$108:$H967)+1,0)=Q967,"",INDEX(Mal!O$9:O$431,COUNTIF($E$108:$F967,"")-COUNT($H$108:$H967)+1,0)),"")</f>
        <v>#N/A</v>
      </c>
      <c r="R968" s="39" t="e">
        <f>IF($E968="",IF(INDEX(Mal!P$9:P$431,COUNTIF($E$108:$F967,"")-COUNT($H$108:$H967)+1,0)=R967,"",INDEX(Mal!P$9:P$431,COUNTIF($E$108:$F967,"")-COUNT($H$108:$H967)+1,0)),"")</f>
        <v>#N/A</v>
      </c>
      <c r="S968" s="39" t="e">
        <f>IF($E968="",IF(INDEX(Mal!Q$9:Q$431,COUNTIF($E$108:$F967,"")-COUNT($H$108:$H967)+1,0)=S967,"",INDEX(Mal!Q$9:Q$431,COUNTIF($E$108:$F967,"")-COUNT($H$108:$H967)+1,0)),"")</f>
        <v>#N/A</v>
      </c>
      <c r="T968" s="39" t="e">
        <f>IF($E968="",IF(INDEX(Mal!R$9:R$431,COUNTIF($E$108:$F967,"")-COUNT($H$108:$H967)+1,0)=T967,"",INDEX(Mal!R$9:R$431,COUNTIF($E$108:$F967,"")-COUNT($H$108:$H967)+1,0)),"")</f>
        <v>#N/A</v>
      </c>
      <c r="U968" s="39" t="e">
        <f>IF($E968="",IF(INDEX(Mal!S$9:S$431,COUNTIF($E$108:$F967,"")-COUNT($H$108:$H967)+1,0)=U967,"",INDEX(Mal!S$9:S$431,COUNTIF($E$108:$F967,"")-COUNT($H$108:$H967)+1,0)),"")</f>
        <v>#N/A</v>
      </c>
      <c r="V968" s="39" t="e">
        <f t="shared" si="52"/>
        <v>#N/A</v>
      </c>
      <c r="W968" s="39" t="e">
        <f>IF(IF(AND(E968="",F968=""),INDEX(Mal!I$9:I$431,(COUNT($H$108:$H968)-COUNTIF($V$108:$V968,"")),0),"")="","",IF(AND(E968="",F968=""),INDEX(Mal!I$9:I$431,(COUNT($H$108:$H968)-COUNTIF($V$108:$V968,"")),0),""))</f>
        <v>#N/A</v>
      </c>
      <c r="X968" s="39" t="e">
        <f>IF($E968="",IF(INDEX(Mal!J$9:J$431,COUNTIF($E$108:$F967,"")-COUNT($H$108:$H967)+1,0)=X967,"",INDEX(Mal!J$9:J$431,COUNTIF($E$108:$F967,"")-COUNT($H$108:$H967)+1,0)),"")</f>
        <v>#N/A</v>
      </c>
      <c r="Y968" s="39" t="e">
        <f>IF(AND(Y967="",$H968=$H967),"",IF(VLOOKUP($H968,Mal!$A$9:$T$431,20,0)='Sales Orders'!Y967,"",VLOOKUP($H968,Mal!$A$9:$T$431,20,0)))</f>
        <v>#N/A</v>
      </c>
      <c r="Z968" s="39" t="e">
        <f t="shared" si="53"/>
        <v>#N/A</v>
      </c>
    </row>
    <row r="969" spans="1:26">
      <c r="A969" t="str">
        <f>IFERROR(IF(VLOOKUP(H969,Mal!$A$9:$A$431,1,0),"","END"),"END")</f>
        <v>END</v>
      </c>
      <c r="B969" s="39" t="e">
        <f>IF($E969="",IF(INDEX(Mal!$D$9:$D$431,COUNTIF($E$108:$F968,"")-COUNT($H$108:$H968)+1,0)=B968,"",INDEX(Mal!$D$9:$D$431,COUNTIF($E$108:$F968,"")-COUNT($H$108:$H968)+1,0)),"")</f>
        <v>#N/A</v>
      </c>
      <c r="C969" s="39" t="e">
        <f t="shared" si="54"/>
        <v>#N/A</v>
      </c>
      <c r="D969" s="39" t="e">
        <f>IF($E969="",IF(INDEX(Mal!$F$9:$F$431,COUNTIF($E$108:$F968,"")-COUNT($H$108:$H968)+1,0)=D968,"",INDEX(Mal!$F$9:$F$431,COUNTIF($E$108:$F968,"")-COUNT($H$108:$H968)+1,0)),"")</f>
        <v>#N/A</v>
      </c>
      <c r="E969" s="39" t="e">
        <f>IF(AND(E968="",$H969=$H968),"",IF(VLOOKUP(H969,Mal!$A$9:$B$431,2,0)='Sales Orders'!E968,"",VLOOKUP($H969,Mal!$A$9:$B$431,2,0)))</f>
        <v>#N/A</v>
      </c>
      <c r="F969" s="39" t="e">
        <f>IF($E969="",IF(INDEX(Mal!$C$9:$C$431,COUNTIF($E$108:$F968,"")-COUNT($H$108:$H968)+1,0)=F968,"",INDEX(Mal!$C$9:$C$431,COUNTIF($E$108:$F968,"")-COUNT($H$108:$H968)+1,0)),"")</f>
        <v>#N/A</v>
      </c>
      <c r="G969" s="39" t="e">
        <f t="shared" si="55"/>
        <v>#N/A</v>
      </c>
      <c r="H969" s="39">
        <f>IF(COUNTIF(Mal!$A$9:$A$431,'Sales Orders'!H968)+COUNTIFS(Mal!$A$9:$A$431,H968,Mal!$B$9:$B$431,"&lt;&gt;")+COUNTIFS(Mal!$A$9:$A$431,H968,Mal!$C$9:$C$431,"&lt;&gt;")=COUNTIF('Sales Orders'!$H$108:H968,'Sales Orders'!H968),'Sales Orders'!H968+1,'Sales Orders'!H968)</f>
        <v>2</v>
      </c>
      <c r="I969" s="39" t="e">
        <f>IF(E969="","",IF(Mal!$C$5="","",Mal!$C$5))</f>
        <v>#N/A</v>
      </c>
      <c r="J969" s="39" t="e">
        <f>IF(AND(J968="",$H969=$H968),"",IF(VLOOKUP($H969,Mal!$A$9:$H$431,7,0)='Sales Orders'!J968,"",VLOOKUP($H969,Mal!$A$9:$H$431,7,0)))</f>
        <v>#N/A</v>
      </c>
      <c r="K969" s="39" t="e">
        <f>IF(AND(K968="",$H969=$H968),"",IF(VLOOKUP($H969,Mal!$A$9:$H$431,8,0)='Sales Orders'!K968,"",VLOOKUP($H969,Mal!$A$9:$H$431,8,0)))</f>
        <v>#N/A</v>
      </c>
      <c r="L969" s="39" t="e">
        <f>IF(E969="","",IF(Mal!$C$6="","",Mal!$C$6))</f>
        <v>#N/A</v>
      </c>
      <c r="M969" s="39" t="e">
        <f>IF($E969="",IF(INDEX(Mal!K$9:K$431,COUNTIF($E$108:$F968,"")-COUNT($H$108:$H968)+1,0)=M968,"",INDEX(Mal!K$9:K$431,COUNTIF($E$108:$F968,"")-COUNT($H$108:$H968)+1,0)),"")</f>
        <v>#N/A</v>
      </c>
      <c r="N969" s="39" t="e">
        <f>IF($E969="",IF(INDEX(Mal!L$9:L$431,COUNTIF($E$108:$F968,"")-COUNT($H$108:$H968)+1,0)=N968,"",INDEX(Mal!L$9:L$431,COUNTIF($E$108:$F968,"")-COUNT($H$108:$H968)+1,0)),"")</f>
        <v>#N/A</v>
      </c>
      <c r="O969" s="39" t="e">
        <f>IF($E969="",IF(INDEX(Mal!M$9:M$431,COUNTIF($E$108:$F968,"")-COUNT($H$108:$H968)+1,0)=O968,"",INDEX(Mal!M$9:M$431,COUNTIF($E$108:$F968,"")-COUNT($H$108:$H968)+1,0)),"")</f>
        <v>#N/A</v>
      </c>
      <c r="P969" s="39" t="e">
        <f>IF($E969="",IF(INDEX(Mal!N$9:N$431,COUNTIF($E$108:$F968,"")-COUNT($H$108:$H968)+1,0)=P968,"",INDEX(Mal!N$9:N$431,COUNTIF($E$108:$F968,"")-COUNT($H$108:$H968)+1,0)),"")</f>
        <v>#N/A</v>
      </c>
      <c r="Q969" s="39" t="e">
        <f>IF($E969="",IF(INDEX(Mal!O$9:O$431,COUNTIF($E$108:$F968,"")-COUNT($H$108:$H968)+1,0)=Q968,"",INDEX(Mal!O$9:O$431,COUNTIF($E$108:$F968,"")-COUNT($H$108:$H968)+1,0)),"")</f>
        <v>#N/A</v>
      </c>
      <c r="R969" s="39" t="e">
        <f>IF($E969="",IF(INDEX(Mal!P$9:P$431,COUNTIF($E$108:$F968,"")-COUNT($H$108:$H968)+1,0)=R968,"",INDEX(Mal!P$9:P$431,COUNTIF($E$108:$F968,"")-COUNT($H$108:$H968)+1,0)),"")</f>
        <v>#N/A</v>
      </c>
      <c r="S969" s="39" t="e">
        <f>IF($E969="",IF(INDEX(Mal!Q$9:Q$431,COUNTIF($E$108:$F968,"")-COUNT($H$108:$H968)+1,0)=S968,"",INDEX(Mal!Q$9:Q$431,COUNTIF($E$108:$F968,"")-COUNT($H$108:$H968)+1,0)),"")</f>
        <v>#N/A</v>
      </c>
      <c r="T969" s="39" t="e">
        <f>IF($E969="",IF(INDEX(Mal!R$9:R$431,COUNTIF($E$108:$F968,"")-COUNT($H$108:$H968)+1,0)=T968,"",INDEX(Mal!R$9:R$431,COUNTIF($E$108:$F968,"")-COUNT($H$108:$H968)+1,0)),"")</f>
        <v>#N/A</v>
      </c>
      <c r="U969" s="39" t="e">
        <f>IF($E969="",IF(INDEX(Mal!S$9:S$431,COUNTIF($E$108:$F968,"")-COUNT($H$108:$H968)+1,0)=U968,"",INDEX(Mal!S$9:S$431,COUNTIF($E$108:$F968,"")-COUNT($H$108:$H968)+1,0)),"")</f>
        <v>#N/A</v>
      </c>
      <c r="V969" s="39" t="e">
        <f t="shared" si="52"/>
        <v>#N/A</v>
      </c>
      <c r="W969" s="39" t="e">
        <f>IF(IF(AND(E969="",F969=""),INDEX(Mal!I$9:I$431,(COUNT($H$108:$H969)-COUNTIF($V$108:$V969,"")),0),"")="","",IF(AND(E969="",F969=""),INDEX(Mal!I$9:I$431,(COUNT($H$108:$H969)-COUNTIF($V$108:$V969,"")),0),""))</f>
        <v>#N/A</v>
      </c>
      <c r="X969" s="39" t="e">
        <f>IF($E969="",IF(INDEX(Mal!J$9:J$431,COUNTIF($E$108:$F968,"")-COUNT($H$108:$H968)+1,0)=X968,"",INDEX(Mal!J$9:J$431,COUNTIF($E$108:$F968,"")-COUNT($H$108:$H968)+1,0)),"")</f>
        <v>#N/A</v>
      </c>
      <c r="Y969" s="39" t="e">
        <f>IF(AND(Y968="",$H969=$H968),"",IF(VLOOKUP($H969,Mal!$A$9:$T$431,20,0)='Sales Orders'!Y968,"",VLOOKUP($H969,Mal!$A$9:$T$431,20,0)))</f>
        <v>#N/A</v>
      </c>
      <c r="Z969" s="39" t="e">
        <f t="shared" si="53"/>
        <v>#N/A</v>
      </c>
    </row>
    <row r="970" spans="1:26">
      <c r="A970" t="str">
        <f>IFERROR(IF(VLOOKUP(H970,Mal!$A$9:$A$431,1,0),"","END"),"END")</f>
        <v>END</v>
      </c>
      <c r="B970" s="39" t="e">
        <f>IF($E970="",IF(INDEX(Mal!$D$9:$D$431,COUNTIF($E$108:$F969,"")-COUNT($H$108:$H969)+1,0)=B969,"",INDEX(Mal!$D$9:$D$431,COUNTIF($E$108:$F969,"")-COUNT($H$108:$H969)+1,0)),"")</f>
        <v>#N/A</v>
      </c>
      <c r="C970" s="39" t="e">
        <f t="shared" si="54"/>
        <v>#N/A</v>
      </c>
      <c r="D970" s="39" t="e">
        <f>IF($E970="",IF(INDEX(Mal!$F$9:$F$431,COUNTIF($E$108:$F969,"")-COUNT($H$108:$H969)+1,0)=D969,"",INDEX(Mal!$F$9:$F$431,COUNTIF($E$108:$F969,"")-COUNT($H$108:$H969)+1,0)),"")</f>
        <v>#N/A</v>
      </c>
      <c r="E970" s="39" t="e">
        <f>IF(AND(E969="",$H970=$H969),"",IF(VLOOKUP(H970,Mal!$A$9:$B$431,2,0)='Sales Orders'!E969,"",VLOOKUP($H970,Mal!$A$9:$B$431,2,0)))</f>
        <v>#N/A</v>
      </c>
      <c r="F970" s="39" t="e">
        <f>IF($E970="",IF(INDEX(Mal!$C$9:$C$431,COUNTIF($E$108:$F969,"")-COUNT($H$108:$H969)+1,0)=F969,"",INDEX(Mal!$C$9:$C$431,COUNTIF($E$108:$F969,"")-COUNT($H$108:$H969)+1,0)),"")</f>
        <v>#N/A</v>
      </c>
      <c r="G970" s="39" t="e">
        <f t="shared" si="55"/>
        <v>#N/A</v>
      </c>
      <c r="H970" s="39">
        <f>IF(COUNTIF(Mal!$A$9:$A$431,'Sales Orders'!H969)+COUNTIFS(Mal!$A$9:$A$431,H969,Mal!$B$9:$B$431,"&lt;&gt;")+COUNTIFS(Mal!$A$9:$A$431,H969,Mal!$C$9:$C$431,"&lt;&gt;")=COUNTIF('Sales Orders'!$H$108:H969,'Sales Orders'!H969),'Sales Orders'!H969+1,'Sales Orders'!H969)</f>
        <v>2</v>
      </c>
      <c r="I970" s="39" t="e">
        <f>IF(E970="","",IF(Mal!$C$5="","",Mal!$C$5))</f>
        <v>#N/A</v>
      </c>
      <c r="J970" s="39" t="e">
        <f>IF(AND(J969="",$H970=$H969),"",IF(VLOOKUP($H970,Mal!$A$9:$H$431,7,0)='Sales Orders'!J969,"",VLOOKUP($H970,Mal!$A$9:$H$431,7,0)))</f>
        <v>#N/A</v>
      </c>
      <c r="K970" s="39" t="e">
        <f>IF(AND(K969="",$H970=$H969),"",IF(VLOOKUP($H970,Mal!$A$9:$H$431,8,0)='Sales Orders'!K969,"",VLOOKUP($H970,Mal!$A$9:$H$431,8,0)))</f>
        <v>#N/A</v>
      </c>
      <c r="L970" s="39" t="e">
        <f>IF(E970="","",IF(Mal!$C$6="","",Mal!$C$6))</f>
        <v>#N/A</v>
      </c>
      <c r="M970" s="39" t="e">
        <f>IF($E970="",IF(INDEX(Mal!K$9:K$431,COUNTIF($E$108:$F969,"")-COUNT($H$108:$H969)+1,0)=M969,"",INDEX(Mal!K$9:K$431,COUNTIF($E$108:$F969,"")-COUNT($H$108:$H969)+1,0)),"")</f>
        <v>#N/A</v>
      </c>
      <c r="N970" s="39" t="e">
        <f>IF($E970="",IF(INDEX(Mal!L$9:L$431,COUNTIF($E$108:$F969,"")-COUNT($H$108:$H969)+1,0)=N969,"",INDEX(Mal!L$9:L$431,COUNTIF($E$108:$F969,"")-COUNT($H$108:$H969)+1,0)),"")</f>
        <v>#N/A</v>
      </c>
      <c r="O970" s="39" t="e">
        <f>IF($E970="",IF(INDEX(Mal!M$9:M$431,COUNTIF($E$108:$F969,"")-COUNT($H$108:$H969)+1,0)=O969,"",INDEX(Mal!M$9:M$431,COUNTIF($E$108:$F969,"")-COUNT($H$108:$H969)+1,0)),"")</f>
        <v>#N/A</v>
      </c>
      <c r="P970" s="39" t="e">
        <f>IF($E970="",IF(INDEX(Mal!N$9:N$431,COUNTIF($E$108:$F969,"")-COUNT($H$108:$H969)+1,0)=P969,"",INDEX(Mal!N$9:N$431,COUNTIF($E$108:$F969,"")-COUNT($H$108:$H969)+1,0)),"")</f>
        <v>#N/A</v>
      </c>
      <c r="Q970" s="39" t="e">
        <f>IF($E970="",IF(INDEX(Mal!O$9:O$431,COUNTIF($E$108:$F969,"")-COUNT($H$108:$H969)+1,0)=Q969,"",INDEX(Mal!O$9:O$431,COUNTIF($E$108:$F969,"")-COUNT($H$108:$H969)+1,0)),"")</f>
        <v>#N/A</v>
      </c>
      <c r="R970" s="39" t="e">
        <f>IF($E970="",IF(INDEX(Mal!P$9:P$431,COUNTIF($E$108:$F969,"")-COUNT($H$108:$H969)+1,0)=R969,"",INDEX(Mal!P$9:P$431,COUNTIF($E$108:$F969,"")-COUNT($H$108:$H969)+1,0)),"")</f>
        <v>#N/A</v>
      </c>
      <c r="S970" s="39" t="e">
        <f>IF($E970="",IF(INDEX(Mal!Q$9:Q$431,COUNTIF($E$108:$F969,"")-COUNT($H$108:$H969)+1,0)=S969,"",INDEX(Mal!Q$9:Q$431,COUNTIF($E$108:$F969,"")-COUNT($H$108:$H969)+1,0)),"")</f>
        <v>#N/A</v>
      </c>
      <c r="T970" s="39" t="e">
        <f>IF($E970="",IF(INDEX(Mal!R$9:R$431,COUNTIF($E$108:$F969,"")-COUNT($H$108:$H969)+1,0)=T969,"",INDEX(Mal!R$9:R$431,COUNTIF($E$108:$F969,"")-COUNT($H$108:$H969)+1,0)),"")</f>
        <v>#N/A</v>
      </c>
      <c r="U970" s="39" t="e">
        <f>IF($E970="",IF(INDEX(Mal!S$9:S$431,COUNTIF($E$108:$F969,"")-COUNT($H$108:$H969)+1,0)=U969,"",INDEX(Mal!S$9:S$431,COUNTIF($E$108:$F969,"")-COUNT($H$108:$H969)+1,0)),"")</f>
        <v>#N/A</v>
      </c>
      <c r="V970" s="39" t="e">
        <f t="shared" si="52"/>
        <v>#N/A</v>
      </c>
      <c r="W970" s="39" t="e">
        <f>IF(IF(AND(E970="",F970=""),INDEX(Mal!I$9:I$431,(COUNT($H$108:$H970)-COUNTIF($V$108:$V970,"")),0),"")="","",IF(AND(E970="",F970=""),INDEX(Mal!I$9:I$431,(COUNT($H$108:$H970)-COUNTIF($V$108:$V970,"")),0),""))</f>
        <v>#N/A</v>
      </c>
      <c r="X970" s="39" t="e">
        <f>IF($E970="",IF(INDEX(Mal!J$9:J$431,COUNTIF($E$108:$F969,"")-COUNT($H$108:$H969)+1,0)=X969,"",INDEX(Mal!J$9:J$431,COUNTIF($E$108:$F969,"")-COUNT($H$108:$H969)+1,0)),"")</f>
        <v>#N/A</v>
      </c>
      <c r="Y970" s="39" t="e">
        <f>IF(AND(Y969="",$H970=$H969),"",IF(VLOOKUP($H970,Mal!$A$9:$T$431,20,0)='Sales Orders'!Y969,"",VLOOKUP($H970,Mal!$A$9:$T$431,20,0)))</f>
        <v>#N/A</v>
      </c>
      <c r="Z970" s="39" t="e">
        <f t="shared" si="53"/>
        <v>#N/A</v>
      </c>
    </row>
    <row r="971" spans="1:26">
      <c r="A971" t="str">
        <f>IFERROR(IF(VLOOKUP(H971,Mal!$A$9:$A$431,1,0),"","END"),"END")</f>
        <v>END</v>
      </c>
      <c r="B971" s="39" t="e">
        <f>IF($E971="",IF(INDEX(Mal!$D$9:$D$431,COUNTIF($E$108:$F970,"")-COUNT($H$108:$H970)+1,0)=B970,"",INDEX(Mal!$D$9:$D$431,COUNTIF($E$108:$F970,"")-COUNT($H$108:$H970)+1,0)),"")</f>
        <v>#N/A</v>
      </c>
      <c r="C971" s="39" t="e">
        <f t="shared" si="54"/>
        <v>#N/A</v>
      </c>
      <c r="D971" s="39" t="e">
        <f>IF($E971="",IF(INDEX(Mal!$F$9:$F$431,COUNTIF($E$108:$F970,"")-COUNT($H$108:$H970)+1,0)=D970,"",INDEX(Mal!$F$9:$F$431,COUNTIF($E$108:$F970,"")-COUNT($H$108:$H970)+1,0)),"")</f>
        <v>#N/A</v>
      </c>
      <c r="E971" s="39" t="e">
        <f>IF(AND(E970="",$H971=$H970),"",IF(VLOOKUP(H971,Mal!$A$9:$B$431,2,0)='Sales Orders'!E970,"",VLOOKUP($H971,Mal!$A$9:$B$431,2,0)))</f>
        <v>#N/A</v>
      </c>
      <c r="F971" s="39" t="e">
        <f>IF($E971="",IF(INDEX(Mal!$C$9:$C$431,COUNTIF($E$108:$F970,"")-COUNT($H$108:$H970)+1,0)=F970,"",INDEX(Mal!$C$9:$C$431,COUNTIF($E$108:$F970,"")-COUNT($H$108:$H970)+1,0)),"")</f>
        <v>#N/A</v>
      </c>
      <c r="G971" s="39" t="e">
        <f t="shared" si="55"/>
        <v>#N/A</v>
      </c>
      <c r="H971" s="39">
        <f>IF(COUNTIF(Mal!$A$9:$A$431,'Sales Orders'!H970)+COUNTIFS(Mal!$A$9:$A$431,H970,Mal!$B$9:$B$431,"&lt;&gt;")+COUNTIFS(Mal!$A$9:$A$431,H970,Mal!$C$9:$C$431,"&lt;&gt;")=COUNTIF('Sales Orders'!$H$108:H970,'Sales Orders'!H970),'Sales Orders'!H970+1,'Sales Orders'!H970)</f>
        <v>2</v>
      </c>
      <c r="I971" s="39" t="e">
        <f>IF(E971="","",IF(Mal!$C$5="","",Mal!$C$5))</f>
        <v>#N/A</v>
      </c>
      <c r="J971" s="39" t="e">
        <f>IF(AND(J970="",$H971=$H970),"",IF(VLOOKUP($H971,Mal!$A$9:$H$431,7,0)='Sales Orders'!J970,"",VLOOKUP($H971,Mal!$A$9:$H$431,7,0)))</f>
        <v>#N/A</v>
      </c>
      <c r="K971" s="39" t="e">
        <f>IF(AND(K970="",$H971=$H970),"",IF(VLOOKUP($H971,Mal!$A$9:$H$431,8,0)='Sales Orders'!K970,"",VLOOKUP($H971,Mal!$A$9:$H$431,8,0)))</f>
        <v>#N/A</v>
      </c>
      <c r="L971" s="39" t="e">
        <f>IF(E971="","",IF(Mal!$C$6="","",Mal!$C$6))</f>
        <v>#N/A</v>
      </c>
      <c r="M971" s="39" t="e">
        <f>IF($E971="",IF(INDEX(Mal!K$9:K$431,COUNTIF($E$108:$F970,"")-COUNT($H$108:$H970)+1,0)=M970,"",INDEX(Mal!K$9:K$431,COUNTIF($E$108:$F970,"")-COUNT($H$108:$H970)+1,0)),"")</f>
        <v>#N/A</v>
      </c>
      <c r="N971" s="39" t="e">
        <f>IF($E971="",IF(INDEX(Mal!L$9:L$431,COUNTIF($E$108:$F970,"")-COUNT($H$108:$H970)+1,0)=N970,"",INDEX(Mal!L$9:L$431,COUNTIF($E$108:$F970,"")-COUNT($H$108:$H970)+1,0)),"")</f>
        <v>#N/A</v>
      </c>
      <c r="O971" s="39" t="e">
        <f>IF($E971="",IF(INDEX(Mal!M$9:M$431,COUNTIF($E$108:$F970,"")-COUNT($H$108:$H970)+1,0)=O970,"",INDEX(Mal!M$9:M$431,COUNTIF($E$108:$F970,"")-COUNT($H$108:$H970)+1,0)),"")</f>
        <v>#N/A</v>
      </c>
      <c r="P971" s="39" t="e">
        <f>IF($E971="",IF(INDEX(Mal!N$9:N$431,COUNTIF($E$108:$F970,"")-COUNT($H$108:$H970)+1,0)=P970,"",INDEX(Mal!N$9:N$431,COUNTIF($E$108:$F970,"")-COUNT($H$108:$H970)+1,0)),"")</f>
        <v>#N/A</v>
      </c>
      <c r="Q971" s="39" t="e">
        <f>IF($E971="",IF(INDEX(Mal!O$9:O$431,COUNTIF($E$108:$F970,"")-COUNT($H$108:$H970)+1,0)=Q970,"",INDEX(Mal!O$9:O$431,COUNTIF($E$108:$F970,"")-COUNT($H$108:$H970)+1,0)),"")</f>
        <v>#N/A</v>
      </c>
      <c r="R971" s="39" t="e">
        <f>IF($E971="",IF(INDEX(Mal!P$9:P$431,COUNTIF($E$108:$F970,"")-COUNT($H$108:$H970)+1,0)=R970,"",INDEX(Mal!P$9:P$431,COUNTIF($E$108:$F970,"")-COUNT($H$108:$H970)+1,0)),"")</f>
        <v>#N/A</v>
      </c>
      <c r="S971" s="39" t="e">
        <f>IF($E971="",IF(INDEX(Mal!Q$9:Q$431,COUNTIF($E$108:$F970,"")-COUNT($H$108:$H970)+1,0)=S970,"",INDEX(Mal!Q$9:Q$431,COUNTIF($E$108:$F970,"")-COUNT($H$108:$H970)+1,0)),"")</f>
        <v>#N/A</v>
      </c>
      <c r="T971" s="39" t="e">
        <f>IF($E971="",IF(INDEX(Mal!R$9:R$431,COUNTIF($E$108:$F970,"")-COUNT($H$108:$H970)+1,0)=T970,"",INDEX(Mal!R$9:R$431,COUNTIF($E$108:$F970,"")-COUNT($H$108:$H970)+1,0)),"")</f>
        <v>#N/A</v>
      </c>
      <c r="U971" s="39" t="e">
        <f>IF($E971="",IF(INDEX(Mal!S$9:S$431,COUNTIF($E$108:$F970,"")-COUNT($H$108:$H970)+1,0)=U970,"",INDEX(Mal!S$9:S$431,COUNTIF($E$108:$F970,"")-COUNT($H$108:$H970)+1,0)),"")</f>
        <v>#N/A</v>
      </c>
      <c r="V971" s="39" t="e">
        <f t="shared" si="52"/>
        <v>#N/A</v>
      </c>
      <c r="W971" s="39" t="e">
        <f>IF(IF(AND(E971="",F971=""),INDEX(Mal!I$9:I$431,(COUNT($H$108:$H971)-COUNTIF($V$108:$V971,"")),0),"")="","",IF(AND(E971="",F971=""),INDEX(Mal!I$9:I$431,(COUNT($H$108:$H971)-COUNTIF($V$108:$V971,"")),0),""))</f>
        <v>#N/A</v>
      </c>
      <c r="X971" s="39" t="e">
        <f>IF($E971="",IF(INDEX(Mal!J$9:J$431,COUNTIF($E$108:$F970,"")-COUNT($H$108:$H970)+1,0)=X970,"",INDEX(Mal!J$9:J$431,COUNTIF($E$108:$F970,"")-COUNT($H$108:$H970)+1,0)),"")</f>
        <v>#N/A</v>
      </c>
      <c r="Y971" s="39" t="e">
        <f>IF(AND(Y970="",$H971=$H970),"",IF(VLOOKUP($H971,Mal!$A$9:$T$431,20,0)='Sales Orders'!Y970,"",VLOOKUP($H971,Mal!$A$9:$T$431,20,0)))</f>
        <v>#N/A</v>
      </c>
      <c r="Z971" s="39" t="e">
        <f t="shared" si="53"/>
        <v>#N/A</v>
      </c>
    </row>
    <row r="972" spans="1:26">
      <c r="A972" t="str">
        <f>IFERROR(IF(VLOOKUP(H972,Mal!$A$9:$A$431,1,0),"","END"),"END")</f>
        <v>END</v>
      </c>
      <c r="B972" s="39" t="e">
        <f>IF($E972="",IF(INDEX(Mal!$D$9:$D$431,COUNTIF($E$108:$F971,"")-COUNT($H$108:$H971)+1,0)=B971,"",INDEX(Mal!$D$9:$D$431,COUNTIF($E$108:$F971,"")-COUNT($H$108:$H971)+1,0)),"")</f>
        <v>#N/A</v>
      </c>
      <c r="C972" s="39" t="e">
        <f t="shared" si="54"/>
        <v>#N/A</v>
      </c>
      <c r="D972" s="39" t="e">
        <f>IF($E972="",IF(INDEX(Mal!$F$9:$F$431,COUNTIF($E$108:$F971,"")-COUNT($H$108:$H971)+1,0)=D971,"",INDEX(Mal!$F$9:$F$431,COUNTIF($E$108:$F971,"")-COUNT($H$108:$H971)+1,0)),"")</f>
        <v>#N/A</v>
      </c>
      <c r="E972" s="39" t="e">
        <f>IF(AND(E971="",$H972=$H971),"",IF(VLOOKUP(H972,Mal!$A$9:$B$431,2,0)='Sales Orders'!E971,"",VLOOKUP($H972,Mal!$A$9:$B$431,2,0)))</f>
        <v>#N/A</v>
      </c>
      <c r="F972" s="39" t="e">
        <f>IF($E972="",IF(INDEX(Mal!$C$9:$C$431,COUNTIF($E$108:$F971,"")-COUNT($H$108:$H971)+1,0)=F971,"",INDEX(Mal!$C$9:$C$431,COUNTIF($E$108:$F971,"")-COUNT($H$108:$H971)+1,0)),"")</f>
        <v>#N/A</v>
      </c>
      <c r="G972" s="39" t="e">
        <f t="shared" si="55"/>
        <v>#N/A</v>
      </c>
      <c r="H972" s="39">
        <f>IF(COUNTIF(Mal!$A$9:$A$431,'Sales Orders'!H971)+COUNTIFS(Mal!$A$9:$A$431,H971,Mal!$B$9:$B$431,"&lt;&gt;")+COUNTIFS(Mal!$A$9:$A$431,H971,Mal!$C$9:$C$431,"&lt;&gt;")=COUNTIF('Sales Orders'!$H$108:H971,'Sales Orders'!H971),'Sales Orders'!H971+1,'Sales Orders'!H971)</f>
        <v>2</v>
      </c>
      <c r="I972" s="39" t="e">
        <f>IF(E972="","",IF(Mal!$C$5="","",Mal!$C$5))</f>
        <v>#N/A</v>
      </c>
      <c r="J972" s="39" t="e">
        <f>IF(AND(J971="",$H972=$H971),"",IF(VLOOKUP($H972,Mal!$A$9:$H$431,7,0)='Sales Orders'!J971,"",VLOOKUP($H972,Mal!$A$9:$H$431,7,0)))</f>
        <v>#N/A</v>
      </c>
      <c r="K972" s="39" t="e">
        <f>IF(AND(K971="",$H972=$H971),"",IF(VLOOKUP($H972,Mal!$A$9:$H$431,8,0)='Sales Orders'!K971,"",VLOOKUP($H972,Mal!$A$9:$H$431,8,0)))</f>
        <v>#N/A</v>
      </c>
      <c r="L972" s="39" t="e">
        <f>IF(E972="","",IF(Mal!$C$6="","",Mal!$C$6))</f>
        <v>#N/A</v>
      </c>
      <c r="M972" s="39" t="e">
        <f>IF($E972="",IF(INDEX(Mal!K$9:K$431,COUNTIF($E$108:$F971,"")-COUNT($H$108:$H971)+1,0)=M971,"",INDEX(Mal!K$9:K$431,COUNTIF($E$108:$F971,"")-COUNT($H$108:$H971)+1,0)),"")</f>
        <v>#N/A</v>
      </c>
      <c r="N972" s="39" t="e">
        <f>IF($E972="",IF(INDEX(Mal!L$9:L$431,COUNTIF($E$108:$F971,"")-COUNT($H$108:$H971)+1,0)=N971,"",INDEX(Mal!L$9:L$431,COUNTIF($E$108:$F971,"")-COUNT($H$108:$H971)+1,0)),"")</f>
        <v>#N/A</v>
      </c>
      <c r="O972" s="39" t="e">
        <f>IF($E972="",IF(INDEX(Mal!M$9:M$431,COUNTIF($E$108:$F971,"")-COUNT($H$108:$H971)+1,0)=O971,"",INDEX(Mal!M$9:M$431,COUNTIF($E$108:$F971,"")-COUNT($H$108:$H971)+1,0)),"")</f>
        <v>#N/A</v>
      </c>
      <c r="P972" s="39" t="e">
        <f>IF($E972="",IF(INDEX(Mal!N$9:N$431,COUNTIF($E$108:$F971,"")-COUNT($H$108:$H971)+1,0)=P971,"",INDEX(Mal!N$9:N$431,COUNTIF($E$108:$F971,"")-COUNT($H$108:$H971)+1,0)),"")</f>
        <v>#N/A</v>
      </c>
      <c r="Q972" s="39" t="e">
        <f>IF($E972="",IF(INDEX(Mal!O$9:O$431,COUNTIF($E$108:$F971,"")-COUNT($H$108:$H971)+1,0)=Q971,"",INDEX(Mal!O$9:O$431,COUNTIF($E$108:$F971,"")-COUNT($H$108:$H971)+1,0)),"")</f>
        <v>#N/A</v>
      </c>
      <c r="R972" s="39" t="e">
        <f>IF($E972="",IF(INDEX(Mal!P$9:P$431,COUNTIF($E$108:$F971,"")-COUNT($H$108:$H971)+1,0)=R971,"",INDEX(Mal!P$9:P$431,COUNTIF($E$108:$F971,"")-COUNT($H$108:$H971)+1,0)),"")</f>
        <v>#N/A</v>
      </c>
      <c r="S972" s="39" t="e">
        <f>IF($E972="",IF(INDEX(Mal!Q$9:Q$431,COUNTIF($E$108:$F971,"")-COUNT($H$108:$H971)+1,0)=S971,"",INDEX(Mal!Q$9:Q$431,COUNTIF($E$108:$F971,"")-COUNT($H$108:$H971)+1,0)),"")</f>
        <v>#N/A</v>
      </c>
      <c r="T972" s="39" t="e">
        <f>IF($E972="",IF(INDEX(Mal!R$9:R$431,COUNTIF($E$108:$F971,"")-COUNT($H$108:$H971)+1,0)=T971,"",INDEX(Mal!R$9:R$431,COUNTIF($E$108:$F971,"")-COUNT($H$108:$H971)+1,0)),"")</f>
        <v>#N/A</v>
      </c>
      <c r="U972" s="39" t="e">
        <f>IF($E972="",IF(INDEX(Mal!S$9:S$431,COUNTIF($E$108:$F971,"")-COUNT($H$108:$H971)+1,0)=U971,"",INDEX(Mal!S$9:S$431,COUNTIF($E$108:$F971,"")-COUNT($H$108:$H971)+1,0)),"")</f>
        <v>#N/A</v>
      </c>
      <c r="V972" s="39" t="e">
        <f t="shared" si="52"/>
        <v>#N/A</v>
      </c>
      <c r="W972" s="39" t="e">
        <f>IF(IF(AND(E972="",F972=""),INDEX(Mal!I$9:I$431,(COUNT($H$108:$H972)-COUNTIF($V$108:$V972,"")),0),"")="","",IF(AND(E972="",F972=""),INDEX(Mal!I$9:I$431,(COUNT($H$108:$H972)-COUNTIF($V$108:$V972,"")),0),""))</f>
        <v>#N/A</v>
      </c>
      <c r="X972" s="39" t="e">
        <f>IF($E972="",IF(INDEX(Mal!J$9:J$431,COUNTIF($E$108:$F971,"")-COUNT($H$108:$H971)+1,0)=X971,"",INDEX(Mal!J$9:J$431,COUNTIF($E$108:$F971,"")-COUNT($H$108:$H971)+1,0)),"")</f>
        <v>#N/A</v>
      </c>
      <c r="Y972" s="39" t="e">
        <f>IF(AND(Y971="",$H972=$H971),"",IF(VLOOKUP($H972,Mal!$A$9:$T$431,20,0)='Sales Orders'!Y971,"",VLOOKUP($H972,Mal!$A$9:$T$431,20,0)))</f>
        <v>#N/A</v>
      </c>
      <c r="Z972" s="39" t="e">
        <f t="shared" si="53"/>
        <v>#N/A</v>
      </c>
    </row>
    <row r="973" spans="1:26">
      <c r="A973" t="str">
        <f>IFERROR(IF(VLOOKUP(H973,Mal!$A$9:$A$431,1,0),"","END"),"END")</f>
        <v>END</v>
      </c>
      <c r="B973" s="39" t="e">
        <f>IF($E973="",IF(INDEX(Mal!$D$9:$D$431,COUNTIF($E$108:$F972,"")-COUNT($H$108:$H972)+1,0)=B972,"",INDEX(Mal!$D$9:$D$431,COUNTIF($E$108:$F972,"")-COUNT($H$108:$H972)+1,0)),"")</f>
        <v>#N/A</v>
      </c>
      <c r="C973" s="39" t="e">
        <f t="shared" si="54"/>
        <v>#N/A</v>
      </c>
      <c r="D973" s="39" t="e">
        <f>IF($E973="",IF(INDEX(Mal!$F$9:$F$431,COUNTIF($E$108:$F972,"")-COUNT($H$108:$H972)+1,0)=D972,"",INDEX(Mal!$F$9:$F$431,COUNTIF($E$108:$F972,"")-COUNT($H$108:$H972)+1,0)),"")</f>
        <v>#N/A</v>
      </c>
      <c r="E973" s="39" t="e">
        <f>IF(AND(E972="",$H973=$H972),"",IF(VLOOKUP(H973,Mal!$A$9:$B$431,2,0)='Sales Orders'!E972,"",VLOOKUP($H973,Mal!$A$9:$B$431,2,0)))</f>
        <v>#N/A</v>
      </c>
      <c r="F973" s="39" t="e">
        <f>IF($E973="",IF(INDEX(Mal!$C$9:$C$431,COUNTIF($E$108:$F972,"")-COUNT($H$108:$H972)+1,0)=F972,"",INDEX(Mal!$C$9:$C$431,COUNTIF($E$108:$F972,"")-COUNT($H$108:$H972)+1,0)),"")</f>
        <v>#N/A</v>
      </c>
      <c r="G973" s="39" t="e">
        <f t="shared" si="55"/>
        <v>#N/A</v>
      </c>
      <c r="H973" s="39">
        <f>IF(COUNTIF(Mal!$A$9:$A$431,'Sales Orders'!H972)+COUNTIFS(Mal!$A$9:$A$431,H972,Mal!$B$9:$B$431,"&lt;&gt;")+COUNTIFS(Mal!$A$9:$A$431,H972,Mal!$C$9:$C$431,"&lt;&gt;")=COUNTIF('Sales Orders'!$H$108:H972,'Sales Orders'!H972),'Sales Orders'!H972+1,'Sales Orders'!H972)</f>
        <v>2</v>
      </c>
      <c r="I973" s="39" t="e">
        <f>IF(E973="","",IF(Mal!$C$5="","",Mal!$C$5))</f>
        <v>#N/A</v>
      </c>
      <c r="J973" s="39" t="e">
        <f>IF(AND(J972="",$H973=$H972),"",IF(VLOOKUP($H973,Mal!$A$9:$H$431,7,0)='Sales Orders'!J972,"",VLOOKUP($H973,Mal!$A$9:$H$431,7,0)))</f>
        <v>#N/A</v>
      </c>
      <c r="K973" s="39" t="e">
        <f>IF(AND(K972="",$H973=$H972),"",IF(VLOOKUP($H973,Mal!$A$9:$H$431,8,0)='Sales Orders'!K972,"",VLOOKUP($H973,Mal!$A$9:$H$431,8,0)))</f>
        <v>#N/A</v>
      </c>
      <c r="L973" s="39" t="e">
        <f>IF(E973="","",IF(Mal!$C$6="","",Mal!$C$6))</f>
        <v>#N/A</v>
      </c>
      <c r="M973" s="39" t="e">
        <f>IF($E973="",IF(INDEX(Mal!K$9:K$431,COUNTIF($E$108:$F972,"")-COUNT($H$108:$H972)+1,0)=M972,"",INDEX(Mal!K$9:K$431,COUNTIF($E$108:$F972,"")-COUNT($H$108:$H972)+1,0)),"")</f>
        <v>#N/A</v>
      </c>
      <c r="N973" s="39" t="e">
        <f>IF($E973="",IF(INDEX(Mal!L$9:L$431,COUNTIF($E$108:$F972,"")-COUNT($H$108:$H972)+1,0)=N972,"",INDEX(Mal!L$9:L$431,COUNTIF($E$108:$F972,"")-COUNT($H$108:$H972)+1,0)),"")</f>
        <v>#N/A</v>
      </c>
      <c r="O973" s="39" t="e">
        <f>IF($E973="",IF(INDEX(Mal!M$9:M$431,COUNTIF($E$108:$F972,"")-COUNT($H$108:$H972)+1,0)=O972,"",INDEX(Mal!M$9:M$431,COUNTIF($E$108:$F972,"")-COUNT($H$108:$H972)+1,0)),"")</f>
        <v>#N/A</v>
      </c>
      <c r="P973" s="39" t="e">
        <f>IF($E973="",IF(INDEX(Mal!N$9:N$431,COUNTIF($E$108:$F972,"")-COUNT($H$108:$H972)+1,0)=P972,"",INDEX(Mal!N$9:N$431,COUNTIF($E$108:$F972,"")-COUNT($H$108:$H972)+1,0)),"")</f>
        <v>#N/A</v>
      </c>
      <c r="Q973" s="39" t="e">
        <f>IF($E973="",IF(INDEX(Mal!O$9:O$431,COUNTIF($E$108:$F972,"")-COUNT($H$108:$H972)+1,0)=Q972,"",INDEX(Mal!O$9:O$431,COUNTIF($E$108:$F972,"")-COUNT($H$108:$H972)+1,0)),"")</f>
        <v>#N/A</v>
      </c>
      <c r="R973" s="39" t="e">
        <f>IF($E973="",IF(INDEX(Mal!P$9:P$431,COUNTIF($E$108:$F972,"")-COUNT($H$108:$H972)+1,0)=R972,"",INDEX(Mal!P$9:P$431,COUNTIF($E$108:$F972,"")-COUNT($H$108:$H972)+1,0)),"")</f>
        <v>#N/A</v>
      </c>
      <c r="S973" s="39" t="e">
        <f>IF($E973="",IF(INDEX(Mal!Q$9:Q$431,COUNTIF($E$108:$F972,"")-COUNT($H$108:$H972)+1,0)=S972,"",INDEX(Mal!Q$9:Q$431,COUNTIF($E$108:$F972,"")-COUNT($H$108:$H972)+1,0)),"")</f>
        <v>#N/A</v>
      </c>
      <c r="T973" s="39" t="e">
        <f>IF($E973="",IF(INDEX(Mal!R$9:R$431,COUNTIF($E$108:$F972,"")-COUNT($H$108:$H972)+1,0)=T972,"",INDEX(Mal!R$9:R$431,COUNTIF($E$108:$F972,"")-COUNT($H$108:$H972)+1,0)),"")</f>
        <v>#N/A</v>
      </c>
      <c r="U973" s="39" t="e">
        <f>IF($E973="",IF(INDEX(Mal!S$9:S$431,COUNTIF($E$108:$F972,"")-COUNT($H$108:$H972)+1,0)=U972,"",INDEX(Mal!S$9:S$431,COUNTIF($E$108:$F972,"")-COUNT($H$108:$H972)+1,0)),"")</f>
        <v>#N/A</v>
      </c>
      <c r="V973" s="39" t="e">
        <f t="shared" si="52"/>
        <v>#N/A</v>
      </c>
      <c r="W973" s="39" t="e">
        <f>IF(IF(AND(E973="",F973=""),INDEX(Mal!I$9:I$431,(COUNT($H$108:$H973)-COUNTIF($V$108:$V973,"")),0),"")="","",IF(AND(E973="",F973=""),INDEX(Mal!I$9:I$431,(COUNT($H$108:$H973)-COUNTIF($V$108:$V973,"")),0),""))</f>
        <v>#N/A</v>
      </c>
      <c r="X973" s="39" t="e">
        <f>IF($E973="",IF(INDEX(Mal!J$9:J$431,COUNTIF($E$108:$F972,"")-COUNT($H$108:$H972)+1,0)=X972,"",INDEX(Mal!J$9:J$431,COUNTIF($E$108:$F972,"")-COUNT($H$108:$H972)+1,0)),"")</f>
        <v>#N/A</v>
      </c>
      <c r="Y973" s="39" t="e">
        <f>IF(AND(Y972="",$H973=$H972),"",IF(VLOOKUP($H973,Mal!$A$9:$T$431,20,0)='Sales Orders'!Y972,"",VLOOKUP($H973,Mal!$A$9:$T$431,20,0)))</f>
        <v>#N/A</v>
      </c>
      <c r="Z973" s="39" t="e">
        <f t="shared" si="53"/>
        <v>#N/A</v>
      </c>
    </row>
    <row r="974" spans="1:26">
      <c r="A974" t="str">
        <f>IFERROR(IF(VLOOKUP(H974,Mal!$A$9:$A$431,1,0),"","END"),"END")</f>
        <v>END</v>
      </c>
      <c r="B974" s="39" t="e">
        <f>IF($E974="",IF(INDEX(Mal!$D$9:$D$431,COUNTIF($E$108:$F973,"")-COUNT($H$108:$H973)+1,0)=B973,"",INDEX(Mal!$D$9:$D$431,COUNTIF($E$108:$F973,"")-COUNT($H$108:$H973)+1,0)),"")</f>
        <v>#N/A</v>
      </c>
      <c r="C974" s="39" t="e">
        <f t="shared" si="54"/>
        <v>#N/A</v>
      </c>
      <c r="D974" s="39" t="e">
        <f>IF($E974="",IF(INDEX(Mal!$F$9:$F$431,COUNTIF($E$108:$F973,"")-COUNT($H$108:$H973)+1,0)=D973,"",INDEX(Mal!$F$9:$F$431,COUNTIF($E$108:$F973,"")-COUNT($H$108:$H973)+1,0)),"")</f>
        <v>#N/A</v>
      </c>
      <c r="E974" s="39" t="e">
        <f>IF(AND(E973="",$H974=$H973),"",IF(VLOOKUP(H974,Mal!$A$9:$B$431,2,0)='Sales Orders'!E973,"",VLOOKUP($H974,Mal!$A$9:$B$431,2,0)))</f>
        <v>#N/A</v>
      </c>
      <c r="F974" s="39" t="e">
        <f>IF($E974="",IF(INDEX(Mal!$C$9:$C$431,COUNTIF($E$108:$F973,"")-COUNT($H$108:$H973)+1,0)=F973,"",INDEX(Mal!$C$9:$C$431,COUNTIF($E$108:$F973,"")-COUNT($H$108:$H973)+1,0)),"")</f>
        <v>#N/A</v>
      </c>
      <c r="G974" s="39" t="e">
        <f t="shared" si="55"/>
        <v>#N/A</v>
      </c>
      <c r="H974" s="39">
        <f>IF(COUNTIF(Mal!$A$9:$A$431,'Sales Orders'!H973)+COUNTIFS(Mal!$A$9:$A$431,H973,Mal!$B$9:$B$431,"&lt;&gt;")+COUNTIFS(Mal!$A$9:$A$431,H973,Mal!$C$9:$C$431,"&lt;&gt;")=COUNTIF('Sales Orders'!$H$108:H973,'Sales Orders'!H973),'Sales Orders'!H973+1,'Sales Orders'!H973)</f>
        <v>2</v>
      </c>
      <c r="I974" s="39" t="e">
        <f>IF(E974="","",IF(Mal!$C$5="","",Mal!$C$5))</f>
        <v>#N/A</v>
      </c>
      <c r="J974" s="39" t="e">
        <f>IF(AND(J973="",$H974=$H973),"",IF(VLOOKUP($H974,Mal!$A$9:$H$431,7,0)='Sales Orders'!J973,"",VLOOKUP($H974,Mal!$A$9:$H$431,7,0)))</f>
        <v>#N/A</v>
      </c>
      <c r="K974" s="39" t="e">
        <f>IF(AND(K973="",$H974=$H973),"",IF(VLOOKUP($H974,Mal!$A$9:$H$431,8,0)='Sales Orders'!K973,"",VLOOKUP($H974,Mal!$A$9:$H$431,8,0)))</f>
        <v>#N/A</v>
      </c>
      <c r="L974" s="39" t="e">
        <f>IF(E974="","",IF(Mal!$C$6="","",Mal!$C$6))</f>
        <v>#N/A</v>
      </c>
      <c r="M974" s="39" t="e">
        <f>IF($E974="",IF(INDEX(Mal!K$9:K$431,COUNTIF($E$108:$F973,"")-COUNT($H$108:$H973)+1,0)=M973,"",INDEX(Mal!K$9:K$431,COUNTIF($E$108:$F973,"")-COUNT($H$108:$H973)+1,0)),"")</f>
        <v>#N/A</v>
      </c>
      <c r="N974" s="39" t="e">
        <f>IF($E974="",IF(INDEX(Mal!L$9:L$431,COUNTIF($E$108:$F973,"")-COUNT($H$108:$H973)+1,0)=N973,"",INDEX(Mal!L$9:L$431,COUNTIF($E$108:$F973,"")-COUNT($H$108:$H973)+1,0)),"")</f>
        <v>#N/A</v>
      </c>
      <c r="O974" s="39" t="e">
        <f>IF($E974="",IF(INDEX(Mal!M$9:M$431,COUNTIF($E$108:$F973,"")-COUNT($H$108:$H973)+1,0)=O973,"",INDEX(Mal!M$9:M$431,COUNTIF($E$108:$F973,"")-COUNT($H$108:$H973)+1,0)),"")</f>
        <v>#N/A</v>
      </c>
      <c r="P974" s="39" t="e">
        <f>IF($E974="",IF(INDEX(Mal!N$9:N$431,COUNTIF($E$108:$F973,"")-COUNT($H$108:$H973)+1,0)=P973,"",INDEX(Mal!N$9:N$431,COUNTIF($E$108:$F973,"")-COUNT($H$108:$H973)+1,0)),"")</f>
        <v>#N/A</v>
      </c>
      <c r="Q974" s="39" t="e">
        <f>IF($E974="",IF(INDEX(Mal!O$9:O$431,COUNTIF($E$108:$F973,"")-COUNT($H$108:$H973)+1,0)=Q973,"",INDEX(Mal!O$9:O$431,COUNTIF($E$108:$F973,"")-COUNT($H$108:$H973)+1,0)),"")</f>
        <v>#N/A</v>
      </c>
      <c r="R974" s="39" t="e">
        <f>IF($E974="",IF(INDEX(Mal!P$9:P$431,COUNTIF($E$108:$F973,"")-COUNT($H$108:$H973)+1,0)=R973,"",INDEX(Mal!P$9:P$431,COUNTIF($E$108:$F973,"")-COUNT($H$108:$H973)+1,0)),"")</f>
        <v>#N/A</v>
      </c>
      <c r="S974" s="39" t="e">
        <f>IF($E974="",IF(INDEX(Mal!Q$9:Q$431,COUNTIF($E$108:$F973,"")-COUNT($H$108:$H973)+1,0)=S973,"",INDEX(Mal!Q$9:Q$431,COUNTIF($E$108:$F973,"")-COUNT($H$108:$H973)+1,0)),"")</f>
        <v>#N/A</v>
      </c>
      <c r="T974" s="39" t="e">
        <f>IF($E974="",IF(INDEX(Mal!R$9:R$431,COUNTIF($E$108:$F973,"")-COUNT($H$108:$H973)+1,0)=T973,"",INDEX(Mal!R$9:R$431,COUNTIF($E$108:$F973,"")-COUNT($H$108:$H973)+1,0)),"")</f>
        <v>#N/A</v>
      </c>
      <c r="U974" s="39" t="e">
        <f>IF($E974="",IF(INDEX(Mal!S$9:S$431,COUNTIF($E$108:$F973,"")-COUNT($H$108:$H973)+1,0)=U973,"",INDEX(Mal!S$9:S$431,COUNTIF($E$108:$F973,"")-COUNT($H$108:$H973)+1,0)),"")</f>
        <v>#N/A</v>
      </c>
      <c r="V974" s="39" t="e">
        <f t="shared" si="52"/>
        <v>#N/A</v>
      </c>
      <c r="W974" s="39" t="e">
        <f>IF(IF(AND(E974="",F974=""),INDEX(Mal!I$9:I$431,(COUNT($H$108:$H974)-COUNTIF($V$108:$V974,"")),0),"")="","",IF(AND(E974="",F974=""),INDEX(Mal!I$9:I$431,(COUNT($H$108:$H974)-COUNTIF($V$108:$V974,"")),0),""))</f>
        <v>#N/A</v>
      </c>
      <c r="X974" s="39" t="e">
        <f>IF($E974="",IF(INDEX(Mal!J$9:J$431,COUNTIF($E$108:$F973,"")-COUNT($H$108:$H973)+1,0)=X973,"",INDEX(Mal!J$9:J$431,COUNTIF($E$108:$F973,"")-COUNT($H$108:$H973)+1,0)),"")</f>
        <v>#N/A</v>
      </c>
      <c r="Y974" s="39" t="e">
        <f>IF(AND(Y973="",$H974=$H973),"",IF(VLOOKUP($H974,Mal!$A$9:$T$431,20,0)='Sales Orders'!Y973,"",VLOOKUP($H974,Mal!$A$9:$T$431,20,0)))</f>
        <v>#N/A</v>
      </c>
      <c r="Z974" s="39" t="e">
        <f t="shared" si="53"/>
        <v>#N/A</v>
      </c>
    </row>
    <row r="975" spans="1:26">
      <c r="A975" t="str">
        <f>IFERROR(IF(VLOOKUP(H975,Mal!$A$9:$A$431,1,0),"","END"),"END")</f>
        <v>END</v>
      </c>
      <c r="B975" s="39" t="e">
        <f>IF($E975="",IF(INDEX(Mal!$D$9:$D$431,COUNTIF($E$108:$F974,"")-COUNT($H$108:$H974)+1,0)=B974,"",INDEX(Mal!$D$9:$D$431,COUNTIF($E$108:$F974,"")-COUNT($H$108:$H974)+1,0)),"")</f>
        <v>#N/A</v>
      </c>
      <c r="C975" s="39" t="e">
        <f t="shared" si="54"/>
        <v>#N/A</v>
      </c>
      <c r="D975" s="39" t="e">
        <f>IF($E975="",IF(INDEX(Mal!$F$9:$F$431,COUNTIF($E$108:$F974,"")-COUNT($H$108:$H974)+1,0)=D974,"",INDEX(Mal!$F$9:$F$431,COUNTIF($E$108:$F974,"")-COUNT($H$108:$H974)+1,0)),"")</f>
        <v>#N/A</v>
      </c>
      <c r="E975" s="39" t="e">
        <f>IF(AND(E974="",$H975=$H974),"",IF(VLOOKUP(H975,Mal!$A$9:$B$431,2,0)='Sales Orders'!E974,"",VLOOKUP($H975,Mal!$A$9:$B$431,2,0)))</f>
        <v>#N/A</v>
      </c>
      <c r="F975" s="39" t="e">
        <f>IF($E975="",IF(INDEX(Mal!$C$9:$C$431,COUNTIF($E$108:$F974,"")-COUNT($H$108:$H974)+1,0)=F974,"",INDEX(Mal!$C$9:$C$431,COUNTIF($E$108:$F974,"")-COUNT($H$108:$H974)+1,0)),"")</f>
        <v>#N/A</v>
      </c>
      <c r="G975" s="39" t="e">
        <f t="shared" si="55"/>
        <v>#N/A</v>
      </c>
      <c r="H975" s="39">
        <f>IF(COUNTIF(Mal!$A$9:$A$431,'Sales Orders'!H974)+COUNTIFS(Mal!$A$9:$A$431,H974,Mal!$B$9:$B$431,"&lt;&gt;")+COUNTIFS(Mal!$A$9:$A$431,H974,Mal!$C$9:$C$431,"&lt;&gt;")=COUNTIF('Sales Orders'!$H$108:H974,'Sales Orders'!H974),'Sales Orders'!H974+1,'Sales Orders'!H974)</f>
        <v>2</v>
      </c>
      <c r="I975" s="39" t="e">
        <f>IF(E975="","",IF(Mal!$C$5="","",Mal!$C$5))</f>
        <v>#N/A</v>
      </c>
      <c r="J975" s="39" t="e">
        <f>IF(AND(J974="",$H975=$H974),"",IF(VLOOKUP($H975,Mal!$A$9:$H$431,7,0)='Sales Orders'!J974,"",VLOOKUP($H975,Mal!$A$9:$H$431,7,0)))</f>
        <v>#N/A</v>
      </c>
      <c r="K975" s="39" t="e">
        <f>IF(AND(K974="",$H975=$H974),"",IF(VLOOKUP($H975,Mal!$A$9:$H$431,8,0)='Sales Orders'!K974,"",VLOOKUP($H975,Mal!$A$9:$H$431,8,0)))</f>
        <v>#N/A</v>
      </c>
      <c r="L975" s="39" t="e">
        <f>IF(E975="","",IF(Mal!$C$6="","",Mal!$C$6))</f>
        <v>#N/A</v>
      </c>
      <c r="M975" s="39" t="e">
        <f>IF($E975="",IF(INDEX(Mal!K$9:K$431,COUNTIF($E$108:$F974,"")-COUNT($H$108:$H974)+1,0)=M974,"",INDEX(Mal!K$9:K$431,COUNTIF($E$108:$F974,"")-COUNT($H$108:$H974)+1,0)),"")</f>
        <v>#N/A</v>
      </c>
      <c r="N975" s="39" t="e">
        <f>IF($E975="",IF(INDEX(Mal!L$9:L$431,COUNTIF($E$108:$F974,"")-COUNT($H$108:$H974)+1,0)=N974,"",INDEX(Mal!L$9:L$431,COUNTIF($E$108:$F974,"")-COUNT($H$108:$H974)+1,0)),"")</f>
        <v>#N/A</v>
      </c>
      <c r="O975" s="39" t="e">
        <f>IF($E975="",IF(INDEX(Mal!M$9:M$431,COUNTIF($E$108:$F974,"")-COUNT($H$108:$H974)+1,0)=O974,"",INDEX(Mal!M$9:M$431,COUNTIF($E$108:$F974,"")-COUNT($H$108:$H974)+1,0)),"")</f>
        <v>#N/A</v>
      </c>
      <c r="P975" s="39" t="e">
        <f>IF($E975="",IF(INDEX(Mal!N$9:N$431,COUNTIF($E$108:$F974,"")-COUNT($H$108:$H974)+1,0)=P974,"",INDEX(Mal!N$9:N$431,COUNTIF($E$108:$F974,"")-COUNT($H$108:$H974)+1,0)),"")</f>
        <v>#N/A</v>
      </c>
      <c r="Q975" s="39" t="e">
        <f>IF($E975="",IF(INDEX(Mal!O$9:O$431,COUNTIF($E$108:$F974,"")-COUNT($H$108:$H974)+1,0)=Q974,"",INDEX(Mal!O$9:O$431,COUNTIF($E$108:$F974,"")-COUNT($H$108:$H974)+1,0)),"")</f>
        <v>#N/A</v>
      </c>
      <c r="R975" s="39" t="e">
        <f>IF($E975="",IF(INDEX(Mal!P$9:P$431,COUNTIF($E$108:$F974,"")-COUNT($H$108:$H974)+1,0)=R974,"",INDEX(Mal!P$9:P$431,COUNTIF($E$108:$F974,"")-COUNT($H$108:$H974)+1,0)),"")</f>
        <v>#N/A</v>
      </c>
      <c r="S975" s="39" t="e">
        <f>IF($E975="",IF(INDEX(Mal!Q$9:Q$431,COUNTIF($E$108:$F974,"")-COUNT($H$108:$H974)+1,0)=S974,"",INDEX(Mal!Q$9:Q$431,COUNTIF($E$108:$F974,"")-COUNT($H$108:$H974)+1,0)),"")</f>
        <v>#N/A</v>
      </c>
      <c r="T975" s="39" t="e">
        <f>IF($E975="",IF(INDEX(Mal!R$9:R$431,COUNTIF($E$108:$F974,"")-COUNT($H$108:$H974)+1,0)=T974,"",INDEX(Mal!R$9:R$431,COUNTIF($E$108:$F974,"")-COUNT($H$108:$H974)+1,0)),"")</f>
        <v>#N/A</v>
      </c>
      <c r="U975" s="39" t="e">
        <f>IF($E975="",IF(INDEX(Mal!S$9:S$431,COUNTIF($E$108:$F974,"")-COUNT($H$108:$H974)+1,0)=U974,"",INDEX(Mal!S$9:S$431,COUNTIF($E$108:$F974,"")-COUNT($H$108:$H974)+1,0)),"")</f>
        <v>#N/A</v>
      </c>
      <c r="V975" s="39" t="e">
        <f t="shared" si="52"/>
        <v>#N/A</v>
      </c>
      <c r="W975" s="39" t="e">
        <f>IF(IF(AND(E975="",F975=""),INDEX(Mal!I$9:I$431,(COUNT($H$108:$H975)-COUNTIF($V$108:$V975,"")),0),"")="","",IF(AND(E975="",F975=""),INDEX(Mal!I$9:I$431,(COUNT($H$108:$H975)-COUNTIF($V$108:$V975,"")),0),""))</f>
        <v>#N/A</v>
      </c>
      <c r="X975" s="39" t="e">
        <f>IF($E975="",IF(INDEX(Mal!J$9:J$431,COUNTIF($E$108:$F974,"")-COUNT($H$108:$H974)+1,0)=X974,"",INDEX(Mal!J$9:J$431,COUNTIF($E$108:$F974,"")-COUNT($H$108:$H974)+1,0)),"")</f>
        <v>#N/A</v>
      </c>
      <c r="Y975" s="39" t="e">
        <f>IF(AND(Y974="",$H975=$H974),"",IF(VLOOKUP($H975,Mal!$A$9:$T$431,20,0)='Sales Orders'!Y974,"",VLOOKUP($H975,Mal!$A$9:$T$431,20,0)))</f>
        <v>#N/A</v>
      </c>
      <c r="Z975" s="39" t="e">
        <f t="shared" si="53"/>
        <v>#N/A</v>
      </c>
    </row>
    <row r="976" spans="1:26">
      <c r="A976" t="str">
        <f>IFERROR(IF(VLOOKUP(H976,Mal!$A$9:$A$431,1,0),"","END"),"END")</f>
        <v>END</v>
      </c>
      <c r="B976" s="39" t="e">
        <f>IF($E976="",IF(INDEX(Mal!$D$9:$D$431,COUNTIF($E$108:$F975,"")-COUNT($H$108:$H975)+1,0)=B975,"",INDEX(Mal!$D$9:$D$431,COUNTIF($E$108:$F975,"")-COUNT($H$108:$H975)+1,0)),"")</f>
        <v>#N/A</v>
      </c>
      <c r="C976" s="39" t="e">
        <f t="shared" si="54"/>
        <v>#N/A</v>
      </c>
      <c r="D976" s="39" t="e">
        <f>IF($E976="",IF(INDEX(Mal!$F$9:$F$431,COUNTIF($E$108:$F975,"")-COUNT($H$108:$H975)+1,0)=D975,"",INDEX(Mal!$F$9:$F$431,COUNTIF($E$108:$F975,"")-COUNT($H$108:$H975)+1,0)),"")</f>
        <v>#N/A</v>
      </c>
      <c r="E976" s="39" t="e">
        <f>IF(AND(E975="",$H976=$H975),"",IF(VLOOKUP(H976,Mal!$A$9:$B$431,2,0)='Sales Orders'!E975,"",VLOOKUP($H976,Mal!$A$9:$B$431,2,0)))</f>
        <v>#N/A</v>
      </c>
      <c r="F976" s="39" t="e">
        <f>IF($E976="",IF(INDEX(Mal!$C$9:$C$431,COUNTIF($E$108:$F975,"")-COUNT($H$108:$H975)+1,0)=F975,"",INDEX(Mal!$C$9:$C$431,COUNTIF($E$108:$F975,"")-COUNT($H$108:$H975)+1,0)),"")</f>
        <v>#N/A</v>
      </c>
      <c r="G976" s="39" t="e">
        <f t="shared" si="55"/>
        <v>#N/A</v>
      </c>
      <c r="H976" s="39">
        <f>IF(COUNTIF(Mal!$A$9:$A$431,'Sales Orders'!H975)+COUNTIFS(Mal!$A$9:$A$431,H975,Mal!$B$9:$B$431,"&lt;&gt;")+COUNTIFS(Mal!$A$9:$A$431,H975,Mal!$C$9:$C$431,"&lt;&gt;")=COUNTIF('Sales Orders'!$H$108:H975,'Sales Orders'!H975),'Sales Orders'!H975+1,'Sales Orders'!H975)</f>
        <v>2</v>
      </c>
      <c r="I976" s="39" t="e">
        <f>IF(E976="","",IF(Mal!$C$5="","",Mal!$C$5))</f>
        <v>#N/A</v>
      </c>
      <c r="J976" s="39" t="e">
        <f>IF(AND(J975="",$H976=$H975),"",IF(VLOOKUP($H976,Mal!$A$9:$H$431,7,0)='Sales Orders'!J975,"",VLOOKUP($H976,Mal!$A$9:$H$431,7,0)))</f>
        <v>#N/A</v>
      </c>
      <c r="K976" s="39" t="e">
        <f>IF(AND(K975="",$H976=$H975),"",IF(VLOOKUP($H976,Mal!$A$9:$H$431,8,0)='Sales Orders'!K975,"",VLOOKUP($H976,Mal!$A$9:$H$431,8,0)))</f>
        <v>#N/A</v>
      </c>
      <c r="L976" s="39" t="e">
        <f>IF(E976="","",IF(Mal!$C$6="","",Mal!$C$6))</f>
        <v>#N/A</v>
      </c>
      <c r="M976" s="39" t="e">
        <f>IF($E976="",IF(INDEX(Mal!K$9:K$431,COUNTIF($E$108:$F975,"")-COUNT($H$108:$H975)+1,0)=M975,"",INDEX(Mal!K$9:K$431,COUNTIF($E$108:$F975,"")-COUNT($H$108:$H975)+1,0)),"")</f>
        <v>#N/A</v>
      </c>
      <c r="N976" s="39" t="e">
        <f>IF($E976="",IF(INDEX(Mal!L$9:L$431,COUNTIF($E$108:$F975,"")-COUNT($H$108:$H975)+1,0)=N975,"",INDEX(Mal!L$9:L$431,COUNTIF($E$108:$F975,"")-COUNT($H$108:$H975)+1,0)),"")</f>
        <v>#N/A</v>
      </c>
      <c r="O976" s="39" t="e">
        <f>IF($E976="",IF(INDEX(Mal!M$9:M$431,COUNTIF($E$108:$F975,"")-COUNT($H$108:$H975)+1,0)=O975,"",INDEX(Mal!M$9:M$431,COUNTIF($E$108:$F975,"")-COUNT($H$108:$H975)+1,0)),"")</f>
        <v>#N/A</v>
      </c>
      <c r="P976" s="39" t="e">
        <f>IF($E976="",IF(INDEX(Mal!N$9:N$431,COUNTIF($E$108:$F975,"")-COUNT($H$108:$H975)+1,0)=P975,"",INDEX(Mal!N$9:N$431,COUNTIF($E$108:$F975,"")-COUNT($H$108:$H975)+1,0)),"")</f>
        <v>#N/A</v>
      </c>
      <c r="Q976" s="39" t="e">
        <f>IF($E976="",IF(INDEX(Mal!O$9:O$431,COUNTIF($E$108:$F975,"")-COUNT($H$108:$H975)+1,0)=Q975,"",INDEX(Mal!O$9:O$431,COUNTIF($E$108:$F975,"")-COUNT($H$108:$H975)+1,0)),"")</f>
        <v>#N/A</v>
      </c>
      <c r="R976" s="39" t="e">
        <f>IF($E976="",IF(INDEX(Mal!P$9:P$431,COUNTIF($E$108:$F975,"")-COUNT($H$108:$H975)+1,0)=R975,"",INDEX(Mal!P$9:P$431,COUNTIF($E$108:$F975,"")-COUNT($H$108:$H975)+1,0)),"")</f>
        <v>#N/A</v>
      </c>
      <c r="S976" s="39" t="e">
        <f>IF($E976="",IF(INDEX(Mal!Q$9:Q$431,COUNTIF($E$108:$F975,"")-COUNT($H$108:$H975)+1,0)=S975,"",INDEX(Mal!Q$9:Q$431,COUNTIF($E$108:$F975,"")-COUNT($H$108:$H975)+1,0)),"")</f>
        <v>#N/A</v>
      </c>
      <c r="T976" s="39" t="e">
        <f>IF($E976="",IF(INDEX(Mal!R$9:R$431,COUNTIF($E$108:$F975,"")-COUNT($H$108:$H975)+1,0)=T975,"",INDEX(Mal!R$9:R$431,COUNTIF($E$108:$F975,"")-COUNT($H$108:$H975)+1,0)),"")</f>
        <v>#N/A</v>
      </c>
      <c r="U976" s="39" t="e">
        <f>IF($E976="",IF(INDEX(Mal!S$9:S$431,COUNTIF($E$108:$F975,"")-COUNT($H$108:$H975)+1,0)=U975,"",INDEX(Mal!S$9:S$431,COUNTIF($E$108:$F975,"")-COUNT($H$108:$H975)+1,0)),"")</f>
        <v>#N/A</v>
      </c>
      <c r="V976" s="39" t="e">
        <f t="shared" si="52"/>
        <v>#N/A</v>
      </c>
      <c r="W976" s="39" t="e">
        <f>IF(IF(AND(E976="",F976=""),INDEX(Mal!I$9:I$431,(COUNT($H$108:$H976)-COUNTIF($V$108:$V976,"")),0),"")="","",IF(AND(E976="",F976=""),INDEX(Mal!I$9:I$431,(COUNT($H$108:$H976)-COUNTIF($V$108:$V976,"")),0),""))</f>
        <v>#N/A</v>
      </c>
      <c r="X976" s="39" t="e">
        <f>IF($E976="",IF(INDEX(Mal!J$9:J$431,COUNTIF($E$108:$F975,"")-COUNT($H$108:$H975)+1,0)=X975,"",INDEX(Mal!J$9:J$431,COUNTIF($E$108:$F975,"")-COUNT($H$108:$H975)+1,0)),"")</f>
        <v>#N/A</v>
      </c>
      <c r="Y976" s="39" t="e">
        <f>IF(AND(Y975="",$H976=$H975),"",IF(VLOOKUP($H976,Mal!$A$9:$T$431,20,0)='Sales Orders'!Y975,"",VLOOKUP($H976,Mal!$A$9:$T$431,20,0)))</f>
        <v>#N/A</v>
      </c>
      <c r="Z976" s="39" t="e">
        <f t="shared" si="53"/>
        <v>#N/A</v>
      </c>
    </row>
    <row r="977" spans="1:26">
      <c r="A977" t="str">
        <f>IFERROR(IF(VLOOKUP(H977,Mal!$A$9:$A$431,1,0),"","END"),"END")</f>
        <v>END</v>
      </c>
      <c r="B977" s="39" t="e">
        <f>IF($E977="",IF(INDEX(Mal!$D$9:$D$431,COUNTIF($E$108:$F976,"")-COUNT($H$108:$H976)+1,0)=B976,"",INDEX(Mal!$D$9:$D$431,COUNTIF($E$108:$F976,"")-COUNT($H$108:$H976)+1,0)),"")</f>
        <v>#N/A</v>
      </c>
      <c r="C977" s="39" t="e">
        <f t="shared" si="54"/>
        <v>#N/A</v>
      </c>
      <c r="D977" s="39" t="e">
        <f>IF($E977="",IF(INDEX(Mal!$F$9:$F$431,COUNTIF($E$108:$F976,"")-COUNT($H$108:$H976)+1,0)=D976,"",INDEX(Mal!$F$9:$F$431,COUNTIF($E$108:$F976,"")-COUNT($H$108:$H976)+1,0)),"")</f>
        <v>#N/A</v>
      </c>
      <c r="E977" s="39" t="e">
        <f>IF(AND(E976="",$H977=$H976),"",IF(VLOOKUP(H977,Mal!$A$9:$B$431,2,0)='Sales Orders'!E976,"",VLOOKUP($H977,Mal!$A$9:$B$431,2,0)))</f>
        <v>#N/A</v>
      </c>
      <c r="F977" s="39" t="e">
        <f>IF($E977="",IF(INDEX(Mal!$C$9:$C$431,COUNTIF($E$108:$F976,"")-COUNT($H$108:$H976)+1,0)=F976,"",INDEX(Mal!$C$9:$C$431,COUNTIF($E$108:$F976,"")-COUNT($H$108:$H976)+1,0)),"")</f>
        <v>#N/A</v>
      </c>
      <c r="G977" s="39" t="e">
        <f t="shared" si="55"/>
        <v>#N/A</v>
      </c>
      <c r="H977" s="39">
        <f>IF(COUNTIF(Mal!$A$9:$A$431,'Sales Orders'!H976)+COUNTIFS(Mal!$A$9:$A$431,H976,Mal!$B$9:$B$431,"&lt;&gt;")+COUNTIFS(Mal!$A$9:$A$431,H976,Mal!$C$9:$C$431,"&lt;&gt;")=COUNTIF('Sales Orders'!$H$108:H976,'Sales Orders'!H976),'Sales Orders'!H976+1,'Sales Orders'!H976)</f>
        <v>2</v>
      </c>
      <c r="I977" s="39" t="e">
        <f>IF(E977="","",IF(Mal!$C$5="","",Mal!$C$5))</f>
        <v>#N/A</v>
      </c>
      <c r="J977" s="39" t="e">
        <f>IF(AND(J976="",$H977=$H976),"",IF(VLOOKUP($H977,Mal!$A$9:$H$431,7,0)='Sales Orders'!J976,"",VLOOKUP($H977,Mal!$A$9:$H$431,7,0)))</f>
        <v>#N/A</v>
      </c>
      <c r="K977" s="39" t="e">
        <f>IF(AND(K976="",$H977=$H976),"",IF(VLOOKUP($H977,Mal!$A$9:$H$431,8,0)='Sales Orders'!K976,"",VLOOKUP($H977,Mal!$A$9:$H$431,8,0)))</f>
        <v>#N/A</v>
      </c>
      <c r="L977" s="39" t="e">
        <f>IF(E977="","",IF(Mal!$C$6="","",Mal!$C$6))</f>
        <v>#N/A</v>
      </c>
      <c r="M977" s="39" t="e">
        <f>IF($E977="",IF(INDEX(Mal!K$9:K$431,COUNTIF($E$108:$F976,"")-COUNT($H$108:$H976)+1,0)=M976,"",INDEX(Mal!K$9:K$431,COUNTIF($E$108:$F976,"")-COUNT($H$108:$H976)+1,0)),"")</f>
        <v>#N/A</v>
      </c>
      <c r="N977" s="39" t="e">
        <f>IF($E977="",IF(INDEX(Mal!L$9:L$431,COUNTIF($E$108:$F976,"")-COUNT($H$108:$H976)+1,0)=N976,"",INDEX(Mal!L$9:L$431,COUNTIF($E$108:$F976,"")-COUNT($H$108:$H976)+1,0)),"")</f>
        <v>#N/A</v>
      </c>
      <c r="O977" s="39" t="e">
        <f>IF($E977="",IF(INDEX(Mal!M$9:M$431,COUNTIF($E$108:$F976,"")-COUNT($H$108:$H976)+1,0)=O976,"",INDEX(Mal!M$9:M$431,COUNTIF($E$108:$F976,"")-COUNT($H$108:$H976)+1,0)),"")</f>
        <v>#N/A</v>
      </c>
      <c r="P977" s="39" t="e">
        <f>IF($E977="",IF(INDEX(Mal!N$9:N$431,COUNTIF($E$108:$F976,"")-COUNT($H$108:$H976)+1,0)=P976,"",INDEX(Mal!N$9:N$431,COUNTIF($E$108:$F976,"")-COUNT($H$108:$H976)+1,0)),"")</f>
        <v>#N/A</v>
      </c>
      <c r="Q977" s="39" t="e">
        <f>IF($E977="",IF(INDEX(Mal!O$9:O$431,COUNTIF($E$108:$F976,"")-COUNT($H$108:$H976)+1,0)=Q976,"",INDEX(Mal!O$9:O$431,COUNTIF($E$108:$F976,"")-COUNT($H$108:$H976)+1,0)),"")</f>
        <v>#N/A</v>
      </c>
      <c r="R977" s="39" t="e">
        <f>IF($E977="",IF(INDEX(Mal!P$9:P$431,COUNTIF($E$108:$F976,"")-COUNT($H$108:$H976)+1,0)=R976,"",INDEX(Mal!P$9:P$431,COUNTIF($E$108:$F976,"")-COUNT($H$108:$H976)+1,0)),"")</f>
        <v>#N/A</v>
      </c>
      <c r="S977" s="39" t="e">
        <f>IF($E977="",IF(INDEX(Mal!Q$9:Q$431,COUNTIF($E$108:$F976,"")-COUNT($H$108:$H976)+1,0)=S976,"",INDEX(Mal!Q$9:Q$431,COUNTIF($E$108:$F976,"")-COUNT($H$108:$H976)+1,0)),"")</f>
        <v>#N/A</v>
      </c>
      <c r="T977" s="39" t="e">
        <f>IF($E977="",IF(INDEX(Mal!R$9:R$431,COUNTIF($E$108:$F976,"")-COUNT($H$108:$H976)+1,0)=T976,"",INDEX(Mal!R$9:R$431,COUNTIF($E$108:$F976,"")-COUNT($H$108:$H976)+1,0)),"")</f>
        <v>#N/A</v>
      </c>
      <c r="U977" s="39" t="e">
        <f>IF($E977="",IF(INDEX(Mal!S$9:S$431,COUNTIF($E$108:$F976,"")-COUNT($H$108:$H976)+1,0)=U976,"",INDEX(Mal!S$9:S$431,COUNTIF($E$108:$F976,"")-COUNT($H$108:$H976)+1,0)),"")</f>
        <v>#N/A</v>
      </c>
      <c r="V977" s="39" t="e">
        <f t="shared" si="52"/>
        <v>#N/A</v>
      </c>
      <c r="W977" s="39" t="e">
        <f>IF(IF(AND(E977="",F977=""),INDEX(Mal!I$9:I$431,(COUNT($H$108:$H977)-COUNTIF($V$108:$V977,"")),0),"")="","",IF(AND(E977="",F977=""),INDEX(Mal!I$9:I$431,(COUNT($H$108:$H977)-COUNTIF($V$108:$V977,"")),0),""))</f>
        <v>#N/A</v>
      </c>
      <c r="X977" s="39" t="e">
        <f>IF($E977="",IF(INDEX(Mal!J$9:J$431,COUNTIF($E$108:$F976,"")-COUNT($H$108:$H976)+1,0)=X976,"",INDEX(Mal!J$9:J$431,COUNTIF($E$108:$F976,"")-COUNT($H$108:$H976)+1,0)),"")</f>
        <v>#N/A</v>
      </c>
      <c r="Y977" s="39" t="e">
        <f>IF(AND(Y976="",$H977=$H976),"",IF(VLOOKUP($H977,Mal!$A$9:$T$431,20,0)='Sales Orders'!Y976,"",VLOOKUP($H977,Mal!$A$9:$T$431,20,0)))</f>
        <v>#N/A</v>
      </c>
      <c r="Z977" s="39" t="e">
        <f t="shared" si="53"/>
        <v>#N/A</v>
      </c>
    </row>
    <row r="978" spans="1:26">
      <c r="A978" t="str">
        <f>IFERROR(IF(VLOOKUP(H978,Mal!$A$9:$A$431,1,0),"","END"),"END")</f>
        <v>END</v>
      </c>
      <c r="B978" s="39" t="e">
        <f>IF($E978="",IF(INDEX(Mal!$D$9:$D$431,COUNTIF($E$108:$F977,"")-COUNT($H$108:$H977)+1,0)=B977,"",INDEX(Mal!$D$9:$D$431,COUNTIF($E$108:$F977,"")-COUNT($H$108:$H977)+1,0)),"")</f>
        <v>#N/A</v>
      </c>
      <c r="C978" s="39" t="e">
        <f t="shared" si="54"/>
        <v>#N/A</v>
      </c>
      <c r="D978" s="39" t="e">
        <f>IF($E978="",IF(INDEX(Mal!$F$9:$F$431,COUNTIF($E$108:$F977,"")-COUNT($H$108:$H977)+1,0)=D977,"",INDEX(Mal!$F$9:$F$431,COUNTIF($E$108:$F977,"")-COUNT($H$108:$H977)+1,0)),"")</f>
        <v>#N/A</v>
      </c>
      <c r="E978" s="39" t="e">
        <f>IF(AND(E977="",$H978=$H977),"",IF(VLOOKUP(H978,Mal!$A$9:$B$431,2,0)='Sales Orders'!E977,"",VLOOKUP($H978,Mal!$A$9:$B$431,2,0)))</f>
        <v>#N/A</v>
      </c>
      <c r="F978" s="39" t="e">
        <f>IF($E978="",IF(INDEX(Mal!$C$9:$C$431,COUNTIF($E$108:$F977,"")-COUNT($H$108:$H977)+1,0)=F977,"",INDEX(Mal!$C$9:$C$431,COUNTIF($E$108:$F977,"")-COUNT($H$108:$H977)+1,0)),"")</f>
        <v>#N/A</v>
      </c>
      <c r="G978" s="39" t="e">
        <f t="shared" si="55"/>
        <v>#N/A</v>
      </c>
      <c r="H978" s="39">
        <f>IF(COUNTIF(Mal!$A$9:$A$431,'Sales Orders'!H977)+COUNTIFS(Mal!$A$9:$A$431,H977,Mal!$B$9:$B$431,"&lt;&gt;")+COUNTIFS(Mal!$A$9:$A$431,H977,Mal!$C$9:$C$431,"&lt;&gt;")=COUNTIF('Sales Orders'!$H$108:H977,'Sales Orders'!H977),'Sales Orders'!H977+1,'Sales Orders'!H977)</f>
        <v>2</v>
      </c>
      <c r="I978" s="39" t="e">
        <f>IF(E978="","",IF(Mal!$C$5="","",Mal!$C$5))</f>
        <v>#N/A</v>
      </c>
      <c r="J978" s="39" t="e">
        <f>IF(AND(J977="",$H978=$H977),"",IF(VLOOKUP($H978,Mal!$A$9:$H$431,7,0)='Sales Orders'!J977,"",VLOOKUP($H978,Mal!$A$9:$H$431,7,0)))</f>
        <v>#N/A</v>
      </c>
      <c r="K978" s="39" t="e">
        <f>IF(AND(K977="",$H978=$H977),"",IF(VLOOKUP($H978,Mal!$A$9:$H$431,8,0)='Sales Orders'!K977,"",VLOOKUP($H978,Mal!$A$9:$H$431,8,0)))</f>
        <v>#N/A</v>
      </c>
      <c r="L978" s="39" t="e">
        <f>IF(E978="","",IF(Mal!$C$6="","",Mal!$C$6))</f>
        <v>#N/A</v>
      </c>
      <c r="M978" s="39" t="e">
        <f>IF($E978="",IF(INDEX(Mal!K$9:K$431,COUNTIF($E$108:$F977,"")-COUNT($H$108:$H977)+1,0)=M977,"",INDEX(Mal!K$9:K$431,COUNTIF($E$108:$F977,"")-COUNT($H$108:$H977)+1,0)),"")</f>
        <v>#N/A</v>
      </c>
      <c r="N978" s="39" t="e">
        <f>IF($E978="",IF(INDEX(Mal!L$9:L$431,COUNTIF($E$108:$F977,"")-COUNT($H$108:$H977)+1,0)=N977,"",INDEX(Mal!L$9:L$431,COUNTIF($E$108:$F977,"")-COUNT($H$108:$H977)+1,0)),"")</f>
        <v>#N/A</v>
      </c>
      <c r="O978" s="39" t="e">
        <f>IF($E978="",IF(INDEX(Mal!M$9:M$431,COUNTIF($E$108:$F977,"")-COUNT($H$108:$H977)+1,0)=O977,"",INDEX(Mal!M$9:M$431,COUNTIF($E$108:$F977,"")-COUNT($H$108:$H977)+1,0)),"")</f>
        <v>#N/A</v>
      </c>
      <c r="P978" s="39" t="e">
        <f>IF($E978="",IF(INDEX(Mal!N$9:N$431,COUNTIF($E$108:$F977,"")-COUNT($H$108:$H977)+1,0)=P977,"",INDEX(Mal!N$9:N$431,COUNTIF($E$108:$F977,"")-COUNT($H$108:$H977)+1,0)),"")</f>
        <v>#N/A</v>
      </c>
      <c r="Q978" s="39" t="e">
        <f>IF($E978="",IF(INDEX(Mal!O$9:O$431,COUNTIF($E$108:$F977,"")-COUNT($H$108:$H977)+1,0)=Q977,"",INDEX(Mal!O$9:O$431,COUNTIF($E$108:$F977,"")-COUNT($H$108:$H977)+1,0)),"")</f>
        <v>#N/A</v>
      </c>
      <c r="R978" s="39" t="e">
        <f>IF($E978="",IF(INDEX(Mal!P$9:P$431,COUNTIF($E$108:$F977,"")-COUNT($H$108:$H977)+1,0)=R977,"",INDEX(Mal!P$9:P$431,COUNTIF($E$108:$F977,"")-COUNT($H$108:$H977)+1,0)),"")</f>
        <v>#N/A</v>
      </c>
      <c r="S978" s="39" t="e">
        <f>IF($E978="",IF(INDEX(Mal!Q$9:Q$431,COUNTIF($E$108:$F977,"")-COUNT($H$108:$H977)+1,0)=S977,"",INDEX(Mal!Q$9:Q$431,COUNTIF($E$108:$F977,"")-COUNT($H$108:$H977)+1,0)),"")</f>
        <v>#N/A</v>
      </c>
      <c r="T978" s="39" t="e">
        <f>IF($E978="",IF(INDEX(Mal!R$9:R$431,COUNTIF($E$108:$F977,"")-COUNT($H$108:$H977)+1,0)=T977,"",INDEX(Mal!R$9:R$431,COUNTIF($E$108:$F977,"")-COUNT($H$108:$H977)+1,0)),"")</f>
        <v>#N/A</v>
      </c>
      <c r="U978" s="39" t="e">
        <f>IF($E978="",IF(INDEX(Mal!S$9:S$431,COUNTIF($E$108:$F977,"")-COUNT($H$108:$H977)+1,0)=U977,"",INDEX(Mal!S$9:S$431,COUNTIF($E$108:$F977,"")-COUNT($H$108:$H977)+1,0)),"")</f>
        <v>#N/A</v>
      </c>
      <c r="V978" s="39" t="e">
        <f t="shared" si="52"/>
        <v>#N/A</v>
      </c>
      <c r="W978" s="39" t="e">
        <f>IF(IF(AND(E978="",F978=""),INDEX(Mal!I$9:I$431,(COUNT($H$108:$H978)-COUNTIF($V$108:$V978,"")),0),"")="","",IF(AND(E978="",F978=""),INDEX(Mal!I$9:I$431,(COUNT($H$108:$H978)-COUNTIF($V$108:$V978,"")),0),""))</f>
        <v>#N/A</v>
      </c>
      <c r="X978" s="39" t="e">
        <f>IF($E978="",IF(INDEX(Mal!J$9:J$431,COUNTIF($E$108:$F977,"")-COUNT($H$108:$H977)+1,0)=X977,"",INDEX(Mal!J$9:J$431,COUNTIF($E$108:$F977,"")-COUNT($H$108:$H977)+1,0)),"")</f>
        <v>#N/A</v>
      </c>
      <c r="Y978" s="39" t="e">
        <f>IF(AND(Y977="",$H978=$H977),"",IF(VLOOKUP($H978,Mal!$A$9:$T$431,20,0)='Sales Orders'!Y977,"",VLOOKUP($H978,Mal!$A$9:$T$431,20,0)))</f>
        <v>#N/A</v>
      </c>
      <c r="Z978" s="39" t="e">
        <f t="shared" si="53"/>
        <v>#N/A</v>
      </c>
    </row>
    <row r="979" spans="1:26">
      <c r="A979" t="str">
        <f>IFERROR(IF(VLOOKUP(H979,Mal!$A$9:$A$431,1,0),"","END"),"END")</f>
        <v>END</v>
      </c>
      <c r="B979" s="39" t="e">
        <f>IF($E979="",IF(INDEX(Mal!$D$9:$D$431,COUNTIF($E$108:$F978,"")-COUNT($H$108:$H978)+1,0)=B978,"",INDEX(Mal!$D$9:$D$431,COUNTIF($E$108:$F978,"")-COUNT($H$108:$H978)+1,0)),"")</f>
        <v>#N/A</v>
      </c>
      <c r="C979" s="39" t="e">
        <f t="shared" si="54"/>
        <v>#N/A</v>
      </c>
      <c r="D979" s="39" t="e">
        <f>IF($E979="",IF(INDEX(Mal!$F$9:$F$431,COUNTIF($E$108:$F978,"")-COUNT($H$108:$H978)+1,0)=D978,"",INDEX(Mal!$F$9:$F$431,COUNTIF($E$108:$F978,"")-COUNT($H$108:$H978)+1,0)),"")</f>
        <v>#N/A</v>
      </c>
      <c r="E979" s="39" t="e">
        <f>IF(AND(E978="",$H979=$H978),"",IF(VLOOKUP(H979,Mal!$A$9:$B$431,2,0)='Sales Orders'!E978,"",VLOOKUP($H979,Mal!$A$9:$B$431,2,0)))</f>
        <v>#N/A</v>
      </c>
      <c r="F979" s="39" t="e">
        <f>IF($E979="",IF(INDEX(Mal!$C$9:$C$431,COUNTIF($E$108:$F978,"")-COUNT($H$108:$H978)+1,0)=F978,"",INDEX(Mal!$C$9:$C$431,COUNTIF($E$108:$F978,"")-COUNT($H$108:$H978)+1,0)),"")</f>
        <v>#N/A</v>
      </c>
      <c r="G979" s="39" t="e">
        <f t="shared" si="55"/>
        <v>#N/A</v>
      </c>
      <c r="H979" s="39">
        <f>IF(COUNTIF(Mal!$A$9:$A$431,'Sales Orders'!H978)+COUNTIFS(Mal!$A$9:$A$431,H978,Mal!$B$9:$B$431,"&lt;&gt;")+COUNTIFS(Mal!$A$9:$A$431,H978,Mal!$C$9:$C$431,"&lt;&gt;")=COUNTIF('Sales Orders'!$H$108:H978,'Sales Orders'!H978),'Sales Orders'!H978+1,'Sales Orders'!H978)</f>
        <v>2</v>
      </c>
      <c r="I979" s="39" t="e">
        <f>IF(E979="","",IF(Mal!$C$5="","",Mal!$C$5))</f>
        <v>#N/A</v>
      </c>
      <c r="J979" s="39" t="e">
        <f>IF(AND(J978="",$H979=$H978),"",IF(VLOOKUP($H979,Mal!$A$9:$H$431,7,0)='Sales Orders'!J978,"",VLOOKUP($H979,Mal!$A$9:$H$431,7,0)))</f>
        <v>#N/A</v>
      </c>
      <c r="K979" s="39" t="e">
        <f>IF(AND(K978="",$H979=$H978),"",IF(VLOOKUP($H979,Mal!$A$9:$H$431,8,0)='Sales Orders'!K978,"",VLOOKUP($H979,Mal!$A$9:$H$431,8,0)))</f>
        <v>#N/A</v>
      </c>
      <c r="L979" s="39" t="e">
        <f>IF(E979="","",IF(Mal!$C$6="","",Mal!$C$6))</f>
        <v>#N/A</v>
      </c>
      <c r="M979" s="39" t="e">
        <f>IF($E979="",IF(INDEX(Mal!K$9:K$431,COUNTIF($E$108:$F978,"")-COUNT($H$108:$H978)+1,0)=M978,"",INDEX(Mal!K$9:K$431,COUNTIF($E$108:$F978,"")-COUNT($H$108:$H978)+1,0)),"")</f>
        <v>#N/A</v>
      </c>
      <c r="N979" s="39" t="e">
        <f>IF($E979="",IF(INDEX(Mal!L$9:L$431,COUNTIF($E$108:$F978,"")-COUNT($H$108:$H978)+1,0)=N978,"",INDEX(Mal!L$9:L$431,COUNTIF($E$108:$F978,"")-COUNT($H$108:$H978)+1,0)),"")</f>
        <v>#N/A</v>
      </c>
      <c r="O979" s="39" t="e">
        <f>IF($E979="",IF(INDEX(Mal!M$9:M$431,COUNTIF($E$108:$F978,"")-COUNT($H$108:$H978)+1,0)=O978,"",INDEX(Mal!M$9:M$431,COUNTIF($E$108:$F978,"")-COUNT($H$108:$H978)+1,0)),"")</f>
        <v>#N/A</v>
      </c>
      <c r="P979" s="39" t="e">
        <f>IF($E979="",IF(INDEX(Mal!N$9:N$431,COUNTIF($E$108:$F978,"")-COUNT($H$108:$H978)+1,0)=P978,"",INDEX(Mal!N$9:N$431,COUNTIF($E$108:$F978,"")-COUNT($H$108:$H978)+1,0)),"")</f>
        <v>#N/A</v>
      </c>
      <c r="Q979" s="39" t="e">
        <f>IF($E979="",IF(INDEX(Mal!O$9:O$431,COUNTIF($E$108:$F978,"")-COUNT($H$108:$H978)+1,0)=Q978,"",INDEX(Mal!O$9:O$431,COUNTIF($E$108:$F978,"")-COUNT($H$108:$H978)+1,0)),"")</f>
        <v>#N/A</v>
      </c>
      <c r="R979" s="39" t="e">
        <f>IF($E979="",IF(INDEX(Mal!P$9:P$431,COUNTIF($E$108:$F978,"")-COUNT($H$108:$H978)+1,0)=R978,"",INDEX(Mal!P$9:P$431,COUNTIF($E$108:$F978,"")-COUNT($H$108:$H978)+1,0)),"")</f>
        <v>#N/A</v>
      </c>
      <c r="S979" s="39" t="e">
        <f>IF($E979="",IF(INDEX(Mal!Q$9:Q$431,COUNTIF($E$108:$F978,"")-COUNT($H$108:$H978)+1,0)=S978,"",INDEX(Mal!Q$9:Q$431,COUNTIF($E$108:$F978,"")-COUNT($H$108:$H978)+1,0)),"")</f>
        <v>#N/A</v>
      </c>
      <c r="T979" s="39" t="e">
        <f>IF($E979="",IF(INDEX(Mal!R$9:R$431,COUNTIF($E$108:$F978,"")-COUNT($H$108:$H978)+1,0)=T978,"",INDEX(Mal!R$9:R$431,COUNTIF($E$108:$F978,"")-COUNT($H$108:$H978)+1,0)),"")</f>
        <v>#N/A</v>
      </c>
      <c r="U979" s="39" t="e">
        <f>IF($E979="",IF(INDEX(Mal!S$9:S$431,COUNTIF($E$108:$F978,"")-COUNT($H$108:$H978)+1,0)=U978,"",INDEX(Mal!S$9:S$431,COUNTIF($E$108:$F978,"")-COUNT($H$108:$H978)+1,0)),"")</f>
        <v>#N/A</v>
      </c>
      <c r="V979" s="39" t="e">
        <f t="shared" si="52"/>
        <v>#N/A</v>
      </c>
      <c r="W979" s="39" t="e">
        <f>IF(IF(AND(E979="",F979=""),INDEX(Mal!I$9:I$431,(COUNT($H$108:$H979)-COUNTIF($V$108:$V979,"")),0),"")="","",IF(AND(E979="",F979=""),INDEX(Mal!I$9:I$431,(COUNT($H$108:$H979)-COUNTIF($V$108:$V979,"")),0),""))</f>
        <v>#N/A</v>
      </c>
      <c r="X979" s="39" t="e">
        <f>IF($E979="",IF(INDEX(Mal!J$9:J$431,COUNTIF($E$108:$F978,"")-COUNT($H$108:$H978)+1,0)=X978,"",INDEX(Mal!J$9:J$431,COUNTIF($E$108:$F978,"")-COUNT($H$108:$H978)+1,0)),"")</f>
        <v>#N/A</v>
      </c>
      <c r="Y979" s="39" t="e">
        <f>IF(AND(Y978="",$H979=$H978),"",IF(VLOOKUP($H979,Mal!$A$9:$T$431,20,0)='Sales Orders'!Y978,"",VLOOKUP($H979,Mal!$A$9:$T$431,20,0)))</f>
        <v>#N/A</v>
      </c>
      <c r="Z979" s="39" t="e">
        <f t="shared" si="53"/>
        <v>#N/A</v>
      </c>
    </row>
    <row r="980" spans="1:26">
      <c r="A980" t="str">
        <f>IFERROR(IF(VLOOKUP(H980,Mal!$A$9:$A$431,1,0),"","END"),"END")</f>
        <v>END</v>
      </c>
      <c r="B980" s="39" t="e">
        <f>IF($E980="",IF(INDEX(Mal!$D$9:$D$431,COUNTIF($E$108:$F979,"")-COUNT($H$108:$H979)+1,0)=B979,"",INDEX(Mal!$D$9:$D$431,COUNTIF($E$108:$F979,"")-COUNT($H$108:$H979)+1,0)),"")</f>
        <v>#N/A</v>
      </c>
      <c r="C980" s="39" t="e">
        <f t="shared" si="54"/>
        <v>#N/A</v>
      </c>
      <c r="D980" s="39" t="e">
        <f>IF($E980="",IF(INDEX(Mal!$F$9:$F$431,COUNTIF($E$108:$F979,"")-COUNT($H$108:$H979)+1,0)=D979,"",INDEX(Mal!$F$9:$F$431,COUNTIF($E$108:$F979,"")-COUNT($H$108:$H979)+1,0)),"")</f>
        <v>#N/A</v>
      </c>
      <c r="E980" s="39" t="e">
        <f>IF(AND(E979="",$H980=$H979),"",IF(VLOOKUP(H980,Mal!$A$9:$B$431,2,0)='Sales Orders'!E979,"",VLOOKUP($H980,Mal!$A$9:$B$431,2,0)))</f>
        <v>#N/A</v>
      </c>
      <c r="F980" s="39" t="e">
        <f>IF($E980="",IF(INDEX(Mal!$C$9:$C$431,COUNTIF($E$108:$F979,"")-COUNT($H$108:$H979)+1,0)=F979,"",INDEX(Mal!$C$9:$C$431,COUNTIF($E$108:$F979,"")-COUNT($H$108:$H979)+1,0)),"")</f>
        <v>#N/A</v>
      </c>
      <c r="G980" s="39" t="e">
        <f t="shared" si="55"/>
        <v>#N/A</v>
      </c>
      <c r="H980" s="39">
        <f>IF(COUNTIF(Mal!$A$9:$A$431,'Sales Orders'!H979)+COUNTIFS(Mal!$A$9:$A$431,H979,Mal!$B$9:$B$431,"&lt;&gt;")+COUNTIFS(Mal!$A$9:$A$431,H979,Mal!$C$9:$C$431,"&lt;&gt;")=COUNTIF('Sales Orders'!$H$108:H979,'Sales Orders'!H979),'Sales Orders'!H979+1,'Sales Orders'!H979)</f>
        <v>2</v>
      </c>
      <c r="I980" s="39" t="e">
        <f>IF(E980="","",IF(Mal!$C$5="","",Mal!$C$5))</f>
        <v>#N/A</v>
      </c>
      <c r="J980" s="39" t="e">
        <f>IF(AND(J979="",$H980=$H979),"",IF(VLOOKUP($H980,Mal!$A$9:$H$431,7,0)='Sales Orders'!J979,"",VLOOKUP($H980,Mal!$A$9:$H$431,7,0)))</f>
        <v>#N/A</v>
      </c>
      <c r="K980" s="39" t="e">
        <f>IF(AND(K979="",$H980=$H979),"",IF(VLOOKUP($H980,Mal!$A$9:$H$431,8,0)='Sales Orders'!K979,"",VLOOKUP($H980,Mal!$A$9:$H$431,8,0)))</f>
        <v>#N/A</v>
      </c>
      <c r="L980" s="39" t="e">
        <f>IF(E980="","",IF(Mal!$C$6="","",Mal!$C$6))</f>
        <v>#N/A</v>
      </c>
      <c r="M980" s="39" t="e">
        <f>IF($E980="",IF(INDEX(Mal!K$9:K$431,COUNTIF($E$108:$F979,"")-COUNT($H$108:$H979)+1,0)=M979,"",INDEX(Mal!K$9:K$431,COUNTIF($E$108:$F979,"")-COUNT($H$108:$H979)+1,0)),"")</f>
        <v>#N/A</v>
      </c>
      <c r="N980" s="39" t="e">
        <f>IF($E980="",IF(INDEX(Mal!L$9:L$431,COUNTIF($E$108:$F979,"")-COUNT($H$108:$H979)+1,0)=N979,"",INDEX(Mal!L$9:L$431,COUNTIF($E$108:$F979,"")-COUNT($H$108:$H979)+1,0)),"")</f>
        <v>#N/A</v>
      </c>
      <c r="O980" s="39" t="e">
        <f>IF($E980="",IF(INDEX(Mal!M$9:M$431,COUNTIF($E$108:$F979,"")-COUNT($H$108:$H979)+1,0)=O979,"",INDEX(Mal!M$9:M$431,COUNTIF($E$108:$F979,"")-COUNT($H$108:$H979)+1,0)),"")</f>
        <v>#N/A</v>
      </c>
      <c r="P980" s="39" t="e">
        <f>IF($E980="",IF(INDEX(Mal!N$9:N$431,COUNTIF($E$108:$F979,"")-COUNT($H$108:$H979)+1,0)=P979,"",INDEX(Mal!N$9:N$431,COUNTIF($E$108:$F979,"")-COUNT($H$108:$H979)+1,0)),"")</f>
        <v>#N/A</v>
      </c>
      <c r="Q980" s="39" t="e">
        <f>IF($E980="",IF(INDEX(Mal!O$9:O$431,COUNTIF($E$108:$F979,"")-COUNT($H$108:$H979)+1,0)=Q979,"",INDEX(Mal!O$9:O$431,COUNTIF($E$108:$F979,"")-COUNT($H$108:$H979)+1,0)),"")</f>
        <v>#N/A</v>
      </c>
      <c r="R980" s="39" t="e">
        <f>IF($E980="",IF(INDEX(Mal!P$9:P$431,COUNTIF($E$108:$F979,"")-COUNT($H$108:$H979)+1,0)=R979,"",INDEX(Mal!P$9:P$431,COUNTIF($E$108:$F979,"")-COUNT($H$108:$H979)+1,0)),"")</f>
        <v>#N/A</v>
      </c>
      <c r="S980" s="39" t="e">
        <f>IF($E980="",IF(INDEX(Mal!Q$9:Q$431,COUNTIF($E$108:$F979,"")-COUNT($H$108:$H979)+1,0)=S979,"",INDEX(Mal!Q$9:Q$431,COUNTIF($E$108:$F979,"")-COUNT($H$108:$H979)+1,0)),"")</f>
        <v>#N/A</v>
      </c>
      <c r="T980" s="39" t="e">
        <f>IF($E980="",IF(INDEX(Mal!R$9:R$431,COUNTIF($E$108:$F979,"")-COUNT($H$108:$H979)+1,0)=T979,"",INDEX(Mal!R$9:R$431,COUNTIF($E$108:$F979,"")-COUNT($H$108:$H979)+1,0)),"")</f>
        <v>#N/A</v>
      </c>
      <c r="U980" s="39" t="e">
        <f>IF($E980="",IF(INDEX(Mal!S$9:S$431,COUNTIF($E$108:$F979,"")-COUNT($H$108:$H979)+1,0)=U979,"",INDEX(Mal!S$9:S$431,COUNTIF($E$108:$F979,"")-COUNT($H$108:$H979)+1,0)),"")</f>
        <v>#N/A</v>
      </c>
      <c r="V980" s="39" t="e">
        <f t="shared" si="52"/>
        <v>#N/A</v>
      </c>
      <c r="W980" s="39" t="e">
        <f>IF(IF(AND(E980="",F980=""),INDEX(Mal!I$9:I$431,(COUNT($H$108:$H980)-COUNTIF($V$108:$V980,"")),0),"")="","",IF(AND(E980="",F980=""),INDEX(Mal!I$9:I$431,(COUNT($H$108:$H980)-COUNTIF($V$108:$V980,"")),0),""))</f>
        <v>#N/A</v>
      </c>
      <c r="X980" s="39" t="e">
        <f>IF($E980="",IF(INDEX(Mal!J$9:J$431,COUNTIF($E$108:$F979,"")-COUNT($H$108:$H979)+1,0)=X979,"",INDEX(Mal!J$9:J$431,COUNTIF($E$108:$F979,"")-COUNT($H$108:$H979)+1,0)),"")</f>
        <v>#N/A</v>
      </c>
      <c r="Y980" s="39" t="e">
        <f>IF(AND(Y979="",$H980=$H979),"",IF(VLOOKUP($H980,Mal!$A$9:$T$431,20,0)='Sales Orders'!Y979,"",VLOOKUP($H980,Mal!$A$9:$T$431,20,0)))</f>
        <v>#N/A</v>
      </c>
      <c r="Z980" s="39" t="e">
        <f t="shared" si="53"/>
        <v>#N/A</v>
      </c>
    </row>
    <row r="981" spans="1:26">
      <c r="A981" t="str">
        <f>IFERROR(IF(VLOOKUP(H981,Mal!$A$9:$A$431,1,0),"","END"),"END")</f>
        <v>END</v>
      </c>
      <c r="B981" s="39" t="e">
        <f>IF($E981="",IF(INDEX(Mal!$D$9:$D$431,COUNTIF($E$108:$F980,"")-COUNT($H$108:$H980)+1,0)=B980,"",INDEX(Mal!$D$9:$D$431,COUNTIF($E$108:$F980,"")-COUNT($H$108:$H980)+1,0)),"")</f>
        <v>#N/A</v>
      </c>
      <c r="C981" s="39" t="e">
        <f t="shared" si="54"/>
        <v>#N/A</v>
      </c>
      <c r="D981" s="39" t="e">
        <f>IF($E981="",IF(INDEX(Mal!$F$9:$F$431,COUNTIF($E$108:$F980,"")-COUNT($H$108:$H980)+1,0)=D980,"",INDEX(Mal!$F$9:$F$431,COUNTIF($E$108:$F980,"")-COUNT($H$108:$H980)+1,0)),"")</f>
        <v>#N/A</v>
      </c>
      <c r="E981" s="39" t="e">
        <f>IF(AND(E980="",$H981=$H980),"",IF(VLOOKUP(H981,Mal!$A$9:$B$431,2,0)='Sales Orders'!E980,"",VLOOKUP($H981,Mal!$A$9:$B$431,2,0)))</f>
        <v>#N/A</v>
      </c>
      <c r="F981" s="39" t="e">
        <f>IF($E981="",IF(INDEX(Mal!$C$9:$C$431,COUNTIF($E$108:$F980,"")-COUNT($H$108:$H980)+1,0)=F980,"",INDEX(Mal!$C$9:$C$431,COUNTIF($E$108:$F980,"")-COUNT($H$108:$H980)+1,0)),"")</f>
        <v>#N/A</v>
      </c>
      <c r="G981" s="39" t="e">
        <f t="shared" si="55"/>
        <v>#N/A</v>
      </c>
      <c r="H981" s="39">
        <f>IF(COUNTIF(Mal!$A$9:$A$431,'Sales Orders'!H980)+COUNTIFS(Mal!$A$9:$A$431,H980,Mal!$B$9:$B$431,"&lt;&gt;")+COUNTIFS(Mal!$A$9:$A$431,H980,Mal!$C$9:$C$431,"&lt;&gt;")=COUNTIF('Sales Orders'!$H$108:H980,'Sales Orders'!H980),'Sales Orders'!H980+1,'Sales Orders'!H980)</f>
        <v>2</v>
      </c>
      <c r="I981" s="39" t="e">
        <f>IF(E981="","",IF(Mal!$C$5="","",Mal!$C$5))</f>
        <v>#N/A</v>
      </c>
      <c r="J981" s="39" t="e">
        <f>IF(AND(J980="",$H981=$H980),"",IF(VLOOKUP($H981,Mal!$A$9:$H$431,7,0)='Sales Orders'!J980,"",VLOOKUP($H981,Mal!$A$9:$H$431,7,0)))</f>
        <v>#N/A</v>
      </c>
      <c r="K981" s="39" t="e">
        <f>IF(AND(K980="",$H981=$H980),"",IF(VLOOKUP($H981,Mal!$A$9:$H$431,8,0)='Sales Orders'!K980,"",VLOOKUP($H981,Mal!$A$9:$H$431,8,0)))</f>
        <v>#N/A</v>
      </c>
      <c r="L981" s="39" t="e">
        <f>IF(E981="","",IF(Mal!$C$6="","",Mal!$C$6))</f>
        <v>#N/A</v>
      </c>
      <c r="M981" s="39" t="e">
        <f>IF($E981="",IF(INDEX(Mal!K$9:K$431,COUNTIF($E$108:$F980,"")-COUNT($H$108:$H980)+1,0)=M980,"",INDEX(Mal!K$9:K$431,COUNTIF($E$108:$F980,"")-COUNT($H$108:$H980)+1,0)),"")</f>
        <v>#N/A</v>
      </c>
      <c r="N981" s="39" t="e">
        <f>IF($E981="",IF(INDEX(Mal!L$9:L$431,COUNTIF($E$108:$F980,"")-COUNT($H$108:$H980)+1,0)=N980,"",INDEX(Mal!L$9:L$431,COUNTIF($E$108:$F980,"")-COUNT($H$108:$H980)+1,0)),"")</f>
        <v>#N/A</v>
      </c>
      <c r="O981" s="39" t="e">
        <f>IF($E981="",IF(INDEX(Mal!M$9:M$431,COUNTIF($E$108:$F980,"")-COUNT($H$108:$H980)+1,0)=O980,"",INDEX(Mal!M$9:M$431,COUNTIF($E$108:$F980,"")-COUNT($H$108:$H980)+1,0)),"")</f>
        <v>#N/A</v>
      </c>
      <c r="P981" s="39" t="e">
        <f>IF($E981="",IF(INDEX(Mal!N$9:N$431,COUNTIF($E$108:$F980,"")-COUNT($H$108:$H980)+1,0)=P980,"",INDEX(Mal!N$9:N$431,COUNTIF($E$108:$F980,"")-COUNT($H$108:$H980)+1,0)),"")</f>
        <v>#N/A</v>
      </c>
      <c r="Q981" s="39" t="e">
        <f>IF($E981="",IF(INDEX(Mal!O$9:O$431,COUNTIF($E$108:$F980,"")-COUNT($H$108:$H980)+1,0)=Q980,"",INDEX(Mal!O$9:O$431,COUNTIF($E$108:$F980,"")-COUNT($H$108:$H980)+1,0)),"")</f>
        <v>#N/A</v>
      </c>
      <c r="R981" s="39" t="e">
        <f>IF($E981="",IF(INDEX(Mal!P$9:P$431,COUNTIF($E$108:$F980,"")-COUNT($H$108:$H980)+1,0)=R980,"",INDEX(Mal!P$9:P$431,COUNTIF($E$108:$F980,"")-COUNT($H$108:$H980)+1,0)),"")</f>
        <v>#N/A</v>
      </c>
      <c r="S981" s="39" t="e">
        <f>IF($E981="",IF(INDEX(Mal!Q$9:Q$431,COUNTIF($E$108:$F980,"")-COUNT($H$108:$H980)+1,0)=S980,"",INDEX(Mal!Q$9:Q$431,COUNTIF($E$108:$F980,"")-COUNT($H$108:$H980)+1,0)),"")</f>
        <v>#N/A</v>
      </c>
      <c r="T981" s="39" t="e">
        <f>IF($E981="",IF(INDEX(Mal!R$9:R$431,COUNTIF($E$108:$F980,"")-COUNT($H$108:$H980)+1,0)=T980,"",INDEX(Mal!R$9:R$431,COUNTIF($E$108:$F980,"")-COUNT($H$108:$H980)+1,0)),"")</f>
        <v>#N/A</v>
      </c>
      <c r="U981" s="39" t="e">
        <f>IF($E981="",IF(INDEX(Mal!S$9:S$431,COUNTIF($E$108:$F980,"")-COUNT($H$108:$H980)+1,0)=U980,"",INDEX(Mal!S$9:S$431,COUNTIF($E$108:$F980,"")-COUNT($H$108:$H980)+1,0)),"")</f>
        <v>#N/A</v>
      </c>
      <c r="V981" s="39" t="e">
        <f t="shared" si="52"/>
        <v>#N/A</v>
      </c>
      <c r="W981" s="39" t="e">
        <f>IF(IF(AND(E981="",F981=""),INDEX(Mal!I$9:I$431,(COUNT($H$108:$H981)-COUNTIF($V$108:$V981,"")),0),"")="","",IF(AND(E981="",F981=""),INDEX(Mal!I$9:I$431,(COUNT($H$108:$H981)-COUNTIF($V$108:$V981,"")),0),""))</f>
        <v>#N/A</v>
      </c>
      <c r="X981" s="39" t="e">
        <f>IF($E981="",IF(INDEX(Mal!J$9:J$431,COUNTIF($E$108:$F980,"")-COUNT($H$108:$H980)+1,0)=X980,"",INDEX(Mal!J$9:J$431,COUNTIF($E$108:$F980,"")-COUNT($H$108:$H980)+1,0)),"")</f>
        <v>#N/A</v>
      </c>
      <c r="Y981" s="39" t="e">
        <f>IF(AND(Y980="",$H981=$H980),"",IF(VLOOKUP($H981,Mal!$A$9:$T$431,20,0)='Sales Orders'!Y980,"",VLOOKUP($H981,Mal!$A$9:$T$431,20,0)))</f>
        <v>#N/A</v>
      </c>
      <c r="Z981" s="39" t="e">
        <f t="shared" si="53"/>
        <v>#N/A</v>
      </c>
    </row>
    <row r="982" spans="1:26">
      <c r="A982" t="str">
        <f>IFERROR(IF(VLOOKUP(H982,Mal!$A$9:$A$431,1,0),"","END"),"END")</f>
        <v>END</v>
      </c>
      <c r="B982" s="39" t="e">
        <f>IF($E982="",IF(INDEX(Mal!$D$9:$D$431,COUNTIF($E$108:$F981,"")-COUNT($H$108:$H981)+1,0)=B981,"",INDEX(Mal!$D$9:$D$431,COUNTIF($E$108:$F981,"")-COUNT($H$108:$H981)+1,0)),"")</f>
        <v>#N/A</v>
      </c>
      <c r="C982" s="39" t="e">
        <f t="shared" si="54"/>
        <v>#N/A</v>
      </c>
      <c r="D982" s="39" t="e">
        <f>IF($E982="",IF(INDEX(Mal!$F$9:$F$431,COUNTIF($E$108:$F981,"")-COUNT($H$108:$H981)+1,0)=D981,"",INDEX(Mal!$F$9:$F$431,COUNTIF($E$108:$F981,"")-COUNT($H$108:$H981)+1,0)),"")</f>
        <v>#N/A</v>
      </c>
      <c r="E982" s="39" t="e">
        <f>IF(AND(E981="",$H982=$H981),"",IF(VLOOKUP(H982,Mal!$A$9:$B$431,2,0)='Sales Orders'!E981,"",VLOOKUP($H982,Mal!$A$9:$B$431,2,0)))</f>
        <v>#N/A</v>
      </c>
      <c r="F982" s="39" t="e">
        <f>IF($E982="",IF(INDEX(Mal!$C$9:$C$431,COUNTIF($E$108:$F981,"")-COUNT($H$108:$H981)+1,0)=F981,"",INDEX(Mal!$C$9:$C$431,COUNTIF($E$108:$F981,"")-COUNT($H$108:$H981)+1,0)),"")</f>
        <v>#N/A</v>
      </c>
      <c r="G982" s="39" t="e">
        <f t="shared" si="55"/>
        <v>#N/A</v>
      </c>
      <c r="H982" s="39">
        <f>IF(COUNTIF(Mal!$A$9:$A$431,'Sales Orders'!H981)+COUNTIFS(Mal!$A$9:$A$431,H981,Mal!$B$9:$B$431,"&lt;&gt;")+COUNTIFS(Mal!$A$9:$A$431,H981,Mal!$C$9:$C$431,"&lt;&gt;")=COUNTIF('Sales Orders'!$H$108:H981,'Sales Orders'!H981),'Sales Orders'!H981+1,'Sales Orders'!H981)</f>
        <v>2</v>
      </c>
      <c r="I982" s="39" t="e">
        <f>IF(E982="","",IF(Mal!$C$5="","",Mal!$C$5))</f>
        <v>#N/A</v>
      </c>
      <c r="J982" s="39" t="e">
        <f>IF(AND(J981="",$H982=$H981),"",IF(VLOOKUP($H982,Mal!$A$9:$H$431,7,0)='Sales Orders'!J981,"",VLOOKUP($H982,Mal!$A$9:$H$431,7,0)))</f>
        <v>#N/A</v>
      </c>
      <c r="K982" s="39" t="e">
        <f>IF(AND(K981="",$H982=$H981),"",IF(VLOOKUP($H982,Mal!$A$9:$H$431,8,0)='Sales Orders'!K981,"",VLOOKUP($H982,Mal!$A$9:$H$431,8,0)))</f>
        <v>#N/A</v>
      </c>
      <c r="L982" s="39" t="e">
        <f>IF(E982="","",IF(Mal!$C$6="","",Mal!$C$6))</f>
        <v>#N/A</v>
      </c>
      <c r="M982" s="39" t="e">
        <f>IF($E982="",IF(INDEX(Mal!K$9:K$431,COUNTIF($E$108:$F981,"")-COUNT($H$108:$H981)+1,0)=M981,"",INDEX(Mal!K$9:K$431,COUNTIF($E$108:$F981,"")-COUNT($H$108:$H981)+1,0)),"")</f>
        <v>#N/A</v>
      </c>
      <c r="N982" s="39" t="e">
        <f>IF($E982="",IF(INDEX(Mal!L$9:L$431,COUNTIF($E$108:$F981,"")-COUNT($H$108:$H981)+1,0)=N981,"",INDEX(Mal!L$9:L$431,COUNTIF($E$108:$F981,"")-COUNT($H$108:$H981)+1,0)),"")</f>
        <v>#N/A</v>
      </c>
      <c r="O982" s="39" t="e">
        <f>IF($E982="",IF(INDEX(Mal!M$9:M$431,COUNTIF($E$108:$F981,"")-COUNT($H$108:$H981)+1,0)=O981,"",INDEX(Mal!M$9:M$431,COUNTIF($E$108:$F981,"")-COUNT($H$108:$H981)+1,0)),"")</f>
        <v>#N/A</v>
      </c>
      <c r="P982" s="39" t="e">
        <f>IF($E982="",IF(INDEX(Mal!N$9:N$431,COUNTIF($E$108:$F981,"")-COUNT($H$108:$H981)+1,0)=P981,"",INDEX(Mal!N$9:N$431,COUNTIF($E$108:$F981,"")-COUNT($H$108:$H981)+1,0)),"")</f>
        <v>#N/A</v>
      </c>
      <c r="Q982" s="39" t="e">
        <f>IF($E982="",IF(INDEX(Mal!O$9:O$431,COUNTIF($E$108:$F981,"")-COUNT($H$108:$H981)+1,0)=Q981,"",INDEX(Mal!O$9:O$431,COUNTIF($E$108:$F981,"")-COUNT($H$108:$H981)+1,0)),"")</f>
        <v>#N/A</v>
      </c>
      <c r="R982" s="39" t="e">
        <f>IF($E982="",IF(INDEX(Mal!P$9:P$431,COUNTIF($E$108:$F981,"")-COUNT($H$108:$H981)+1,0)=R981,"",INDEX(Mal!P$9:P$431,COUNTIF($E$108:$F981,"")-COUNT($H$108:$H981)+1,0)),"")</f>
        <v>#N/A</v>
      </c>
      <c r="S982" s="39" t="e">
        <f>IF($E982="",IF(INDEX(Mal!Q$9:Q$431,COUNTIF($E$108:$F981,"")-COUNT($H$108:$H981)+1,0)=S981,"",INDEX(Mal!Q$9:Q$431,COUNTIF($E$108:$F981,"")-COUNT($H$108:$H981)+1,0)),"")</f>
        <v>#N/A</v>
      </c>
      <c r="T982" s="39" t="e">
        <f>IF($E982="",IF(INDEX(Mal!R$9:R$431,COUNTIF($E$108:$F981,"")-COUNT($H$108:$H981)+1,0)=T981,"",INDEX(Mal!R$9:R$431,COUNTIF($E$108:$F981,"")-COUNT($H$108:$H981)+1,0)),"")</f>
        <v>#N/A</v>
      </c>
      <c r="U982" s="39" t="e">
        <f>IF($E982="",IF(INDEX(Mal!S$9:S$431,COUNTIF($E$108:$F981,"")-COUNT($H$108:$H981)+1,0)=U981,"",INDEX(Mal!S$9:S$431,COUNTIF($E$108:$F981,"")-COUNT($H$108:$H981)+1,0)),"")</f>
        <v>#N/A</v>
      </c>
      <c r="V982" s="39" t="e">
        <f t="shared" si="52"/>
        <v>#N/A</v>
      </c>
      <c r="W982" s="39" t="e">
        <f>IF(IF(AND(E982="",F982=""),INDEX(Mal!I$9:I$431,(COUNT($H$108:$H982)-COUNTIF($V$108:$V982,"")),0),"")="","",IF(AND(E982="",F982=""),INDEX(Mal!I$9:I$431,(COUNT($H$108:$H982)-COUNTIF($V$108:$V982,"")),0),""))</f>
        <v>#N/A</v>
      </c>
      <c r="X982" s="39" t="e">
        <f>IF($E982="",IF(INDEX(Mal!J$9:J$431,COUNTIF($E$108:$F981,"")-COUNT($H$108:$H981)+1,0)=X981,"",INDEX(Mal!J$9:J$431,COUNTIF($E$108:$F981,"")-COUNT($H$108:$H981)+1,0)),"")</f>
        <v>#N/A</v>
      </c>
      <c r="Y982" s="39" t="e">
        <f>IF(AND(Y981="",$H982=$H981),"",IF(VLOOKUP($H982,Mal!$A$9:$T$431,20,0)='Sales Orders'!Y981,"",VLOOKUP($H982,Mal!$A$9:$T$431,20,0)))</f>
        <v>#N/A</v>
      </c>
      <c r="Z982" s="39" t="e">
        <f t="shared" si="53"/>
        <v>#N/A</v>
      </c>
    </row>
    <row r="983" spans="1:26">
      <c r="A983" t="str">
        <f>IFERROR(IF(VLOOKUP(H983,Mal!$A$9:$A$431,1,0),"","END"),"END")</f>
        <v>END</v>
      </c>
      <c r="B983" s="39" t="e">
        <f>IF($E983="",IF(INDEX(Mal!$D$9:$D$431,COUNTIF($E$108:$F982,"")-COUNT($H$108:$H982)+1,0)=B982,"",INDEX(Mal!$D$9:$D$431,COUNTIF($E$108:$F982,"")-COUNT($H$108:$H982)+1,0)),"")</f>
        <v>#N/A</v>
      </c>
      <c r="C983" s="39" t="e">
        <f t="shared" si="54"/>
        <v>#N/A</v>
      </c>
      <c r="D983" s="39" t="e">
        <f>IF($E983="",IF(INDEX(Mal!$F$9:$F$431,COUNTIF($E$108:$F982,"")-COUNT($H$108:$H982)+1,0)=D982,"",INDEX(Mal!$F$9:$F$431,COUNTIF($E$108:$F982,"")-COUNT($H$108:$H982)+1,0)),"")</f>
        <v>#N/A</v>
      </c>
      <c r="E983" s="39" t="e">
        <f>IF(AND(E982="",$H983=$H982),"",IF(VLOOKUP(H983,Mal!$A$9:$B$431,2,0)='Sales Orders'!E982,"",VLOOKUP($H983,Mal!$A$9:$B$431,2,0)))</f>
        <v>#N/A</v>
      </c>
      <c r="F983" s="39" t="e">
        <f>IF($E983="",IF(INDEX(Mal!$C$9:$C$431,COUNTIF($E$108:$F982,"")-COUNT($H$108:$H982)+1,0)=F982,"",INDEX(Mal!$C$9:$C$431,COUNTIF($E$108:$F982,"")-COUNT($H$108:$H982)+1,0)),"")</f>
        <v>#N/A</v>
      </c>
      <c r="G983" s="39" t="e">
        <f t="shared" si="55"/>
        <v>#N/A</v>
      </c>
      <c r="H983" s="39">
        <f>IF(COUNTIF(Mal!$A$9:$A$431,'Sales Orders'!H982)+COUNTIFS(Mal!$A$9:$A$431,H982,Mal!$B$9:$B$431,"&lt;&gt;")+COUNTIFS(Mal!$A$9:$A$431,H982,Mal!$C$9:$C$431,"&lt;&gt;")=COUNTIF('Sales Orders'!$H$108:H982,'Sales Orders'!H982),'Sales Orders'!H982+1,'Sales Orders'!H982)</f>
        <v>2</v>
      </c>
      <c r="I983" s="39" t="e">
        <f>IF(E983="","",IF(Mal!$C$5="","",Mal!$C$5))</f>
        <v>#N/A</v>
      </c>
      <c r="J983" s="39" t="e">
        <f>IF(AND(J982="",$H983=$H982),"",IF(VLOOKUP($H983,Mal!$A$9:$H$431,7,0)='Sales Orders'!J982,"",VLOOKUP($H983,Mal!$A$9:$H$431,7,0)))</f>
        <v>#N/A</v>
      </c>
      <c r="K983" s="39" t="e">
        <f>IF(AND(K982="",$H983=$H982),"",IF(VLOOKUP($H983,Mal!$A$9:$H$431,8,0)='Sales Orders'!K982,"",VLOOKUP($H983,Mal!$A$9:$H$431,8,0)))</f>
        <v>#N/A</v>
      </c>
      <c r="L983" s="39" t="e">
        <f>IF(E983="","",IF(Mal!$C$6="","",Mal!$C$6))</f>
        <v>#N/A</v>
      </c>
      <c r="M983" s="39" t="e">
        <f>IF($E983="",IF(INDEX(Mal!K$9:K$431,COUNTIF($E$108:$F982,"")-COUNT($H$108:$H982)+1,0)=M982,"",INDEX(Mal!K$9:K$431,COUNTIF($E$108:$F982,"")-COUNT($H$108:$H982)+1,0)),"")</f>
        <v>#N/A</v>
      </c>
      <c r="N983" s="39" t="e">
        <f>IF($E983="",IF(INDEX(Mal!L$9:L$431,COUNTIF($E$108:$F982,"")-COUNT($H$108:$H982)+1,0)=N982,"",INDEX(Mal!L$9:L$431,COUNTIF($E$108:$F982,"")-COUNT($H$108:$H982)+1,0)),"")</f>
        <v>#N/A</v>
      </c>
      <c r="O983" s="39" t="e">
        <f>IF($E983="",IF(INDEX(Mal!M$9:M$431,COUNTIF($E$108:$F982,"")-COUNT($H$108:$H982)+1,0)=O982,"",INDEX(Mal!M$9:M$431,COUNTIF($E$108:$F982,"")-COUNT($H$108:$H982)+1,0)),"")</f>
        <v>#N/A</v>
      </c>
      <c r="P983" s="39" t="e">
        <f>IF($E983="",IF(INDEX(Mal!N$9:N$431,COUNTIF($E$108:$F982,"")-COUNT($H$108:$H982)+1,0)=P982,"",INDEX(Mal!N$9:N$431,COUNTIF($E$108:$F982,"")-COUNT($H$108:$H982)+1,0)),"")</f>
        <v>#N/A</v>
      </c>
      <c r="Q983" s="39" t="e">
        <f>IF($E983="",IF(INDEX(Mal!O$9:O$431,COUNTIF($E$108:$F982,"")-COUNT($H$108:$H982)+1,0)=Q982,"",INDEX(Mal!O$9:O$431,COUNTIF($E$108:$F982,"")-COUNT($H$108:$H982)+1,0)),"")</f>
        <v>#N/A</v>
      </c>
      <c r="R983" s="39" t="e">
        <f>IF($E983="",IF(INDEX(Mal!P$9:P$431,COUNTIF($E$108:$F982,"")-COUNT($H$108:$H982)+1,0)=R982,"",INDEX(Mal!P$9:P$431,COUNTIF($E$108:$F982,"")-COUNT($H$108:$H982)+1,0)),"")</f>
        <v>#N/A</v>
      </c>
      <c r="S983" s="39" t="e">
        <f>IF($E983="",IF(INDEX(Mal!Q$9:Q$431,COUNTIF($E$108:$F982,"")-COUNT($H$108:$H982)+1,0)=S982,"",INDEX(Mal!Q$9:Q$431,COUNTIF($E$108:$F982,"")-COUNT($H$108:$H982)+1,0)),"")</f>
        <v>#N/A</v>
      </c>
      <c r="T983" s="39" t="e">
        <f>IF($E983="",IF(INDEX(Mal!R$9:R$431,COUNTIF($E$108:$F982,"")-COUNT($H$108:$H982)+1,0)=T982,"",INDEX(Mal!R$9:R$431,COUNTIF($E$108:$F982,"")-COUNT($H$108:$H982)+1,0)),"")</f>
        <v>#N/A</v>
      </c>
      <c r="U983" s="39" t="e">
        <f>IF($E983="",IF(INDEX(Mal!S$9:S$431,COUNTIF($E$108:$F982,"")-COUNT($H$108:$H982)+1,0)=U982,"",INDEX(Mal!S$9:S$431,COUNTIF($E$108:$F982,"")-COUNT($H$108:$H982)+1,0)),"")</f>
        <v>#N/A</v>
      </c>
      <c r="V983" s="39" t="e">
        <f t="shared" si="52"/>
        <v>#N/A</v>
      </c>
      <c r="W983" s="39" t="e">
        <f>IF(IF(AND(E983="",F983=""),INDEX(Mal!I$9:I$431,(COUNT($H$108:$H983)-COUNTIF($V$108:$V983,"")),0),"")="","",IF(AND(E983="",F983=""),INDEX(Mal!I$9:I$431,(COUNT($H$108:$H983)-COUNTIF($V$108:$V983,"")),0),""))</f>
        <v>#N/A</v>
      </c>
      <c r="X983" s="39" t="e">
        <f>IF($E983="",IF(INDEX(Mal!J$9:J$431,COUNTIF($E$108:$F982,"")-COUNT($H$108:$H982)+1,0)=X982,"",INDEX(Mal!J$9:J$431,COUNTIF($E$108:$F982,"")-COUNT($H$108:$H982)+1,0)),"")</f>
        <v>#N/A</v>
      </c>
      <c r="Y983" s="39" t="e">
        <f>IF(AND(Y982="",$H983=$H982),"",IF(VLOOKUP($H983,Mal!$A$9:$T$431,20,0)='Sales Orders'!Y982,"",VLOOKUP($H983,Mal!$A$9:$T$431,20,0)))</f>
        <v>#N/A</v>
      </c>
      <c r="Z983" s="39" t="e">
        <f t="shared" si="53"/>
        <v>#N/A</v>
      </c>
    </row>
    <row r="984" spans="1:26">
      <c r="A984" t="str">
        <f>IFERROR(IF(VLOOKUP(H984,Mal!$A$9:$A$431,1,0),"","END"),"END")</f>
        <v>END</v>
      </c>
      <c r="B984" s="39" t="e">
        <f>IF($E984="",IF(INDEX(Mal!$D$9:$D$431,COUNTIF($E$108:$F983,"")-COUNT($H$108:$H983)+1,0)=B983,"",INDEX(Mal!$D$9:$D$431,COUNTIF($E$108:$F983,"")-COUNT($H$108:$H983)+1,0)),"")</f>
        <v>#N/A</v>
      </c>
      <c r="C984" s="39" t="e">
        <f t="shared" si="54"/>
        <v>#N/A</v>
      </c>
      <c r="D984" s="39" t="e">
        <f>IF($E984="",IF(INDEX(Mal!$F$9:$F$431,COUNTIF($E$108:$F983,"")-COUNT($H$108:$H983)+1,0)=D983,"",INDEX(Mal!$F$9:$F$431,COUNTIF($E$108:$F983,"")-COUNT($H$108:$H983)+1,0)),"")</f>
        <v>#N/A</v>
      </c>
      <c r="E984" s="39" t="e">
        <f>IF(AND(E983="",$H984=$H983),"",IF(VLOOKUP(H984,Mal!$A$9:$B$431,2,0)='Sales Orders'!E983,"",VLOOKUP($H984,Mal!$A$9:$B$431,2,0)))</f>
        <v>#N/A</v>
      </c>
      <c r="F984" s="39" t="e">
        <f>IF($E984="",IF(INDEX(Mal!$C$9:$C$431,COUNTIF($E$108:$F983,"")-COUNT($H$108:$H983)+1,0)=F983,"",INDEX(Mal!$C$9:$C$431,COUNTIF($E$108:$F983,"")-COUNT($H$108:$H983)+1,0)),"")</f>
        <v>#N/A</v>
      </c>
      <c r="G984" s="39" t="e">
        <f t="shared" si="55"/>
        <v>#N/A</v>
      </c>
      <c r="H984" s="39">
        <f>IF(COUNTIF(Mal!$A$9:$A$431,'Sales Orders'!H983)+COUNTIFS(Mal!$A$9:$A$431,H983,Mal!$B$9:$B$431,"&lt;&gt;")+COUNTIFS(Mal!$A$9:$A$431,H983,Mal!$C$9:$C$431,"&lt;&gt;")=COUNTIF('Sales Orders'!$H$108:H983,'Sales Orders'!H983),'Sales Orders'!H983+1,'Sales Orders'!H983)</f>
        <v>2</v>
      </c>
      <c r="I984" s="39" t="e">
        <f>IF(E984="","",IF(Mal!$C$5="","",Mal!$C$5))</f>
        <v>#N/A</v>
      </c>
      <c r="J984" s="39" t="e">
        <f>IF(AND(J983="",$H984=$H983),"",IF(VLOOKUP($H984,Mal!$A$9:$H$431,7,0)='Sales Orders'!J983,"",VLOOKUP($H984,Mal!$A$9:$H$431,7,0)))</f>
        <v>#N/A</v>
      </c>
      <c r="K984" s="39" t="e">
        <f>IF(AND(K983="",$H984=$H983),"",IF(VLOOKUP($H984,Mal!$A$9:$H$431,8,0)='Sales Orders'!K983,"",VLOOKUP($H984,Mal!$A$9:$H$431,8,0)))</f>
        <v>#N/A</v>
      </c>
      <c r="L984" s="39" t="e">
        <f>IF(E984="","",IF(Mal!$C$6="","",Mal!$C$6))</f>
        <v>#N/A</v>
      </c>
      <c r="M984" s="39" t="e">
        <f>IF($E984="",IF(INDEX(Mal!K$9:K$431,COUNTIF($E$108:$F983,"")-COUNT($H$108:$H983)+1,0)=M983,"",INDEX(Mal!K$9:K$431,COUNTIF($E$108:$F983,"")-COUNT($H$108:$H983)+1,0)),"")</f>
        <v>#N/A</v>
      </c>
      <c r="N984" s="39" t="e">
        <f>IF($E984="",IF(INDEX(Mal!L$9:L$431,COUNTIF($E$108:$F983,"")-COUNT($H$108:$H983)+1,0)=N983,"",INDEX(Mal!L$9:L$431,COUNTIF($E$108:$F983,"")-COUNT($H$108:$H983)+1,0)),"")</f>
        <v>#N/A</v>
      </c>
      <c r="O984" s="39" t="e">
        <f>IF($E984="",IF(INDEX(Mal!M$9:M$431,COUNTIF($E$108:$F983,"")-COUNT($H$108:$H983)+1,0)=O983,"",INDEX(Mal!M$9:M$431,COUNTIF($E$108:$F983,"")-COUNT($H$108:$H983)+1,0)),"")</f>
        <v>#N/A</v>
      </c>
      <c r="P984" s="39" t="e">
        <f>IF($E984="",IF(INDEX(Mal!N$9:N$431,COUNTIF($E$108:$F983,"")-COUNT($H$108:$H983)+1,0)=P983,"",INDEX(Mal!N$9:N$431,COUNTIF($E$108:$F983,"")-COUNT($H$108:$H983)+1,0)),"")</f>
        <v>#N/A</v>
      </c>
      <c r="Q984" s="39" t="e">
        <f>IF($E984="",IF(INDEX(Mal!O$9:O$431,COUNTIF($E$108:$F983,"")-COUNT($H$108:$H983)+1,0)=Q983,"",INDEX(Mal!O$9:O$431,COUNTIF($E$108:$F983,"")-COUNT($H$108:$H983)+1,0)),"")</f>
        <v>#N/A</v>
      </c>
      <c r="R984" s="39" t="e">
        <f>IF($E984="",IF(INDEX(Mal!P$9:P$431,COUNTIF($E$108:$F983,"")-COUNT($H$108:$H983)+1,0)=R983,"",INDEX(Mal!P$9:P$431,COUNTIF($E$108:$F983,"")-COUNT($H$108:$H983)+1,0)),"")</f>
        <v>#N/A</v>
      </c>
      <c r="S984" s="39" t="e">
        <f>IF($E984="",IF(INDEX(Mal!Q$9:Q$431,COUNTIF($E$108:$F983,"")-COUNT($H$108:$H983)+1,0)=S983,"",INDEX(Mal!Q$9:Q$431,COUNTIF($E$108:$F983,"")-COUNT($H$108:$H983)+1,0)),"")</f>
        <v>#N/A</v>
      </c>
      <c r="T984" s="39" t="e">
        <f>IF($E984="",IF(INDEX(Mal!R$9:R$431,COUNTIF($E$108:$F983,"")-COUNT($H$108:$H983)+1,0)=T983,"",INDEX(Mal!R$9:R$431,COUNTIF($E$108:$F983,"")-COUNT($H$108:$H983)+1,0)),"")</f>
        <v>#N/A</v>
      </c>
      <c r="U984" s="39" t="e">
        <f>IF($E984="",IF(INDEX(Mal!S$9:S$431,COUNTIF($E$108:$F983,"")-COUNT($H$108:$H983)+1,0)=U983,"",INDEX(Mal!S$9:S$431,COUNTIF($E$108:$F983,"")-COUNT($H$108:$H983)+1,0)),"")</f>
        <v>#N/A</v>
      </c>
      <c r="V984" s="39" t="e">
        <f t="shared" si="52"/>
        <v>#N/A</v>
      </c>
      <c r="W984" s="39" t="e">
        <f>IF(IF(AND(E984="",F984=""),INDEX(Mal!I$9:I$431,(COUNT($H$108:$H984)-COUNTIF($V$108:$V984,"")),0),"")="","",IF(AND(E984="",F984=""),INDEX(Mal!I$9:I$431,(COUNT($H$108:$H984)-COUNTIF($V$108:$V984,"")),0),""))</f>
        <v>#N/A</v>
      </c>
      <c r="X984" s="39" t="e">
        <f>IF($E984="",IF(INDEX(Mal!J$9:J$431,COUNTIF($E$108:$F983,"")-COUNT($H$108:$H983)+1,0)=X983,"",INDEX(Mal!J$9:J$431,COUNTIF($E$108:$F983,"")-COUNT($H$108:$H983)+1,0)),"")</f>
        <v>#N/A</v>
      </c>
      <c r="Y984" s="39" t="e">
        <f>IF(AND(Y983="",$H984=$H983),"",IF(VLOOKUP($H984,Mal!$A$9:$T$431,20,0)='Sales Orders'!Y983,"",VLOOKUP($H984,Mal!$A$9:$T$431,20,0)))</f>
        <v>#N/A</v>
      </c>
      <c r="Z984" s="39" t="e">
        <f t="shared" si="53"/>
        <v>#N/A</v>
      </c>
    </row>
    <row r="985" spans="1:26">
      <c r="A985" t="str">
        <f>IFERROR(IF(VLOOKUP(H985,Mal!$A$9:$A$431,1,0),"","END"),"END")</f>
        <v>END</v>
      </c>
      <c r="B985" s="39" t="e">
        <f>IF($E985="",IF(INDEX(Mal!$D$9:$D$431,COUNTIF($E$108:$F984,"")-COUNT($H$108:$H984)+1,0)=B984,"",INDEX(Mal!$D$9:$D$431,COUNTIF($E$108:$F984,"")-COUNT($H$108:$H984)+1,0)),"")</f>
        <v>#N/A</v>
      </c>
      <c r="C985" s="39" t="e">
        <f t="shared" si="54"/>
        <v>#N/A</v>
      </c>
      <c r="D985" s="39" t="e">
        <f>IF($E985="",IF(INDEX(Mal!$F$9:$F$431,COUNTIF($E$108:$F984,"")-COUNT($H$108:$H984)+1,0)=D984,"",INDEX(Mal!$F$9:$F$431,COUNTIF($E$108:$F984,"")-COUNT($H$108:$H984)+1,0)),"")</f>
        <v>#N/A</v>
      </c>
      <c r="E985" s="39" t="e">
        <f>IF(AND(E984="",$H985=$H984),"",IF(VLOOKUP(H985,Mal!$A$9:$B$431,2,0)='Sales Orders'!E984,"",VLOOKUP($H985,Mal!$A$9:$B$431,2,0)))</f>
        <v>#N/A</v>
      </c>
      <c r="F985" s="39" t="e">
        <f>IF($E985="",IF(INDEX(Mal!$C$9:$C$431,COUNTIF($E$108:$F984,"")-COUNT($H$108:$H984)+1,0)=F984,"",INDEX(Mal!$C$9:$C$431,COUNTIF($E$108:$F984,"")-COUNT($H$108:$H984)+1,0)),"")</f>
        <v>#N/A</v>
      </c>
      <c r="G985" s="39" t="e">
        <f t="shared" si="55"/>
        <v>#N/A</v>
      </c>
      <c r="H985" s="39">
        <f>IF(COUNTIF(Mal!$A$9:$A$431,'Sales Orders'!H984)+COUNTIFS(Mal!$A$9:$A$431,H984,Mal!$B$9:$B$431,"&lt;&gt;")+COUNTIFS(Mal!$A$9:$A$431,H984,Mal!$C$9:$C$431,"&lt;&gt;")=COUNTIF('Sales Orders'!$H$108:H984,'Sales Orders'!H984),'Sales Orders'!H984+1,'Sales Orders'!H984)</f>
        <v>2</v>
      </c>
      <c r="I985" s="39" t="e">
        <f>IF(E985="","",IF(Mal!$C$5="","",Mal!$C$5))</f>
        <v>#N/A</v>
      </c>
      <c r="J985" s="39" t="e">
        <f>IF(AND(J984="",$H985=$H984),"",IF(VLOOKUP($H985,Mal!$A$9:$H$431,7,0)='Sales Orders'!J984,"",VLOOKUP($H985,Mal!$A$9:$H$431,7,0)))</f>
        <v>#N/A</v>
      </c>
      <c r="K985" s="39" t="e">
        <f>IF(AND(K984="",$H985=$H984),"",IF(VLOOKUP($H985,Mal!$A$9:$H$431,8,0)='Sales Orders'!K984,"",VLOOKUP($H985,Mal!$A$9:$H$431,8,0)))</f>
        <v>#N/A</v>
      </c>
      <c r="L985" s="39" t="e">
        <f>IF(E985="","",IF(Mal!$C$6="","",Mal!$C$6))</f>
        <v>#N/A</v>
      </c>
      <c r="M985" s="39" t="e">
        <f>IF($E985="",IF(INDEX(Mal!K$9:K$431,COUNTIF($E$108:$F984,"")-COUNT($H$108:$H984)+1,0)=M984,"",INDEX(Mal!K$9:K$431,COUNTIF($E$108:$F984,"")-COUNT($H$108:$H984)+1,0)),"")</f>
        <v>#N/A</v>
      </c>
      <c r="N985" s="39" t="e">
        <f>IF($E985="",IF(INDEX(Mal!L$9:L$431,COUNTIF($E$108:$F984,"")-COUNT($H$108:$H984)+1,0)=N984,"",INDEX(Mal!L$9:L$431,COUNTIF($E$108:$F984,"")-COUNT($H$108:$H984)+1,0)),"")</f>
        <v>#N/A</v>
      </c>
      <c r="O985" s="39" t="e">
        <f>IF($E985="",IF(INDEX(Mal!M$9:M$431,COUNTIF($E$108:$F984,"")-COUNT($H$108:$H984)+1,0)=O984,"",INDEX(Mal!M$9:M$431,COUNTIF($E$108:$F984,"")-COUNT($H$108:$H984)+1,0)),"")</f>
        <v>#N/A</v>
      </c>
      <c r="P985" s="39" t="e">
        <f>IF($E985="",IF(INDEX(Mal!N$9:N$431,COUNTIF($E$108:$F984,"")-COUNT($H$108:$H984)+1,0)=P984,"",INDEX(Mal!N$9:N$431,COUNTIF($E$108:$F984,"")-COUNT($H$108:$H984)+1,0)),"")</f>
        <v>#N/A</v>
      </c>
      <c r="Q985" s="39" t="e">
        <f>IF($E985="",IF(INDEX(Mal!O$9:O$431,COUNTIF($E$108:$F984,"")-COUNT($H$108:$H984)+1,0)=Q984,"",INDEX(Mal!O$9:O$431,COUNTIF($E$108:$F984,"")-COUNT($H$108:$H984)+1,0)),"")</f>
        <v>#N/A</v>
      </c>
      <c r="R985" s="39" t="e">
        <f>IF($E985="",IF(INDEX(Mal!P$9:P$431,COUNTIF($E$108:$F984,"")-COUNT($H$108:$H984)+1,0)=R984,"",INDEX(Mal!P$9:P$431,COUNTIF($E$108:$F984,"")-COUNT($H$108:$H984)+1,0)),"")</f>
        <v>#N/A</v>
      </c>
      <c r="S985" s="39" t="e">
        <f>IF($E985="",IF(INDEX(Mal!Q$9:Q$431,COUNTIF($E$108:$F984,"")-COUNT($H$108:$H984)+1,0)=S984,"",INDEX(Mal!Q$9:Q$431,COUNTIF($E$108:$F984,"")-COUNT($H$108:$H984)+1,0)),"")</f>
        <v>#N/A</v>
      </c>
      <c r="T985" s="39" t="e">
        <f>IF($E985="",IF(INDEX(Mal!R$9:R$431,COUNTIF($E$108:$F984,"")-COUNT($H$108:$H984)+1,0)=T984,"",INDEX(Mal!R$9:R$431,COUNTIF($E$108:$F984,"")-COUNT($H$108:$H984)+1,0)),"")</f>
        <v>#N/A</v>
      </c>
      <c r="U985" s="39" t="e">
        <f>IF($E985="",IF(INDEX(Mal!S$9:S$431,COUNTIF($E$108:$F984,"")-COUNT($H$108:$H984)+1,0)=U984,"",INDEX(Mal!S$9:S$431,COUNTIF($E$108:$F984,"")-COUNT($H$108:$H984)+1,0)),"")</f>
        <v>#N/A</v>
      </c>
      <c r="V985" s="39" t="e">
        <f t="shared" si="52"/>
        <v>#N/A</v>
      </c>
      <c r="W985" s="39" t="e">
        <f>IF(IF(AND(E985="",F985=""),INDEX(Mal!I$9:I$431,(COUNT($H$108:$H985)-COUNTIF($V$108:$V985,"")),0),"")="","",IF(AND(E985="",F985=""),INDEX(Mal!I$9:I$431,(COUNT($H$108:$H985)-COUNTIF($V$108:$V985,"")),0),""))</f>
        <v>#N/A</v>
      </c>
      <c r="X985" s="39" t="e">
        <f>IF($E985="",IF(INDEX(Mal!J$9:J$431,COUNTIF($E$108:$F984,"")-COUNT($H$108:$H984)+1,0)=X984,"",INDEX(Mal!J$9:J$431,COUNTIF($E$108:$F984,"")-COUNT($H$108:$H984)+1,0)),"")</f>
        <v>#N/A</v>
      </c>
      <c r="Y985" s="39" t="e">
        <f>IF(AND(Y984="",$H985=$H984),"",IF(VLOOKUP($H985,Mal!$A$9:$T$431,20,0)='Sales Orders'!Y984,"",VLOOKUP($H985,Mal!$A$9:$T$431,20,0)))</f>
        <v>#N/A</v>
      </c>
      <c r="Z985" s="39" t="e">
        <f t="shared" si="53"/>
        <v>#N/A</v>
      </c>
    </row>
    <row r="986" spans="1:26">
      <c r="A986" t="str">
        <f>IFERROR(IF(VLOOKUP(H986,Mal!$A$9:$A$431,1,0),"","END"),"END")</f>
        <v>END</v>
      </c>
      <c r="B986" s="39" t="e">
        <f>IF($E986="",IF(INDEX(Mal!$D$9:$D$431,COUNTIF($E$108:$F985,"")-COUNT($H$108:$H985)+1,0)=B985,"",INDEX(Mal!$D$9:$D$431,COUNTIF($E$108:$F985,"")-COUNT($H$108:$H985)+1,0)),"")</f>
        <v>#N/A</v>
      </c>
      <c r="C986" s="39" t="e">
        <f t="shared" si="54"/>
        <v>#N/A</v>
      </c>
      <c r="D986" s="39" t="e">
        <f>IF($E986="",IF(INDEX(Mal!$F$9:$F$431,COUNTIF($E$108:$F985,"")-COUNT($H$108:$H985)+1,0)=D985,"",INDEX(Mal!$F$9:$F$431,COUNTIF($E$108:$F985,"")-COUNT($H$108:$H985)+1,0)),"")</f>
        <v>#N/A</v>
      </c>
      <c r="E986" s="39" t="e">
        <f>IF(AND(E985="",$H986=$H985),"",IF(VLOOKUP(H986,Mal!$A$9:$B$431,2,0)='Sales Orders'!E985,"",VLOOKUP($H986,Mal!$A$9:$B$431,2,0)))</f>
        <v>#N/A</v>
      </c>
      <c r="F986" s="39" t="e">
        <f>IF($E986="",IF(INDEX(Mal!$C$9:$C$431,COUNTIF($E$108:$F985,"")-COUNT($H$108:$H985)+1,0)=F985,"",INDEX(Mal!$C$9:$C$431,COUNTIF($E$108:$F985,"")-COUNT($H$108:$H985)+1,0)),"")</f>
        <v>#N/A</v>
      </c>
      <c r="G986" s="39" t="e">
        <f t="shared" si="55"/>
        <v>#N/A</v>
      </c>
      <c r="H986" s="39">
        <f>IF(COUNTIF(Mal!$A$9:$A$431,'Sales Orders'!H985)+COUNTIFS(Mal!$A$9:$A$431,H985,Mal!$B$9:$B$431,"&lt;&gt;")+COUNTIFS(Mal!$A$9:$A$431,H985,Mal!$C$9:$C$431,"&lt;&gt;")=COUNTIF('Sales Orders'!$H$108:H985,'Sales Orders'!H985),'Sales Orders'!H985+1,'Sales Orders'!H985)</f>
        <v>2</v>
      </c>
      <c r="I986" s="39" t="e">
        <f>IF(E986="","",IF(Mal!$C$5="","",Mal!$C$5))</f>
        <v>#N/A</v>
      </c>
      <c r="J986" s="39" t="e">
        <f>IF(AND(J985="",$H986=$H985),"",IF(VLOOKUP($H986,Mal!$A$9:$H$431,7,0)='Sales Orders'!J985,"",VLOOKUP($H986,Mal!$A$9:$H$431,7,0)))</f>
        <v>#N/A</v>
      </c>
      <c r="K986" s="39" t="e">
        <f>IF(AND(K985="",$H986=$H985),"",IF(VLOOKUP($H986,Mal!$A$9:$H$431,8,0)='Sales Orders'!K985,"",VLOOKUP($H986,Mal!$A$9:$H$431,8,0)))</f>
        <v>#N/A</v>
      </c>
      <c r="L986" s="39" t="e">
        <f>IF(E986="","",IF(Mal!$C$6="","",Mal!$C$6))</f>
        <v>#N/A</v>
      </c>
      <c r="M986" s="39" t="e">
        <f>IF($E986="",IF(INDEX(Mal!K$9:K$431,COUNTIF($E$108:$F985,"")-COUNT($H$108:$H985)+1,0)=M985,"",INDEX(Mal!K$9:K$431,COUNTIF($E$108:$F985,"")-COUNT($H$108:$H985)+1,0)),"")</f>
        <v>#N/A</v>
      </c>
      <c r="N986" s="39" t="e">
        <f>IF($E986="",IF(INDEX(Mal!L$9:L$431,COUNTIF($E$108:$F985,"")-COUNT($H$108:$H985)+1,0)=N985,"",INDEX(Mal!L$9:L$431,COUNTIF($E$108:$F985,"")-COUNT($H$108:$H985)+1,0)),"")</f>
        <v>#N/A</v>
      </c>
      <c r="O986" s="39" t="e">
        <f>IF($E986="",IF(INDEX(Mal!M$9:M$431,COUNTIF($E$108:$F985,"")-COUNT($H$108:$H985)+1,0)=O985,"",INDEX(Mal!M$9:M$431,COUNTIF($E$108:$F985,"")-COUNT($H$108:$H985)+1,0)),"")</f>
        <v>#N/A</v>
      </c>
      <c r="P986" s="39" t="e">
        <f>IF($E986="",IF(INDEX(Mal!N$9:N$431,COUNTIF($E$108:$F985,"")-COUNT($H$108:$H985)+1,0)=P985,"",INDEX(Mal!N$9:N$431,COUNTIF($E$108:$F985,"")-COUNT($H$108:$H985)+1,0)),"")</f>
        <v>#N/A</v>
      </c>
      <c r="Q986" s="39" t="e">
        <f>IF($E986="",IF(INDEX(Mal!O$9:O$431,COUNTIF($E$108:$F985,"")-COUNT($H$108:$H985)+1,0)=Q985,"",INDEX(Mal!O$9:O$431,COUNTIF($E$108:$F985,"")-COUNT($H$108:$H985)+1,0)),"")</f>
        <v>#N/A</v>
      </c>
      <c r="R986" s="39" t="e">
        <f>IF($E986="",IF(INDEX(Mal!P$9:P$431,COUNTIF($E$108:$F985,"")-COUNT($H$108:$H985)+1,0)=R985,"",INDEX(Mal!P$9:P$431,COUNTIF($E$108:$F985,"")-COUNT($H$108:$H985)+1,0)),"")</f>
        <v>#N/A</v>
      </c>
      <c r="S986" s="39" t="e">
        <f>IF($E986="",IF(INDEX(Mal!Q$9:Q$431,COUNTIF($E$108:$F985,"")-COUNT($H$108:$H985)+1,0)=S985,"",INDEX(Mal!Q$9:Q$431,COUNTIF($E$108:$F985,"")-COUNT($H$108:$H985)+1,0)),"")</f>
        <v>#N/A</v>
      </c>
      <c r="T986" s="39" t="e">
        <f>IF($E986="",IF(INDEX(Mal!R$9:R$431,COUNTIF($E$108:$F985,"")-COUNT($H$108:$H985)+1,0)=T985,"",INDEX(Mal!R$9:R$431,COUNTIF($E$108:$F985,"")-COUNT($H$108:$H985)+1,0)),"")</f>
        <v>#N/A</v>
      </c>
      <c r="U986" s="39" t="e">
        <f>IF($E986="",IF(INDEX(Mal!S$9:S$431,COUNTIF($E$108:$F985,"")-COUNT($H$108:$H985)+1,0)=U985,"",INDEX(Mal!S$9:S$431,COUNTIF($E$108:$F985,"")-COUNT($H$108:$H985)+1,0)),"")</f>
        <v>#N/A</v>
      </c>
      <c r="V986" s="39" t="e">
        <f t="shared" si="52"/>
        <v>#N/A</v>
      </c>
      <c r="W986" s="39" t="e">
        <f>IF(IF(AND(E986="",F986=""),INDEX(Mal!I$9:I$431,(COUNT($H$108:$H986)-COUNTIF($V$108:$V986,"")),0),"")="","",IF(AND(E986="",F986=""),INDEX(Mal!I$9:I$431,(COUNT($H$108:$H986)-COUNTIF($V$108:$V986,"")),0),""))</f>
        <v>#N/A</v>
      </c>
      <c r="X986" s="39" t="e">
        <f>IF($E986="",IF(INDEX(Mal!J$9:J$431,COUNTIF($E$108:$F985,"")-COUNT($H$108:$H985)+1,0)=X985,"",INDEX(Mal!J$9:J$431,COUNTIF($E$108:$F985,"")-COUNT($H$108:$H985)+1,0)),"")</f>
        <v>#N/A</v>
      </c>
      <c r="Y986" s="39" t="e">
        <f>IF(AND(Y985="",$H986=$H985),"",IF(VLOOKUP($H986,Mal!$A$9:$T$431,20,0)='Sales Orders'!Y985,"",VLOOKUP($H986,Mal!$A$9:$T$431,20,0)))</f>
        <v>#N/A</v>
      </c>
      <c r="Z986" s="39" t="e">
        <f t="shared" si="53"/>
        <v>#N/A</v>
      </c>
    </row>
    <row r="987" spans="1:26">
      <c r="A987" t="str">
        <f>IFERROR(IF(VLOOKUP(H987,Mal!$A$9:$A$431,1,0),"","END"),"END")</f>
        <v>END</v>
      </c>
      <c r="B987" s="39" t="e">
        <f>IF($E987="",IF(INDEX(Mal!$D$9:$D$431,COUNTIF($E$108:$F986,"")-COUNT($H$108:$H986)+1,0)=B986,"",INDEX(Mal!$D$9:$D$431,COUNTIF($E$108:$F986,"")-COUNT($H$108:$H986)+1,0)),"")</f>
        <v>#N/A</v>
      </c>
      <c r="C987" s="39" t="e">
        <f t="shared" si="54"/>
        <v>#N/A</v>
      </c>
      <c r="D987" s="39" t="e">
        <f>IF($E987="",IF(INDEX(Mal!$F$9:$F$431,COUNTIF($E$108:$F986,"")-COUNT($H$108:$H986)+1,0)=D986,"",INDEX(Mal!$F$9:$F$431,COUNTIF($E$108:$F986,"")-COUNT($H$108:$H986)+1,0)),"")</f>
        <v>#N/A</v>
      </c>
      <c r="E987" s="39" t="e">
        <f>IF(AND(E986="",$H987=$H986),"",IF(VLOOKUP(H987,Mal!$A$9:$B$431,2,0)='Sales Orders'!E986,"",VLOOKUP($H987,Mal!$A$9:$B$431,2,0)))</f>
        <v>#N/A</v>
      </c>
      <c r="F987" s="39" t="e">
        <f>IF($E987="",IF(INDEX(Mal!$C$9:$C$431,COUNTIF($E$108:$F986,"")-COUNT($H$108:$H986)+1,0)=F986,"",INDEX(Mal!$C$9:$C$431,COUNTIF($E$108:$F986,"")-COUNT($H$108:$H986)+1,0)),"")</f>
        <v>#N/A</v>
      </c>
      <c r="G987" s="39" t="e">
        <f t="shared" si="55"/>
        <v>#N/A</v>
      </c>
      <c r="H987" s="39">
        <f>IF(COUNTIF(Mal!$A$9:$A$431,'Sales Orders'!H986)+COUNTIFS(Mal!$A$9:$A$431,H986,Mal!$B$9:$B$431,"&lt;&gt;")+COUNTIFS(Mal!$A$9:$A$431,H986,Mal!$C$9:$C$431,"&lt;&gt;")=COUNTIF('Sales Orders'!$H$108:H986,'Sales Orders'!H986),'Sales Orders'!H986+1,'Sales Orders'!H986)</f>
        <v>2</v>
      </c>
      <c r="I987" s="39" t="e">
        <f>IF(E987="","",IF(Mal!$C$5="","",Mal!$C$5))</f>
        <v>#N/A</v>
      </c>
      <c r="J987" s="39" t="e">
        <f>IF(AND(J986="",$H987=$H986),"",IF(VLOOKUP($H987,Mal!$A$9:$H$431,7,0)='Sales Orders'!J986,"",VLOOKUP($H987,Mal!$A$9:$H$431,7,0)))</f>
        <v>#N/A</v>
      </c>
      <c r="K987" s="39" t="e">
        <f>IF(AND(K986="",$H987=$H986),"",IF(VLOOKUP($H987,Mal!$A$9:$H$431,8,0)='Sales Orders'!K986,"",VLOOKUP($H987,Mal!$A$9:$H$431,8,0)))</f>
        <v>#N/A</v>
      </c>
      <c r="L987" s="39" t="e">
        <f>IF(E987="","",IF(Mal!$C$6="","",Mal!$C$6))</f>
        <v>#N/A</v>
      </c>
      <c r="M987" s="39" t="e">
        <f>IF($E987="",IF(INDEX(Mal!K$9:K$431,COUNTIF($E$108:$F986,"")-COUNT($H$108:$H986)+1,0)=M986,"",INDEX(Mal!K$9:K$431,COUNTIF($E$108:$F986,"")-COUNT($H$108:$H986)+1,0)),"")</f>
        <v>#N/A</v>
      </c>
      <c r="N987" s="39" t="e">
        <f>IF($E987="",IF(INDEX(Mal!L$9:L$431,COUNTIF($E$108:$F986,"")-COUNT($H$108:$H986)+1,0)=N986,"",INDEX(Mal!L$9:L$431,COUNTIF($E$108:$F986,"")-COUNT($H$108:$H986)+1,0)),"")</f>
        <v>#N/A</v>
      </c>
      <c r="O987" s="39" t="e">
        <f>IF($E987="",IF(INDEX(Mal!M$9:M$431,COUNTIF($E$108:$F986,"")-COUNT($H$108:$H986)+1,0)=O986,"",INDEX(Mal!M$9:M$431,COUNTIF($E$108:$F986,"")-COUNT($H$108:$H986)+1,0)),"")</f>
        <v>#N/A</v>
      </c>
      <c r="P987" s="39" t="e">
        <f>IF($E987="",IF(INDEX(Mal!N$9:N$431,COUNTIF($E$108:$F986,"")-COUNT($H$108:$H986)+1,0)=P986,"",INDEX(Mal!N$9:N$431,COUNTIF($E$108:$F986,"")-COUNT($H$108:$H986)+1,0)),"")</f>
        <v>#N/A</v>
      </c>
      <c r="Q987" s="39" t="e">
        <f>IF($E987="",IF(INDEX(Mal!O$9:O$431,COUNTIF($E$108:$F986,"")-COUNT($H$108:$H986)+1,0)=Q986,"",INDEX(Mal!O$9:O$431,COUNTIF($E$108:$F986,"")-COUNT($H$108:$H986)+1,0)),"")</f>
        <v>#N/A</v>
      </c>
      <c r="R987" s="39" t="e">
        <f>IF($E987="",IF(INDEX(Mal!P$9:P$431,COUNTIF($E$108:$F986,"")-COUNT($H$108:$H986)+1,0)=R986,"",INDEX(Mal!P$9:P$431,COUNTIF($E$108:$F986,"")-COUNT($H$108:$H986)+1,0)),"")</f>
        <v>#N/A</v>
      </c>
      <c r="S987" s="39" t="e">
        <f>IF($E987="",IF(INDEX(Mal!Q$9:Q$431,COUNTIF($E$108:$F986,"")-COUNT($H$108:$H986)+1,0)=S986,"",INDEX(Mal!Q$9:Q$431,COUNTIF($E$108:$F986,"")-COUNT($H$108:$H986)+1,0)),"")</f>
        <v>#N/A</v>
      </c>
      <c r="T987" s="39" t="e">
        <f>IF($E987="",IF(INDEX(Mal!R$9:R$431,COUNTIF($E$108:$F986,"")-COUNT($H$108:$H986)+1,0)=T986,"",INDEX(Mal!R$9:R$431,COUNTIF($E$108:$F986,"")-COUNT($H$108:$H986)+1,0)),"")</f>
        <v>#N/A</v>
      </c>
      <c r="U987" s="39" t="e">
        <f>IF($E987="",IF(INDEX(Mal!S$9:S$431,COUNTIF($E$108:$F986,"")-COUNT($H$108:$H986)+1,0)=U986,"",INDEX(Mal!S$9:S$431,COUNTIF($E$108:$F986,"")-COUNT($H$108:$H986)+1,0)),"")</f>
        <v>#N/A</v>
      </c>
      <c r="V987" s="39" t="e">
        <f t="shared" si="52"/>
        <v>#N/A</v>
      </c>
      <c r="W987" s="39" t="e">
        <f>IF(IF(AND(E987="",F987=""),INDEX(Mal!I$9:I$431,(COUNT($H$108:$H987)-COUNTIF($V$108:$V987,"")),0),"")="","",IF(AND(E987="",F987=""),INDEX(Mal!I$9:I$431,(COUNT($H$108:$H987)-COUNTIF($V$108:$V987,"")),0),""))</f>
        <v>#N/A</v>
      </c>
      <c r="X987" s="39" t="e">
        <f>IF($E987="",IF(INDEX(Mal!J$9:J$431,COUNTIF($E$108:$F986,"")-COUNT($H$108:$H986)+1,0)=X986,"",INDEX(Mal!J$9:J$431,COUNTIF($E$108:$F986,"")-COUNT($H$108:$H986)+1,0)),"")</f>
        <v>#N/A</v>
      </c>
      <c r="Y987" s="39" t="e">
        <f>IF(AND(Y986="",$H987=$H986),"",IF(VLOOKUP($H987,Mal!$A$9:$T$431,20,0)='Sales Orders'!Y986,"",VLOOKUP($H987,Mal!$A$9:$T$431,20,0)))</f>
        <v>#N/A</v>
      </c>
      <c r="Z987" s="39" t="e">
        <f t="shared" si="53"/>
        <v>#N/A</v>
      </c>
    </row>
    <row r="988" spans="1:26">
      <c r="A988" t="str">
        <f>IFERROR(IF(VLOOKUP(H988,Mal!$A$9:$A$431,1,0),"","END"),"END")</f>
        <v>END</v>
      </c>
      <c r="B988" s="39" t="e">
        <f>IF($E988="",IF(INDEX(Mal!$D$9:$D$431,COUNTIF($E$108:$F987,"")-COUNT($H$108:$H987)+1,0)=B987,"",INDEX(Mal!$D$9:$D$431,COUNTIF($E$108:$F987,"")-COUNT($H$108:$H987)+1,0)),"")</f>
        <v>#N/A</v>
      </c>
      <c r="C988" s="39" t="e">
        <f t="shared" si="54"/>
        <v>#N/A</v>
      </c>
      <c r="D988" s="39" t="e">
        <f>IF($E988="",IF(INDEX(Mal!$F$9:$F$431,COUNTIF($E$108:$F987,"")-COUNT($H$108:$H987)+1,0)=D987,"",INDEX(Mal!$F$9:$F$431,COUNTIF($E$108:$F987,"")-COUNT($H$108:$H987)+1,0)),"")</f>
        <v>#N/A</v>
      </c>
      <c r="E988" s="39" t="e">
        <f>IF(AND(E987="",$H988=$H987),"",IF(VLOOKUP(H988,Mal!$A$9:$B$431,2,0)='Sales Orders'!E987,"",VLOOKUP($H988,Mal!$A$9:$B$431,2,0)))</f>
        <v>#N/A</v>
      </c>
      <c r="F988" s="39" t="e">
        <f>IF($E988="",IF(INDEX(Mal!$C$9:$C$431,COUNTIF($E$108:$F987,"")-COUNT($H$108:$H987)+1,0)=F987,"",INDEX(Mal!$C$9:$C$431,COUNTIF($E$108:$F987,"")-COUNT($H$108:$H987)+1,0)),"")</f>
        <v>#N/A</v>
      </c>
      <c r="G988" s="39" t="e">
        <f t="shared" si="55"/>
        <v>#N/A</v>
      </c>
      <c r="H988" s="39">
        <f>IF(COUNTIF(Mal!$A$9:$A$431,'Sales Orders'!H987)+COUNTIFS(Mal!$A$9:$A$431,H987,Mal!$B$9:$B$431,"&lt;&gt;")+COUNTIFS(Mal!$A$9:$A$431,H987,Mal!$C$9:$C$431,"&lt;&gt;")=COUNTIF('Sales Orders'!$H$108:H987,'Sales Orders'!H987),'Sales Orders'!H987+1,'Sales Orders'!H987)</f>
        <v>2</v>
      </c>
      <c r="I988" s="39" t="e">
        <f>IF(E988="","",IF(Mal!$C$5="","",Mal!$C$5))</f>
        <v>#N/A</v>
      </c>
      <c r="J988" s="39" t="e">
        <f>IF(AND(J987="",$H988=$H987),"",IF(VLOOKUP($H988,Mal!$A$9:$H$431,7,0)='Sales Orders'!J987,"",VLOOKUP($H988,Mal!$A$9:$H$431,7,0)))</f>
        <v>#N/A</v>
      </c>
      <c r="K988" s="39" t="e">
        <f>IF(AND(K987="",$H988=$H987),"",IF(VLOOKUP($H988,Mal!$A$9:$H$431,8,0)='Sales Orders'!K987,"",VLOOKUP($H988,Mal!$A$9:$H$431,8,0)))</f>
        <v>#N/A</v>
      </c>
      <c r="L988" s="39" t="e">
        <f>IF(E988="","",IF(Mal!$C$6="","",Mal!$C$6))</f>
        <v>#N/A</v>
      </c>
      <c r="M988" s="39" t="e">
        <f>IF($E988="",IF(INDEX(Mal!K$9:K$431,COUNTIF($E$108:$F987,"")-COUNT($H$108:$H987)+1,0)=M987,"",INDEX(Mal!K$9:K$431,COUNTIF($E$108:$F987,"")-COUNT($H$108:$H987)+1,0)),"")</f>
        <v>#N/A</v>
      </c>
      <c r="N988" s="39" t="e">
        <f>IF($E988="",IF(INDEX(Mal!L$9:L$431,COUNTIF($E$108:$F987,"")-COUNT($H$108:$H987)+1,0)=N987,"",INDEX(Mal!L$9:L$431,COUNTIF($E$108:$F987,"")-COUNT($H$108:$H987)+1,0)),"")</f>
        <v>#N/A</v>
      </c>
      <c r="O988" s="39" t="e">
        <f>IF($E988="",IF(INDEX(Mal!M$9:M$431,COUNTIF($E$108:$F987,"")-COUNT($H$108:$H987)+1,0)=O987,"",INDEX(Mal!M$9:M$431,COUNTIF($E$108:$F987,"")-COUNT($H$108:$H987)+1,0)),"")</f>
        <v>#N/A</v>
      </c>
      <c r="P988" s="39" t="e">
        <f>IF($E988="",IF(INDEX(Mal!N$9:N$431,COUNTIF($E$108:$F987,"")-COUNT($H$108:$H987)+1,0)=P987,"",INDEX(Mal!N$9:N$431,COUNTIF($E$108:$F987,"")-COUNT($H$108:$H987)+1,0)),"")</f>
        <v>#N/A</v>
      </c>
      <c r="Q988" s="39" t="e">
        <f>IF($E988="",IF(INDEX(Mal!O$9:O$431,COUNTIF($E$108:$F987,"")-COUNT($H$108:$H987)+1,0)=Q987,"",INDEX(Mal!O$9:O$431,COUNTIF($E$108:$F987,"")-COUNT($H$108:$H987)+1,0)),"")</f>
        <v>#N/A</v>
      </c>
      <c r="R988" s="39" t="e">
        <f>IF($E988="",IF(INDEX(Mal!P$9:P$431,COUNTIF($E$108:$F987,"")-COUNT($H$108:$H987)+1,0)=R987,"",INDEX(Mal!P$9:P$431,COUNTIF($E$108:$F987,"")-COUNT($H$108:$H987)+1,0)),"")</f>
        <v>#N/A</v>
      </c>
      <c r="S988" s="39" t="e">
        <f>IF($E988="",IF(INDEX(Mal!Q$9:Q$431,COUNTIF($E$108:$F987,"")-COUNT($H$108:$H987)+1,0)=S987,"",INDEX(Mal!Q$9:Q$431,COUNTIF($E$108:$F987,"")-COUNT($H$108:$H987)+1,0)),"")</f>
        <v>#N/A</v>
      </c>
      <c r="T988" s="39" t="e">
        <f>IF($E988="",IF(INDEX(Mal!R$9:R$431,COUNTIF($E$108:$F987,"")-COUNT($H$108:$H987)+1,0)=T987,"",INDEX(Mal!R$9:R$431,COUNTIF($E$108:$F987,"")-COUNT($H$108:$H987)+1,0)),"")</f>
        <v>#N/A</v>
      </c>
      <c r="U988" s="39" t="e">
        <f>IF($E988="",IF(INDEX(Mal!S$9:S$431,COUNTIF($E$108:$F987,"")-COUNT($H$108:$H987)+1,0)=U987,"",INDEX(Mal!S$9:S$431,COUNTIF($E$108:$F987,"")-COUNT($H$108:$H987)+1,0)),"")</f>
        <v>#N/A</v>
      </c>
      <c r="V988" s="39" t="e">
        <f t="shared" si="52"/>
        <v>#N/A</v>
      </c>
      <c r="W988" s="39" t="e">
        <f>IF(IF(AND(E988="",F988=""),INDEX(Mal!I$9:I$431,(COUNT($H$108:$H988)-COUNTIF($V$108:$V988,"")),0),"")="","",IF(AND(E988="",F988=""),INDEX(Mal!I$9:I$431,(COUNT($H$108:$H988)-COUNTIF($V$108:$V988,"")),0),""))</f>
        <v>#N/A</v>
      </c>
      <c r="X988" s="39" t="e">
        <f>IF($E988="",IF(INDEX(Mal!J$9:J$431,COUNTIF($E$108:$F987,"")-COUNT($H$108:$H987)+1,0)=X987,"",INDEX(Mal!J$9:J$431,COUNTIF($E$108:$F987,"")-COUNT($H$108:$H987)+1,0)),"")</f>
        <v>#N/A</v>
      </c>
      <c r="Y988" s="39" t="e">
        <f>IF(AND(Y987="",$H988=$H987),"",IF(VLOOKUP($H988,Mal!$A$9:$T$431,20,0)='Sales Orders'!Y987,"",VLOOKUP($H988,Mal!$A$9:$T$431,20,0)))</f>
        <v>#N/A</v>
      </c>
      <c r="Z988" s="39" t="e">
        <f t="shared" si="53"/>
        <v>#N/A</v>
      </c>
    </row>
    <row r="989" spans="1:26">
      <c r="A989" t="str">
        <f>IFERROR(IF(VLOOKUP(H989,Mal!$A$9:$A$431,1,0),"","END"),"END")</f>
        <v>END</v>
      </c>
      <c r="B989" s="39" t="e">
        <f>IF($E989="",IF(INDEX(Mal!$D$9:$D$431,COUNTIF($E$108:$F988,"")-COUNT($H$108:$H988)+1,0)=B988,"",INDEX(Mal!$D$9:$D$431,COUNTIF($E$108:$F988,"")-COUNT($H$108:$H988)+1,0)),"")</f>
        <v>#N/A</v>
      </c>
      <c r="C989" s="39" t="e">
        <f t="shared" si="54"/>
        <v>#N/A</v>
      </c>
      <c r="D989" s="39" t="e">
        <f>IF($E989="",IF(INDEX(Mal!$F$9:$F$431,COUNTIF($E$108:$F988,"")-COUNT($H$108:$H988)+1,0)=D988,"",INDEX(Mal!$F$9:$F$431,COUNTIF($E$108:$F988,"")-COUNT($H$108:$H988)+1,0)),"")</f>
        <v>#N/A</v>
      </c>
      <c r="E989" s="39" t="e">
        <f>IF(AND(E988="",$H989=$H988),"",IF(VLOOKUP(H989,Mal!$A$9:$B$431,2,0)='Sales Orders'!E988,"",VLOOKUP($H989,Mal!$A$9:$B$431,2,0)))</f>
        <v>#N/A</v>
      </c>
      <c r="F989" s="39" t="e">
        <f>IF($E989="",IF(INDEX(Mal!$C$9:$C$431,COUNTIF($E$108:$F988,"")-COUNT($H$108:$H988)+1,0)=F988,"",INDEX(Mal!$C$9:$C$431,COUNTIF($E$108:$F988,"")-COUNT($H$108:$H988)+1,0)),"")</f>
        <v>#N/A</v>
      </c>
      <c r="G989" s="39" t="e">
        <f t="shared" si="55"/>
        <v>#N/A</v>
      </c>
      <c r="H989" s="39">
        <f>IF(COUNTIF(Mal!$A$9:$A$431,'Sales Orders'!H988)+COUNTIFS(Mal!$A$9:$A$431,H988,Mal!$B$9:$B$431,"&lt;&gt;")+COUNTIFS(Mal!$A$9:$A$431,H988,Mal!$C$9:$C$431,"&lt;&gt;")=COUNTIF('Sales Orders'!$H$108:H988,'Sales Orders'!H988),'Sales Orders'!H988+1,'Sales Orders'!H988)</f>
        <v>2</v>
      </c>
      <c r="I989" s="39" t="e">
        <f>IF(E989="","",IF(Mal!$C$5="","",Mal!$C$5))</f>
        <v>#N/A</v>
      </c>
      <c r="J989" s="39" t="e">
        <f>IF(AND(J988="",$H989=$H988),"",IF(VLOOKUP($H989,Mal!$A$9:$H$431,7,0)='Sales Orders'!J988,"",VLOOKUP($H989,Mal!$A$9:$H$431,7,0)))</f>
        <v>#N/A</v>
      </c>
      <c r="K989" s="39" t="e">
        <f>IF(AND(K988="",$H989=$H988),"",IF(VLOOKUP($H989,Mal!$A$9:$H$431,8,0)='Sales Orders'!K988,"",VLOOKUP($H989,Mal!$A$9:$H$431,8,0)))</f>
        <v>#N/A</v>
      </c>
      <c r="L989" s="39" t="e">
        <f>IF(E989="","",IF(Mal!$C$6="","",Mal!$C$6))</f>
        <v>#N/A</v>
      </c>
      <c r="M989" s="39" t="e">
        <f>IF($E989="",IF(INDEX(Mal!K$9:K$431,COUNTIF($E$108:$F988,"")-COUNT($H$108:$H988)+1,0)=M988,"",INDEX(Mal!K$9:K$431,COUNTIF($E$108:$F988,"")-COUNT($H$108:$H988)+1,0)),"")</f>
        <v>#N/A</v>
      </c>
      <c r="N989" s="39" t="e">
        <f>IF($E989="",IF(INDEX(Mal!L$9:L$431,COUNTIF($E$108:$F988,"")-COUNT($H$108:$H988)+1,0)=N988,"",INDEX(Mal!L$9:L$431,COUNTIF($E$108:$F988,"")-COUNT($H$108:$H988)+1,0)),"")</f>
        <v>#N/A</v>
      </c>
      <c r="O989" s="39" t="e">
        <f>IF($E989="",IF(INDEX(Mal!M$9:M$431,COUNTIF($E$108:$F988,"")-COUNT($H$108:$H988)+1,0)=O988,"",INDEX(Mal!M$9:M$431,COUNTIF($E$108:$F988,"")-COUNT($H$108:$H988)+1,0)),"")</f>
        <v>#N/A</v>
      </c>
      <c r="P989" s="39" t="e">
        <f>IF($E989="",IF(INDEX(Mal!N$9:N$431,COUNTIF($E$108:$F988,"")-COUNT($H$108:$H988)+1,0)=P988,"",INDEX(Mal!N$9:N$431,COUNTIF($E$108:$F988,"")-COUNT($H$108:$H988)+1,0)),"")</f>
        <v>#N/A</v>
      </c>
      <c r="Q989" s="39" t="e">
        <f>IF($E989="",IF(INDEX(Mal!O$9:O$431,COUNTIF($E$108:$F988,"")-COUNT($H$108:$H988)+1,0)=Q988,"",INDEX(Mal!O$9:O$431,COUNTIF($E$108:$F988,"")-COUNT($H$108:$H988)+1,0)),"")</f>
        <v>#N/A</v>
      </c>
      <c r="R989" s="39" t="e">
        <f>IF($E989="",IF(INDEX(Mal!P$9:P$431,COUNTIF($E$108:$F988,"")-COUNT($H$108:$H988)+1,0)=R988,"",INDEX(Mal!P$9:P$431,COUNTIF($E$108:$F988,"")-COUNT($H$108:$H988)+1,0)),"")</f>
        <v>#N/A</v>
      </c>
      <c r="S989" s="39" t="e">
        <f>IF($E989="",IF(INDEX(Mal!Q$9:Q$431,COUNTIF($E$108:$F988,"")-COUNT($H$108:$H988)+1,0)=S988,"",INDEX(Mal!Q$9:Q$431,COUNTIF($E$108:$F988,"")-COUNT($H$108:$H988)+1,0)),"")</f>
        <v>#N/A</v>
      </c>
      <c r="T989" s="39" t="e">
        <f>IF($E989="",IF(INDEX(Mal!R$9:R$431,COUNTIF($E$108:$F988,"")-COUNT($H$108:$H988)+1,0)=T988,"",INDEX(Mal!R$9:R$431,COUNTIF($E$108:$F988,"")-COUNT($H$108:$H988)+1,0)),"")</f>
        <v>#N/A</v>
      </c>
      <c r="U989" s="39" t="e">
        <f>IF($E989="",IF(INDEX(Mal!S$9:S$431,COUNTIF($E$108:$F988,"")-COUNT($H$108:$H988)+1,0)=U988,"",INDEX(Mal!S$9:S$431,COUNTIF($E$108:$F988,"")-COUNT($H$108:$H988)+1,0)),"")</f>
        <v>#N/A</v>
      </c>
      <c r="V989" s="39" t="e">
        <f t="shared" si="52"/>
        <v>#N/A</v>
      </c>
      <c r="W989" s="39" t="e">
        <f>IF(IF(AND(E989="",F989=""),INDEX(Mal!I$9:I$431,(COUNT($H$108:$H989)-COUNTIF($V$108:$V989,"")),0),"")="","",IF(AND(E989="",F989=""),INDEX(Mal!I$9:I$431,(COUNT($H$108:$H989)-COUNTIF($V$108:$V989,"")),0),""))</f>
        <v>#N/A</v>
      </c>
      <c r="X989" s="39" t="e">
        <f>IF($E989="",IF(INDEX(Mal!J$9:J$431,COUNTIF($E$108:$F988,"")-COUNT($H$108:$H988)+1,0)=X988,"",INDEX(Mal!J$9:J$431,COUNTIF($E$108:$F988,"")-COUNT($H$108:$H988)+1,0)),"")</f>
        <v>#N/A</v>
      </c>
      <c r="Y989" s="39" t="e">
        <f>IF(AND(Y988="",$H989=$H988),"",IF(VLOOKUP($H989,Mal!$A$9:$T$431,20,0)='Sales Orders'!Y988,"",VLOOKUP($H989,Mal!$A$9:$T$431,20,0)))</f>
        <v>#N/A</v>
      </c>
      <c r="Z989" s="39" t="e">
        <f t="shared" si="53"/>
        <v>#N/A</v>
      </c>
    </row>
    <row r="990" spans="1:26">
      <c r="A990" t="str">
        <f>IFERROR(IF(VLOOKUP(H990,Mal!$A$9:$A$431,1,0),"","END"),"END")</f>
        <v>END</v>
      </c>
      <c r="B990" s="39" t="e">
        <f>IF($E990="",IF(INDEX(Mal!$D$9:$D$431,COUNTIF($E$108:$F989,"")-COUNT($H$108:$H989)+1,0)=B989,"",INDEX(Mal!$D$9:$D$431,COUNTIF($E$108:$F989,"")-COUNT($H$108:$H989)+1,0)),"")</f>
        <v>#N/A</v>
      </c>
      <c r="C990" s="39" t="e">
        <f t="shared" si="54"/>
        <v>#N/A</v>
      </c>
      <c r="D990" s="39" t="e">
        <f>IF($E990="",IF(INDEX(Mal!$F$9:$F$431,COUNTIF($E$108:$F989,"")-COUNT($H$108:$H989)+1,0)=D989,"",INDEX(Mal!$F$9:$F$431,COUNTIF($E$108:$F989,"")-COUNT($H$108:$H989)+1,0)),"")</f>
        <v>#N/A</v>
      </c>
      <c r="E990" s="39" t="e">
        <f>IF(AND(E989="",$H990=$H989),"",IF(VLOOKUP(H990,Mal!$A$9:$B$431,2,0)='Sales Orders'!E989,"",VLOOKUP($H990,Mal!$A$9:$B$431,2,0)))</f>
        <v>#N/A</v>
      </c>
      <c r="F990" s="39" t="e">
        <f>IF($E990="",IF(INDEX(Mal!$C$9:$C$431,COUNTIF($E$108:$F989,"")-COUNT($H$108:$H989)+1,0)=F989,"",INDEX(Mal!$C$9:$C$431,COUNTIF($E$108:$F989,"")-COUNT($H$108:$H989)+1,0)),"")</f>
        <v>#N/A</v>
      </c>
      <c r="G990" s="39" t="e">
        <f t="shared" si="55"/>
        <v>#N/A</v>
      </c>
      <c r="H990" s="39">
        <f>IF(COUNTIF(Mal!$A$9:$A$431,'Sales Orders'!H989)+COUNTIFS(Mal!$A$9:$A$431,H989,Mal!$B$9:$B$431,"&lt;&gt;")+COUNTIFS(Mal!$A$9:$A$431,H989,Mal!$C$9:$C$431,"&lt;&gt;")=COUNTIF('Sales Orders'!$H$108:H989,'Sales Orders'!H989),'Sales Orders'!H989+1,'Sales Orders'!H989)</f>
        <v>2</v>
      </c>
      <c r="I990" s="39" t="e">
        <f>IF(E990="","",IF(Mal!$C$5="","",Mal!$C$5))</f>
        <v>#N/A</v>
      </c>
      <c r="J990" s="39" t="e">
        <f>IF(AND(J989="",$H990=$H989),"",IF(VLOOKUP($H990,Mal!$A$9:$H$431,7,0)='Sales Orders'!J989,"",VLOOKUP($H990,Mal!$A$9:$H$431,7,0)))</f>
        <v>#N/A</v>
      </c>
      <c r="K990" s="39" t="e">
        <f>IF(AND(K989="",$H990=$H989),"",IF(VLOOKUP($H990,Mal!$A$9:$H$431,8,0)='Sales Orders'!K989,"",VLOOKUP($H990,Mal!$A$9:$H$431,8,0)))</f>
        <v>#N/A</v>
      </c>
      <c r="L990" s="39" t="e">
        <f>IF(E990="","",IF(Mal!$C$6="","",Mal!$C$6))</f>
        <v>#N/A</v>
      </c>
      <c r="M990" s="39" t="e">
        <f>IF($E990="",IF(INDEX(Mal!K$9:K$431,COUNTIF($E$108:$F989,"")-COUNT($H$108:$H989)+1,0)=M989,"",INDEX(Mal!K$9:K$431,COUNTIF($E$108:$F989,"")-COUNT($H$108:$H989)+1,0)),"")</f>
        <v>#N/A</v>
      </c>
      <c r="N990" s="39" t="e">
        <f>IF($E990="",IF(INDEX(Mal!L$9:L$431,COUNTIF($E$108:$F989,"")-COUNT($H$108:$H989)+1,0)=N989,"",INDEX(Mal!L$9:L$431,COUNTIF($E$108:$F989,"")-COUNT($H$108:$H989)+1,0)),"")</f>
        <v>#N/A</v>
      </c>
      <c r="O990" s="39" t="e">
        <f>IF($E990="",IF(INDEX(Mal!M$9:M$431,COUNTIF($E$108:$F989,"")-COUNT($H$108:$H989)+1,0)=O989,"",INDEX(Mal!M$9:M$431,COUNTIF($E$108:$F989,"")-COUNT($H$108:$H989)+1,0)),"")</f>
        <v>#N/A</v>
      </c>
      <c r="P990" s="39" t="e">
        <f>IF($E990="",IF(INDEX(Mal!N$9:N$431,COUNTIF($E$108:$F989,"")-COUNT($H$108:$H989)+1,0)=P989,"",INDEX(Mal!N$9:N$431,COUNTIF($E$108:$F989,"")-COUNT($H$108:$H989)+1,0)),"")</f>
        <v>#N/A</v>
      </c>
      <c r="Q990" s="39" t="e">
        <f>IF($E990="",IF(INDEX(Mal!O$9:O$431,COUNTIF($E$108:$F989,"")-COUNT($H$108:$H989)+1,0)=Q989,"",INDEX(Mal!O$9:O$431,COUNTIF($E$108:$F989,"")-COUNT($H$108:$H989)+1,0)),"")</f>
        <v>#N/A</v>
      </c>
      <c r="R990" s="39" t="e">
        <f>IF($E990="",IF(INDEX(Mal!P$9:P$431,COUNTIF($E$108:$F989,"")-COUNT($H$108:$H989)+1,0)=R989,"",INDEX(Mal!P$9:P$431,COUNTIF($E$108:$F989,"")-COUNT($H$108:$H989)+1,0)),"")</f>
        <v>#N/A</v>
      </c>
      <c r="S990" s="39" t="e">
        <f>IF($E990="",IF(INDEX(Mal!Q$9:Q$431,COUNTIF($E$108:$F989,"")-COUNT($H$108:$H989)+1,0)=S989,"",INDEX(Mal!Q$9:Q$431,COUNTIF($E$108:$F989,"")-COUNT($H$108:$H989)+1,0)),"")</f>
        <v>#N/A</v>
      </c>
      <c r="T990" s="39" t="e">
        <f>IF($E990="",IF(INDEX(Mal!R$9:R$431,COUNTIF($E$108:$F989,"")-COUNT($H$108:$H989)+1,0)=T989,"",INDEX(Mal!R$9:R$431,COUNTIF($E$108:$F989,"")-COUNT($H$108:$H989)+1,0)),"")</f>
        <v>#N/A</v>
      </c>
      <c r="U990" s="39" t="e">
        <f>IF($E990="",IF(INDEX(Mal!S$9:S$431,COUNTIF($E$108:$F989,"")-COUNT($H$108:$H989)+1,0)=U989,"",INDEX(Mal!S$9:S$431,COUNTIF($E$108:$F989,"")-COUNT($H$108:$H989)+1,0)),"")</f>
        <v>#N/A</v>
      </c>
      <c r="V990" s="39" t="e">
        <f t="shared" si="52"/>
        <v>#N/A</v>
      </c>
      <c r="W990" s="39" t="e">
        <f>IF(IF(AND(E990="",F990=""),INDEX(Mal!I$9:I$431,(COUNT($H$108:$H990)-COUNTIF($V$108:$V990,"")),0),"")="","",IF(AND(E990="",F990=""),INDEX(Mal!I$9:I$431,(COUNT($H$108:$H990)-COUNTIF($V$108:$V990,"")),0),""))</f>
        <v>#N/A</v>
      </c>
      <c r="X990" s="39" t="e">
        <f>IF($E990="",IF(INDEX(Mal!J$9:J$431,COUNTIF($E$108:$F989,"")-COUNT($H$108:$H989)+1,0)=X989,"",INDEX(Mal!J$9:J$431,COUNTIF($E$108:$F989,"")-COUNT($H$108:$H989)+1,0)),"")</f>
        <v>#N/A</v>
      </c>
      <c r="Y990" s="39" t="e">
        <f>IF(AND(Y989="",$H990=$H989),"",IF(VLOOKUP($H990,Mal!$A$9:$T$431,20,0)='Sales Orders'!Y989,"",VLOOKUP($H990,Mal!$A$9:$T$431,20,0)))</f>
        <v>#N/A</v>
      </c>
      <c r="Z990" s="39" t="e">
        <f t="shared" si="53"/>
        <v>#N/A</v>
      </c>
    </row>
    <row r="991" spans="1:26">
      <c r="A991" t="str">
        <f>IFERROR(IF(VLOOKUP(H991,Mal!$A$9:$A$431,1,0),"","END"),"END")</f>
        <v>END</v>
      </c>
      <c r="B991" s="39" t="e">
        <f>IF($E991="",IF(INDEX(Mal!$D$9:$D$431,COUNTIF($E$108:$F990,"")-COUNT($H$108:$H990)+1,0)=B990,"",INDEX(Mal!$D$9:$D$431,COUNTIF($E$108:$F990,"")-COUNT($H$108:$H990)+1,0)),"")</f>
        <v>#N/A</v>
      </c>
      <c r="C991" s="39" t="e">
        <f t="shared" si="54"/>
        <v>#N/A</v>
      </c>
      <c r="D991" s="39" t="e">
        <f>IF($E991="",IF(INDEX(Mal!$F$9:$F$431,COUNTIF($E$108:$F990,"")-COUNT($H$108:$H990)+1,0)=D990,"",INDEX(Mal!$F$9:$F$431,COUNTIF($E$108:$F990,"")-COUNT($H$108:$H990)+1,0)),"")</f>
        <v>#N/A</v>
      </c>
      <c r="E991" s="39" t="e">
        <f>IF(AND(E990="",$H991=$H990),"",IF(VLOOKUP(H991,Mal!$A$9:$B$431,2,0)='Sales Orders'!E990,"",VLOOKUP($H991,Mal!$A$9:$B$431,2,0)))</f>
        <v>#N/A</v>
      </c>
      <c r="F991" s="39" t="e">
        <f>IF($E991="",IF(INDEX(Mal!$C$9:$C$431,COUNTIF($E$108:$F990,"")-COUNT($H$108:$H990)+1,0)=F990,"",INDEX(Mal!$C$9:$C$431,COUNTIF($E$108:$F990,"")-COUNT($H$108:$H990)+1,0)),"")</f>
        <v>#N/A</v>
      </c>
      <c r="G991" s="39" t="e">
        <f t="shared" si="55"/>
        <v>#N/A</v>
      </c>
      <c r="H991" s="39">
        <f>IF(COUNTIF(Mal!$A$9:$A$431,'Sales Orders'!H990)+COUNTIFS(Mal!$A$9:$A$431,H990,Mal!$B$9:$B$431,"&lt;&gt;")+COUNTIFS(Mal!$A$9:$A$431,H990,Mal!$C$9:$C$431,"&lt;&gt;")=COUNTIF('Sales Orders'!$H$108:H990,'Sales Orders'!H990),'Sales Orders'!H990+1,'Sales Orders'!H990)</f>
        <v>2</v>
      </c>
      <c r="I991" s="39" t="e">
        <f>IF(E991="","",IF(Mal!$C$5="","",Mal!$C$5))</f>
        <v>#N/A</v>
      </c>
      <c r="J991" s="39" t="e">
        <f>IF(AND(J990="",$H991=$H990),"",IF(VLOOKUP($H991,Mal!$A$9:$H$431,7,0)='Sales Orders'!J990,"",VLOOKUP($H991,Mal!$A$9:$H$431,7,0)))</f>
        <v>#N/A</v>
      </c>
      <c r="K991" s="39" t="e">
        <f>IF(AND(K990="",$H991=$H990),"",IF(VLOOKUP($H991,Mal!$A$9:$H$431,8,0)='Sales Orders'!K990,"",VLOOKUP($H991,Mal!$A$9:$H$431,8,0)))</f>
        <v>#N/A</v>
      </c>
      <c r="L991" s="39" t="e">
        <f>IF(E991="","",IF(Mal!$C$6="","",Mal!$C$6))</f>
        <v>#N/A</v>
      </c>
      <c r="M991" s="39" t="e">
        <f>IF($E991="",IF(INDEX(Mal!K$9:K$431,COUNTIF($E$108:$F990,"")-COUNT($H$108:$H990)+1,0)=M990,"",INDEX(Mal!K$9:K$431,COUNTIF($E$108:$F990,"")-COUNT($H$108:$H990)+1,0)),"")</f>
        <v>#N/A</v>
      </c>
      <c r="N991" s="39" t="e">
        <f>IF($E991="",IF(INDEX(Mal!L$9:L$431,COUNTIF($E$108:$F990,"")-COUNT($H$108:$H990)+1,0)=N990,"",INDEX(Mal!L$9:L$431,COUNTIF($E$108:$F990,"")-COUNT($H$108:$H990)+1,0)),"")</f>
        <v>#N/A</v>
      </c>
      <c r="O991" s="39" t="e">
        <f>IF($E991="",IF(INDEX(Mal!M$9:M$431,COUNTIF($E$108:$F990,"")-COUNT($H$108:$H990)+1,0)=O990,"",INDEX(Mal!M$9:M$431,COUNTIF($E$108:$F990,"")-COUNT($H$108:$H990)+1,0)),"")</f>
        <v>#N/A</v>
      </c>
      <c r="P991" s="39" t="e">
        <f>IF($E991="",IF(INDEX(Mal!N$9:N$431,COUNTIF($E$108:$F990,"")-COUNT($H$108:$H990)+1,0)=P990,"",INDEX(Mal!N$9:N$431,COUNTIF($E$108:$F990,"")-COUNT($H$108:$H990)+1,0)),"")</f>
        <v>#N/A</v>
      </c>
      <c r="Q991" s="39" t="e">
        <f>IF($E991="",IF(INDEX(Mal!O$9:O$431,COUNTIF($E$108:$F990,"")-COUNT($H$108:$H990)+1,0)=Q990,"",INDEX(Mal!O$9:O$431,COUNTIF($E$108:$F990,"")-COUNT($H$108:$H990)+1,0)),"")</f>
        <v>#N/A</v>
      </c>
      <c r="R991" s="39" t="e">
        <f>IF($E991="",IF(INDEX(Mal!P$9:P$431,COUNTIF($E$108:$F990,"")-COUNT($H$108:$H990)+1,0)=R990,"",INDEX(Mal!P$9:P$431,COUNTIF($E$108:$F990,"")-COUNT($H$108:$H990)+1,0)),"")</f>
        <v>#N/A</v>
      </c>
      <c r="S991" s="39" t="e">
        <f>IF($E991="",IF(INDEX(Mal!Q$9:Q$431,COUNTIF($E$108:$F990,"")-COUNT($H$108:$H990)+1,0)=S990,"",INDEX(Mal!Q$9:Q$431,COUNTIF($E$108:$F990,"")-COUNT($H$108:$H990)+1,0)),"")</f>
        <v>#N/A</v>
      </c>
      <c r="T991" s="39" t="e">
        <f>IF($E991="",IF(INDEX(Mal!R$9:R$431,COUNTIF($E$108:$F990,"")-COUNT($H$108:$H990)+1,0)=T990,"",INDEX(Mal!R$9:R$431,COUNTIF($E$108:$F990,"")-COUNT($H$108:$H990)+1,0)),"")</f>
        <v>#N/A</v>
      </c>
      <c r="U991" s="39" t="e">
        <f>IF($E991="",IF(INDEX(Mal!S$9:S$431,COUNTIF($E$108:$F990,"")-COUNT($H$108:$H990)+1,0)=U990,"",INDEX(Mal!S$9:S$431,COUNTIF($E$108:$F990,"")-COUNT($H$108:$H990)+1,0)),"")</f>
        <v>#N/A</v>
      </c>
      <c r="V991" s="39" t="e">
        <f t="shared" si="52"/>
        <v>#N/A</v>
      </c>
      <c r="W991" s="39" t="e">
        <f>IF(IF(AND(E991="",F991=""),INDEX(Mal!I$9:I$431,(COUNT($H$108:$H991)-COUNTIF($V$108:$V991,"")),0),"")="","",IF(AND(E991="",F991=""),INDEX(Mal!I$9:I$431,(COUNT($H$108:$H991)-COUNTIF($V$108:$V991,"")),0),""))</f>
        <v>#N/A</v>
      </c>
      <c r="X991" s="39" t="e">
        <f>IF($E991="",IF(INDEX(Mal!J$9:J$431,COUNTIF($E$108:$F990,"")-COUNT($H$108:$H990)+1,0)=X990,"",INDEX(Mal!J$9:J$431,COUNTIF($E$108:$F990,"")-COUNT($H$108:$H990)+1,0)),"")</f>
        <v>#N/A</v>
      </c>
      <c r="Y991" s="39" t="e">
        <f>IF(AND(Y990="",$H991=$H990),"",IF(VLOOKUP($H991,Mal!$A$9:$T$431,20,0)='Sales Orders'!Y990,"",VLOOKUP($H991,Mal!$A$9:$T$431,20,0)))</f>
        <v>#N/A</v>
      </c>
      <c r="Z991" s="39" t="e">
        <f t="shared" si="53"/>
        <v>#N/A</v>
      </c>
    </row>
    <row r="992" spans="1:26">
      <c r="A992" t="str">
        <f>IFERROR(IF(VLOOKUP(H992,Mal!$A$9:$A$431,1,0),"","END"),"END")</f>
        <v>END</v>
      </c>
      <c r="B992" s="39" t="e">
        <f>IF($E992="",IF(INDEX(Mal!$D$9:$D$431,COUNTIF($E$108:$F991,"")-COUNT($H$108:$H991)+1,0)=B991,"",INDEX(Mal!$D$9:$D$431,COUNTIF($E$108:$F991,"")-COUNT($H$108:$H991)+1,0)),"")</f>
        <v>#N/A</v>
      </c>
      <c r="C992" s="39" t="e">
        <f t="shared" si="54"/>
        <v>#N/A</v>
      </c>
      <c r="D992" s="39" t="e">
        <f>IF($E992="",IF(INDEX(Mal!$F$9:$F$431,COUNTIF($E$108:$F991,"")-COUNT($H$108:$H991)+1,0)=D991,"",INDEX(Mal!$F$9:$F$431,COUNTIF($E$108:$F991,"")-COUNT($H$108:$H991)+1,0)),"")</f>
        <v>#N/A</v>
      </c>
      <c r="E992" s="39" t="e">
        <f>IF(AND(E991="",$H992=$H991),"",IF(VLOOKUP(H992,Mal!$A$9:$B$431,2,0)='Sales Orders'!E991,"",VLOOKUP($H992,Mal!$A$9:$B$431,2,0)))</f>
        <v>#N/A</v>
      </c>
      <c r="F992" s="39" t="e">
        <f>IF($E992="",IF(INDEX(Mal!$C$9:$C$431,COUNTIF($E$108:$F991,"")-COUNT($H$108:$H991)+1,0)=F991,"",INDEX(Mal!$C$9:$C$431,COUNTIF($E$108:$F991,"")-COUNT($H$108:$H991)+1,0)),"")</f>
        <v>#N/A</v>
      </c>
      <c r="G992" s="39" t="e">
        <f t="shared" si="55"/>
        <v>#N/A</v>
      </c>
      <c r="H992" s="39">
        <f>IF(COUNTIF(Mal!$A$9:$A$431,'Sales Orders'!H991)+COUNTIFS(Mal!$A$9:$A$431,H991,Mal!$B$9:$B$431,"&lt;&gt;")+COUNTIFS(Mal!$A$9:$A$431,H991,Mal!$C$9:$C$431,"&lt;&gt;")=COUNTIF('Sales Orders'!$H$108:H991,'Sales Orders'!H991),'Sales Orders'!H991+1,'Sales Orders'!H991)</f>
        <v>2</v>
      </c>
      <c r="I992" s="39" t="e">
        <f>IF(E992="","",IF(Mal!$C$5="","",Mal!$C$5))</f>
        <v>#N/A</v>
      </c>
      <c r="J992" s="39" t="e">
        <f>IF(AND(J991="",$H992=$H991),"",IF(VLOOKUP($H992,Mal!$A$9:$H$431,7,0)='Sales Orders'!J991,"",VLOOKUP($H992,Mal!$A$9:$H$431,7,0)))</f>
        <v>#N/A</v>
      </c>
      <c r="K992" s="39" t="e">
        <f>IF(AND(K991="",$H992=$H991),"",IF(VLOOKUP($H992,Mal!$A$9:$H$431,8,0)='Sales Orders'!K991,"",VLOOKUP($H992,Mal!$A$9:$H$431,8,0)))</f>
        <v>#N/A</v>
      </c>
      <c r="L992" s="39" t="e">
        <f>IF(E992="","",IF(Mal!$C$6="","",Mal!$C$6))</f>
        <v>#N/A</v>
      </c>
      <c r="M992" s="39" t="e">
        <f>IF($E992="",IF(INDEX(Mal!K$9:K$431,COUNTIF($E$108:$F991,"")-COUNT($H$108:$H991)+1,0)=M991,"",INDEX(Mal!K$9:K$431,COUNTIF($E$108:$F991,"")-COUNT($H$108:$H991)+1,0)),"")</f>
        <v>#N/A</v>
      </c>
      <c r="N992" s="39" t="e">
        <f>IF($E992="",IF(INDEX(Mal!L$9:L$431,COUNTIF($E$108:$F991,"")-COUNT($H$108:$H991)+1,0)=N991,"",INDEX(Mal!L$9:L$431,COUNTIF($E$108:$F991,"")-COUNT($H$108:$H991)+1,0)),"")</f>
        <v>#N/A</v>
      </c>
      <c r="O992" s="39" t="e">
        <f>IF($E992="",IF(INDEX(Mal!M$9:M$431,COUNTIF($E$108:$F991,"")-COUNT($H$108:$H991)+1,0)=O991,"",INDEX(Mal!M$9:M$431,COUNTIF($E$108:$F991,"")-COUNT($H$108:$H991)+1,0)),"")</f>
        <v>#N/A</v>
      </c>
      <c r="P992" s="39" t="e">
        <f>IF($E992="",IF(INDEX(Mal!N$9:N$431,COUNTIF($E$108:$F991,"")-COUNT($H$108:$H991)+1,0)=P991,"",INDEX(Mal!N$9:N$431,COUNTIF($E$108:$F991,"")-COUNT($H$108:$H991)+1,0)),"")</f>
        <v>#N/A</v>
      </c>
      <c r="Q992" s="39" t="e">
        <f>IF($E992="",IF(INDEX(Mal!O$9:O$431,COUNTIF($E$108:$F991,"")-COUNT($H$108:$H991)+1,0)=Q991,"",INDEX(Mal!O$9:O$431,COUNTIF($E$108:$F991,"")-COUNT($H$108:$H991)+1,0)),"")</f>
        <v>#N/A</v>
      </c>
      <c r="R992" s="39" t="e">
        <f>IF($E992="",IF(INDEX(Mal!P$9:P$431,COUNTIF($E$108:$F991,"")-COUNT($H$108:$H991)+1,0)=R991,"",INDEX(Mal!P$9:P$431,COUNTIF($E$108:$F991,"")-COUNT($H$108:$H991)+1,0)),"")</f>
        <v>#N/A</v>
      </c>
      <c r="S992" s="39" t="e">
        <f>IF($E992="",IF(INDEX(Mal!Q$9:Q$431,COUNTIF($E$108:$F991,"")-COUNT($H$108:$H991)+1,0)=S991,"",INDEX(Mal!Q$9:Q$431,COUNTIF($E$108:$F991,"")-COUNT($H$108:$H991)+1,0)),"")</f>
        <v>#N/A</v>
      </c>
      <c r="T992" s="39" t="e">
        <f>IF($E992="",IF(INDEX(Mal!R$9:R$431,COUNTIF($E$108:$F991,"")-COUNT($H$108:$H991)+1,0)=T991,"",INDEX(Mal!R$9:R$431,COUNTIF($E$108:$F991,"")-COUNT($H$108:$H991)+1,0)),"")</f>
        <v>#N/A</v>
      </c>
      <c r="U992" s="39" t="e">
        <f>IF($E992="",IF(INDEX(Mal!S$9:S$431,COUNTIF($E$108:$F991,"")-COUNT($H$108:$H991)+1,0)=U991,"",INDEX(Mal!S$9:S$431,COUNTIF($E$108:$F991,"")-COUNT($H$108:$H991)+1,0)),"")</f>
        <v>#N/A</v>
      </c>
      <c r="V992" s="39" t="e">
        <f t="shared" si="52"/>
        <v>#N/A</v>
      </c>
      <c r="W992" s="39" t="e">
        <f>IF(IF(AND(E992="",F992=""),INDEX(Mal!I$9:I$431,(COUNT($H$108:$H992)-COUNTIF($V$108:$V992,"")),0),"")="","",IF(AND(E992="",F992=""),INDEX(Mal!I$9:I$431,(COUNT($H$108:$H992)-COUNTIF($V$108:$V992,"")),0),""))</f>
        <v>#N/A</v>
      </c>
      <c r="X992" s="39" t="e">
        <f>IF($E992="",IF(INDEX(Mal!J$9:J$431,COUNTIF($E$108:$F991,"")-COUNT($H$108:$H991)+1,0)=X991,"",INDEX(Mal!J$9:J$431,COUNTIF($E$108:$F991,"")-COUNT($H$108:$H991)+1,0)),"")</f>
        <v>#N/A</v>
      </c>
      <c r="Y992" s="39" t="e">
        <f>IF(AND(Y991="",$H992=$H991),"",IF(VLOOKUP($H992,Mal!$A$9:$T$431,20,0)='Sales Orders'!Y991,"",VLOOKUP($H992,Mal!$A$9:$T$431,20,0)))</f>
        <v>#N/A</v>
      </c>
      <c r="Z992" s="39" t="e">
        <f t="shared" si="53"/>
        <v>#N/A</v>
      </c>
    </row>
    <row r="993" spans="1:26">
      <c r="A993" t="str">
        <f>IFERROR(IF(VLOOKUP(H993,Mal!$A$9:$A$431,1,0),"","END"),"END")</f>
        <v>END</v>
      </c>
      <c r="B993" s="39" t="e">
        <f>IF($E993="",IF(INDEX(Mal!$D$9:$D$431,COUNTIF($E$108:$F992,"")-COUNT($H$108:$H992)+1,0)=B992,"",INDEX(Mal!$D$9:$D$431,COUNTIF($E$108:$F992,"")-COUNT($H$108:$H992)+1,0)),"")</f>
        <v>#N/A</v>
      </c>
      <c r="C993" s="39" t="e">
        <f t="shared" si="54"/>
        <v>#N/A</v>
      </c>
      <c r="D993" s="39" t="e">
        <f>IF($E993="",IF(INDEX(Mal!$F$9:$F$431,COUNTIF($E$108:$F992,"")-COUNT($H$108:$H992)+1,0)=D992,"",INDEX(Mal!$F$9:$F$431,COUNTIF($E$108:$F992,"")-COUNT($H$108:$H992)+1,0)),"")</f>
        <v>#N/A</v>
      </c>
      <c r="E993" s="39" t="e">
        <f>IF(AND(E992="",$H993=$H992),"",IF(VLOOKUP(H993,Mal!$A$9:$B$431,2,0)='Sales Orders'!E992,"",VLOOKUP($H993,Mal!$A$9:$B$431,2,0)))</f>
        <v>#N/A</v>
      </c>
      <c r="F993" s="39" t="e">
        <f>IF($E993="",IF(INDEX(Mal!$C$9:$C$431,COUNTIF($E$108:$F992,"")-COUNT($H$108:$H992)+1,0)=F992,"",INDEX(Mal!$C$9:$C$431,COUNTIF($E$108:$F992,"")-COUNT($H$108:$H992)+1,0)),"")</f>
        <v>#N/A</v>
      </c>
      <c r="G993" s="39" t="e">
        <f t="shared" si="55"/>
        <v>#N/A</v>
      </c>
      <c r="H993" s="39">
        <f>IF(COUNTIF(Mal!$A$9:$A$431,'Sales Orders'!H992)+COUNTIFS(Mal!$A$9:$A$431,H992,Mal!$B$9:$B$431,"&lt;&gt;")+COUNTIFS(Mal!$A$9:$A$431,H992,Mal!$C$9:$C$431,"&lt;&gt;")=COUNTIF('Sales Orders'!$H$108:H992,'Sales Orders'!H992),'Sales Orders'!H992+1,'Sales Orders'!H992)</f>
        <v>2</v>
      </c>
      <c r="I993" s="39" t="e">
        <f>IF(E993="","",IF(Mal!$C$5="","",Mal!$C$5))</f>
        <v>#N/A</v>
      </c>
      <c r="J993" s="39" t="e">
        <f>IF(AND(J992="",$H993=$H992),"",IF(VLOOKUP($H993,Mal!$A$9:$H$431,7,0)='Sales Orders'!J992,"",VLOOKUP($H993,Mal!$A$9:$H$431,7,0)))</f>
        <v>#N/A</v>
      </c>
      <c r="K993" s="39" t="e">
        <f>IF(AND(K992="",$H993=$H992),"",IF(VLOOKUP($H993,Mal!$A$9:$H$431,8,0)='Sales Orders'!K992,"",VLOOKUP($H993,Mal!$A$9:$H$431,8,0)))</f>
        <v>#N/A</v>
      </c>
      <c r="L993" s="39" t="e">
        <f>IF(E993="","",IF(Mal!$C$6="","",Mal!$C$6))</f>
        <v>#N/A</v>
      </c>
      <c r="M993" s="39" t="e">
        <f>IF($E993="",IF(INDEX(Mal!K$9:K$431,COUNTIF($E$108:$F992,"")-COUNT($H$108:$H992)+1,0)=M992,"",INDEX(Mal!K$9:K$431,COUNTIF($E$108:$F992,"")-COUNT($H$108:$H992)+1,0)),"")</f>
        <v>#N/A</v>
      </c>
      <c r="N993" s="39" t="e">
        <f>IF($E993="",IF(INDEX(Mal!L$9:L$431,COUNTIF($E$108:$F992,"")-COUNT($H$108:$H992)+1,0)=N992,"",INDEX(Mal!L$9:L$431,COUNTIF($E$108:$F992,"")-COUNT($H$108:$H992)+1,0)),"")</f>
        <v>#N/A</v>
      </c>
      <c r="O993" s="39" t="e">
        <f>IF($E993="",IF(INDEX(Mal!M$9:M$431,COUNTIF($E$108:$F992,"")-COUNT($H$108:$H992)+1,0)=O992,"",INDEX(Mal!M$9:M$431,COUNTIF($E$108:$F992,"")-COUNT($H$108:$H992)+1,0)),"")</f>
        <v>#N/A</v>
      </c>
      <c r="P993" s="39" t="e">
        <f>IF($E993="",IF(INDEX(Mal!N$9:N$431,COUNTIF($E$108:$F992,"")-COUNT($H$108:$H992)+1,0)=P992,"",INDEX(Mal!N$9:N$431,COUNTIF($E$108:$F992,"")-COUNT($H$108:$H992)+1,0)),"")</f>
        <v>#N/A</v>
      </c>
      <c r="Q993" s="39" t="e">
        <f>IF($E993="",IF(INDEX(Mal!O$9:O$431,COUNTIF($E$108:$F992,"")-COUNT($H$108:$H992)+1,0)=Q992,"",INDEX(Mal!O$9:O$431,COUNTIF($E$108:$F992,"")-COUNT($H$108:$H992)+1,0)),"")</f>
        <v>#N/A</v>
      </c>
      <c r="R993" s="39" t="e">
        <f>IF($E993="",IF(INDEX(Mal!P$9:P$431,COUNTIF($E$108:$F992,"")-COUNT($H$108:$H992)+1,0)=R992,"",INDEX(Mal!P$9:P$431,COUNTIF($E$108:$F992,"")-COUNT($H$108:$H992)+1,0)),"")</f>
        <v>#N/A</v>
      </c>
      <c r="S993" s="39" t="e">
        <f>IF($E993="",IF(INDEX(Mal!Q$9:Q$431,COUNTIF($E$108:$F992,"")-COUNT($H$108:$H992)+1,0)=S992,"",INDEX(Mal!Q$9:Q$431,COUNTIF($E$108:$F992,"")-COUNT($H$108:$H992)+1,0)),"")</f>
        <v>#N/A</v>
      </c>
      <c r="T993" s="39" t="e">
        <f>IF($E993="",IF(INDEX(Mal!R$9:R$431,COUNTIF($E$108:$F992,"")-COUNT($H$108:$H992)+1,0)=T992,"",INDEX(Mal!R$9:R$431,COUNTIF($E$108:$F992,"")-COUNT($H$108:$H992)+1,0)),"")</f>
        <v>#N/A</v>
      </c>
      <c r="U993" s="39" t="e">
        <f>IF($E993="",IF(INDEX(Mal!S$9:S$431,COUNTIF($E$108:$F992,"")-COUNT($H$108:$H992)+1,0)=U992,"",INDEX(Mal!S$9:S$431,COUNTIF($E$108:$F992,"")-COUNT($H$108:$H992)+1,0)),"")</f>
        <v>#N/A</v>
      </c>
      <c r="V993" s="39" t="e">
        <f t="shared" si="52"/>
        <v>#N/A</v>
      </c>
      <c r="W993" s="39" t="e">
        <f>IF(IF(AND(E993="",F993=""),INDEX(Mal!I$9:I$431,(COUNT($H$108:$H993)-COUNTIF($V$108:$V993,"")),0),"")="","",IF(AND(E993="",F993=""),INDEX(Mal!I$9:I$431,(COUNT($H$108:$H993)-COUNTIF($V$108:$V993,"")),0),""))</f>
        <v>#N/A</v>
      </c>
      <c r="X993" s="39" t="e">
        <f>IF($E993="",IF(INDEX(Mal!J$9:J$431,COUNTIF($E$108:$F992,"")-COUNT($H$108:$H992)+1,0)=X992,"",INDEX(Mal!J$9:J$431,COUNTIF($E$108:$F992,"")-COUNT($H$108:$H992)+1,0)),"")</f>
        <v>#N/A</v>
      </c>
      <c r="Y993" s="39" t="e">
        <f>IF(AND(Y992="",$H993=$H992),"",IF(VLOOKUP($H993,Mal!$A$9:$T$431,20,0)='Sales Orders'!Y992,"",VLOOKUP($H993,Mal!$A$9:$T$431,20,0)))</f>
        <v>#N/A</v>
      </c>
      <c r="Z993" s="39" t="e">
        <f t="shared" si="53"/>
        <v>#N/A</v>
      </c>
    </row>
    <row r="994" spans="1:26">
      <c r="A994" t="str">
        <f>IFERROR(IF(VLOOKUP(H994,Mal!$A$9:$A$431,1,0),"","END"),"END")</f>
        <v>END</v>
      </c>
      <c r="B994" s="39" t="e">
        <f>IF($E994="",IF(INDEX(Mal!$D$9:$D$431,COUNTIF($E$108:$F993,"")-COUNT($H$108:$H993)+1,0)=B993,"",INDEX(Mal!$D$9:$D$431,COUNTIF($E$108:$F993,"")-COUNT($H$108:$H993)+1,0)),"")</f>
        <v>#N/A</v>
      </c>
      <c r="C994" s="39" t="e">
        <f t="shared" si="54"/>
        <v>#N/A</v>
      </c>
      <c r="D994" s="39" t="e">
        <f>IF($E994="",IF(INDEX(Mal!$F$9:$F$431,COUNTIF($E$108:$F993,"")-COUNT($H$108:$H993)+1,0)=D993,"",INDEX(Mal!$F$9:$F$431,COUNTIF($E$108:$F993,"")-COUNT($H$108:$H993)+1,0)),"")</f>
        <v>#N/A</v>
      </c>
      <c r="E994" s="39" t="e">
        <f>IF(AND(E993="",$H994=$H993),"",IF(VLOOKUP(H994,Mal!$A$9:$B$431,2,0)='Sales Orders'!E993,"",VLOOKUP($H994,Mal!$A$9:$B$431,2,0)))</f>
        <v>#N/A</v>
      </c>
      <c r="F994" s="39" t="e">
        <f>IF($E994="",IF(INDEX(Mal!$C$9:$C$431,COUNTIF($E$108:$F993,"")-COUNT($H$108:$H993)+1,0)=F993,"",INDEX(Mal!$C$9:$C$431,COUNTIF($E$108:$F993,"")-COUNT($H$108:$H993)+1,0)),"")</f>
        <v>#N/A</v>
      </c>
      <c r="G994" s="39" t="e">
        <f t="shared" si="55"/>
        <v>#N/A</v>
      </c>
      <c r="H994" s="39">
        <f>IF(COUNTIF(Mal!$A$9:$A$431,'Sales Orders'!H993)+COUNTIFS(Mal!$A$9:$A$431,H993,Mal!$B$9:$B$431,"&lt;&gt;")+COUNTIFS(Mal!$A$9:$A$431,H993,Mal!$C$9:$C$431,"&lt;&gt;")=COUNTIF('Sales Orders'!$H$108:H993,'Sales Orders'!H993),'Sales Orders'!H993+1,'Sales Orders'!H993)</f>
        <v>2</v>
      </c>
      <c r="I994" s="39" t="e">
        <f>IF(E994="","",IF(Mal!$C$5="","",Mal!$C$5))</f>
        <v>#N/A</v>
      </c>
      <c r="J994" s="39" t="e">
        <f>IF(AND(J993="",$H994=$H993),"",IF(VLOOKUP($H994,Mal!$A$9:$H$431,7,0)='Sales Orders'!J993,"",VLOOKUP($H994,Mal!$A$9:$H$431,7,0)))</f>
        <v>#N/A</v>
      </c>
      <c r="K994" s="39" t="e">
        <f>IF(AND(K993="",$H994=$H993),"",IF(VLOOKUP($H994,Mal!$A$9:$H$431,8,0)='Sales Orders'!K993,"",VLOOKUP($H994,Mal!$A$9:$H$431,8,0)))</f>
        <v>#N/A</v>
      </c>
      <c r="L994" s="39" t="e">
        <f>IF(E994="","",IF(Mal!$C$6="","",Mal!$C$6))</f>
        <v>#N/A</v>
      </c>
      <c r="M994" s="39" t="e">
        <f>IF($E994="",IF(INDEX(Mal!K$9:K$431,COUNTIF($E$108:$F993,"")-COUNT($H$108:$H993)+1,0)=M993,"",INDEX(Mal!K$9:K$431,COUNTIF($E$108:$F993,"")-COUNT($H$108:$H993)+1,0)),"")</f>
        <v>#N/A</v>
      </c>
      <c r="N994" s="39" t="e">
        <f>IF($E994="",IF(INDEX(Mal!L$9:L$431,COUNTIF($E$108:$F993,"")-COUNT($H$108:$H993)+1,0)=N993,"",INDEX(Mal!L$9:L$431,COUNTIF($E$108:$F993,"")-COUNT($H$108:$H993)+1,0)),"")</f>
        <v>#N/A</v>
      </c>
      <c r="O994" s="39" t="e">
        <f>IF($E994="",IF(INDEX(Mal!M$9:M$431,COUNTIF($E$108:$F993,"")-COUNT($H$108:$H993)+1,0)=O993,"",INDEX(Mal!M$9:M$431,COUNTIF($E$108:$F993,"")-COUNT($H$108:$H993)+1,0)),"")</f>
        <v>#N/A</v>
      </c>
      <c r="P994" s="39" t="e">
        <f>IF($E994="",IF(INDEX(Mal!N$9:N$431,COUNTIF($E$108:$F993,"")-COUNT($H$108:$H993)+1,0)=P993,"",INDEX(Mal!N$9:N$431,COUNTIF($E$108:$F993,"")-COUNT($H$108:$H993)+1,0)),"")</f>
        <v>#N/A</v>
      </c>
      <c r="Q994" s="39" t="e">
        <f>IF($E994="",IF(INDEX(Mal!O$9:O$431,COUNTIF($E$108:$F993,"")-COUNT($H$108:$H993)+1,0)=Q993,"",INDEX(Mal!O$9:O$431,COUNTIF($E$108:$F993,"")-COUNT($H$108:$H993)+1,0)),"")</f>
        <v>#N/A</v>
      </c>
      <c r="R994" s="39" t="e">
        <f>IF($E994="",IF(INDEX(Mal!P$9:P$431,COUNTIF($E$108:$F993,"")-COUNT($H$108:$H993)+1,0)=R993,"",INDEX(Mal!P$9:P$431,COUNTIF($E$108:$F993,"")-COUNT($H$108:$H993)+1,0)),"")</f>
        <v>#N/A</v>
      </c>
      <c r="S994" s="39" t="e">
        <f>IF($E994="",IF(INDEX(Mal!Q$9:Q$431,COUNTIF($E$108:$F993,"")-COUNT($H$108:$H993)+1,0)=S993,"",INDEX(Mal!Q$9:Q$431,COUNTIF($E$108:$F993,"")-COUNT($H$108:$H993)+1,0)),"")</f>
        <v>#N/A</v>
      </c>
      <c r="T994" s="39" t="e">
        <f>IF($E994="",IF(INDEX(Mal!R$9:R$431,COUNTIF($E$108:$F993,"")-COUNT($H$108:$H993)+1,0)=T993,"",INDEX(Mal!R$9:R$431,COUNTIF($E$108:$F993,"")-COUNT($H$108:$H993)+1,0)),"")</f>
        <v>#N/A</v>
      </c>
      <c r="U994" s="39" t="e">
        <f>IF($E994="",IF(INDEX(Mal!S$9:S$431,COUNTIF($E$108:$F993,"")-COUNT($H$108:$H993)+1,0)=U993,"",INDEX(Mal!S$9:S$431,COUNTIF($E$108:$F993,"")-COUNT($H$108:$H993)+1,0)),"")</f>
        <v>#N/A</v>
      </c>
      <c r="V994" s="39" t="e">
        <f t="shared" si="52"/>
        <v>#N/A</v>
      </c>
      <c r="W994" s="39" t="e">
        <f>IF(IF(AND(E994="",F994=""),INDEX(Mal!I$9:I$431,(COUNT($H$108:$H994)-COUNTIF($V$108:$V994,"")),0),"")="","",IF(AND(E994="",F994=""),INDEX(Mal!I$9:I$431,(COUNT($H$108:$H994)-COUNTIF($V$108:$V994,"")),0),""))</f>
        <v>#N/A</v>
      </c>
      <c r="X994" s="39" t="e">
        <f>IF($E994="",IF(INDEX(Mal!J$9:J$431,COUNTIF($E$108:$F993,"")-COUNT($H$108:$H993)+1,0)=X993,"",INDEX(Mal!J$9:J$431,COUNTIF($E$108:$F993,"")-COUNT($H$108:$H993)+1,0)),"")</f>
        <v>#N/A</v>
      </c>
      <c r="Y994" s="39" t="e">
        <f>IF(AND(Y993="",$H994=$H993),"",IF(VLOOKUP($H994,Mal!$A$9:$T$431,20,0)='Sales Orders'!Y993,"",VLOOKUP($H994,Mal!$A$9:$T$431,20,0)))</f>
        <v>#N/A</v>
      </c>
      <c r="Z994" s="39" t="e">
        <f t="shared" si="53"/>
        <v>#N/A</v>
      </c>
    </row>
    <row r="995" spans="1:26">
      <c r="A995" t="str">
        <f>IFERROR(IF(VLOOKUP(H995,Mal!$A$9:$A$431,1,0),"","END"),"END")</f>
        <v>END</v>
      </c>
      <c r="B995" s="39" t="e">
        <f>IF($E995="",IF(INDEX(Mal!$D$9:$D$431,COUNTIF($E$108:$F994,"")-COUNT($H$108:$H994)+1,0)=B994,"",INDEX(Mal!$D$9:$D$431,COUNTIF($E$108:$F994,"")-COUNT($H$108:$H994)+1,0)),"")</f>
        <v>#N/A</v>
      </c>
      <c r="C995" s="39" t="e">
        <f t="shared" si="54"/>
        <v>#N/A</v>
      </c>
      <c r="D995" s="39" t="e">
        <f>IF($E995="",IF(INDEX(Mal!$F$9:$F$431,COUNTIF($E$108:$F994,"")-COUNT($H$108:$H994)+1,0)=D994,"",INDEX(Mal!$F$9:$F$431,COUNTIF($E$108:$F994,"")-COUNT($H$108:$H994)+1,0)),"")</f>
        <v>#N/A</v>
      </c>
      <c r="E995" s="39" t="e">
        <f>IF(AND(E994="",$H995=$H994),"",IF(VLOOKUP(H995,Mal!$A$9:$B$431,2,0)='Sales Orders'!E994,"",VLOOKUP($H995,Mal!$A$9:$B$431,2,0)))</f>
        <v>#N/A</v>
      </c>
      <c r="F995" s="39" t="e">
        <f>IF($E995="",IF(INDEX(Mal!$C$9:$C$431,COUNTIF($E$108:$F994,"")-COUNT($H$108:$H994)+1,0)=F994,"",INDEX(Mal!$C$9:$C$431,COUNTIF($E$108:$F994,"")-COUNT($H$108:$H994)+1,0)),"")</f>
        <v>#N/A</v>
      </c>
      <c r="G995" s="39" t="e">
        <f t="shared" si="55"/>
        <v>#N/A</v>
      </c>
      <c r="H995" s="39">
        <f>IF(COUNTIF(Mal!$A$9:$A$431,'Sales Orders'!H994)+COUNTIFS(Mal!$A$9:$A$431,H994,Mal!$B$9:$B$431,"&lt;&gt;")+COUNTIFS(Mal!$A$9:$A$431,H994,Mal!$C$9:$C$431,"&lt;&gt;")=COUNTIF('Sales Orders'!$H$108:H994,'Sales Orders'!H994),'Sales Orders'!H994+1,'Sales Orders'!H994)</f>
        <v>2</v>
      </c>
      <c r="I995" s="39" t="e">
        <f>IF(E995="","",IF(Mal!$C$5="","",Mal!$C$5))</f>
        <v>#N/A</v>
      </c>
      <c r="J995" s="39" t="e">
        <f>IF(AND(J994="",$H995=$H994),"",IF(VLOOKUP($H995,Mal!$A$9:$H$431,7,0)='Sales Orders'!J994,"",VLOOKUP($H995,Mal!$A$9:$H$431,7,0)))</f>
        <v>#N/A</v>
      </c>
      <c r="K995" s="39" t="e">
        <f>IF(AND(K994="",$H995=$H994),"",IF(VLOOKUP($H995,Mal!$A$9:$H$431,8,0)='Sales Orders'!K994,"",VLOOKUP($H995,Mal!$A$9:$H$431,8,0)))</f>
        <v>#N/A</v>
      </c>
      <c r="L995" s="39" t="e">
        <f>IF(E995="","",IF(Mal!$C$6="","",Mal!$C$6))</f>
        <v>#N/A</v>
      </c>
      <c r="M995" s="39" t="e">
        <f>IF($E995="",IF(INDEX(Mal!K$9:K$431,COUNTIF($E$108:$F994,"")-COUNT($H$108:$H994)+1,0)=M994,"",INDEX(Mal!K$9:K$431,COUNTIF($E$108:$F994,"")-COUNT($H$108:$H994)+1,0)),"")</f>
        <v>#N/A</v>
      </c>
      <c r="N995" s="39" t="e">
        <f>IF($E995="",IF(INDEX(Mal!L$9:L$431,COUNTIF($E$108:$F994,"")-COUNT($H$108:$H994)+1,0)=N994,"",INDEX(Mal!L$9:L$431,COUNTIF($E$108:$F994,"")-COUNT($H$108:$H994)+1,0)),"")</f>
        <v>#N/A</v>
      </c>
      <c r="O995" s="39" t="e">
        <f>IF($E995="",IF(INDEX(Mal!M$9:M$431,COUNTIF($E$108:$F994,"")-COUNT($H$108:$H994)+1,0)=O994,"",INDEX(Mal!M$9:M$431,COUNTIF($E$108:$F994,"")-COUNT($H$108:$H994)+1,0)),"")</f>
        <v>#N/A</v>
      </c>
      <c r="P995" s="39" t="e">
        <f>IF($E995="",IF(INDEX(Mal!N$9:N$431,COUNTIF($E$108:$F994,"")-COUNT($H$108:$H994)+1,0)=P994,"",INDEX(Mal!N$9:N$431,COUNTIF($E$108:$F994,"")-COUNT($H$108:$H994)+1,0)),"")</f>
        <v>#N/A</v>
      </c>
      <c r="Q995" s="39" t="e">
        <f>IF($E995="",IF(INDEX(Mal!O$9:O$431,COUNTIF($E$108:$F994,"")-COUNT($H$108:$H994)+1,0)=Q994,"",INDEX(Mal!O$9:O$431,COUNTIF($E$108:$F994,"")-COUNT($H$108:$H994)+1,0)),"")</f>
        <v>#N/A</v>
      </c>
      <c r="R995" s="39" t="e">
        <f>IF($E995="",IF(INDEX(Mal!P$9:P$431,COUNTIF($E$108:$F994,"")-COUNT($H$108:$H994)+1,0)=R994,"",INDEX(Mal!P$9:P$431,COUNTIF($E$108:$F994,"")-COUNT($H$108:$H994)+1,0)),"")</f>
        <v>#N/A</v>
      </c>
      <c r="S995" s="39" t="e">
        <f>IF($E995="",IF(INDEX(Mal!Q$9:Q$431,COUNTIF($E$108:$F994,"")-COUNT($H$108:$H994)+1,0)=S994,"",INDEX(Mal!Q$9:Q$431,COUNTIF($E$108:$F994,"")-COUNT($H$108:$H994)+1,0)),"")</f>
        <v>#N/A</v>
      </c>
      <c r="T995" s="39" t="e">
        <f>IF($E995="",IF(INDEX(Mal!R$9:R$431,COUNTIF($E$108:$F994,"")-COUNT($H$108:$H994)+1,0)=T994,"",INDEX(Mal!R$9:R$431,COUNTIF($E$108:$F994,"")-COUNT($H$108:$H994)+1,0)),"")</f>
        <v>#N/A</v>
      </c>
      <c r="U995" s="39" t="e">
        <f>IF($E995="",IF(INDEX(Mal!S$9:S$431,COUNTIF($E$108:$F994,"")-COUNT($H$108:$H994)+1,0)=U994,"",INDEX(Mal!S$9:S$431,COUNTIF($E$108:$F994,"")-COUNT($H$108:$H994)+1,0)),"")</f>
        <v>#N/A</v>
      </c>
      <c r="V995" s="39" t="e">
        <f t="shared" si="52"/>
        <v>#N/A</v>
      </c>
      <c r="W995" s="39" t="e">
        <f>IF(IF(AND(E995="",F995=""),INDEX(Mal!I$9:I$431,(COUNT($H$108:$H995)-COUNTIF($V$108:$V995,"")),0),"")="","",IF(AND(E995="",F995=""),INDEX(Mal!I$9:I$431,(COUNT($H$108:$H995)-COUNTIF($V$108:$V995,"")),0),""))</f>
        <v>#N/A</v>
      </c>
      <c r="X995" s="39" t="e">
        <f>IF($E995="",IF(INDEX(Mal!J$9:J$431,COUNTIF($E$108:$F994,"")-COUNT($H$108:$H994)+1,0)=X994,"",INDEX(Mal!J$9:J$431,COUNTIF($E$108:$F994,"")-COUNT($H$108:$H994)+1,0)),"")</f>
        <v>#N/A</v>
      </c>
      <c r="Y995" s="39" t="e">
        <f>IF(AND(Y994="",$H995=$H994),"",IF(VLOOKUP($H995,Mal!$A$9:$T$431,20,0)='Sales Orders'!Y994,"",VLOOKUP($H995,Mal!$A$9:$T$431,20,0)))</f>
        <v>#N/A</v>
      </c>
      <c r="Z995" s="39" t="e">
        <f t="shared" si="53"/>
        <v>#N/A</v>
      </c>
    </row>
    <row r="996" spans="1:26">
      <c r="A996" t="str">
        <f>IFERROR(IF(VLOOKUP(H996,Mal!$A$9:$A$431,1,0),"","END"),"END")</f>
        <v>END</v>
      </c>
      <c r="B996" s="39" t="e">
        <f>IF($E996="",IF(INDEX(Mal!$D$9:$D$431,COUNTIF($E$108:$F995,"")-COUNT($H$108:$H995)+1,0)=B995,"",INDEX(Mal!$D$9:$D$431,COUNTIF($E$108:$F995,"")-COUNT($H$108:$H995)+1,0)),"")</f>
        <v>#N/A</v>
      </c>
      <c r="C996" s="39" t="e">
        <f t="shared" si="54"/>
        <v>#N/A</v>
      </c>
      <c r="D996" s="39" t="e">
        <f>IF($E996="",IF(INDEX(Mal!$F$9:$F$431,COUNTIF($E$108:$F995,"")-COUNT($H$108:$H995)+1,0)=D995,"",INDEX(Mal!$F$9:$F$431,COUNTIF($E$108:$F995,"")-COUNT($H$108:$H995)+1,0)),"")</f>
        <v>#N/A</v>
      </c>
      <c r="E996" s="39" t="e">
        <f>IF(AND(E995="",$H996=$H995),"",IF(VLOOKUP(H996,Mal!$A$9:$B$431,2,0)='Sales Orders'!E995,"",VLOOKUP($H996,Mal!$A$9:$B$431,2,0)))</f>
        <v>#N/A</v>
      </c>
      <c r="F996" s="39" t="e">
        <f>IF($E996="",IF(INDEX(Mal!$C$9:$C$431,COUNTIF($E$108:$F995,"")-COUNT($H$108:$H995)+1,0)=F995,"",INDEX(Mal!$C$9:$C$431,COUNTIF($E$108:$F995,"")-COUNT($H$108:$H995)+1,0)),"")</f>
        <v>#N/A</v>
      </c>
      <c r="G996" s="39" t="e">
        <f t="shared" si="55"/>
        <v>#N/A</v>
      </c>
      <c r="H996" s="39">
        <f>IF(COUNTIF(Mal!$A$9:$A$431,'Sales Orders'!H995)+COUNTIFS(Mal!$A$9:$A$431,H995,Mal!$B$9:$B$431,"&lt;&gt;")+COUNTIFS(Mal!$A$9:$A$431,H995,Mal!$C$9:$C$431,"&lt;&gt;")=COUNTIF('Sales Orders'!$H$108:H995,'Sales Orders'!H995),'Sales Orders'!H995+1,'Sales Orders'!H995)</f>
        <v>2</v>
      </c>
      <c r="I996" s="39" t="e">
        <f>IF(E996="","",IF(Mal!$C$5="","",Mal!$C$5))</f>
        <v>#N/A</v>
      </c>
      <c r="J996" s="39" t="e">
        <f>IF(AND(J995="",$H996=$H995),"",IF(VLOOKUP($H996,Mal!$A$9:$H$431,7,0)='Sales Orders'!J995,"",VLOOKUP($H996,Mal!$A$9:$H$431,7,0)))</f>
        <v>#N/A</v>
      </c>
      <c r="K996" s="39" t="e">
        <f>IF(AND(K995="",$H996=$H995),"",IF(VLOOKUP($H996,Mal!$A$9:$H$431,8,0)='Sales Orders'!K995,"",VLOOKUP($H996,Mal!$A$9:$H$431,8,0)))</f>
        <v>#N/A</v>
      </c>
      <c r="L996" s="39" t="e">
        <f>IF(E996="","",IF(Mal!$C$6="","",Mal!$C$6))</f>
        <v>#N/A</v>
      </c>
      <c r="M996" s="39" t="e">
        <f>IF($E996="",IF(INDEX(Mal!K$9:K$431,COUNTIF($E$108:$F995,"")-COUNT($H$108:$H995)+1,0)=M995,"",INDEX(Mal!K$9:K$431,COUNTIF($E$108:$F995,"")-COUNT($H$108:$H995)+1,0)),"")</f>
        <v>#N/A</v>
      </c>
      <c r="N996" s="39" t="e">
        <f>IF($E996="",IF(INDEX(Mal!L$9:L$431,COUNTIF($E$108:$F995,"")-COUNT($H$108:$H995)+1,0)=N995,"",INDEX(Mal!L$9:L$431,COUNTIF($E$108:$F995,"")-COUNT($H$108:$H995)+1,0)),"")</f>
        <v>#N/A</v>
      </c>
      <c r="O996" s="39" t="e">
        <f>IF($E996="",IF(INDEX(Mal!M$9:M$431,COUNTIF($E$108:$F995,"")-COUNT($H$108:$H995)+1,0)=O995,"",INDEX(Mal!M$9:M$431,COUNTIF($E$108:$F995,"")-COUNT($H$108:$H995)+1,0)),"")</f>
        <v>#N/A</v>
      </c>
      <c r="P996" s="39" t="e">
        <f>IF($E996="",IF(INDEX(Mal!N$9:N$431,COUNTIF($E$108:$F995,"")-COUNT($H$108:$H995)+1,0)=P995,"",INDEX(Mal!N$9:N$431,COUNTIF($E$108:$F995,"")-COUNT($H$108:$H995)+1,0)),"")</f>
        <v>#N/A</v>
      </c>
      <c r="Q996" s="39" t="e">
        <f>IF($E996="",IF(INDEX(Mal!O$9:O$431,COUNTIF($E$108:$F995,"")-COUNT($H$108:$H995)+1,0)=Q995,"",INDEX(Mal!O$9:O$431,COUNTIF($E$108:$F995,"")-COUNT($H$108:$H995)+1,0)),"")</f>
        <v>#N/A</v>
      </c>
      <c r="R996" s="39" t="e">
        <f>IF($E996="",IF(INDEX(Mal!P$9:P$431,COUNTIF($E$108:$F995,"")-COUNT($H$108:$H995)+1,0)=R995,"",INDEX(Mal!P$9:P$431,COUNTIF($E$108:$F995,"")-COUNT($H$108:$H995)+1,0)),"")</f>
        <v>#N/A</v>
      </c>
      <c r="S996" s="39" t="e">
        <f>IF($E996="",IF(INDEX(Mal!Q$9:Q$431,COUNTIF($E$108:$F995,"")-COUNT($H$108:$H995)+1,0)=S995,"",INDEX(Mal!Q$9:Q$431,COUNTIF($E$108:$F995,"")-COUNT($H$108:$H995)+1,0)),"")</f>
        <v>#N/A</v>
      </c>
      <c r="T996" s="39" t="e">
        <f>IF($E996="",IF(INDEX(Mal!R$9:R$431,COUNTIF($E$108:$F995,"")-COUNT($H$108:$H995)+1,0)=T995,"",INDEX(Mal!R$9:R$431,COUNTIF($E$108:$F995,"")-COUNT($H$108:$H995)+1,0)),"")</f>
        <v>#N/A</v>
      </c>
      <c r="U996" s="39" t="e">
        <f>IF($E996="",IF(INDEX(Mal!S$9:S$431,COUNTIF($E$108:$F995,"")-COUNT($H$108:$H995)+1,0)=U995,"",INDEX(Mal!S$9:S$431,COUNTIF($E$108:$F995,"")-COUNT($H$108:$H995)+1,0)),"")</f>
        <v>#N/A</v>
      </c>
      <c r="V996" s="39" t="e">
        <f t="shared" si="52"/>
        <v>#N/A</v>
      </c>
      <c r="W996" s="39" t="e">
        <f>IF(IF(AND(E996="",F996=""),INDEX(Mal!I$9:I$431,(COUNT($H$108:$H996)-COUNTIF($V$108:$V996,"")),0),"")="","",IF(AND(E996="",F996=""),INDEX(Mal!I$9:I$431,(COUNT($H$108:$H996)-COUNTIF($V$108:$V996,"")),0),""))</f>
        <v>#N/A</v>
      </c>
      <c r="X996" s="39" t="e">
        <f>IF($E996="",IF(INDEX(Mal!J$9:J$431,COUNTIF($E$108:$F995,"")-COUNT($H$108:$H995)+1,0)=X995,"",INDEX(Mal!J$9:J$431,COUNTIF($E$108:$F995,"")-COUNT($H$108:$H995)+1,0)),"")</f>
        <v>#N/A</v>
      </c>
      <c r="Y996" s="39" t="e">
        <f>IF(AND(Y995="",$H996=$H995),"",IF(VLOOKUP($H996,Mal!$A$9:$T$431,20,0)='Sales Orders'!Y995,"",VLOOKUP($H996,Mal!$A$9:$T$431,20,0)))</f>
        <v>#N/A</v>
      </c>
      <c r="Z996" s="39" t="e">
        <f t="shared" si="53"/>
        <v>#N/A</v>
      </c>
    </row>
    <row r="997" spans="1:26">
      <c r="A997" t="str">
        <f>IFERROR(IF(VLOOKUP(H997,Mal!$A$9:$A$431,1,0),"","END"),"END")</f>
        <v>END</v>
      </c>
      <c r="B997" s="39" t="e">
        <f>IF($E997="",IF(INDEX(Mal!$D$9:$D$431,COUNTIF($E$108:$F996,"")-COUNT($H$108:$H996)+1,0)=B996,"",INDEX(Mal!$D$9:$D$431,COUNTIF($E$108:$F996,"")-COUNT($H$108:$H996)+1,0)),"")</f>
        <v>#N/A</v>
      </c>
      <c r="C997" s="39" t="e">
        <f t="shared" si="54"/>
        <v>#N/A</v>
      </c>
      <c r="D997" s="39" t="e">
        <f>IF($E997="",IF(INDEX(Mal!$F$9:$F$431,COUNTIF($E$108:$F996,"")-COUNT($H$108:$H996)+1,0)=D996,"",INDEX(Mal!$F$9:$F$431,COUNTIF($E$108:$F996,"")-COUNT($H$108:$H996)+1,0)),"")</f>
        <v>#N/A</v>
      </c>
      <c r="E997" s="39" t="e">
        <f>IF(AND(E996="",$H997=$H996),"",IF(VLOOKUP(H997,Mal!$A$9:$B$431,2,0)='Sales Orders'!E996,"",VLOOKUP($H997,Mal!$A$9:$B$431,2,0)))</f>
        <v>#N/A</v>
      </c>
      <c r="F997" s="39" t="e">
        <f>IF($E997="",IF(INDEX(Mal!$C$9:$C$431,COUNTIF($E$108:$F996,"")-COUNT($H$108:$H996)+1,0)=F996,"",INDEX(Mal!$C$9:$C$431,COUNTIF($E$108:$F996,"")-COUNT($H$108:$H996)+1,0)),"")</f>
        <v>#N/A</v>
      </c>
      <c r="G997" s="39" t="e">
        <f t="shared" si="55"/>
        <v>#N/A</v>
      </c>
      <c r="H997" s="39">
        <f>IF(COUNTIF(Mal!$A$9:$A$431,'Sales Orders'!H996)+COUNTIFS(Mal!$A$9:$A$431,H996,Mal!$B$9:$B$431,"&lt;&gt;")+COUNTIFS(Mal!$A$9:$A$431,H996,Mal!$C$9:$C$431,"&lt;&gt;")=COUNTIF('Sales Orders'!$H$108:H996,'Sales Orders'!H996),'Sales Orders'!H996+1,'Sales Orders'!H996)</f>
        <v>2</v>
      </c>
      <c r="I997" s="39" t="e">
        <f>IF(E997="","",IF(Mal!$C$5="","",Mal!$C$5))</f>
        <v>#N/A</v>
      </c>
      <c r="J997" s="39" t="e">
        <f>IF(AND(J996="",$H997=$H996),"",IF(VLOOKUP($H997,Mal!$A$9:$H$431,7,0)='Sales Orders'!J996,"",VLOOKUP($H997,Mal!$A$9:$H$431,7,0)))</f>
        <v>#N/A</v>
      </c>
      <c r="K997" s="39" t="e">
        <f>IF(AND(K996="",$H997=$H996),"",IF(VLOOKUP($H997,Mal!$A$9:$H$431,8,0)='Sales Orders'!K996,"",VLOOKUP($H997,Mal!$A$9:$H$431,8,0)))</f>
        <v>#N/A</v>
      </c>
      <c r="L997" s="39" t="e">
        <f>IF(E997="","",IF(Mal!$C$6="","",Mal!$C$6))</f>
        <v>#N/A</v>
      </c>
      <c r="M997" s="39" t="e">
        <f>IF($E997="",IF(INDEX(Mal!K$9:K$431,COUNTIF($E$108:$F996,"")-COUNT($H$108:$H996)+1,0)=M996,"",INDEX(Mal!K$9:K$431,COUNTIF($E$108:$F996,"")-COUNT($H$108:$H996)+1,0)),"")</f>
        <v>#N/A</v>
      </c>
      <c r="N997" s="39" t="e">
        <f>IF($E997="",IF(INDEX(Mal!L$9:L$431,COUNTIF($E$108:$F996,"")-COUNT($H$108:$H996)+1,0)=N996,"",INDEX(Mal!L$9:L$431,COUNTIF($E$108:$F996,"")-COUNT($H$108:$H996)+1,0)),"")</f>
        <v>#N/A</v>
      </c>
      <c r="O997" s="39" t="e">
        <f>IF($E997="",IF(INDEX(Mal!M$9:M$431,COUNTIF($E$108:$F996,"")-COUNT($H$108:$H996)+1,0)=O996,"",INDEX(Mal!M$9:M$431,COUNTIF($E$108:$F996,"")-COUNT($H$108:$H996)+1,0)),"")</f>
        <v>#N/A</v>
      </c>
      <c r="P997" s="39" t="e">
        <f>IF($E997="",IF(INDEX(Mal!N$9:N$431,COUNTIF($E$108:$F996,"")-COUNT($H$108:$H996)+1,0)=P996,"",INDEX(Mal!N$9:N$431,COUNTIF($E$108:$F996,"")-COUNT($H$108:$H996)+1,0)),"")</f>
        <v>#N/A</v>
      </c>
      <c r="Q997" s="39" t="e">
        <f>IF($E997="",IF(INDEX(Mal!O$9:O$431,COUNTIF($E$108:$F996,"")-COUNT($H$108:$H996)+1,0)=Q996,"",INDEX(Mal!O$9:O$431,COUNTIF($E$108:$F996,"")-COUNT($H$108:$H996)+1,0)),"")</f>
        <v>#N/A</v>
      </c>
      <c r="R997" s="39" t="e">
        <f>IF($E997="",IF(INDEX(Mal!P$9:P$431,COUNTIF($E$108:$F996,"")-COUNT($H$108:$H996)+1,0)=R996,"",INDEX(Mal!P$9:P$431,COUNTIF($E$108:$F996,"")-COUNT($H$108:$H996)+1,0)),"")</f>
        <v>#N/A</v>
      </c>
      <c r="S997" s="39" t="e">
        <f>IF($E997="",IF(INDEX(Mal!Q$9:Q$431,COUNTIF($E$108:$F996,"")-COUNT($H$108:$H996)+1,0)=S996,"",INDEX(Mal!Q$9:Q$431,COUNTIF($E$108:$F996,"")-COUNT($H$108:$H996)+1,0)),"")</f>
        <v>#N/A</v>
      </c>
      <c r="T997" s="39" t="e">
        <f>IF($E997="",IF(INDEX(Mal!R$9:R$431,COUNTIF($E$108:$F996,"")-COUNT($H$108:$H996)+1,0)=T996,"",INDEX(Mal!R$9:R$431,COUNTIF($E$108:$F996,"")-COUNT($H$108:$H996)+1,0)),"")</f>
        <v>#N/A</v>
      </c>
      <c r="U997" s="39" t="e">
        <f>IF($E997="",IF(INDEX(Mal!S$9:S$431,COUNTIF($E$108:$F996,"")-COUNT($H$108:$H996)+1,0)=U996,"",INDEX(Mal!S$9:S$431,COUNTIF($E$108:$F996,"")-COUNT($H$108:$H996)+1,0)),"")</f>
        <v>#N/A</v>
      </c>
      <c r="V997" s="39" t="e">
        <f t="shared" si="52"/>
        <v>#N/A</v>
      </c>
      <c r="W997" s="39" t="e">
        <f>IF(IF(AND(E997="",F997=""),INDEX(Mal!I$9:I$431,(COUNT($H$108:$H997)-COUNTIF($V$108:$V997,"")),0),"")="","",IF(AND(E997="",F997=""),INDEX(Mal!I$9:I$431,(COUNT($H$108:$H997)-COUNTIF($V$108:$V997,"")),0),""))</f>
        <v>#N/A</v>
      </c>
      <c r="X997" s="39" t="e">
        <f>IF($E997="",IF(INDEX(Mal!J$9:J$431,COUNTIF($E$108:$F996,"")-COUNT($H$108:$H996)+1,0)=X996,"",INDEX(Mal!J$9:J$431,COUNTIF($E$108:$F996,"")-COUNT($H$108:$H996)+1,0)),"")</f>
        <v>#N/A</v>
      </c>
      <c r="Y997" s="39" t="e">
        <f>IF(AND(Y996="",$H997=$H996),"",IF(VLOOKUP($H997,Mal!$A$9:$T$431,20,0)='Sales Orders'!Y996,"",VLOOKUP($H997,Mal!$A$9:$T$431,20,0)))</f>
        <v>#N/A</v>
      </c>
      <c r="Z997" s="39" t="e">
        <f t="shared" si="53"/>
        <v>#N/A</v>
      </c>
    </row>
    <row r="998" spans="1:26">
      <c r="A998" t="str">
        <f>IFERROR(IF(VLOOKUP(H998,Mal!$A$9:$A$431,1,0),"","END"),"END")</f>
        <v>END</v>
      </c>
      <c r="B998" s="39" t="e">
        <f>IF($E998="",IF(INDEX(Mal!$D$9:$D$431,COUNTIF($E$108:$F997,"")-COUNT($H$108:$H997)+1,0)=B997,"",INDEX(Mal!$D$9:$D$431,COUNTIF($E$108:$F997,"")-COUNT($H$108:$H997)+1,0)),"")</f>
        <v>#N/A</v>
      </c>
      <c r="C998" s="39" t="e">
        <f t="shared" si="54"/>
        <v>#N/A</v>
      </c>
      <c r="D998" s="39" t="e">
        <f>IF($E998="",IF(INDEX(Mal!$F$9:$F$431,COUNTIF($E$108:$F997,"")-COUNT($H$108:$H997)+1,0)=D997,"",INDEX(Mal!$F$9:$F$431,COUNTIF($E$108:$F997,"")-COUNT($H$108:$H997)+1,0)),"")</f>
        <v>#N/A</v>
      </c>
      <c r="E998" s="39" t="e">
        <f>IF(AND(E997="",$H998=$H997),"",IF(VLOOKUP(H998,Mal!$A$9:$B$431,2,0)='Sales Orders'!E997,"",VLOOKUP($H998,Mal!$A$9:$B$431,2,0)))</f>
        <v>#N/A</v>
      </c>
      <c r="F998" s="39" t="e">
        <f>IF($E998="",IF(INDEX(Mal!$C$9:$C$431,COUNTIF($E$108:$F997,"")-COUNT($H$108:$H997)+1,0)=F997,"",INDEX(Mal!$C$9:$C$431,COUNTIF($E$108:$F997,"")-COUNT($H$108:$H997)+1,0)),"")</f>
        <v>#N/A</v>
      </c>
      <c r="G998" s="39" t="e">
        <f t="shared" si="55"/>
        <v>#N/A</v>
      </c>
      <c r="H998" s="39">
        <f>IF(COUNTIF(Mal!$A$9:$A$431,'Sales Orders'!H997)+COUNTIFS(Mal!$A$9:$A$431,H997,Mal!$B$9:$B$431,"&lt;&gt;")+COUNTIFS(Mal!$A$9:$A$431,H997,Mal!$C$9:$C$431,"&lt;&gt;")=COUNTIF('Sales Orders'!$H$108:H997,'Sales Orders'!H997),'Sales Orders'!H997+1,'Sales Orders'!H997)</f>
        <v>2</v>
      </c>
      <c r="I998" s="39" t="e">
        <f>IF(E998="","",IF(Mal!$C$5="","",Mal!$C$5))</f>
        <v>#N/A</v>
      </c>
      <c r="J998" s="39" t="e">
        <f>IF(AND(J997="",$H998=$H997),"",IF(VLOOKUP($H998,Mal!$A$9:$H$431,7,0)='Sales Orders'!J997,"",VLOOKUP($H998,Mal!$A$9:$H$431,7,0)))</f>
        <v>#N/A</v>
      </c>
      <c r="K998" s="39" t="e">
        <f>IF(AND(K997="",$H998=$H997),"",IF(VLOOKUP($H998,Mal!$A$9:$H$431,8,0)='Sales Orders'!K997,"",VLOOKUP($H998,Mal!$A$9:$H$431,8,0)))</f>
        <v>#N/A</v>
      </c>
      <c r="L998" s="39" t="e">
        <f>IF(E998="","",IF(Mal!$C$6="","",Mal!$C$6))</f>
        <v>#N/A</v>
      </c>
      <c r="M998" s="39" t="e">
        <f>IF($E998="",IF(INDEX(Mal!K$9:K$431,COUNTIF($E$108:$F997,"")-COUNT($H$108:$H997)+1,0)=M997,"",INDEX(Mal!K$9:K$431,COUNTIF($E$108:$F997,"")-COUNT($H$108:$H997)+1,0)),"")</f>
        <v>#N/A</v>
      </c>
      <c r="N998" s="39" t="e">
        <f>IF($E998="",IF(INDEX(Mal!L$9:L$431,COUNTIF($E$108:$F997,"")-COUNT($H$108:$H997)+1,0)=N997,"",INDEX(Mal!L$9:L$431,COUNTIF($E$108:$F997,"")-COUNT($H$108:$H997)+1,0)),"")</f>
        <v>#N/A</v>
      </c>
      <c r="O998" s="39" t="e">
        <f>IF($E998="",IF(INDEX(Mal!M$9:M$431,COUNTIF($E$108:$F997,"")-COUNT($H$108:$H997)+1,0)=O997,"",INDEX(Mal!M$9:M$431,COUNTIF($E$108:$F997,"")-COUNT($H$108:$H997)+1,0)),"")</f>
        <v>#N/A</v>
      </c>
      <c r="P998" s="39" t="e">
        <f>IF($E998="",IF(INDEX(Mal!N$9:N$431,COUNTIF($E$108:$F997,"")-COUNT($H$108:$H997)+1,0)=P997,"",INDEX(Mal!N$9:N$431,COUNTIF($E$108:$F997,"")-COUNT($H$108:$H997)+1,0)),"")</f>
        <v>#N/A</v>
      </c>
      <c r="Q998" s="39" t="e">
        <f>IF($E998="",IF(INDEX(Mal!O$9:O$431,COUNTIF($E$108:$F997,"")-COUNT($H$108:$H997)+1,0)=Q997,"",INDEX(Mal!O$9:O$431,COUNTIF($E$108:$F997,"")-COUNT($H$108:$H997)+1,0)),"")</f>
        <v>#N/A</v>
      </c>
      <c r="R998" s="39" t="e">
        <f>IF($E998="",IF(INDEX(Mal!P$9:P$431,COUNTIF($E$108:$F997,"")-COUNT($H$108:$H997)+1,0)=R997,"",INDEX(Mal!P$9:P$431,COUNTIF($E$108:$F997,"")-COUNT($H$108:$H997)+1,0)),"")</f>
        <v>#N/A</v>
      </c>
      <c r="S998" s="39" t="e">
        <f>IF($E998="",IF(INDEX(Mal!Q$9:Q$431,COUNTIF($E$108:$F997,"")-COUNT($H$108:$H997)+1,0)=S997,"",INDEX(Mal!Q$9:Q$431,COUNTIF($E$108:$F997,"")-COUNT($H$108:$H997)+1,0)),"")</f>
        <v>#N/A</v>
      </c>
      <c r="T998" s="39" t="e">
        <f>IF($E998="",IF(INDEX(Mal!R$9:R$431,COUNTIF($E$108:$F997,"")-COUNT($H$108:$H997)+1,0)=T997,"",INDEX(Mal!R$9:R$431,COUNTIF($E$108:$F997,"")-COUNT($H$108:$H997)+1,0)),"")</f>
        <v>#N/A</v>
      </c>
      <c r="U998" s="39" t="e">
        <f>IF($E998="",IF(INDEX(Mal!S$9:S$431,COUNTIF($E$108:$F997,"")-COUNT($H$108:$H997)+1,0)=U997,"",INDEX(Mal!S$9:S$431,COUNTIF($E$108:$F997,"")-COUNT($H$108:$H997)+1,0)),"")</f>
        <v>#N/A</v>
      </c>
      <c r="V998" s="39" t="e">
        <f t="shared" si="52"/>
        <v>#N/A</v>
      </c>
      <c r="W998" s="39" t="e">
        <f>IF(IF(AND(E998="",F998=""),INDEX(Mal!I$9:I$431,(COUNT($H$108:$H998)-COUNTIF($V$108:$V998,"")),0),"")="","",IF(AND(E998="",F998=""),INDEX(Mal!I$9:I$431,(COUNT($H$108:$H998)-COUNTIF($V$108:$V998,"")),0),""))</f>
        <v>#N/A</v>
      </c>
      <c r="X998" s="39" t="e">
        <f>IF($E998="",IF(INDEX(Mal!J$9:J$431,COUNTIF($E$108:$F997,"")-COUNT($H$108:$H997)+1,0)=X997,"",INDEX(Mal!J$9:J$431,COUNTIF($E$108:$F997,"")-COUNT($H$108:$H997)+1,0)),"")</f>
        <v>#N/A</v>
      </c>
      <c r="Y998" s="39" t="e">
        <f>IF(AND(Y997="",$H998=$H997),"",IF(VLOOKUP($H998,Mal!$A$9:$T$431,20,0)='Sales Orders'!Y997,"",VLOOKUP($H998,Mal!$A$9:$T$431,20,0)))</f>
        <v>#N/A</v>
      </c>
      <c r="Z998" s="39" t="e">
        <f t="shared" si="53"/>
        <v>#N/A</v>
      </c>
    </row>
    <row r="999" spans="1:26">
      <c r="A999" t="str">
        <f>IFERROR(IF(VLOOKUP(H999,Mal!$A$9:$A$431,1,0),"","END"),"END")</f>
        <v>END</v>
      </c>
      <c r="B999" s="39" t="e">
        <f>IF($E999="",IF(INDEX(Mal!$D$9:$D$431,COUNTIF($E$108:$F998,"")-COUNT($H$108:$H998)+1,0)=B998,"",INDEX(Mal!$D$9:$D$431,COUNTIF($E$108:$F998,"")-COUNT($H$108:$H998)+1,0)),"")</f>
        <v>#N/A</v>
      </c>
      <c r="C999" s="39" t="e">
        <f t="shared" si="54"/>
        <v>#N/A</v>
      </c>
      <c r="D999" s="39" t="e">
        <f>IF($E999="",IF(INDEX(Mal!$F$9:$F$431,COUNTIF($E$108:$F998,"")-COUNT($H$108:$H998)+1,0)=D998,"",INDEX(Mal!$F$9:$F$431,COUNTIF($E$108:$F998,"")-COUNT($H$108:$H998)+1,0)),"")</f>
        <v>#N/A</v>
      </c>
      <c r="E999" s="39" t="e">
        <f>IF(AND(E998="",$H999=$H998),"",IF(VLOOKUP(H999,Mal!$A$9:$B$431,2,0)='Sales Orders'!E998,"",VLOOKUP($H999,Mal!$A$9:$B$431,2,0)))</f>
        <v>#N/A</v>
      </c>
      <c r="F999" s="39" t="e">
        <f>IF($E999="",IF(INDEX(Mal!$C$9:$C$431,COUNTIF($E$108:$F998,"")-COUNT($H$108:$H998)+1,0)=F998,"",INDEX(Mal!$C$9:$C$431,COUNTIF($E$108:$F998,"")-COUNT($H$108:$H998)+1,0)),"")</f>
        <v>#N/A</v>
      </c>
      <c r="G999" s="39" t="e">
        <f t="shared" si="55"/>
        <v>#N/A</v>
      </c>
      <c r="H999" s="39">
        <f>IF(COUNTIF(Mal!$A$9:$A$431,'Sales Orders'!H998)+COUNTIFS(Mal!$A$9:$A$431,H998,Mal!$B$9:$B$431,"&lt;&gt;")+COUNTIFS(Mal!$A$9:$A$431,H998,Mal!$C$9:$C$431,"&lt;&gt;")=COUNTIF('Sales Orders'!$H$108:H998,'Sales Orders'!H998),'Sales Orders'!H998+1,'Sales Orders'!H998)</f>
        <v>2</v>
      </c>
      <c r="I999" s="39" t="e">
        <f>IF(E999="","",IF(Mal!$C$5="","",Mal!$C$5))</f>
        <v>#N/A</v>
      </c>
      <c r="J999" s="39" t="e">
        <f>IF(AND(J998="",$H999=$H998),"",IF(VLOOKUP($H999,Mal!$A$9:$H$431,7,0)='Sales Orders'!J998,"",VLOOKUP($H999,Mal!$A$9:$H$431,7,0)))</f>
        <v>#N/A</v>
      </c>
      <c r="K999" s="39" t="e">
        <f>IF(AND(K998="",$H999=$H998),"",IF(VLOOKUP($H999,Mal!$A$9:$H$431,8,0)='Sales Orders'!K998,"",VLOOKUP($H999,Mal!$A$9:$H$431,8,0)))</f>
        <v>#N/A</v>
      </c>
      <c r="L999" s="39" t="e">
        <f>IF(E999="","",IF(Mal!$C$6="","",Mal!$C$6))</f>
        <v>#N/A</v>
      </c>
      <c r="M999" s="39" t="e">
        <f>IF($E999="",IF(INDEX(Mal!K$9:K$431,COUNTIF($E$108:$F998,"")-COUNT($H$108:$H998)+1,0)=M998,"",INDEX(Mal!K$9:K$431,COUNTIF($E$108:$F998,"")-COUNT($H$108:$H998)+1,0)),"")</f>
        <v>#N/A</v>
      </c>
      <c r="N999" s="39" t="e">
        <f>IF($E999="",IF(INDEX(Mal!L$9:L$431,COUNTIF($E$108:$F998,"")-COUNT($H$108:$H998)+1,0)=N998,"",INDEX(Mal!L$9:L$431,COUNTIF($E$108:$F998,"")-COUNT($H$108:$H998)+1,0)),"")</f>
        <v>#N/A</v>
      </c>
      <c r="O999" s="39" t="e">
        <f>IF($E999="",IF(INDEX(Mal!M$9:M$431,COUNTIF($E$108:$F998,"")-COUNT($H$108:$H998)+1,0)=O998,"",INDEX(Mal!M$9:M$431,COUNTIF($E$108:$F998,"")-COUNT($H$108:$H998)+1,0)),"")</f>
        <v>#N/A</v>
      </c>
      <c r="P999" s="39" t="e">
        <f>IF($E999="",IF(INDEX(Mal!N$9:N$431,COUNTIF($E$108:$F998,"")-COUNT($H$108:$H998)+1,0)=P998,"",INDEX(Mal!N$9:N$431,COUNTIF($E$108:$F998,"")-COUNT($H$108:$H998)+1,0)),"")</f>
        <v>#N/A</v>
      </c>
      <c r="Q999" s="39" t="e">
        <f>IF($E999="",IF(INDEX(Mal!O$9:O$431,COUNTIF($E$108:$F998,"")-COUNT($H$108:$H998)+1,0)=Q998,"",INDEX(Mal!O$9:O$431,COUNTIF($E$108:$F998,"")-COUNT($H$108:$H998)+1,0)),"")</f>
        <v>#N/A</v>
      </c>
      <c r="R999" s="39" t="e">
        <f>IF($E999="",IF(INDEX(Mal!P$9:P$431,COUNTIF($E$108:$F998,"")-COUNT($H$108:$H998)+1,0)=R998,"",INDEX(Mal!P$9:P$431,COUNTIF($E$108:$F998,"")-COUNT($H$108:$H998)+1,0)),"")</f>
        <v>#N/A</v>
      </c>
      <c r="S999" s="39" t="e">
        <f>IF($E999="",IF(INDEX(Mal!Q$9:Q$431,COUNTIF($E$108:$F998,"")-COUNT($H$108:$H998)+1,0)=S998,"",INDEX(Mal!Q$9:Q$431,COUNTIF($E$108:$F998,"")-COUNT($H$108:$H998)+1,0)),"")</f>
        <v>#N/A</v>
      </c>
      <c r="T999" s="39" t="e">
        <f>IF($E999="",IF(INDEX(Mal!R$9:R$431,COUNTIF($E$108:$F998,"")-COUNT($H$108:$H998)+1,0)=T998,"",INDEX(Mal!R$9:R$431,COUNTIF($E$108:$F998,"")-COUNT($H$108:$H998)+1,0)),"")</f>
        <v>#N/A</v>
      </c>
      <c r="U999" s="39" t="e">
        <f>IF($E999="",IF(INDEX(Mal!S$9:S$431,COUNTIF($E$108:$F998,"")-COUNT($H$108:$H998)+1,0)=U998,"",INDEX(Mal!S$9:S$431,COUNTIF($E$108:$F998,"")-COUNT($H$108:$H998)+1,0)),"")</f>
        <v>#N/A</v>
      </c>
      <c r="V999" s="39" t="e">
        <f t="shared" si="52"/>
        <v>#N/A</v>
      </c>
      <c r="W999" s="39" t="e">
        <f>IF(IF(AND(E999="",F999=""),INDEX(Mal!I$9:I$431,(COUNT($H$108:$H999)-COUNTIF($V$108:$V999,"")),0),"")="","",IF(AND(E999="",F999=""),INDEX(Mal!I$9:I$431,(COUNT($H$108:$H999)-COUNTIF($V$108:$V999,"")),0),""))</f>
        <v>#N/A</v>
      </c>
      <c r="X999" s="39" t="e">
        <f>IF($E999="",IF(INDEX(Mal!J$9:J$431,COUNTIF($E$108:$F998,"")-COUNT($H$108:$H998)+1,0)=X998,"",INDEX(Mal!J$9:J$431,COUNTIF($E$108:$F998,"")-COUNT($H$108:$H998)+1,0)),"")</f>
        <v>#N/A</v>
      </c>
      <c r="Y999" s="39" t="e">
        <f>IF(AND(Y998="",$H999=$H998),"",IF(VLOOKUP($H999,Mal!$A$9:$T$431,20,0)='Sales Orders'!Y998,"",VLOOKUP($H999,Mal!$A$9:$T$431,20,0)))</f>
        <v>#N/A</v>
      </c>
      <c r="Z999" s="39" t="e">
        <f t="shared" si="53"/>
        <v>#N/A</v>
      </c>
    </row>
    <row r="1000" spans="1:26">
      <c r="A1000" t="str">
        <f>IFERROR(IF(VLOOKUP(H1000,Mal!$A$9:$A$431,1,0),"","END"),"END")</f>
        <v>END</v>
      </c>
      <c r="B1000" s="39" t="e">
        <f>IF($E1000="",IF(INDEX(Mal!$D$9:$D$431,COUNTIF($E$108:$F999,"")-COUNT($H$108:$H999)+1,0)=B999,"",INDEX(Mal!$D$9:$D$431,COUNTIF($E$108:$F999,"")-COUNT($H$108:$H999)+1,0)),"")</f>
        <v>#N/A</v>
      </c>
      <c r="C1000" s="39" t="e">
        <f t="shared" si="54"/>
        <v>#N/A</v>
      </c>
      <c r="D1000" s="39" t="e">
        <f>IF($E1000="",IF(INDEX(Mal!$F$9:$F$431,COUNTIF($E$108:$F999,"")-COUNT($H$108:$H999)+1,0)=D999,"",INDEX(Mal!$F$9:$F$431,COUNTIF($E$108:$F999,"")-COUNT($H$108:$H999)+1,0)),"")</f>
        <v>#N/A</v>
      </c>
      <c r="E1000" s="39" t="e">
        <f>IF(AND(E999="",$H1000=$H999),"",IF(VLOOKUP(H1000,Mal!$A$9:$B$431,2,0)='Sales Orders'!E999,"",VLOOKUP($H1000,Mal!$A$9:$B$431,2,0)))</f>
        <v>#N/A</v>
      </c>
      <c r="F1000" s="39" t="e">
        <f>IF($E1000="",IF(INDEX(Mal!$C$9:$C$431,COUNTIF($E$108:$F999,"")-COUNT($H$108:$H999)+1,0)=F999,"",INDEX(Mal!$C$9:$C$431,COUNTIF($E$108:$F999,"")-COUNT($H$108:$H999)+1,0)),"")</f>
        <v>#N/A</v>
      </c>
      <c r="G1000" s="39" t="e">
        <f t="shared" si="55"/>
        <v>#N/A</v>
      </c>
      <c r="H1000" s="39">
        <f>IF(COUNTIF(Mal!$A$9:$A$431,'Sales Orders'!H999)+COUNTIFS(Mal!$A$9:$A$431,H999,Mal!$B$9:$B$431,"&lt;&gt;")+COUNTIFS(Mal!$A$9:$A$431,H999,Mal!$C$9:$C$431,"&lt;&gt;")=COUNTIF('Sales Orders'!$H$108:H999,'Sales Orders'!H999),'Sales Orders'!H999+1,'Sales Orders'!H999)</f>
        <v>2</v>
      </c>
      <c r="I1000" s="39" t="e">
        <f>IF(E1000="","",IF(Mal!$C$5="","",Mal!$C$5))</f>
        <v>#N/A</v>
      </c>
      <c r="J1000" s="39" t="e">
        <f>IF(AND(J999="",$H1000=$H999),"",IF(VLOOKUP($H1000,Mal!$A$9:$H$431,7,0)='Sales Orders'!J999,"",VLOOKUP($H1000,Mal!$A$9:$H$431,7,0)))</f>
        <v>#N/A</v>
      </c>
      <c r="K1000" s="39" t="e">
        <f>IF(AND(K999="",$H1000=$H999),"",IF(VLOOKUP($H1000,Mal!$A$9:$H$431,8,0)='Sales Orders'!K999,"",VLOOKUP($H1000,Mal!$A$9:$H$431,8,0)))</f>
        <v>#N/A</v>
      </c>
      <c r="L1000" s="39" t="e">
        <f>IF(E1000="","",IF(Mal!$C$6="","",Mal!$C$6))</f>
        <v>#N/A</v>
      </c>
      <c r="M1000" s="39" t="e">
        <f>IF($E1000="",IF(INDEX(Mal!K$9:K$431,COUNTIF($E$108:$F999,"")-COUNT($H$108:$H999)+1,0)=M999,"",INDEX(Mal!K$9:K$431,COUNTIF($E$108:$F999,"")-COUNT($H$108:$H999)+1,0)),"")</f>
        <v>#N/A</v>
      </c>
      <c r="N1000" s="39" t="e">
        <f>IF($E1000="",IF(INDEX(Mal!L$9:L$431,COUNTIF($E$108:$F999,"")-COUNT($H$108:$H999)+1,0)=N999,"",INDEX(Mal!L$9:L$431,COUNTIF($E$108:$F999,"")-COUNT($H$108:$H999)+1,0)),"")</f>
        <v>#N/A</v>
      </c>
      <c r="O1000" s="39" t="e">
        <f>IF($E1000="",IF(INDEX(Mal!M$9:M$431,COUNTIF($E$108:$F999,"")-COUNT($H$108:$H999)+1,0)=O999,"",INDEX(Mal!M$9:M$431,COUNTIF($E$108:$F999,"")-COUNT($H$108:$H999)+1,0)),"")</f>
        <v>#N/A</v>
      </c>
      <c r="P1000" s="39" t="e">
        <f>IF($E1000="",IF(INDEX(Mal!N$9:N$431,COUNTIF($E$108:$F999,"")-COUNT($H$108:$H999)+1,0)=P999,"",INDEX(Mal!N$9:N$431,COUNTIF($E$108:$F999,"")-COUNT($H$108:$H999)+1,0)),"")</f>
        <v>#N/A</v>
      </c>
      <c r="Q1000" s="39" t="e">
        <f>IF($E1000="",IF(INDEX(Mal!O$9:O$431,COUNTIF($E$108:$F999,"")-COUNT($H$108:$H999)+1,0)=Q999,"",INDEX(Mal!O$9:O$431,COUNTIF($E$108:$F999,"")-COUNT($H$108:$H999)+1,0)),"")</f>
        <v>#N/A</v>
      </c>
      <c r="R1000" s="39" t="e">
        <f>IF($E1000="",IF(INDEX(Mal!P$9:P$431,COUNTIF($E$108:$F999,"")-COUNT($H$108:$H999)+1,0)=R999,"",INDEX(Mal!P$9:P$431,COUNTIF($E$108:$F999,"")-COUNT($H$108:$H999)+1,0)),"")</f>
        <v>#N/A</v>
      </c>
      <c r="S1000" s="39" t="e">
        <f>IF($E1000="",IF(INDEX(Mal!Q$9:Q$431,COUNTIF($E$108:$F999,"")-COUNT($H$108:$H999)+1,0)=S999,"",INDEX(Mal!Q$9:Q$431,COUNTIF($E$108:$F999,"")-COUNT($H$108:$H999)+1,0)),"")</f>
        <v>#N/A</v>
      </c>
      <c r="T1000" s="39" t="e">
        <f>IF($E1000="",IF(INDEX(Mal!R$9:R$431,COUNTIF($E$108:$F999,"")-COUNT($H$108:$H999)+1,0)=T999,"",INDEX(Mal!R$9:R$431,COUNTIF($E$108:$F999,"")-COUNT($H$108:$H999)+1,0)),"")</f>
        <v>#N/A</v>
      </c>
      <c r="U1000" s="39" t="e">
        <f>IF($E1000="",IF(INDEX(Mal!S$9:S$431,COUNTIF($E$108:$F999,"")-COUNT($H$108:$H999)+1,0)=U999,"",INDEX(Mal!S$9:S$431,COUNTIF($E$108:$F999,"")-COUNT($H$108:$H999)+1,0)),"")</f>
        <v>#N/A</v>
      </c>
      <c r="V1000" s="39" t="e">
        <f t="shared" si="52"/>
        <v>#N/A</v>
      </c>
      <c r="W1000" s="39" t="e">
        <f>IF(IF(AND(E1000="",F1000=""),INDEX(Mal!I$9:I$431,(COUNT($H$108:$H1000)-COUNTIF($V$108:$V1000,"")),0),"")="","",IF(AND(E1000="",F1000=""),INDEX(Mal!I$9:I$431,(COUNT($H$108:$H1000)-COUNTIF($V$108:$V1000,"")),0),""))</f>
        <v>#N/A</v>
      </c>
      <c r="X1000" s="39" t="e">
        <f>IF($E1000="",IF(INDEX(Mal!J$9:J$431,COUNTIF($E$108:$F999,"")-COUNT($H$108:$H999)+1,0)=X999,"",INDEX(Mal!J$9:J$431,COUNTIF($E$108:$F999,"")-COUNT($H$108:$H999)+1,0)),"")</f>
        <v>#N/A</v>
      </c>
      <c r="Y1000" s="39" t="e">
        <f>IF(AND(Y999="",$H1000=$H999),"",IF(VLOOKUP($H1000,Mal!$A$9:$T$431,20,0)='Sales Orders'!Y999,"",VLOOKUP($H1000,Mal!$A$9:$T$431,20,0)))</f>
        <v>#N/A</v>
      </c>
      <c r="Z1000" s="39" t="e">
        <f t="shared" si="53"/>
        <v>#N/A</v>
      </c>
    </row>
    <row r="1001" spans="1:26">
      <c r="A1001" t="str">
        <f>IFERROR(IF(VLOOKUP(H1001,Mal!$A$9:$A$431,1,0),"","END"),"END")</f>
        <v>END</v>
      </c>
      <c r="B1001" s="39" t="e">
        <f>IF($E1001="",IF(INDEX(Mal!$D$9:$D$431,COUNTIF($E$108:$F1000,"")-COUNT($H$108:$H1000)+1,0)=B1000,"",INDEX(Mal!$D$9:$D$431,COUNTIF($E$108:$F1000,"")-COUNT($H$108:$H1000)+1,0)),"")</f>
        <v>#N/A</v>
      </c>
      <c r="C1001" s="39" t="e">
        <f t="shared" si="54"/>
        <v>#N/A</v>
      </c>
      <c r="D1001" s="39" t="e">
        <f>IF($E1001="",IF(INDEX(Mal!$F$9:$F$431,COUNTIF($E$108:$F1000,"")-COUNT($H$108:$H1000)+1,0)=D1000,"",INDEX(Mal!$F$9:$F$431,COUNTIF($E$108:$F1000,"")-COUNT($H$108:$H1000)+1,0)),"")</f>
        <v>#N/A</v>
      </c>
      <c r="E1001" s="39" t="e">
        <f>IF(AND(E1000="",$H1001=$H1000),"",IF(VLOOKUP(H1001,Mal!$A$9:$B$431,2,0)='Sales Orders'!E1000,"",VLOOKUP($H1001,Mal!$A$9:$B$431,2,0)))</f>
        <v>#N/A</v>
      </c>
      <c r="F1001" s="39" t="e">
        <f>IF($E1001="",IF(INDEX(Mal!$C$9:$C$431,COUNTIF($E$108:$F1000,"")-COUNT($H$108:$H1000)+1,0)=F1000,"",INDEX(Mal!$C$9:$C$431,COUNTIF($E$108:$F1000,"")-COUNT($H$108:$H1000)+1,0)),"")</f>
        <v>#N/A</v>
      </c>
      <c r="G1001" s="39" t="e">
        <f t="shared" si="55"/>
        <v>#N/A</v>
      </c>
      <c r="H1001" s="39">
        <f>IF(COUNTIF(Mal!$A$9:$A$431,'Sales Orders'!H1000)+COUNTIFS(Mal!$A$9:$A$431,H1000,Mal!$B$9:$B$431,"&lt;&gt;")+COUNTIFS(Mal!$A$9:$A$431,H1000,Mal!$C$9:$C$431,"&lt;&gt;")=COUNTIF('Sales Orders'!$H$108:H1000,'Sales Orders'!H1000),'Sales Orders'!H1000+1,'Sales Orders'!H1000)</f>
        <v>2</v>
      </c>
      <c r="I1001" s="39" t="e">
        <f>IF(E1001="","",IF(Mal!$C$5="","",Mal!$C$5))</f>
        <v>#N/A</v>
      </c>
      <c r="J1001" s="39" t="e">
        <f>IF(AND(J1000="",$H1001=$H1000),"",IF(VLOOKUP($H1001,Mal!$A$9:$H$431,7,0)='Sales Orders'!J1000,"",VLOOKUP($H1001,Mal!$A$9:$H$431,7,0)))</f>
        <v>#N/A</v>
      </c>
      <c r="K1001" s="39" t="e">
        <f>IF(AND(K1000="",$H1001=$H1000),"",IF(VLOOKUP($H1001,Mal!$A$9:$H$431,8,0)='Sales Orders'!K1000,"",VLOOKUP($H1001,Mal!$A$9:$H$431,8,0)))</f>
        <v>#N/A</v>
      </c>
      <c r="L1001" s="39" t="e">
        <f>IF(E1001="","",IF(Mal!$C$6="","",Mal!$C$6))</f>
        <v>#N/A</v>
      </c>
      <c r="M1001" s="39" t="e">
        <f>IF($E1001="",IF(INDEX(Mal!K$9:K$431,COUNTIF($E$108:$F1000,"")-COUNT($H$108:$H1000)+1,0)=M1000,"",INDEX(Mal!K$9:K$431,COUNTIF($E$108:$F1000,"")-COUNT($H$108:$H1000)+1,0)),"")</f>
        <v>#N/A</v>
      </c>
      <c r="N1001" s="39" t="e">
        <f>IF($E1001="",IF(INDEX(Mal!L$9:L$431,COUNTIF($E$108:$F1000,"")-COUNT($H$108:$H1000)+1,0)=N1000,"",INDEX(Mal!L$9:L$431,COUNTIF($E$108:$F1000,"")-COUNT($H$108:$H1000)+1,0)),"")</f>
        <v>#N/A</v>
      </c>
      <c r="O1001" s="39" t="e">
        <f>IF($E1001="",IF(INDEX(Mal!M$9:M$431,COUNTIF($E$108:$F1000,"")-COUNT($H$108:$H1000)+1,0)=O1000,"",INDEX(Mal!M$9:M$431,COUNTIF($E$108:$F1000,"")-COUNT($H$108:$H1000)+1,0)),"")</f>
        <v>#N/A</v>
      </c>
      <c r="P1001" s="39" t="e">
        <f>IF($E1001="",IF(INDEX(Mal!N$9:N$431,COUNTIF($E$108:$F1000,"")-COUNT($H$108:$H1000)+1,0)=P1000,"",INDEX(Mal!N$9:N$431,COUNTIF($E$108:$F1000,"")-COUNT($H$108:$H1000)+1,0)),"")</f>
        <v>#N/A</v>
      </c>
      <c r="Q1001" s="39" t="e">
        <f>IF($E1001="",IF(INDEX(Mal!O$9:O$431,COUNTIF($E$108:$F1000,"")-COUNT($H$108:$H1000)+1,0)=Q1000,"",INDEX(Mal!O$9:O$431,COUNTIF($E$108:$F1000,"")-COUNT($H$108:$H1000)+1,0)),"")</f>
        <v>#N/A</v>
      </c>
      <c r="R1001" s="39" t="e">
        <f>IF($E1001="",IF(INDEX(Mal!P$9:P$431,COUNTIF($E$108:$F1000,"")-COUNT($H$108:$H1000)+1,0)=R1000,"",INDEX(Mal!P$9:P$431,COUNTIF($E$108:$F1000,"")-COUNT($H$108:$H1000)+1,0)),"")</f>
        <v>#N/A</v>
      </c>
      <c r="S1001" s="39" t="e">
        <f>IF($E1001="",IF(INDEX(Mal!Q$9:Q$431,COUNTIF($E$108:$F1000,"")-COUNT($H$108:$H1000)+1,0)=S1000,"",INDEX(Mal!Q$9:Q$431,COUNTIF($E$108:$F1000,"")-COUNT($H$108:$H1000)+1,0)),"")</f>
        <v>#N/A</v>
      </c>
      <c r="T1001" s="39" t="e">
        <f>IF($E1001="",IF(INDEX(Mal!R$9:R$431,COUNTIF($E$108:$F1000,"")-COUNT($H$108:$H1000)+1,0)=T1000,"",INDEX(Mal!R$9:R$431,COUNTIF($E$108:$F1000,"")-COUNT($H$108:$H1000)+1,0)),"")</f>
        <v>#N/A</v>
      </c>
      <c r="U1001" s="39" t="e">
        <f>IF($E1001="",IF(INDEX(Mal!S$9:S$431,COUNTIF($E$108:$F1000,"")-COUNT($H$108:$H1000)+1,0)=U1000,"",INDEX(Mal!S$9:S$431,COUNTIF($E$108:$F1000,"")-COUNT($H$108:$H1000)+1,0)),"")</f>
        <v>#N/A</v>
      </c>
      <c r="V1001" s="39" t="e">
        <f t="shared" si="52"/>
        <v>#N/A</v>
      </c>
      <c r="W1001" s="39" t="e">
        <f>IF(IF(AND(E1001="",F1001=""),INDEX(Mal!I$9:I$431,(COUNT($H$108:$H1001)-COUNTIF($V$108:$V1001,"")),0),"")="","",IF(AND(E1001="",F1001=""),INDEX(Mal!I$9:I$431,(COUNT($H$108:$H1001)-COUNTIF($V$108:$V1001,"")),0),""))</f>
        <v>#N/A</v>
      </c>
      <c r="X1001" s="39" t="e">
        <f>IF($E1001="",IF(INDEX(Mal!J$9:J$431,COUNTIF($E$108:$F1000,"")-COUNT($H$108:$H1000)+1,0)=X1000,"",INDEX(Mal!J$9:J$431,COUNTIF($E$108:$F1000,"")-COUNT($H$108:$H1000)+1,0)),"")</f>
        <v>#N/A</v>
      </c>
      <c r="Y1001" s="39" t="e">
        <f>IF(AND(Y1000="",$H1001=$H1000),"",IF(VLOOKUP($H1001,Mal!$A$9:$T$431,20,0)='Sales Orders'!Y1000,"",VLOOKUP($H1001,Mal!$A$9:$T$431,20,0)))</f>
        <v>#N/A</v>
      </c>
      <c r="Z1001" s="39" t="e">
        <f t="shared" si="53"/>
        <v>#N/A</v>
      </c>
    </row>
    <row r="1002" spans="1:26">
      <c r="A1002" t="str">
        <f>IFERROR(IF(VLOOKUP(H1002,Mal!$A$9:$A$431,1,0),"","END"),"END")</f>
        <v>END</v>
      </c>
      <c r="B1002" s="39" t="e">
        <f>IF($E1002="",IF(INDEX(Mal!$D$9:$D$431,COUNTIF($E$108:$F1001,"")-COUNT($H$108:$H1001)+1,0)=B1001,"",INDEX(Mal!$D$9:$D$431,COUNTIF($E$108:$F1001,"")-COUNT($H$108:$H1001)+1,0)),"")</f>
        <v>#N/A</v>
      </c>
      <c r="C1002" s="39" t="e">
        <f t="shared" si="54"/>
        <v>#N/A</v>
      </c>
      <c r="D1002" s="39" t="e">
        <f>IF($E1002="",IF(INDEX(Mal!$F$9:$F$431,COUNTIF($E$108:$F1001,"")-COUNT($H$108:$H1001)+1,0)=D1001,"",INDEX(Mal!$F$9:$F$431,COUNTIF($E$108:$F1001,"")-COUNT($H$108:$H1001)+1,0)),"")</f>
        <v>#N/A</v>
      </c>
      <c r="E1002" s="39" t="e">
        <f>IF(AND(E1001="",$H1002=$H1001),"",IF(VLOOKUP(H1002,Mal!$A$9:$B$431,2,0)='Sales Orders'!E1001,"",VLOOKUP($H1002,Mal!$A$9:$B$431,2,0)))</f>
        <v>#N/A</v>
      </c>
      <c r="F1002" s="39" t="e">
        <f>IF($E1002="",IF(INDEX(Mal!$C$9:$C$431,COUNTIF($E$108:$F1001,"")-COUNT($H$108:$H1001)+1,0)=F1001,"",INDEX(Mal!$C$9:$C$431,COUNTIF($E$108:$F1001,"")-COUNT($H$108:$H1001)+1,0)),"")</f>
        <v>#N/A</v>
      </c>
      <c r="G1002" s="39" t="e">
        <f t="shared" si="55"/>
        <v>#N/A</v>
      </c>
      <c r="H1002" s="39">
        <f>IF(COUNTIF(Mal!$A$9:$A$431,'Sales Orders'!H1001)+COUNTIFS(Mal!$A$9:$A$431,H1001,Mal!$B$9:$B$431,"&lt;&gt;")+COUNTIFS(Mal!$A$9:$A$431,H1001,Mal!$C$9:$C$431,"&lt;&gt;")=COUNTIF('Sales Orders'!$H$108:H1001,'Sales Orders'!H1001),'Sales Orders'!H1001+1,'Sales Orders'!H1001)</f>
        <v>2</v>
      </c>
      <c r="I1002" s="39" t="e">
        <f>IF(E1002="","",IF(Mal!$C$5="","",Mal!$C$5))</f>
        <v>#N/A</v>
      </c>
      <c r="J1002" s="39" t="e">
        <f>IF(AND(J1001="",$H1002=$H1001),"",IF(VLOOKUP($H1002,Mal!$A$9:$H$431,7,0)='Sales Orders'!J1001,"",VLOOKUP($H1002,Mal!$A$9:$H$431,7,0)))</f>
        <v>#N/A</v>
      </c>
      <c r="K1002" s="39" t="e">
        <f>IF(AND(K1001="",$H1002=$H1001),"",IF(VLOOKUP($H1002,Mal!$A$9:$H$431,8,0)='Sales Orders'!K1001,"",VLOOKUP($H1002,Mal!$A$9:$H$431,8,0)))</f>
        <v>#N/A</v>
      </c>
      <c r="L1002" s="39" t="e">
        <f>IF(E1002="","",IF(Mal!$C$6="","",Mal!$C$6))</f>
        <v>#N/A</v>
      </c>
      <c r="M1002" s="39" t="e">
        <f>IF($E1002="",IF(INDEX(Mal!K$9:K$431,COUNTIF($E$108:$F1001,"")-COUNT($H$108:$H1001)+1,0)=M1001,"",INDEX(Mal!K$9:K$431,COUNTIF($E$108:$F1001,"")-COUNT($H$108:$H1001)+1,0)),"")</f>
        <v>#N/A</v>
      </c>
      <c r="N1002" s="39" t="e">
        <f>IF($E1002="",IF(INDEX(Mal!L$9:L$431,COUNTIF($E$108:$F1001,"")-COUNT($H$108:$H1001)+1,0)=N1001,"",INDEX(Mal!L$9:L$431,COUNTIF($E$108:$F1001,"")-COUNT($H$108:$H1001)+1,0)),"")</f>
        <v>#N/A</v>
      </c>
      <c r="O1002" s="39" t="e">
        <f>IF($E1002="",IF(INDEX(Mal!M$9:M$431,COUNTIF($E$108:$F1001,"")-COUNT($H$108:$H1001)+1,0)=O1001,"",INDEX(Mal!M$9:M$431,COUNTIF($E$108:$F1001,"")-COUNT($H$108:$H1001)+1,0)),"")</f>
        <v>#N/A</v>
      </c>
      <c r="P1002" s="39" t="e">
        <f>IF($E1002="",IF(INDEX(Mal!N$9:N$431,COUNTIF($E$108:$F1001,"")-COUNT($H$108:$H1001)+1,0)=P1001,"",INDEX(Mal!N$9:N$431,COUNTIF($E$108:$F1001,"")-COUNT($H$108:$H1001)+1,0)),"")</f>
        <v>#N/A</v>
      </c>
      <c r="Q1002" s="39" t="e">
        <f>IF($E1002="",IF(INDEX(Mal!O$9:O$431,COUNTIF($E$108:$F1001,"")-COUNT($H$108:$H1001)+1,0)=Q1001,"",INDEX(Mal!O$9:O$431,COUNTIF($E$108:$F1001,"")-COUNT($H$108:$H1001)+1,0)),"")</f>
        <v>#N/A</v>
      </c>
      <c r="R1002" s="39" t="e">
        <f>IF($E1002="",IF(INDEX(Mal!P$9:P$431,COUNTIF($E$108:$F1001,"")-COUNT($H$108:$H1001)+1,0)=R1001,"",INDEX(Mal!P$9:P$431,COUNTIF($E$108:$F1001,"")-COUNT($H$108:$H1001)+1,0)),"")</f>
        <v>#N/A</v>
      </c>
      <c r="S1002" s="39" t="e">
        <f>IF($E1002="",IF(INDEX(Mal!Q$9:Q$431,COUNTIF($E$108:$F1001,"")-COUNT($H$108:$H1001)+1,0)=S1001,"",INDEX(Mal!Q$9:Q$431,COUNTIF($E$108:$F1001,"")-COUNT($H$108:$H1001)+1,0)),"")</f>
        <v>#N/A</v>
      </c>
      <c r="T1002" s="39" t="e">
        <f>IF($E1002="",IF(INDEX(Mal!R$9:R$431,COUNTIF($E$108:$F1001,"")-COUNT($H$108:$H1001)+1,0)=T1001,"",INDEX(Mal!R$9:R$431,COUNTIF($E$108:$F1001,"")-COUNT($H$108:$H1001)+1,0)),"")</f>
        <v>#N/A</v>
      </c>
      <c r="U1002" s="39" t="e">
        <f>IF($E1002="",IF(INDEX(Mal!S$9:S$431,COUNTIF($E$108:$F1001,"")-COUNT($H$108:$H1001)+1,0)=U1001,"",INDEX(Mal!S$9:S$431,COUNTIF($E$108:$F1001,"")-COUNT($H$108:$H1001)+1,0)),"")</f>
        <v>#N/A</v>
      </c>
      <c r="V1002" s="39" t="e">
        <f t="shared" si="52"/>
        <v>#N/A</v>
      </c>
      <c r="W1002" s="39" t="e">
        <f>IF(IF(AND(E1002="",F1002=""),INDEX(Mal!I$9:I$431,(COUNT($H$108:$H1002)-COUNTIF($V$108:$V1002,"")),0),"")="","",IF(AND(E1002="",F1002=""),INDEX(Mal!I$9:I$431,(COUNT($H$108:$H1002)-COUNTIF($V$108:$V1002,"")),0),""))</f>
        <v>#N/A</v>
      </c>
      <c r="X1002" s="39" t="e">
        <f>IF($E1002="",IF(INDEX(Mal!J$9:J$431,COUNTIF($E$108:$F1001,"")-COUNT($H$108:$H1001)+1,0)=X1001,"",INDEX(Mal!J$9:J$431,COUNTIF($E$108:$F1001,"")-COUNT($H$108:$H1001)+1,0)),"")</f>
        <v>#N/A</v>
      </c>
      <c r="Y1002" s="39" t="e">
        <f>IF(AND(Y1001="",$H1002=$H1001),"",IF(VLOOKUP($H1002,Mal!$A$9:$T$431,20,0)='Sales Orders'!Y1001,"",VLOOKUP($H1002,Mal!$A$9:$T$431,20,0)))</f>
        <v>#N/A</v>
      </c>
      <c r="Z1002" s="39" t="e">
        <f t="shared" si="53"/>
        <v>#N/A</v>
      </c>
    </row>
    <row r="1003" spans="1:26">
      <c r="A1003" t="str">
        <f>IFERROR(IF(VLOOKUP(H1003,Mal!$A$9:$A$431,1,0),"","END"),"END")</f>
        <v>END</v>
      </c>
      <c r="B1003" s="39" t="e">
        <f>IF($E1003="",IF(INDEX(Mal!$D$9:$D$431,COUNTIF($E$108:$F1002,"")-COUNT($H$108:$H1002)+1,0)=B1002,"",INDEX(Mal!$D$9:$D$431,COUNTIF($E$108:$F1002,"")-COUNT($H$108:$H1002)+1,0)),"")</f>
        <v>#N/A</v>
      </c>
      <c r="C1003" s="39" t="e">
        <f t="shared" si="54"/>
        <v>#N/A</v>
      </c>
      <c r="D1003" s="39" t="e">
        <f>IF($E1003="",IF(INDEX(Mal!$F$9:$F$431,COUNTIF($E$108:$F1002,"")-COUNT($H$108:$H1002)+1,0)=D1002,"",INDEX(Mal!$F$9:$F$431,COUNTIF($E$108:$F1002,"")-COUNT($H$108:$H1002)+1,0)),"")</f>
        <v>#N/A</v>
      </c>
      <c r="E1003" s="39" t="e">
        <f>IF(AND(E1002="",$H1003=$H1002),"",IF(VLOOKUP(H1003,Mal!$A$9:$B$431,2,0)='Sales Orders'!E1002,"",VLOOKUP($H1003,Mal!$A$9:$B$431,2,0)))</f>
        <v>#N/A</v>
      </c>
      <c r="F1003" s="39" t="e">
        <f>IF($E1003="",IF(INDEX(Mal!$C$9:$C$431,COUNTIF($E$108:$F1002,"")-COUNT($H$108:$H1002)+1,0)=F1002,"",INDEX(Mal!$C$9:$C$431,COUNTIF($E$108:$F1002,"")-COUNT($H$108:$H1002)+1,0)),"")</f>
        <v>#N/A</v>
      </c>
      <c r="G1003" s="39" t="e">
        <f t="shared" si="55"/>
        <v>#N/A</v>
      </c>
      <c r="H1003" s="39">
        <f>IF(COUNTIF(Mal!$A$9:$A$431,'Sales Orders'!H1002)+COUNTIFS(Mal!$A$9:$A$431,H1002,Mal!$B$9:$B$431,"&lt;&gt;")+COUNTIFS(Mal!$A$9:$A$431,H1002,Mal!$C$9:$C$431,"&lt;&gt;")=COUNTIF('Sales Orders'!$H$108:H1002,'Sales Orders'!H1002),'Sales Orders'!H1002+1,'Sales Orders'!H1002)</f>
        <v>2</v>
      </c>
      <c r="I1003" s="39" t="e">
        <f>IF(E1003="","",IF(Mal!$C$5="","",Mal!$C$5))</f>
        <v>#N/A</v>
      </c>
      <c r="J1003" s="39" t="e">
        <f>IF(AND(J1002="",$H1003=$H1002),"",IF(VLOOKUP($H1003,Mal!$A$9:$H$431,7,0)='Sales Orders'!J1002,"",VLOOKUP($H1003,Mal!$A$9:$H$431,7,0)))</f>
        <v>#N/A</v>
      </c>
      <c r="K1003" s="39" t="e">
        <f>IF(AND(K1002="",$H1003=$H1002),"",IF(VLOOKUP($H1003,Mal!$A$9:$H$431,8,0)='Sales Orders'!K1002,"",VLOOKUP($H1003,Mal!$A$9:$H$431,8,0)))</f>
        <v>#N/A</v>
      </c>
      <c r="L1003" s="39" t="e">
        <f>IF(E1003="","",IF(Mal!$C$6="","",Mal!$C$6))</f>
        <v>#N/A</v>
      </c>
      <c r="M1003" s="39" t="e">
        <f>IF($E1003="",IF(INDEX(Mal!K$9:K$431,COUNTIF($E$108:$F1002,"")-COUNT($H$108:$H1002)+1,0)=M1002,"",INDEX(Mal!K$9:K$431,COUNTIF($E$108:$F1002,"")-COUNT($H$108:$H1002)+1,0)),"")</f>
        <v>#N/A</v>
      </c>
      <c r="N1003" s="39" t="e">
        <f>IF($E1003="",IF(INDEX(Mal!L$9:L$431,COUNTIF($E$108:$F1002,"")-COUNT($H$108:$H1002)+1,0)=N1002,"",INDEX(Mal!L$9:L$431,COUNTIF($E$108:$F1002,"")-COUNT($H$108:$H1002)+1,0)),"")</f>
        <v>#N/A</v>
      </c>
      <c r="O1003" s="39" t="e">
        <f>IF($E1003="",IF(INDEX(Mal!M$9:M$431,COUNTIF($E$108:$F1002,"")-COUNT($H$108:$H1002)+1,0)=O1002,"",INDEX(Mal!M$9:M$431,COUNTIF($E$108:$F1002,"")-COUNT($H$108:$H1002)+1,0)),"")</f>
        <v>#N/A</v>
      </c>
      <c r="P1003" s="39" t="e">
        <f>IF($E1003="",IF(INDEX(Mal!N$9:N$431,COUNTIF($E$108:$F1002,"")-COUNT($H$108:$H1002)+1,0)=P1002,"",INDEX(Mal!N$9:N$431,COUNTIF($E$108:$F1002,"")-COUNT($H$108:$H1002)+1,0)),"")</f>
        <v>#N/A</v>
      </c>
      <c r="Q1003" s="39" t="e">
        <f>IF($E1003="",IF(INDEX(Mal!O$9:O$431,COUNTIF($E$108:$F1002,"")-COUNT($H$108:$H1002)+1,0)=Q1002,"",INDEX(Mal!O$9:O$431,COUNTIF($E$108:$F1002,"")-COUNT($H$108:$H1002)+1,0)),"")</f>
        <v>#N/A</v>
      </c>
      <c r="R1003" s="39" t="e">
        <f>IF($E1003="",IF(INDEX(Mal!P$9:P$431,COUNTIF($E$108:$F1002,"")-COUNT($H$108:$H1002)+1,0)=R1002,"",INDEX(Mal!P$9:P$431,COUNTIF($E$108:$F1002,"")-COUNT($H$108:$H1002)+1,0)),"")</f>
        <v>#N/A</v>
      </c>
      <c r="S1003" s="39" t="e">
        <f>IF($E1003="",IF(INDEX(Mal!Q$9:Q$431,COUNTIF($E$108:$F1002,"")-COUNT($H$108:$H1002)+1,0)=S1002,"",INDEX(Mal!Q$9:Q$431,COUNTIF($E$108:$F1002,"")-COUNT($H$108:$H1002)+1,0)),"")</f>
        <v>#N/A</v>
      </c>
      <c r="T1003" s="39" t="e">
        <f>IF($E1003="",IF(INDEX(Mal!R$9:R$431,COUNTIF($E$108:$F1002,"")-COUNT($H$108:$H1002)+1,0)=T1002,"",INDEX(Mal!R$9:R$431,COUNTIF($E$108:$F1002,"")-COUNT($H$108:$H1002)+1,0)),"")</f>
        <v>#N/A</v>
      </c>
      <c r="U1003" s="39" t="e">
        <f>IF($E1003="",IF(INDEX(Mal!S$9:S$431,COUNTIF($E$108:$F1002,"")-COUNT($H$108:$H1002)+1,0)=U1002,"",INDEX(Mal!S$9:S$431,COUNTIF($E$108:$F1002,"")-COUNT($H$108:$H1002)+1,0)),"")</f>
        <v>#N/A</v>
      </c>
      <c r="V1003" s="39" t="e">
        <f t="shared" si="52"/>
        <v>#N/A</v>
      </c>
      <c r="W1003" s="39" t="e">
        <f>IF(IF(AND(E1003="",F1003=""),INDEX(Mal!I$9:I$431,(COUNT($H$108:$H1003)-COUNTIF($V$108:$V1003,"")),0),"")="","",IF(AND(E1003="",F1003=""),INDEX(Mal!I$9:I$431,(COUNT($H$108:$H1003)-COUNTIF($V$108:$V1003,"")),0),""))</f>
        <v>#N/A</v>
      </c>
      <c r="X1003" s="39" t="e">
        <f>IF($E1003="",IF(INDEX(Mal!J$9:J$431,COUNTIF($E$108:$F1002,"")-COUNT($H$108:$H1002)+1,0)=X1002,"",INDEX(Mal!J$9:J$431,COUNTIF($E$108:$F1002,"")-COUNT($H$108:$H1002)+1,0)),"")</f>
        <v>#N/A</v>
      </c>
      <c r="Y1003" s="39" t="e">
        <f>IF(AND(Y1002="",$H1003=$H1002),"",IF(VLOOKUP($H1003,Mal!$A$9:$T$431,20,0)='Sales Orders'!Y1002,"",VLOOKUP($H1003,Mal!$A$9:$T$431,20,0)))</f>
        <v>#N/A</v>
      </c>
      <c r="Z1003" s="39" t="e">
        <f t="shared" si="53"/>
        <v>#N/A</v>
      </c>
    </row>
    <row r="1004" spans="1:26">
      <c r="A1004" t="str">
        <f>IFERROR(IF(VLOOKUP(H1004,Mal!$A$9:$A$431,1,0),"","END"),"END")</f>
        <v>END</v>
      </c>
      <c r="B1004" s="39" t="e">
        <f>IF($E1004="",IF(INDEX(Mal!$D$9:$D$431,COUNTIF($E$108:$F1003,"")-COUNT($H$108:$H1003)+1,0)=B1003,"",INDEX(Mal!$D$9:$D$431,COUNTIF($E$108:$F1003,"")-COUNT($H$108:$H1003)+1,0)),"")</f>
        <v>#N/A</v>
      </c>
      <c r="C1004" s="39" t="e">
        <f t="shared" si="54"/>
        <v>#N/A</v>
      </c>
      <c r="D1004" s="39" t="e">
        <f>IF($E1004="",IF(INDEX(Mal!$F$9:$F$431,COUNTIF($E$108:$F1003,"")-COUNT($H$108:$H1003)+1,0)=D1003,"",INDEX(Mal!$F$9:$F$431,COUNTIF($E$108:$F1003,"")-COUNT($H$108:$H1003)+1,0)),"")</f>
        <v>#N/A</v>
      </c>
      <c r="E1004" s="39" t="e">
        <f>IF(AND(E1003="",$H1004=$H1003),"",IF(VLOOKUP(H1004,Mal!$A$9:$B$431,2,0)='Sales Orders'!E1003,"",VLOOKUP($H1004,Mal!$A$9:$B$431,2,0)))</f>
        <v>#N/A</v>
      </c>
      <c r="F1004" s="39" t="e">
        <f>IF($E1004="",IF(INDEX(Mal!$C$9:$C$431,COUNTIF($E$108:$F1003,"")-COUNT($H$108:$H1003)+1,0)=F1003,"",INDEX(Mal!$C$9:$C$431,COUNTIF($E$108:$F1003,"")-COUNT($H$108:$H1003)+1,0)),"")</f>
        <v>#N/A</v>
      </c>
      <c r="G1004" s="39" t="e">
        <f t="shared" si="55"/>
        <v>#N/A</v>
      </c>
      <c r="H1004" s="39">
        <f>IF(COUNTIF(Mal!$A$9:$A$431,'Sales Orders'!H1003)+COUNTIFS(Mal!$A$9:$A$431,H1003,Mal!$B$9:$B$431,"&lt;&gt;")+COUNTIFS(Mal!$A$9:$A$431,H1003,Mal!$C$9:$C$431,"&lt;&gt;")=COUNTIF('Sales Orders'!$H$108:H1003,'Sales Orders'!H1003),'Sales Orders'!H1003+1,'Sales Orders'!H1003)</f>
        <v>2</v>
      </c>
      <c r="I1004" s="39" t="e">
        <f>IF(E1004="","",IF(Mal!$C$5="","",Mal!$C$5))</f>
        <v>#N/A</v>
      </c>
      <c r="J1004" s="39" t="e">
        <f>IF(AND(J1003="",$H1004=$H1003),"",IF(VLOOKUP($H1004,Mal!$A$9:$H$431,7,0)='Sales Orders'!J1003,"",VLOOKUP($H1004,Mal!$A$9:$H$431,7,0)))</f>
        <v>#N/A</v>
      </c>
      <c r="K1004" s="39" t="e">
        <f>IF(AND(K1003="",$H1004=$H1003),"",IF(VLOOKUP($H1004,Mal!$A$9:$H$431,8,0)='Sales Orders'!K1003,"",VLOOKUP($H1004,Mal!$A$9:$H$431,8,0)))</f>
        <v>#N/A</v>
      </c>
      <c r="L1004" s="39" t="e">
        <f>IF(E1004="","",IF(Mal!$C$6="","",Mal!$C$6))</f>
        <v>#N/A</v>
      </c>
      <c r="M1004" s="39" t="e">
        <f>IF($E1004="",IF(INDEX(Mal!K$9:K$431,COUNTIF($E$108:$F1003,"")-COUNT($H$108:$H1003)+1,0)=M1003,"",INDEX(Mal!K$9:K$431,COUNTIF($E$108:$F1003,"")-COUNT($H$108:$H1003)+1,0)),"")</f>
        <v>#N/A</v>
      </c>
      <c r="N1004" s="39" t="e">
        <f>IF($E1004="",IF(INDEX(Mal!L$9:L$431,COUNTIF($E$108:$F1003,"")-COUNT($H$108:$H1003)+1,0)=N1003,"",INDEX(Mal!L$9:L$431,COUNTIF($E$108:$F1003,"")-COUNT($H$108:$H1003)+1,0)),"")</f>
        <v>#N/A</v>
      </c>
      <c r="O1004" s="39" t="e">
        <f>IF($E1004="",IF(INDEX(Mal!M$9:M$431,COUNTIF($E$108:$F1003,"")-COUNT($H$108:$H1003)+1,0)=O1003,"",INDEX(Mal!M$9:M$431,COUNTIF($E$108:$F1003,"")-COUNT($H$108:$H1003)+1,0)),"")</f>
        <v>#N/A</v>
      </c>
      <c r="P1004" s="39" t="e">
        <f>IF($E1004="",IF(INDEX(Mal!N$9:N$431,COUNTIF($E$108:$F1003,"")-COUNT($H$108:$H1003)+1,0)=P1003,"",INDEX(Mal!N$9:N$431,COUNTIF($E$108:$F1003,"")-COUNT($H$108:$H1003)+1,0)),"")</f>
        <v>#N/A</v>
      </c>
      <c r="Q1004" s="39" t="e">
        <f>IF($E1004="",IF(INDEX(Mal!O$9:O$431,COUNTIF($E$108:$F1003,"")-COUNT($H$108:$H1003)+1,0)=Q1003,"",INDEX(Mal!O$9:O$431,COUNTIF($E$108:$F1003,"")-COUNT($H$108:$H1003)+1,0)),"")</f>
        <v>#N/A</v>
      </c>
      <c r="R1004" s="39" t="e">
        <f>IF($E1004="",IF(INDEX(Mal!P$9:P$431,COUNTIF($E$108:$F1003,"")-COUNT($H$108:$H1003)+1,0)=R1003,"",INDEX(Mal!P$9:P$431,COUNTIF($E$108:$F1003,"")-COUNT($H$108:$H1003)+1,0)),"")</f>
        <v>#N/A</v>
      </c>
      <c r="S1004" s="39" t="e">
        <f>IF($E1004="",IF(INDEX(Mal!Q$9:Q$431,COUNTIF($E$108:$F1003,"")-COUNT($H$108:$H1003)+1,0)=S1003,"",INDEX(Mal!Q$9:Q$431,COUNTIF($E$108:$F1003,"")-COUNT($H$108:$H1003)+1,0)),"")</f>
        <v>#N/A</v>
      </c>
      <c r="T1004" s="39" t="e">
        <f>IF($E1004="",IF(INDEX(Mal!R$9:R$431,COUNTIF($E$108:$F1003,"")-COUNT($H$108:$H1003)+1,0)=T1003,"",INDEX(Mal!R$9:R$431,COUNTIF($E$108:$F1003,"")-COUNT($H$108:$H1003)+1,0)),"")</f>
        <v>#N/A</v>
      </c>
      <c r="U1004" s="39" t="e">
        <f>IF($E1004="",IF(INDEX(Mal!S$9:S$431,COUNTIF($E$108:$F1003,"")-COUNT($H$108:$H1003)+1,0)=U1003,"",INDEX(Mal!S$9:S$431,COUNTIF($E$108:$F1003,"")-COUNT($H$108:$H1003)+1,0)),"")</f>
        <v>#N/A</v>
      </c>
      <c r="V1004" s="39" t="e">
        <f t="shared" si="52"/>
        <v>#N/A</v>
      </c>
      <c r="W1004" s="39" t="e">
        <f>IF(IF(AND(E1004="",F1004=""),INDEX(Mal!I$9:I$431,(COUNT($H$108:$H1004)-COUNTIF($V$108:$V1004,"")),0),"")="","",IF(AND(E1004="",F1004=""),INDEX(Mal!I$9:I$431,(COUNT($H$108:$H1004)-COUNTIF($V$108:$V1004,"")),0),""))</f>
        <v>#N/A</v>
      </c>
      <c r="X1004" s="39" t="e">
        <f>IF($E1004="",IF(INDEX(Mal!J$9:J$431,COUNTIF($E$108:$F1003,"")-COUNT($H$108:$H1003)+1,0)=X1003,"",INDEX(Mal!J$9:J$431,COUNTIF($E$108:$F1003,"")-COUNT($H$108:$H1003)+1,0)),"")</f>
        <v>#N/A</v>
      </c>
      <c r="Y1004" s="39" t="e">
        <f>IF(AND(Y1003="",$H1004=$H1003),"",IF(VLOOKUP($H1004,Mal!$A$9:$T$431,20,0)='Sales Orders'!Y1003,"",VLOOKUP($H1004,Mal!$A$9:$T$431,20,0)))</f>
        <v>#N/A</v>
      </c>
      <c r="Z1004" s="39" t="e">
        <f t="shared" si="53"/>
        <v>#N/A</v>
      </c>
    </row>
    <row r="1005" spans="1:26">
      <c r="A1005" t="str">
        <f>IFERROR(IF(VLOOKUP(H1005,Mal!$A$9:$A$431,1,0),"","END"),"END")</f>
        <v>END</v>
      </c>
      <c r="B1005" s="39" t="e">
        <f>IF($E1005="",IF(INDEX(Mal!$D$9:$D$431,COUNTIF($E$108:$F1004,"")-COUNT($H$108:$H1004)+1,0)=B1004,"",INDEX(Mal!$D$9:$D$431,COUNTIF($E$108:$F1004,"")-COUNT($H$108:$H1004)+1,0)),"")</f>
        <v>#N/A</v>
      </c>
      <c r="C1005" s="39" t="e">
        <f t="shared" si="54"/>
        <v>#N/A</v>
      </c>
      <c r="D1005" s="39" t="e">
        <f>IF($E1005="",IF(INDEX(Mal!$F$9:$F$431,COUNTIF($E$108:$F1004,"")-COUNT($H$108:$H1004)+1,0)=D1004,"",INDEX(Mal!$F$9:$F$431,COUNTIF($E$108:$F1004,"")-COUNT($H$108:$H1004)+1,0)),"")</f>
        <v>#N/A</v>
      </c>
      <c r="E1005" s="39" t="e">
        <f>IF(AND(E1004="",$H1005=$H1004),"",IF(VLOOKUP(H1005,Mal!$A$9:$B$431,2,0)='Sales Orders'!E1004,"",VLOOKUP($H1005,Mal!$A$9:$B$431,2,0)))</f>
        <v>#N/A</v>
      </c>
      <c r="F1005" s="39" t="e">
        <f>IF($E1005="",IF(INDEX(Mal!$C$9:$C$431,COUNTIF($E$108:$F1004,"")-COUNT($H$108:$H1004)+1,0)=F1004,"",INDEX(Mal!$C$9:$C$431,COUNTIF($E$108:$F1004,"")-COUNT($H$108:$H1004)+1,0)),"")</f>
        <v>#N/A</v>
      </c>
      <c r="G1005" s="39" t="e">
        <f t="shared" si="55"/>
        <v>#N/A</v>
      </c>
      <c r="H1005" s="39">
        <f>IF(COUNTIF(Mal!$A$9:$A$431,'Sales Orders'!H1004)+COUNTIFS(Mal!$A$9:$A$431,H1004,Mal!$B$9:$B$431,"&lt;&gt;")+COUNTIFS(Mal!$A$9:$A$431,H1004,Mal!$C$9:$C$431,"&lt;&gt;")=COUNTIF('Sales Orders'!$H$108:H1004,'Sales Orders'!H1004),'Sales Orders'!H1004+1,'Sales Orders'!H1004)</f>
        <v>2</v>
      </c>
      <c r="I1005" s="39" t="e">
        <f>IF(E1005="","",IF(Mal!$C$5="","",Mal!$C$5))</f>
        <v>#N/A</v>
      </c>
      <c r="J1005" s="39" t="e">
        <f>IF(AND(J1004="",$H1005=$H1004),"",IF(VLOOKUP($H1005,Mal!$A$9:$H$431,7,0)='Sales Orders'!J1004,"",VLOOKUP($H1005,Mal!$A$9:$H$431,7,0)))</f>
        <v>#N/A</v>
      </c>
      <c r="K1005" s="39" t="e">
        <f>IF(AND(K1004="",$H1005=$H1004),"",IF(VLOOKUP($H1005,Mal!$A$9:$H$431,8,0)='Sales Orders'!K1004,"",VLOOKUP($H1005,Mal!$A$9:$H$431,8,0)))</f>
        <v>#N/A</v>
      </c>
      <c r="L1005" s="39" t="e">
        <f>IF(E1005="","",IF(Mal!$C$6="","",Mal!$C$6))</f>
        <v>#N/A</v>
      </c>
      <c r="M1005" s="39" t="e">
        <f>IF($E1005="",IF(INDEX(Mal!K$9:K$431,COUNTIF($E$108:$F1004,"")-COUNT($H$108:$H1004)+1,0)=M1004,"",INDEX(Mal!K$9:K$431,COUNTIF($E$108:$F1004,"")-COUNT($H$108:$H1004)+1,0)),"")</f>
        <v>#N/A</v>
      </c>
      <c r="N1005" s="39" t="e">
        <f>IF($E1005="",IF(INDEX(Mal!L$9:L$431,COUNTIF($E$108:$F1004,"")-COUNT($H$108:$H1004)+1,0)=N1004,"",INDEX(Mal!L$9:L$431,COUNTIF($E$108:$F1004,"")-COUNT($H$108:$H1004)+1,0)),"")</f>
        <v>#N/A</v>
      </c>
      <c r="O1005" s="39" t="e">
        <f>IF($E1005="",IF(INDEX(Mal!M$9:M$431,COUNTIF($E$108:$F1004,"")-COUNT($H$108:$H1004)+1,0)=O1004,"",INDEX(Mal!M$9:M$431,COUNTIF($E$108:$F1004,"")-COUNT($H$108:$H1004)+1,0)),"")</f>
        <v>#N/A</v>
      </c>
      <c r="P1005" s="39" t="e">
        <f>IF($E1005="",IF(INDEX(Mal!N$9:N$431,COUNTIF($E$108:$F1004,"")-COUNT($H$108:$H1004)+1,0)=P1004,"",INDEX(Mal!N$9:N$431,COUNTIF($E$108:$F1004,"")-COUNT($H$108:$H1004)+1,0)),"")</f>
        <v>#N/A</v>
      </c>
      <c r="Q1005" s="39" t="e">
        <f>IF($E1005="",IF(INDEX(Mal!O$9:O$431,COUNTIF($E$108:$F1004,"")-COUNT($H$108:$H1004)+1,0)=Q1004,"",INDEX(Mal!O$9:O$431,COUNTIF($E$108:$F1004,"")-COUNT($H$108:$H1004)+1,0)),"")</f>
        <v>#N/A</v>
      </c>
      <c r="R1005" s="39" t="e">
        <f>IF($E1005="",IF(INDEX(Mal!P$9:P$431,COUNTIF($E$108:$F1004,"")-COUNT($H$108:$H1004)+1,0)=R1004,"",INDEX(Mal!P$9:P$431,COUNTIF($E$108:$F1004,"")-COUNT($H$108:$H1004)+1,0)),"")</f>
        <v>#N/A</v>
      </c>
      <c r="S1005" s="39" t="e">
        <f>IF($E1005="",IF(INDEX(Mal!Q$9:Q$431,COUNTIF($E$108:$F1004,"")-COUNT($H$108:$H1004)+1,0)=S1004,"",INDEX(Mal!Q$9:Q$431,COUNTIF($E$108:$F1004,"")-COUNT($H$108:$H1004)+1,0)),"")</f>
        <v>#N/A</v>
      </c>
      <c r="T1005" s="39" t="e">
        <f>IF($E1005="",IF(INDEX(Mal!R$9:R$431,COUNTIF($E$108:$F1004,"")-COUNT($H$108:$H1004)+1,0)=T1004,"",INDEX(Mal!R$9:R$431,COUNTIF($E$108:$F1004,"")-COUNT($H$108:$H1004)+1,0)),"")</f>
        <v>#N/A</v>
      </c>
      <c r="U1005" s="39" t="e">
        <f>IF($E1005="",IF(INDEX(Mal!S$9:S$431,COUNTIF($E$108:$F1004,"")-COUNT($H$108:$H1004)+1,0)=U1004,"",INDEX(Mal!S$9:S$431,COUNTIF($E$108:$F1004,"")-COUNT($H$108:$H1004)+1,0)),"")</f>
        <v>#N/A</v>
      </c>
      <c r="V1005" s="39" t="e">
        <f t="shared" ref="V1005:V1068" si="56">IF(E1005="",IF(F1005="",IF(F1004="",V1004+1,1),""),"")</f>
        <v>#N/A</v>
      </c>
      <c r="W1005" s="39" t="e">
        <f>IF(IF(AND(E1005="",F1005=""),INDEX(Mal!I$9:I$431,(COUNT($H$108:$H1005)-COUNTIF($V$108:$V1005,"")),0),"")="","",IF(AND(E1005="",F1005=""),INDEX(Mal!I$9:I$431,(COUNT($H$108:$H1005)-COUNTIF($V$108:$V1005,"")),0),""))</f>
        <v>#N/A</v>
      </c>
      <c r="X1005" s="39" t="e">
        <f>IF($E1005="",IF(INDEX(Mal!J$9:J$431,COUNTIF($E$108:$F1004,"")-COUNT($H$108:$H1004)+1,0)=X1004,"",INDEX(Mal!J$9:J$431,COUNTIF($E$108:$F1004,"")-COUNT($H$108:$H1004)+1,0)),"")</f>
        <v>#N/A</v>
      </c>
      <c r="Y1005" s="39" t="e">
        <f>IF(AND(Y1004="",$H1005=$H1004),"",IF(VLOOKUP($H1005,Mal!$A$9:$T$431,20,0)='Sales Orders'!Y1004,"",VLOOKUP($H1005,Mal!$A$9:$T$431,20,0)))</f>
        <v>#N/A</v>
      </c>
      <c r="Z1005" s="39" t="e">
        <f t="shared" ref="Z1005:Z1068" si="57">IF(F1005="","",IF(D1005="",0,1))</f>
        <v>#N/A</v>
      </c>
    </row>
    <row r="1006" spans="1:26">
      <c r="A1006" t="str">
        <f>IFERROR(IF(VLOOKUP(H1006,Mal!$A$9:$A$431,1,0),"","END"),"END")</f>
        <v>END</v>
      </c>
      <c r="B1006" s="39" t="e">
        <f>IF($E1006="",IF(INDEX(Mal!$D$9:$D$431,COUNTIF($E$108:$F1005,"")-COUNT($H$108:$H1005)+1,0)=B1005,"",INDEX(Mal!$D$9:$D$431,COUNTIF($E$108:$F1005,"")-COUNT($H$108:$H1005)+1,0)),"")</f>
        <v>#N/A</v>
      </c>
      <c r="C1006" s="39" t="e">
        <f t="shared" ref="C1006:C1069" si="58">D1006</f>
        <v>#N/A</v>
      </c>
      <c r="D1006" s="39" t="e">
        <f>IF($E1006="",IF(INDEX(Mal!$F$9:$F$431,COUNTIF($E$108:$F1005,"")-COUNT($H$108:$H1005)+1,0)=D1005,"",INDEX(Mal!$F$9:$F$431,COUNTIF($E$108:$F1005,"")-COUNT($H$108:$H1005)+1,0)),"")</f>
        <v>#N/A</v>
      </c>
      <c r="E1006" s="39" t="e">
        <f>IF(AND(E1005="",$H1006=$H1005),"",IF(VLOOKUP(H1006,Mal!$A$9:$B$431,2,0)='Sales Orders'!E1005,"",VLOOKUP($H1006,Mal!$A$9:$B$431,2,0)))</f>
        <v>#N/A</v>
      </c>
      <c r="F1006" s="39" t="e">
        <f>IF($E1006="",IF(INDEX(Mal!$C$9:$C$431,COUNTIF($E$108:$F1005,"")-COUNT($H$108:$H1005)+1,0)=F1005,"",INDEX(Mal!$C$9:$C$431,COUNTIF($E$108:$F1005,"")-COUNT($H$108:$H1005)+1,0)),"")</f>
        <v>#N/A</v>
      </c>
      <c r="G1006" s="39" t="e">
        <f t="shared" ref="G1006:G1069" si="59">IF(H1006=H1005,IF(F1006="",G1005,G1005+1),0)</f>
        <v>#N/A</v>
      </c>
      <c r="H1006" s="39">
        <f>IF(COUNTIF(Mal!$A$9:$A$431,'Sales Orders'!H1005)+COUNTIFS(Mal!$A$9:$A$431,H1005,Mal!$B$9:$B$431,"&lt;&gt;")+COUNTIFS(Mal!$A$9:$A$431,H1005,Mal!$C$9:$C$431,"&lt;&gt;")=COUNTIF('Sales Orders'!$H$108:H1005,'Sales Orders'!H1005),'Sales Orders'!H1005+1,'Sales Orders'!H1005)</f>
        <v>2</v>
      </c>
      <c r="I1006" s="39" t="e">
        <f>IF(E1006="","",IF(Mal!$C$5="","",Mal!$C$5))</f>
        <v>#N/A</v>
      </c>
      <c r="J1006" s="39" t="e">
        <f>IF(AND(J1005="",$H1006=$H1005),"",IF(VLOOKUP($H1006,Mal!$A$9:$H$431,7,0)='Sales Orders'!J1005,"",VLOOKUP($H1006,Mal!$A$9:$H$431,7,0)))</f>
        <v>#N/A</v>
      </c>
      <c r="K1006" s="39" t="e">
        <f>IF(AND(K1005="",$H1006=$H1005),"",IF(VLOOKUP($H1006,Mal!$A$9:$H$431,8,0)='Sales Orders'!K1005,"",VLOOKUP($H1006,Mal!$A$9:$H$431,8,0)))</f>
        <v>#N/A</v>
      </c>
      <c r="L1006" s="39" t="e">
        <f>IF(E1006="","",IF(Mal!$C$6="","",Mal!$C$6))</f>
        <v>#N/A</v>
      </c>
      <c r="M1006" s="39" t="e">
        <f>IF($E1006="",IF(INDEX(Mal!K$9:K$431,COUNTIF($E$108:$F1005,"")-COUNT($H$108:$H1005)+1,0)=M1005,"",INDEX(Mal!K$9:K$431,COUNTIF($E$108:$F1005,"")-COUNT($H$108:$H1005)+1,0)),"")</f>
        <v>#N/A</v>
      </c>
      <c r="N1006" s="39" t="e">
        <f>IF($E1006="",IF(INDEX(Mal!L$9:L$431,COUNTIF($E$108:$F1005,"")-COUNT($H$108:$H1005)+1,0)=N1005,"",INDEX(Mal!L$9:L$431,COUNTIF($E$108:$F1005,"")-COUNT($H$108:$H1005)+1,0)),"")</f>
        <v>#N/A</v>
      </c>
      <c r="O1006" s="39" t="e">
        <f>IF($E1006="",IF(INDEX(Mal!M$9:M$431,COUNTIF($E$108:$F1005,"")-COUNT($H$108:$H1005)+1,0)=O1005,"",INDEX(Mal!M$9:M$431,COUNTIF($E$108:$F1005,"")-COUNT($H$108:$H1005)+1,0)),"")</f>
        <v>#N/A</v>
      </c>
      <c r="P1006" s="39" t="e">
        <f>IF($E1006="",IF(INDEX(Mal!N$9:N$431,COUNTIF($E$108:$F1005,"")-COUNT($H$108:$H1005)+1,0)=P1005,"",INDEX(Mal!N$9:N$431,COUNTIF($E$108:$F1005,"")-COUNT($H$108:$H1005)+1,0)),"")</f>
        <v>#N/A</v>
      </c>
      <c r="Q1006" s="39" t="e">
        <f>IF($E1006="",IF(INDEX(Mal!O$9:O$431,COUNTIF($E$108:$F1005,"")-COUNT($H$108:$H1005)+1,0)=Q1005,"",INDEX(Mal!O$9:O$431,COUNTIF($E$108:$F1005,"")-COUNT($H$108:$H1005)+1,0)),"")</f>
        <v>#N/A</v>
      </c>
      <c r="R1006" s="39" t="e">
        <f>IF($E1006="",IF(INDEX(Mal!P$9:P$431,COUNTIF($E$108:$F1005,"")-COUNT($H$108:$H1005)+1,0)=R1005,"",INDEX(Mal!P$9:P$431,COUNTIF($E$108:$F1005,"")-COUNT($H$108:$H1005)+1,0)),"")</f>
        <v>#N/A</v>
      </c>
      <c r="S1006" s="39" t="e">
        <f>IF($E1006="",IF(INDEX(Mal!Q$9:Q$431,COUNTIF($E$108:$F1005,"")-COUNT($H$108:$H1005)+1,0)=S1005,"",INDEX(Mal!Q$9:Q$431,COUNTIF($E$108:$F1005,"")-COUNT($H$108:$H1005)+1,0)),"")</f>
        <v>#N/A</v>
      </c>
      <c r="T1006" s="39" t="e">
        <f>IF($E1006="",IF(INDEX(Mal!R$9:R$431,COUNTIF($E$108:$F1005,"")-COUNT($H$108:$H1005)+1,0)=T1005,"",INDEX(Mal!R$9:R$431,COUNTIF($E$108:$F1005,"")-COUNT($H$108:$H1005)+1,0)),"")</f>
        <v>#N/A</v>
      </c>
      <c r="U1006" s="39" t="e">
        <f>IF($E1006="",IF(INDEX(Mal!S$9:S$431,COUNTIF($E$108:$F1005,"")-COUNT($H$108:$H1005)+1,0)=U1005,"",INDEX(Mal!S$9:S$431,COUNTIF($E$108:$F1005,"")-COUNT($H$108:$H1005)+1,0)),"")</f>
        <v>#N/A</v>
      </c>
      <c r="V1006" s="39" t="e">
        <f t="shared" si="56"/>
        <v>#N/A</v>
      </c>
      <c r="W1006" s="39" t="e">
        <f>IF(IF(AND(E1006="",F1006=""),INDEX(Mal!I$9:I$431,(COUNT($H$108:$H1006)-COUNTIF($V$108:$V1006,"")),0),"")="","",IF(AND(E1006="",F1006=""),INDEX(Mal!I$9:I$431,(COUNT($H$108:$H1006)-COUNTIF($V$108:$V1006,"")),0),""))</f>
        <v>#N/A</v>
      </c>
      <c r="X1006" s="39" t="e">
        <f>IF($E1006="",IF(INDEX(Mal!J$9:J$431,COUNTIF($E$108:$F1005,"")-COUNT($H$108:$H1005)+1,0)=X1005,"",INDEX(Mal!J$9:J$431,COUNTIF($E$108:$F1005,"")-COUNT($H$108:$H1005)+1,0)),"")</f>
        <v>#N/A</v>
      </c>
      <c r="Y1006" s="39" t="e">
        <f>IF(AND(Y1005="",$H1006=$H1005),"",IF(VLOOKUP($H1006,Mal!$A$9:$T$431,20,0)='Sales Orders'!Y1005,"",VLOOKUP($H1006,Mal!$A$9:$T$431,20,0)))</f>
        <v>#N/A</v>
      </c>
      <c r="Z1006" s="39" t="e">
        <f t="shared" si="57"/>
        <v>#N/A</v>
      </c>
    </row>
    <row r="1007" spans="1:26">
      <c r="A1007" t="str">
        <f>IFERROR(IF(VLOOKUP(H1007,Mal!$A$9:$A$431,1,0),"","END"),"END")</f>
        <v>END</v>
      </c>
      <c r="B1007" s="39" t="e">
        <f>IF($E1007="",IF(INDEX(Mal!$D$9:$D$431,COUNTIF($E$108:$F1006,"")-COUNT($H$108:$H1006)+1,0)=B1006,"",INDEX(Mal!$D$9:$D$431,COUNTIF($E$108:$F1006,"")-COUNT($H$108:$H1006)+1,0)),"")</f>
        <v>#N/A</v>
      </c>
      <c r="C1007" s="39" t="e">
        <f t="shared" si="58"/>
        <v>#N/A</v>
      </c>
      <c r="D1007" s="39" t="e">
        <f>IF($E1007="",IF(INDEX(Mal!$F$9:$F$431,COUNTIF($E$108:$F1006,"")-COUNT($H$108:$H1006)+1,0)=D1006,"",INDEX(Mal!$F$9:$F$431,COUNTIF($E$108:$F1006,"")-COUNT($H$108:$H1006)+1,0)),"")</f>
        <v>#N/A</v>
      </c>
      <c r="E1007" s="39" t="e">
        <f>IF(AND(E1006="",$H1007=$H1006),"",IF(VLOOKUP(H1007,Mal!$A$9:$B$431,2,0)='Sales Orders'!E1006,"",VLOOKUP($H1007,Mal!$A$9:$B$431,2,0)))</f>
        <v>#N/A</v>
      </c>
      <c r="F1007" s="39" t="e">
        <f>IF($E1007="",IF(INDEX(Mal!$C$9:$C$431,COUNTIF($E$108:$F1006,"")-COUNT($H$108:$H1006)+1,0)=F1006,"",INDEX(Mal!$C$9:$C$431,COUNTIF($E$108:$F1006,"")-COUNT($H$108:$H1006)+1,0)),"")</f>
        <v>#N/A</v>
      </c>
      <c r="G1007" s="39" t="e">
        <f t="shared" si="59"/>
        <v>#N/A</v>
      </c>
      <c r="H1007" s="39">
        <f>IF(COUNTIF(Mal!$A$9:$A$431,'Sales Orders'!H1006)+COUNTIFS(Mal!$A$9:$A$431,H1006,Mal!$B$9:$B$431,"&lt;&gt;")+COUNTIFS(Mal!$A$9:$A$431,H1006,Mal!$C$9:$C$431,"&lt;&gt;")=COUNTIF('Sales Orders'!$H$108:H1006,'Sales Orders'!H1006),'Sales Orders'!H1006+1,'Sales Orders'!H1006)</f>
        <v>2</v>
      </c>
      <c r="I1007" s="39" t="e">
        <f>IF(E1007="","",IF(Mal!$C$5="","",Mal!$C$5))</f>
        <v>#N/A</v>
      </c>
      <c r="J1007" s="39" t="e">
        <f>IF(AND(J1006="",$H1007=$H1006),"",IF(VLOOKUP($H1007,Mal!$A$9:$H$431,7,0)='Sales Orders'!J1006,"",VLOOKUP($H1007,Mal!$A$9:$H$431,7,0)))</f>
        <v>#N/A</v>
      </c>
      <c r="K1007" s="39" t="e">
        <f>IF(AND(K1006="",$H1007=$H1006),"",IF(VLOOKUP($H1007,Mal!$A$9:$H$431,8,0)='Sales Orders'!K1006,"",VLOOKUP($H1007,Mal!$A$9:$H$431,8,0)))</f>
        <v>#N/A</v>
      </c>
      <c r="L1007" s="39" t="e">
        <f>IF(E1007="","",IF(Mal!$C$6="","",Mal!$C$6))</f>
        <v>#N/A</v>
      </c>
      <c r="M1007" s="39" t="e">
        <f>IF($E1007="",IF(INDEX(Mal!K$9:K$431,COUNTIF($E$108:$F1006,"")-COUNT($H$108:$H1006)+1,0)=M1006,"",INDEX(Mal!K$9:K$431,COUNTIF($E$108:$F1006,"")-COUNT($H$108:$H1006)+1,0)),"")</f>
        <v>#N/A</v>
      </c>
      <c r="N1007" s="39" t="e">
        <f>IF($E1007="",IF(INDEX(Mal!L$9:L$431,COUNTIF($E$108:$F1006,"")-COUNT($H$108:$H1006)+1,0)=N1006,"",INDEX(Mal!L$9:L$431,COUNTIF($E$108:$F1006,"")-COUNT($H$108:$H1006)+1,0)),"")</f>
        <v>#N/A</v>
      </c>
      <c r="O1007" s="39" t="e">
        <f>IF($E1007="",IF(INDEX(Mal!M$9:M$431,COUNTIF($E$108:$F1006,"")-COUNT($H$108:$H1006)+1,0)=O1006,"",INDEX(Mal!M$9:M$431,COUNTIF($E$108:$F1006,"")-COUNT($H$108:$H1006)+1,0)),"")</f>
        <v>#N/A</v>
      </c>
      <c r="P1007" s="39" t="e">
        <f>IF($E1007="",IF(INDEX(Mal!N$9:N$431,COUNTIF($E$108:$F1006,"")-COUNT($H$108:$H1006)+1,0)=P1006,"",INDEX(Mal!N$9:N$431,COUNTIF($E$108:$F1006,"")-COUNT($H$108:$H1006)+1,0)),"")</f>
        <v>#N/A</v>
      </c>
      <c r="Q1007" s="39" t="e">
        <f>IF($E1007="",IF(INDEX(Mal!O$9:O$431,COUNTIF($E$108:$F1006,"")-COUNT($H$108:$H1006)+1,0)=Q1006,"",INDEX(Mal!O$9:O$431,COUNTIF($E$108:$F1006,"")-COUNT($H$108:$H1006)+1,0)),"")</f>
        <v>#N/A</v>
      </c>
      <c r="R1007" s="39" t="e">
        <f>IF($E1007="",IF(INDEX(Mal!P$9:P$431,COUNTIF($E$108:$F1006,"")-COUNT($H$108:$H1006)+1,0)=R1006,"",INDEX(Mal!P$9:P$431,COUNTIF($E$108:$F1006,"")-COUNT($H$108:$H1006)+1,0)),"")</f>
        <v>#N/A</v>
      </c>
      <c r="S1007" s="39" t="e">
        <f>IF($E1007="",IF(INDEX(Mal!Q$9:Q$431,COUNTIF($E$108:$F1006,"")-COUNT($H$108:$H1006)+1,0)=S1006,"",INDEX(Mal!Q$9:Q$431,COUNTIF($E$108:$F1006,"")-COUNT($H$108:$H1006)+1,0)),"")</f>
        <v>#N/A</v>
      </c>
      <c r="T1007" s="39" t="e">
        <f>IF($E1007="",IF(INDEX(Mal!R$9:R$431,COUNTIF($E$108:$F1006,"")-COUNT($H$108:$H1006)+1,0)=T1006,"",INDEX(Mal!R$9:R$431,COUNTIF($E$108:$F1006,"")-COUNT($H$108:$H1006)+1,0)),"")</f>
        <v>#N/A</v>
      </c>
      <c r="U1007" s="39" t="e">
        <f>IF($E1007="",IF(INDEX(Mal!S$9:S$431,COUNTIF($E$108:$F1006,"")-COUNT($H$108:$H1006)+1,0)=U1006,"",INDEX(Mal!S$9:S$431,COUNTIF($E$108:$F1006,"")-COUNT($H$108:$H1006)+1,0)),"")</f>
        <v>#N/A</v>
      </c>
      <c r="V1007" s="39" t="e">
        <f t="shared" si="56"/>
        <v>#N/A</v>
      </c>
      <c r="W1007" s="39" t="e">
        <f>IF(IF(AND(E1007="",F1007=""),INDEX(Mal!I$9:I$431,(COUNT($H$108:$H1007)-COUNTIF($V$108:$V1007,"")),0),"")="","",IF(AND(E1007="",F1007=""),INDEX(Mal!I$9:I$431,(COUNT($H$108:$H1007)-COUNTIF($V$108:$V1007,"")),0),""))</f>
        <v>#N/A</v>
      </c>
      <c r="X1007" s="39" t="e">
        <f>IF($E1007="",IF(INDEX(Mal!J$9:J$431,COUNTIF($E$108:$F1006,"")-COUNT($H$108:$H1006)+1,0)=X1006,"",INDEX(Mal!J$9:J$431,COUNTIF($E$108:$F1006,"")-COUNT($H$108:$H1006)+1,0)),"")</f>
        <v>#N/A</v>
      </c>
      <c r="Y1007" s="39" t="e">
        <f>IF(AND(Y1006="",$H1007=$H1006),"",IF(VLOOKUP($H1007,Mal!$A$9:$T$431,20,0)='Sales Orders'!Y1006,"",VLOOKUP($H1007,Mal!$A$9:$T$431,20,0)))</f>
        <v>#N/A</v>
      </c>
      <c r="Z1007" s="39" t="e">
        <f t="shared" si="57"/>
        <v>#N/A</v>
      </c>
    </row>
    <row r="1008" spans="1:26">
      <c r="A1008" t="str">
        <f>IFERROR(IF(VLOOKUP(H1008,Mal!$A$9:$A$431,1,0),"","END"),"END")</f>
        <v>END</v>
      </c>
      <c r="B1008" s="39" t="e">
        <f>IF($E1008="",IF(INDEX(Mal!$D$9:$D$431,COUNTIF($E$108:$F1007,"")-COUNT($H$108:$H1007)+1,0)=B1007,"",INDEX(Mal!$D$9:$D$431,COUNTIF($E$108:$F1007,"")-COUNT($H$108:$H1007)+1,0)),"")</f>
        <v>#N/A</v>
      </c>
      <c r="C1008" s="39" t="e">
        <f t="shared" si="58"/>
        <v>#N/A</v>
      </c>
      <c r="D1008" s="39" t="e">
        <f>IF($E1008="",IF(INDEX(Mal!$F$9:$F$431,COUNTIF($E$108:$F1007,"")-COUNT($H$108:$H1007)+1,0)=D1007,"",INDEX(Mal!$F$9:$F$431,COUNTIF($E$108:$F1007,"")-COUNT($H$108:$H1007)+1,0)),"")</f>
        <v>#N/A</v>
      </c>
      <c r="E1008" s="39" t="e">
        <f>IF(AND(E1007="",$H1008=$H1007),"",IF(VLOOKUP(H1008,Mal!$A$9:$B$431,2,0)='Sales Orders'!E1007,"",VLOOKUP($H1008,Mal!$A$9:$B$431,2,0)))</f>
        <v>#N/A</v>
      </c>
      <c r="F1008" s="39" t="e">
        <f>IF($E1008="",IF(INDEX(Mal!$C$9:$C$431,COUNTIF($E$108:$F1007,"")-COUNT($H$108:$H1007)+1,0)=F1007,"",INDEX(Mal!$C$9:$C$431,COUNTIF($E$108:$F1007,"")-COUNT($H$108:$H1007)+1,0)),"")</f>
        <v>#N/A</v>
      </c>
      <c r="G1008" s="39" t="e">
        <f t="shared" si="59"/>
        <v>#N/A</v>
      </c>
      <c r="H1008" s="39">
        <f>IF(COUNTIF(Mal!$A$9:$A$431,'Sales Orders'!H1007)+COUNTIFS(Mal!$A$9:$A$431,H1007,Mal!$B$9:$B$431,"&lt;&gt;")+COUNTIFS(Mal!$A$9:$A$431,H1007,Mal!$C$9:$C$431,"&lt;&gt;")=COUNTIF('Sales Orders'!$H$108:H1007,'Sales Orders'!H1007),'Sales Orders'!H1007+1,'Sales Orders'!H1007)</f>
        <v>2</v>
      </c>
      <c r="I1008" s="39" t="e">
        <f>IF(E1008="","",IF(Mal!$C$5="","",Mal!$C$5))</f>
        <v>#N/A</v>
      </c>
      <c r="J1008" s="39" t="e">
        <f>IF(AND(J1007="",$H1008=$H1007),"",IF(VLOOKUP($H1008,Mal!$A$9:$H$431,7,0)='Sales Orders'!J1007,"",VLOOKUP($H1008,Mal!$A$9:$H$431,7,0)))</f>
        <v>#N/A</v>
      </c>
      <c r="K1008" s="39" t="e">
        <f>IF(AND(K1007="",$H1008=$H1007),"",IF(VLOOKUP($H1008,Mal!$A$9:$H$431,8,0)='Sales Orders'!K1007,"",VLOOKUP($H1008,Mal!$A$9:$H$431,8,0)))</f>
        <v>#N/A</v>
      </c>
      <c r="L1008" s="39" t="e">
        <f>IF(E1008="","",IF(Mal!$C$6="","",Mal!$C$6))</f>
        <v>#N/A</v>
      </c>
      <c r="M1008" s="39" t="e">
        <f>IF($E1008="",IF(INDEX(Mal!K$9:K$431,COUNTIF($E$108:$F1007,"")-COUNT($H$108:$H1007)+1,0)=M1007,"",INDEX(Mal!K$9:K$431,COUNTIF($E$108:$F1007,"")-COUNT($H$108:$H1007)+1,0)),"")</f>
        <v>#N/A</v>
      </c>
      <c r="N1008" s="39" t="e">
        <f>IF($E1008="",IF(INDEX(Mal!L$9:L$431,COUNTIF($E$108:$F1007,"")-COUNT($H$108:$H1007)+1,0)=N1007,"",INDEX(Mal!L$9:L$431,COUNTIF($E$108:$F1007,"")-COUNT($H$108:$H1007)+1,0)),"")</f>
        <v>#N/A</v>
      </c>
      <c r="O1008" s="39" t="e">
        <f>IF($E1008="",IF(INDEX(Mal!M$9:M$431,COUNTIF($E$108:$F1007,"")-COUNT($H$108:$H1007)+1,0)=O1007,"",INDEX(Mal!M$9:M$431,COUNTIF($E$108:$F1007,"")-COUNT($H$108:$H1007)+1,0)),"")</f>
        <v>#N/A</v>
      </c>
      <c r="P1008" s="39" t="e">
        <f>IF($E1008="",IF(INDEX(Mal!N$9:N$431,COUNTIF($E$108:$F1007,"")-COUNT($H$108:$H1007)+1,0)=P1007,"",INDEX(Mal!N$9:N$431,COUNTIF($E$108:$F1007,"")-COUNT($H$108:$H1007)+1,0)),"")</f>
        <v>#N/A</v>
      </c>
      <c r="Q1008" s="39" t="e">
        <f>IF($E1008="",IF(INDEX(Mal!O$9:O$431,COUNTIF($E$108:$F1007,"")-COUNT($H$108:$H1007)+1,0)=Q1007,"",INDEX(Mal!O$9:O$431,COUNTIF($E$108:$F1007,"")-COUNT($H$108:$H1007)+1,0)),"")</f>
        <v>#N/A</v>
      </c>
      <c r="R1008" s="39" t="e">
        <f>IF($E1008="",IF(INDEX(Mal!P$9:P$431,COUNTIF($E$108:$F1007,"")-COUNT($H$108:$H1007)+1,0)=R1007,"",INDEX(Mal!P$9:P$431,COUNTIF($E$108:$F1007,"")-COUNT($H$108:$H1007)+1,0)),"")</f>
        <v>#N/A</v>
      </c>
      <c r="S1008" s="39" t="e">
        <f>IF($E1008="",IF(INDEX(Mal!Q$9:Q$431,COUNTIF($E$108:$F1007,"")-COUNT($H$108:$H1007)+1,0)=S1007,"",INDEX(Mal!Q$9:Q$431,COUNTIF($E$108:$F1007,"")-COUNT($H$108:$H1007)+1,0)),"")</f>
        <v>#N/A</v>
      </c>
      <c r="T1008" s="39" t="e">
        <f>IF($E1008="",IF(INDEX(Mal!R$9:R$431,COUNTIF($E$108:$F1007,"")-COUNT($H$108:$H1007)+1,0)=T1007,"",INDEX(Mal!R$9:R$431,COUNTIF($E$108:$F1007,"")-COUNT($H$108:$H1007)+1,0)),"")</f>
        <v>#N/A</v>
      </c>
      <c r="U1008" s="39" t="e">
        <f>IF($E1008="",IF(INDEX(Mal!S$9:S$431,COUNTIF($E$108:$F1007,"")-COUNT($H$108:$H1007)+1,0)=U1007,"",INDEX(Mal!S$9:S$431,COUNTIF($E$108:$F1007,"")-COUNT($H$108:$H1007)+1,0)),"")</f>
        <v>#N/A</v>
      </c>
      <c r="V1008" s="39" t="e">
        <f t="shared" si="56"/>
        <v>#N/A</v>
      </c>
      <c r="W1008" s="39" t="e">
        <f>IF(IF(AND(E1008="",F1008=""),INDEX(Mal!I$9:I$431,(COUNT($H$108:$H1008)-COUNTIF($V$108:$V1008,"")),0),"")="","",IF(AND(E1008="",F1008=""),INDEX(Mal!I$9:I$431,(COUNT($H$108:$H1008)-COUNTIF($V$108:$V1008,"")),0),""))</f>
        <v>#N/A</v>
      </c>
      <c r="X1008" s="39" t="e">
        <f>IF($E1008="",IF(INDEX(Mal!J$9:J$431,COUNTIF($E$108:$F1007,"")-COUNT($H$108:$H1007)+1,0)=X1007,"",INDEX(Mal!J$9:J$431,COUNTIF($E$108:$F1007,"")-COUNT($H$108:$H1007)+1,0)),"")</f>
        <v>#N/A</v>
      </c>
      <c r="Y1008" s="39" t="e">
        <f>IF(AND(Y1007="",$H1008=$H1007),"",IF(VLOOKUP($H1008,Mal!$A$9:$T$431,20,0)='Sales Orders'!Y1007,"",VLOOKUP($H1008,Mal!$A$9:$T$431,20,0)))</f>
        <v>#N/A</v>
      </c>
      <c r="Z1008" s="39" t="e">
        <f t="shared" si="57"/>
        <v>#N/A</v>
      </c>
    </row>
    <row r="1009" spans="1:26">
      <c r="A1009" t="str">
        <f>IFERROR(IF(VLOOKUP(H1009,Mal!$A$9:$A$431,1,0),"","END"),"END")</f>
        <v>END</v>
      </c>
      <c r="B1009" s="39" t="e">
        <f>IF($E1009="",IF(INDEX(Mal!$D$9:$D$431,COUNTIF($E$108:$F1008,"")-COUNT($H$108:$H1008)+1,0)=B1008,"",INDEX(Mal!$D$9:$D$431,COUNTIF($E$108:$F1008,"")-COUNT($H$108:$H1008)+1,0)),"")</f>
        <v>#N/A</v>
      </c>
      <c r="C1009" s="39" t="e">
        <f t="shared" si="58"/>
        <v>#N/A</v>
      </c>
      <c r="D1009" s="39" t="e">
        <f>IF($E1009="",IF(INDEX(Mal!$F$9:$F$431,COUNTIF($E$108:$F1008,"")-COUNT($H$108:$H1008)+1,0)=D1008,"",INDEX(Mal!$F$9:$F$431,COUNTIF($E$108:$F1008,"")-COUNT($H$108:$H1008)+1,0)),"")</f>
        <v>#N/A</v>
      </c>
      <c r="E1009" s="39" t="e">
        <f>IF(AND(E1008="",$H1009=$H1008),"",IF(VLOOKUP(H1009,Mal!$A$9:$B$431,2,0)='Sales Orders'!E1008,"",VLOOKUP($H1009,Mal!$A$9:$B$431,2,0)))</f>
        <v>#N/A</v>
      </c>
      <c r="F1009" s="39" t="e">
        <f>IF($E1009="",IF(INDEX(Mal!$C$9:$C$431,COUNTIF($E$108:$F1008,"")-COUNT($H$108:$H1008)+1,0)=F1008,"",INDEX(Mal!$C$9:$C$431,COUNTIF($E$108:$F1008,"")-COUNT($H$108:$H1008)+1,0)),"")</f>
        <v>#N/A</v>
      </c>
      <c r="G1009" s="39" t="e">
        <f t="shared" si="59"/>
        <v>#N/A</v>
      </c>
      <c r="H1009" s="39">
        <f>IF(COUNTIF(Mal!$A$9:$A$431,'Sales Orders'!H1008)+COUNTIFS(Mal!$A$9:$A$431,H1008,Mal!$B$9:$B$431,"&lt;&gt;")+COUNTIFS(Mal!$A$9:$A$431,H1008,Mal!$C$9:$C$431,"&lt;&gt;")=COUNTIF('Sales Orders'!$H$108:H1008,'Sales Orders'!H1008),'Sales Orders'!H1008+1,'Sales Orders'!H1008)</f>
        <v>2</v>
      </c>
      <c r="I1009" s="39" t="e">
        <f>IF(E1009="","",IF(Mal!$C$5="","",Mal!$C$5))</f>
        <v>#N/A</v>
      </c>
      <c r="J1009" s="39" t="e">
        <f>IF(AND(J1008="",$H1009=$H1008),"",IF(VLOOKUP($H1009,Mal!$A$9:$H$431,7,0)='Sales Orders'!J1008,"",VLOOKUP($H1009,Mal!$A$9:$H$431,7,0)))</f>
        <v>#N/A</v>
      </c>
      <c r="K1009" s="39" t="e">
        <f>IF(AND(K1008="",$H1009=$H1008),"",IF(VLOOKUP($H1009,Mal!$A$9:$H$431,8,0)='Sales Orders'!K1008,"",VLOOKUP($H1009,Mal!$A$9:$H$431,8,0)))</f>
        <v>#N/A</v>
      </c>
      <c r="L1009" s="39" t="e">
        <f>IF(E1009="","",IF(Mal!$C$6="","",Mal!$C$6))</f>
        <v>#N/A</v>
      </c>
      <c r="M1009" s="39" t="e">
        <f>IF($E1009="",IF(INDEX(Mal!K$9:K$431,COUNTIF($E$108:$F1008,"")-COUNT($H$108:$H1008)+1,0)=M1008,"",INDEX(Mal!K$9:K$431,COUNTIF($E$108:$F1008,"")-COUNT($H$108:$H1008)+1,0)),"")</f>
        <v>#N/A</v>
      </c>
      <c r="N1009" s="39" t="e">
        <f>IF($E1009="",IF(INDEX(Mal!L$9:L$431,COUNTIF($E$108:$F1008,"")-COUNT($H$108:$H1008)+1,0)=N1008,"",INDEX(Mal!L$9:L$431,COUNTIF($E$108:$F1008,"")-COUNT($H$108:$H1008)+1,0)),"")</f>
        <v>#N/A</v>
      </c>
      <c r="O1009" s="39" t="e">
        <f>IF($E1009="",IF(INDEX(Mal!M$9:M$431,COUNTIF($E$108:$F1008,"")-COUNT($H$108:$H1008)+1,0)=O1008,"",INDEX(Mal!M$9:M$431,COUNTIF($E$108:$F1008,"")-COUNT($H$108:$H1008)+1,0)),"")</f>
        <v>#N/A</v>
      </c>
      <c r="P1009" s="39" t="e">
        <f>IF($E1009="",IF(INDEX(Mal!N$9:N$431,COUNTIF($E$108:$F1008,"")-COUNT($H$108:$H1008)+1,0)=P1008,"",INDEX(Mal!N$9:N$431,COUNTIF($E$108:$F1008,"")-COUNT($H$108:$H1008)+1,0)),"")</f>
        <v>#N/A</v>
      </c>
      <c r="Q1009" s="39" t="e">
        <f>IF($E1009="",IF(INDEX(Mal!O$9:O$431,COUNTIF($E$108:$F1008,"")-COUNT($H$108:$H1008)+1,0)=Q1008,"",INDEX(Mal!O$9:O$431,COUNTIF($E$108:$F1008,"")-COUNT($H$108:$H1008)+1,0)),"")</f>
        <v>#N/A</v>
      </c>
      <c r="R1009" s="39" t="e">
        <f>IF($E1009="",IF(INDEX(Mal!P$9:P$431,COUNTIF($E$108:$F1008,"")-COUNT($H$108:$H1008)+1,0)=R1008,"",INDEX(Mal!P$9:P$431,COUNTIF($E$108:$F1008,"")-COUNT($H$108:$H1008)+1,0)),"")</f>
        <v>#N/A</v>
      </c>
      <c r="S1009" s="39" t="e">
        <f>IF($E1009="",IF(INDEX(Mal!Q$9:Q$431,COUNTIF($E$108:$F1008,"")-COUNT($H$108:$H1008)+1,0)=S1008,"",INDEX(Mal!Q$9:Q$431,COUNTIF($E$108:$F1008,"")-COUNT($H$108:$H1008)+1,0)),"")</f>
        <v>#N/A</v>
      </c>
      <c r="T1009" s="39" t="e">
        <f>IF($E1009="",IF(INDEX(Mal!R$9:R$431,COUNTIF($E$108:$F1008,"")-COUNT($H$108:$H1008)+1,0)=T1008,"",INDEX(Mal!R$9:R$431,COUNTIF($E$108:$F1008,"")-COUNT($H$108:$H1008)+1,0)),"")</f>
        <v>#N/A</v>
      </c>
      <c r="U1009" s="39" t="e">
        <f>IF($E1009="",IF(INDEX(Mal!S$9:S$431,COUNTIF($E$108:$F1008,"")-COUNT($H$108:$H1008)+1,0)=U1008,"",INDEX(Mal!S$9:S$431,COUNTIF($E$108:$F1008,"")-COUNT($H$108:$H1008)+1,0)),"")</f>
        <v>#N/A</v>
      </c>
      <c r="V1009" s="39" t="e">
        <f t="shared" si="56"/>
        <v>#N/A</v>
      </c>
      <c r="W1009" s="39" t="e">
        <f>IF(IF(AND(E1009="",F1009=""),INDEX(Mal!I$9:I$431,(COUNT($H$108:$H1009)-COUNTIF($V$108:$V1009,"")),0),"")="","",IF(AND(E1009="",F1009=""),INDEX(Mal!I$9:I$431,(COUNT($H$108:$H1009)-COUNTIF($V$108:$V1009,"")),0),""))</f>
        <v>#N/A</v>
      </c>
      <c r="X1009" s="39" t="e">
        <f>IF($E1009="",IF(INDEX(Mal!J$9:J$431,COUNTIF($E$108:$F1008,"")-COUNT($H$108:$H1008)+1,0)=X1008,"",INDEX(Mal!J$9:J$431,COUNTIF($E$108:$F1008,"")-COUNT($H$108:$H1008)+1,0)),"")</f>
        <v>#N/A</v>
      </c>
      <c r="Y1009" s="39" t="e">
        <f>IF(AND(Y1008="",$H1009=$H1008),"",IF(VLOOKUP($H1009,Mal!$A$9:$T$431,20,0)='Sales Orders'!Y1008,"",VLOOKUP($H1009,Mal!$A$9:$T$431,20,0)))</f>
        <v>#N/A</v>
      </c>
      <c r="Z1009" s="39" t="e">
        <f t="shared" si="57"/>
        <v>#N/A</v>
      </c>
    </row>
    <row r="1010" spans="1:26">
      <c r="A1010" t="str">
        <f>IFERROR(IF(VLOOKUP(H1010,Mal!$A$9:$A$431,1,0),"","END"),"END")</f>
        <v>END</v>
      </c>
      <c r="B1010" s="39" t="e">
        <f>IF($E1010="",IF(INDEX(Mal!$D$9:$D$431,COUNTIF($E$108:$F1009,"")-COUNT($H$108:$H1009)+1,0)=B1009,"",INDEX(Mal!$D$9:$D$431,COUNTIF($E$108:$F1009,"")-COUNT($H$108:$H1009)+1,0)),"")</f>
        <v>#N/A</v>
      </c>
      <c r="C1010" s="39" t="e">
        <f t="shared" si="58"/>
        <v>#N/A</v>
      </c>
      <c r="D1010" s="39" t="e">
        <f>IF($E1010="",IF(INDEX(Mal!$F$9:$F$431,COUNTIF($E$108:$F1009,"")-COUNT($H$108:$H1009)+1,0)=D1009,"",INDEX(Mal!$F$9:$F$431,COUNTIF($E$108:$F1009,"")-COUNT($H$108:$H1009)+1,0)),"")</f>
        <v>#N/A</v>
      </c>
      <c r="E1010" s="39" t="e">
        <f>IF(AND(E1009="",$H1010=$H1009),"",IF(VLOOKUP(H1010,Mal!$A$9:$B$431,2,0)='Sales Orders'!E1009,"",VLOOKUP($H1010,Mal!$A$9:$B$431,2,0)))</f>
        <v>#N/A</v>
      </c>
      <c r="F1010" s="39" t="e">
        <f>IF($E1010="",IF(INDEX(Mal!$C$9:$C$431,COUNTIF($E$108:$F1009,"")-COUNT($H$108:$H1009)+1,0)=F1009,"",INDEX(Mal!$C$9:$C$431,COUNTIF($E$108:$F1009,"")-COUNT($H$108:$H1009)+1,0)),"")</f>
        <v>#N/A</v>
      </c>
      <c r="G1010" s="39" t="e">
        <f t="shared" si="59"/>
        <v>#N/A</v>
      </c>
      <c r="H1010" s="39">
        <f>IF(COUNTIF(Mal!$A$9:$A$431,'Sales Orders'!H1009)+COUNTIFS(Mal!$A$9:$A$431,H1009,Mal!$B$9:$B$431,"&lt;&gt;")+COUNTIFS(Mal!$A$9:$A$431,H1009,Mal!$C$9:$C$431,"&lt;&gt;")=COUNTIF('Sales Orders'!$H$108:H1009,'Sales Orders'!H1009),'Sales Orders'!H1009+1,'Sales Orders'!H1009)</f>
        <v>2</v>
      </c>
      <c r="I1010" s="39" t="e">
        <f>IF(E1010="","",IF(Mal!$C$5="","",Mal!$C$5))</f>
        <v>#N/A</v>
      </c>
      <c r="J1010" s="39" t="e">
        <f>IF(AND(J1009="",$H1010=$H1009),"",IF(VLOOKUP($H1010,Mal!$A$9:$H$431,7,0)='Sales Orders'!J1009,"",VLOOKUP($H1010,Mal!$A$9:$H$431,7,0)))</f>
        <v>#N/A</v>
      </c>
      <c r="K1010" s="39" t="e">
        <f>IF(AND(K1009="",$H1010=$H1009),"",IF(VLOOKUP($H1010,Mal!$A$9:$H$431,8,0)='Sales Orders'!K1009,"",VLOOKUP($H1010,Mal!$A$9:$H$431,8,0)))</f>
        <v>#N/A</v>
      </c>
      <c r="L1010" s="39" t="e">
        <f>IF(E1010="","",IF(Mal!$C$6="","",Mal!$C$6))</f>
        <v>#N/A</v>
      </c>
      <c r="M1010" s="39" t="e">
        <f>IF($E1010="",IF(INDEX(Mal!K$9:K$431,COUNTIF($E$108:$F1009,"")-COUNT($H$108:$H1009)+1,0)=M1009,"",INDEX(Mal!K$9:K$431,COUNTIF($E$108:$F1009,"")-COUNT($H$108:$H1009)+1,0)),"")</f>
        <v>#N/A</v>
      </c>
      <c r="N1010" s="39" t="e">
        <f>IF($E1010="",IF(INDEX(Mal!L$9:L$431,COUNTIF($E$108:$F1009,"")-COUNT($H$108:$H1009)+1,0)=N1009,"",INDEX(Mal!L$9:L$431,COUNTIF($E$108:$F1009,"")-COUNT($H$108:$H1009)+1,0)),"")</f>
        <v>#N/A</v>
      </c>
      <c r="O1010" s="39" t="e">
        <f>IF($E1010="",IF(INDEX(Mal!M$9:M$431,COUNTIF($E$108:$F1009,"")-COUNT($H$108:$H1009)+1,0)=O1009,"",INDEX(Mal!M$9:M$431,COUNTIF($E$108:$F1009,"")-COUNT($H$108:$H1009)+1,0)),"")</f>
        <v>#N/A</v>
      </c>
      <c r="P1010" s="39" t="e">
        <f>IF($E1010="",IF(INDEX(Mal!N$9:N$431,COUNTIF($E$108:$F1009,"")-COUNT($H$108:$H1009)+1,0)=P1009,"",INDEX(Mal!N$9:N$431,COUNTIF($E$108:$F1009,"")-COUNT($H$108:$H1009)+1,0)),"")</f>
        <v>#N/A</v>
      </c>
      <c r="Q1010" s="39" t="e">
        <f>IF($E1010="",IF(INDEX(Mal!O$9:O$431,COUNTIF($E$108:$F1009,"")-COUNT($H$108:$H1009)+1,0)=Q1009,"",INDEX(Mal!O$9:O$431,COUNTIF($E$108:$F1009,"")-COUNT($H$108:$H1009)+1,0)),"")</f>
        <v>#N/A</v>
      </c>
      <c r="R1010" s="39" t="e">
        <f>IF($E1010="",IF(INDEX(Mal!P$9:P$431,COUNTIF($E$108:$F1009,"")-COUNT($H$108:$H1009)+1,0)=R1009,"",INDEX(Mal!P$9:P$431,COUNTIF($E$108:$F1009,"")-COUNT($H$108:$H1009)+1,0)),"")</f>
        <v>#N/A</v>
      </c>
      <c r="S1010" s="39" t="e">
        <f>IF($E1010="",IF(INDEX(Mal!Q$9:Q$431,COUNTIF($E$108:$F1009,"")-COUNT($H$108:$H1009)+1,0)=S1009,"",INDEX(Mal!Q$9:Q$431,COUNTIF($E$108:$F1009,"")-COUNT($H$108:$H1009)+1,0)),"")</f>
        <v>#N/A</v>
      </c>
      <c r="T1010" s="39" t="e">
        <f>IF($E1010="",IF(INDEX(Mal!R$9:R$431,COUNTIF($E$108:$F1009,"")-COUNT($H$108:$H1009)+1,0)=T1009,"",INDEX(Mal!R$9:R$431,COUNTIF($E$108:$F1009,"")-COUNT($H$108:$H1009)+1,0)),"")</f>
        <v>#N/A</v>
      </c>
      <c r="U1010" s="39" t="e">
        <f>IF($E1010="",IF(INDEX(Mal!S$9:S$431,COUNTIF($E$108:$F1009,"")-COUNT($H$108:$H1009)+1,0)=U1009,"",INDEX(Mal!S$9:S$431,COUNTIF($E$108:$F1009,"")-COUNT($H$108:$H1009)+1,0)),"")</f>
        <v>#N/A</v>
      </c>
      <c r="V1010" s="39" t="e">
        <f t="shared" si="56"/>
        <v>#N/A</v>
      </c>
      <c r="W1010" s="39" t="e">
        <f>IF(IF(AND(E1010="",F1010=""),INDEX(Mal!I$9:I$431,(COUNT($H$108:$H1010)-COUNTIF($V$108:$V1010,"")),0),"")="","",IF(AND(E1010="",F1010=""),INDEX(Mal!I$9:I$431,(COUNT($H$108:$H1010)-COUNTIF($V$108:$V1010,"")),0),""))</f>
        <v>#N/A</v>
      </c>
      <c r="X1010" s="39" t="e">
        <f>IF($E1010="",IF(INDEX(Mal!J$9:J$431,COUNTIF($E$108:$F1009,"")-COUNT($H$108:$H1009)+1,0)=X1009,"",INDEX(Mal!J$9:J$431,COUNTIF($E$108:$F1009,"")-COUNT($H$108:$H1009)+1,0)),"")</f>
        <v>#N/A</v>
      </c>
      <c r="Y1010" s="39" t="e">
        <f>IF(AND(Y1009="",$H1010=$H1009),"",IF(VLOOKUP($H1010,Mal!$A$9:$T$431,20,0)='Sales Orders'!Y1009,"",VLOOKUP($H1010,Mal!$A$9:$T$431,20,0)))</f>
        <v>#N/A</v>
      </c>
      <c r="Z1010" s="39" t="e">
        <f t="shared" si="57"/>
        <v>#N/A</v>
      </c>
    </row>
    <row r="1011" spans="1:26">
      <c r="A1011" t="str">
        <f>IFERROR(IF(VLOOKUP(H1011,Mal!$A$9:$A$431,1,0),"","END"),"END")</f>
        <v>END</v>
      </c>
      <c r="B1011" s="39" t="e">
        <f>IF($E1011="",IF(INDEX(Mal!$D$9:$D$431,COUNTIF($E$108:$F1010,"")-COUNT($H$108:$H1010)+1,0)=B1010,"",INDEX(Mal!$D$9:$D$431,COUNTIF($E$108:$F1010,"")-COUNT($H$108:$H1010)+1,0)),"")</f>
        <v>#N/A</v>
      </c>
      <c r="C1011" s="39" t="e">
        <f t="shared" si="58"/>
        <v>#N/A</v>
      </c>
      <c r="D1011" s="39" t="e">
        <f>IF($E1011="",IF(INDEX(Mal!$F$9:$F$431,COUNTIF($E$108:$F1010,"")-COUNT($H$108:$H1010)+1,0)=D1010,"",INDEX(Mal!$F$9:$F$431,COUNTIF($E$108:$F1010,"")-COUNT($H$108:$H1010)+1,0)),"")</f>
        <v>#N/A</v>
      </c>
      <c r="E1011" s="39" t="e">
        <f>IF(AND(E1010="",$H1011=$H1010),"",IF(VLOOKUP(H1011,Mal!$A$9:$B$431,2,0)='Sales Orders'!E1010,"",VLOOKUP($H1011,Mal!$A$9:$B$431,2,0)))</f>
        <v>#N/A</v>
      </c>
      <c r="F1011" s="39" t="e">
        <f>IF($E1011="",IF(INDEX(Mal!$C$9:$C$431,COUNTIF($E$108:$F1010,"")-COUNT($H$108:$H1010)+1,0)=F1010,"",INDEX(Mal!$C$9:$C$431,COUNTIF($E$108:$F1010,"")-COUNT($H$108:$H1010)+1,0)),"")</f>
        <v>#N/A</v>
      </c>
      <c r="G1011" s="39" t="e">
        <f t="shared" si="59"/>
        <v>#N/A</v>
      </c>
      <c r="H1011" s="39">
        <f>IF(COUNTIF(Mal!$A$9:$A$431,'Sales Orders'!H1010)+COUNTIFS(Mal!$A$9:$A$431,H1010,Mal!$B$9:$B$431,"&lt;&gt;")+COUNTIFS(Mal!$A$9:$A$431,H1010,Mal!$C$9:$C$431,"&lt;&gt;")=COUNTIF('Sales Orders'!$H$108:H1010,'Sales Orders'!H1010),'Sales Orders'!H1010+1,'Sales Orders'!H1010)</f>
        <v>2</v>
      </c>
      <c r="I1011" s="39" t="e">
        <f>IF(E1011="","",IF(Mal!$C$5="","",Mal!$C$5))</f>
        <v>#N/A</v>
      </c>
      <c r="J1011" s="39" t="e">
        <f>IF(AND(J1010="",$H1011=$H1010),"",IF(VLOOKUP($H1011,Mal!$A$9:$H$431,7,0)='Sales Orders'!J1010,"",VLOOKUP($H1011,Mal!$A$9:$H$431,7,0)))</f>
        <v>#N/A</v>
      </c>
      <c r="K1011" s="39" t="e">
        <f>IF(AND(K1010="",$H1011=$H1010),"",IF(VLOOKUP($H1011,Mal!$A$9:$H$431,8,0)='Sales Orders'!K1010,"",VLOOKUP($H1011,Mal!$A$9:$H$431,8,0)))</f>
        <v>#N/A</v>
      </c>
      <c r="L1011" s="39" t="e">
        <f>IF(E1011="","",IF(Mal!$C$6="","",Mal!$C$6))</f>
        <v>#N/A</v>
      </c>
      <c r="M1011" s="39" t="e">
        <f>IF($E1011="",IF(INDEX(Mal!K$9:K$431,COUNTIF($E$108:$F1010,"")-COUNT($H$108:$H1010)+1,0)=M1010,"",INDEX(Mal!K$9:K$431,COUNTIF($E$108:$F1010,"")-COUNT($H$108:$H1010)+1,0)),"")</f>
        <v>#N/A</v>
      </c>
      <c r="N1011" s="39" t="e">
        <f>IF($E1011="",IF(INDEX(Mal!L$9:L$431,COUNTIF($E$108:$F1010,"")-COUNT($H$108:$H1010)+1,0)=N1010,"",INDEX(Mal!L$9:L$431,COUNTIF($E$108:$F1010,"")-COUNT($H$108:$H1010)+1,0)),"")</f>
        <v>#N/A</v>
      </c>
      <c r="O1011" s="39" t="e">
        <f>IF($E1011="",IF(INDEX(Mal!M$9:M$431,COUNTIF($E$108:$F1010,"")-COUNT($H$108:$H1010)+1,0)=O1010,"",INDEX(Mal!M$9:M$431,COUNTIF($E$108:$F1010,"")-COUNT($H$108:$H1010)+1,0)),"")</f>
        <v>#N/A</v>
      </c>
      <c r="P1011" s="39" t="e">
        <f>IF($E1011="",IF(INDEX(Mal!N$9:N$431,COUNTIF($E$108:$F1010,"")-COUNT($H$108:$H1010)+1,0)=P1010,"",INDEX(Mal!N$9:N$431,COUNTIF($E$108:$F1010,"")-COUNT($H$108:$H1010)+1,0)),"")</f>
        <v>#N/A</v>
      </c>
      <c r="Q1011" s="39" t="e">
        <f>IF($E1011="",IF(INDEX(Mal!O$9:O$431,COUNTIF($E$108:$F1010,"")-COUNT($H$108:$H1010)+1,0)=Q1010,"",INDEX(Mal!O$9:O$431,COUNTIF($E$108:$F1010,"")-COUNT($H$108:$H1010)+1,0)),"")</f>
        <v>#N/A</v>
      </c>
      <c r="R1011" s="39" t="e">
        <f>IF($E1011="",IF(INDEX(Mal!P$9:P$431,COUNTIF($E$108:$F1010,"")-COUNT($H$108:$H1010)+1,0)=R1010,"",INDEX(Mal!P$9:P$431,COUNTIF($E$108:$F1010,"")-COUNT($H$108:$H1010)+1,0)),"")</f>
        <v>#N/A</v>
      </c>
      <c r="S1011" s="39" t="e">
        <f>IF($E1011="",IF(INDEX(Mal!Q$9:Q$431,COUNTIF($E$108:$F1010,"")-COUNT($H$108:$H1010)+1,0)=S1010,"",INDEX(Mal!Q$9:Q$431,COUNTIF($E$108:$F1010,"")-COUNT($H$108:$H1010)+1,0)),"")</f>
        <v>#N/A</v>
      </c>
      <c r="T1011" s="39" t="e">
        <f>IF($E1011="",IF(INDEX(Mal!R$9:R$431,COUNTIF($E$108:$F1010,"")-COUNT($H$108:$H1010)+1,0)=T1010,"",INDEX(Mal!R$9:R$431,COUNTIF($E$108:$F1010,"")-COUNT($H$108:$H1010)+1,0)),"")</f>
        <v>#N/A</v>
      </c>
      <c r="U1011" s="39" t="e">
        <f>IF($E1011="",IF(INDEX(Mal!S$9:S$431,COUNTIF($E$108:$F1010,"")-COUNT($H$108:$H1010)+1,0)=U1010,"",INDEX(Mal!S$9:S$431,COUNTIF($E$108:$F1010,"")-COUNT($H$108:$H1010)+1,0)),"")</f>
        <v>#N/A</v>
      </c>
      <c r="V1011" s="39" t="e">
        <f t="shared" si="56"/>
        <v>#N/A</v>
      </c>
      <c r="W1011" s="39" t="e">
        <f>IF(IF(AND(E1011="",F1011=""),INDEX(Mal!I$9:I$431,(COUNT($H$108:$H1011)-COUNTIF($V$108:$V1011,"")),0),"")="","",IF(AND(E1011="",F1011=""),INDEX(Mal!I$9:I$431,(COUNT($H$108:$H1011)-COUNTIF($V$108:$V1011,"")),0),""))</f>
        <v>#N/A</v>
      </c>
      <c r="X1011" s="39" t="e">
        <f>IF($E1011="",IF(INDEX(Mal!J$9:J$431,COUNTIF($E$108:$F1010,"")-COUNT($H$108:$H1010)+1,0)=X1010,"",INDEX(Mal!J$9:J$431,COUNTIF($E$108:$F1010,"")-COUNT($H$108:$H1010)+1,0)),"")</f>
        <v>#N/A</v>
      </c>
      <c r="Y1011" s="39" t="e">
        <f>IF(AND(Y1010="",$H1011=$H1010),"",IF(VLOOKUP($H1011,Mal!$A$9:$T$431,20,0)='Sales Orders'!Y1010,"",VLOOKUP($H1011,Mal!$A$9:$T$431,20,0)))</f>
        <v>#N/A</v>
      </c>
      <c r="Z1011" s="39" t="e">
        <f t="shared" si="57"/>
        <v>#N/A</v>
      </c>
    </row>
    <row r="1012" spans="1:26">
      <c r="A1012" t="str">
        <f>IFERROR(IF(VLOOKUP(H1012,Mal!$A$9:$A$431,1,0),"","END"),"END")</f>
        <v>END</v>
      </c>
      <c r="B1012" s="39" t="e">
        <f>IF($E1012="",IF(INDEX(Mal!$D$9:$D$431,COUNTIF($E$108:$F1011,"")-COUNT($H$108:$H1011)+1,0)=B1011,"",INDEX(Mal!$D$9:$D$431,COUNTIF($E$108:$F1011,"")-COUNT($H$108:$H1011)+1,0)),"")</f>
        <v>#N/A</v>
      </c>
      <c r="C1012" s="39" t="e">
        <f t="shared" si="58"/>
        <v>#N/A</v>
      </c>
      <c r="D1012" s="39" t="e">
        <f>IF($E1012="",IF(INDEX(Mal!$F$9:$F$431,COUNTIF($E$108:$F1011,"")-COUNT($H$108:$H1011)+1,0)=D1011,"",INDEX(Mal!$F$9:$F$431,COUNTIF($E$108:$F1011,"")-COUNT($H$108:$H1011)+1,0)),"")</f>
        <v>#N/A</v>
      </c>
      <c r="E1012" s="39" t="e">
        <f>IF(AND(E1011="",$H1012=$H1011),"",IF(VLOOKUP(H1012,Mal!$A$9:$B$431,2,0)='Sales Orders'!E1011,"",VLOOKUP($H1012,Mal!$A$9:$B$431,2,0)))</f>
        <v>#N/A</v>
      </c>
      <c r="F1012" s="39" t="e">
        <f>IF($E1012="",IF(INDEX(Mal!$C$9:$C$431,COUNTIF($E$108:$F1011,"")-COUNT($H$108:$H1011)+1,0)=F1011,"",INDEX(Mal!$C$9:$C$431,COUNTIF($E$108:$F1011,"")-COUNT($H$108:$H1011)+1,0)),"")</f>
        <v>#N/A</v>
      </c>
      <c r="G1012" s="39" t="e">
        <f t="shared" si="59"/>
        <v>#N/A</v>
      </c>
      <c r="H1012" s="39">
        <f>IF(COUNTIF(Mal!$A$9:$A$431,'Sales Orders'!H1011)+COUNTIFS(Mal!$A$9:$A$431,H1011,Mal!$B$9:$B$431,"&lt;&gt;")+COUNTIFS(Mal!$A$9:$A$431,H1011,Mal!$C$9:$C$431,"&lt;&gt;")=COUNTIF('Sales Orders'!$H$108:H1011,'Sales Orders'!H1011),'Sales Orders'!H1011+1,'Sales Orders'!H1011)</f>
        <v>2</v>
      </c>
      <c r="I1012" s="39" t="e">
        <f>IF(E1012="","",IF(Mal!$C$5="","",Mal!$C$5))</f>
        <v>#N/A</v>
      </c>
      <c r="J1012" s="39" t="e">
        <f>IF(AND(J1011="",$H1012=$H1011),"",IF(VLOOKUP($H1012,Mal!$A$9:$H$431,7,0)='Sales Orders'!J1011,"",VLOOKUP($H1012,Mal!$A$9:$H$431,7,0)))</f>
        <v>#N/A</v>
      </c>
      <c r="K1012" s="39" t="e">
        <f>IF(AND(K1011="",$H1012=$H1011),"",IF(VLOOKUP($H1012,Mal!$A$9:$H$431,8,0)='Sales Orders'!K1011,"",VLOOKUP($H1012,Mal!$A$9:$H$431,8,0)))</f>
        <v>#N/A</v>
      </c>
      <c r="L1012" s="39" t="e">
        <f>IF(E1012="","",IF(Mal!$C$6="","",Mal!$C$6))</f>
        <v>#N/A</v>
      </c>
      <c r="M1012" s="39" t="e">
        <f>IF($E1012="",IF(INDEX(Mal!K$9:K$431,COUNTIF($E$108:$F1011,"")-COUNT($H$108:$H1011)+1,0)=M1011,"",INDEX(Mal!K$9:K$431,COUNTIF($E$108:$F1011,"")-COUNT($H$108:$H1011)+1,0)),"")</f>
        <v>#N/A</v>
      </c>
      <c r="N1012" s="39" t="e">
        <f>IF($E1012="",IF(INDEX(Mal!L$9:L$431,COUNTIF($E$108:$F1011,"")-COUNT($H$108:$H1011)+1,0)=N1011,"",INDEX(Mal!L$9:L$431,COUNTIF($E$108:$F1011,"")-COUNT($H$108:$H1011)+1,0)),"")</f>
        <v>#N/A</v>
      </c>
      <c r="O1012" s="39" t="e">
        <f>IF($E1012="",IF(INDEX(Mal!M$9:M$431,COUNTIF($E$108:$F1011,"")-COUNT($H$108:$H1011)+1,0)=O1011,"",INDEX(Mal!M$9:M$431,COUNTIF($E$108:$F1011,"")-COUNT($H$108:$H1011)+1,0)),"")</f>
        <v>#N/A</v>
      </c>
      <c r="P1012" s="39" t="e">
        <f>IF($E1012="",IF(INDEX(Mal!N$9:N$431,COUNTIF($E$108:$F1011,"")-COUNT($H$108:$H1011)+1,0)=P1011,"",INDEX(Mal!N$9:N$431,COUNTIF($E$108:$F1011,"")-COUNT($H$108:$H1011)+1,0)),"")</f>
        <v>#N/A</v>
      </c>
      <c r="Q1012" s="39" t="e">
        <f>IF($E1012="",IF(INDEX(Mal!O$9:O$431,COUNTIF($E$108:$F1011,"")-COUNT($H$108:$H1011)+1,0)=Q1011,"",INDEX(Mal!O$9:O$431,COUNTIF($E$108:$F1011,"")-COUNT($H$108:$H1011)+1,0)),"")</f>
        <v>#N/A</v>
      </c>
      <c r="R1012" s="39" t="e">
        <f>IF($E1012="",IF(INDEX(Mal!P$9:P$431,COUNTIF($E$108:$F1011,"")-COUNT($H$108:$H1011)+1,0)=R1011,"",INDEX(Mal!P$9:P$431,COUNTIF($E$108:$F1011,"")-COUNT($H$108:$H1011)+1,0)),"")</f>
        <v>#N/A</v>
      </c>
      <c r="S1012" s="39" t="e">
        <f>IF($E1012="",IF(INDEX(Mal!Q$9:Q$431,COUNTIF($E$108:$F1011,"")-COUNT($H$108:$H1011)+1,0)=S1011,"",INDEX(Mal!Q$9:Q$431,COUNTIF($E$108:$F1011,"")-COUNT($H$108:$H1011)+1,0)),"")</f>
        <v>#N/A</v>
      </c>
      <c r="T1012" s="39" t="e">
        <f>IF($E1012="",IF(INDEX(Mal!R$9:R$431,COUNTIF($E$108:$F1011,"")-COUNT($H$108:$H1011)+1,0)=T1011,"",INDEX(Mal!R$9:R$431,COUNTIF($E$108:$F1011,"")-COUNT($H$108:$H1011)+1,0)),"")</f>
        <v>#N/A</v>
      </c>
      <c r="U1012" s="39" t="e">
        <f>IF($E1012="",IF(INDEX(Mal!S$9:S$431,COUNTIF($E$108:$F1011,"")-COUNT($H$108:$H1011)+1,0)=U1011,"",INDEX(Mal!S$9:S$431,COUNTIF($E$108:$F1011,"")-COUNT($H$108:$H1011)+1,0)),"")</f>
        <v>#N/A</v>
      </c>
      <c r="V1012" s="39" t="e">
        <f t="shared" si="56"/>
        <v>#N/A</v>
      </c>
      <c r="W1012" s="39" t="e">
        <f>IF(IF(AND(E1012="",F1012=""),INDEX(Mal!I$9:I$431,(COUNT($H$108:$H1012)-COUNTIF($V$108:$V1012,"")),0),"")="","",IF(AND(E1012="",F1012=""),INDEX(Mal!I$9:I$431,(COUNT($H$108:$H1012)-COUNTIF($V$108:$V1012,"")),0),""))</f>
        <v>#N/A</v>
      </c>
      <c r="X1012" s="39" t="e">
        <f>IF($E1012="",IF(INDEX(Mal!J$9:J$431,COUNTIF($E$108:$F1011,"")-COUNT($H$108:$H1011)+1,0)=X1011,"",INDEX(Mal!J$9:J$431,COUNTIF($E$108:$F1011,"")-COUNT($H$108:$H1011)+1,0)),"")</f>
        <v>#N/A</v>
      </c>
      <c r="Y1012" s="39" t="e">
        <f>IF(AND(Y1011="",$H1012=$H1011),"",IF(VLOOKUP($H1012,Mal!$A$9:$T$431,20,0)='Sales Orders'!Y1011,"",VLOOKUP($H1012,Mal!$A$9:$T$431,20,0)))</f>
        <v>#N/A</v>
      </c>
      <c r="Z1012" s="39" t="e">
        <f t="shared" si="57"/>
        <v>#N/A</v>
      </c>
    </row>
    <row r="1013" spans="1:26">
      <c r="A1013" t="str">
        <f>IFERROR(IF(VLOOKUP(H1013,Mal!$A$9:$A$431,1,0),"","END"),"END")</f>
        <v>END</v>
      </c>
      <c r="B1013" s="39" t="e">
        <f>IF($E1013="",IF(INDEX(Mal!$D$9:$D$431,COUNTIF($E$108:$F1012,"")-COUNT($H$108:$H1012)+1,0)=B1012,"",INDEX(Mal!$D$9:$D$431,COUNTIF($E$108:$F1012,"")-COUNT($H$108:$H1012)+1,0)),"")</f>
        <v>#N/A</v>
      </c>
      <c r="C1013" s="39" t="e">
        <f t="shared" si="58"/>
        <v>#N/A</v>
      </c>
      <c r="D1013" s="39" t="e">
        <f>IF($E1013="",IF(INDEX(Mal!$F$9:$F$431,COUNTIF($E$108:$F1012,"")-COUNT($H$108:$H1012)+1,0)=D1012,"",INDEX(Mal!$F$9:$F$431,COUNTIF($E$108:$F1012,"")-COUNT($H$108:$H1012)+1,0)),"")</f>
        <v>#N/A</v>
      </c>
      <c r="E1013" s="39" t="e">
        <f>IF(AND(E1012="",$H1013=$H1012),"",IF(VLOOKUP(H1013,Mal!$A$9:$B$431,2,0)='Sales Orders'!E1012,"",VLOOKUP($H1013,Mal!$A$9:$B$431,2,0)))</f>
        <v>#N/A</v>
      </c>
      <c r="F1013" s="39" t="e">
        <f>IF($E1013="",IF(INDEX(Mal!$C$9:$C$431,COUNTIF($E$108:$F1012,"")-COUNT($H$108:$H1012)+1,0)=F1012,"",INDEX(Mal!$C$9:$C$431,COUNTIF($E$108:$F1012,"")-COUNT($H$108:$H1012)+1,0)),"")</f>
        <v>#N/A</v>
      </c>
      <c r="G1013" s="39" t="e">
        <f t="shared" si="59"/>
        <v>#N/A</v>
      </c>
      <c r="H1013" s="39">
        <f>IF(COUNTIF(Mal!$A$9:$A$431,'Sales Orders'!H1012)+COUNTIFS(Mal!$A$9:$A$431,H1012,Mal!$B$9:$B$431,"&lt;&gt;")+COUNTIFS(Mal!$A$9:$A$431,H1012,Mal!$C$9:$C$431,"&lt;&gt;")=COUNTIF('Sales Orders'!$H$108:H1012,'Sales Orders'!H1012),'Sales Orders'!H1012+1,'Sales Orders'!H1012)</f>
        <v>2</v>
      </c>
      <c r="I1013" s="39" t="e">
        <f>IF(E1013="","",IF(Mal!$C$5="","",Mal!$C$5))</f>
        <v>#N/A</v>
      </c>
      <c r="J1013" s="39" t="e">
        <f>IF(AND(J1012="",$H1013=$H1012),"",IF(VLOOKUP($H1013,Mal!$A$9:$H$431,7,0)='Sales Orders'!J1012,"",VLOOKUP($H1013,Mal!$A$9:$H$431,7,0)))</f>
        <v>#N/A</v>
      </c>
      <c r="K1013" s="39" t="e">
        <f>IF(AND(K1012="",$H1013=$H1012),"",IF(VLOOKUP($H1013,Mal!$A$9:$H$431,8,0)='Sales Orders'!K1012,"",VLOOKUP($H1013,Mal!$A$9:$H$431,8,0)))</f>
        <v>#N/A</v>
      </c>
      <c r="L1013" s="39" t="e">
        <f>IF(E1013="","",IF(Mal!$C$6="","",Mal!$C$6))</f>
        <v>#N/A</v>
      </c>
      <c r="M1013" s="39" t="e">
        <f>IF($E1013="",IF(INDEX(Mal!K$9:K$431,COUNTIF($E$108:$F1012,"")-COUNT($H$108:$H1012)+1,0)=M1012,"",INDEX(Mal!K$9:K$431,COUNTIF($E$108:$F1012,"")-COUNT($H$108:$H1012)+1,0)),"")</f>
        <v>#N/A</v>
      </c>
      <c r="N1013" s="39" t="e">
        <f>IF($E1013="",IF(INDEX(Mal!L$9:L$431,COUNTIF($E$108:$F1012,"")-COUNT($H$108:$H1012)+1,0)=N1012,"",INDEX(Mal!L$9:L$431,COUNTIF($E$108:$F1012,"")-COUNT($H$108:$H1012)+1,0)),"")</f>
        <v>#N/A</v>
      </c>
      <c r="O1013" s="39" t="e">
        <f>IF($E1013="",IF(INDEX(Mal!M$9:M$431,COUNTIF($E$108:$F1012,"")-COUNT($H$108:$H1012)+1,0)=O1012,"",INDEX(Mal!M$9:M$431,COUNTIF($E$108:$F1012,"")-COUNT($H$108:$H1012)+1,0)),"")</f>
        <v>#N/A</v>
      </c>
      <c r="P1013" s="39" t="e">
        <f>IF($E1013="",IF(INDEX(Mal!N$9:N$431,COUNTIF($E$108:$F1012,"")-COUNT($H$108:$H1012)+1,0)=P1012,"",INDEX(Mal!N$9:N$431,COUNTIF($E$108:$F1012,"")-COUNT($H$108:$H1012)+1,0)),"")</f>
        <v>#N/A</v>
      </c>
      <c r="Q1013" s="39" t="e">
        <f>IF($E1013="",IF(INDEX(Mal!O$9:O$431,COUNTIF($E$108:$F1012,"")-COUNT($H$108:$H1012)+1,0)=Q1012,"",INDEX(Mal!O$9:O$431,COUNTIF($E$108:$F1012,"")-COUNT($H$108:$H1012)+1,0)),"")</f>
        <v>#N/A</v>
      </c>
      <c r="R1013" s="39" t="e">
        <f>IF($E1013="",IF(INDEX(Mal!P$9:P$431,COUNTIF($E$108:$F1012,"")-COUNT($H$108:$H1012)+1,0)=R1012,"",INDEX(Mal!P$9:P$431,COUNTIF($E$108:$F1012,"")-COUNT($H$108:$H1012)+1,0)),"")</f>
        <v>#N/A</v>
      </c>
      <c r="S1013" s="39" t="e">
        <f>IF($E1013="",IF(INDEX(Mal!Q$9:Q$431,COUNTIF($E$108:$F1012,"")-COUNT($H$108:$H1012)+1,0)=S1012,"",INDEX(Mal!Q$9:Q$431,COUNTIF($E$108:$F1012,"")-COUNT($H$108:$H1012)+1,0)),"")</f>
        <v>#N/A</v>
      </c>
      <c r="T1013" s="39" t="e">
        <f>IF($E1013="",IF(INDEX(Mal!R$9:R$431,COUNTIF($E$108:$F1012,"")-COUNT($H$108:$H1012)+1,0)=T1012,"",INDEX(Mal!R$9:R$431,COUNTIF($E$108:$F1012,"")-COUNT($H$108:$H1012)+1,0)),"")</f>
        <v>#N/A</v>
      </c>
      <c r="U1013" s="39" t="e">
        <f>IF($E1013="",IF(INDEX(Mal!S$9:S$431,COUNTIF($E$108:$F1012,"")-COUNT($H$108:$H1012)+1,0)=U1012,"",INDEX(Mal!S$9:S$431,COUNTIF($E$108:$F1012,"")-COUNT($H$108:$H1012)+1,0)),"")</f>
        <v>#N/A</v>
      </c>
      <c r="V1013" s="39" t="e">
        <f t="shared" si="56"/>
        <v>#N/A</v>
      </c>
      <c r="W1013" s="39" t="e">
        <f>IF(IF(AND(E1013="",F1013=""),INDEX(Mal!I$9:I$431,(COUNT($H$108:$H1013)-COUNTIF($V$108:$V1013,"")),0),"")="","",IF(AND(E1013="",F1013=""),INDEX(Mal!I$9:I$431,(COUNT($H$108:$H1013)-COUNTIF($V$108:$V1013,"")),0),""))</f>
        <v>#N/A</v>
      </c>
      <c r="X1013" s="39" t="e">
        <f>IF($E1013="",IF(INDEX(Mal!J$9:J$431,COUNTIF($E$108:$F1012,"")-COUNT($H$108:$H1012)+1,0)=X1012,"",INDEX(Mal!J$9:J$431,COUNTIF($E$108:$F1012,"")-COUNT($H$108:$H1012)+1,0)),"")</f>
        <v>#N/A</v>
      </c>
      <c r="Y1013" s="39" t="e">
        <f>IF(AND(Y1012="",$H1013=$H1012),"",IF(VLOOKUP($H1013,Mal!$A$9:$T$431,20,0)='Sales Orders'!Y1012,"",VLOOKUP($H1013,Mal!$A$9:$T$431,20,0)))</f>
        <v>#N/A</v>
      </c>
      <c r="Z1013" s="39" t="e">
        <f t="shared" si="57"/>
        <v>#N/A</v>
      </c>
    </row>
    <row r="1014" spans="1:26">
      <c r="A1014" t="str">
        <f>IFERROR(IF(VLOOKUP(H1014,Mal!$A$9:$A$431,1,0),"","END"),"END")</f>
        <v>END</v>
      </c>
      <c r="B1014" s="39" t="e">
        <f>IF($E1014="",IF(INDEX(Mal!$D$9:$D$431,COUNTIF($E$108:$F1013,"")-COUNT($H$108:$H1013)+1,0)=B1013,"",INDEX(Mal!$D$9:$D$431,COUNTIF($E$108:$F1013,"")-COUNT($H$108:$H1013)+1,0)),"")</f>
        <v>#N/A</v>
      </c>
      <c r="C1014" s="39" t="e">
        <f t="shared" si="58"/>
        <v>#N/A</v>
      </c>
      <c r="D1014" s="39" t="e">
        <f>IF($E1014="",IF(INDEX(Mal!$F$9:$F$431,COUNTIF($E$108:$F1013,"")-COUNT($H$108:$H1013)+1,0)=D1013,"",INDEX(Mal!$F$9:$F$431,COUNTIF($E$108:$F1013,"")-COUNT($H$108:$H1013)+1,0)),"")</f>
        <v>#N/A</v>
      </c>
      <c r="E1014" s="39" t="e">
        <f>IF(AND(E1013="",$H1014=$H1013),"",IF(VLOOKUP(H1014,Mal!$A$9:$B$431,2,0)='Sales Orders'!E1013,"",VLOOKUP($H1014,Mal!$A$9:$B$431,2,0)))</f>
        <v>#N/A</v>
      </c>
      <c r="F1014" s="39" t="e">
        <f>IF($E1014="",IF(INDEX(Mal!$C$9:$C$431,COUNTIF($E$108:$F1013,"")-COUNT($H$108:$H1013)+1,0)=F1013,"",INDEX(Mal!$C$9:$C$431,COUNTIF($E$108:$F1013,"")-COUNT($H$108:$H1013)+1,0)),"")</f>
        <v>#N/A</v>
      </c>
      <c r="G1014" s="39" t="e">
        <f t="shared" si="59"/>
        <v>#N/A</v>
      </c>
      <c r="H1014" s="39">
        <f>IF(COUNTIF(Mal!$A$9:$A$431,'Sales Orders'!H1013)+COUNTIFS(Mal!$A$9:$A$431,H1013,Mal!$B$9:$B$431,"&lt;&gt;")+COUNTIFS(Mal!$A$9:$A$431,H1013,Mal!$C$9:$C$431,"&lt;&gt;")=COUNTIF('Sales Orders'!$H$108:H1013,'Sales Orders'!H1013),'Sales Orders'!H1013+1,'Sales Orders'!H1013)</f>
        <v>2</v>
      </c>
      <c r="I1014" s="39" t="e">
        <f>IF(E1014="","",IF(Mal!$C$5="","",Mal!$C$5))</f>
        <v>#N/A</v>
      </c>
      <c r="J1014" s="39" t="e">
        <f>IF(AND(J1013="",$H1014=$H1013),"",IF(VLOOKUP($H1014,Mal!$A$9:$H$431,7,0)='Sales Orders'!J1013,"",VLOOKUP($H1014,Mal!$A$9:$H$431,7,0)))</f>
        <v>#N/A</v>
      </c>
      <c r="K1014" s="39" t="e">
        <f>IF(AND(K1013="",$H1014=$H1013),"",IF(VLOOKUP($H1014,Mal!$A$9:$H$431,8,0)='Sales Orders'!K1013,"",VLOOKUP($H1014,Mal!$A$9:$H$431,8,0)))</f>
        <v>#N/A</v>
      </c>
      <c r="L1014" s="39" t="e">
        <f>IF(E1014="","",IF(Mal!$C$6="","",Mal!$C$6))</f>
        <v>#N/A</v>
      </c>
      <c r="M1014" s="39" t="e">
        <f>IF($E1014="",IF(INDEX(Mal!K$9:K$431,COUNTIF($E$108:$F1013,"")-COUNT($H$108:$H1013)+1,0)=M1013,"",INDEX(Mal!K$9:K$431,COUNTIF($E$108:$F1013,"")-COUNT($H$108:$H1013)+1,0)),"")</f>
        <v>#N/A</v>
      </c>
      <c r="N1014" s="39" t="e">
        <f>IF($E1014="",IF(INDEX(Mal!L$9:L$431,COUNTIF($E$108:$F1013,"")-COUNT($H$108:$H1013)+1,0)=N1013,"",INDEX(Mal!L$9:L$431,COUNTIF($E$108:$F1013,"")-COUNT($H$108:$H1013)+1,0)),"")</f>
        <v>#N/A</v>
      </c>
      <c r="O1014" s="39" t="e">
        <f>IF($E1014="",IF(INDEX(Mal!M$9:M$431,COUNTIF($E$108:$F1013,"")-COUNT($H$108:$H1013)+1,0)=O1013,"",INDEX(Mal!M$9:M$431,COUNTIF($E$108:$F1013,"")-COUNT($H$108:$H1013)+1,0)),"")</f>
        <v>#N/A</v>
      </c>
      <c r="P1014" s="39" t="e">
        <f>IF($E1014="",IF(INDEX(Mal!N$9:N$431,COUNTIF($E$108:$F1013,"")-COUNT($H$108:$H1013)+1,0)=P1013,"",INDEX(Mal!N$9:N$431,COUNTIF($E$108:$F1013,"")-COUNT($H$108:$H1013)+1,0)),"")</f>
        <v>#N/A</v>
      </c>
      <c r="Q1014" s="39" t="e">
        <f>IF($E1014="",IF(INDEX(Mal!O$9:O$431,COUNTIF($E$108:$F1013,"")-COUNT($H$108:$H1013)+1,0)=Q1013,"",INDEX(Mal!O$9:O$431,COUNTIF($E$108:$F1013,"")-COUNT($H$108:$H1013)+1,0)),"")</f>
        <v>#N/A</v>
      </c>
      <c r="R1014" s="39" t="e">
        <f>IF($E1014="",IF(INDEX(Mal!P$9:P$431,COUNTIF($E$108:$F1013,"")-COUNT($H$108:$H1013)+1,0)=R1013,"",INDEX(Mal!P$9:P$431,COUNTIF($E$108:$F1013,"")-COUNT($H$108:$H1013)+1,0)),"")</f>
        <v>#N/A</v>
      </c>
      <c r="S1014" s="39" t="e">
        <f>IF($E1014="",IF(INDEX(Mal!Q$9:Q$431,COUNTIF($E$108:$F1013,"")-COUNT($H$108:$H1013)+1,0)=S1013,"",INDEX(Mal!Q$9:Q$431,COUNTIF($E$108:$F1013,"")-COUNT($H$108:$H1013)+1,0)),"")</f>
        <v>#N/A</v>
      </c>
      <c r="T1014" s="39" t="e">
        <f>IF($E1014="",IF(INDEX(Mal!R$9:R$431,COUNTIF($E$108:$F1013,"")-COUNT($H$108:$H1013)+1,0)=T1013,"",INDEX(Mal!R$9:R$431,COUNTIF($E$108:$F1013,"")-COUNT($H$108:$H1013)+1,0)),"")</f>
        <v>#N/A</v>
      </c>
      <c r="U1014" s="39" t="e">
        <f>IF($E1014="",IF(INDEX(Mal!S$9:S$431,COUNTIF($E$108:$F1013,"")-COUNT($H$108:$H1013)+1,0)=U1013,"",INDEX(Mal!S$9:S$431,COUNTIF($E$108:$F1013,"")-COUNT($H$108:$H1013)+1,0)),"")</f>
        <v>#N/A</v>
      </c>
      <c r="V1014" s="39" t="e">
        <f t="shared" si="56"/>
        <v>#N/A</v>
      </c>
      <c r="W1014" s="39" t="e">
        <f>IF(IF(AND(E1014="",F1014=""),INDEX(Mal!I$9:I$431,(COUNT($H$108:$H1014)-COUNTIF($V$108:$V1014,"")),0),"")="","",IF(AND(E1014="",F1014=""),INDEX(Mal!I$9:I$431,(COUNT($H$108:$H1014)-COUNTIF($V$108:$V1014,"")),0),""))</f>
        <v>#N/A</v>
      </c>
      <c r="X1014" s="39" t="e">
        <f>IF($E1014="",IF(INDEX(Mal!J$9:J$431,COUNTIF($E$108:$F1013,"")-COUNT($H$108:$H1013)+1,0)=X1013,"",INDEX(Mal!J$9:J$431,COUNTIF($E$108:$F1013,"")-COUNT($H$108:$H1013)+1,0)),"")</f>
        <v>#N/A</v>
      </c>
      <c r="Y1014" s="39" t="e">
        <f>IF(AND(Y1013="",$H1014=$H1013),"",IF(VLOOKUP($H1014,Mal!$A$9:$T$431,20,0)='Sales Orders'!Y1013,"",VLOOKUP($H1014,Mal!$A$9:$T$431,20,0)))</f>
        <v>#N/A</v>
      </c>
      <c r="Z1014" s="39" t="e">
        <f t="shared" si="57"/>
        <v>#N/A</v>
      </c>
    </row>
    <row r="1015" spans="1:26">
      <c r="A1015" t="str">
        <f>IFERROR(IF(VLOOKUP(H1015,Mal!$A$9:$A$431,1,0),"","END"),"END")</f>
        <v>END</v>
      </c>
      <c r="B1015" s="39" t="e">
        <f>IF($E1015="",IF(INDEX(Mal!$D$9:$D$431,COUNTIF($E$108:$F1014,"")-COUNT($H$108:$H1014)+1,0)=B1014,"",INDEX(Mal!$D$9:$D$431,COUNTIF($E$108:$F1014,"")-COUNT($H$108:$H1014)+1,0)),"")</f>
        <v>#N/A</v>
      </c>
      <c r="C1015" s="39" t="e">
        <f t="shared" si="58"/>
        <v>#N/A</v>
      </c>
      <c r="D1015" s="39" t="e">
        <f>IF($E1015="",IF(INDEX(Mal!$F$9:$F$431,COUNTIF($E$108:$F1014,"")-COUNT($H$108:$H1014)+1,0)=D1014,"",INDEX(Mal!$F$9:$F$431,COUNTIF($E$108:$F1014,"")-COUNT($H$108:$H1014)+1,0)),"")</f>
        <v>#N/A</v>
      </c>
      <c r="E1015" s="39" t="e">
        <f>IF(AND(E1014="",$H1015=$H1014),"",IF(VLOOKUP(H1015,Mal!$A$9:$B$431,2,0)='Sales Orders'!E1014,"",VLOOKUP($H1015,Mal!$A$9:$B$431,2,0)))</f>
        <v>#N/A</v>
      </c>
      <c r="F1015" s="39" t="e">
        <f>IF($E1015="",IF(INDEX(Mal!$C$9:$C$431,COUNTIF($E$108:$F1014,"")-COUNT($H$108:$H1014)+1,0)=F1014,"",INDEX(Mal!$C$9:$C$431,COUNTIF($E$108:$F1014,"")-COUNT($H$108:$H1014)+1,0)),"")</f>
        <v>#N/A</v>
      </c>
      <c r="G1015" s="39" t="e">
        <f t="shared" si="59"/>
        <v>#N/A</v>
      </c>
      <c r="H1015" s="39">
        <f>IF(COUNTIF(Mal!$A$9:$A$431,'Sales Orders'!H1014)+COUNTIFS(Mal!$A$9:$A$431,H1014,Mal!$B$9:$B$431,"&lt;&gt;")+COUNTIFS(Mal!$A$9:$A$431,H1014,Mal!$C$9:$C$431,"&lt;&gt;")=COUNTIF('Sales Orders'!$H$108:H1014,'Sales Orders'!H1014),'Sales Orders'!H1014+1,'Sales Orders'!H1014)</f>
        <v>2</v>
      </c>
      <c r="I1015" s="39" t="e">
        <f>IF(E1015="","",IF(Mal!$C$5="","",Mal!$C$5))</f>
        <v>#N/A</v>
      </c>
      <c r="J1015" s="39" t="e">
        <f>IF(AND(J1014="",$H1015=$H1014),"",IF(VLOOKUP($H1015,Mal!$A$9:$H$431,7,0)='Sales Orders'!J1014,"",VLOOKUP($H1015,Mal!$A$9:$H$431,7,0)))</f>
        <v>#N/A</v>
      </c>
      <c r="K1015" s="39" t="e">
        <f>IF(AND(K1014="",$H1015=$H1014),"",IF(VLOOKUP($H1015,Mal!$A$9:$H$431,8,0)='Sales Orders'!K1014,"",VLOOKUP($H1015,Mal!$A$9:$H$431,8,0)))</f>
        <v>#N/A</v>
      </c>
      <c r="L1015" s="39" t="e">
        <f>IF(E1015="","",IF(Mal!$C$6="","",Mal!$C$6))</f>
        <v>#N/A</v>
      </c>
      <c r="M1015" s="39" t="e">
        <f>IF($E1015="",IF(INDEX(Mal!K$9:K$431,COUNTIF($E$108:$F1014,"")-COUNT($H$108:$H1014)+1,0)=M1014,"",INDEX(Mal!K$9:K$431,COUNTIF($E$108:$F1014,"")-COUNT($H$108:$H1014)+1,0)),"")</f>
        <v>#N/A</v>
      </c>
      <c r="N1015" s="39" t="e">
        <f>IF($E1015="",IF(INDEX(Mal!L$9:L$431,COUNTIF($E$108:$F1014,"")-COUNT($H$108:$H1014)+1,0)=N1014,"",INDEX(Mal!L$9:L$431,COUNTIF($E$108:$F1014,"")-COUNT($H$108:$H1014)+1,0)),"")</f>
        <v>#N/A</v>
      </c>
      <c r="O1015" s="39" t="e">
        <f>IF($E1015="",IF(INDEX(Mal!M$9:M$431,COUNTIF($E$108:$F1014,"")-COUNT($H$108:$H1014)+1,0)=O1014,"",INDEX(Mal!M$9:M$431,COUNTIF($E$108:$F1014,"")-COUNT($H$108:$H1014)+1,0)),"")</f>
        <v>#N/A</v>
      </c>
      <c r="P1015" s="39" t="e">
        <f>IF($E1015="",IF(INDEX(Mal!N$9:N$431,COUNTIF($E$108:$F1014,"")-COUNT($H$108:$H1014)+1,0)=P1014,"",INDEX(Mal!N$9:N$431,COUNTIF($E$108:$F1014,"")-COUNT($H$108:$H1014)+1,0)),"")</f>
        <v>#N/A</v>
      </c>
      <c r="Q1015" s="39" t="e">
        <f>IF($E1015="",IF(INDEX(Mal!O$9:O$431,COUNTIF($E$108:$F1014,"")-COUNT($H$108:$H1014)+1,0)=Q1014,"",INDEX(Mal!O$9:O$431,COUNTIF($E$108:$F1014,"")-COUNT($H$108:$H1014)+1,0)),"")</f>
        <v>#N/A</v>
      </c>
      <c r="R1015" s="39" t="e">
        <f>IF($E1015="",IF(INDEX(Mal!P$9:P$431,COUNTIF($E$108:$F1014,"")-COUNT($H$108:$H1014)+1,0)=R1014,"",INDEX(Mal!P$9:P$431,COUNTIF($E$108:$F1014,"")-COUNT($H$108:$H1014)+1,0)),"")</f>
        <v>#N/A</v>
      </c>
      <c r="S1015" s="39" t="e">
        <f>IF($E1015="",IF(INDEX(Mal!Q$9:Q$431,COUNTIF($E$108:$F1014,"")-COUNT($H$108:$H1014)+1,0)=S1014,"",INDEX(Mal!Q$9:Q$431,COUNTIF($E$108:$F1014,"")-COUNT($H$108:$H1014)+1,0)),"")</f>
        <v>#N/A</v>
      </c>
      <c r="T1015" s="39" t="e">
        <f>IF($E1015="",IF(INDEX(Mal!R$9:R$431,COUNTIF($E$108:$F1014,"")-COUNT($H$108:$H1014)+1,0)=T1014,"",INDEX(Mal!R$9:R$431,COUNTIF($E$108:$F1014,"")-COUNT($H$108:$H1014)+1,0)),"")</f>
        <v>#N/A</v>
      </c>
      <c r="U1015" s="39" t="e">
        <f>IF($E1015="",IF(INDEX(Mal!S$9:S$431,COUNTIF($E$108:$F1014,"")-COUNT($H$108:$H1014)+1,0)=U1014,"",INDEX(Mal!S$9:S$431,COUNTIF($E$108:$F1014,"")-COUNT($H$108:$H1014)+1,0)),"")</f>
        <v>#N/A</v>
      </c>
      <c r="V1015" s="39" t="e">
        <f t="shared" si="56"/>
        <v>#N/A</v>
      </c>
      <c r="W1015" s="39" t="e">
        <f>IF(IF(AND(E1015="",F1015=""),INDEX(Mal!I$9:I$431,(COUNT($H$108:$H1015)-COUNTIF($V$108:$V1015,"")),0),"")="","",IF(AND(E1015="",F1015=""),INDEX(Mal!I$9:I$431,(COUNT($H$108:$H1015)-COUNTIF($V$108:$V1015,"")),0),""))</f>
        <v>#N/A</v>
      </c>
      <c r="X1015" s="39" t="e">
        <f>IF($E1015="",IF(INDEX(Mal!J$9:J$431,COUNTIF($E$108:$F1014,"")-COUNT($H$108:$H1014)+1,0)=X1014,"",INDEX(Mal!J$9:J$431,COUNTIF($E$108:$F1014,"")-COUNT($H$108:$H1014)+1,0)),"")</f>
        <v>#N/A</v>
      </c>
      <c r="Y1015" s="39" t="e">
        <f>IF(AND(Y1014="",$H1015=$H1014),"",IF(VLOOKUP($H1015,Mal!$A$9:$T$431,20,0)='Sales Orders'!Y1014,"",VLOOKUP($H1015,Mal!$A$9:$T$431,20,0)))</f>
        <v>#N/A</v>
      </c>
      <c r="Z1015" s="39" t="e">
        <f t="shared" si="57"/>
        <v>#N/A</v>
      </c>
    </row>
    <row r="1016" spans="1:26">
      <c r="A1016" t="str">
        <f>IFERROR(IF(VLOOKUP(H1016,Mal!$A$9:$A$431,1,0),"","END"),"END")</f>
        <v>END</v>
      </c>
      <c r="B1016" s="39" t="e">
        <f>IF($E1016="",IF(INDEX(Mal!$D$9:$D$431,COUNTIF($E$108:$F1015,"")-COUNT($H$108:$H1015)+1,0)=B1015,"",INDEX(Mal!$D$9:$D$431,COUNTIF($E$108:$F1015,"")-COUNT($H$108:$H1015)+1,0)),"")</f>
        <v>#N/A</v>
      </c>
      <c r="C1016" s="39" t="e">
        <f t="shared" si="58"/>
        <v>#N/A</v>
      </c>
      <c r="D1016" s="39" t="e">
        <f>IF($E1016="",IF(INDEX(Mal!$F$9:$F$431,COUNTIF($E$108:$F1015,"")-COUNT($H$108:$H1015)+1,0)=D1015,"",INDEX(Mal!$F$9:$F$431,COUNTIF($E$108:$F1015,"")-COUNT($H$108:$H1015)+1,0)),"")</f>
        <v>#N/A</v>
      </c>
      <c r="E1016" s="39" t="e">
        <f>IF(AND(E1015="",$H1016=$H1015),"",IF(VLOOKUP(H1016,Mal!$A$9:$B$431,2,0)='Sales Orders'!E1015,"",VLOOKUP($H1016,Mal!$A$9:$B$431,2,0)))</f>
        <v>#N/A</v>
      </c>
      <c r="F1016" s="39" t="e">
        <f>IF($E1016="",IF(INDEX(Mal!$C$9:$C$431,COUNTIF($E$108:$F1015,"")-COUNT($H$108:$H1015)+1,0)=F1015,"",INDEX(Mal!$C$9:$C$431,COUNTIF($E$108:$F1015,"")-COUNT($H$108:$H1015)+1,0)),"")</f>
        <v>#N/A</v>
      </c>
      <c r="G1016" s="39" t="e">
        <f t="shared" si="59"/>
        <v>#N/A</v>
      </c>
      <c r="H1016" s="39">
        <f>IF(COUNTIF(Mal!$A$9:$A$431,'Sales Orders'!H1015)+COUNTIFS(Mal!$A$9:$A$431,H1015,Mal!$B$9:$B$431,"&lt;&gt;")+COUNTIFS(Mal!$A$9:$A$431,H1015,Mal!$C$9:$C$431,"&lt;&gt;")=COUNTIF('Sales Orders'!$H$108:H1015,'Sales Orders'!H1015),'Sales Orders'!H1015+1,'Sales Orders'!H1015)</f>
        <v>2</v>
      </c>
      <c r="I1016" s="39" t="e">
        <f>IF(E1016="","",IF(Mal!$C$5="","",Mal!$C$5))</f>
        <v>#N/A</v>
      </c>
      <c r="J1016" s="39" t="e">
        <f>IF(AND(J1015="",$H1016=$H1015),"",IF(VLOOKUP($H1016,Mal!$A$9:$H$431,7,0)='Sales Orders'!J1015,"",VLOOKUP($H1016,Mal!$A$9:$H$431,7,0)))</f>
        <v>#N/A</v>
      </c>
      <c r="K1016" s="39" t="e">
        <f>IF(AND(K1015="",$H1016=$H1015),"",IF(VLOOKUP($H1016,Mal!$A$9:$H$431,8,0)='Sales Orders'!K1015,"",VLOOKUP($H1016,Mal!$A$9:$H$431,8,0)))</f>
        <v>#N/A</v>
      </c>
      <c r="L1016" s="39" t="e">
        <f>IF(E1016="","",IF(Mal!$C$6="","",Mal!$C$6))</f>
        <v>#N/A</v>
      </c>
      <c r="M1016" s="39" t="e">
        <f>IF($E1016="",IF(INDEX(Mal!K$9:K$431,COUNTIF($E$108:$F1015,"")-COUNT($H$108:$H1015)+1,0)=M1015,"",INDEX(Mal!K$9:K$431,COUNTIF($E$108:$F1015,"")-COUNT($H$108:$H1015)+1,0)),"")</f>
        <v>#N/A</v>
      </c>
      <c r="N1016" s="39" t="e">
        <f>IF($E1016="",IF(INDEX(Mal!L$9:L$431,COUNTIF($E$108:$F1015,"")-COUNT($H$108:$H1015)+1,0)=N1015,"",INDEX(Mal!L$9:L$431,COUNTIF($E$108:$F1015,"")-COUNT($H$108:$H1015)+1,0)),"")</f>
        <v>#N/A</v>
      </c>
      <c r="O1016" s="39" t="e">
        <f>IF($E1016="",IF(INDEX(Mal!M$9:M$431,COUNTIF($E$108:$F1015,"")-COUNT($H$108:$H1015)+1,0)=O1015,"",INDEX(Mal!M$9:M$431,COUNTIF($E$108:$F1015,"")-COUNT($H$108:$H1015)+1,0)),"")</f>
        <v>#N/A</v>
      </c>
      <c r="P1016" s="39" t="e">
        <f>IF($E1016="",IF(INDEX(Mal!N$9:N$431,COUNTIF($E$108:$F1015,"")-COUNT($H$108:$H1015)+1,0)=P1015,"",INDEX(Mal!N$9:N$431,COUNTIF($E$108:$F1015,"")-COUNT($H$108:$H1015)+1,0)),"")</f>
        <v>#N/A</v>
      </c>
      <c r="Q1016" s="39" t="e">
        <f>IF($E1016="",IF(INDEX(Mal!O$9:O$431,COUNTIF($E$108:$F1015,"")-COUNT($H$108:$H1015)+1,0)=Q1015,"",INDEX(Mal!O$9:O$431,COUNTIF($E$108:$F1015,"")-COUNT($H$108:$H1015)+1,0)),"")</f>
        <v>#N/A</v>
      </c>
      <c r="R1016" s="39" t="e">
        <f>IF($E1016="",IF(INDEX(Mal!P$9:P$431,COUNTIF($E$108:$F1015,"")-COUNT($H$108:$H1015)+1,0)=R1015,"",INDEX(Mal!P$9:P$431,COUNTIF($E$108:$F1015,"")-COUNT($H$108:$H1015)+1,0)),"")</f>
        <v>#N/A</v>
      </c>
      <c r="S1016" s="39" t="e">
        <f>IF($E1016="",IF(INDEX(Mal!Q$9:Q$431,COUNTIF($E$108:$F1015,"")-COUNT($H$108:$H1015)+1,0)=S1015,"",INDEX(Mal!Q$9:Q$431,COUNTIF($E$108:$F1015,"")-COUNT($H$108:$H1015)+1,0)),"")</f>
        <v>#N/A</v>
      </c>
      <c r="T1016" s="39" t="e">
        <f>IF($E1016="",IF(INDEX(Mal!R$9:R$431,COUNTIF($E$108:$F1015,"")-COUNT($H$108:$H1015)+1,0)=T1015,"",INDEX(Mal!R$9:R$431,COUNTIF($E$108:$F1015,"")-COUNT($H$108:$H1015)+1,0)),"")</f>
        <v>#N/A</v>
      </c>
      <c r="U1016" s="39" t="e">
        <f>IF($E1016="",IF(INDEX(Mal!S$9:S$431,COUNTIF($E$108:$F1015,"")-COUNT($H$108:$H1015)+1,0)=U1015,"",INDEX(Mal!S$9:S$431,COUNTIF($E$108:$F1015,"")-COUNT($H$108:$H1015)+1,0)),"")</f>
        <v>#N/A</v>
      </c>
      <c r="V1016" s="39" t="e">
        <f t="shared" si="56"/>
        <v>#N/A</v>
      </c>
      <c r="W1016" s="39" t="e">
        <f>IF(IF(AND(E1016="",F1016=""),INDEX(Mal!I$9:I$431,(COUNT($H$108:$H1016)-COUNTIF($V$108:$V1016,"")),0),"")="","",IF(AND(E1016="",F1016=""),INDEX(Mal!I$9:I$431,(COUNT($H$108:$H1016)-COUNTIF($V$108:$V1016,"")),0),""))</f>
        <v>#N/A</v>
      </c>
      <c r="X1016" s="39" t="e">
        <f>IF($E1016="",IF(INDEX(Mal!J$9:J$431,COUNTIF($E$108:$F1015,"")-COUNT($H$108:$H1015)+1,0)=X1015,"",INDEX(Mal!J$9:J$431,COUNTIF($E$108:$F1015,"")-COUNT($H$108:$H1015)+1,0)),"")</f>
        <v>#N/A</v>
      </c>
      <c r="Y1016" s="39" t="e">
        <f>IF(AND(Y1015="",$H1016=$H1015),"",IF(VLOOKUP($H1016,Mal!$A$9:$T$431,20,0)='Sales Orders'!Y1015,"",VLOOKUP($H1016,Mal!$A$9:$T$431,20,0)))</f>
        <v>#N/A</v>
      </c>
      <c r="Z1016" s="39" t="e">
        <f t="shared" si="57"/>
        <v>#N/A</v>
      </c>
    </row>
    <row r="1017" spans="1:26">
      <c r="A1017" t="str">
        <f>IFERROR(IF(VLOOKUP(H1017,Mal!$A$9:$A$431,1,0),"","END"),"END")</f>
        <v>END</v>
      </c>
      <c r="B1017" s="39" t="e">
        <f>IF($E1017="",IF(INDEX(Mal!$D$9:$D$431,COUNTIF($E$108:$F1016,"")-COUNT($H$108:$H1016)+1,0)=B1016,"",INDEX(Mal!$D$9:$D$431,COUNTIF($E$108:$F1016,"")-COUNT($H$108:$H1016)+1,0)),"")</f>
        <v>#N/A</v>
      </c>
      <c r="C1017" s="39" t="e">
        <f t="shared" si="58"/>
        <v>#N/A</v>
      </c>
      <c r="D1017" s="39" t="e">
        <f>IF($E1017="",IF(INDEX(Mal!$F$9:$F$431,COUNTIF($E$108:$F1016,"")-COUNT($H$108:$H1016)+1,0)=D1016,"",INDEX(Mal!$F$9:$F$431,COUNTIF($E$108:$F1016,"")-COUNT($H$108:$H1016)+1,0)),"")</f>
        <v>#N/A</v>
      </c>
      <c r="E1017" s="39" t="e">
        <f>IF(AND(E1016="",$H1017=$H1016),"",IF(VLOOKUP(H1017,Mal!$A$9:$B$431,2,0)='Sales Orders'!E1016,"",VLOOKUP($H1017,Mal!$A$9:$B$431,2,0)))</f>
        <v>#N/A</v>
      </c>
      <c r="F1017" s="39" t="e">
        <f>IF($E1017="",IF(INDEX(Mal!$C$9:$C$431,COUNTIF($E$108:$F1016,"")-COUNT($H$108:$H1016)+1,0)=F1016,"",INDEX(Mal!$C$9:$C$431,COUNTIF($E$108:$F1016,"")-COUNT($H$108:$H1016)+1,0)),"")</f>
        <v>#N/A</v>
      </c>
      <c r="G1017" s="39" t="e">
        <f t="shared" si="59"/>
        <v>#N/A</v>
      </c>
      <c r="H1017" s="39">
        <f>IF(COUNTIF(Mal!$A$9:$A$431,'Sales Orders'!H1016)+COUNTIFS(Mal!$A$9:$A$431,H1016,Mal!$B$9:$B$431,"&lt;&gt;")+COUNTIFS(Mal!$A$9:$A$431,H1016,Mal!$C$9:$C$431,"&lt;&gt;")=COUNTIF('Sales Orders'!$H$108:H1016,'Sales Orders'!H1016),'Sales Orders'!H1016+1,'Sales Orders'!H1016)</f>
        <v>2</v>
      </c>
      <c r="I1017" s="39" t="e">
        <f>IF(E1017="","",IF(Mal!$C$5="","",Mal!$C$5))</f>
        <v>#N/A</v>
      </c>
      <c r="J1017" s="39" t="e">
        <f>IF(AND(J1016="",$H1017=$H1016),"",IF(VLOOKUP($H1017,Mal!$A$9:$H$431,7,0)='Sales Orders'!J1016,"",VLOOKUP($H1017,Mal!$A$9:$H$431,7,0)))</f>
        <v>#N/A</v>
      </c>
      <c r="K1017" s="39" t="e">
        <f>IF(AND(K1016="",$H1017=$H1016),"",IF(VLOOKUP($H1017,Mal!$A$9:$H$431,8,0)='Sales Orders'!K1016,"",VLOOKUP($H1017,Mal!$A$9:$H$431,8,0)))</f>
        <v>#N/A</v>
      </c>
      <c r="L1017" s="39" t="e">
        <f>IF(E1017="","",IF(Mal!$C$6="","",Mal!$C$6))</f>
        <v>#N/A</v>
      </c>
      <c r="M1017" s="39" t="e">
        <f>IF($E1017="",IF(INDEX(Mal!K$9:K$431,COUNTIF($E$108:$F1016,"")-COUNT($H$108:$H1016)+1,0)=M1016,"",INDEX(Mal!K$9:K$431,COUNTIF($E$108:$F1016,"")-COUNT($H$108:$H1016)+1,0)),"")</f>
        <v>#N/A</v>
      </c>
      <c r="N1017" s="39" t="e">
        <f>IF($E1017="",IF(INDEX(Mal!L$9:L$431,COUNTIF($E$108:$F1016,"")-COUNT($H$108:$H1016)+1,0)=N1016,"",INDEX(Mal!L$9:L$431,COUNTIF($E$108:$F1016,"")-COUNT($H$108:$H1016)+1,0)),"")</f>
        <v>#N/A</v>
      </c>
      <c r="O1017" s="39" t="e">
        <f>IF($E1017="",IF(INDEX(Mal!M$9:M$431,COUNTIF($E$108:$F1016,"")-COUNT($H$108:$H1016)+1,0)=O1016,"",INDEX(Mal!M$9:M$431,COUNTIF($E$108:$F1016,"")-COUNT($H$108:$H1016)+1,0)),"")</f>
        <v>#N/A</v>
      </c>
      <c r="P1017" s="39" t="e">
        <f>IF($E1017="",IF(INDEX(Mal!N$9:N$431,COUNTIF($E$108:$F1016,"")-COUNT($H$108:$H1016)+1,0)=P1016,"",INDEX(Mal!N$9:N$431,COUNTIF($E$108:$F1016,"")-COUNT($H$108:$H1016)+1,0)),"")</f>
        <v>#N/A</v>
      </c>
      <c r="Q1017" s="39" t="e">
        <f>IF($E1017="",IF(INDEX(Mal!O$9:O$431,COUNTIF($E$108:$F1016,"")-COUNT($H$108:$H1016)+1,0)=Q1016,"",INDEX(Mal!O$9:O$431,COUNTIF($E$108:$F1016,"")-COUNT($H$108:$H1016)+1,0)),"")</f>
        <v>#N/A</v>
      </c>
      <c r="R1017" s="39" t="e">
        <f>IF($E1017="",IF(INDEX(Mal!P$9:P$431,COUNTIF($E$108:$F1016,"")-COUNT($H$108:$H1016)+1,0)=R1016,"",INDEX(Mal!P$9:P$431,COUNTIF($E$108:$F1016,"")-COUNT($H$108:$H1016)+1,0)),"")</f>
        <v>#N/A</v>
      </c>
      <c r="S1017" s="39" t="e">
        <f>IF($E1017="",IF(INDEX(Mal!Q$9:Q$431,COUNTIF($E$108:$F1016,"")-COUNT($H$108:$H1016)+1,0)=S1016,"",INDEX(Mal!Q$9:Q$431,COUNTIF($E$108:$F1016,"")-COUNT($H$108:$H1016)+1,0)),"")</f>
        <v>#N/A</v>
      </c>
      <c r="T1017" s="39" t="e">
        <f>IF($E1017="",IF(INDEX(Mal!R$9:R$431,COUNTIF($E$108:$F1016,"")-COUNT($H$108:$H1016)+1,0)=T1016,"",INDEX(Mal!R$9:R$431,COUNTIF($E$108:$F1016,"")-COUNT($H$108:$H1016)+1,0)),"")</f>
        <v>#N/A</v>
      </c>
      <c r="U1017" s="39" t="e">
        <f>IF($E1017="",IF(INDEX(Mal!S$9:S$431,COUNTIF($E$108:$F1016,"")-COUNT($H$108:$H1016)+1,0)=U1016,"",INDEX(Mal!S$9:S$431,COUNTIF($E$108:$F1016,"")-COUNT($H$108:$H1016)+1,0)),"")</f>
        <v>#N/A</v>
      </c>
      <c r="V1017" s="39" t="e">
        <f t="shared" si="56"/>
        <v>#N/A</v>
      </c>
      <c r="W1017" s="39" t="e">
        <f>IF(IF(AND(E1017="",F1017=""),INDEX(Mal!I$9:I$431,(COUNT($H$108:$H1017)-COUNTIF($V$108:$V1017,"")),0),"")="","",IF(AND(E1017="",F1017=""),INDEX(Mal!I$9:I$431,(COUNT($H$108:$H1017)-COUNTIF($V$108:$V1017,"")),0),""))</f>
        <v>#N/A</v>
      </c>
      <c r="X1017" s="39" t="e">
        <f>IF($E1017="",IF(INDEX(Mal!J$9:J$431,COUNTIF($E$108:$F1016,"")-COUNT($H$108:$H1016)+1,0)=X1016,"",INDEX(Mal!J$9:J$431,COUNTIF($E$108:$F1016,"")-COUNT($H$108:$H1016)+1,0)),"")</f>
        <v>#N/A</v>
      </c>
      <c r="Y1017" s="39" t="e">
        <f>IF(AND(Y1016="",$H1017=$H1016),"",IF(VLOOKUP($H1017,Mal!$A$9:$T$431,20,0)='Sales Orders'!Y1016,"",VLOOKUP($H1017,Mal!$A$9:$T$431,20,0)))</f>
        <v>#N/A</v>
      </c>
      <c r="Z1017" s="39" t="e">
        <f t="shared" si="57"/>
        <v>#N/A</v>
      </c>
    </row>
    <row r="1018" spans="1:26">
      <c r="A1018" t="str">
        <f>IFERROR(IF(VLOOKUP(H1018,Mal!$A$9:$A$431,1,0),"","END"),"END")</f>
        <v>END</v>
      </c>
      <c r="B1018" s="39" t="e">
        <f>IF($E1018="",IF(INDEX(Mal!$D$9:$D$431,COUNTIF($E$108:$F1017,"")-COUNT($H$108:$H1017)+1,0)=B1017,"",INDEX(Mal!$D$9:$D$431,COUNTIF($E$108:$F1017,"")-COUNT($H$108:$H1017)+1,0)),"")</f>
        <v>#N/A</v>
      </c>
      <c r="C1018" s="39" t="e">
        <f t="shared" si="58"/>
        <v>#N/A</v>
      </c>
      <c r="D1018" s="39" t="e">
        <f>IF($E1018="",IF(INDEX(Mal!$F$9:$F$431,COUNTIF($E$108:$F1017,"")-COUNT($H$108:$H1017)+1,0)=D1017,"",INDEX(Mal!$F$9:$F$431,COUNTIF($E$108:$F1017,"")-COUNT($H$108:$H1017)+1,0)),"")</f>
        <v>#N/A</v>
      </c>
      <c r="E1018" s="39" t="e">
        <f>IF(AND(E1017="",$H1018=$H1017),"",IF(VLOOKUP(H1018,Mal!$A$9:$B$431,2,0)='Sales Orders'!E1017,"",VLOOKUP($H1018,Mal!$A$9:$B$431,2,0)))</f>
        <v>#N/A</v>
      </c>
      <c r="F1018" s="39" t="e">
        <f>IF($E1018="",IF(INDEX(Mal!$C$9:$C$431,COUNTIF($E$108:$F1017,"")-COUNT($H$108:$H1017)+1,0)=F1017,"",INDEX(Mal!$C$9:$C$431,COUNTIF($E$108:$F1017,"")-COUNT($H$108:$H1017)+1,0)),"")</f>
        <v>#N/A</v>
      </c>
      <c r="G1018" s="39" t="e">
        <f t="shared" si="59"/>
        <v>#N/A</v>
      </c>
      <c r="H1018" s="39">
        <f>IF(COUNTIF(Mal!$A$9:$A$431,'Sales Orders'!H1017)+COUNTIFS(Mal!$A$9:$A$431,H1017,Mal!$B$9:$B$431,"&lt;&gt;")+COUNTIFS(Mal!$A$9:$A$431,H1017,Mal!$C$9:$C$431,"&lt;&gt;")=COUNTIF('Sales Orders'!$H$108:H1017,'Sales Orders'!H1017),'Sales Orders'!H1017+1,'Sales Orders'!H1017)</f>
        <v>2</v>
      </c>
      <c r="I1018" s="39" t="e">
        <f>IF(E1018="","",IF(Mal!$C$5="","",Mal!$C$5))</f>
        <v>#N/A</v>
      </c>
      <c r="J1018" s="39" t="e">
        <f>IF(AND(J1017="",$H1018=$H1017),"",IF(VLOOKUP($H1018,Mal!$A$9:$H$431,7,0)='Sales Orders'!J1017,"",VLOOKUP($H1018,Mal!$A$9:$H$431,7,0)))</f>
        <v>#N/A</v>
      </c>
      <c r="K1018" s="39" t="e">
        <f>IF(AND(K1017="",$H1018=$H1017),"",IF(VLOOKUP($H1018,Mal!$A$9:$H$431,8,0)='Sales Orders'!K1017,"",VLOOKUP($H1018,Mal!$A$9:$H$431,8,0)))</f>
        <v>#N/A</v>
      </c>
      <c r="L1018" s="39" t="e">
        <f>IF(E1018="","",IF(Mal!$C$6="","",Mal!$C$6))</f>
        <v>#N/A</v>
      </c>
      <c r="M1018" s="39" t="e">
        <f>IF($E1018="",IF(INDEX(Mal!K$9:K$431,COUNTIF($E$108:$F1017,"")-COUNT($H$108:$H1017)+1,0)=M1017,"",INDEX(Mal!K$9:K$431,COUNTIF($E$108:$F1017,"")-COUNT($H$108:$H1017)+1,0)),"")</f>
        <v>#N/A</v>
      </c>
      <c r="N1018" s="39" t="e">
        <f>IF($E1018="",IF(INDEX(Mal!L$9:L$431,COUNTIF($E$108:$F1017,"")-COUNT($H$108:$H1017)+1,0)=N1017,"",INDEX(Mal!L$9:L$431,COUNTIF($E$108:$F1017,"")-COUNT($H$108:$H1017)+1,0)),"")</f>
        <v>#N/A</v>
      </c>
      <c r="O1018" s="39" t="e">
        <f>IF($E1018="",IF(INDEX(Mal!M$9:M$431,COUNTIF($E$108:$F1017,"")-COUNT($H$108:$H1017)+1,0)=O1017,"",INDEX(Mal!M$9:M$431,COUNTIF($E$108:$F1017,"")-COUNT($H$108:$H1017)+1,0)),"")</f>
        <v>#N/A</v>
      </c>
      <c r="P1018" s="39" t="e">
        <f>IF($E1018="",IF(INDEX(Mal!N$9:N$431,COUNTIF($E$108:$F1017,"")-COUNT($H$108:$H1017)+1,0)=P1017,"",INDEX(Mal!N$9:N$431,COUNTIF($E$108:$F1017,"")-COUNT($H$108:$H1017)+1,0)),"")</f>
        <v>#N/A</v>
      </c>
      <c r="Q1018" s="39" t="e">
        <f>IF($E1018="",IF(INDEX(Mal!O$9:O$431,COUNTIF($E$108:$F1017,"")-COUNT($H$108:$H1017)+1,0)=Q1017,"",INDEX(Mal!O$9:O$431,COUNTIF($E$108:$F1017,"")-COUNT($H$108:$H1017)+1,0)),"")</f>
        <v>#N/A</v>
      </c>
      <c r="R1018" s="39" t="e">
        <f>IF($E1018="",IF(INDEX(Mal!P$9:P$431,COUNTIF($E$108:$F1017,"")-COUNT($H$108:$H1017)+1,0)=R1017,"",INDEX(Mal!P$9:P$431,COUNTIF($E$108:$F1017,"")-COUNT($H$108:$H1017)+1,0)),"")</f>
        <v>#N/A</v>
      </c>
      <c r="S1018" s="39" t="e">
        <f>IF($E1018="",IF(INDEX(Mal!Q$9:Q$431,COUNTIF($E$108:$F1017,"")-COUNT($H$108:$H1017)+1,0)=S1017,"",INDEX(Mal!Q$9:Q$431,COUNTIF($E$108:$F1017,"")-COUNT($H$108:$H1017)+1,0)),"")</f>
        <v>#N/A</v>
      </c>
      <c r="T1018" s="39" t="e">
        <f>IF($E1018="",IF(INDEX(Mal!R$9:R$431,COUNTIF($E$108:$F1017,"")-COUNT($H$108:$H1017)+1,0)=T1017,"",INDEX(Mal!R$9:R$431,COUNTIF($E$108:$F1017,"")-COUNT($H$108:$H1017)+1,0)),"")</f>
        <v>#N/A</v>
      </c>
      <c r="U1018" s="39" t="e">
        <f>IF($E1018="",IF(INDEX(Mal!S$9:S$431,COUNTIF($E$108:$F1017,"")-COUNT($H$108:$H1017)+1,0)=U1017,"",INDEX(Mal!S$9:S$431,COUNTIF($E$108:$F1017,"")-COUNT($H$108:$H1017)+1,0)),"")</f>
        <v>#N/A</v>
      </c>
      <c r="V1018" s="39" t="e">
        <f t="shared" si="56"/>
        <v>#N/A</v>
      </c>
      <c r="W1018" s="39" t="e">
        <f>IF(IF(AND(E1018="",F1018=""),INDEX(Mal!I$9:I$431,(COUNT($H$108:$H1018)-COUNTIF($V$108:$V1018,"")),0),"")="","",IF(AND(E1018="",F1018=""),INDEX(Mal!I$9:I$431,(COUNT($H$108:$H1018)-COUNTIF($V$108:$V1018,"")),0),""))</f>
        <v>#N/A</v>
      </c>
      <c r="X1018" s="39" t="e">
        <f>IF($E1018="",IF(INDEX(Mal!J$9:J$431,COUNTIF($E$108:$F1017,"")-COUNT($H$108:$H1017)+1,0)=X1017,"",INDEX(Mal!J$9:J$431,COUNTIF($E$108:$F1017,"")-COUNT($H$108:$H1017)+1,0)),"")</f>
        <v>#N/A</v>
      </c>
      <c r="Y1018" s="39" t="e">
        <f>IF(AND(Y1017="",$H1018=$H1017),"",IF(VLOOKUP($H1018,Mal!$A$9:$T$431,20,0)='Sales Orders'!Y1017,"",VLOOKUP($H1018,Mal!$A$9:$T$431,20,0)))</f>
        <v>#N/A</v>
      </c>
      <c r="Z1018" s="39" t="e">
        <f t="shared" si="57"/>
        <v>#N/A</v>
      </c>
    </row>
    <row r="1019" spans="1:26">
      <c r="A1019" t="str">
        <f>IFERROR(IF(VLOOKUP(H1019,Mal!$A$9:$A$431,1,0),"","END"),"END")</f>
        <v>END</v>
      </c>
      <c r="B1019" s="39" t="e">
        <f>IF($E1019="",IF(INDEX(Mal!$D$9:$D$431,COUNTIF($E$108:$F1018,"")-COUNT($H$108:$H1018)+1,0)=B1018,"",INDEX(Mal!$D$9:$D$431,COUNTIF($E$108:$F1018,"")-COUNT($H$108:$H1018)+1,0)),"")</f>
        <v>#N/A</v>
      </c>
      <c r="C1019" s="39" t="e">
        <f t="shared" si="58"/>
        <v>#N/A</v>
      </c>
      <c r="D1019" s="39" t="e">
        <f>IF($E1019="",IF(INDEX(Mal!$F$9:$F$431,COUNTIF($E$108:$F1018,"")-COUNT($H$108:$H1018)+1,0)=D1018,"",INDEX(Mal!$F$9:$F$431,COUNTIF($E$108:$F1018,"")-COUNT($H$108:$H1018)+1,0)),"")</f>
        <v>#N/A</v>
      </c>
      <c r="E1019" s="39" t="e">
        <f>IF(AND(E1018="",$H1019=$H1018),"",IF(VLOOKUP(H1019,Mal!$A$9:$B$431,2,0)='Sales Orders'!E1018,"",VLOOKUP($H1019,Mal!$A$9:$B$431,2,0)))</f>
        <v>#N/A</v>
      </c>
      <c r="F1019" s="39" t="e">
        <f>IF($E1019="",IF(INDEX(Mal!$C$9:$C$431,COUNTIF($E$108:$F1018,"")-COUNT($H$108:$H1018)+1,0)=F1018,"",INDEX(Mal!$C$9:$C$431,COUNTIF($E$108:$F1018,"")-COUNT($H$108:$H1018)+1,0)),"")</f>
        <v>#N/A</v>
      </c>
      <c r="G1019" s="39" t="e">
        <f t="shared" si="59"/>
        <v>#N/A</v>
      </c>
      <c r="H1019" s="39">
        <f>IF(COUNTIF(Mal!$A$9:$A$431,'Sales Orders'!H1018)+COUNTIFS(Mal!$A$9:$A$431,H1018,Mal!$B$9:$B$431,"&lt;&gt;")+COUNTIFS(Mal!$A$9:$A$431,H1018,Mal!$C$9:$C$431,"&lt;&gt;")=COUNTIF('Sales Orders'!$H$108:H1018,'Sales Orders'!H1018),'Sales Orders'!H1018+1,'Sales Orders'!H1018)</f>
        <v>2</v>
      </c>
      <c r="I1019" s="39" t="e">
        <f>IF(E1019="","",IF(Mal!$C$5="","",Mal!$C$5))</f>
        <v>#N/A</v>
      </c>
      <c r="J1019" s="39" t="e">
        <f>IF(AND(J1018="",$H1019=$H1018),"",IF(VLOOKUP($H1019,Mal!$A$9:$H$431,7,0)='Sales Orders'!J1018,"",VLOOKUP($H1019,Mal!$A$9:$H$431,7,0)))</f>
        <v>#N/A</v>
      </c>
      <c r="K1019" s="39" t="e">
        <f>IF(AND(K1018="",$H1019=$H1018),"",IF(VLOOKUP($H1019,Mal!$A$9:$H$431,8,0)='Sales Orders'!K1018,"",VLOOKUP($H1019,Mal!$A$9:$H$431,8,0)))</f>
        <v>#N/A</v>
      </c>
      <c r="L1019" s="39" t="e">
        <f>IF(E1019="","",IF(Mal!$C$6="","",Mal!$C$6))</f>
        <v>#N/A</v>
      </c>
      <c r="M1019" s="39" t="e">
        <f>IF($E1019="",IF(INDEX(Mal!K$9:K$431,COUNTIF($E$108:$F1018,"")-COUNT($H$108:$H1018)+1,0)=M1018,"",INDEX(Mal!K$9:K$431,COUNTIF($E$108:$F1018,"")-COUNT($H$108:$H1018)+1,0)),"")</f>
        <v>#N/A</v>
      </c>
      <c r="N1019" s="39" t="e">
        <f>IF($E1019="",IF(INDEX(Mal!L$9:L$431,COUNTIF($E$108:$F1018,"")-COUNT($H$108:$H1018)+1,0)=N1018,"",INDEX(Mal!L$9:L$431,COUNTIF($E$108:$F1018,"")-COUNT($H$108:$H1018)+1,0)),"")</f>
        <v>#N/A</v>
      </c>
      <c r="O1019" s="39" t="e">
        <f>IF($E1019="",IF(INDEX(Mal!M$9:M$431,COUNTIF($E$108:$F1018,"")-COUNT($H$108:$H1018)+1,0)=O1018,"",INDEX(Mal!M$9:M$431,COUNTIF($E$108:$F1018,"")-COUNT($H$108:$H1018)+1,0)),"")</f>
        <v>#N/A</v>
      </c>
      <c r="P1019" s="39" t="e">
        <f>IF($E1019="",IF(INDEX(Mal!N$9:N$431,COUNTIF($E$108:$F1018,"")-COUNT($H$108:$H1018)+1,0)=P1018,"",INDEX(Mal!N$9:N$431,COUNTIF($E$108:$F1018,"")-COUNT($H$108:$H1018)+1,0)),"")</f>
        <v>#N/A</v>
      </c>
      <c r="Q1019" s="39" t="e">
        <f>IF($E1019="",IF(INDEX(Mal!O$9:O$431,COUNTIF($E$108:$F1018,"")-COUNT($H$108:$H1018)+1,0)=Q1018,"",INDEX(Mal!O$9:O$431,COUNTIF($E$108:$F1018,"")-COUNT($H$108:$H1018)+1,0)),"")</f>
        <v>#N/A</v>
      </c>
      <c r="R1019" s="39" t="e">
        <f>IF($E1019="",IF(INDEX(Mal!P$9:P$431,COUNTIF($E$108:$F1018,"")-COUNT($H$108:$H1018)+1,0)=R1018,"",INDEX(Mal!P$9:P$431,COUNTIF($E$108:$F1018,"")-COUNT($H$108:$H1018)+1,0)),"")</f>
        <v>#N/A</v>
      </c>
      <c r="S1019" s="39" t="e">
        <f>IF($E1019="",IF(INDEX(Mal!Q$9:Q$431,COUNTIF($E$108:$F1018,"")-COUNT($H$108:$H1018)+1,0)=S1018,"",INDEX(Mal!Q$9:Q$431,COUNTIF($E$108:$F1018,"")-COUNT($H$108:$H1018)+1,0)),"")</f>
        <v>#N/A</v>
      </c>
      <c r="T1019" s="39" t="e">
        <f>IF($E1019="",IF(INDEX(Mal!R$9:R$431,COUNTIF($E$108:$F1018,"")-COUNT($H$108:$H1018)+1,0)=T1018,"",INDEX(Mal!R$9:R$431,COUNTIF($E$108:$F1018,"")-COUNT($H$108:$H1018)+1,0)),"")</f>
        <v>#N/A</v>
      </c>
      <c r="U1019" s="39" t="e">
        <f>IF($E1019="",IF(INDEX(Mal!S$9:S$431,COUNTIF($E$108:$F1018,"")-COUNT($H$108:$H1018)+1,0)=U1018,"",INDEX(Mal!S$9:S$431,COUNTIF($E$108:$F1018,"")-COUNT($H$108:$H1018)+1,0)),"")</f>
        <v>#N/A</v>
      </c>
      <c r="V1019" s="39" t="e">
        <f t="shared" si="56"/>
        <v>#N/A</v>
      </c>
      <c r="W1019" s="39" t="e">
        <f>IF(IF(AND(E1019="",F1019=""),INDEX(Mal!I$9:I$431,(COUNT($H$108:$H1019)-COUNTIF($V$108:$V1019,"")),0),"")="","",IF(AND(E1019="",F1019=""),INDEX(Mal!I$9:I$431,(COUNT($H$108:$H1019)-COUNTIF($V$108:$V1019,"")),0),""))</f>
        <v>#N/A</v>
      </c>
      <c r="X1019" s="39" t="e">
        <f>IF($E1019="",IF(INDEX(Mal!J$9:J$431,COUNTIF($E$108:$F1018,"")-COUNT($H$108:$H1018)+1,0)=X1018,"",INDEX(Mal!J$9:J$431,COUNTIF($E$108:$F1018,"")-COUNT($H$108:$H1018)+1,0)),"")</f>
        <v>#N/A</v>
      </c>
      <c r="Y1019" s="39" t="e">
        <f>IF(AND(Y1018="",$H1019=$H1018),"",IF(VLOOKUP($H1019,Mal!$A$9:$T$431,20,0)='Sales Orders'!Y1018,"",VLOOKUP($H1019,Mal!$A$9:$T$431,20,0)))</f>
        <v>#N/A</v>
      </c>
      <c r="Z1019" s="39" t="e">
        <f t="shared" si="57"/>
        <v>#N/A</v>
      </c>
    </row>
    <row r="1020" spans="1:26">
      <c r="A1020" t="str">
        <f>IFERROR(IF(VLOOKUP(H1020,Mal!$A$9:$A$431,1,0),"","END"),"END")</f>
        <v>END</v>
      </c>
      <c r="B1020" s="39" t="e">
        <f>IF($E1020="",IF(INDEX(Mal!$D$9:$D$431,COUNTIF($E$108:$F1019,"")-COUNT($H$108:$H1019)+1,0)=B1019,"",INDEX(Mal!$D$9:$D$431,COUNTIF($E$108:$F1019,"")-COUNT($H$108:$H1019)+1,0)),"")</f>
        <v>#N/A</v>
      </c>
      <c r="C1020" s="39" t="e">
        <f t="shared" si="58"/>
        <v>#N/A</v>
      </c>
      <c r="D1020" s="39" t="e">
        <f>IF($E1020="",IF(INDEX(Mal!$F$9:$F$431,COUNTIF($E$108:$F1019,"")-COUNT($H$108:$H1019)+1,0)=D1019,"",INDEX(Mal!$F$9:$F$431,COUNTIF($E$108:$F1019,"")-COUNT($H$108:$H1019)+1,0)),"")</f>
        <v>#N/A</v>
      </c>
      <c r="E1020" s="39" t="e">
        <f>IF(AND(E1019="",$H1020=$H1019),"",IF(VLOOKUP(H1020,Mal!$A$9:$B$431,2,0)='Sales Orders'!E1019,"",VLOOKUP($H1020,Mal!$A$9:$B$431,2,0)))</f>
        <v>#N/A</v>
      </c>
      <c r="F1020" s="39" t="e">
        <f>IF($E1020="",IF(INDEX(Mal!$C$9:$C$431,COUNTIF($E$108:$F1019,"")-COUNT($H$108:$H1019)+1,0)=F1019,"",INDEX(Mal!$C$9:$C$431,COUNTIF($E$108:$F1019,"")-COUNT($H$108:$H1019)+1,0)),"")</f>
        <v>#N/A</v>
      </c>
      <c r="G1020" s="39" t="e">
        <f t="shared" si="59"/>
        <v>#N/A</v>
      </c>
      <c r="H1020" s="39">
        <f>IF(COUNTIF(Mal!$A$9:$A$431,'Sales Orders'!H1019)+COUNTIFS(Mal!$A$9:$A$431,H1019,Mal!$B$9:$B$431,"&lt;&gt;")+COUNTIFS(Mal!$A$9:$A$431,H1019,Mal!$C$9:$C$431,"&lt;&gt;")=COUNTIF('Sales Orders'!$H$108:H1019,'Sales Orders'!H1019),'Sales Orders'!H1019+1,'Sales Orders'!H1019)</f>
        <v>2</v>
      </c>
      <c r="I1020" s="39" t="e">
        <f>IF(E1020="","",IF(Mal!$C$5="","",Mal!$C$5))</f>
        <v>#N/A</v>
      </c>
      <c r="J1020" s="39" t="e">
        <f>IF(AND(J1019="",$H1020=$H1019),"",IF(VLOOKUP($H1020,Mal!$A$9:$H$431,7,0)='Sales Orders'!J1019,"",VLOOKUP($H1020,Mal!$A$9:$H$431,7,0)))</f>
        <v>#N/A</v>
      </c>
      <c r="K1020" s="39" t="e">
        <f>IF(AND(K1019="",$H1020=$H1019),"",IF(VLOOKUP($H1020,Mal!$A$9:$H$431,8,0)='Sales Orders'!K1019,"",VLOOKUP($H1020,Mal!$A$9:$H$431,8,0)))</f>
        <v>#N/A</v>
      </c>
      <c r="L1020" s="39" t="e">
        <f>IF(E1020="","",IF(Mal!$C$6="","",Mal!$C$6))</f>
        <v>#N/A</v>
      </c>
      <c r="M1020" s="39" t="e">
        <f>IF($E1020="",IF(INDEX(Mal!K$9:K$431,COUNTIF($E$108:$F1019,"")-COUNT($H$108:$H1019)+1,0)=M1019,"",INDEX(Mal!K$9:K$431,COUNTIF($E$108:$F1019,"")-COUNT($H$108:$H1019)+1,0)),"")</f>
        <v>#N/A</v>
      </c>
      <c r="N1020" s="39" t="e">
        <f>IF($E1020="",IF(INDEX(Mal!L$9:L$431,COUNTIF($E$108:$F1019,"")-COUNT($H$108:$H1019)+1,0)=N1019,"",INDEX(Mal!L$9:L$431,COUNTIF($E$108:$F1019,"")-COUNT($H$108:$H1019)+1,0)),"")</f>
        <v>#N/A</v>
      </c>
      <c r="O1020" s="39" t="e">
        <f>IF($E1020="",IF(INDEX(Mal!M$9:M$431,COUNTIF($E$108:$F1019,"")-COUNT($H$108:$H1019)+1,0)=O1019,"",INDEX(Mal!M$9:M$431,COUNTIF($E$108:$F1019,"")-COUNT($H$108:$H1019)+1,0)),"")</f>
        <v>#N/A</v>
      </c>
      <c r="P1020" s="39" t="e">
        <f>IF($E1020="",IF(INDEX(Mal!N$9:N$431,COUNTIF($E$108:$F1019,"")-COUNT($H$108:$H1019)+1,0)=P1019,"",INDEX(Mal!N$9:N$431,COUNTIF($E$108:$F1019,"")-COUNT($H$108:$H1019)+1,0)),"")</f>
        <v>#N/A</v>
      </c>
      <c r="Q1020" s="39" t="e">
        <f>IF($E1020="",IF(INDEX(Mal!O$9:O$431,COUNTIF($E$108:$F1019,"")-COUNT($H$108:$H1019)+1,0)=Q1019,"",INDEX(Mal!O$9:O$431,COUNTIF($E$108:$F1019,"")-COUNT($H$108:$H1019)+1,0)),"")</f>
        <v>#N/A</v>
      </c>
      <c r="R1020" s="39" t="e">
        <f>IF($E1020="",IF(INDEX(Mal!P$9:P$431,COUNTIF($E$108:$F1019,"")-COUNT($H$108:$H1019)+1,0)=R1019,"",INDEX(Mal!P$9:P$431,COUNTIF($E$108:$F1019,"")-COUNT($H$108:$H1019)+1,0)),"")</f>
        <v>#N/A</v>
      </c>
      <c r="S1020" s="39" t="e">
        <f>IF($E1020="",IF(INDEX(Mal!Q$9:Q$431,COUNTIF($E$108:$F1019,"")-COUNT($H$108:$H1019)+1,0)=S1019,"",INDEX(Mal!Q$9:Q$431,COUNTIF($E$108:$F1019,"")-COUNT($H$108:$H1019)+1,0)),"")</f>
        <v>#N/A</v>
      </c>
      <c r="T1020" s="39" t="e">
        <f>IF($E1020="",IF(INDEX(Mal!R$9:R$431,COUNTIF($E$108:$F1019,"")-COUNT($H$108:$H1019)+1,0)=T1019,"",INDEX(Mal!R$9:R$431,COUNTIF($E$108:$F1019,"")-COUNT($H$108:$H1019)+1,0)),"")</f>
        <v>#N/A</v>
      </c>
      <c r="U1020" s="39" t="e">
        <f>IF($E1020="",IF(INDEX(Mal!S$9:S$431,COUNTIF($E$108:$F1019,"")-COUNT($H$108:$H1019)+1,0)=U1019,"",INDEX(Mal!S$9:S$431,COUNTIF($E$108:$F1019,"")-COUNT($H$108:$H1019)+1,0)),"")</f>
        <v>#N/A</v>
      </c>
      <c r="V1020" s="39" t="e">
        <f t="shared" si="56"/>
        <v>#N/A</v>
      </c>
      <c r="W1020" s="39" t="e">
        <f>IF(IF(AND(E1020="",F1020=""),INDEX(Mal!I$9:I$431,(COUNT($H$108:$H1020)-COUNTIF($V$108:$V1020,"")),0),"")="","",IF(AND(E1020="",F1020=""),INDEX(Mal!I$9:I$431,(COUNT($H$108:$H1020)-COUNTIF($V$108:$V1020,"")),0),""))</f>
        <v>#N/A</v>
      </c>
      <c r="X1020" s="39" t="e">
        <f>IF($E1020="",IF(INDEX(Mal!J$9:J$431,COUNTIF($E$108:$F1019,"")-COUNT($H$108:$H1019)+1,0)=X1019,"",INDEX(Mal!J$9:J$431,COUNTIF($E$108:$F1019,"")-COUNT($H$108:$H1019)+1,0)),"")</f>
        <v>#N/A</v>
      </c>
      <c r="Y1020" s="39" t="e">
        <f>IF(AND(Y1019="",$H1020=$H1019),"",IF(VLOOKUP($H1020,Mal!$A$9:$T$431,20,0)='Sales Orders'!Y1019,"",VLOOKUP($H1020,Mal!$A$9:$T$431,20,0)))</f>
        <v>#N/A</v>
      </c>
      <c r="Z1020" s="39" t="e">
        <f t="shared" si="57"/>
        <v>#N/A</v>
      </c>
    </row>
    <row r="1021" spans="1:26">
      <c r="A1021" t="str">
        <f>IFERROR(IF(VLOOKUP(H1021,Mal!$A$9:$A$431,1,0),"","END"),"END")</f>
        <v>END</v>
      </c>
      <c r="B1021" s="39" t="e">
        <f>IF($E1021="",IF(INDEX(Mal!$D$9:$D$431,COUNTIF($E$108:$F1020,"")-COUNT($H$108:$H1020)+1,0)=B1020,"",INDEX(Mal!$D$9:$D$431,COUNTIF($E$108:$F1020,"")-COUNT($H$108:$H1020)+1,0)),"")</f>
        <v>#N/A</v>
      </c>
      <c r="C1021" s="39" t="e">
        <f t="shared" si="58"/>
        <v>#N/A</v>
      </c>
      <c r="D1021" s="39" t="e">
        <f>IF($E1021="",IF(INDEX(Mal!$F$9:$F$431,COUNTIF($E$108:$F1020,"")-COUNT($H$108:$H1020)+1,0)=D1020,"",INDEX(Mal!$F$9:$F$431,COUNTIF($E$108:$F1020,"")-COUNT($H$108:$H1020)+1,0)),"")</f>
        <v>#N/A</v>
      </c>
      <c r="E1021" s="39" t="e">
        <f>IF(AND(E1020="",$H1021=$H1020),"",IF(VLOOKUP(H1021,Mal!$A$9:$B$431,2,0)='Sales Orders'!E1020,"",VLOOKUP($H1021,Mal!$A$9:$B$431,2,0)))</f>
        <v>#N/A</v>
      </c>
      <c r="F1021" s="39" t="e">
        <f>IF($E1021="",IF(INDEX(Mal!$C$9:$C$431,COUNTIF($E$108:$F1020,"")-COUNT($H$108:$H1020)+1,0)=F1020,"",INDEX(Mal!$C$9:$C$431,COUNTIF($E$108:$F1020,"")-COUNT($H$108:$H1020)+1,0)),"")</f>
        <v>#N/A</v>
      </c>
      <c r="G1021" s="39" t="e">
        <f t="shared" si="59"/>
        <v>#N/A</v>
      </c>
      <c r="H1021" s="39">
        <f>IF(COUNTIF(Mal!$A$9:$A$431,'Sales Orders'!H1020)+COUNTIFS(Mal!$A$9:$A$431,H1020,Mal!$B$9:$B$431,"&lt;&gt;")+COUNTIFS(Mal!$A$9:$A$431,H1020,Mal!$C$9:$C$431,"&lt;&gt;")=COUNTIF('Sales Orders'!$H$108:H1020,'Sales Orders'!H1020),'Sales Orders'!H1020+1,'Sales Orders'!H1020)</f>
        <v>2</v>
      </c>
      <c r="I1021" s="39" t="e">
        <f>IF(E1021="","",IF(Mal!$C$5="","",Mal!$C$5))</f>
        <v>#N/A</v>
      </c>
      <c r="J1021" s="39" t="e">
        <f>IF(AND(J1020="",$H1021=$H1020),"",IF(VLOOKUP($H1021,Mal!$A$9:$H$431,7,0)='Sales Orders'!J1020,"",VLOOKUP($H1021,Mal!$A$9:$H$431,7,0)))</f>
        <v>#N/A</v>
      </c>
      <c r="K1021" s="39" t="e">
        <f>IF(AND(K1020="",$H1021=$H1020),"",IF(VLOOKUP($H1021,Mal!$A$9:$H$431,8,0)='Sales Orders'!K1020,"",VLOOKUP($H1021,Mal!$A$9:$H$431,8,0)))</f>
        <v>#N/A</v>
      </c>
      <c r="L1021" s="39" t="e">
        <f>IF(E1021="","",IF(Mal!$C$6="","",Mal!$C$6))</f>
        <v>#N/A</v>
      </c>
      <c r="M1021" s="39" t="e">
        <f>IF($E1021="",IF(INDEX(Mal!K$9:K$431,COUNTIF($E$108:$F1020,"")-COUNT($H$108:$H1020)+1,0)=M1020,"",INDEX(Mal!K$9:K$431,COUNTIF($E$108:$F1020,"")-COUNT($H$108:$H1020)+1,0)),"")</f>
        <v>#N/A</v>
      </c>
      <c r="N1021" s="39" t="e">
        <f>IF($E1021="",IF(INDEX(Mal!L$9:L$431,COUNTIF($E$108:$F1020,"")-COUNT($H$108:$H1020)+1,0)=N1020,"",INDEX(Mal!L$9:L$431,COUNTIF($E$108:$F1020,"")-COUNT($H$108:$H1020)+1,0)),"")</f>
        <v>#N/A</v>
      </c>
      <c r="O1021" s="39" t="e">
        <f>IF($E1021="",IF(INDEX(Mal!M$9:M$431,COUNTIF($E$108:$F1020,"")-COUNT($H$108:$H1020)+1,0)=O1020,"",INDEX(Mal!M$9:M$431,COUNTIF($E$108:$F1020,"")-COUNT($H$108:$H1020)+1,0)),"")</f>
        <v>#N/A</v>
      </c>
      <c r="P1021" s="39" t="e">
        <f>IF($E1021="",IF(INDEX(Mal!N$9:N$431,COUNTIF($E$108:$F1020,"")-COUNT($H$108:$H1020)+1,0)=P1020,"",INDEX(Mal!N$9:N$431,COUNTIF($E$108:$F1020,"")-COUNT($H$108:$H1020)+1,0)),"")</f>
        <v>#N/A</v>
      </c>
      <c r="Q1021" s="39" t="e">
        <f>IF($E1021="",IF(INDEX(Mal!O$9:O$431,COUNTIF($E$108:$F1020,"")-COUNT($H$108:$H1020)+1,0)=Q1020,"",INDEX(Mal!O$9:O$431,COUNTIF($E$108:$F1020,"")-COUNT($H$108:$H1020)+1,0)),"")</f>
        <v>#N/A</v>
      </c>
      <c r="R1021" s="39" t="e">
        <f>IF($E1021="",IF(INDEX(Mal!P$9:P$431,COUNTIF($E$108:$F1020,"")-COUNT($H$108:$H1020)+1,0)=R1020,"",INDEX(Mal!P$9:P$431,COUNTIF($E$108:$F1020,"")-COUNT($H$108:$H1020)+1,0)),"")</f>
        <v>#N/A</v>
      </c>
      <c r="S1021" s="39" t="e">
        <f>IF($E1021="",IF(INDEX(Mal!Q$9:Q$431,COUNTIF($E$108:$F1020,"")-COUNT($H$108:$H1020)+1,0)=S1020,"",INDEX(Mal!Q$9:Q$431,COUNTIF($E$108:$F1020,"")-COUNT($H$108:$H1020)+1,0)),"")</f>
        <v>#N/A</v>
      </c>
      <c r="T1021" s="39" t="e">
        <f>IF($E1021="",IF(INDEX(Mal!R$9:R$431,COUNTIF($E$108:$F1020,"")-COUNT($H$108:$H1020)+1,0)=T1020,"",INDEX(Mal!R$9:R$431,COUNTIF($E$108:$F1020,"")-COUNT($H$108:$H1020)+1,0)),"")</f>
        <v>#N/A</v>
      </c>
      <c r="U1021" s="39" t="e">
        <f>IF($E1021="",IF(INDEX(Mal!S$9:S$431,COUNTIF($E$108:$F1020,"")-COUNT($H$108:$H1020)+1,0)=U1020,"",INDEX(Mal!S$9:S$431,COUNTIF($E$108:$F1020,"")-COUNT($H$108:$H1020)+1,0)),"")</f>
        <v>#N/A</v>
      </c>
      <c r="V1021" s="39" t="e">
        <f t="shared" si="56"/>
        <v>#N/A</v>
      </c>
      <c r="W1021" s="39" t="e">
        <f>IF(IF(AND(E1021="",F1021=""),INDEX(Mal!I$9:I$431,(COUNT($H$108:$H1021)-COUNTIF($V$108:$V1021,"")),0),"")="","",IF(AND(E1021="",F1021=""),INDEX(Mal!I$9:I$431,(COUNT($H$108:$H1021)-COUNTIF($V$108:$V1021,"")),0),""))</f>
        <v>#N/A</v>
      </c>
      <c r="X1021" s="39" t="e">
        <f>IF($E1021="",IF(INDEX(Mal!J$9:J$431,COUNTIF($E$108:$F1020,"")-COUNT($H$108:$H1020)+1,0)=X1020,"",INDEX(Mal!J$9:J$431,COUNTIF($E$108:$F1020,"")-COUNT($H$108:$H1020)+1,0)),"")</f>
        <v>#N/A</v>
      </c>
      <c r="Y1021" s="39" t="e">
        <f>IF(AND(Y1020="",$H1021=$H1020),"",IF(VLOOKUP($H1021,Mal!$A$9:$T$431,20,0)='Sales Orders'!Y1020,"",VLOOKUP($H1021,Mal!$A$9:$T$431,20,0)))</f>
        <v>#N/A</v>
      </c>
      <c r="Z1021" s="39" t="e">
        <f t="shared" si="57"/>
        <v>#N/A</v>
      </c>
    </row>
    <row r="1022" spans="1:26">
      <c r="A1022" t="str">
        <f>IFERROR(IF(VLOOKUP(H1022,Mal!$A$9:$A$431,1,0),"","END"),"END")</f>
        <v>END</v>
      </c>
      <c r="B1022" s="39" t="e">
        <f>IF($E1022="",IF(INDEX(Mal!$D$9:$D$431,COUNTIF($E$108:$F1021,"")-COUNT($H$108:$H1021)+1,0)=B1021,"",INDEX(Mal!$D$9:$D$431,COUNTIF($E$108:$F1021,"")-COUNT($H$108:$H1021)+1,0)),"")</f>
        <v>#N/A</v>
      </c>
      <c r="C1022" s="39" t="e">
        <f t="shared" si="58"/>
        <v>#N/A</v>
      </c>
      <c r="D1022" s="39" t="e">
        <f>IF($E1022="",IF(INDEX(Mal!$F$9:$F$431,COUNTIF($E$108:$F1021,"")-COUNT($H$108:$H1021)+1,0)=D1021,"",INDEX(Mal!$F$9:$F$431,COUNTIF($E$108:$F1021,"")-COUNT($H$108:$H1021)+1,0)),"")</f>
        <v>#N/A</v>
      </c>
      <c r="E1022" s="39" t="e">
        <f>IF(AND(E1021="",$H1022=$H1021),"",IF(VLOOKUP(H1022,Mal!$A$9:$B$431,2,0)='Sales Orders'!E1021,"",VLOOKUP($H1022,Mal!$A$9:$B$431,2,0)))</f>
        <v>#N/A</v>
      </c>
      <c r="F1022" s="39" t="e">
        <f>IF($E1022="",IF(INDEX(Mal!$C$9:$C$431,COUNTIF($E$108:$F1021,"")-COUNT($H$108:$H1021)+1,0)=F1021,"",INDEX(Mal!$C$9:$C$431,COUNTIF($E$108:$F1021,"")-COUNT($H$108:$H1021)+1,0)),"")</f>
        <v>#N/A</v>
      </c>
      <c r="G1022" s="39" t="e">
        <f t="shared" si="59"/>
        <v>#N/A</v>
      </c>
      <c r="H1022" s="39">
        <f>IF(COUNTIF(Mal!$A$9:$A$431,'Sales Orders'!H1021)+COUNTIFS(Mal!$A$9:$A$431,H1021,Mal!$B$9:$B$431,"&lt;&gt;")+COUNTIFS(Mal!$A$9:$A$431,H1021,Mal!$C$9:$C$431,"&lt;&gt;")=COUNTIF('Sales Orders'!$H$108:H1021,'Sales Orders'!H1021),'Sales Orders'!H1021+1,'Sales Orders'!H1021)</f>
        <v>2</v>
      </c>
      <c r="I1022" s="39" t="e">
        <f>IF(E1022="","",IF(Mal!$C$5="","",Mal!$C$5))</f>
        <v>#N/A</v>
      </c>
      <c r="J1022" s="39" t="e">
        <f>IF(AND(J1021="",$H1022=$H1021),"",IF(VLOOKUP($H1022,Mal!$A$9:$H$431,7,0)='Sales Orders'!J1021,"",VLOOKUP($H1022,Mal!$A$9:$H$431,7,0)))</f>
        <v>#N/A</v>
      </c>
      <c r="K1022" s="39" t="e">
        <f>IF(AND(K1021="",$H1022=$H1021),"",IF(VLOOKUP($H1022,Mal!$A$9:$H$431,8,0)='Sales Orders'!K1021,"",VLOOKUP($H1022,Mal!$A$9:$H$431,8,0)))</f>
        <v>#N/A</v>
      </c>
      <c r="L1022" s="39" t="e">
        <f>IF(E1022="","",IF(Mal!$C$6="","",Mal!$C$6))</f>
        <v>#N/A</v>
      </c>
      <c r="M1022" s="39" t="e">
        <f>IF($E1022="",IF(INDEX(Mal!K$9:K$431,COUNTIF($E$108:$F1021,"")-COUNT($H$108:$H1021)+1,0)=M1021,"",INDEX(Mal!K$9:K$431,COUNTIF($E$108:$F1021,"")-COUNT($H$108:$H1021)+1,0)),"")</f>
        <v>#N/A</v>
      </c>
      <c r="N1022" s="39" t="e">
        <f>IF($E1022="",IF(INDEX(Mal!L$9:L$431,COUNTIF($E$108:$F1021,"")-COUNT($H$108:$H1021)+1,0)=N1021,"",INDEX(Mal!L$9:L$431,COUNTIF($E$108:$F1021,"")-COUNT($H$108:$H1021)+1,0)),"")</f>
        <v>#N/A</v>
      </c>
      <c r="O1022" s="39" t="e">
        <f>IF($E1022="",IF(INDEX(Mal!M$9:M$431,COUNTIF($E$108:$F1021,"")-COUNT($H$108:$H1021)+1,0)=O1021,"",INDEX(Mal!M$9:M$431,COUNTIF($E$108:$F1021,"")-COUNT($H$108:$H1021)+1,0)),"")</f>
        <v>#N/A</v>
      </c>
      <c r="P1022" s="39" t="e">
        <f>IF($E1022="",IF(INDEX(Mal!N$9:N$431,COUNTIF($E$108:$F1021,"")-COUNT($H$108:$H1021)+1,0)=P1021,"",INDEX(Mal!N$9:N$431,COUNTIF($E$108:$F1021,"")-COUNT($H$108:$H1021)+1,0)),"")</f>
        <v>#N/A</v>
      </c>
      <c r="Q1022" s="39" t="e">
        <f>IF($E1022="",IF(INDEX(Mal!O$9:O$431,COUNTIF($E$108:$F1021,"")-COUNT($H$108:$H1021)+1,0)=Q1021,"",INDEX(Mal!O$9:O$431,COUNTIF($E$108:$F1021,"")-COUNT($H$108:$H1021)+1,0)),"")</f>
        <v>#N/A</v>
      </c>
      <c r="R1022" s="39" t="e">
        <f>IF($E1022="",IF(INDEX(Mal!P$9:P$431,COUNTIF($E$108:$F1021,"")-COUNT($H$108:$H1021)+1,0)=R1021,"",INDEX(Mal!P$9:P$431,COUNTIF($E$108:$F1021,"")-COUNT($H$108:$H1021)+1,0)),"")</f>
        <v>#N/A</v>
      </c>
      <c r="S1022" s="39" t="e">
        <f>IF($E1022="",IF(INDEX(Mal!Q$9:Q$431,COUNTIF($E$108:$F1021,"")-COUNT($H$108:$H1021)+1,0)=S1021,"",INDEX(Mal!Q$9:Q$431,COUNTIF($E$108:$F1021,"")-COUNT($H$108:$H1021)+1,0)),"")</f>
        <v>#N/A</v>
      </c>
      <c r="T1022" s="39" t="e">
        <f>IF($E1022="",IF(INDEX(Mal!R$9:R$431,COUNTIF($E$108:$F1021,"")-COUNT($H$108:$H1021)+1,0)=T1021,"",INDEX(Mal!R$9:R$431,COUNTIF($E$108:$F1021,"")-COUNT($H$108:$H1021)+1,0)),"")</f>
        <v>#N/A</v>
      </c>
      <c r="U1022" s="39" t="e">
        <f>IF($E1022="",IF(INDEX(Mal!S$9:S$431,COUNTIF($E$108:$F1021,"")-COUNT($H$108:$H1021)+1,0)=U1021,"",INDEX(Mal!S$9:S$431,COUNTIF($E$108:$F1021,"")-COUNT($H$108:$H1021)+1,0)),"")</f>
        <v>#N/A</v>
      </c>
      <c r="V1022" s="39" t="e">
        <f t="shared" si="56"/>
        <v>#N/A</v>
      </c>
      <c r="W1022" s="39" t="e">
        <f>IF(IF(AND(E1022="",F1022=""),INDEX(Mal!I$9:I$431,(COUNT($H$108:$H1022)-COUNTIF($V$108:$V1022,"")),0),"")="","",IF(AND(E1022="",F1022=""),INDEX(Mal!I$9:I$431,(COUNT($H$108:$H1022)-COUNTIF($V$108:$V1022,"")),0),""))</f>
        <v>#N/A</v>
      </c>
      <c r="X1022" s="39" t="e">
        <f>IF($E1022="",IF(INDEX(Mal!J$9:J$431,COUNTIF($E$108:$F1021,"")-COUNT($H$108:$H1021)+1,0)=X1021,"",INDEX(Mal!J$9:J$431,COUNTIF($E$108:$F1021,"")-COUNT($H$108:$H1021)+1,0)),"")</f>
        <v>#N/A</v>
      </c>
      <c r="Y1022" s="39" t="e">
        <f>IF(AND(Y1021="",$H1022=$H1021),"",IF(VLOOKUP($H1022,Mal!$A$9:$T$431,20,0)='Sales Orders'!Y1021,"",VLOOKUP($H1022,Mal!$A$9:$T$431,20,0)))</f>
        <v>#N/A</v>
      </c>
      <c r="Z1022" s="39" t="e">
        <f t="shared" si="57"/>
        <v>#N/A</v>
      </c>
    </row>
    <row r="1023" spans="1:26">
      <c r="A1023" t="str">
        <f>IFERROR(IF(VLOOKUP(H1023,Mal!$A$9:$A$431,1,0),"","END"),"END")</f>
        <v>END</v>
      </c>
      <c r="B1023" s="39" t="e">
        <f>IF($E1023="",IF(INDEX(Mal!$D$9:$D$431,COUNTIF($E$108:$F1022,"")-COUNT($H$108:$H1022)+1,0)=B1022,"",INDEX(Mal!$D$9:$D$431,COUNTIF($E$108:$F1022,"")-COUNT($H$108:$H1022)+1,0)),"")</f>
        <v>#N/A</v>
      </c>
      <c r="C1023" s="39" t="e">
        <f t="shared" si="58"/>
        <v>#N/A</v>
      </c>
      <c r="D1023" s="39" t="e">
        <f>IF($E1023="",IF(INDEX(Mal!$F$9:$F$431,COUNTIF($E$108:$F1022,"")-COUNT($H$108:$H1022)+1,0)=D1022,"",INDEX(Mal!$F$9:$F$431,COUNTIF($E$108:$F1022,"")-COUNT($H$108:$H1022)+1,0)),"")</f>
        <v>#N/A</v>
      </c>
      <c r="E1023" s="39" t="e">
        <f>IF(AND(E1022="",$H1023=$H1022),"",IF(VLOOKUP(H1023,Mal!$A$9:$B$431,2,0)='Sales Orders'!E1022,"",VLOOKUP($H1023,Mal!$A$9:$B$431,2,0)))</f>
        <v>#N/A</v>
      </c>
      <c r="F1023" s="39" t="e">
        <f>IF($E1023="",IF(INDEX(Mal!$C$9:$C$431,COUNTIF($E$108:$F1022,"")-COUNT($H$108:$H1022)+1,0)=F1022,"",INDEX(Mal!$C$9:$C$431,COUNTIF($E$108:$F1022,"")-COUNT($H$108:$H1022)+1,0)),"")</f>
        <v>#N/A</v>
      </c>
      <c r="G1023" s="39" t="e">
        <f t="shared" si="59"/>
        <v>#N/A</v>
      </c>
      <c r="H1023" s="39">
        <f>IF(COUNTIF(Mal!$A$9:$A$431,'Sales Orders'!H1022)+COUNTIFS(Mal!$A$9:$A$431,H1022,Mal!$B$9:$B$431,"&lt;&gt;")+COUNTIFS(Mal!$A$9:$A$431,H1022,Mal!$C$9:$C$431,"&lt;&gt;")=COUNTIF('Sales Orders'!$H$108:H1022,'Sales Orders'!H1022),'Sales Orders'!H1022+1,'Sales Orders'!H1022)</f>
        <v>2</v>
      </c>
      <c r="I1023" s="39" t="e">
        <f>IF(E1023="","",IF(Mal!$C$5="","",Mal!$C$5))</f>
        <v>#N/A</v>
      </c>
      <c r="J1023" s="39" t="e">
        <f>IF(AND(J1022="",$H1023=$H1022),"",IF(VLOOKUP($H1023,Mal!$A$9:$H$431,7,0)='Sales Orders'!J1022,"",VLOOKUP($H1023,Mal!$A$9:$H$431,7,0)))</f>
        <v>#N/A</v>
      </c>
      <c r="K1023" s="39" t="e">
        <f>IF(AND(K1022="",$H1023=$H1022),"",IF(VLOOKUP($H1023,Mal!$A$9:$H$431,8,0)='Sales Orders'!K1022,"",VLOOKUP($H1023,Mal!$A$9:$H$431,8,0)))</f>
        <v>#N/A</v>
      </c>
      <c r="L1023" s="39" t="e">
        <f>IF(E1023="","",IF(Mal!$C$6="","",Mal!$C$6))</f>
        <v>#N/A</v>
      </c>
      <c r="M1023" s="39" t="e">
        <f>IF($E1023="",IF(INDEX(Mal!K$9:K$431,COUNTIF($E$108:$F1022,"")-COUNT($H$108:$H1022)+1,0)=M1022,"",INDEX(Mal!K$9:K$431,COUNTIF($E$108:$F1022,"")-COUNT($H$108:$H1022)+1,0)),"")</f>
        <v>#N/A</v>
      </c>
      <c r="N1023" s="39" t="e">
        <f>IF($E1023="",IF(INDEX(Mal!L$9:L$431,COUNTIF($E$108:$F1022,"")-COUNT($H$108:$H1022)+1,0)=N1022,"",INDEX(Mal!L$9:L$431,COUNTIF($E$108:$F1022,"")-COUNT($H$108:$H1022)+1,0)),"")</f>
        <v>#N/A</v>
      </c>
      <c r="O1023" s="39" t="e">
        <f>IF($E1023="",IF(INDEX(Mal!M$9:M$431,COUNTIF($E$108:$F1022,"")-COUNT($H$108:$H1022)+1,0)=O1022,"",INDEX(Mal!M$9:M$431,COUNTIF($E$108:$F1022,"")-COUNT($H$108:$H1022)+1,0)),"")</f>
        <v>#N/A</v>
      </c>
      <c r="P1023" s="39" t="e">
        <f>IF($E1023="",IF(INDEX(Mal!N$9:N$431,COUNTIF($E$108:$F1022,"")-COUNT($H$108:$H1022)+1,0)=P1022,"",INDEX(Mal!N$9:N$431,COUNTIF($E$108:$F1022,"")-COUNT($H$108:$H1022)+1,0)),"")</f>
        <v>#N/A</v>
      </c>
      <c r="Q1023" s="39" t="e">
        <f>IF($E1023="",IF(INDEX(Mal!O$9:O$431,COUNTIF($E$108:$F1022,"")-COUNT($H$108:$H1022)+1,0)=Q1022,"",INDEX(Mal!O$9:O$431,COUNTIF($E$108:$F1022,"")-COUNT($H$108:$H1022)+1,0)),"")</f>
        <v>#N/A</v>
      </c>
      <c r="R1023" s="39" t="e">
        <f>IF($E1023="",IF(INDEX(Mal!P$9:P$431,COUNTIF($E$108:$F1022,"")-COUNT($H$108:$H1022)+1,0)=R1022,"",INDEX(Mal!P$9:P$431,COUNTIF($E$108:$F1022,"")-COUNT($H$108:$H1022)+1,0)),"")</f>
        <v>#N/A</v>
      </c>
      <c r="S1023" s="39" t="e">
        <f>IF($E1023="",IF(INDEX(Mal!Q$9:Q$431,COUNTIF($E$108:$F1022,"")-COUNT($H$108:$H1022)+1,0)=S1022,"",INDEX(Mal!Q$9:Q$431,COUNTIF($E$108:$F1022,"")-COUNT($H$108:$H1022)+1,0)),"")</f>
        <v>#N/A</v>
      </c>
      <c r="T1023" s="39" t="e">
        <f>IF($E1023="",IF(INDEX(Mal!R$9:R$431,COUNTIF($E$108:$F1022,"")-COUNT($H$108:$H1022)+1,0)=T1022,"",INDEX(Mal!R$9:R$431,COUNTIF($E$108:$F1022,"")-COUNT($H$108:$H1022)+1,0)),"")</f>
        <v>#N/A</v>
      </c>
      <c r="U1023" s="39" t="e">
        <f>IF($E1023="",IF(INDEX(Mal!S$9:S$431,COUNTIF($E$108:$F1022,"")-COUNT($H$108:$H1022)+1,0)=U1022,"",INDEX(Mal!S$9:S$431,COUNTIF($E$108:$F1022,"")-COUNT($H$108:$H1022)+1,0)),"")</f>
        <v>#N/A</v>
      </c>
      <c r="V1023" s="39" t="e">
        <f t="shared" si="56"/>
        <v>#N/A</v>
      </c>
      <c r="W1023" s="39" t="e">
        <f>IF(IF(AND(E1023="",F1023=""),INDEX(Mal!I$9:I$431,(COUNT($H$108:$H1023)-COUNTIF($V$108:$V1023,"")),0),"")="","",IF(AND(E1023="",F1023=""),INDEX(Mal!I$9:I$431,(COUNT($H$108:$H1023)-COUNTIF($V$108:$V1023,"")),0),""))</f>
        <v>#N/A</v>
      </c>
      <c r="X1023" s="39" t="e">
        <f>IF($E1023="",IF(INDEX(Mal!J$9:J$431,COUNTIF($E$108:$F1022,"")-COUNT($H$108:$H1022)+1,0)=X1022,"",INDEX(Mal!J$9:J$431,COUNTIF($E$108:$F1022,"")-COUNT($H$108:$H1022)+1,0)),"")</f>
        <v>#N/A</v>
      </c>
      <c r="Y1023" s="39" t="e">
        <f>IF(AND(Y1022="",$H1023=$H1022),"",IF(VLOOKUP($H1023,Mal!$A$9:$T$431,20,0)='Sales Orders'!Y1022,"",VLOOKUP($H1023,Mal!$A$9:$T$431,20,0)))</f>
        <v>#N/A</v>
      </c>
      <c r="Z1023" s="39" t="e">
        <f t="shared" si="57"/>
        <v>#N/A</v>
      </c>
    </row>
    <row r="1024" spans="1:26">
      <c r="A1024" t="str">
        <f>IFERROR(IF(VLOOKUP(H1024,Mal!$A$9:$A$431,1,0),"","END"),"END")</f>
        <v>END</v>
      </c>
      <c r="B1024" s="39" t="e">
        <f>IF($E1024="",IF(INDEX(Mal!$D$9:$D$431,COUNTIF($E$108:$F1023,"")-COUNT($H$108:$H1023)+1,0)=B1023,"",INDEX(Mal!$D$9:$D$431,COUNTIF($E$108:$F1023,"")-COUNT($H$108:$H1023)+1,0)),"")</f>
        <v>#N/A</v>
      </c>
      <c r="C1024" s="39" t="e">
        <f t="shared" si="58"/>
        <v>#N/A</v>
      </c>
      <c r="D1024" s="39" t="e">
        <f>IF($E1024="",IF(INDEX(Mal!$F$9:$F$431,COUNTIF($E$108:$F1023,"")-COUNT($H$108:$H1023)+1,0)=D1023,"",INDEX(Mal!$F$9:$F$431,COUNTIF($E$108:$F1023,"")-COUNT($H$108:$H1023)+1,0)),"")</f>
        <v>#N/A</v>
      </c>
      <c r="E1024" s="39" t="e">
        <f>IF(AND(E1023="",$H1024=$H1023),"",IF(VLOOKUP(H1024,Mal!$A$9:$B$431,2,0)='Sales Orders'!E1023,"",VLOOKUP($H1024,Mal!$A$9:$B$431,2,0)))</f>
        <v>#N/A</v>
      </c>
      <c r="F1024" s="39" t="e">
        <f>IF($E1024="",IF(INDEX(Mal!$C$9:$C$431,COUNTIF($E$108:$F1023,"")-COUNT($H$108:$H1023)+1,0)=F1023,"",INDEX(Mal!$C$9:$C$431,COUNTIF($E$108:$F1023,"")-COUNT($H$108:$H1023)+1,0)),"")</f>
        <v>#N/A</v>
      </c>
      <c r="G1024" s="39" t="e">
        <f t="shared" si="59"/>
        <v>#N/A</v>
      </c>
      <c r="H1024" s="39">
        <f>IF(COUNTIF(Mal!$A$9:$A$431,'Sales Orders'!H1023)+COUNTIFS(Mal!$A$9:$A$431,H1023,Mal!$B$9:$B$431,"&lt;&gt;")+COUNTIFS(Mal!$A$9:$A$431,H1023,Mal!$C$9:$C$431,"&lt;&gt;")=COUNTIF('Sales Orders'!$H$108:H1023,'Sales Orders'!H1023),'Sales Orders'!H1023+1,'Sales Orders'!H1023)</f>
        <v>2</v>
      </c>
      <c r="I1024" s="39" t="e">
        <f>IF(E1024="","",IF(Mal!$C$5="","",Mal!$C$5))</f>
        <v>#N/A</v>
      </c>
      <c r="J1024" s="39" t="e">
        <f>IF(AND(J1023="",$H1024=$H1023),"",IF(VLOOKUP($H1024,Mal!$A$9:$H$431,7,0)='Sales Orders'!J1023,"",VLOOKUP($H1024,Mal!$A$9:$H$431,7,0)))</f>
        <v>#N/A</v>
      </c>
      <c r="K1024" s="39" t="e">
        <f>IF(AND(K1023="",$H1024=$H1023),"",IF(VLOOKUP($H1024,Mal!$A$9:$H$431,8,0)='Sales Orders'!K1023,"",VLOOKUP($H1024,Mal!$A$9:$H$431,8,0)))</f>
        <v>#N/A</v>
      </c>
      <c r="L1024" s="39" t="e">
        <f>IF(E1024="","",IF(Mal!$C$6="","",Mal!$C$6))</f>
        <v>#N/A</v>
      </c>
      <c r="M1024" s="39" t="e">
        <f>IF($E1024="",IF(INDEX(Mal!K$9:K$431,COUNTIF($E$108:$F1023,"")-COUNT($H$108:$H1023)+1,0)=M1023,"",INDEX(Mal!K$9:K$431,COUNTIF($E$108:$F1023,"")-COUNT($H$108:$H1023)+1,0)),"")</f>
        <v>#N/A</v>
      </c>
      <c r="N1024" s="39" t="e">
        <f>IF($E1024="",IF(INDEX(Mal!L$9:L$431,COUNTIF($E$108:$F1023,"")-COUNT($H$108:$H1023)+1,0)=N1023,"",INDEX(Mal!L$9:L$431,COUNTIF($E$108:$F1023,"")-COUNT($H$108:$H1023)+1,0)),"")</f>
        <v>#N/A</v>
      </c>
      <c r="O1024" s="39" t="e">
        <f>IF($E1024="",IF(INDEX(Mal!M$9:M$431,COUNTIF($E$108:$F1023,"")-COUNT($H$108:$H1023)+1,0)=O1023,"",INDEX(Mal!M$9:M$431,COUNTIF($E$108:$F1023,"")-COUNT($H$108:$H1023)+1,0)),"")</f>
        <v>#N/A</v>
      </c>
      <c r="P1024" s="39" t="e">
        <f>IF($E1024="",IF(INDEX(Mal!N$9:N$431,COUNTIF($E$108:$F1023,"")-COUNT($H$108:$H1023)+1,0)=P1023,"",INDEX(Mal!N$9:N$431,COUNTIF($E$108:$F1023,"")-COUNT($H$108:$H1023)+1,0)),"")</f>
        <v>#N/A</v>
      </c>
      <c r="Q1024" s="39" t="e">
        <f>IF($E1024="",IF(INDEX(Mal!O$9:O$431,COUNTIF($E$108:$F1023,"")-COUNT($H$108:$H1023)+1,0)=Q1023,"",INDEX(Mal!O$9:O$431,COUNTIF($E$108:$F1023,"")-COUNT($H$108:$H1023)+1,0)),"")</f>
        <v>#N/A</v>
      </c>
      <c r="R1024" s="39" t="e">
        <f>IF($E1024="",IF(INDEX(Mal!P$9:P$431,COUNTIF($E$108:$F1023,"")-COUNT($H$108:$H1023)+1,0)=R1023,"",INDEX(Mal!P$9:P$431,COUNTIF($E$108:$F1023,"")-COUNT($H$108:$H1023)+1,0)),"")</f>
        <v>#N/A</v>
      </c>
      <c r="S1024" s="39" t="e">
        <f>IF($E1024="",IF(INDEX(Mal!Q$9:Q$431,COUNTIF($E$108:$F1023,"")-COUNT($H$108:$H1023)+1,0)=S1023,"",INDEX(Mal!Q$9:Q$431,COUNTIF($E$108:$F1023,"")-COUNT($H$108:$H1023)+1,0)),"")</f>
        <v>#N/A</v>
      </c>
      <c r="T1024" s="39" t="e">
        <f>IF($E1024="",IF(INDEX(Mal!R$9:R$431,COUNTIF($E$108:$F1023,"")-COUNT($H$108:$H1023)+1,0)=T1023,"",INDEX(Mal!R$9:R$431,COUNTIF($E$108:$F1023,"")-COUNT($H$108:$H1023)+1,0)),"")</f>
        <v>#N/A</v>
      </c>
      <c r="U1024" s="39" t="e">
        <f>IF($E1024="",IF(INDEX(Mal!S$9:S$431,COUNTIF($E$108:$F1023,"")-COUNT($H$108:$H1023)+1,0)=U1023,"",INDEX(Mal!S$9:S$431,COUNTIF($E$108:$F1023,"")-COUNT($H$108:$H1023)+1,0)),"")</f>
        <v>#N/A</v>
      </c>
      <c r="V1024" s="39" t="e">
        <f t="shared" si="56"/>
        <v>#N/A</v>
      </c>
      <c r="W1024" s="39" t="e">
        <f>IF(IF(AND(E1024="",F1024=""),INDEX(Mal!I$9:I$431,(COUNT($H$108:$H1024)-COUNTIF($V$108:$V1024,"")),0),"")="","",IF(AND(E1024="",F1024=""),INDEX(Mal!I$9:I$431,(COUNT($H$108:$H1024)-COUNTIF($V$108:$V1024,"")),0),""))</f>
        <v>#N/A</v>
      </c>
      <c r="X1024" s="39" t="e">
        <f>IF($E1024="",IF(INDEX(Mal!J$9:J$431,COUNTIF($E$108:$F1023,"")-COUNT($H$108:$H1023)+1,0)=X1023,"",INDEX(Mal!J$9:J$431,COUNTIF($E$108:$F1023,"")-COUNT($H$108:$H1023)+1,0)),"")</f>
        <v>#N/A</v>
      </c>
      <c r="Y1024" s="39" t="e">
        <f>IF(AND(Y1023="",$H1024=$H1023),"",IF(VLOOKUP($H1024,Mal!$A$9:$T$431,20,0)='Sales Orders'!Y1023,"",VLOOKUP($H1024,Mal!$A$9:$T$431,20,0)))</f>
        <v>#N/A</v>
      </c>
      <c r="Z1024" s="39" t="e">
        <f t="shared" si="57"/>
        <v>#N/A</v>
      </c>
    </row>
    <row r="1025" spans="1:26">
      <c r="A1025" t="str">
        <f>IFERROR(IF(VLOOKUP(H1025,Mal!$A$9:$A$431,1,0),"","END"),"END")</f>
        <v>END</v>
      </c>
      <c r="B1025" s="39" t="e">
        <f>IF($E1025="",IF(INDEX(Mal!$D$9:$D$431,COUNTIF($E$108:$F1024,"")-COUNT($H$108:$H1024)+1,0)=B1024,"",INDEX(Mal!$D$9:$D$431,COUNTIF($E$108:$F1024,"")-COUNT($H$108:$H1024)+1,0)),"")</f>
        <v>#N/A</v>
      </c>
      <c r="C1025" s="39" t="e">
        <f t="shared" si="58"/>
        <v>#N/A</v>
      </c>
      <c r="D1025" s="39" t="e">
        <f>IF($E1025="",IF(INDEX(Mal!$F$9:$F$431,COUNTIF($E$108:$F1024,"")-COUNT($H$108:$H1024)+1,0)=D1024,"",INDEX(Mal!$F$9:$F$431,COUNTIF($E$108:$F1024,"")-COUNT($H$108:$H1024)+1,0)),"")</f>
        <v>#N/A</v>
      </c>
      <c r="E1025" s="39" t="e">
        <f>IF(AND(E1024="",$H1025=$H1024),"",IF(VLOOKUP(H1025,Mal!$A$9:$B$431,2,0)='Sales Orders'!E1024,"",VLOOKUP($H1025,Mal!$A$9:$B$431,2,0)))</f>
        <v>#N/A</v>
      </c>
      <c r="F1025" s="39" t="e">
        <f>IF($E1025="",IF(INDEX(Mal!$C$9:$C$431,COUNTIF($E$108:$F1024,"")-COUNT($H$108:$H1024)+1,0)=F1024,"",INDEX(Mal!$C$9:$C$431,COUNTIF($E$108:$F1024,"")-COUNT($H$108:$H1024)+1,0)),"")</f>
        <v>#N/A</v>
      </c>
      <c r="G1025" s="39" t="e">
        <f t="shared" si="59"/>
        <v>#N/A</v>
      </c>
      <c r="H1025" s="39">
        <f>IF(COUNTIF(Mal!$A$9:$A$431,'Sales Orders'!H1024)+COUNTIFS(Mal!$A$9:$A$431,H1024,Mal!$B$9:$B$431,"&lt;&gt;")+COUNTIFS(Mal!$A$9:$A$431,H1024,Mal!$C$9:$C$431,"&lt;&gt;")=COUNTIF('Sales Orders'!$H$108:H1024,'Sales Orders'!H1024),'Sales Orders'!H1024+1,'Sales Orders'!H1024)</f>
        <v>2</v>
      </c>
      <c r="I1025" s="39" t="e">
        <f>IF(E1025="","",IF(Mal!$C$5="","",Mal!$C$5))</f>
        <v>#N/A</v>
      </c>
      <c r="J1025" s="39" t="e">
        <f>IF(AND(J1024="",$H1025=$H1024),"",IF(VLOOKUP($H1025,Mal!$A$9:$H$431,7,0)='Sales Orders'!J1024,"",VLOOKUP($H1025,Mal!$A$9:$H$431,7,0)))</f>
        <v>#N/A</v>
      </c>
      <c r="K1025" s="39" t="e">
        <f>IF(AND(K1024="",$H1025=$H1024),"",IF(VLOOKUP($H1025,Mal!$A$9:$H$431,8,0)='Sales Orders'!K1024,"",VLOOKUP($H1025,Mal!$A$9:$H$431,8,0)))</f>
        <v>#N/A</v>
      </c>
      <c r="L1025" s="39" t="e">
        <f>IF(E1025="","",IF(Mal!$C$6="","",Mal!$C$6))</f>
        <v>#N/A</v>
      </c>
      <c r="M1025" s="39" t="e">
        <f>IF($E1025="",IF(INDEX(Mal!K$9:K$431,COUNTIF($E$108:$F1024,"")-COUNT($H$108:$H1024)+1,0)=M1024,"",INDEX(Mal!K$9:K$431,COUNTIF($E$108:$F1024,"")-COUNT($H$108:$H1024)+1,0)),"")</f>
        <v>#N/A</v>
      </c>
      <c r="N1025" s="39" t="e">
        <f>IF($E1025="",IF(INDEX(Mal!L$9:L$431,COUNTIF($E$108:$F1024,"")-COUNT($H$108:$H1024)+1,0)=N1024,"",INDEX(Mal!L$9:L$431,COUNTIF($E$108:$F1024,"")-COUNT($H$108:$H1024)+1,0)),"")</f>
        <v>#N/A</v>
      </c>
      <c r="O1025" s="39" t="e">
        <f>IF($E1025="",IF(INDEX(Mal!M$9:M$431,COUNTIF($E$108:$F1024,"")-COUNT($H$108:$H1024)+1,0)=O1024,"",INDEX(Mal!M$9:M$431,COUNTIF($E$108:$F1024,"")-COUNT($H$108:$H1024)+1,0)),"")</f>
        <v>#N/A</v>
      </c>
      <c r="P1025" s="39" t="e">
        <f>IF($E1025="",IF(INDEX(Mal!N$9:N$431,COUNTIF($E$108:$F1024,"")-COUNT($H$108:$H1024)+1,0)=P1024,"",INDEX(Mal!N$9:N$431,COUNTIF($E$108:$F1024,"")-COUNT($H$108:$H1024)+1,0)),"")</f>
        <v>#N/A</v>
      </c>
      <c r="Q1025" s="39" t="e">
        <f>IF($E1025="",IF(INDEX(Mal!O$9:O$431,COUNTIF($E$108:$F1024,"")-COUNT($H$108:$H1024)+1,0)=Q1024,"",INDEX(Mal!O$9:O$431,COUNTIF($E$108:$F1024,"")-COUNT($H$108:$H1024)+1,0)),"")</f>
        <v>#N/A</v>
      </c>
      <c r="R1025" s="39" t="e">
        <f>IF($E1025="",IF(INDEX(Mal!P$9:P$431,COUNTIF($E$108:$F1024,"")-COUNT($H$108:$H1024)+1,0)=R1024,"",INDEX(Mal!P$9:P$431,COUNTIF($E$108:$F1024,"")-COUNT($H$108:$H1024)+1,0)),"")</f>
        <v>#N/A</v>
      </c>
      <c r="S1025" s="39" t="e">
        <f>IF($E1025="",IF(INDEX(Mal!Q$9:Q$431,COUNTIF($E$108:$F1024,"")-COUNT($H$108:$H1024)+1,0)=S1024,"",INDEX(Mal!Q$9:Q$431,COUNTIF($E$108:$F1024,"")-COUNT($H$108:$H1024)+1,0)),"")</f>
        <v>#N/A</v>
      </c>
      <c r="T1025" s="39" t="e">
        <f>IF($E1025="",IF(INDEX(Mal!R$9:R$431,COUNTIF($E$108:$F1024,"")-COUNT($H$108:$H1024)+1,0)=T1024,"",INDEX(Mal!R$9:R$431,COUNTIF($E$108:$F1024,"")-COUNT($H$108:$H1024)+1,0)),"")</f>
        <v>#N/A</v>
      </c>
      <c r="U1025" s="39" t="e">
        <f>IF($E1025="",IF(INDEX(Mal!S$9:S$431,COUNTIF($E$108:$F1024,"")-COUNT($H$108:$H1024)+1,0)=U1024,"",INDEX(Mal!S$9:S$431,COUNTIF($E$108:$F1024,"")-COUNT($H$108:$H1024)+1,0)),"")</f>
        <v>#N/A</v>
      </c>
      <c r="V1025" s="39" t="e">
        <f t="shared" si="56"/>
        <v>#N/A</v>
      </c>
      <c r="W1025" s="39" t="e">
        <f>IF(IF(AND(E1025="",F1025=""),INDEX(Mal!I$9:I$431,(COUNT($H$108:$H1025)-COUNTIF($V$108:$V1025,"")),0),"")="","",IF(AND(E1025="",F1025=""),INDEX(Mal!I$9:I$431,(COUNT($H$108:$H1025)-COUNTIF($V$108:$V1025,"")),0),""))</f>
        <v>#N/A</v>
      </c>
      <c r="X1025" s="39" t="e">
        <f>IF($E1025="",IF(INDEX(Mal!J$9:J$431,COUNTIF($E$108:$F1024,"")-COUNT($H$108:$H1024)+1,0)=X1024,"",INDEX(Mal!J$9:J$431,COUNTIF($E$108:$F1024,"")-COUNT($H$108:$H1024)+1,0)),"")</f>
        <v>#N/A</v>
      </c>
      <c r="Y1025" s="39" t="e">
        <f>IF(AND(Y1024="",$H1025=$H1024),"",IF(VLOOKUP($H1025,Mal!$A$9:$T$431,20,0)='Sales Orders'!Y1024,"",VLOOKUP($H1025,Mal!$A$9:$T$431,20,0)))</f>
        <v>#N/A</v>
      </c>
      <c r="Z1025" s="39" t="e">
        <f t="shared" si="57"/>
        <v>#N/A</v>
      </c>
    </row>
    <row r="1026" spans="1:26">
      <c r="A1026" t="str">
        <f>IFERROR(IF(VLOOKUP(H1026,Mal!$A$9:$A$431,1,0),"","END"),"END")</f>
        <v>END</v>
      </c>
      <c r="B1026" s="39" t="e">
        <f>IF($E1026="",IF(INDEX(Mal!$D$9:$D$431,COUNTIF($E$108:$F1025,"")-COUNT($H$108:$H1025)+1,0)=B1025,"",INDEX(Mal!$D$9:$D$431,COUNTIF($E$108:$F1025,"")-COUNT($H$108:$H1025)+1,0)),"")</f>
        <v>#N/A</v>
      </c>
      <c r="C1026" s="39" t="e">
        <f t="shared" si="58"/>
        <v>#N/A</v>
      </c>
      <c r="D1026" s="39" t="e">
        <f>IF($E1026="",IF(INDEX(Mal!$F$9:$F$431,COUNTIF($E$108:$F1025,"")-COUNT($H$108:$H1025)+1,0)=D1025,"",INDEX(Mal!$F$9:$F$431,COUNTIF($E$108:$F1025,"")-COUNT($H$108:$H1025)+1,0)),"")</f>
        <v>#N/A</v>
      </c>
      <c r="E1026" s="39" t="e">
        <f>IF(AND(E1025="",$H1026=$H1025),"",IF(VLOOKUP(H1026,Mal!$A$9:$B$431,2,0)='Sales Orders'!E1025,"",VLOOKUP($H1026,Mal!$A$9:$B$431,2,0)))</f>
        <v>#N/A</v>
      </c>
      <c r="F1026" s="39" t="e">
        <f>IF($E1026="",IF(INDEX(Mal!$C$9:$C$431,COUNTIF($E$108:$F1025,"")-COUNT($H$108:$H1025)+1,0)=F1025,"",INDEX(Mal!$C$9:$C$431,COUNTIF($E$108:$F1025,"")-COUNT($H$108:$H1025)+1,0)),"")</f>
        <v>#N/A</v>
      </c>
      <c r="G1026" s="39" t="e">
        <f t="shared" si="59"/>
        <v>#N/A</v>
      </c>
      <c r="H1026" s="39">
        <f>IF(COUNTIF(Mal!$A$9:$A$431,'Sales Orders'!H1025)+COUNTIFS(Mal!$A$9:$A$431,H1025,Mal!$B$9:$B$431,"&lt;&gt;")+COUNTIFS(Mal!$A$9:$A$431,H1025,Mal!$C$9:$C$431,"&lt;&gt;")=COUNTIF('Sales Orders'!$H$108:H1025,'Sales Orders'!H1025),'Sales Orders'!H1025+1,'Sales Orders'!H1025)</f>
        <v>2</v>
      </c>
      <c r="I1026" s="39" t="e">
        <f>IF(E1026="","",IF(Mal!$C$5="","",Mal!$C$5))</f>
        <v>#N/A</v>
      </c>
      <c r="J1026" s="39" t="e">
        <f>IF(AND(J1025="",$H1026=$H1025),"",IF(VLOOKUP($H1026,Mal!$A$9:$H$431,7,0)='Sales Orders'!J1025,"",VLOOKUP($H1026,Mal!$A$9:$H$431,7,0)))</f>
        <v>#N/A</v>
      </c>
      <c r="K1026" s="39" t="e">
        <f>IF(AND(K1025="",$H1026=$H1025),"",IF(VLOOKUP($H1026,Mal!$A$9:$H$431,8,0)='Sales Orders'!K1025,"",VLOOKUP($H1026,Mal!$A$9:$H$431,8,0)))</f>
        <v>#N/A</v>
      </c>
      <c r="L1026" s="39" t="e">
        <f>IF(E1026="","",IF(Mal!$C$6="","",Mal!$C$6))</f>
        <v>#N/A</v>
      </c>
      <c r="M1026" s="39" t="e">
        <f>IF($E1026="",IF(INDEX(Mal!K$9:K$431,COUNTIF($E$108:$F1025,"")-COUNT($H$108:$H1025)+1,0)=M1025,"",INDEX(Mal!K$9:K$431,COUNTIF($E$108:$F1025,"")-COUNT($H$108:$H1025)+1,0)),"")</f>
        <v>#N/A</v>
      </c>
      <c r="N1026" s="39" t="e">
        <f>IF($E1026="",IF(INDEX(Mal!L$9:L$431,COUNTIF($E$108:$F1025,"")-COUNT($H$108:$H1025)+1,0)=N1025,"",INDEX(Mal!L$9:L$431,COUNTIF($E$108:$F1025,"")-COUNT($H$108:$H1025)+1,0)),"")</f>
        <v>#N/A</v>
      </c>
      <c r="O1026" s="39" t="e">
        <f>IF($E1026="",IF(INDEX(Mal!M$9:M$431,COUNTIF($E$108:$F1025,"")-COUNT($H$108:$H1025)+1,0)=O1025,"",INDEX(Mal!M$9:M$431,COUNTIF($E$108:$F1025,"")-COUNT($H$108:$H1025)+1,0)),"")</f>
        <v>#N/A</v>
      </c>
      <c r="P1026" s="39" t="e">
        <f>IF($E1026="",IF(INDEX(Mal!N$9:N$431,COUNTIF($E$108:$F1025,"")-COUNT($H$108:$H1025)+1,0)=P1025,"",INDEX(Mal!N$9:N$431,COUNTIF($E$108:$F1025,"")-COUNT($H$108:$H1025)+1,0)),"")</f>
        <v>#N/A</v>
      </c>
      <c r="Q1026" s="39" t="e">
        <f>IF($E1026="",IF(INDEX(Mal!O$9:O$431,COUNTIF($E$108:$F1025,"")-COUNT($H$108:$H1025)+1,0)=Q1025,"",INDEX(Mal!O$9:O$431,COUNTIF($E$108:$F1025,"")-COUNT($H$108:$H1025)+1,0)),"")</f>
        <v>#N/A</v>
      </c>
      <c r="R1026" s="39" t="e">
        <f>IF($E1026="",IF(INDEX(Mal!P$9:P$431,COUNTIF($E$108:$F1025,"")-COUNT($H$108:$H1025)+1,0)=R1025,"",INDEX(Mal!P$9:P$431,COUNTIF($E$108:$F1025,"")-COUNT($H$108:$H1025)+1,0)),"")</f>
        <v>#N/A</v>
      </c>
      <c r="S1026" s="39" t="e">
        <f>IF($E1026="",IF(INDEX(Mal!Q$9:Q$431,COUNTIF($E$108:$F1025,"")-COUNT($H$108:$H1025)+1,0)=S1025,"",INDEX(Mal!Q$9:Q$431,COUNTIF($E$108:$F1025,"")-COUNT($H$108:$H1025)+1,0)),"")</f>
        <v>#N/A</v>
      </c>
      <c r="T1026" s="39" t="e">
        <f>IF($E1026="",IF(INDEX(Mal!R$9:R$431,COUNTIF($E$108:$F1025,"")-COUNT($H$108:$H1025)+1,0)=T1025,"",INDEX(Mal!R$9:R$431,COUNTIF($E$108:$F1025,"")-COUNT($H$108:$H1025)+1,0)),"")</f>
        <v>#N/A</v>
      </c>
      <c r="U1026" s="39" t="e">
        <f>IF($E1026="",IF(INDEX(Mal!S$9:S$431,COUNTIF($E$108:$F1025,"")-COUNT($H$108:$H1025)+1,0)=U1025,"",INDEX(Mal!S$9:S$431,COUNTIF($E$108:$F1025,"")-COUNT($H$108:$H1025)+1,0)),"")</f>
        <v>#N/A</v>
      </c>
      <c r="V1026" s="39" t="e">
        <f t="shared" si="56"/>
        <v>#N/A</v>
      </c>
      <c r="W1026" s="39" t="e">
        <f>IF(IF(AND(E1026="",F1026=""),INDEX(Mal!I$9:I$431,(COUNT($H$108:$H1026)-COUNTIF($V$108:$V1026,"")),0),"")="","",IF(AND(E1026="",F1026=""),INDEX(Mal!I$9:I$431,(COUNT($H$108:$H1026)-COUNTIF($V$108:$V1026,"")),0),""))</f>
        <v>#N/A</v>
      </c>
      <c r="X1026" s="39" t="e">
        <f>IF($E1026="",IF(INDEX(Mal!J$9:J$431,COUNTIF($E$108:$F1025,"")-COUNT($H$108:$H1025)+1,0)=X1025,"",INDEX(Mal!J$9:J$431,COUNTIF($E$108:$F1025,"")-COUNT($H$108:$H1025)+1,0)),"")</f>
        <v>#N/A</v>
      </c>
      <c r="Y1026" s="39" t="e">
        <f>IF(AND(Y1025="",$H1026=$H1025),"",IF(VLOOKUP($H1026,Mal!$A$9:$T$431,20,0)='Sales Orders'!Y1025,"",VLOOKUP($H1026,Mal!$A$9:$T$431,20,0)))</f>
        <v>#N/A</v>
      </c>
      <c r="Z1026" s="39" t="e">
        <f t="shared" si="57"/>
        <v>#N/A</v>
      </c>
    </row>
    <row r="1027" spans="1:26">
      <c r="A1027" t="str">
        <f>IFERROR(IF(VLOOKUP(H1027,Mal!$A$9:$A$431,1,0),"","END"),"END")</f>
        <v>END</v>
      </c>
      <c r="B1027" s="39" t="e">
        <f>IF($E1027="",IF(INDEX(Mal!$D$9:$D$431,COUNTIF($E$108:$F1026,"")-COUNT($H$108:$H1026)+1,0)=B1026,"",INDEX(Mal!$D$9:$D$431,COUNTIF($E$108:$F1026,"")-COUNT($H$108:$H1026)+1,0)),"")</f>
        <v>#N/A</v>
      </c>
      <c r="C1027" s="39" t="e">
        <f t="shared" si="58"/>
        <v>#N/A</v>
      </c>
      <c r="D1027" s="39" t="e">
        <f>IF($E1027="",IF(INDEX(Mal!$F$9:$F$431,COUNTIF($E$108:$F1026,"")-COUNT($H$108:$H1026)+1,0)=D1026,"",INDEX(Mal!$F$9:$F$431,COUNTIF($E$108:$F1026,"")-COUNT($H$108:$H1026)+1,0)),"")</f>
        <v>#N/A</v>
      </c>
      <c r="E1027" s="39" t="e">
        <f>IF(AND(E1026="",$H1027=$H1026),"",IF(VLOOKUP(H1027,Mal!$A$9:$B$431,2,0)='Sales Orders'!E1026,"",VLOOKUP($H1027,Mal!$A$9:$B$431,2,0)))</f>
        <v>#N/A</v>
      </c>
      <c r="F1027" s="39" t="e">
        <f>IF($E1027="",IF(INDEX(Mal!$C$9:$C$431,COUNTIF($E$108:$F1026,"")-COUNT($H$108:$H1026)+1,0)=F1026,"",INDEX(Mal!$C$9:$C$431,COUNTIF($E$108:$F1026,"")-COUNT($H$108:$H1026)+1,0)),"")</f>
        <v>#N/A</v>
      </c>
      <c r="G1027" s="39" t="e">
        <f t="shared" si="59"/>
        <v>#N/A</v>
      </c>
      <c r="H1027" s="39">
        <f>IF(COUNTIF(Mal!$A$9:$A$431,'Sales Orders'!H1026)+COUNTIFS(Mal!$A$9:$A$431,H1026,Mal!$B$9:$B$431,"&lt;&gt;")+COUNTIFS(Mal!$A$9:$A$431,H1026,Mal!$C$9:$C$431,"&lt;&gt;")=COUNTIF('Sales Orders'!$H$108:H1026,'Sales Orders'!H1026),'Sales Orders'!H1026+1,'Sales Orders'!H1026)</f>
        <v>2</v>
      </c>
      <c r="I1027" s="39" t="e">
        <f>IF(E1027="","",IF(Mal!$C$5="","",Mal!$C$5))</f>
        <v>#N/A</v>
      </c>
      <c r="J1027" s="39" t="e">
        <f>IF(AND(J1026="",$H1027=$H1026),"",IF(VLOOKUP($H1027,Mal!$A$9:$H$431,7,0)='Sales Orders'!J1026,"",VLOOKUP($H1027,Mal!$A$9:$H$431,7,0)))</f>
        <v>#N/A</v>
      </c>
      <c r="K1027" s="39" t="e">
        <f>IF(AND(K1026="",$H1027=$H1026),"",IF(VLOOKUP($H1027,Mal!$A$9:$H$431,8,0)='Sales Orders'!K1026,"",VLOOKUP($H1027,Mal!$A$9:$H$431,8,0)))</f>
        <v>#N/A</v>
      </c>
      <c r="L1027" s="39" t="e">
        <f>IF(E1027="","",IF(Mal!$C$6="","",Mal!$C$6))</f>
        <v>#N/A</v>
      </c>
      <c r="M1027" s="39" t="e">
        <f>IF($E1027="",IF(INDEX(Mal!K$9:K$431,COUNTIF($E$108:$F1026,"")-COUNT($H$108:$H1026)+1,0)=M1026,"",INDEX(Mal!K$9:K$431,COUNTIF($E$108:$F1026,"")-COUNT($H$108:$H1026)+1,0)),"")</f>
        <v>#N/A</v>
      </c>
      <c r="N1027" s="39" t="e">
        <f>IF($E1027="",IF(INDEX(Mal!L$9:L$431,COUNTIF($E$108:$F1026,"")-COUNT($H$108:$H1026)+1,0)=N1026,"",INDEX(Mal!L$9:L$431,COUNTIF($E$108:$F1026,"")-COUNT($H$108:$H1026)+1,0)),"")</f>
        <v>#N/A</v>
      </c>
      <c r="O1027" s="39" t="e">
        <f>IF($E1027="",IF(INDEX(Mal!M$9:M$431,COUNTIF($E$108:$F1026,"")-COUNT($H$108:$H1026)+1,0)=O1026,"",INDEX(Mal!M$9:M$431,COUNTIF($E$108:$F1026,"")-COUNT($H$108:$H1026)+1,0)),"")</f>
        <v>#N/A</v>
      </c>
      <c r="P1027" s="39" t="e">
        <f>IF($E1027="",IF(INDEX(Mal!N$9:N$431,COUNTIF($E$108:$F1026,"")-COUNT($H$108:$H1026)+1,0)=P1026,"",INDEX(Mal!N$9:N$431,COUNTIF($E$108:$F1026,"")-COUNT($H$108:$H1026)+1,0)),"")</f>
        <v>#N/A</v>
      </c>
      <c r="Q1027" s="39" t="e">
        <f>IF($E1027="",IF(INDEX(Mal!O$9:O$431,COUNTIF($E$108:$F1026,"")-COUNT($H$108:$H1026)+1,0)=Q1026,"",INDEX(Mal!O$9:O$431,COUNTIF($E$108:$F1026,"")-COUNT($H$108:$H1026)+1,0)),"")</f>
        <v>#N/A</v>
      </c>
      <c r="R1027" s="39" t="e">
        <f>IF($E1027="",IF(INDEX(Mal!P$9:P$431,COUNTIF($E$108:$F1026,"")-COUNT($H$108:$H1026)+1,0)=R1026,"",INDEX(Mal!P$9:P$431,COUNTIF($E$108:$F1026,"")-COUNT($H$108:$H1026)+1,0)),"")</f>
        <v>#N/A</v>
      </c>
      <c r="S1027" s="39" t="e">
        <f>IF($E1027="",IF(INDEX(Mal!Q$9:Q$431,COUNTIF($E$108:$F1026,"")-COUNT($H$108:$H1026)+1,0)=S1026,"",INDEX(Mal!Q$9:Q$431,COUNTIF($E$108:$F1026,"")-COUNT($H$108:$H1026)+1,0)),"")</f>
        <v>#N/A</v>
      </c>
      <c r="T1027" s="39" t="e">
        <f>IF($E1027="",IF(INDEX(Mal!R$9:R$431,COUNTIF($E$108:$F1026,"")-COUNT($H$108:$H1026)+1,0)=T1026,"",INDEX(Mal!R$9:R$431,COUNTIF($E$108:$F1026,"")-COUNT($H$108:$H1026)+1,0)),"")</f>
        <v>#N/A</v>
      </c>
      <c r="U1027" s="39" t="e">
        <f>IF($E1027="",IF(INDEX(Mal!S$9:S$431,COUNTIF($E$108:$F1026,"")-COUNT($H$108:$H1026)+1,0)=U1026,"",INDEX(Mal!S$9:S$431,COUNTIF($E$108:$F1026,"")-COUNT($H$108:$H1026)+1,0)),"")</f>
        <v>#N/A</v>
      </c>
      <c r="V1027" s="39" t="e">
        <f t="shared" si="56"/>
        <v>#N/A</v>
      </c>
      <c r="W1027" s="39" t="e">
        <f>IF(IF(AND(E1027="",F1027=""),INDEX(Mal!I$9:I$431,(COUNT($H$108:$H1027)-COUNTIF($V$108:$V1027,"")),0),"")="","",IF(AND(E1027="",F1027=""),INDEX(Mal!I$9:I$431,(COUNT($H$108:$H1027)-COUNTIF($V$108:$V1027,"")),0),""))</f>
        <v>#N/A</v>
      </c>
      <c r="X1027" s="39" t="e">
        <f>IF($E1027="",IF(INDEX(Mal!J$9:J$431,COUNTIF($E$108:$F1026,"")-COUNT($H$108:$H1026)+1,0)=X1026,"",INDEX(Mal!J$9:J$431,COUNTIF($E$108:$F1026,"")-COUNT($H$108:$H1026)+1,0)),"")</f>
        <v>#N/A</v>
      </c>
      <c r="Y1027" s="39" t="e">
        <f>IF(AND(Y1026="",$H1027=$H1026),"",IF(VLOOKUP($H1027,Mal!$A$9:$T$431,20,0)='Sales Orders'!Y1026,"",VLOOKUP($H1027,Mal!$A$9:$T$431,20,0)))</f>
        <v>#N/A</v>
      </c>
      <c r="Z1027" s="39" t="e">
        <f t="shared" si="57"/>
        <v>#N/A</v>
      </c>
    </row>
    <row r="1028" spans="1:26">
      <c r="A1028" t="str">
        <f>IFERROR(IF(VLOOKUP(H1028,Mal!$A$9:$A$431,1,0),"","END"),"END")</f>
        <v>END</v>
      </c>
      <c r="B1028" s="39" t="e">
        <f>IF($E1028="",IF(INDEX(Mal!$D$9:$D$431,COUNTIF($E$108:$F1027,"")-COUNT($H$108:$H1027)+1,0)=B1027,"",INDEX(Mal!$D$9:$D$431,COUNTIF($E$108:$F1027,"")-COUNT($H$108:$H1027)+1,0)),"")</f>
        <v>#N/A</v>
      </c>
      <c r="C1028" s="39" t="e">
        <f t="shared" si="58"/>
        <v>#N/A</v>
      </c>
      <c r="D1028" s="39" t="e">
        <f>IF($E1028="",IF(INDEX(Mal!$F$9:$F$431,COUNTIF($E$108:$F1027,"")-COUNT($H$108:$H1027)+1,0)=D1027,"",INDEX(Mal!$F$9:$F$431,COUNTIF($E$108:$F1027,"")-COUNT($H$108:$H1027)+1,0)),"")</f>
        <v>#N/A</v>
      </c>
      <c r="E1028" s="39" t="e">
        <f>IF(AND(E1027="",$H1028=$H1027),"",IF(VLOOKUP(H1028,Mal!$A$9:$B$431,2,0)='Sales Orders'!E1027,"",VLOOKUP($H1028,Mal!$A$9:$B$431,2,0)))</f>
        <v>#N/A</v>
      </c>
      <c r="F1028" s="39" t="e">
        <f>IF($E1028="",IF(INDEX(Mal!$C$9:$C$431,COUNTIF($E$108:$F1027,"")-COUNT($H$108:$H1027)+1,0)=F1027,"",INDEX(Mal!$C$9:$C$431,COUNTIF($E$108:$F1027,"")-COUNT($H$108:$H1027)+1,0)),"")</f>
        <v>#N/A</v>
      </c>
      <c r="G1028" s="39" t="e">
        <f t="shared" si="59"/>
        <v>#N/A</v>
      </c>
      <c r="H1028" s="39">
        <f>IF(COUNTIF(Mal!$A$9:$A$431,'Sales Orders'!H1027)+COUNTIFS(Mal!$A$9:$A$431,H1027,Mal!$B$9:$B$431,"&lt;&gt;")+COUNTIFS(Mal!$A$9:$A$431,H1027,Mal!$C$9:$C$431,"&lt;&gt;")=COUNTIF('Sales Orders'!$H$108:H1027,'Sales Orders'!H1027),'Sales Orders'!H1027+1,'Sales Orders'!H1027)</f>
        <v>2</v>
      </c>
      <c r="I1028" s="39" t="e">
        <f>IF(E1028="","",IF(Mal!$C$5="","",Mal!$C$5))</f>
        <v>#N/A</v>
      </c>
      <c r="J1028" s="39" t="e">
        <f>IF(AND(J1027="",$H1028=$H1027),"",IF(VLOOKUP($H1028,Mal!$A$9:$H$431,7,0)='Sales Orders'!J1027,"",VLOOKUP($H1028,Mal!$A$9:$H$431,7,0)))</f>
        <v>#N/A</v>
      </c>
      <c r="K1028" s="39" t="e">
        <f>IF(AND(K1027="",$H1028=$H1027),"",IF(VLOOKUP($H1028,Mal!$A$9:$H$431,8,0)='Sales Orders'!K1027,"",VLOOKUP($H1028,Mal!$A$9:$H$431,8,0)))</f>
        <v>#N/A</v>
      </c>
      <c r="L1028" s="39" t="e">
        <f>IF(E1028="","",IF(Mal!$C$6="","",Mal!$C$6))</f>
        <v>#N/A</v>
      </c>
      <c r="M1028" s="39" t="e">
        <f>IF($E1028="",IF(INDEX(Mal!K$9:K$431,COUNTIF($E$108:$F1027,"")-COUNT($H$108:$H1027)+1,0)=M1027,"",INDEX(Mal!K$9:K$431,COUNTIF($E$108:$F1027,"")-COUNT($H$108:$H1027)+1,0)),"")</f>
        <v>#N/A</v>
      </c>
      <c r="N1028" s="39" t="e">
        <f>IF($E1028="",IF(INDEX(Mal!L$9:L$431,COUNTIF($E$108:$F1027,"")-COUNT($H$108:$H1027)+1,0)=N1027,"",INDEX(Mal!L$9:L$431,COUNTIF($E$108:$F1027,"")-COUNT($H$108:$H1027)+1,0)),"")</f>
        <v>#N/A</v>
      </c>
      <c r="O1028" s="39" t="e">
        <f>IF($E1028="",IF(INDEX(Mal!M$9:M$431,COUNTIF($E$108:$F1027,"")-COUNT($H$108:$H1027)+1,0)=O1027,"",INDEX(Mal!M$9:M$431,COUNTIF($E$108:$F1027,"")-COUNT($H$108:$H1027)+1,0)),"")</f>
        <v>#N/A</v>
      </c>
      <c r="P1028" s="39" t="e">
        <f>IF($E1028="",IF(INDEX(Mal!N$9:N$431,COUNTIF($E$108:$F1027,"")-COUNT($H$108:$H1027)+1,0)=P1027,"",INDEX(Mal!N$9:N$431,COUNTIF($E$108:$F1027,"")-COUNT($H$108:$H1027)+1,0)),"")</f>
        <v>#N/A</v>
      </c>
      <c r="Q1028" s="39" t="e">
        <f>IF($E1028="",IF(INDEX(Mal!O$9:O$431,COUNTIF($E$108:$F1027,"")-COUNT($H$108:$H1027)+1,0)=Q1027,"",INDEX(Mal!O$9:O$431,COUNTIF($E$108:$F1027,"")-COUNT($H$108:$H1027)+1,0)),"")</f>
        <v>#N/A</v>
      </c>
      <c r="R1028" s="39" t="e">
        <f>IF($E1028="",IF(INDEX(Mal!P$9:P$431,COUNTIF($E$108:$F1027,"")-COUNT($H$108:$H1027)+1,0)=R1027,"",INDEX(Mal!P$9:P$431,COUNTIF($E$108:$F1027,"")-COUNT($H$108:$H1027)+1,0)),"")</f>
        <v>#N/A</v>
      </c>
      <c r="S1028" s="39" t="e">
        <f>IF($E1028="",IF(INDEX(Mal!Q$9:Q$431,COUNTIF($E$108:$F1027,"")-COUNT($H$108:$H1027)+1,0)=S1027,"",INDEX(Mal!Q$9:Q$431,COUNTIF($E$108:$F1027,"")-COUNT($H$108:$H1027)+1,0)),"")</f>
        <v>#N/A</v>
      </c>
      <c r="T1028" s="39" t="e">
        <f>IF($E1028="",IF(INDEX(Mal!R$9:R$431,COUNTIF($E$108:$F1027,"")-COUNT($H$108:$H1027)+1,0)=T1027,"",INDEX(Mal!R$9:R$431,COUNTIF($E$108:$F1027,"")-COUNT($H$108:$H1027)+1,0)),"")</f>
        <v>#N/A</v>
      </c>
      <c r="U1028" s="39" t="e">
        <f>IF($E1028="",IF(INDEX(Mal!S$9:S$431,COUNTIF($E$108:$F1027,"")-COUNT($H$108:$H1027)+1,0)=U1027,"",INDEX(Mal!S$9:S$431,COUNTIF($E$108:$F1027,"")-COUNT($H$108:$H1027)+1,0)),"")</f>
        <v>#N/A</v>
      </c>
      <c r="V1028" s="39" t="e">
        <f t="shared" si="56"/>
        <v>#N/A</v>
      </c>
      <c r="W1028" s="39" t="e">
        <f>IF(IF(AND(E1028="",F1028=""),INDEX(Mal!I$9:I$431,(COUNT($H$108:$H1028)-COUNTIF($V$108:$V1028,"")),0),"")="","",IF(AND(E1028="",F1028=""),INDEX(Mal!I$9:I$431,(COUNT($H$108:$H1028)-COUNTIF($V$108:$V1028,"")),0),""))</f>
        <v>#N/A</v>
      </c>
      <c r="X1028" s="39" t="e">
        <f>IF($E1028="",IF(INDEX(Mal!J$9:J$431,COUNTIF($E$108:$F1027,"")-COUNT($H$108:$H1027)+1,0)=X1027,"",INDEX(Mal!J$9:J$431,COUNTIF($E$108:$F1027,"")-COUNT($H$108:$H1027)+1,0)),"")</f>
        <v>#N/A</v>
      </c>
      <c r="Y1028" s="39" t="e">
        <f>IF(AND(Y1027="",$H1028=$H1027),"",IF(VLOOKUP($H1028,Mal!$A$9:$T$431,20,0)='Sales Orders'!Y1027,"",VLOOKUP($H1028,Mal!$A$9:$T$431,20,0)))</f>
        <v>#N/A</v>
      </c>
      <c r="Z1028" s="39" t="e">
        <f t="shared" si="57"/>
        <v>#N/A</v>
      </c>
    </row>
    <row r="1029" spans="1:26">
      <c r="A1029" t="str">
        <f>IFERROR(IF(VLOOKUP(H1029,Mal!$A$9:$A$431,1,0),"","END"),"END")</f>
        <v>END</v>
      </c>
      <c r="B1029" s="39" t="e">
        <f>IF($E1029="",IF(INDEX(Mal!$D$9:$D$431,COUNTIF($E$108:$F1028,"")-COUNT($H$108:$H1028)+1,0)=B1028,"",INDEX(Mal!$D$9:$D$431,COUNTIF($E$108:$F1028,"")-COUNT($H$108:$H1028)+1,0)),"")</f>
        <v>#N/A</v>
      </c>
      <c r="C1029" s="39" t="e">
        <f t="shared" si="58"/>
        <v>#N/A</v>
      </c>
      <c r="D1029" s="39" t="e">
        <f>IF($E1029="",IF(INDEX(Mal!$F$9:$F$431,COUNTIF($E$108:$F1028,"")-COUNT($H$108:$H1028)+1,0)=D1028,"",INDEX(Mal!$F$9:$F$431,COUNTIF($E$108:$F1028,"")-COUNT($H$108:$H1028)+1,0)),"")</f>
        <v>#N/A</v>
      </c>
      <c r="E1029" s="39" t="e">
        <f>IF(AND(E1028="",$H1029=$H1028),"",IF(VLOOKUP(H1029,Mal!$A$9:$B$431,2,0)='Sales Orders'!E1028,"",VLOOKUP($H1029,Mal!$A$9:$B$431,2,0)))</f>
        <v>#N/A</v>
      </c>
      <c r="F1029" s="39" t="e">
        <f>IF($E1029="",IF(INDEX(Mal!$C$9:$C$431,COUNTIF($E$108:$F1028,"")-COUNT($H$108:$H1028)+1,0)=F1028,"",INDEX(Mal!$C$9:$C$431,COUNTIF($E$108:$F1028,"")-COUNT($H$108:$H1028)+1,0)),"")</f>
        <v>#N/A</v>
      </c>
      <c r="G1029" s="39" t="e">
        <f t="shared" si="59"/>
        <v>#N/A</v>
      </c>
      <c r="H1029" s="39">
        <f>IF(COUNTIF(Mal!$A$9:$A$431,'Sales Orders'!H1028)+COUNTIFS(Mal!$A$9:$A$431,H1028,Mal!$B$9:$B$431,"&lt;&gt;")+COUNTIFS(Mal!$A$9:$A$431,H1028,Mal!$C$9:$C$431,"&lt;&gt;")=COUNTIF('Sales Orders'!$H$108:H1028,'Sales Orders'!H1028),'Sales Orders'!H1028+1,'Sales Orders'!H1028)</f>
        <v>2</v>
      </c>
      <c r="I1029" s="39" t="e">
        <f>IF(E1029="","",IF(Mal!$C$5="","",Mal!$C$5))</f>
        <v>#N/A</v>
      </c>
      <c r="J1029" s="39" t="e">
        <f>IF(AND(J1028="",$H1029=$H1028),"",IF(VLOOKUP($H1029,Mal!$A$9:$H$431,7,0)='Sales Orders'!J1028,"",VLOOKUP($H1029,Mal!$A$9:$H$431,7,0)))</f>
        <v>#N/A</v>
      </c>
      <c r="K1029" s="39" t="e">
        <f>IF(AND(K1028="",$H1029=$H1028),"",IF(VLOOKUP($H1029,Mal!$A$9:$H$431,8,0)='Sales Orders'!K1028,"",VLOOKUP($H1029,Mal!$A$9:$H$431,8,0)))</f>
        <v>#N/A</v>
      </c>
      <c r="L1029" s="39" t="e">
        <f>IF(E1029="","",IF(Mal!$C$6="","",Mal!$C$6))</f>
        <v>#N/A</v>
      </c>
      <c r="M1029" s="39" t="e">
        <f>IF($E1029="",IF(INDEX(Mal!K$9:K$431,COUNTIF($E$108:$F1028,"")-COUNT($H$108:$H1028)+1,0)=M1028,"",INDEX(Mal!K$9:K$431,COUNTIF($E$108:$F1028,"")-COUNT($H$108:$H1028)+1,0)),"")</f>
        <v>#N/A</v>
      </c>
      <c r="N1029" s="39" t="e">
        <f>IF($E1029="",IF(INDEX(Mal!L$9:L$431,COUNTIF($E$108:$F1028,"")-COUNT($H$108:$H1028)+1,0)=N1028,"",INDEX(Mal!L$9:L$431,COUNTIF($E$108:$F1028,"")-COUNT($H$108:$H1028)+1,0)),"")</f>
        <v>#N/A</v>
      </c>
      <c r="O1029" s="39" t="e">
        <f>IF($E1029="",IF(INDEX(Mal!M$9:M$431,COUNTIF($E$108:$F1028,"")-COUNT($H$108:$H1028)+1,0)=O1028,"",INDEX(Mal!M$9:M$431,COUNTIF($E$108:$F1028,"")-COUNT($H$108:$H1028)+1,0)),"")</f>
        <v>#N/A</v>
      </c>
      <c r="P1029" s="39" t="e">
        <f>IF($E1029="",IF(INDEX(Mal!N$9:N$431,COUNTIF($E$108:$F1028,"")-COUNT($H$108:$H1028)+1,0)=P1028,"",INDEX(Mal!N$9:N$431,COUNTIF($E$108:$F1028,"")-COUNT($H$108:$H1028)+1,0)),"")</f>
        <v>#N/A</v>
      </c>
      <c r="Q1029" s="39" t="e">
        <f>IF($E1029="",IF(INDEX(Mal!O$9:O$431,COUNTIF($E$108:$F1028,"")-COUNT($H$108:$H1028)+1,0)=Q1028,"",INDEX(Mal!O$9:O$431,COUNTIF($E$108:$F1028,"")-COUNT($H$108:$H1028)+1,0)),"")</f>
        <v>#N/A</v>
      </c>
      <c r="R1029" s="39" t="e">
        <f>IF($E1029="",IF(INDEX(Mal!P$9:P$431,COUNTIF($E$108:$F1028,"")-COUNT($H$108:$H1028)+1,0)=R1028,"",INDEX(Mal!P$9:P$431,COUNTIF($E$108:$F1028,"")-COUNT($H$108:$H1028)+1,0)),"")</f>
        <v>#N/A</v>
      </c>
      <c r="S1029" s="39" t="e">
        <f>IF($E1029="",IF(INDEX(Mal!Q$9:Q$431,COUNTIF($E$108:$F1028,"")-COUNT($H$108:$H1028)+1,0)=S1028,"",INDEX(Mal!Q$9:Q$431,COUNTIF($E$108:$F1028,"")-COUNT($H$108:$H1028)+1,0)),"")</f>
        <v>#N/A</v>
      </c>
      <c r="T1029" s="39" t="e">
        <f>IF($E1029="",IF(INDEX(Mal!R$9:R$431,COUNTIF($E$108:$F1028,"")-COUNT($H$108:$H1028)+1,0)=T1028,"",INDEX(Mal!R$9:R$431,COUNTIF($E$108:$F1028,"")-COUNT($H$108:$H1028)+1,0)),"")</f>
        <v>#N/A</v>
      </c>
      <c r="U1029" s="39" t="e">
        <f>IF($E1029="",IF(INDEX(Mal!S$9:S$431,COUNTIF($E$108:$F1028,"")-COUNT($H$108:$H1028)+1,0)=U1028,"",INDEX(Mal!S$9:S$431,COUNTIF($E$108:$F1028,"")-COUNT($H$108:$H1028)+1,0)),"")</f>
        <v>#N/A</v>
      </c>
      <c r="V1029" s="39" t="e">
        <f t="shared" si="56"/>
        <v>#N/A</v>
      </c>
      <c r="W1029" s="39" t="e">
        <f>IF(IF(AND(E1029="",F1029=""),INDEX(Mal!I$9:I$431,(COUNT($H$108:$H1029)-COUNTIF($V$108:$V1029,"")),0),"")="","",IF(AND(E1029="",F1029=""),INDEX(Mal!I$9:I$431,(COUNT($H$108:$H1029)-COUNTIF($V$108:$V1029,"")),0),""))</f>
        <v>#N/A</v>
      </c>
      <c r="X1029" s="39" t="e">
        <f>IF($E1029="",IF(INDEX(Mal!J$9:J$431,COUNTIF($E$108:$F1028,"")-COUNT($H$108:$H1028)+1,0)=X1028,"",INDEX(Mal!J$9:J$431,COUNTIF($E$108:$F1028,"")-COUNT($H$108:$H1028)+1,0)),"")</f>
        <v>#N/A</v>
      </c>
      <c r="Y1029" s="39" t="e">
        <f>IF(AND(Y1028="",$H1029=$H1028),"",IF(VLOOKUP($H1029,Mal!$A$9:$T$431,20,0)='Sales Orders'!Y1028,"",VLOOKUP($H1029,Mal!$A$9:$T$431,20,0)))</f>
        <v>#N/A</v>
      </c>
      <c r="Z1029" s="39" t="e">
        <f t="shared" si="57"/>
        <v>#N/A</v>
      </c>
    </row>
    <row r="1030" spans="1:26">
      <c r="A1030" t="str">
        <f>IFERROR(IF(VLOOKUP(H1030,Mal!$A$9:$A$431,1,0),"","END"),"END")</f>
        <v>END</v>
      </c>
      <c r="B1030" s="39" t="e">
        <f>IF($E1030="",IF(INDEX(Mal!$D$9:$D$431,COUNTIF($E$108:$F1029,"")-COUNT($H$108:$H1029)+1,0)=B1029,"",INDEX(Mal!$D$9:$D$431,COUNTIF($E$108:$F1029,"")-COUNT($H$108:$H1029)+1,0)),"")</f>
        <v>#N/A</v>
      </c>
      <c r="C1030" s="39" t="e">
        <f t="shared" si="58"/>
        <v>#N/A</v>
      </c>
      <c r="D1030" s="39" t="e">
        <f>IF($E1030="",IF(INDEX(Mal!$F$9:$F$431,COUNTIF($E$108:$F1029,"")-COUNT($H$108:$H1029)+1,0)=D1029,"",INDEX(Mal!$F$9:$F$431,COUNTIF($E$108:$F1029,"")-COUNT($H$108:$H1029)+1,0)),"")</f>
        <v>#N/A</v>
      </c>
      <c r="E1030" s="39" t="e">
        <f>IF(AND(E1029="",$H1030=$H1029),"",IF(VLOOKUP(H1030,Mal!$A$9:$B$431,2,0)='Sales Orders'!E1029,"",VLOOKUP($H1030,Mal!$A$9:$B$431,2,0)))</f>
        <v>#N/A</v>
      </c>
      <c r="F1030" s="39" t="e">
        <f>IF($E1030="",IF(INDEX(Mal!$C$9:$C$431,COUNTIF($E$108:$F1029,"")-COUNT($H$108:$H1029)+1,0)=F1029,"",INDEX(Mal!$C$9:$C$431,COUNTIF($E$108:$F1029,"")-COUNT($H$108:$H1029)+1,0)),"")</f>
        <v>#N/A</v>
      </c>
      <c r="G1030" s="39" t="e">
        <f t="shared" si="59"/>
        <v>#N/A</v>
      </c>
      <c r="H1030" s="39">
        <f>IF(COUNTIF(Mal!$A$9:$A$431,'Sales Orders'!H1029)+COUNTIFS(Mal!$A$9:$A$431,H1029,Mal!$B$9:$B$431,"&lt;&gt;")+COUNTIFS(Mal!$A$9:$A$431,H1029,Mal!$C$9:$C$431,"&lt;&gt;")=COUNTIF('Sales Orders'!$H$108:H1029,'Sales Orders'!H1029),'Sales Orders'!H1029+1,'Sales Orders'!H1029)</f>
        <v>2</v>
      </c>
      <c r="I1030" s="39" t="e">
        <f>IF(E1030="","",IF(Mal!$C$5="","",Mal!$C$5))</f>
        <v>#N/A</v>
      </c>
      <c r="J1030" s="39" t="e">
        <f>IF(AND(J1029="",$H1030=$H1029),"",IF(VLOOKUP($H1030,Mal!$A$9:$H$431,7,0)='Sales Orders'!J1029,"",VLOOKUP($H1030,Mal!$A$9:$H$431,7,0)))</f>
        <v>#N/A</v>
      </c>
      <c r="K1030" s="39" t="e">
        <f>IF(AND(K1029="",$H1030=$H1029),"",IF(VLOOKUP($H1030,Mal!$A$9:$H$431,8,0)='Sales Orders'!K1029,"",VLOOKUP($H1030,Mal!$A$9:$H$431,8,0)))</f>
        <v>#N/A</v>
      </c>
      <c r="L1030" s="39" t="e">
        <f>IF(E1030="","",IF(Mal!$C$6="","",Mal!$C$6))</f>
        <v>#N/A</v>
      </c>
      <c r="M1030" s="39" t="e">
        <f>IF($E1030="",IF(INDEX(Mal!K$9:K$431,COUNTIF($E$108:$F1029,"")-COUNT($H$108:$H1029)+1,0)=M1029,"",INDEX(Mal!K$9:K$431,COUNTIF($E$108:$F1029,"")-COUNT($H$108:$H1029)+1,0)),"")</f>
        <v>#N/A</v>
      </c>
      <c r="N1030" s="39" t="e">
        <f>IF($E1030="",IF(INDEX(Mal!L$9:L$431,COUNTIF($E$108:$F1029,"")-COUNT($H$108:$H1029)+1,0)=N1029,"",INDEX(Mal!L$9:L$431,COUNTIF($E$108:$F1029,"")-COUNT($H$108:$H1029)+1,0)),"")</f>
        <v>#N/A</v>
      </c>
      <c r="O1030" s="39" t="e">
        <f>IF($E1030="",IF(INDEX(Mal!M$9:M$431,COUNTIF($E$108:$F1029,"")-COUNT($H$108:$H1029)+1,0)=O1029,"",INDEX(Mal!M$9:M$431,COUNTIF($E$108:$F1029,"")-COUNT($H$108:$H1029)+1,0)),"")</f>
        <v>#N/A</v>
      </c>
      <c r="P1030" s="39" t="e">
        <f>IF($E1030="",IF(INDEX(Mal!N$9:N$431,COUNTIF($E$108:$F1029,"")-COUNT($H$108:$H1029)+1,0)=P1029,"",INDEX(Mal!N$9:N$431,COUNTIF($E$108:$F1029,"")-COUNT($H$108:$H1029)+1,0)),"")</f>
        <v>#N/A</v>
      </c>
      <c r="Q1030" s="39" t="e">
        <f>IF($E1030="",IF(INDEX(Mal!O$9:O$431,COUNTIF($E$108:$F1029,"")-COUNT($H$108:$H1029)+1,0)=Q1029,"",INDEX(Mal!O$9:O$431,COUNTIF($E$108:$F1029,"")-COUNT($H$108:$H1029)+1,0)),"")</f>
        <v>#N/A</v>
      </c>
      <c r="R1030" s="39" t="e">
        <f>IF($E1030="",IF(INDEX(Mal!P$9:P$431,COUNTIF($E$108:$F1029,"")-COUNT($H$108:$H1029)+1,0)=R1029,"",INDEX(Mal!P$9:P$431,COUNTIF($E$108:$F1029,"")-COUNT($H$108:$H1029)+1,0)),"")</f>
        <v>#N/A</v>
      </c>
      <c r="S1030" s="39" t="e">
        <f>IF($E1030="",IF(INDEX(Mal!Q$9:Q$431,COUNTIF($E$108:$F1029,"")-COUNT($H$108:$H1029)+1,0)=S1029,"",INDEX(Mal!Q$9:Q$431,COUNTIF($E$108:$F1029,"")-COUNT($H$108:$H1029)+1,0)),"")</f>
        <v>#N/A</v>
      </c>
      <c r="T1030" s="39" t="e">
        <f>IF($E1030="",IF(INDEX(Mal!R$9:R$431,COUNTIF($E$108:$F1029,"")-COUNT($H$108:$H1029)+1,0)=T1029,"",INDEX(Mal!R$9:R$431,COUNTIF($E$108:$F1029,"")-COUNT($H$108:$H1029)+1,0)),"")</f>
        <v>#N/A</v>
      </c>
      <c r="U1030" s="39" t="e">
        <f>IF($E1030="",IF(INDEX(Mal!S$9:S$431,COUNTIF($E$108:$F1029,"")-COUNT($H$108:$H1029)+1,0)=U1029,"",INDEX(Mal!S$9:S$431,COUNTIF($E$108:$F1029,"")-COUNT($H$108:$H1029)+1,0)),"")</f>
        <v>#N/A</v>
      </c>
      <c r="V1030" s="39" t="e">
        <f t="shared" si="56"/>
        <v>#N/A</v>
      </c>
      <c r="W1030" s="39" t="e">
        <f>IF(IF(AND(E1030="",F1030=""),INDEX(Mal!I$9:I$431,(COUNT($H$108:$H1030)-COUNTIF($V$108:$V1030,"")),0),"")="","",IF(AND(E1030="",F1030=""),INDEX(Mal!I$9:I$431,(COUNT($H$108:$H1030)-COUNTIF($V$108:$V1030,"")),0),""))</f>
        <v>#N/A</v>
      </c>
      <c r="X1030" s="39" t="e">
        <f>IF($E1030="",IF(INDEX(Mal!J$9:J$431,COUNTIF($E$108:$F1029,"")-COUNT($H$108:$H1029)+1,0)=X1029,"",INDEX(Mal!J$9:J$431,COUNTIF($E$108:$F1029,"")-COUNT($H$108:$H1029)+1,0)),"")</f>
        <v>#N/A</v>
      </c>
      <c r="Y1030" s="39" t="e">
        <f>IF(AND(Y1029="",$H1030=$H1029),"",IF(VLOOKUP($H1030,Mal!$A$9:$T$431,20,0)='Sales Orders'!Y1029,"",VLOOKUP($H1030,Mal!$A$9:$T$431,20,0)))</f>
        <v>#N/A</v>
      </c>
      <c r="Z1030" s="39" t="e">
        <f t="shared" si="57"/>
        <v>#N/A</v>
      </c>
    </row>
    <row r="1031" spans="1:26">
      <c r="A1031" t="str">
        <f>IFERROR(IF(VLOOKUP(H1031,Mal!$A$9:$A$431,1,0),"","END"),"END")</f>
        <v>END</v>
      </c>
      <c r="B1031" s="39" t="e">
        <f>IF($E1031="",IF(INDEX(Mal!$D$9:$D$431,COUNTIF($E$108:$F1030,"")-COUNT($H$108:$H1030)+1,0)=B1030,"",INDEX(Mal!$D$9:$D$431,COUNTIF($E$108:$F1030,"")-COUNT($H$108:$H1030)+1,0)),"")</f>
        <v>#N/A</v>
      </c>
      <c r="C1031" s="39" t="e">
        <f t="shared" si="58"/>
        <v>#N/A</v>
      </c>
      <c r="D1031" s="39" t="e">
        <f>IF($E1031="",IF(INDEX(Mal!$F$9:$F$431,COUNTIF($E$108:$F1030,"")-COUNT($H$108:$H1030)+1,0)=D1030,"",INDEX(Mal!$F$9:$F$431,COUNTIF($E$108:$F1030,"")-COUNT($H$108:$H1030)+1,0)),"")</f>
        <v>#N/A</v>
      </c>
      <c r="E1031" s="39" t="e">
        <f>IF(AND(E1030="",$H1031=$H1030),"",IF(VLOOKUP(H1031,Mal!$A$9:$B$431,2,0)='Sales Orders'!E1030,"",VLOOKUP($H1031,Mal!$A$9:$B$431,2,0)))</f>
        <v>#N/A</v>
      </c>
      <c r="F1031" s="39" t="e">
        <f>IF($E1031="",IF(INDEX(Mal!$C$9:$C$431,COUNTIF($E$108:$F1030,"")-COUNT($H$108:$H1030)+1,0)=F1030,"",INDEX(Mal!$C$9:$C$431,COUNTIF($E$108:$F1030,"")-COUNT($H$108:$H1030)+1,0)),"")</f>
        <v>#N/A</v>
      </c>
      <c r="G1031" s="39" t="e">
        <f t="shared" si="59"/>
        <v>#N/A</v>
      </c>
      <c r="H1031" s="39">
        <f>IF(COUNTIF(Mal!$A$9:$A$431,'Sales Orders'!H1030)+COUNTIFS(Mal!$A$9:$A$431,H1030,Mal!$B$9:$B$431,"&lt;&gt;")+COUNTIFS(Mal!$A$9:$A$431,H1030,Mal!$C$9:$C$431,"&lt;&gt;")=COUNTIF('Sales Orders'!$H$108:H1030,'Sales Orders'!H1030),'Sales Orders'!H1030+1,'Sales Orders'!H1030)</f>
        <v>2</v>
      </c>
      <c r="I1031" s="39" t="e">
        <f>IF(E1031="","",IF(Mal!$C$5="","",Mal!$C$5))</f>
        <v>#N/A</v>
      </c>
      <c r="J1031" s="39" t="e">
        <f>IF(AND(J1030="",$H1031=$H1030),"",IF(VLOOKUP($H1031,Mal!$A$9:$H$431,7,0)='Sales Orders'!J1030,"",VLOOKUP($H1031,Mal!$A$9:$H$431,7,0)))</f>
        <v>#N/A</v>
      </c>
      <c r="K1031" s="39" t="e">
        <f>IF(AND(K1030="",$H1031=$H1030),"",IF(VLOOKUP($H1031,Mal!$A$9:$H$431,8,0)='Sales Orders'!K1030,"",VLOOKUP($H1031,Mal!$A$9:$H$431,8,0)))</f>
        <v>#N/A</v>
      </c>
      <c r="L1031" s="39" t="e">
        <f>IF(E1031="","",IF(Mal!$C$6="","",Mal!$C$6))</f>
        <v>#N/A</v>
      </c>
      <c r="M1031" s="39" t="e">
        <f>IF($E1031="",IF(INDEX(Mal!K$9:K$431,COUNTIF($E$108:$F1030,"")-COUNT($H$108:$H1030)+1,0)=M1030,"",INDEX(Mal!K$9:K$431,COUNTIF($E$108:$F1030,"")-COUNT($H$108:$H1030)+1,0)),"")</f>
        <v>#N/A</v>
      </c>
      <c r="N1031" s="39" t="e">
        <f>IF($E1031="",IF(INDEX(Mal!L$9:L$431,COUNTIF($E$108:$F1030,"")-COUNT($H$108:$H1030)+1,0)=N1030,"",INDEX(Mal!L$9:L$431,COUNTIF($E$108:$F1030,"")-COUNT($H$108:$H1030)+1,0)),"")</f>
        <v>#N/A</v>
      </c>
      <c r="O1031" s="39" t="e">
        <f>IF($E1031="",IF(INDEX(Mal!M$9:M$431,COUNTIF($E$108:$F1030,"")-COUNT($H$108:$H1030)+1,0)=O1030,"",INDEX(Mal!M$9:M$431,COUNTIF($E$108:$F1030,"")-COUNT($H$108:$H1030)+1,0)),"")</f>
        <v>#N/A</v>
      </c>
      <c r="P1031" s="39" t="e">
        <f>IF($E1031="",IF(INDEX(Mal!N$9:N$431,COUNTIF($E$108:$F1030,"")-COUNT($H$108:$H1030)+1,0)=P1030,"",INDEX(Mal!N$9:N$431,COUNTIF($E$108:$F1030,"")-COUNT($H$108:$H1030)+1,0)),"")</f>
        <v>#N/A</v>
      </c>
      <c r="Q1031" s="39" t="e">
        <f>IF($E1031="",IF(INDEX(Mal!O$9:O$431,COUNTIF($E$108:$F1030,"")-COUNT($H$108:$H1030)+1,0)=Q1030,"",INDEX(Mal!O$9:O$431,COUNTIF($E$108:$F1030,"")-COUNT($H$108:$H1030)+1,0)),"")</f>
        <v>#N/A</v>
      </c>
      <c r="R1031" s="39" t="e">
        <f>IF($E1031="",IF(INDEX(Mal!P$9:P$431,COUNTIF($E$108:$F1030,"")-COUNT($H$108:$H1030)+1,0)=R1030,"",INDEX(Mal!P$9:P$431,COUNTIF($E$108:$F1030,"")-COUNT($H$108:$H1030)+1,0)),"")</f>
        <v>#N/A</v>
      </c>
      <c r="S1031" s="39" t="e">
        <f>IF($E1031="",IF(INDEX(Mal!Q$9:Q$431,COUNTIF($E$108:$F1030,"")-COUNT($H$108:$H1030)+1,0)=S1030,"",INDEX(Mal!Q$9:Q$431,COUNTIF($E$108:$F1030,"")-COUNT($H$108:$H1030)+1,0)),"")</f>
        <v>#N/A</v>
      </c>
      <c r="T1031" s="39" t="e">
        <f>IF($E1031="",IF(INDEX(Mal!R$9:R$431,COUNTIF($E$108:$F1030,"")-COUNT($H$108:$H1030)+1,0)=T1030,"",INDEX(Mal!R$9:R$431,COUNTIF($E$108:$F1030,"")-COUNT($H$108:$H1030)+1,0)),"")</f>
        <v>#N/A</v>
      </c>
      <c r="U1031" s="39" t="e">
        <f>IF($E1031="",IF(INDEX(Mal!S$9:S$431,COUNTIF($E$108:$F1030,"")-COUNT($H$108:$H1030)+1,0)=U1030,"",INDEX(Mal!S$9:S$431,COUNTIF($E$108:$F1030,"")-COUNT($H$108:$H1030)+1,0)),"")</f>
        <v>#N/A</v>
      </c>
      <c r="V1031" s="39" t="e">
        <f t="shared" si="56"/>
        <v>#N/A</v>
      </c>
      <c r="W1031" s="39" t="e">
        <f>IF(IF(AND(E1031="",F1031=""),INDEX(Mal!I$9:I$431,(COUNT($H$108:$H1031)-COUNTIF($V$108:$V1031,"")),0),"")="","",IF(AND(E1031="",F1031=""),INDEX(Mal!I$9:I$431,(COUNT($H$108:$H1031)-COUNTIF($V$108:$V1031,"")),0),""))</f>
        <v>#N/A</v>
      </c>
      <c r="X1031" s="39" t="e">
        <f>IF($E1031="",IF(INDEX(Mal!J$9:J$431,COUNTIF($E$108:$F1030,"")-COUNT($H$108:$H1030)+1,0)=X1030,"",INDEX(Mal!J$9:J$431,COUNTIF($E$108:$F1030,"")-COUNT($H$108:$H1030)+1,0)),"")</f>
        <v>#N/A</v>
      </c>
      <c r="Y1031" s="39" t="e">
        <f>IF(AND(Y1030="",$H1031=$H1030),"",IF(VLOOKUP($H1031,Mal!$A$9:$T$431,20,0)='Sales Orders'!Y1030,"",VLOOKUP($H1031,Mal!$A$9:$T$431,20,0)))</f>
        <v>#N/A</v>
      </c>
      <c r="Z1031" s="39" t="e">
        <f t="shared" si="57"/>
        <v>#N/A</v>
      </c>
    </row>
    <row r="1032" spans="1:26">
      <c r="A1032" t="str">
        <f>IFERROR(IF(VLOOKUP(H1032,Mal!$A$9:$A$431,1,0),"","END"),"END")</f>
        <v>END</v>
      </c>
      <c r="B1032" s="39" t="e">
        <f>IF($E1032="",IF(INDEX(Mal!$D$9:$D$431,COUNTIF($E$108:$F1031,"")-COUNT($H$108:$H1031)+1,0)=B1031,"",INDEX(Mal!$D$9:$D$431,COUNTIF($E$108:$F1031,"")-COUNT($H$108:$H1031)+1,0)),"")</f>
        <v>#N/A</v>
      </c>
      <c r="C1032" s="39" t="e">
        <f t="shared" si="58"/>
        <v>#N/A</v>
      </c>
      <c r="D1032" s="39" t="e">
        <f>IF($E1032="",IF(INDEX(Mal!$F$9:$F$431,COUNTIF($E$108:$F1031,"")-COUNT($H$108:$H1031)+1,0)=D1031,"",INDEX(Mal!$F$9:$F$431,COUNTIF($E$108:$F1031,"")-COUNT($H$108:$H1031)+1,0)),"")</f>
        <v>#N/A</v>
      </c>
      <c r="E1032" s="39" t="e">
        <f>IF(AND(E1031="",$H1032=$H1031),"",IF(VLOOKUP(H1032,Mal!$A$9:$B$431,2,0)='Sales Orders'!E1031,"",VLOOKUP($H1032,Mal!$A$9:$B$431,2,0)))</f>
        <v>#N/A</v>
      </c>
      <c r="F1032" s="39" t="e">
        <f>IF($E1032="",IF(INDEX(Mal!$C$9:$C$431,COUNTIF($E$108:$F1031,"")-COUNT($H$108:$H1031)+1,0)=F1031,"",INDEX(Mal!$C$9:$C$431,COUNTIF($E$108:$F1031,"")-COUNT($H$108:$H1031)+1,0)),"")</f>
        <v>#N/A</v>
      </c>
      <c r="G1032" s="39" t="e">
        <f t="shared" si="59"/>
        <v>#N/A</v>
      </c>
      <c r="H1032" s="39">
        <f>IF(COUNTIF(Mal!$A$9:$A$431,'Sales Orders'!H1031)+COUNTIFS(Mal!$A$9:$A$431,H1031,Mal!$B$9:$B$431,"&lt;&gt;")+COUNTIFS(Mal!$A$9:$A$431,H1031,Mal!$C$9:$C$431,"&lt;&gt;")=COUNTIF('Sales Orders'!$H$108:H1031,'Sales Orders'!H1031),'Sales Orders'!H1031+1,'Sales Orders'!H1031)</f>
        <v>2</v>
      </c>
      <c r="I1032" s="39" t="e">
        <f>IF(E1032="","",IF(Mal!$C$5="","",Mal!$C$5))</f>
        <v>#N/A</v>
      </c>
      <c r="J1032" s="39" t="e">
        <f>IF(AND(J1031="",$H1032=$H1031),"",IF(VLOOKUP($H1032,Mal!$A$9:$H$431,7,0)='Sales Orders'!J1031,"",VLOOKUP($H1032,Mal!$A$9:$H$431,7,0)))</f>
        <v>#N/A</v>
      </c>
      <c r="K1032" s="39" t="e">
        <f>IF(AND(K1031="",$H1032=$H1031),"",IF(VLOOKUP($H1032,Mal!$A$9:$H$431,8,0)='Sales Orders'!K1031,"",VLOOKUP($H1032,Mal!$A$9:$H$431,8,0)))</f>
        <v>#N/A</v>
      </c>
      <c r="L1032" s="39" t="e">
        <f>IF(E1032="","",IF(Mal!$C$6="","",Mal!$C$6))</f>
        <v>#N/A</v>
      </c>
      <c r="M1032" s="39" t="e">
        <f>IF($E1032="",IF(INDEX(Mal!K$9:K$431,COUNTIF($E$108:$F1031,"")-COUNT($H$108:$H1031)+1,0)=M1031,"",INDEX(Mal!K$9:K$431,COUNTIF($E$108:$F1031,"")-COUNT($H$108:$H1031)+1,0)),"")</f>
        <v>#N/A</v>
      </c>
      <c r="N1032" s="39" t="e">
        <f>IF($E1032="",IF(INDEX(Mal!L$9:L$431,COUNTIF($E$108:$F1031,"")-COUNT($H$108:$H1031)+1,0)=N1031,"",INDEX(Mal!L$9:L$431,COUNTIF($E$108:$F1031,"")-COUNT($H$108:$H1031)+1,0)),"")</f>
        <v>#N/A</v>
      </c>
      <c r="O1032" s="39" t="e">
        <f>IF($E1032="",IF(INDEX(Mal!M$9:M$431,COUNTIF($E$108:$F1031,"")-COUNT($H$108:$H1031)+1,0)=O1031,"",INDEX(Mal!M$9:M$431,COUNTIF($E$108:$F1031,"")-COUNT($H$108:$H1031)+1,0)),"")</f>
        <v>#N/A</v>
      </c>
      <c r="P1032" s="39" t="e">
        <f>IF($E1032="",IF(INDEX(Mal!N$9:N$431,COUNTIF($E$108:$F1031,"")-COUNT($H$108:$H1031)+1,0)=P1031,"",INDEX(Mal!N$9:N$431,COUNTIF($E$108:$F1031,"")-COUNT($H$108:$H1031)+1,0)),"")</f>
        <v>#N/A</v>
      </c>
      <c r="Q1032" s="39" t="e">
        <f>IF($E1032="",IF(INDEX(Mal!O$9:O$431,COUNTIF($E$108:$F1031,"")-COUNT($H$108:$H1031)+1,0)=Q1031,"",INDEX(Mal!O$9:O$431,COUNTIF($E$108:$F1031,"")-COUNT($H$108:$H1031)+1,0)),"")</f>
        <v>#N/A</v>
      </c>
      <c r="R1032" s="39" t="e">
        <f>IF($E1032="",IF(INDEX(Mal!P$9:P$431,COUNTIF($E$108:$F1031,"")-COUNT($H$108:$H1031)+1,0)=R1031,"",INDEX(Mal!P$9:P$431,COUNTIF($E$108:$F1031,"")-COUNT($H$108:$H1031)+1,0)),"")</f>
        <v>#N/A</v>
      </c>
      <c r="S1032" s="39" t="e">
        <f>IF($E1032="",IF(INDEX(Mal!Q$9:Q$431,COUNTIF($E$108:$F1031,"")-COUNT($H$108:$H1031)+1,0)=S1031,"",INDEX(Mal!Q$9:Q$431,COUNTIF($E$108:$F1031,"")-COUNT($H$108:$H1031)+1,0)),"")</f>
        <v>#N/A</v>
      </c>
      <c r="T1032" s="39" t="e">
        <f>IF($E1032="",IF(INDEX(Mal!R$9:R$431,COUNTIF($E$108:$F1031,"")-COUNT($H$108:$H1031)+1,0)=T1031,"",INDEX(Mal!R$9:R$431,COUNTIF($E$108:$F1031,"")-COUNT($H$108:$H1031)+1,0)),"")</f>
        <v>#N/A</v>
      </c>
      <c r="U1032" s="39" t="e">
        <f>IF($E1032="",IF(INDEX(Mal!S$9:S$431,COUNTIF($E$108:$F1031,"")-COUNT($H$108:$H1031)+1,0)=U1031,"",INDEX(Mal!S$9:S$431,COUNTIF($E$108:$F1031,"")-COUNT($H$108:$H1031)+1,0)),"")</f>
        <v>#N/A</v>
      </c>
      <c r="V1032" s="39" t="e">
        <f t="shared" si="56"/>
        <v>#N/A</v>
      </c>
      <c r="W1032" s="39" t="e">
        <f>IF(IF(AND(E1032="",F1032=""),INDEX(Mal!I$9:I$431,(COUNT($H$108:$H1032)-COUNTIF($V$108:$V1032,"")),0),"")="","",IF(AND(E1032="",F1032=""),INDEX(Mal!I$9:I$431,(COUNT($H$108:$H1032)-COUNTIF($V$108:$V1032,"")),0),""))</f>
        <v>#N/A</v>
      </c>
      <c r="X1032" s="39" t="e">
        <f>IF($E1032="",IF(INDEX(Mal!J$9:J$431,COUNTIF($E$108:$F1031,"")-COUNT($H$108:$H1031)+1,0)=X1031,"",INDEX(Mal!J$9:J$431,COUNTIF($E$108:$F1031,"")-COUNT($H$108:$H1031)+1,0)),"")</f>
        <v>#N/A</v>
      </c>
      <c r="Y1032" s="39" t="e">
        <f>IF(AND(Y1031="",$H1032=$H1031),"",IF(VLOOKUP($H1032,Mal!$A$9:$T$431,20,0)='Sales Orders'!Y1031,"",VLOOKUP($H1032,Mal!$A$9:$T$431,20,0)))</f>
        <v>#N/A</v>
      </c>
      <c r="Z1032" s="39" t="e">
        <f t="shared" si="57"/>
        <v>#N/A</v>
      </c>
    </row>
    <row r="1033" spans="1:26">
      <c r="A1033" t="str">
        <f>IFERROR(IF(VLOOKUP(H1033,Mal!$A$9:$A$431,1,0),"","END"),"END")</f>
        <v>END</v>
      </c>
      <c r="B1033" s="39" t="e">
        <f>IF($E1033="",IF(INDEX(Mal!$D$9:$D$431,COUNTIF($E$108:$F1032,"")-COUNT($H$108:$H1032)+1,0)=B1032,"",INDEX(Mal!$D$9:$D$431,COUNTIF($E$108:$F1032,"")-COUNT($H$108:$H1032)+1,0)),"")</f>
        <v>#N/A</v>
      </c>
      <c r="C1033" s="39" t="e">
        <f t="shared" si="58"/>
        <v>#N/A</v>
      </c>
      <c r="D1033" s="39" t="e">
        <f>IF($E1033="",IF(INDEX(Mal!$F$9:$F$431,COUNTIF($E$108:$F1032,"")-COUNT($H$108:$H1032)+1,0)=D1032,"",INDEX(Mal!$F$9:$F$431,COUNTIF($E$108:$F1032,"")-COUNT($H$108:$H1032)+1,0)),"")</f>
        <v>#N/A</v>
      </c>
      <c r="E1033" s="39" t="e">
        <f>IF(AND(E1032="",$H1033=$H1032),"",IF(VLOOKUP(H1033,Mal!$A$9:$B$431,2,0)='Sales Orders'!E1032,"",VLOOKUP($H1033,Mal!$A$9:$B$431,2,0)))</f>
        <v>#N/A</v>
      </c>
      <c r="F1033" s="39" t="e">
        <f>IF($E1033="",IF(INDEX(Mal!$C$9:$C$431,COUNTIF($E$108:$F1032,"")-COUNT($H$108:$H1032)+1,0)=F1032,"",INDEX(Mal!$C$9:$C$431,COUNTIF($E$108:$F1032,"")-COUNT($H$108:$H1032)+1,0)),"")</f>
        <v>#N/A</v>
      </c>
      <c r="G1033" s="39" t="e">
        <f t="shared" si="59"/>
        <v>#N/A</v>
      </c>
      <c r="H1033" s="39">
        <f>IF(COUNTIF(Mal!$A$9:$A$431,'Sales Orders'!H1032)+COUNTIFS(Mal!$A$9:$A$431,H1032,Mal!$B$9:$B$431,"&lt;&gt;")+COUNTIFS(Mal!$A$9:$A$431,H1032,Mal!$C$9:$C$431,"&lt;&gt;")=COUNTIF('Sales Orders'!$H$108:H1032,'Sales Orders'!H1032),'Sales Orders'!H1032+1,'Sales Orders'!H1032)</f>
        <v>2</v>
      </c>
      <c r="I1033" s="39" t="e">
        <f>IF(E1033="","",IF(Mal!$C$5="","",Mal!$C$5))</f>
        <v>#N/A</v>
      </c>
      <c r="J1033" s="39" t="e">
        <f>IF(AND(J1032="",$H1033=$H1032),"",IF(VLOOKUP($H1033,Mal!$A$9:$H$431,7,0)='Sales Orders'!J1032,"",VLOOKUP($H1033,Mal!$A$9:$H$431,7,0)))</f>
        <v>#N/A</v>
      </c>
      <c r="K1033" s="39" t="e">
        <f>IF(AND(K1032="",$H1033=$H1032),"",IF(VLOOKUP($H1033,Mal!$A$9:$H$431,8,0)='Sales Orders'!K1032,"",VLOOKUP($H1033,Mal!$A$9:$H$431,8,0)))</f>
        <v>#N/A</v>
      </c>
      <c r="L1033" s="39" t="e">
        <f>IF(E1033="","",IF(Mal!$C$6="","",Mal!$C$6))</f>
        <v>#N/A</v>
      </c>
      <c r="M1033" s="39" t="e">
        <f>IF($E1033="",IF(INDEX(Mal!K$9:K$431,COUNTIF($E$108:$F1032,"")-COUNT($H$108:$H1032)+1,0)=M1032,"",INDEX(Mal!K$9:K$431,COUNTIF($E$108:$F1032,"")-COUNT($H$108:$H1032)+1,0)),"")</f>
        <v>#N/A</v>
      </c>
      <c r="N1033" s="39" t="e">
        <f>IF($E1033="",IF(INDEX(Mal!L$9:L$431,COUNTIF($E$108:$F1032,"")-COUNT($H$108:$H1032)+1,0)=N1032,"",INDEX(Mal!L$9:L$431,COUNTIF($E$108:$F1032,"")-COUNT($H$108:$H1032)+1,0)),"")</f>
        <v>#N/A</v>
      </c>
      <c r="O1033" s="39" t="e">
        <f>IF($E1033="",IF(INDEX(Mal!M$9:M$431,COUNTIF($E$108:$F1032,"")-COUNT($H$108:$H1032)+1,0)=O1032,"",INDEX(Mal!M$9:M$431,COUNTIF($E$108:$F1032,"")-COUNT($H$108:$H1032)+1,0)),"")</f>
        <v>#N/A</v>
      </c>
      <c r="P1033" s="39" t="e">
        <f>IF($E1033="",IF(INDEX(Mal!N$9:N$431,COUNTIF($E$108:$F1032,"")-COUNT($H$108:$H1032)+1,0)=P1032,"",INDEX(Mal!N$9:N$431,COUNTIF($E$108:$F1032,"")-COUNT($H$108:$H1032)+1,0)),"")</f>
        <v>#N/A</v>
      </c>
      <c r="Q1033" s="39" t="e">
        <f>IF($E1033="",IF(INDEX(Mal!O$9:O$431,COUNTIF($E$108:$F1032,"")-COUNT($H$108:$H1032)+1,0)=Q1032,"",INDEX(Mal!O$9:O$431,COUNTIF($E$108:$F1032,"")-COUNT($H$108:$H1032)+1,0)),"")</f>
        <v>#N/A</v>
      </c>
      <c r="R1033" s="39" t="e">
        <f>IF($E1033="",IF(INDEX(Mal!P$9:P$431,COUNTIF($E$108:$F1032,"")-COUNT($H$108:$H1032)+1,0)=R1032,"",INDEX(Mal!P$9:P$431,COUNTIF($E$108:$F1032,"")-COUNT($H$108:$H1032)+1,0)),"")</f>
        <v>#N/A</v>
      </c>
      <c r="S1033" s="39" t="e">
        <f>IF($E1033="",IF(INDEX(Mal!Q$9:Q$431,COUNTIF($E$108:$F1032,"")-COUNT($H$108:$H1032)+1,0)=S1032,"",INDEX(Mal!Q$9:Q$431,COUNTIF($E$108:$F1032,"")-COUNT($H$108:$H1032)+1,0)),"")</f>
        <v>#N/A</v>
      </c>
      <c r="T1033" s="39" t="e">
        <f>IF($E1033="",IF(INDEX(Mal!R$9:R$431,COUNTIF($E$108:$F1032,"")-COUNT($H$108:$H1032)+1,0)=T1032,"",INDEX(Mal!R$9:R$431,COUNTIF($E$108:$F1032,"")-COUNT($H$108:$H1032)+1,0)),"")</f>
        <v>#N/A</v>
      </c>
      <c r="U1033" s="39" t="e">
        <f>IF($E1033="",IF(INDEX(Mal!S$9:S$431,COUNTIF($E$108:$F1032,"")-COUNT($H$108:$H1032)+1,0)=U1032,"",INDEX(Mal!S$9:S$431,COUNTIF($E$108:$F1032,"")-COUNT($H$108:$H1032)+1,0)),"")</f>
        <v>#N/A</v>
      </c>
      <c r="V1033" s="39" t="e">
        <f t="shared" si="56"/>
        <v>#N/A</v>
      </c>
      <c r="W1033" s="39" t="e">
        <f>IF(IF(AND(E1033="",F1033=""),INDEX(Mal!I$9:I$431,(COUNT($H$108:$H1033)-COUNTIF($V$108:$V1033,"")),0),"")="","",IF(AND(E1033="",F1033=""),INDEX(Mal!I$9:I$431,(COUNT($H$108:$H1033)-COUNTIF($V$108:$V1033,"")),0),""))</f>
        <v>#N/A</v>
      </c>
      <c r="X1033" s="39" t="e">
        <f>IF($E1033="",IF(INDEX(Mal!J$9:J$431,COUNTIF($E$108:$F1032,"")-COUNT($H$108:$H1032)+1,0)=X1032,"",INDEX(Mal!J$9:J$431,COUNTIF($E$108:$F1032,"")-COUNT($H$108:$H1032)+1,0)),"")</f>
        <v>#N/A</v>
      </c>
      <c r="Y1033" s="39" t="e">
        <f>IF(AND(Y1032="",$H1033=$H1032),"",IF(VLOOKUP($H1033,Mal!$A$9:$T$431,20,0)='Sales Orders'!Y1032,"",VLOOKUP($H1033,Mal!$A$9:$T$431,20,0)))</f>
        <v>#N/A</v>
      </c>
      <c r="Z1033" s="39" t="e">
        <f t="shared" si="57"/>
        <v>#N/A</v>
      </c>
    </row>
    <row r="1034" spans="1:26">
      <c r="A1034" t="str">
        <f>IFERROR(IF(VLOOKUP(H1034,Mal!$A$9:$A$431,1,0),"","END"),"END")</f>
        <v>END</v>
      </c>
      <c r="B1034" s="39" t="e">
        <f>IF($E1034="",IF(INDEX(Mal!$D$9:$D$431,COUNTIF($E$108:$F1033,"")-COUNT($H$108:$H1033)+1,0)=B1033,"",INDEX(Mal!$D$9:$D$431,COUNTIF($E$108:$F1033,"")-COUNT($H$108:$H1033)+1,0)),"")</f>
        <v>#N/A</v>
      </c>
      <c r="C1034" s="39" t="e">
        <f t="shared" si="58"/>
        <v>#N/A</v>
      </c>
      <c r="D1034" s="39" t="e">
        <f>IF($E1034="",IF(INDEX(Mal!$F$9:$F$431,COUNTIF($E$108:$F1033,"")-COUNT($H$108:$H1033)+1,0)=D1033,"",INDEX(Mal!$F$9:$F$431,COUNTIF($E$108:$F1033,"")-COUNT($H$108:$H1033)+1,0)),"")</f>
        <v>#N/A</v>
      </c>
      <c r="E1034" s="39" t="e">
        <f>IF(AND(E1033="",$H1034=$H1033),"",IF(VLOOKUP(H1034,Mal!$A$9:$B$431,2,0)='Sales Orders'!E1033,"",VLOOKUP($H1034,Mal!$A$9:$B$431,2,0)))</f>
        <v>#N/A</v>
      </c>
      <c r="F1034" s="39" t="e">
        <f>IF($E1034="",IF(INDEX(Mal!$C$9:$C$431,COUNTIF($E$108:$F1033,"")-COUNT($H$108:$H1033)+1,0)=F1033,"",INDEX(Mal!$C$9:$C$431,COUNTIF($E$108:$F1033,"")-COUNT($H$108:$H1033)+1,0)),"")</f>
        <v>#N/A</v>
      </c>
      <c r="G1034" s="39" t="e">
        <f t="shared" si="59"/>
        <v>#N/A</v>
      </c>
      <c r="H1034" s="39">
        <f>IF(COUNTIF(Mal!$A$9:$A$431,'Sales Orders'!H1033)+COUNTIFS(Mal!$A$9:$A$431,H1033,Mal!$B$9:$B$431,"&lt;&gt;")+COUNTIFS(Mal!$A$9:$A$431,H1033,Mal!$C$9:$C$431,"&lt;&gt;")=COUNTIF('Sales Orders'!$H$108:H1033,'Sales Orders'!H1033),'Sales Orders'!H1033+1,'Sales Orders'!H1033)</f>
        <v>2</v>
      </c>
      <c r="I1034" s="39" t="e">
        <f>IF(E1034="","",IF(Mal!$C$5="","",Mal!$C$5))</f>
        <v>#N/A</v>
      </c>
      <c r="J1034" s="39" t="e">
        <f>IF(AND(J1033="",$H1034=$H1033),"",IF(VLOOKUP($H1034,Mal!$A$9:$H$431,7,0)='Sales Orders'!J1033,"",VLOOKUP($H1034,Mal!$A$9:$H$431,7,0)))</f>
        <v>#N/A</v>
      </c>
      <c r="K1034" s="39" t="e">
        <f>IF(AND(K1033="",$H1034=$H1033),"",IF(VLOOKUP($H1034,Mal!$A$9:$H$431,8,0)='Sales Orders'!K1033,"",VLOOKUP($H1034,Mal!$A$9:$H$431,8,0)))</f>
        <v>#N/A</v>
      </c>
      <c r="L1034" s="39" t="e">
        <f>IF(E1034="","",IF(Mal!$C$6="","",Mal!$C$6))</f>
        <v>#N/A</v>
      </c>
      <c r="M1034" s="39" t="e">
        <f>IF($E1034="",IF(INDEX(Mal!K$9:K$431,COUNTIF($E$108:$F1033,"")-COUNT($H$108:$H1033)+1,0)=M1033,"",INDEX(Mal!K$9:K$431,COUNTIF($E$108:$F1033,"")-COUNT($H$108:$H1033)+1,0)),"")</f>
        <v>#N/A</v>
      </c>
      <c r="N1034" s="39" t="e">
        <f>IF($E1034="",IF(INDEX(Mal!L$9:L$431,COUNTIF($E$108:$F1033,"")-COUNT($H$108:$H1033)+1,0)=N1033,"",INDEX(Mal!L$9:L$431,COUNTIF($E$108:$F1033,"")-COUNT($H$108:$H1033)+1,0)),"")</f>
        <v>#N/A</v>
      </c>
      <c r="O1034" s="39" t="e">
        <f>IF($E1034="",IF(INDEX(Mal!M$9:M$431,COUNTIF($E$108:$F1033,"")-COUNT($H$108:$H1033)+1,0)=O1033,"",INDEX(Mal!M$9:M$431,COUNTIF($E$108:$F1033,"")-COUNT($H$108:$H1033)+1,0)),"")</f>
        <v>#N/A</v>
      </c>
      <c r="P1034" s="39" t="e">
        <f>IF($E1034="",IF(INDEX(Mal!N$9:N$431,COUNTIF($E$108:$F1033,"")-COUNT($H$108:$H1033)+1,0)=P1033,"",INDEX(Mal!N$9:N$431,COUNTIF($E$108:$F1033,"")-COUNT($H$108:$H1033)+1,0)),"")</f>
        <v>#N/A</v>
      </c>
      <c r="Q1034" s="39" t="e">
        <f>IF($E1034="",IF(INDEX(Mal!O$9:O$431,COUNTIF($E$108:$F1033,"")-COUNT($H$108:$H1033)+1,0)=Q1033,"",INDEX(Mal!O$9:O$431,COUNTIF($E$108:$F1033,"")-COUNT($H$108:$H1033)+1,0)),"")</f>
        <v>#N/A</v>
      </c>
      <c r="R1034" s="39" t="e">
        <f>IF($E1034="",IF(INDEX(Mal!P$9:P$431,COUNTIF($E$108:$F1033,"")-COUNT($H$108:$H1033)+1,0)=R1033,"",INDEX(Mal!P$9:P$431,COUNTIF($E$108:$F1033,"")-COUNT($H$108:$H1033)+1,0)),"")</f>
        <v>#N/A</v>
      </c>
      <c r="S1034" s="39" t="e">
        <f>IF($E1034="",IF(INDEX(Mal!Q$9:Q$431,COUNTIF($E$108:$F1033,"")-COUNT($H$108:$H1033)+1,0)=S1033,"",INDEX(Mal!Q$9:Q$431,COUNTIF($E$108:$F1033,"")-COUNT($H$108:$H1033)+1,0)),"")</f>
        <v>#N/A</v>
      </c>
      <c r="T1034" s="39" t="e">
        <f>IF($E1034="",IF(INDEX(Mal!R$9:R$431,COUNTIF($E$108:$F1033,"")-COUNT($H$108:$H1033)+1,0)=T1033,"",INDEX(Mal!R$9:R$431,COUNTIF($E$108:$F1033,"")-COUNT($H$108:$H1033)+1,0)),"")</f>
        <v>#N/A</v>
      </c>
      <c r="U1034" s="39" t="e">
        <f>IF($E1034="",IF(INDEX(Mal!S$9:S$431,COUNTIF($E$108:$F1033,"")-COUNT($H$108:$H1033)+1,0)=U1033,"",INDEX(Mal!S$9:S$431,COUNTIF($E$108:$F1033,"")-COUNT($H$108:$H1033)+1,0)),"")</f>
        <v>#N/A</v>
      </c>
      <c r="V1034" s="39" t="e">
        <f t="shared" si="56"/>
        <v>#N/A</v>
      </c>
      <c r="W1034" s="39" t="e">
        <f>IF(IF(AND(E1034="",F1034=""),INDEX(Mal!I$9:I$431,(COUNT($H$108:$H1034)-COUNTIF($V$108:$V1034,"")),0),"")="","",IF(AND(E1034="",F1034=""),INDEX(Mal!I$9:I$431,(COUNT($H$108:$H1034)-COUNTIF($V$108:$V1034,"")),0),""))</f>
        <v>#N/A</v>
      </c>
      <c r="X1034" s="39" t="e">
        <f>IF($E1034="",IF(INDEX(Mal!J$9:J$431,COUNTIF($E$108:$F1033,"")-COUNT($H$108:$H1033)+1,0)=X1033,"",INDEX(Mal!J$9:J$431,COUNTIF($E$108:$F1033,"")-COUNT($H$108:$H1033)+1,0)),"")</f>
        <v>#N/A</v>
      </c>
      <c r="Y1034" s="39" t="e">
        <f>IF(AND(Y1033="",$H1034=$H1033),"",IF(VLOOKUP($H1034,Mal!$A$9:$T$431,20,0)='Sales Orders'!Y1033,"",VLOOKUP($H1034,Mal!$A$9:$T$431,20,0)))</f>
        <v>#N/A</v>
      </c>
      <c r="Z1034" s="39" t="e">
        <f t="shared" si="57"/>
        <v>#N/A</v>
      </c>
    </row>
    <row r="1035" spans="1:26">
      <c r="A1035" t="str">
        <f>IFERROR(IF(VLOOKUP(H1035,Mal!$A$9:$A$431,1,0),"","END"),"END")</f>
        <v>END</v>
      </c>
      <c r="B1035" s="39" t="e">
        <f>IF($E1035="",IF(INDEX(Mal!$D$9:$D$431,COUNTIF($E$108:$F1034,"")-COUNT($H$108:$H1034)+1,0)=B1034,"",INDEX(Mal!$D$9:$D$431,COUNTIF($E$108:$F1034,"")-COUNT($H$108:$H1034)+1,0)),"")</f>
        <v>#N/A</v>
      </c>
      <c r="C1035" s="39" t="e">
        <f t="shared" si="58"/>
        <v>#N/A</v>
      </c>
      <c r="D1035" s="39" t="e">
        <f>IF($E1035="",IF(INDEX(Mal!$F$9:$F$431,COUNTIF($E$108:$F1034,"")-COUNT($H$108:$H1034)+1,0)=D1034,"",INDEX(Mal!$F$9:$F$431,COUNTIF($E$108:$F1034,"")-COUNT($H$108:$H1034)+1,0)),"")</f>
        <v>#N/A</v>
      </c>
      <c r="E1035" s="39" t="e">
        <f>IF(AND(E1034="",$H1035=$H1034),"",IF(VLOOKUP(H1035,Mal!$A$9:$B$431,2,0)='Sales Orders'!E1034,"",VLOOKUP($H1035,Mal!$A$9:$B$431,2,0)))</f>
        <v>#N/A</v>
      </c>
      <c r="F1035" s="39" t="e">
        <f>IF($E1035="",IF(INDEX(Mal!$C$9:$C$431,COUNTIF($E$108:$F1034,"")-COUNT($H$108:$H1034)+1,0)=F1034,"",INDEX(Mal!$C$9:$C$431,COUNTIF($E$108:$F1034,"")-COUNT($H$108:$H1034)+1,0)),"")</f>
        <v>#N/A</v>
      </c>
      <c r="G1035" s="39" t="e">
        <f t="shared" si="59"/>
        <v>#N/A</v>
      </c>
      <c r="H1035" s="39">
        <f>IF(COUNTIF(Mal!$A$9:$A$431,'Sales Orders'!H1034)+COUNTIFS(Mal!$A$9:$A$431,H1034,Mal!$B$9:$B$431,"&lt;&gt;")+COUNTIFS(Mal!$A$9:$A$431,H1034,Mal!$C$9:$C$431,"&lt;&gt;")=COUNTIF('Sales Orders'!$H$108:H1034,'Sales Orders'!H1034),'Sales Orders'!H1034+1,'Sales Orders'!H1034)</f>
        <v>2</v>
      </c>
      <c r="I1035" s="39" t="e">
        <f>IF(E1035="","",IF(Mal!$C$5="","",Mal!$C$5))</f>
        <v>#N/A</v>
      </c>
      <c r="J1035" s="39" t="e">
        <f>IF(AND(J1034="",$H1035=$H1034),"",IF(VLOOKUP($H1035,Mal!$A$9:$H$431,7,0)='Sales Orders'!J1034,"",VLOOKUP($H1035,Mal!$A$9:$H$431,7,0)))</f>
        <v>#N/A</v>
      </c>
      <c r="K1035" s="39" t="e">
        <f>IF(AND(K1034="",$H1035=$H1034),"",IF(VLOOKUP($H1035,Mal!$A$9:$H$431,8,0)='Sales Orders'!K1034,"",VLOOKUP($H1035,Mal!$A$9:$H$431,8,0)))</f>
        <v>#N/A</v>
      </c>
      <c r="L1035" s="39" t="e">
        <f>IF(E1035="","",IF(Mal!$C$6="","",Mal!$C$6))</f>
        <v>#N/A</v>
      </c>
      <c r="M1035" s="39" t="e">
        <f>IF($E1035="",IF(INDEX(Mal!K$9:K$431,COUNTIF($E$108:$F1034,"")-COUNT($H$108:$H1034)+1,0)=M1034,"",INDEX(Mal!K$9:K$431,COUNTIF($E$108:$F1034,"")-COUNT($H$108:$H1034)+1,0)),"")</f>
        <v>#N/A</v>
      </c>
      <c r="N1035" s="39" t="e">
        <f>IF($E1035="",IF(INDEX(Mal!L$9:L$431,COUNTIF($E$108:$F1034,"")-COUNT($H$108:$H1034)+1,0)=N1034,"",INDEX(Mal!L$9:L$431,COUNTIF($E$108:$F1034,"")-COUNT($H$108:$H1034)+1,0)),"")</f>
        <v>#N/A</v>
      </c>
      <c r="O1035" s="39" t="e">
        <f>IF($E1035="",IF(INDEX(Mal!M$9:M$431,COUNTIF($E$108:$F1034,"")-COUNT($H$108:$H1034)+1,0)=O1034,"",INDEX(Mal!M$9:M$431,COUNTIF($E$108:$F1034,"")-COUNT($H$108:$H1034)+1,0)),"")</f>
        <v>#N/A</v>
      </c>
      <c r="P1035" s="39" t="e">
        <f>IF($E1035="",IF(INDEX(Mal!N$9:N$431,COUNTIF($E$108:$F1034,"")-COUNT($H$108:$H1034)+1,0)=P1034,"",INDEX(Mal!N$9:N$431,COUNTIF($E$108:$F1034,"")-COUNT($H$108:$H1034)+1,0)),"")</f>
        <v>#N/A</v>
      </c>
      <c r="Q1035" s="39" t="e">
        <f>IF($E1035="",IF(INDEX(Mal!O$9:O$431,COUNTIF($E$108:$F1034,"")-COUNT($H$108:$H1034)+1,0)=Q1034,"",INDEX(Mal!O$9:O$431,COUNTIF($E$108:$F1034,"")-COUNT($H$108:$H1034)+1,0)),"")</f>
        <v>#N/A</v>
      </c>
      <c r="R1035" s="39" t="e">
        <f>IF($E1035="",IF(INDEX(Mal!P$9:P$431,COUNTIF($E$108:$F1034,"")-COUNT($H$108:$H1034)+1,0)=R1034,"",INDEX(Mal!P$9:P$431,COUNTIF($E$108:$F1034,"")-COUNT($H$108:$H1034)+1,0)),"")</f>
        <v>#N/A</v>
      </c>
      <c r="S1035" s="39" t="e">
        <f>IF($E1035="",IF(INDEX(Mal!Q$9:Q$431,COUNTIF($E$108:$F1034,"")-COUNT($H$108:$H1034)+1,0)=S1034,"",INDEX(Mal!Q$9:Q$431,COUNTIF($E$108:$F1034,"")-COUNT($H$108:$H1034)+1,0)),"")</f>
        <v>#N/A</v>
      </c>
      <c r="T1035" s="39" t="e">
        <f>IF($E1035="",IF(INDEX(Mal!R$9:R$431,COUNTIF($E$108:$F1034,"")-COUNT($H$108:$H1034)+1,0)=T1034,"",INDEX(Mal!R$9:R$431,COUNTIF($E$108:$F1034,"")-COUNT($H$108:$H1034)+1,0)),"")</f>
        <v>#N/A</v>
      </c>
      <c r="U1035" s="39" t="e">
        <f>IF($E1035="",IF(INDEX(Mal!S$9:S$431,COUNTIF($E$108:$F1034,"")-COUNT($H$108:$H1034)+1,0)=U1034,"",INDEX(Mal!S$9:S$431,COUNTIF($E$108:$F1034,"")-COUNT($H$108:$H1034)+1,0)),"")</f>
        <v>#N/A</v>
      </c>
      <c r="V1035" s="39" t="e">
        <f t="shared" si="56"/>
        <v>#N/A</v>
      </c>
      <c r="W1035" s="39" t="e">
        <f>IF(IF(AND(E1035="",F1035=""),INDEX(Mal!I$9:I$431,(COUNT($H$108:$H1035)-COUNTIF($V$108:$V1035,"")),0),"")="","",IF(AND(E1035="",F1035=""),INDEX(Mal!I$9:I$431,(COUNT($H$108:$H1035)-COUNTIF($V$108:$V1035,"")),0),""))</f>
        <v>#N/A</v>
      </c>
      <c r="X1035" s="39" t="e">
        <f>IF($E1035="",IF(INDEX(Mal!J$9:J$431,COUNTIF($E$108:$F1034,"")-COUNT($H$108:$H1034)+1,0)=X1034,"",INDEX(Mal!J$9:J$431,COUNTIF($E$108:$F1034,"")-COUNT($H$108:$H1034)+1,0)),"")</f>
        <v>#N/A</v>
      </c>
      <c r="Y1035" s="39" t="e">
        <f>IF(AND(Y1034="",$H1035=$H1034),"",IF(VLOOKUP($H1035,Mal!$A$9:$T$431,20,0)='Sales Orders'!Y1034,"",VLOOKUP($H1035,Mal!$A$9:$T$431,20,0)))</f>
        <v>#N/A</v>
      </c>
      <c r="Z1035" s="39" t="e">
        <f t="shared" si="57"/>
        <v>#N/A</v>
      </c>
    </row>
    <row r="1036" spans="1:26">
      <c r="A1036" t="str">
        <f>IFERROR(IF(VLOOKUP(H1036,Mal!$A$9:$A$431,1,0),"","END"),"END")</f>
        <v>END</v>
      </c>
      <c r="B1036" s="39" t="e">
        <f>IF($E1036="",IF(INDEX(Mal!$D$9:$D$431,COUNTIF($E$108:$F1035,"")-COUNT($H$108:$H1035)+1,0)=B1035,"",INDEX(Mal!$D$9:$D$431,COUNTIF($E$108:$F1035,"")-COUNT($H$108:$H1035)+1,0)),"")</f>
        <v>#N/A</v>
      </c>
      <c r="C1036" s="39" t="e">
        <f t="shared" si="58"/>
        <v>#N/A</v>
      </c>
      <c r="D1036" s="39" t="e">
        <f>IF($E1036="",IF(INDEX(Mal!$F$9:$F$431,COUNTIF($E$108:$F1035,"")-COUNT($H$108:$H1035)+1,0)=D1035,"",INDEX(Mal!$F$9:$F$431,COUNTIF($E$108:$F1035,"")-COUNT($H$108:$H1035)+1,0)),"")</f>
        <v>#N/A</v>
      </c>
      <c r="E1036" s="39" t="e">
        <f>IF(AND(E1035="",$H1036=$H1035),"",IF(VLOOKUP(H1036,Mal!$A$9:$B$431,2,0)='Sales Orders'!E1035,"",VLOOKUP($H1036,Mal!$A$9:$B$431,2,0)))</f>
        <v>#N/A</v>
      </c>
      <c r="F1036" s="39" t="e">
        <f>IF($E1036="",IF(INDEX(Mal!$C$9:$C$431,COUNTIF($E$108:$F1035,"")-COUNT($H$108:$H1035)+1,0)=F1035,"",INDEX(Mal!$C$9:$C$431,COUNTIF($E$108:$F1035,"")-COUNT($H$108:$H1035)+1,0)),"")</f>
        <v>#N/A</v>
      </c>
      <c r="G1036" s="39" t="e">
        <f t="shared" si="59"/>
        <v>#N/A</v>
      </c>
      <c r="H1036" s="39">
        <f>IF(COUNTIF(Mal!$A$9:$A$431,'Sales Orders'!H1035)+COUNTIFS(Mal!$A$9:$A$431,H1035,Mal!$B$9:$B$431,"&lt;&gt;")+COUNTIFS(Mal!$A$9:$A$431,H1035,Mal!$C$9:$C$431,"&lt;&gt;")=COUNTIF('Sales Orders'!$H$108:H1035,'Sales Orders'!H1035),'Sales Orders'!H1035+1,'Sales Orders'!H1035)</f>
        <v>2</v>
      </c>
      <c r="I1036" s="39" t="e">
        <f>IF(E1036="","",IF(Mal!$C$5="","",Mal!$C$5))</f>
        <v>#N/A</v>
      </c>
      <c r="J1036" s="39" t="e">
        <f>IF(AND(J1035="",$H1036=$H1035),"",IF(VLOOKUP($H1036,Mal!$A$9:$H$431,7,0)='Sales Orders'!J1035,"",VLOOKUP($H1036,Mal!$A$9:$H$431,7,0)))</f>
        <v>#N/A</v>
      </c>
      <c r="K1036" s="39" t="e">
        <f>IF(AND(K1035="",$H1036=$H1035),"",IF(VLOOKUP($H1036,Mal!$A$9:$H$431,8,0)='Sales Orders'!K1035,"",VLOOKUP($H1036,Mal!$A$9:$H$431,8,0)))</f>
        <v>#N/A</v>
      </c>
      <c r="L1036" s="39" t="e">
        <f>IF(E1036="","",IF(Mal!$C$6="","",Mal!$C$6))</f>
        <v>#N/A</v>
      </c>
      <c r="M1036" s="39" t="e">
        <f>IF($E1036="",IF(INDEX(Mal!K$9:K$431,COUNTIF($E$108:$F1035,"")-COUNT($H$108:$H1035)+1,0)=M1035,"",INDEX(Mal!K$9:K$431,COUNTIF($E$108:$F1035,"")-COUNT($H$108:$H1035)+1,0)),"")</f>
        <v>#N/A</v>
      </c>
      <c r="N1036" s="39" t="e">
        <f>IF($E1036="",IF(INDEX(Mal!L$9:L$431,COUNTIF($E$108:$F1035,"")-COUNT($H$108:$H1035)+1,0)=N1035,"",INDEX(Mal!L$9:L$431,COUNTIF($E$108:$F1035,"")-COUNT($H$108:$H1035)+1,0)),"")</f>
        <v>#N/A</v>
      </c>
      <c r="O1036" s="39" t="e">
        <f>IF($E1036="",IF(INDEX(Mal!M$9:M$431,COUNTIF($E$108:$F1035,"")-COUNT($H$108:$H1035)+1,0)=O1035,"",INDEX(Mal!M$9:M$431,COUNTIF($E$108:$F1035,"")-COUNT($H$108:$H1035)+1,0)),"")</f>
        <v>#N/A</v>
      </c>
      <c r="P1036" s="39" t="e">
        <f>IF($E1036="",IF(INDEX(Mal!N$9:N$431,COUNTIF($E$108:$F1035,"")-COUNT($H$108:$H1035)+1,0)=P1035,"",INDEX(Mal!N$9:N$431,COUNTIF($E$108:$F1035,"")-COUNT($H$108:$H1035)+1,0)),"")</f>
        <v>#N/A</v>
      </c>
      <c r="Q1036" s="39" t="e">
        <f>IF($E1036="",IF(INDEX(Mal!O$9:O$431,COUNTIF($E$108:$F1035,"")-COUNT($H$108:$H1035)+1,0)=Q1035,"",INDEX(Mal!O$9:O$431,COUNTIF($E$108:$F1035,"")-COUNT($H$108:$H1035)+1,0)),"")</f>
        <v>#N/A</v>
      </c>
      <c r="R1036" s="39" t="e">
        <f>IF($E1036="",IF(INDEX(Mal!P$9:P$431,COUNTIF($E$108:$F1035,"")-COUNT($H$108:$H1035)+1,0)=R1035,"",INDEX(Mal!P$9:P$431,COUNTIF($E$108:$F1035,"")-COUNT($H$108:$H1035)+1,0)),"")</f>
        <v>#N/A</v>
      </c>
      <c r="S1036" s="39" t="e">
        <f>IF($E1036="",IF(INDEX(Mal!Q$9:Q$431,COUNTIF($E$108:$F1035,"")-COUNT($H$108:$H1035)+1,0)=S1035,"",INDEX(Mal!Q$9:Q$431,COUNTIF($E$108:$F1035,"")-COUNT($H$108:$H1035)+1,0)),"")</f>
        <v>#N/A</v>
      </c>
      <c r="T1036" s="39" t="e">
        <f>IF($E1036="",IF(INDEX(Mal!R$9:R$431,COUNTIF($E$108:$F1035,"")-COUNT($H$108:$H1035)+1,0)=T1035,"",INDEX(Mal!R$9:R$431,COUNTIF($E$108:$F1035,"")-COUNT($H$108:$H1035)+1,0)),"")</f>
        <v>#N/A</v>
      </c>
      <c r="U1036" s="39" t="e">
        <f>IF($E1036="",IF(INDEX(Mal!S$9:S$431,COUNTIF($E$108:$F1035,"")-COUNT($H$108:$H1035)+1,0)=U1035,"",INDEX(Mal!S$9:S$431,COUNTIF($E$108:$F1035,"")-COUNT($H$108:$H1035)+1,0)),"")</f>
        <v>#N/A</v>
      </c>
      <c r="V1036" s="39" t="e">
        <f t="shared" si="56"/>
        <v>#N/A</v>
      </c>
      <c r="W1036" s="39" t="e">
        <f>IF(IF(AND(E1036="",F1036=""),INDEX(Mal!I$9:I$431,(COUNT($H$108:$H1036)-COUNTIF($V$108:$V1036,"")),0),"")="","",IF(AND(E1036="",F1036=""),INDEX(Mal!I$9:I$431,(COUNT($H$108:$H1036)-COUNTIF($V$108:$V1036,"")),0),""))</f>
        <v>#N/A</v>
      </c>
      <c r="X1036" s="39" t="e">
        <f>IF($E1036="",IF(INDEX(Mal!J$9:J$431,COUNTIF($E$108:$F1035,"")-COUNT($H$108:$H1035)+1,0)=X1035,"",INDEX(Mal!J$9:J$431,COUNTIF($E$108:$F1035,"")-COUNT($H$108:$H1035)+1,0)),"")</f>
        <v>#N/A</v>
      </c>
      <c r="Y1036" s="39" t="e">
        <f>IF(AND(Y1035="",$H1036=$H1035),"",IF(VLOOKUP($H1036,Mal!$A$9:$T$431,20,0)='Sales Orders'!Y1035,"",VLOOKUP($H1036,Mal!$A$9:$T$431,20,0)))</f>
        <v>#N/A</v>
      </c>
      <c r="Z1036" s="39" t="e">
        <f t="shared" si="57"/>
        <v>#N/A</v>
      </c>
    </row>
    <row r="1037" spans="1:26">
      <c r="A1037" t="str">
        <f>IFERROR(IF(VLOOKUP(H1037,Mal!$A$9:$A$431,1,0),"","END"),"END")</f>
        <v>END</v>
      </c>
      <c r="B1037" s="39" t="e">
        <f>IF($E1037="",IF(INDEX(Mal!$D$9:$D$431,COUNTIF($E$108:$F1036,"")-COUNT($H$108:$H1036)+1,0)=B1036,"",INDEX(Mal!$D$9:$D$431,COUNTIF($E$108:$F1036,"")-COUNT($H$108:$H1036)+1,0)),"")</f>
        <v>#N/A</v>
      </c>
      <c r="C1037" s="39" t="e">
        <f t="shared" si="58"/>
        <v>#N/A</v>
      </c>
      <c r="D1037" s="39" t="e">
        <f>IF($E1037="",IF(INDEX(Mal!$F$9:$F$431,COUNTIF($E$108:$F1036,"")-COUNT($H$108:$H1036)+1,0)=D1036,"",INDEX(Mal!$F$9:$F$431,COUNTIF($E$108:$F1036,"")-COUNT($H$108:$H1036)+1,0)),"")</f>
        <v>#N/A</v>
      </c>
      <c r="E1037" s="39" t="e">
        <f>IF(AND(E1036="",$H1037=$H1036),"",IF(VLOOKUP(H1037,Mal!$A$9:$B$431,2,0)='Sales Orders'!E1036,"",VLOOKUP($H1037,Mal!$A$9:$B$431,2,0)))</f>
        <v>#N/A</v>
      </c>
      <c r="F1037" s="39" t="e">
        <f>IF($E1037="",IF(INDEX(Mal!$C$9:$C$431,COUNTIF($E$108:$F1036,"")-COUNT($H$108:$H1036)+1,0)=F1036,"",INDEX(Mal!$C$9:$C$431,COUNTIF($E$108:$F1036,"")-COUNT($H$108:$H1036)+1,0)),"")</f>
        <v>#N/A</v>
      </c>
      <c r="G1037" s="39" t="e">
        <f t="shared" si="59"/>
        <v>#N/A</v>
      </c>
      <c r="H1037" s="39">
        <f>IF(COUNTIF(Mal!$A$9:$A$431,'Sales Orders'!H1036)+COUNTIFS(Mal!$A$9:$A$431,H1036,Mal!$B$9:$B$431,"&lt;&gt;")+COUNTIFS(Mal!$A$9:$A$431,H1036,Mal!$C$9:$C$431,"&lt;&gt;")=COUNTIF('Sales Orders'!$H$108:H1036,'Sales Orders'!H1036),'Sales Orders'!H1036+1,'Sales Orders'!H1036)</f>
        <v>2</v>
      </c>
      <c r="I1037" s="39" t="e">
        <f>IF(E1037="","",IF(Mal!$C$5="","",Mal!$C$5))</f>
        <v>#N/A</v>
      </c>
      <c r="J1037" s="39" t="e">
        <f>IF(AND(J1036="",$H1037=$H1036),"",IF(VLOOKUP($H1037,Mal!$A$9:$H$431,7,0)='Sales Orders'!J1036,"",VLOOKUP($H1037,Mal!$A$9:$H$431,7,0)))</f>
        <v>#N/A</v>
      </c>
      <c r="K1037" s="39" t="e">
        <f>IF(AND(K1036="",$H1037=$H1036),"",IF(VLOOKUP($H1037,Mal!$A$9:$H$431,8,0)='Sales Orders'!K1036,"",VLOOKUP($H1037,Mal!$A$9:$H$431,8,0)))</f>
        <v>#N/A</v>
      </c>
      <c r="L1037" s="39" t="e">
        <f>IF(E1037="","",IF(Mal!$C$6="","",Mal!$C$6))</f>
        <v>#N/A</v>
      </c>
      <c r="M1037" s="39" t="e">
        <f>IF($E1037="",IF(INDEX(Mal!K$9:K$431,COUNTIF($E$108:$F1036,"")-COUNT($H$108:$H1036)+1,0)=M1036,"",INDEX(Mal!K$9:K$431,COUNTIF($E$108:$F1036,"")-COUNT($H$108:$H1036)+1,0)),"")</f>
        <v>#N/A</v>
      </c>
      <c r="N1037" s="39" t="e">
        <f>IF($E1037="",IF(INDEX(Mal!L$9:L$431,COUNTIF($E$108:$F1036,"")-COUNT($H$108:$H1036)+1,0)=N1036,"",INDEX(Mal!L$9:L$431,COUNTIF($E$108:$F1036,"")-COUNT($H$108:$H1036)+1,0)),"")</f>
        <v>#N/A</v>
      </c>
      <c r="O1037" s="39" t="e">
        <f>IF($E1037="",IF(INDEX(Mal!M$9:M$431,COUNTIF($E$108:$F1036,"")-COUNT($H$108:$H1036)+1,0)=O1036,"",INDEX(Mal!M$9:M$431,COUNTIF($E$108:$F1036,"")-COUNT($H$108:$H1036)+1,0)),"")</f>
        <v>#N/A</v>
      </c>
      <c r="P1037" s="39" t="e">
        <f>IF($E1037="",IF(INDEX(Mal!N$9:N$431,COUNTIF($E$108:$F1036,"")-COUNT($H$108:$H1036)+1,0)=P1036,"",INDEX(Mal!N$9:N$431,COUNTIF($E$108:$F1036,"")-COUNT($H$108:$H1036)+1,0)),"")</f>
        <v>#N/A</v>
      </c>
      <c r="Q1037" s="39" t="e">
        <f>IF($E1037="",IF(INDEX(Mal!O$9:O$431,COUNTIF($E$108:$F1036,"")-COUNT($H$108:$H1036)+1,0)=Q1036,"",INDEX(Mal!O$9:O$431,COUNTIF($E$108:$F1036,"")-COUNT($H$108:$H1036)+1,0)),"")</f>
        <v>#N/A</v>
      </c>
      <c r="R1037" s="39" t="e">
        <f>IF($E1037="",IF(INDEX(Mal!P$9:P$431,COUNTIF($E$108:$F1036,"")-COUNT($H$108:$H1036)+1,0)=R1036,"",INDEX(Mal!P$9:P$431,COUNTIF($E$108:$F1036,"")-COUNT($H$108:$H1036)+1,0)),"")</f>
        <v>#N/A</v>
      </c>
      <c r="S1037" s="39" t="e">
        <f>IF($E1037="",IF(INDEX(Mal!Q$9:Q$431,COUNTIF($E$108:$F1036,"")-COUNT($H$108:$H1036)+1,0)=S1036,"",INDEX(Mal!Q$9:Q$431,COUNTIF($E$108:$F1036,"")-COUNT($H$108:$H1036)+1,0)),"")</f>
        <v>#N/A</v>
      </c>
      <c r="T1037" s="39" t="e">
        <f>IF($E1037="",IF(INDEX(Mal!R$9:R$431,COUNTIF($E$108:$F1036,"")-COUNT($H$108:$H1036)+1,0)=T1036,"",INDEX(Mal!R$9:R$431,COUNTIF($E$108:$F1036,"")-COUNT($H$108:$H1036)+1,0)),"")</f>
        <v>#N/A</v>
      </c>
      <c r="U1037" s="39" t="e">
        <f>IF($E1037="",IF(INDEX(Mal!S$9:S$431,COUNTIF($E$108:$F1036,"")-COUNT($H$108:$H1036)+1,0)=U1036,"",INDEX(Mal!S$9:S$431,COUNTIF($E$108:$F1036,"")-COUNT($H$108:$H1036)+1,0)),"")</f>
        <v>#N/A</v>
      </c>
      <c r="V1037" s="39" t="e">
        <f t="shared" si="56"/>
        <v>#N/A</v>
      </c>
      <c r="W1037" s="39" t="e">
        <f>IF(IF(AND(E1037="",F1037=""),INDEX(Mal!I$9:I$431,(COUNT($H$108:$H1037)-COUNTIF($V$108:$V1037,"")),0),"")="","",IF(AND(E1037="",F1037=""),INDEX(Mal!I$9:I$431,(COUNT($H$108:$H1037)-COUNTIF($V$108:$V1037,"")),0),""))</f>
        <v>#N/A</v>
      </c>
      <c r="X1037" s="39" t="e">
        <f>IF($E1037="",IF(INDEX(Mal!J$9:J$431,COUNTIF($E$108:$F1036,"")-COUNT($H$108:$H1036)+1,0)=X1036,"",INDEX(Mal!J$9:J$431,COUNTIF($E$108:$F1036,"")-COUNT($H$108:$H1036)+1,0)),"")</f>
        <v>#N/A</v>
      </c>
      <c r="Y1037" s="39" t="e">
        <f>IF(AND(Y1036="",$H1037=$H1036),"",IF(VLOOKUP($H1037,Mal!$A$9:$T$431,20,0)='Sales Orders'!Y1036,"",VLOOKUP($H1037,Mal!$A$9:$T$431,20,0)))</f>
        <v>#N/A</v>
      </c>
      <c r="Z1037" s="39" t="e">
        <f t="shared" si="57"/>
        <v>#N/A</v>
      </c>
    </row>
    <row r="1038" spans="1:26">
      <c r="A1038" t="str">
        <f>IFERROR(IF(VLOOKUP(H1038,Mal!$A$9:$A$431,1,0),"","END"),"END")</f>
        <v>END</v>
      </c>
      <c r="B1038" s="39" t="e">
        <f>IF($E1038="",IF(INDEX(Mal!$D$9:$D$431,COUNTIF($E$108:$F1037,"")-COUNT($H$108:$H1037)+1,0)=B1037,"",INDEX(Mal!$D$9:$D$431,COUNTIF($E$108:$F1037,"")-COUNT($H$108:$H1037)+1,0)),"")</f>
        <v>#N/A</v>
      </c>
      <c r="C1038" s="39" t="e">
        <f t="shared" si="58"/>
        <v>#N/A</v>
      </c>
      <c r="D1038" s="39" t="e">
        <f>IF($E1038="",IF(INDEX(Mal!$F$9:$F$431,COUNTIF($E$108:$F1037,"")-COUNT($H$108:$H1037)+1,0)=D1037,"",INDEX(Mal!$F$9:$F$431,COUNTIF($E$108:$F1037,"")-COUNT($H$108:$H1037)+1,0)),"")</f>
        <v>#N/A</v>
      </c>
      <c r="E1038" s="39" t="e">
        <f>IF(AND(E1037="",$H1038=$H1037),"",IF(VLOOKUP(H1038,Mal!$A$9:$B$431,2,0)='Sales Orders'!E1037,"",VLOOKUP($H1038,Mal!$A$9:$B$431,2,0)))</f>
        <v>#N/A</v>
      </c>
      <c r="F1038" s="39" t="e">
        <f>IF($E1038="",IF(INDEX(Mal!$C$9:$C$431,COUNTIF($E$108:$F1037,"")-COUNT($H$108:$H1037)+1,0)=F1037,"",INDEX(Mal!$C$9:$C$431,COUNTIF($E$108:$F1037,"")-COUNT($H$108:$H1037)+1,0)),"")</f>
        <v>#N/A</v>
      </c>
      <c r="G1038" s="39" t="e">
        <f t="shared" si="59"/>
        <v>#N/A</v>
      </c>
      <c r="H1038" s="39">
        <f>IF(COUNTIF(Mal!$A$9:$A$431,'Sales Orders'!H1037)+COUNTIFS(Mal!$A$9:$A$431,H1037,Mal!$B$9:$B$431,"&lt;&gt;")+COUNTIFS(Mal!$A$9:$A$431,H1037,Mal!$C$9:$C$431,"&lt;&gt;")=COUNTIF('Sales Orders'!$H$108:H1037,'Sales Orders'!H1037),'Sales Orders'!H1037+1,'Sales Orders'!H1037)</f>
        <v>2</v>
      </c>
      <c r="I1038" s="39" t="e">
        <f>IF(E1038="","",IF(Mal!$C$5="","",Mal!$C$5))</f>
        <v>#N/A</v>
      </c>
      <c r="J1038" s="39" t="e">
        <f>IF(AND(J1037="",$H1038=$H1037),"",IF(VLOOKUP($H1038,Mal!$A$9:$H$431,7,0)='Sales Orders'!J1037,"",VLOOKUP($H1038,Mal!$A$9:$H$431,7,0)))</f>
        <v>#N/A</v>
      </c>
      <c r="K1038" s="39" t="e">
        <f>IF(AND(K1037="",$H1038=$H1037),"",IF(VLOOKUP($H1038,Mal!$A$9:$H$431,8,0)='Sales Orders'!K1037,"",VLOOKUP($H1038,Mal!$A$9:$H$431,8,0)))</f>
        <v>#N/A</v>
      </c>
      <c r="L1038" s="39" t="e">
        <f>IF(E1038="","",IF(Mal!$C$6="","",Mal!$C$6))</f>
        <v>#N/A</v>
      </c>
      <c r="M1038" s="39" t="e">
        <f>IF($E1038="",IF(INDEX(Mal!K$9:K$431,COUNTIF($E$108:$F1037,"")-COUNT($H$108:$H1037)+1,0)=M1037,"",INDEX(Mal!K$9:K$431,COUNTIF($E$108:$F1037,"")-COUNT($H$108:$H1037)+1,0)),"")</f>
        <v>#N/A</v>
      </c>
      <c r="N1038" s="39" t="e">
        <f>IF($E1038="",IF(INDEX(Mal!L$9:L$431,COUNTIF($E$108:$F1037,"")-COUNT($H$108:$H1037)+1,0)=N1037,"",INDEX(Mal!L$9:L$431,COUNTIF($E$108:$F1037,"")-COUNT($H$108:$H1037)+1,0)),"")</f>
        <v>#N/A</v>
      </c>
      <c r="O1038" s="39" t="e">
        <f>IF($E1038="",IF(INDEX(Mal!M$9:M$431,COUNTIF($E$108:$F1037,"")-COUNT($H$108:$H1037)+1,0)=O1037,"",INDEX(Mal!M$9:M$431,COUNTIF($E$108:$F1037,"")-COUNT($H$108:$H1037)+1,0)),"")</f>
        <v>#N/A</v>
      </c>
      <c r="P1038" s="39" t="e">
        <f>IF($E1038="",IF(INDEX(Mal!N$9:N$431,COUNTIF($E$108:$F1037,"")-COUNT($H$108:$H1037)+1,0)=P1037,"",INDEX(Mal!N$9:N$431,COUNTIF($E$108:$F1037,"")-COUNT($H$108:$H1037)+1,0)),"")</f>
        <v>#N/A</v>
      </c>
      <c r="Q1038" s="39" t="e">
        <f>IF($E1038="",IF(INDEX(Mal!O$9:O$431,COUNTIF($E$108:$F1037,"")-COUNT($H$108:$H1037)+1,0)=Q1037,"",INDEX(Mal!O$9:O$431,COUNTIF($E$108:$F1037,"")-COUNT($H$108:$H1037)+1,0)),"")</f>
        <v>#N/A</v>
      </c>
      <c r="R1038" s="39" t="e">
        <f>IF($E1038="",IF(INDEX(Mal!P$9:P$431,COUNTIF($E$108:$F1037,"")-COUNT($H$108:$H1037)+1,0)=R1037,"",INDEX(Mal!P$9:P$431,COUNTIF($E$108:$F1037,"")-COUNT($H$108:$H1037)+1,0)),"")</f>
        <v>#N/A</v>
      </c>
      <c r="S1038" s="39" t="e">
        <f>IF($E1038="",IF(INDEX(Mal!Q$9:Q$431,COUNTIF($E$108:$F1037,"")-COUNT($H$108:$H1037)+1,0)=S1037,"",INDEX(Mal!Q$9:Q$431,COUNTIF($E$108:$F1037,"")-COUNT($H$108:$H1037)+1,0)),"")</f>
        <v>#N/A</v>
      </c>
      <c r="T1038" s="39" t="e">
        <f>IF($E1038="",IF(INDEX(Mal!R$9:R$431,COUNTIF($E$108:$F1037,"")-COUNT($H$108:$H1037)+1,0)=T1037,"",INDEX(Mal!R$9:R$431,COUNTIF($E$108:$F1037,"")-COUNT($H$108:$H1037)+1,0)),"")</f>
        <v>#N/A</v>
      </c>
      <c r="U1038" s="39" t="e">
        <f>IF($E1038="",IF(INDEX(Mal!S$9:S$431,COUNTIF($E$108:$F1037,"")-COUNT($H$108:$H1037)+1,0)=U1037,"",INDEX(Mal!S$9:S$431,COUNTIF($E$108:$F1037,"")-COUNT($H$108:$H1037)+1,0)),"")</f>
        <v>#N/A</v>
      </c>
      <c r="V1038" s="39" t="e">
        <f t="shared" si="56"/>
        <v>#N/A</v>
      </c>
      <c r="W1038" s="39" t="e">
        <f>IF(IF(AND(E1038="",F1038=""),INDEX(Mal!I$9:I$431,(COUNT($H$108:$H1038)-COUNTIF($V$108:$V1038,"")),0),"")="","",IF(AND(E1038="",F1038=""),INDEX(Mal!I$9:I$431,(COUNT($H$108:$H1038)-COUNTIF($V$108:$V1038,"")),0),""))</f>
        <v>#N/A</v>
      </c>
      <c r="X1038" s="39" t="e">
        <f>IF($E1038="",IF(INDEX(Mal!J$9:J$431,COUNTIF($E$108:$F1037,"")-COUNT($H$108:$H1037)+1,0)=X1037,"",INDEX(Mal!J$9:J$431,COUNTIF($E$108:$F1037,"")-COUNT($H$108:$H1037)+1,0)),"")</f>
        <v>#N/A</v>
      </c>
      <c r="Y1038" s="39" t="e">
        <f>IF(AND(Y1037="",$H1038=$H1037),"",IF(VLOOKUP($H1038,Mal!$A$9:$T$431,20,0)='Sales Orders'!Y1037,"",VLOOKUP($H1038,Mal!$A$9:$T$431,20,0)))</f>
        <v>#N/A</v>
      </c>
      <c r="Z1038" s="39" t="e">
        <f t="shared" si="57"/>
        <v>#N/A</v>
      </c>
    </row>
    <row r="1039" spans="1:26">
      <c r="A1039" t="str">
        <f>IFERROR(IF(VLOOKUP(H1039,Mal!$A$9:$A$431,1,0),"","END"),"END")</f>
        <v>END</v>
      </c>
      <c r="B1039" s="39" t="e">
        <f>IF($E1039="",IF(INDEX(Mal!$D$9:$D$431,COUNTIF($E$108:$F1038,"")-COUNT($H$108:$H1038)+1,0)=B1038,"",INDEX(Mal!$D$9:$D$431,COUNTIF($E$108:$F1038,"")-COUNT($H$108:$H1038)+1,0)),"")</f>
        <v>#N/A</v>
      </c>
      <c r="C1039" s="39" t="e">
        <f t="shared" si="58"/>
        <v>#N/A</v>
      </c>
      <c r="D1039" s="39" t="e">
        <f>IF($E1039="",IF(INDEX(Mal!$F$9:$F$431,COUNTIF($E$108:$F1038,"")-COUNT($H$108:$H1038)+1,0)=D1038,"",INDEX(Mal!$F$9:$F$431,COUNTIF($E$108:$F1038,"")-COUNT($H$108:$H1038)+1,0)),"")</f>
        <v>#N/A</v>
      </c>
      <c r="E1039" s="39" t="e">
        <f>IF(AND(E1038="",$H1039=$H1038),"",IF(VLOOKUP(H1039,Mal!$A$9:$B$431,2,0)='Sales Orders'!E1038,"",VLOOKUP($H1039,Mal!$A$9:$B$431,2,0)))</f>
        <v>#N/A</v>
      </c>
      <c r="F1039" s="39" t="e">
        <f>IF($E1039="",IF(INDEX(Mal!$C$9:$C$431,COUNTIF($E$108:$F1038,"")-COUNT($H$108:$H1038)+1,0)=F1038,"",INDEX(Mal!$C$9:$C$431,COUNTIF($E$108:$F1038,"")-COUNT($H$108:$H1038)+1,0)),"")</f>
        <v>#N/A</v>
      </c>
      <c r="G1039" s="39" t="e">
        <f t="shared" si="59"/>
        <v>#N/A</v>
      </c>
      <c r="H1039" s="39">
        <f>IF(COUNTIF(Mal!$A$9:$A$431,'Sales Orders'!H1038)+COUNTIFS(Mal!$A$9:$A$431,H1038,Mal!$B$9:$B$431,"&lt;&gt;")+COUNTIFS(Mal!$A$9:$A$431,H1038,Mal!$C$9:$C$431,"&lt;&gt;")=COUNTIF('Sales Orders'!$H$108:H1038,'Sales Orders'!H1038),'Sales Orders'!H1038+1,'Sales Orders'!H1038)</f>
        <v>2</v>
      </c>
      <c r="I1039" s="39" t="e">
        <f>IF(E1039="","",IF(Mal!$C$5="","",Mal!$C$5))</f>
        <v>#N/A</v>
      </c>
      <c r="J1039" s="39" t="e">
        <f>IF(AND(J1038="",$H1039=$H1038),"",IF(VLOOKUP($H1039,Mal!$A$9:$H$431,7,0)='Sales Orders'!J1038,"",VLOOKUP($H1039,Mal!$A$9:$H$431,7,0)))</f>
        <v>#N/A</v>
      </c>
      <c r="K1039" s="39" t="e">
        <f>IF(AND(K1038="",$H1039=$H1038),"",IF(VLOOKUP($H1039,Mal!$A$9:$H$431,8,0)='Sales Orders'!K1038,"",VLOOKUP($H1039,Mal!$A$9:$H$431,8,0)))</f>
        <v>#N/A</v>
      </c>
      <c r="L1039" s="39" t="e">
        <f>IF(E1039="","",IF(Mal!$C$6="","",Mal!$C$6))</f>
        <v>#N/A</v>
      </c>
      <c r="M1039" s="39" t="e">
        <f>IF($E1039="",IF(INDEX(Mal!K$9:K$431,COUNTIF($E$108:$F1038,"")-COUNT($H$108:$H1038)+1,0)=M1038,"",INDEX(Mal!K$9:K$431,COUNTIF($E$108:$F1038,"")-COUNT($H$108:$H1038)+1,0)),"")</f>
        <v>#N/A</v>
      </c>
      <c r="N1039" s="39" t="e">
        <f>IF($E1039="",IF(INDEX(Mal!L$9:L$431,COUNTIF($E$108:$F1038,"")-COUNT($H$108:$H1038)+1,0)=N1038,"",INDEX(Mal!L$9:L$431,COUNTIF($E$108:$F1038,"")-COUNT($H$108:$H1038)+1,0)),"")</f>
        <v>#N/A</v>
      </c>
      <c r="O1039" s="39" t="e">
        <f>IF($E1039="",IF(INDEX(Mal!M$9:M$431,COUNTIF($E$108:$F1038,"")-COUNT($H$108:$H1038)+1,0)=O1038,"",INDEX(Mal!M$9:M$431,COUNTIF($E$108:$F1038,"")-COUNT($H$108:$H1038)+1,0)),"")</f>
        <v>#N/A</v>
      </c>
      <c r="P1039" s="39" t="e">
        <f>IF($E1039="",IF(INDEX(Mal!N$9:N$431,COUNTIF($E$108:$F1038,"")-COUNT($H$108:$H1038)+1,0)=P1038,"",INDEX(Mal!N$9:N$431,COUNTIF($E$108:$F1038,"")-COUNT($H$108:$H1038)+1,0)),"")</f>
        <v>#N/A</v>
      </c>
      <c r="Q1039" s="39" t="e">
        <f>IF($E1039="",IF(INDEX(Mal!O$9:O$431,COUNTIF($E$108:$F1038,"")-COUNT($H$108:$H1038)+1,0)=Q1038,"",INDEX(Mal!O$9:O$431,COUNTIF($E$108:$F1038,"")-COUNT($H$108:$H1038)+1,0)),"")</f>
        <v>#N/A</v>
      </c>
      <c r="R1039" s="39" t="e">
        <f>IF($E1039="",IF(INDEX(Mal!P$9:P$431,COUNTIF($E$108:$F1038,"")-COUNT($H$108:$H1038)+1,0)=R1038,"",INDEX(Mal!P$9:P$431,COUNTIF($E$108:$F1038,"")-COUNT($H$108:$H1038)+1,0)),"")</f>
        <v>#N/A</v>
      </c>
      <c r="S1039" s="39" t="e">
        <f>IF($E1039="",IF(INDEX(Mal!Q$9:Q$431,COUNTIF($E$108:$F1038,"")-COUNT($H$108:$H1038)+1,0)=S1038,"",INDEX(Mal!Q$9:Q$431,COUNTIF($E$108:$F1038,"")-COUNT($H$108:$H1038)+1,0)),"")</f>
        <v>#N/A</v>
      </c>
      <c r="T1039" s="39" t="e">
        <f>IF($E1039="",IF(INDEX(Mal!R$9:R$431,COUNTIF($E$108:$F1038,"")-COUNT($H$108:$H1038)+1,0)=T1038,"",INDEX(Mal!R$9:R$431,COUNTIF($E$108:$F1038,"")-COUNT($H$108:$H1038)+1,0)),"")</f>
        <v>#N/A</v>
      </c>
      <c r="U1039" s="39" t="e">
        <f>IF($E1039="",IF(INDEX(Mal!S$9:S$431,COUNTIF($E$108:$F1038,"")-COUNT($H$108:$H1038)+1,0)=U1038,"",INDEX(Mal!S$9:S$431,COUNTIF($E$108:$F1038,"")-COUNT($H$108:$H1038)+1,0)),"")</f>
        <v>#N/A</v>
      </c>
      <c r="V1039" s="39" t="e">
        <f t="shared" si="56"/>
        <v>#N/A</v>
      </c>
      <c r="W1039" s="39" t="e">
        <f>IF(IF(AND(E1039="",F1039=""),INDEX(Mal!I$9:I$431,(COUNT($H$108:$H1039)-COUNTIF($V$108:$V1039,"")),0),"")="","",IF(AND(E1039="",F1039=""),INDEX(Mal!I$9:I$431,(COUNT($H$108:$H1039)-COUNTIF($V$108:$V1039,"")),0),""))</f>
        <v>#N/A</v>
      </c>
      <c r="X1039" s="39" t="e">
        <f>IF($E1039="",IF(INDEX(Mal!J$9:J$431,COUNTIF($E$108:$F1038,"")-COUNT($H$108:$H1038)+1,0)=X1038,"",INDEX(Mal!J$9:J$431,COUNTIF($E$108:$F1038,"")-COUNT($H$108:$H1038)+1,0)),"")</f>
        <v>#N/A</v>
      </c>
      <c r="Y1039" s="39" t="e">
        <f>IF(AND(Y1038="",$H1039=$H1038),"",IF(VLOOKUP($H1039,Mal!$A$9:$T$431,20,0)='Sales Orders'!Y1038,"",VLOOKUP($H1039,Mal!$A$9:$T$431,20,0)))</f>
        <v>#N/A</v>
      </c>
      <c r="Z1039" s="39" t="e">
        <f t="shared" si="57"/>
        <v>#N/A</v>
      </c>
    </row>
    <row r="1040" spans="1:26">
      <c r="A1040" t="str">
        <f>IFERROR(IF(VLOOKUP(H1040,Mal!$A$9:$A$431,1,0),"","END"),"END")</f>
        <v>END</v>
      </c>
      <c r="B1040" s="39" t="e">
        <f>IF($E1040="",IF(INDEX(Mal!$D$9:$D$431,COUNTIF($E$108:$F1039,"")-COUNT($H$108:$H1039)+1,0)=B1039,"",INDEX(Mal!$D$9:$D$431,COUNTIF($E$108:$F1039,"")-COUNT($H$108:$H1039)+1,0)),"")</f>
        <v>#N/A</v>
      </c>
      <c r="C1040" s="39" t="e">
        <f t="shared" si="58"/>
        <v>#N/A</v>
      </c>
      <c r="D1040" s="39" t="e">
        <f>IF($E1040="",IF(INDEX(Mal!$F$9:$F$431,COUNTIF($E$108:$F1039,"")-COUNT($H$108:$H1039)+1,0)=D1039,"",INDEX(Mal!$F$9:$F$431,COUNTIF($E$108:$F1039,"")-COUNT($H$108:$H1039)+1,0)),"")</f>
        <v>#N/A</v>
      </c>
      <c r="E1040" s="39" t="e">
        <f>IF(AND(E1039="",$H1040=$H1039),"",IF(VLOOKUP(H1040,Mal!$A$9:$B$431,2,0)='Sales Orders'!E1039,"",VLOOKUP($H1040,Mal!$A$9:$B$431,2,0)))</f>
        <v>#N/A</v>
      </c>
      <c r="F1040" s="39" t="e">
        <f>IF($E1040="",IF(INDEX(Mal!$C$9:$C$431,COUNTIF($E$108:$F1039,"")-COUNT($H$108:$H1039)+1,0)=F1039,"",INDEX(Mal!$C$9:$C$431,COUNTIF($E$108:$F1039,"")-COUNT($H$108:$H1039)+1,0)),"")</f>
        <v>#N/A</v>
      </c>
      <c r="G1040" s="39" t="e">
        <f t="shared" si="59"/>
        <v>#N/A</v>
      </c>
      <c r="H1040" s="39">
        <f>IF(COUNTIF(Mal!$A$9:$A$431,'Sales Orders'!H1039)+COUNTIFS(Mal!$A$9:$A$431,H1039,Mal!$B$9:$B$431,"&lt;&gt;")+COUNTIFS(Mal!$A$9:$A$431,H1039,Mal!$C$9:$C$431,"&lt;&gt;")=COUNTIF('Sales Orders'!$H$108:H1039,'Sales Orders'!H1039),'Sales Orders'!H1039+1,'Sales Orders'!H1039)</f>
        <v>2</v>
      </c>
      <c r="I1040" s="39" t="e">
        <f>IF(E1040="","",IF(Mal!$C$5="","",Mal!$C$5))</f>
        <v>#N/A</v>
      </c>
      <c r="J1040" s="39" t="e">
        <f>IF(AND(J1039="",$H1040=$H1039),"",IF(VLOOKUP($H1040,Mal!$A$9:$H$431,7,0)='Sales Orders'!J1039,"",VLOOKUP($H1040,Mal!$A$9:$H$431,7,0)))</f>
        <v>#N/A</v>
      </c>
      <c r="K1040" s="39" t="e">
        <f>IF(AND(K1039="",$H1040=$H1039),"",IF(VLOOKUP($H1040,Mal!$A$9:$H$431,8,0)='Sales Orders'!K1039,"",VLOOKUP($H1040,Mal!$A$9:$H$431,8,0)))</f>
        <v>#N/A</v>
      </c>
      <c r="L1040" s="39" t="e">
        <f>IF(E1040="","",IF(Mal!$C$6="","",Mal!$C$6))</f>
        <v>#N/A</v>
      </c>
      <c r="M1040" s="39" t="e">
        <f>IF($E1040="",IF(INDEX(Mal!K$9:K$431,COUNTIF($E$108:$F1039,"")-COUNT($H$108:$H1039)+1,0)=M1039,"",INDEX(Mal!K$9:K$431,COUNTIF($E$108:$F1039,"")-COUNT($H$108:$H1039)+1,0)),"")</f>
        <v>#N/A</v>
      </c>
      <c r="N1040" s="39" t="e">
        <f>IF($E1040="",IF(INDEX(Mal!L$9:L$431,COUNTIF($E$108:$F1039,"")-COUNT($H$108:$H1039)+1,0)=N1039,"",INDEX(Mal!L$9:L$431,COUNTIF($E$108:$F1039,"")-COUNT($H$108:$H1039)+1,0)),"")</f>
        <v>#N/A</v>
      </c>
      <c r="O1040" s="39" t="e">
        <f>IF($E1040="",IF(INDEX(Mal!M$9:M$431,COUNTIF($E$108:$F1039,"")-COUNT($H$108:$H1039)+1,0)=O1039,"",INDEX(Mal!M$9:M$431,COUNTIF($E$108:$F1039,"")-COUNT($H$108:$H1039)+1,0)),"")</f>
        <v>#N/A</v>
      </c>
      <c r="P1040" s="39" t="e">
        <f>IF($E1040="",IF(INDEX(Mal!N$9:N$431,COUNTIF($E$108:$F1039,"")-COUNT($H$108:$H1039)+1,0)=P1039,"",INDEX(Mal!N$9:N$431,COUNTIF($E$108:$F1039,"")-COUNT($H$108:$H1039)+1,0)),"")</f>
        <v>#N/A</v>
      </c>
      <c r="Q1040" s="39" t="e">
        <f>IF($E1040="",IF(INDEX(Mal!O$9:O$431,COUNTIF($E$108:$F1039,"")-COUNT($H$108:$H1039)+1,0)=Q1039,"",INDEX(Mal!O$9:O$431,COUNTIF($E$108:$F1039,"")-COUNT($H$108:$H1039)+1,0)),"")</f>
        <v>#N/A</v>
      </c>
      <c r="R1040" s="39" t="e">
        <f>IF($E1040="",IF(INDEX(Mal!P$9:P$431,COUNTIF($E$108:$F1039,"")-COUNT($H$108:$H1039)+1,0)=R1039,"",INDEX(Mal!P$9:P$431,COUNTIF($E$108:$F1039,"")-COUNT($H$108:$H1039)+1,0)),"")</f>
        <v>#N/A</v>
      </c>
      <c r="S1040" s="39" t="e">
        <f>IF($E1040="",IF(INDEX(Mal!Q$9:Q$431,COUNTIF($E$108:$F1039,"")-COUNT($H$108:$H1039)+1,0)=S1039,"",INDEX(Mal!Q$9:Q$431,COUNTIF($E$108:$F1039,"")-COUNT($H$108:$H1039)+1,0)),"")</f>
        <v>#N/A</v>
      </c>
      <c r="T1040" s="39" t="e">
        <f>IF($E1040="",IF(INDEX(Mal!R$9:R$431,COUNTIF($E$108:$F1039,"")-COUNT($H$108:$H1039)+1,0)=T1039,"",INDEX(Mal!R$9:R$431,COUNTIF($E$108:$F1039,"")-COUNT($H$108:$H1039)+1,0)),"")</f>
        <v>#N/A</v>
      </c>
      <c r="U1040" s="39" t="e">
        <f>IF($E1040="",IF(INDEX(Mal!S$9:S$431,COUNTIF($E$108:$F1039,"")-COUNT($H$108:$H1039)+1,0)=U1039,"",INDEX(Mal!S$9:S$431,COUNTIF($E$108:$F1039,"")-COUNT($H$108:$H1039)+1,0)),"")</f>
        <v>#N/A</v>
      </c>
      <c r="V1040" s="39" t="e">
        <f t="shared" si="56"/>
        <v>#N/A</v>
      </c>
      <c r="W1040" s="39" t="e">
        <f>IF(IF(AND(E1040="",F1040=""),INDEX(Mal!I$9:I$431,(COUNT($H$108:$H1040)-COUNTIF($V$108:$V1040,"")),0),"")="","",IF(AND(E1040="",F1040=""),INDEX(Mal!I$9:I$431,(COUNT($H$108:$H1040)-COUNTIF($V$108:$V1040,"")),0),""))</f>
        <v>#N/A</v>
      </c>
      <c r="X1040" s="39" t="e">
        <f>IF($E1040="",IF(INDEX(Mal!J$9:J$431,COUNTIF($E$108:$F1039,"")-COUNT($H$108:$H1039)+1,0)=X1039,"",INDEX(Mal!J$9:J$431,COUNTIF($E$108:$F1039,"")-COUNT($H$108:$H1039)+1,0)),"")</f>
        <v>#N/A</v>
      </c>
      <c r="Y1040" s="39" t="e">
        <f>IF(AND(Y1039="",$H1040=$H1039),"",IF(VLOOKUP($H1040,Mal!$A$9:$T$431,20,0)='Sales Orders'!Y1039,"",VLOOKUP($H1040,Mal!$A$9:$T$431,20,0)))</f>
        <v>#N/A</v>
      </c>
      <c r="Z1040" s="39" t="e">
        <f t="shared" si="57"/>
        <v>#N/A</v>
      </c>
    </row>
    <row r="1041" spans="1:26">
      <c r="A1041" t="str">
        <f>IFERROR(IF(VLOOKUP(H1041,Mal!$A$9:$A$431,1,0),"","END"),"END")</f>
        <v>END</v>
      </c>
      <c r="B1041" s="39" t="e">
        <f>IF($E1041="",IF(INDEX(Mal!$D$9:$D$431,COUNTIF($E$108:$F1040,"")-COUNT($H$108:$H1040)+1,0)=B1040,"",INDEX(Mal!$D$9:$D$431,COUNTIF($E$108:$F1040,"")-COUNT($H$108:$H1040)+1,0)),"")</f>
        <v>#N/A</v>
      </c>
      <c r="C1041" s="39" t="e">
        <f t="shared" si="58"/>
        <v>#N/A</v>
      </c>
      <c r="D1041" s="39" t="e">
        <f>IF($E1041="",IF(INDEX(Mal!$F$9:$F$431,COUNTIF($E$108:$F1040,"")-COUNT($H$108:$H1040)+1,0)=D1040,"",INDEX(Mal!$F$9:$F$431,COUNTIF($E$108:$F1040,"")-COUNT($H$108:$H1040)+1,0)),"")</f>
        <v>#N/A</v>
      </c>
      <c r="E1041" s="39" t="e">
        <f>IF(AND(E1040="",$H1041=$H1040),"",IF(VLOOKUP(H1041,Mal!$A$9:$B$431,2,0)='Sales Orders'!E1040,"",VLOOKUP($H1041,Mal!$A$9:$B$431,2,0)))</f>
        <v>#N/A</v>
      </c>
      <c r="F1041" s="39" t="e">
        <f>IF($E1041="",IF(INDEX(Mal!$C$9:$C$431,COUNTIF($E$108:$F1040,"")-COUNT($H$108:$H1040)+1,0)=F1040,"",INDEX(Mal!$C$9:$C$431,COUNTIF($E$108:$F1040,"")-COUNT($H$108:$H1040)+1,0)),"")</f>
        <v>#N/A</v>
      </c>
      <c r="G1041" s="39" t="e">
        <f t="shared" si="59"/>
        <v>#N/A</v>
      </c>
      <c r="H1041" s="39">
        <f>IF(COUNTIF(Mal!$A$9:$A$431,'Sales Orders'!H1040)+COUNTIFS(Mal!$A$9:$A$431,H1040,Mal!$B$9:$B$431,"&lt;&gt;")+COUNTIFS(Mal!$A$9:$A$431,H1040,Mal!$C$9:$C$431,"&lt;&gt;")=COUNTIF('Sales Orders'!$H$108:H1040,'Sales Orders'!H1040),'Sales Orders'!H1040+1,'Sales Orders'!H1040)</f>
        <v>2</v>
      </c>
      <c r="I1041" s="39" t="e">
        <f>IF(E1041="","",IF(Mal!$C$5="","",Mal!$C$5))</f>
        <v>#N/A</v>
      </c>
      <c r="J1041" s="39" t="e">
        <f>IF(AND(J1040="",$H1041=$H1040),"",IF(VLOOKUP($H1041,Mal!$A$9:$H$431,7,0)='Sales Orders'!J1040,"",VLOOKUP($H1041,Mal!$A$9:$H$431,7,0)))</f>
        <v>#N/A</v>
      </c>
      <c r="K1041" s="39" t="e">
        <f>IF(AND(K1040="",$H1041=$H1040),"",IF(VLOOKUP($H1041,Mal!$A$9:$H$431,8,0)='Sales Orders'!K1040,"",VLOOKUP($H1041,Mal!$A$9:$H$431,8,0)))</f>
        <v>#N/A</v>
      </c>
      <c r="L1041" s="39" t="e">
        <f>IF(E1041="","",IF(Mal!$C$6="","",Mal!$C$6))</f>
        <v>#N/A</v>
      </c>
      <c r="M1041" s="39" t="e">
        <f>IF($E1041="",IF(INDEX(Mal!K$9:K$431,COUNTIF($E$108:$F1040,"")-COUNT($H$108:$H1040)+1,0)=M1040,"",INDEX(Mal!K$9:K$431,COUNTIF($E$108:$F1040,"")-COUNT($H$108:$H1040)+1,0)),"")</f>
        <v>#N/A</v>
      </c>
      <c r="N1041" s="39" t="e">
        <f>IF($E1041="",IF(INDEX(Mal!L$9:L$431,COUNTIF($E$108:$F1040,"")-COUNT($H$108:$H1040)+1,0)=N1040,"",INDEX(Mal!L$9:L$431,COUNTIF($E$108:$F1040,"")-COUNT($H$108:$H1040)+1,0)),"")</f>
        <v>#N/A</v>
      </c>
      <c r="O1041" s="39" t="e">
        <f>IF($E1041="",IF(INDEX(Mal!M$9:M$431,COUNTIF($E$108:$F1040,"")-COUNT($H$108:$H1040)+1,0)=O1040,"",INDEX(Mal!M$9:M$431,COUNTIF($E$108:$F1040,"")-COUNT($H$108:$H1040)+1,0)),"")</f>
        <v>#N/A</v>
      </c>
      <c r="P1041" s="39" t="e">
        <f>IF($E1041="",IF(INDEX(Mal!N$9:N$431,COUNTIF($E$108:$F1040,"")-COUNT($H$108:$H1040)+1,0)=P1040,"",INDEX(Mal!N$9:N$431,COUNTIF($E$108:$F1040,"")-COUNT($H$108:$H1040)+1,0)),"")</f>
        <v>#N/A</v>
      </c>
      <c r="Q1041" s="39" t="e">
        <f>IF($E1041="",IF(INDEX(Mal!O$9:O$431,COUNTIF($E$108:$F1040,"")-COUNT($H$108:$H1040)+1,0)=Q1040,"",INDEX(Mal!O$9:O$431,COUNTIF($E$108:$F1040,"")-COUNT($H$108:$H1040)+1,0)),"")</f>
        <v>#N/A</v>
      </c>
      <c r="R1041" s="39" t="e">
        <f>IF($E1041="",IF(INDEX(Mal!P$9:P$431,COUNTIF($E$108:$F1040,"")-COUNT($H$108:$H1040)+1,0)=R1040,"",INDEX(Mal!P$9:P$431,COUNTIF($E$108:$F1040,"")-COUNT($H$108:$H1040)+1,0)),"")</f>
        <v>#N/A</v>
      </c>
      <c r="S1041" s="39" t="e">
        <f>IF($E1041="",IF(INDEX(Mal!Q$9:Q$431,COUNTIF($E$108:$F1040,"")-COUNT($H$108:$H1040)+1,0)=S1040,"",INDEX(Mal!Q$9:Q$431,COUNTIF($E$108:$F1040,"")-COUNT($H$108:$H1040)+1,0)),"")</f>
        <v>#N/A</v>
      </c>
      <c r="T1041" s="39" t="e">
        <f>IF($E1041="",IF(INDEX(Mal!R$9:R$431,COUNTIF($E$108:$F1040,"")-COUNT($H$108:$H1040)+1,0)=T1040,"",INDEX(Mal!R$9:R$431,COUNTIF($E$108:$F1040,"")-COUNT($H$108:$H1040)+1,0)),"")</f>
        <v>#N/A</v>
      </c>
      <c r="U1041" s="39" t="e">
        <f>IF($E1041="",IF(INDEX(Mal!S$9:S$431,COUNTIF($E$108:$F1040,"")-COUNT($H$108:$H1040)+1,0)=U1040,"",INDEX(Mal!S$9:S$431,COUNTIF($E$108:$F1040,"")-COUNT($H$108:$H1040)+1,0)),"")</f>
        <v>#N/A</v>
      </c>
      <c r="V1041" s="39" t="e">
        <f t="shared" si="56"/>
        <v>#N/A</v>
      </c>
      <c r="W1041" s="39" t="e">
        <f>IF(IF(AND(E1041="",F1041=""),INDEX(Mal!I$9:I$431,(COUNT($H$108:$H1041)-COUNTIF($V$108:$V1041,"")),0),"")="","",IF(AND(E1041="",F1041=""),INDEX(Mal!I$9:I$431,(COUNT($H$108:$H1041)-COUNTIF($V$108:$V1041,"")),0),""))</f>
        <v>#N/A</v>
      </c>
      <c r="X1041" s="39" t="e">
        <f>IF($E1041="",IF(INDEX(Mal!J$9:J$431,COUNTIF($E$108:$F1040,"")-COUNT($H$108:$H1040)+1,0)=X1040,"",INDEX(Mal!J$9:J$431,COUNTIF($E$108:$F1040,"")-COUNT($H$108:$H1040)+1,0)),"")</f>
        <v>#N/A</v>
      </c>
      <c r="Y1041" s="39" t="e">
        <f>IF(AND(Y1040="",$H1041=$H1040),"",IF(VLOOKUP($H1041,Mal!$A$9:$T$431,20,0)='Sales Orders'!Y1040,"",VLOOKUP($H1041,Mal!$A$9:$T$431,20,0)))</f>
        <v>#N/A</v>
      </c>
      <c r="Z1041" s="39" t="e">
        <f t="shared" si="57"/>
        <v>#N/A</v>
      </c>
    </row>
    <row r="1042" spans="1:26">
      <c r="A1042" t="str">
        <f>IFERROR(IF(VLOOKUP(H1042,Mal!$A$9:$A$431,1,0),"","END"),"END")</f>
        <v>END</v>
      </c>
      <c r="B1042" s="39" t="e">
        <f>IF($E1042="",IF(INDEX(Mal!$D$9:$D$431,COUNTIF($E$108:$F1041,"")-COUNT($H$108:$H1041)+1,0)=B1041,"",INDEX(Mal!$D$9:$D$431,COUNTIF($E$108:$F1041,"")-COUNT($H$108:$H1041)+1,0)),"")</f>
        <v>#N/A</v>
      </c>
      <c r="C1042" s="39" t="e">
        <f t="shared" si="58"/>
        <v>#N/A</v>
      </c>
      <c r="D1042" s="39" t="e">
        <f>IF($E1042="",IF(INDEX(Mal!$F$9:$F$431,COUNTIF($E$108:$F1041,"")-COUNT($H$108:$H1041)+1,0)=D1041,"",INDEX(Mal!$F$9:$F$431,COUNTIF($E$108:$F1041,"")-COUNT($H$108:$H1041)+1,0)),"")</f>
        <v>#N/A</v>
      </c>
      <c r="E1042" s="39" t="e">
        <f>IF(AND(E1041="",$H1042=$H1041),"",IF(VLOOKUP(H1042,Mal!$A$9:$B$431,2,0)='Sales Orders'!E1041,"",VLOOKUP($H1042,Mal!$A$9:$B$431,2,0)))</f>
        <v>#N/A</v>
      </c>
      <c r="F1042" s="39" t="e">
        <f>IF($E1042="",IF(INDEX(Mal!$C$9:$C$431,COUNTIF($E$108:$F1041,"")-COUNT($H$108:$H1041)+1,0)=F1041,"",INDEX(Mal!$C$9:$C$431,COUNTIF($E$108:$F1041,"")-COUNT($H$108:$H1041)+1,0)),"")</f>
        <v>#N/A</v>
      </c>
      <c r="G1042" s="39" t="e">
        <f t="shared" si="59"/>
        <v>#N/A</v>
      </c>
      <c r="H1042" s="39">
        <f>IF(COUNTIF(Mal!$A$9:$A$431,'Sales Orders'!H1041)+COUNTIFS(Mal!$A$9:$A$431,H1041,Mal!$B$9:$B$431,"&lt;&gt;")+COUNTIFS(Mal!$A$9:$A$431,H1041,Mal!$C$9:$C$431,"&lt;&gt;")=COUNTIF('Sales Orders'!$H$108:H1041,'Sales Orders'!H1041),'Sales Orders'!H1041+1,'Sales Orders'!H1041)</f>
        <v>2</v>
      </c>
      <c r="I1042" s="39" t="e">
        <f>IF(E1042="","",IF(Mal!$C$5="","",Mal!$C$5))</f>
        <v>#N/A</v>
      </c>
      <c r="J1042" s="39" t="e">
        <f>IF(AND(J1041="",$H1042=$H1041),"",IF(VLOOKUP($H1042,Mal!$A$9:$H$431,7,0)='Sales Orders'!J1041,"",VLOOKUP($H1042,Mal!$A$9:$H$431,7,0)))</f>
        <v>#N/A</v>
      </c>
      <c r="K1042" s="39" t="e">
        <f>IF(AND(K1041="",$H1042=$H1041),"",IF(VLOOKUP($H1042,Mal!$A$9:$H$431,8,0)='Sales Orders'!K1041,"",VLOOKUP($H1042,Mal!$A$9:$H$431,8,0)))</f>
        <v>#N/A</v>
      </c>
      <c r="L1042" s="39" t="e">
        <f>IF(E1042="","",IF(Mal!$C$6="","",Mal!$C$6))</f>
        <v>#N/A</v>
      </c>
      <c r="M1042" s="39" t="e">
        <f>IF($E1042="",IF(INDEX(Mal!K$9:K$431,COUNTIF($E$108:$F1041,"")-COUNT($H$108:$H1041)+1,0)=M1041,"",INDEX(Mal!K$9:K$431,COUNTIF($E$108:$F1041,"")-COUNT($H$108:$H1041)+1,0)),"")</f>
        <v>#N/A</v>
      </c>
      <c r="N1042" s="39" t="e">
        <f>IF($E1042="",IF(INDEX(Mal!L$9:L$431,COUNTIF($E$108:$F1041,"")-COUNT($H$108:$H1041)+1,0)=N1041,"",INDEX(Mal!L$9:L$431,COUNTIF($E$108:$F1041,"")-COUNT($H$108:$H1041)+1,0)),"")</f>
        <v>#N/A</v>
      </c>
      <c r="O1042" s="39" t="e">
        <f>IF($E1042="",IF(INDEX(Mal!M$9:M$431,COUNTIF($E$108:$F1041,"")-COUNT($H$108:$H1041)+1,0)=O1041,"",INDEX(Mal!M$9:M$431,COUNTIF($E$108:$F1041,"")-COUNT($H$108:$H1041)+1,0)),"")</f>
        <v>#N/A</v>
      </c>
      <c r="P1042" s="39" t="e">
        <f>IF($E1042="",IF(INDEX(Mal!N$9:N$431,COUNTIF($E$108:$F1041,"")-COUNT($H$108:$H1041)+1,0)=P1041,"",INDEX(Mal!N$9:N$431,COUNTIF($E$108:$F1041,"")-COUNT($H$108:$H1041)+1,0)),"")</f>
        <v>#N/A</v>
      </c>
      <c r="Q1042" s="39" t="e">
        <f>IF($E1042="",IF(INDEX(Mal!O$9:O$431,COUNTIF($E$108:$F1041,"")-COUNT($H$108:$H1041)+1,0)=Q1041,"",INDEX(Mal!O$9:O$431,COUNTIF($E$108:$F1041,"")-COUNT($H$108:$H1041)+1,0)),"")</f>
        <v>#N/A</v>
      </c>
      <c r="R1042" s="39" t="e">
        <f>IF($E1042="",IF(INDEX(Mal!P$9:P$431,COUNTIF($E$108:$F1041,"")-COUNT($H$108:$H1041)+1,0)=R1041,"",INDEX(Mal!P$9:P$431,COUNTIF($E$108:$F1041,"")-COUNT($H$108:$H1041)+1,0)),"")</f>
        <v>#N/A</v>
      </c>
      <c r="S1042" s="39" t="e">
        <f>IF($E1042="",IF(INDEX(Mal!Q$9:Q$431,COUNTIF($E$108:$F1041,"")-COUNT($H$108:$H1041)+1,0)=S1041,"",INDEX(Mal!Q$9:Q$431,COUNTIF($E$108:$F1041,"")-COUNT($H$108:$H1041)+1,0)),"")</f>
        <v>#N/A</v>
      </c>
      <c r="T1042" s="39" t="e">
        <f>IF($E1042="",IF(INDEX(Mal!R$9:R$431,COUNTIF($E$108:$F1041,"")-COUNT($H$108:$H1041)+1,0)=T1041,"",INDEX(Mal!R$9:R$431,COUNTIF($E$108:$F1041,"")-COUNT($H$108:$H1041)+1,0)),"")</f>
        <v>#N/A</v>
      </c>
      <c r="U1042" s="39" t="e">
        <f>IF($E1042="",IF(INDEX(Mal!S$9:S$431,COUNTIF($E$108:$F1041,"")-COUNT($H$108:$H1041)+1,0)=U1041,"",INDEX(Mal!S$9:S$431,COUNTIF($E$108:$F1041,"")-COUNT($H$108:$H1041)+1,0)),"")</f>
        <v>#N/A</v>
      </c>
      <c r="V1042" s="39" t="e">
        <f t="shared" si="56"/>
        <v>#N/A</v>
      </c>
      <c r="W1042" s="39" t="e">
        <f>IF(IF(AND(E1042="",F1042=""),INDEX(Mal!I$9:I$431,(COUNT($H$108:$H1042)-COUNTIF($V$108:$V1042,"")),0),"")="","",IF(AND(E1042="",F1042=""),INDEX(Mal!I$9:I$431,(COUNT($H$108:$H1042)-COUNTIF($V$108:$V1042,"")),0),""))</f>
        <v>#N/A</v>
      </c>
      <c r="X1042" s="39" t="e">
        <f>IF($E1042="",IF(INDEX(Mal!J$9:J$431,COUNTIF($E$108:$F1041,"")-COUNT($H$108:$H1041)+1,0)=X1041,"",INDEX(Mal!J$9:J$431,COUNTIF($E$108:$F1041,"")-COUNT($H$108:$H1041)+1,0)),"")</f>
        <v>#N/A</v>
      </c>
      <c r="Y1042" s="39" t="e">
        <f>IF(AND(Y1041="",$H1042=$H1041),"",IF(VLOOKUP($H1042,Mal!$A$9:$T$431,20,0)='Sales Orders'!Y1041,"",VLOOKUP($H1042,Mal!$A$9:$T$431,20,0)))</f>
        <v>#N/A</v>
      </c>
      <c r="Z1042" s="39" t="e">
        <f t="shared" si="57"/>
        <v>#N/A</v>
      </c>
    </row>
    <row r="1043" spans="1:26">
      <c r="A1043" t="str">
        <f>IFERROR(IF(VLOOKUP(H1043,Mal!$A$9:$A$431,1,0),"","END"),"END")</f>
        <v>END</v>
      </c>
      <c r="B1043" s="39" t="e">
        <f>IF($E1043="",IF(INDEX(Mal!$D$9:$D$431,COUNTIF($E$108:$F1042,"")-COUNT($H$108:$H1042)+1,0)=B1042,"",INDEX(Mal!$D$9:$D$431,COUNTIF($E$108:$F1042,"")-COUNT($H$108:$H1042)+1,0)),"")</f>
        <v>#N/A</v>
      </c>
      <c r="C1043" s="39" t="e">
        <f t="shared" si="58"/>
        <v>#N/A</v>
      </c>
      <c r="D1043" s="39" t="e">
        <f>IF($E1043="",IF(INDEX(Mal!$F$9:$F$431,COUNTIF($E$108:$F1042,"")-COUNT($H$108:$H1042)+1,0)=D1042,"",INDEX(Mal!$F$9:$F$431,COUNTIF($E$108:$F1042,"")-COUNT($H$108:$H1042)+1,0)),"")</f>
        <v>#N/A</v>
      </c>
      <c r="E1043" s="39" t="e">
        <f>IF(AND(E1042="",$H1043=$H1042),"",IF(VLOOKUP(H1043,Mal!$A$9:$B$431,2,0)='Sales Orders'!E1042,"",VLOOKUP($H1043,Mal!$A$9:$B$431,2,0)))</f>
        <v>#N/A</v>
      </c>
      <c r="F1043" s="39" t="e">
        <f>IF($E1043="",IF(INDEX(Mal!$C$9:$C$431,COUNTIF($E$108:$F1042,"")-COUNT($H$108:$H1042)+1,0)=F1042,"",INDEX(Mal!$C$9:$C$431,COUNTIF($E$108:$F1042,"")-COUNT($H$108:$H1042)+1,0)),"")</f>
        <v>#N/A</v>
      </c>
      <c r="G1043" s="39" t="e">
        <f t="shared" si="59"/>
        <v>#N/A</v>
      </c>
      <c r="H1043" s="39">
        <f>IF(COUNTIF(Mal!$A$9:$A$431,'Sales Orders'!H1042)+COUNTIFS(Mal!$A$9:$A$431,H1042,Mal!$B$9:$B$431,"&lt;&gt;")+COUNTIFS(Mal!$A$9:$A$431,H1042,Mal!$C$9:$C$431,"&lt;&gt;")=COUNTIF('Sales Orders'!$H$108:H1042,'Sales Orders'!H1042),'Sales Orders'!H1042+1,'Sales Orders'!H1042)</f>
        <v>2</v>
      </c>
      <c r="I1043" s="39" t="e">
        <f>IF(E1043="","",IF(Mal!$C$5="","",Mal!$C$5))</f>
        <v>#N/A</v>
      </c>
      <c r="J1043" s="39" t="e">
        <f>IF(AND(J1042="",$H1043=$H1042),"",IF(VLOOKUP($H1043,Mal!$A$9:$H$431,7,0)='Sales Orders'!J1042,"",VLOOKUP($H1043,Mal!$A$9:$H$431,7,0)))</f>
        <v>#N/A</v>
      </c>
      <c r="K1043" s="39" t="e">
        <f>IF(AND(K1042="",$H1043=$H1042),"",IF(VLOOKUP($H1043,Mal!$A$9:$H$431,8,0)='Sales Orders'!K1042,"",VLOOKUP($H1043,Mal!$A$9:$H$431,8,0)))</f>
        <v>#N/A</v>
      </c>
      <c r="L1043" s="39" t="e">
        <f>IF(E1043="","",IF(Mal!$C$6="","",Mal!$C$6))</f>
        <v>#N/A</v>
      </c>
      <c r="M1043" s="39" t="e">
        <f>IF($E1043="",IF(INDEX(Mal!K$9:K$431,COUNTIF($E$108:$F1042,"")-COUNT($H$108:$H1042)+1,0)=M1042,"",INDEX(Mal!K$9:K$431,COUNTIF($E$108:$F1042,"")-COUNT($H$108:$H1042)+1,0)),"")</f>
        <v>#N/A</v>
      </c>
      <c r="N1043" s="39" t="e">
        <f>IF($E1043="",IF(INDEX(Mal!L$9:L$431,COUNTIF($E$108:$F1042,"")-COUNT($H$108:$H1042)+1,0)=N1042,"",INDEX(Mal!L$9:L$431,COUNTIF($E$108:$F1042,"")-COUNT($H$108:$H1042)+1,0)),"")</f>
        <v>#N/A</v>
      </c>
      <c r="O1043" s="39" t="e">
        <f>IF($E1043="",IF(INDEX(Mal!M$9:M$431,COUNTIF($E$108:$F1042,"")-COUNT($H$108:$H1042)+1,0)=O1042,"",INDEX(Mal!M$9:M$431,COUNTIF($E$108:$F1042,"")-COUNT($H$108:$H1042)+1,0)),"")</f>
        <v>#N/A</v>
      </c>
      <c r="P1043" s="39" t="e">
        <f>IF($E1043="",IF(INDEX(Mal!N$9:N$431,COUNTIF($E$108:$F1042,"")-COUNT($H$108:$H1042)+1,0)=P1042,"",INDEX(Mal!N$9:N$431,COUNTIF($E$108:$F1042,"")-COUNT($H$108:$H1042)+1,0)),"")</f>
        <v>#N/A</v>
      </c>
      <c r="Q1043" s="39" t="e">
        <f>IF($E1043="",IF(INDEX(Mal!O$9:O$431,COUNTIF($E$108:$F1042,"")-COUNT($H$108:$H1042)+1,0)=Q1042,"",INDEX(Mal!O$9:O$431,COUNTIF($E$108:$F1042,"")-COUNT($H$108:$H1042)+1,0)),"")</f>
        <v>#N/A</v>
      </c>
      <c r="R1043" s="39" t="e">
        <f>IF($E1043="",IF(INDEX(Mal!P$9:P$431,COUNTIF($E$108:$F1042,"")-COUNT($H$108:$H1042)+1,0)=R1042,"",INDEX(Mal!P$9:P$431,COUNTIF($E$108:$F1042,"")-COUNT($H$108:$H1042)+1,0)),"")</f>
        <v>#N/A</v>
      </c>
      <c r="S1043" s="39" t="e">
        <f>IF($E1043="",IF(INDEX(Mal!Q$9:Q$431,COUNTIF($E$108:$F1042,"")-COUNT($H$108:$H1042)+1,0)=S1042,"",INDEX(Mal!Q$9:Q$431,COUNTIF($E$108:$F1042,"")-COUNT($H$108:$H1042)+1,0)),"")</f>
        <v>#N/A</v>
      </c>
      <c r="T1043" s="39" t="e">
        <f>IF($E1043="",IF(INDEX(Mal!R$9:R$431,COUNTIF($E$108:$F1042,"")-COUNT($H$108:$H1042)+1,0)=T1042,"",INDEX(Mal!R$9:R$431,COUNTIF($E$108:$F1042,"")-COUNT($H$108:$H1042)+1,0)),"")</f>
        <v>#N/A</v>
      </c>
      <c r="U1043" s="39" t="e">
        <f>IF($E1043="",IF(INDEX(Mal!S$9:S$431,COUNTIF($E$108:$F1042,"")-COUNT($H$108:$H1042)+1,0)=U1042,"",INDEX(Mal!S$9:S$431,COUNTIF($E$108:$F1042,"")-COUNT($H$108:$H1042)+1,0)),"")</f>
        <v>#N/A</v>
      </c>
      <c r="V1043" s="39" t="e">
        <f t="shared" si="56"/>
        <v>#N/A</v>
      </c>
      <c r="W1043" s="39" t="e">
        <f>IF(IF(AND(E1043="",F1043=""),INDEX(Mal!I$9:I$431,(COUNT($H$108:$H1043)-COUNTIF($V$108:$V1043,"")),0),"")="","",IF(AND(E1043="",F1043=""),INDEX(Mal!I$9:I$431,(COUNT($H$108:$H1043)-COUNTIF($V$108:$V1043,"")),0),""))</f>
        <v>#N/A</v>
      </c>
      <c r="X1043" s="39" t="e">
        <f>IF($E1043="",IF(INDEX(Mal!J$9:J$431,COUNTIF($E$108:$F1042,"")-COUNT($H$108:$H1042)+1,0)=X1042,"",INDEX(Mal!J$9:J$431,COUNTIF($E$108:$F1042,"")-COUNT($H$108:$H1042)+1,0)),"")</f>
        <v>#N/A</v>
      </c>
      <c r="Y1043" s="39" t="e">
        <f>IF(AND(Y1042="",$H1043=$H1042),"",IF(VLOOKUP($H1043,Mal!$A$9:$T$431,20,0)='Sales Orders'!Y1042,"",VLOOKUP($H1043,Mal!$A$9:$T$431,20,0)))</f>
        <v>#N/A</v>
      </c>
      <c r="Z1043" s="39" t="e">
        <f t="shared" si="57"/>
        <v>#N/A</v>
      </c>
    </row>
    <row r="1044" spans="1:26">
      <c r="A1044" t="str">
        <f>IFERROR(IF(VLOOKUP(H1044,Mal!$A$9:$A$431,1,0),"","END"),"END")</f>
        <v>END</v>
      </c>
      <c r="B1044" s="39" t="e">
        <f>IF($E1044="",IF(INDEX(Mal!$D$9:$D$431,COUNTIF($E$108:$F1043,"")-COUNT($H$108:$H1043)+1,0)=B1043,"",INDEX(Mal!$D$9:$D$431,COUNTIF($E$108:$F1043,"")-COUNT($H$108:$H1043)+1,0)),"")</f>
        <v>#N/A</v>
      </c>
      <c r="C1044" s="39" t="e">
        <f t="shared" si="58"/>
        <v>#N/A</v>
      </c>
      <c r="D1044" s="39" t="e">
        <f>IF($E1044="",IF(INDEX(Mal!$F$9:$F$431,COUNTIF($E$108:$F1043,"")-COUNT($H$108:$H1043)+1,0)=D1043,"",INDEX(Mal!$F$9:$F$431,COUNTIF($E$108:$F1043,"")-COUNT($H$108:$H1043)+1,0)),"")</f>
        <v>#N/A</v>
      </c>
      <c r="E1044" s="39" t="e">
        <f>IF(AND(E1043="",$H1044=$H1043),"",IF(VLOOKUP(H1044,Mal!$A$9:$B$431,2,0)='Sales Orders'!E1043,"",VLOOKUP($H1044,Mal!$A$9:$B$431,2,0)))</f>
        <v>#N/A</v>
      </c>
      <c r="F1044" s="39" t="e">
        <f>IF($E1044="",IF(INDEX(Mal!$C$9:$C$431,COUNTIF($E$108:$F1043,"")-COUNT($H$108:$H1043)+1,0)=F1043,"",INDEX(Mal!$C$9:$C$431,COUNTIF($E$108:$F1043,"")-COUNT($H$108:$H1043)+1,0)),"")</f>
        <v>#N/A</v>
      </c>
      <c r="G1044" s="39" t="e">
        <f t="shared" si="59"/>
        <v>#N/A</v>
      </c>
      <c r="H1044" s="39">
        <f>IF(COUNTIF(Mal!$A$9:$A$431,'Sales Orders'!H1043)+COUNTIFS(Mal!$A$9:$A$431,H1043,Mal!$B$9:$B$431,"&lt;&gt;")+COUNTIFS(Mal!$A$9:$A$431,H1043,Mal!$C$9:$C$431,"&lt;&gt;")=COUNTIF('Sales Orders'!$H$108:H1043,'Sales Orders'!H1043),'Sales Orders'!H1043+1,'Sales Orders'!H1043)</f>
        <v>2</v>
      </c>
      <c r="I1044" s="39" t="e">
        <f>IF(E1044="","",IF(Mal!$C$5="","",Mal!$C$5))</f>
        <v>#N/A</v>
      </c>
      <c r="J1044" s="39" t="e">
        <f>IF(AND(J1043="",$H1044=$H1043),"",IF(VLOOKUP($H1044,Mal!$A$9:$H$431,7,0)='Sales Orders'!J1043,"",VLOOKUP($H1044,Mal!$A$9:$H$431,7,0)))</f>
        <v>#N/A</v>
      </c>
      <c r="K1044" s="39" t="e">
        <f>IF(AND(K1043="",$H1044=$H1043),"",IF(VLOOKUP($H1044,Mal!$A$9:$H$431,8,0)='Sales Orders'!K1043,"",VLOOKUP($H1044,Mal!$A$9:$H$431,8,0)))</f>
        <v>#N/A</v>
      </c>
      <c r="L1044" s="39" t="e">
        <f>IF(E1044="","",IF(Mal!$C$6="","",Mal!$C$6))</f>
        <v>#N/A</v>
      </c>
      <c r="M1044" s="39" t="e">
        <f>IF($E1044="",IF(INDEX(Mal!K$9:K$431,COUNTIF($E$108:$F1043,"")-COUNT($H$108:$H1043)+1,0)=M1043,"",INDEX(Mal!K$9:K$431,COUNTIF($E$108:$F1043,"")-COUNT($H$108:$H1043)+1,0)),"")</f>
        <v>#N/A</v>
      </c>
      <c r="N1044" s="39" t="e">
        <f>IF($E1044="",IF(INDEX(Mal!L$9:L$431,COUNTIF($E$108:$F1043,"")-COUNT($H$108:$H1043)+1,0)=N1043,"",INDEX(Mal!L$9:L$431,COUNTIF($E$108:$F1043,"")-COUNT($H$108:$H1043)+1,0)),"")</f>
        <v>#N/A</v>
      </c>
      <c r="O1044" s="39" t="e">
        <f>IF($E1044="",IF(INDEX(Mal!M$9:M$431,COUNTIF($E$108:$F1043,"")-COUNT($H$108:$H1043)+1,0)=O1043,"",INDEX(Mal!M$9:M$431,COUNTIF($E$108:$F1043,"")-COUNT($H$108:$H1043)+1,0)),"")</f>
        <v>#N/A</v>
      </c>
      <c r="P1044" s="39" t="e">
        <f>IF($E1044="",IF(INDEX(Mal!N$9:N$431,COUNTIF($E$108:$F1043,"")-COUNT($H$108:$H1043)+1,0)=P1043,"",INDEX(Mal!N$9:N$431,COUNTIF($E$108:$F1043,"")-COUNT($H$108:$H1043)+1,0)),"")</f>
        <v>#N/A</v>
      </c>
      <c r="Q1044" s="39" t="e">
        <f>IF($E1044="",IF(INDEX(Mal!O$9:O$431,COUNTIF($E$108:$F1043,"")-COUNT($H$108:$H1043)+1,0)=Q1043,"",INDEX(Mal!O$9:O$431,COUNTIF($E$108:$F1043,"")-COUNT($H$108:$H1043)+1,0)),"")</f>
        <v>#N/A</v>
      </c>
      <c r="R1044" s="39" t="e">
        <f>IF($E1044="",IF(INDEX(Mal!P$9:P$431,COUNTIF($E$108:$F1043,"")-COUNT($H$108:$H1043)+1,0)=R1043,"",INDEX(Mal!P$9:P$431,COUNTIF($E$108:$F1043,"")-COUNT($H$108:$H1043)+1,0)),"")</f>
        <v>#N/A</v>
      </c>
      <c r="S1044" s="39" t="e">
        <f>IF($E1044="",IF(INDEX(Mal!Q$9:Q$431,COUNTIF($E$108:$F1043,"")-COUNT($H$108:$H1043)+1,0)=S1043,"",INDEX(Mal!Q$9:Q$431,COUNTIF($E$108:$F1043,"")-COUNT($H$108:$H1043)+1,0)),"")</f>
        <v>#N/A</v>
      </c>
      <c r="T1044" s="39" t="e">
        <f>IF($E1044="",IF(INDEX(Mal!R$9:R$431,COUNTIF($E$108:$F1043,"")-COUNT($H$108:$H1043)+1,0)=T1043,"",INDEX(Mal!R$9:R$431,COUNTIF($E$108:$F1043,"")-COUNT($H$108:$H1043)+1,0)),"")</f>
        <v>#N/A</v>
      </c>
      <c r="U1044" s="39" t="e">
        <f>IF($E1044="",IF(INDEX(Mal!S$9:S$431,COUNTIF($E$108:$F1043,"")-COUNT($H$108:$H1043)+1,0)=U1043,"",INDEX(Mal!S$9:S$431,COUNTIF($E$108:$F1043,"")-COUNT($H$108:$H1043)+1,0)),"")</f>
        <v>#N/A</v>
      </c>
      <c r="V1044" s="39" t="e">
        <f t="shared" si="56"/>
        <v>#N/A</v>
      </c>
      <c r="W1044" s="39" t="e">
        <f>IF(IF(AND(E1044="",F1044=""),INDEX(Mal!I$9:I$431,(COUNT($H$108:$H1044)-COUNTIF($V$108:$V1044,"")),0),"")="","",IF(AND(E1044="",F1044=""),INDEX(Mal!I$9:I$431,(COUNT($H$108:$H1044)-COUNTIF($V$108:$V1044,"")),0),""))</f>
        <v>#N/A</v>
      </c>
      <c r="X1044" s="39" t="e">
        <f>IF($E1044="",IF(INDEX(Mal!J$9:J$431,COUNTIF($E$108:$F1043,"")-COUNT($H$108:$H1043)+1,0)=X1043,"",INDEX(Mal!J$9:J$431,COUNTIF($E$108:$F1043,"")-COUNT($H$108:$H1043)+1,0)),"")</f>
        <v>#N/A</v>
      </c>
      <c r="Y1044" s="39" t="e">
        <f>IF(AND(Y1043="",$H1044=$H1043),"",IF(VLOOKUP($H1044,Mal!$A$9:$T$431,20,0)='Sales Orders'!Y1043,"",VLOOKUP($H1044,Mal!$A$9:$T$431,20,0)))</f>
        <v>#N/A</v>
      </c>
      <c r="Z1044" s="39" t="e">
        <f t="shared" si="57"/>
        <v>#N/A</v>
      </c>
    </row>
    <row r="1045" spans="1:26">
      <c r="A1045" t="str">
        <f>IFERROR(IF(VLOOKUP(H1045,Mal!$A$9:$A$431,1,0),"","END"),"END")</f>
        <v>END</v>
      </c>
      <c r="B1045" s="39" t="e">
        <f>IF($E1045="",IF(INDEX(Mal!$D$9:$D$431,COUNTIF($E$108:$F1044,"")-COUNT($H$108:$H1044)+1,0)=B1044,"",INDEX(Mal!$D$9:$D$431,COUNTIF($E$108:$F1044,"")-COUNT($H$108:$H1044)+1,0)),"")</f>
        <v>#N/A</v>
      </c>
      <c r="C1045" s="39" t="e">
        <f t="shared" si="58"/>
        <v>#N/A</v>
      </c>
      <c r="D1045" s="39" t="e">
        <f>IF($E1045="",IF(INDEX(Mal!$F$9:$F$431,COUNTIF($E$108:$F1044,"")-COUNT($H$108:$H1044)+1,0)=D1044,"",INDEX(Mal!$F$9:$F$431,COUNTIF($E$108:$F1044,"")-COUNT($H$108:$H1044)+1,0)),"")</f>
        <v>#N/A</v>
      </c>
      <c r="E1045" s="39" t="e">
        <f>IF(AND(E1044="",$H1045=$H1044),"",IF(VLOOKUP(H1045,Mal!$A$9:$B$431,2,0)='Sales Orders'!E1044,"",VLOOKUP($H1045,Mal!$A$9:$B$431,2,0)))</f>
        <v>#N/A</v>
      </c>
      <c r="F1045" s="39" t="e">
        <f>IF($E1045="",IF(INDEX(Mal!$C$9:$C$431,COUNTIF($E$108:$F1044,"")-COUNT($H$108:$H1044)+1,0)=F1044,"",INDEX(Mal!$C$9:$C$431,COUNTIF($E$108:$F1044,"")-COUNT($H$108:$H1044)+1,0)),"")</f>
        <v>#N/A</v>
      </c>
      <c r="G1045" s="39" t="e">
        <f t="shared" si="59"/>
        <v>#N/A</v>
      </c>
      <c r="H1045" s="39">
        <f>IF(COUNTIF(Mal!$A$9:$A$431,'Sales Orders'!H1044)+COUNTIFS(Mal!$A$9:$A$431,H1044,Mal!$B$9:$B$431,"&lt;&gt;")+COUNTIFS(Mal!$A$9:$A$431,H1044,Mal!$C$9:$C$431,"&lt;&gt;")=COUNTIF('Sales Orders'!$H$108:H1044,'Sales Orders'!H1044),'Sales Orders'!H1044+1,'Sales Orders'!H1044)</f>
        <v>2</v>
      </c>
      <c r="I1045" s="39" t="e">
        <f>IF(E1045="","",IF(Mal!$C$5="","",Mal!$C$5))</f>
        <v>#N/A</v>
      </c>
      <c r="J1045" s="39" t="e">
        <f>IF(AND(J1044="",$H1045=$H1044),"",IF(VLOOKUP($H1045,Mal!$A$9:$H$431,7,0)='Sales Orders'!J1044,"",VLOOKUP($H1045,Mal!$A$9:$H$431,7,0)))</f>
        <v>#N/A</v>
      </c>
      <c r="K1045" s="39" t="e">
        <f>IF(AND(K1044="",$H1045=$H1044),"",IF(VLOOKUP($H1045,Mal!$A$9:$H$431,8,0)='Sales Orders'!K1044,"",VLOOKUP($H1045,Mal!$A$9:$H$431,8,0)))</f>
        <v>#N/A</v>
      </c>
      <c r="L1045" s="39" t="e">
        <f>IF(E1045="","",IF(Mal!$C$6="","",Mal!$C$6))</f>
        <v>#N/A</v>
      </c>
      <c r="M1045" s="39" t="e">
        <f>IF($E1045="",IF(INDEX(Mal!K$9:K$431,COUNTIF($E$108:$F1044,"")-COUNT($H$108:$H1044)+1,0)=M1044,"",INDEX(Mal!K$9:K$431,COUNTIF($E$108:$F1044,"")-COUNT($H$108:$H1044)+1,0)),"")</f>
        <v>#N/A</v>
      </c>
      <c r="N1045" s="39" t="e">
        <f>IF($E1045="",IF(INDEX(Mal!L$9:L$431,COUNTIF($E$108:$F1044,"")-COUNT($H$108:$H1044)+1,0)=N1044,"",INDEX(Mal!L$9:L$431,COUNTIF($E$108:$F1044,"")-COUNT($H$108:$H1044)+1,0)),"")</f>
        <v>#N/A</v>
      </c>
      <c r="O1045" s="39" t="e">
        <f>IF($E1045="",IF(INDEX(Mal!M$9:M$431,COUNTIF($E$108:$F1044,"")-COUNT($H$108:$H1044)+1,0)=O1044,"",INDEX(Mal!M$9:M$431,COUNTIF($E$108:$F1044,"")-COUNT($H$108:$H1044)+1,0)),"")</f>
        <v>#N/A</v>
      </c>
      <c r="P1045" s="39" t="e">
        <f>IF($E1045="",IF(INDEX(Mal!N$9:N$431,COUNTIF($E$108:$F1044,"")-COUNT($H$108:$H1044)+1,0)=P1044,"",INDEX(Mal!N$9:N$431,COUNTIF($E$108:$F1044,"")-COUNT($H$108:$H1044)+1,0)),"")</f>
        <v>#N/A</v>
      </c>
      <c r="Q1045" s="39" t="e">
        <f>IF($E1045="",IF(INDEX(Mal!O$9:O$431,COUNTIF($E$108:$F1044,"")-COUNT($H$108:$H1044)+1,0)=Q1044,"",INDEX(Mal!O$9:O$431,COUNTIF($E$108:$F1044,"")-COUNT($H$108:$H1044)+1,0)),"")</f>
        <v>#N/A</v>
      </c>
      <c r="R1045" s="39" t="e">
        <f>IF($E1045="",IF(INDEX(Mal!P$9:P$431,COUNTIF($E$108:$F1044,"")-COUNT($H$108:$H1044)+1,0)=R1044,"",INDEX(Mal!P$9:P$431,COUNTIF($E$108:$F1044,"")-COUNT($H$108:$H1044)+1,0)),"")</f>
        <v>#N/A</v>
      </c>
      <c r="S1045" s="39" t="e">
        <f>IF($E1045="",IF(INDEX(Mal!Q$9:Q$431,COUNTIF($E$108:$F1044,"")-COUNT($H$108:$H1044)+1,0)=S1044,"",INDEX(Mal!Q$9:Q$431,COUNTIF($E$108:$F1044,"")-COUNT($H$108:$H1044)+1,0)),"")</f>
        <v>#N/A</v>
      </c>
      <c r="T1045" s="39" t="e">
        <f>IF($E1045="",IF(INDEX(Mal!R$9:R$431,COUNTIF($E$108:$F1044,"")-COUNT($H$108:$H1044)+1,0)=T1044,"",INDEX(Mal!R$9:R$431,COUNTIF($E$108:$F1044,"")-COUNT($H$108:$H1044)+1,0)),"")</f>
        <v>#N/A</v>
      </c>
      <c r="U1045" s="39" t="e">
        <f>IF($E1045="",IF(INDEX(Mal!S$9:S$431,COUNTIF($E$108:$F1044,"")-COUNT($H$108:$H1044)+1,0)=U1044,"",INDEX(Mal!S$9:S$431,COUNTIF($E$108:$F1044,"")-COUNT($H$108:$H1044)+1,0)),"")</f>
        <v>#N/A</v>
      </c>
      <c r="V1045" s="39" t="e">
        <f t="shared" si="56"/>
        <v>#N/A</v>
      </c>
      <c r="W1045" s="39" t="e">
        <f>IF(IF(AND(E1045="",F1045=""),INDEX(Mal!I$9:I$431,(COUNT($H$108:$H1045)-COUNTIF($V$108:$V1045,"")),0),"")="","",IF(AND(E1045="",F1045=""),INDEX(Mal!I$9:I$431,(COUNT($H$108:$H1045)-COUNTIF($V$108:$V1045,"")),0),""))</f>
        <v>#N/A</v>
      </c>
      <c r="X1045" s="39" t="e">
        <f>IF($E1045="",IF(INDEX(Mal!J$9:J$431,COUNTIF($E$108:$F1044,"")-COUNT($H$108:$H1044)+1,0)=X1044,"",INDEX(Mal!J$9:J$431,COUNTIF($E$108:$F1044,"")-COUNT($H$108:$H1044)+1,0)),"")</f>
        <v>#N/A</v>
      </c>
      <c r="Y1045" s="39" t="e">
        <f>IF(AND(Y1044="",$H1045=$H1044),"",IF(VLOOKUP($H1045,Mal!$A$9:$T$431,20,0)='Sales Orders'!Y1044,"",VLOOKUP($H1045,Mal!$A$9:$T$431,20,0)))</f>
        <v>#N/A</v>
      </c>
      <c r="Z1045" s="39" t="e">
        <f t="shared" si="57"/>
        <v>#N/A</v>
      </c>
    </row>
    <row r="1046" spans="1:26">
      <c r="A1046" t="str">
        <f>IFERROR(IF(VLOOKUP(H1046,Mal!$A$9:$A$431,1,0),"","END"),"END")</f>
        <v>END</v>
      </c>
      <c r="B1046" s="39" t="e">
        <f>IF($E1046="",IF(INDEX(Mal!$D$9:$D$431,COUNTIF($E$108:$F1045,"")-COUNT($H$108:$H1045)+1,0)=B1045,"",INDEX(Mal!$D$9:$D$431,COUNTIF($E$108:$F1045,"")-COUNT($H$108:$H1045)+1,0)),"")</f>
        <v>#N/A</v>
      </c>
      <c r="C1046" s="39" t="e">
        <f t="shared" si="58"/>
        <v>#N/A</v>
      </c>
      <c r="D1046" s="39" t="e">
        <f>IF($E1046="",IF(INDEX(Mal!$F$9:$F$431,COUNTIF($E$108:$F1045,"")-COUNT($H$108:$H1045)+1,0)=D1045,"",INDEX(Mal!$F$9:$F$431,COUNTIF($E$108:$F1045,"")-COUNT($H$108:$H1045)+1,0)),"")</f>
        <v>#N/A</v>
      </c>
      <c r="E1046" s="39" t="e">
        <f>IF(AND(E1045="",$H1046=$H1045),"",IF(VLOOKUP(H1046,Mal!$A$9:$B$431,2,0)='Sales Orders'!E1045,"",VLOOKUP($H1046,Mal!$A$9:$B$431,2,0)))</f>
        <v>#N/A</v>
      </c>
      <c r="F1046" s="39" t="e">
        <f>IF($E1046="",IF(INDEX(Mal!$C$9:$C$431,COUNTIF($E$108:$F1045,"")-COUNT($H$108:$H1045)+1,0)=F1045,"",INDEX(Mal!$C$9:$C$431,COUNTIF($E$108:$F1045,"")-COUNT($H$108:$H1045)+1,0)),"")</f>
        <v>#N/A</v>
      </c>
      <c r="G1046" s="39" t="e">
        <f t="shared" si="59"/>
        <v>#N/A</v>
      </c>
      <c r="H1046" s="39">
        <f>IF(COUNTIF(Mal!$A$9:$A$431,'Sales Orders'!H1045)+COUNTIFS(Mal!$A$9:$A$431,H1045,Mal!$B$9:$B$431,"&lt;&gt;")+COUNTIFS(Mal!$A$9:$A$431,H1045,Mal!$C$9:$C$431,"&lt;&gt;")=COUNTIF('Sales Orders'!$H$108:H1045,'Sales Orders'!H1045),'Sales Orders'!H1045+1,'Sales Orders'!H1045)</f>
        <v>2</v>
      </c>
      <c r="I1046" s="39" t="e">
        <f>IF(E1046="","",IF(Mal!$C$5="","",Mal!$C$5))</f>
        <v>#N/A</v>
      </c>
      <c r="J1046" s="39" t="e">
        <f>IF(AND(J1045="",$H1046=$H1045),"",IF(VLOOKUP($H1046,Mal!$A$9:$H$431,7,0)='Sales Orders'!J1045,"",VLOOKUP($H1046,Mal!$A$9:$H$431,7,0)))</f>
        <v>#N/A</v>
      </c>
      <c r="K1046" s="39" t="e">
        <f>IF(AND(K1045="",$H1046=$H1045),"",IF(VLOOKUP($H1046,Mal!$A$9:$H$431,8,0)='Sales Orders'!K1045,"",VLOOKUP($H1046,Mal!$A$9:$H$431,8,0)))</f>
        <v>#N/A</v>
      </c>
      <c r="L1046" s="39" t="e">
        <f>IF(E1046="","",IF(Mal!$C$6="","",Mal!$C$6))</f>
        <v>#N/A</v>
      </c>
      <c r="M1046" s="39" t="e">
        <f>IF($E1046="",IF(INDEX(Mal!K$9:K$431,COUNTIF($E$108:$F1045,"")-COUNT($H$108:$H1045)+1,0)=M1045,"",INDEX(Mal!K$9:K$431,COUNTIF($E$108:$F1045,"")-COUNT($H$108:$H1045)+1,0)),"")</f>
        <v>#N/A</v>
      </c>
      <c r="N1046" s="39" t="e">
        <f>IF($E1046="",IF(INDEX(Mal!L$9:L$431,COUNTIF($E$108:$F1045,"")-COUNT($H$108:$H1045)+1,0)=N1045,"",INDEX(Mal!L$9:L$431,COUNTIF($E$108:$F1045,"")-COUNT($H$108:$H1045)+1,0)),"")</f>
        <v>#N/A</v>
      </c>
      <c r="O1046" s="39" t="e">
        <f>IF($E1046="",IF(INDEX(Mal!M$9:M$431,COUNTIF($E$108:$F1045,"")-COUNT($H$108:$H1045)+1,0)=O1045,"",INDEX(Mal!M$9:M$431,COUNTIF($E$108:$F1045,"")-COUNT($H$108:$H1045)+1,0)),"")</f>
        <v>#N/A</v>
      </c>
      <c r="P1046" s="39" t="e">
        <f>IF($E1046="",IF(INDEX(Mal!N$9:N$431,COUNTIF($E$108:$F1045,"")-COUNT($H$108:$H1045)+1,0)=P1045,"",INDEX(Mal!N$9:N$431,COUNTIF($E$108:$F1045,"")-COUNT($H$108:$H1045)+1,0)),"")</f>
        <v>#N/A</v>
      </c>
      <c r="Q1046" s="39" t="e">
        <f>IF($E1046="",IF(INDEX(Mal!O$9:O$431,COUNTIF($E$108:$F1045,"")-COUNT($H$108:$H1045)+1,0)=Q1045,"",INDEX(Mal!O$9:O$431,COUNTIF($E$108:$F1045,"")-COUNT($H$108:$H1045)+1,0)),"")</f>
        <v>#N/A</v>
      </c>
      <c r="R1046" s="39" t="e">
        <f>IF($E1046="",IF(INDEX(Mal!P$9:P$431,COUNTIF($E$108:$F1045,"")-COUNT($H$108:$H1045)+1,0)=R1045,"",INDEX(Mal!P$9:P$431,COUNTIF($E$108:$F1045,"")-COUNT($H$108:$H1045)+1,0)),"")</f>
        <v>#N/A</v>
      </c>
      <c r="S1046" s="39" t="e">
        <f>IF($E1046="",IF(INDEX(Mal!Q$9:Q$431,COUNTIF($E$108:$F1045,"")-COUNT($H$108:$H1045)+1,0)=S1045,"",INDEX(Mal!Q$9:Q$431,COUNTIF($E$108:$F1045,"")-COUNT($H$108:$H1045)+1,0)),"")</f>
        <v>#N/A</v>
      </c>
      <c r="T1046" s="39" t="e">
        <f>IF($E1046="",IF(INDEX(Mal!R$9:R$431,COUNTIF($E$108:$F1045,"")-COUNT($H$108:$H1045)+1,0)=T1045,"",INDEX(Mal!R$9:R$431,COUNTIF($E$108:$F1045,"")-COUNT($H$108:$H1045)+1,0)),"")</f>
        <v>#N/A</v>
      </c>
      <c r="U1046" s="39" t="e">
        <f>IF($E1046="",IF(INDEX(Mal!S$9:S$431,COUNTIF($E$108:$F1045,"")-COUNT($H$108:$H1045)+1,0)=U1045,"",INDEX(Mal!S$9:S$431,COUNTIF($E$108:$F1045,"")-COUNT($H$108:$H1045)+1,0)),"")</f>
        <v>#N/A</v>
      </c>
      <c r="V1046" s="39" t="e">
        <f t="shared" si="56"/>
        <v>#N/A</v>
      </c>
      <c r="W1046" s="39" t="e">
        <f>IF(IF(AND(E1046="",F1046=""),INDEX(Mal!I$9:I$431,(COUNT($H$108:$H1046)-COUNTIF($V$108:$V1046,"")),0),"")="","",IF(AND(E1046="",F1046=""),INDEX(Mal!I$9:I$431,(COUNT($H$108:$H1046)-COUNTIF($V$108:$V1046,"")),0),""))</f>
        <v>#N/A</v>
      </c>
      <c r="X1046" s="39" t="e">
        <f>IF($E1046="",IF(INDEX(Mal!J$9:J$431,COUNTIF($E$108:$F1045,"")-COUNT($H$108:$H1045)+1,0)=X1045,"",INDEX(Mal!J$9:J$431,COUNTIF($E$108:$F1045,"")-COUNT($H$108:$H1045)+1,0)),"")</f>
        <v>#N/A</v>
      </c>
      <c r="Y1046" s="39" t="e">
        <f>IF(AND(Y1045="",$H1046=$H1045),"",IF(VLOOKUP($H1046,Mal!$A$9:$T$431,20,0)='Sales Orders'!Y1045,"",VLOOKUP($H1046,Mal!$A$9:$T$431,20,0)))</f>
        <v>#N/A</v>
      </c>
      <c r="Z1046" s="39" t="e">
        <f t="shared" si="57"/>
        <v>#N/A</v>
      </c>
    </row>
    <row r="1047" spans="1:26">
      <c r="A1047" t="str">
        <f>IFERROR(IF(VLOOKUP(H1047,Mal!$A$9:$A$431,1,0),"","END"),"END")</f>
        <v>END</v>
      </c>
      <c r="B1047" s="39" t="e">
        <f>IF($E1047="",IF(INDEX(Mal!$D$9:$D$431,COUNTIF($E$108:$F1046,"")-COUNT($H$108:$H1046)+1,0)=B1046,"",INDEX(Mal!$D$9:$D$431,COUNTIF($E$108:$F1046,"")-COUNT($H$108:$H1046)+1,0)),"")</f>
        <v>#N/A</v>
      </c>
      <c r="C1047" s="39" t="e">
        <f t="shared" si="58"/>
        <v>#N/A</v>
      </c>
      <c r="D1047" s="39" t="e">
        <f>IF($E1047="",IF(INDEX(Mal!$F$9:$F$431,COUNTIF($E$108:$F1046,"")-COUNT($H$108:$H1046)+1,0)=D1046,"",INDEX(Mal!$F$9:$F$431,COUNTIF($E$108:$F1046,"")-COUNT($H$108:$H1046)+1,0)),"")</f>
        <v>#N/A</v>
      </c>
      <c r="E1047" s="39" t="e">
        <f>IF(AND(E1046="",$H1047=$H1046),"",IF(VLOOKUP(H1047,Mal!$A$9:$B$431,2,0)='Sales Orders'!E1046,"",VLOOKUP($H1047,Mal!$A$9:$B$431,2,0)))</f>
        <v>#N/A</v>
      </c>
      <c r="F1047" s="39" t="e">
        <f>IF($E1047="",IF(INDEX(Mal!$C$9:$C$431,COUNTIF($E$108:$F1046,"")-COUNT($H$108:$H1046)+1,0)=F1046,"",INDEX(Mal!$C$9:$C$431,COUNTIF($E$108:$F1046,"")-COUNT($H$108:$H1046)+1,0)),"")</f>
        <v>#N/A</v>
      </c>
      <c r="G1047" s="39" t="e">
        <f t="shared" si="59"/>
        <v>#N/A</v>
      </c>
      <c r="H1047" s="39">
        <f>IF(COUNTIF(Mal!$A$9:$A$431,'Sales Orders'!H1046)+COUNTIFS(Mal!$A$9:$A$431,H1046,Mal!$B$9:$B$431,"&lt;&gt;")+COUNTIFS(Mal!$A$9:$A$431,H1046,Mal!$C$9:$C$431,"&lt;&gt;")=COUNTIF('Sales Orders'!$H$108:H1046,'Sales Orders'!H1046),'Sales Orders'!H1046+1,'Sales Orders'!H1046)</f>
        <v>2</v>
      </c>
      <c r="I1047" s="39" t="e">
        <f>IF(E1047="","",IF(Mal!$C$5="","",Mal!$C$5))</f>
        <v>#N/A</v>
      </c>
      <c r="J1047" s="39" t="e">
        <f>IF(AND(J1046="",$H1047=$H1046),"",IF(VLOOKUP($H1047,Mal!$A$9:$H$431,7,0)='Sales Orders'!J1046,"",VLOOKUP($H1047,Mal!$A$9:$H$431,7,0)))</f>
        <v>#N/A</v>
      </c>
      <c r="K1047" s="39" t="e">
        <f>IF(AND(K1046="",$H1047=$H1046),"",IF(VLOOKUP($H1047,Mal!$A$9:$H$431,8,0)='Sales Orders'!K1046,"",VLOOKUP($H1047,Mal!$A$9:$H$431,8,0)))</f>
        <v>#N/A</v>
      </c>
      <c r="L1047" s="39" t="e">
        <f>IF(E1047="","",IF(Mal!$C$6="","",Mal!$C$6))</f>
        <v>#N/A</v>
      </c>
      <c r="M1047" s="39" t="e">
        <f>IF($E1047="",IF(INDEX(Mal!K$9:K$431,COUNTIF($E$108:$F1046,"")-COUNT($H$108:$H1046)+1,0)=M1046,"",INDEX(Mal!K$9:K$431,COUNTIF($E$108:$F1046,"")-COUNT($H$108:$H1046)+1,0)),"")</f>
        <v>#N/A</v>
      </c>
      <c r="N1047" s="39" t="e">
        <f>IF($E1047="",IF(INDEX(Mal!L$9:L$431,COUNTIF($E$108:$F1046,"")-COUNT($H$108:$H1046)+1,0)=N1046,"",INDEX(Mal!L$9:L$431,COUNTIF($E$108:$F1046,"")-COUNT($H$108:$H1046)+1,0)),"")</f>
        <v>#N/A</v>
      </c>
      <c r="O1047" s="39" t="e">
        <f>IF($E1047="",IF(INDEX(Mal!M$9:M$431,COUNTIF($E$108:$F1046,"")-COUNT($H$108:$H1046)+1,0)=O1046,"",INDEX(Mal!M$9:M$431,COUNTIF($E$108:$F1046,"")-COUNT($H$108:$H1046)+1,0)),"")</f>
        <v>#N/A</v>
      </c>
      <c r="P1047" s="39" t="e">
        <f>IF($E1047="",IF(INDEX(Mal!N$9:N$431,COUNTIF($E$108:$F1046,"")-COUNT($H$108:$H1046)+1,0)=P1046,"",INDEX(Mal!N$9:N$431,COUNTIF($E$108:$F1046,"")-COUNT($H$108:$H1046)+1,0)),"")</f>
        <v>#N/A</v>
      </c>
      <c r="Q1047" s="39" t="e">
        <f>IF($E1047="",IF(INDEX(Mal!O$9:O$431,COUNTIF($E$108:$F1046,"")-COUNT($H$108:$H1046)+1,0)=Q1046,"",INDEX(Mal!O$9:O$431,COUNTIF($E$108:$F1046,"")-COUNT($H$108:$H1046)+1,0)),"")</f>
        <v>#N/A</v>
      </c>
      <c r="R1047" s="39" t="e">
        <f>IF($E1047="",IF(INDEX(Mal!P$9:P$431,COUNTIF($E$108:$F1046,"")-COUNT($H$108:$H1046)+1,0)=R1046,"",INDEX(Mal!P$9:P$431,COUNTIF($E$108:$F1046,"")-COUNT($H$108:$H1046)+1,0)),"")</f>
        <v>#N/A</v>
      </c>
      <c r="S1047" s="39" t="e">
        <f>IF($E1047="",IF(INDEX(Mal!Q$9:Q$431,COUNTIF($E$108:$F1046,"")-COUNT($H$108:$H1046)+1,0)=S1046,"",INDEX(Mal!Q$9:Q$431,COUNTIF($E$108:$F1046,"")-COUNT($H$108:$H1046)+1,0)),"")</f>
        <v>#N/A</v>
      </c>
      <c r="T1047" s="39" t="e">
        <f>IF($E1047="",IF(INDEX(Mal!R$9:R$431,COUNTIF($E$108:$F1046,"")-COUNT($H$108:$H1046)+1,0)=T1046,"",INDEX(Mal!R$9:R$431,COUNTIF($E$108:$F1046,"")-COUNT($H$108:$H1046)+1,0)),"")</f>
        <v>#N/A</v>
      </c>
      <c r="U1047" s="39" t="e">
        <f>IF($E1047="",IF(INDEX(Mal!S$9:S$431,COUNTIF($E$108:$F1046,"")-COUNT($H$108:$H1046)+1,0)=U1046,"",INDEX(Mal!S$9:S$431,COUNTIF($E$108:$F1046,"")-COUNT($H$108:$H1046)+1,0)),"")</f>
        <v>#N/A</v>
      </c>
      <c r="V1047" s="39" t="e">
        <f t="shared" si="56"/>
        <v>#N/A</v>
      </c>
      <c r="W1047" s="39" t="e">
        <f>IF(IF(AND(E1047="",F1047=""),INDEX(Mal!I$9:I$431,(COUNT($H$108:$H1047)-COUNTIF($V$108:$V1047,"")),0),"")="","",IF(AND(E1047="",F1047=""),INDEX(Mal!I$9:I$431,(COUNT($H$108:$H1047)-COUNTIF($V$108:$V1047,"")),0),""))</f>
        <v>#N/A</v>
      </c>
      <c r="X1047" s="39" t="e">
        <f>IF($E1047="",IF(INDEX(Mal!J$9:J$431,COUNTIF($E$108:$F1046,"")-COUNT($H$108:$H1046)+1,0)=X1046,"",INDEX(Mal!J$9:J$431,COUNTIF($E$108:$F1046,"")-COUNT($H$108:$H1046)+1,0)),"")</f>
        <v>#N/A</v>
      </c>
      <c r="Y1047" s="39" t="e">
        <f>IF(AND(Y1046="",$H1047=$H1046),"",IF(VLOOKUP($H1047,Mal!$A$9:$T$431,20,0)='Sales Orders'!Y1046,"",VLOOKUP($H1047,Mal!$A$9:$T$431,20,0)))</f>
        <v>#N/A</v>
      </c>
      <c r="Z1047" s="39" t="e">
        <f t="shared" si="57"/>
        <v>#N/A</v>
      </c>
    </row>
    <row r="1048" spans="1:26">
      <c r="A1048" t="str">
        <f>IFERROR(IF(VLOOKUP(H1048,Mal!$A$9:$A$431,1,0),"","END"),"END")</f>
        <v>END</v>
      </c>
      <c r="B1048" s="39" t="e">
        <f>IF($E1048="",IF(INDEX(Mal!$D$9:$D$431,COUNTIF($E$108:$F1047,"")-COUNT($H$108:$H1047)+1,0)=B1047,"",INDEX(Mal!$D$9:$D$431,COUNTIF($E$108:$F1047,"")-COUNT($H$108:$H1047)+1,0)),"")</f>
        <v>#N/A</v>
      </c>
      <c r="C1048" s="39" t="e">
        <f t="shared" si="58"/>
        <v>#N/A</v>
      </c>
      <c r="D1048" s="39" t="e">
        <f>IF($E1048="",IF(INDEX(Mal!$F$9:$F$431,COUNTIF($E$108:$F1047,"")-COUNT($H$108:$H1047)+1,0)=D1047,"",INDEX(Mal!$F$9:$F$431,COUNTIF($E$108:$F1047,"")-COUNT($H$108:$H1047)+1,0)),"")</f>
        <v>#N/A</v>
      </c>
      <c r="E1048" s="39" t="e">
        <f>IF(AND(E1047="",$H1048=$H1047),"",IF(VLOOKUP(H1048,Mal!$A$9:$B$431,2,0)='Sales Orders'!E1047,"",VLOOKUP($H1048,Mal!$A$9:$B$431,2,0)))</f>
        <v>#N/A</v>
      </c>
      <c r="F1048" s="39" t="e">
        <f>IF($E1048="",IF(INDEX(Mal!$C$9:$C$431,COUNTIF($E$108:$F1047,"")-COUNT($H$108:$H1047)+1,0)=F1047,"",INDEX(Mal!$C$9:$C$431,COUNTIF($E$108:$F1047,"")-COUNT($H$108:$H1047)+1,0)),"")</f>
        <v>#N/A</v>
      </c>
      <c r="G1048" s="39" t="e">
        <f t="shared" si="59"/>
        <v>#N/A</v>
      </c>
      <c r="H1048" s="39">
        <f>IF(COUNTIF(Mal!$A$9:$A$431,'Sales Orders'!H1047)+COUNTIFS(Mal!$A$9:$A$431,H1047,Mal!$B$9:$B$431,"&lt;&gt;")+COUNTIFS(Mal!$A$9:$A$431,H1047,Mal!$C$9:$C$431,"&lt;&gt;")=COUNTIF('Sales Orders'!$H$108:H1047,'Sales Orders'!H1047),'Sales Orders'!H1047+1,'Sales Orders'!H1047)</f>
        <v>2</v>
      </c>
      <c r="I1048" s="39" t="e">
        <f>IF(E1048="","",IF(Mal!$C$5="","",Mal!$C$5))</f>
        <v>#N/A</v>
      </c>
      <c r="J1048" s="39" t="e">
        <f>IF(AND(J1047="",$H1048=$H1047),"",IF(VLOOKUP($H1048,Mal!$A$9:$H$431,7,0)='Sales Orders'!J1047,"",VLOOKUP($H1048,Mal!$A$9:$H$431,7,0)))</f>
        <v>#N/A</v>
      </c>
      <c r="K1048" s="39" t="e">
        <f>IF(AND(K1047="",$H1048=$H1047),"",IF(VLOOKUP($H1048,Mal!$A$9:$H$431,8,0)='Sales Orders'!K1047,"",VLOOKUP($H1048,Mal!$A$9:$H$431,8,0)))</f>
        <v>#N/A</v>
      </c>
      <c r="L1048" s="39" t="e">
        <f>IF(E1048="","",IF(Mal!$C$6="","",Mal!$C$6))</f>
        <v>#N/A</v>
      </c>
      <c r="M1048" s="39" t="e">
        <f>IF($E1048="",IF(INDEX(Mal!K$9:K$431,COUNTIF($E$108:$F1047,"")-COUNT($H$108:$H1047)+1,0)=M1047,"",INDEX(Mal!K$9:K$431,COUNTIF($E$108:$F1047,"")-COUNT($H$108:$H1047)+1,0)),"")</f>
        <v>#N/A</v>
      </c>
      <c r="N1048" s="39" t="e">
        <f>IF($E1048="",IF(INDEX(Mal!L$9:L$431,COUNTIF($E$108:$F1047,"")-COUNT($H$108:$H1047)+1,0)=N1047,"",INDEX(Mal!L$9:L$431,COUNTIF($E$108:$F1047,"")-COUNT($H$108:$H1047)+1,0)),"")</f>
        <v>#N/A</v>
      </c>
      <c r="O1048" s="39" t="e">
        <f>IF($E1048="",IF(INDEX(Mal!M$9:M$431,COUNTIF($E$108:$F1047,"")-COUNT($H$108:$H1047)+1,0)=O1047,"",INDEX(Mal!M$9:M$431,COUNTIF($E$108:$F1047,"")-COUNT($H$108:$H1047)+1,0)),"")</f>
        <v>#N/A</v>
      </c>
      <c r="P1048" s="39" t="e">
        <f>IF($E1048="",IF(INDEX(Mal!N$9:N$431,COUNTIF($E$108:$F1047,"")-COUNT($H$108:$H1047)+1,0)=P1047,"",INDEX(Mal!N$9:N$431,COUNTIF($E$108:$F1047,"")-COUNT($H$108:$H1047)+1,0)),"")</f>
        <v>#N/A</v>
      </c>
      <c r="Q1048" s="39" t="e">
        <f>IF($E1048="",IF(INDEX(Mal!O$9:O$431,COUNTIF($E$108:$F1047,"")-COUNT($H$108:$H1047)+1,0)=Q1047,"",INDEX(Mal!O$9:O$431,COUNTIF($E$108:$F1047,"")-COUNT($H$108:$H1047)+1,0)),"")</f>
        <v>#N/A</v>
      </c>
      <c r="R1048" s="39" t="e">
        <f>IF($E1048="",IF(INDEX(Mal!P$9:P$431,COUNTIF($E$108:$F1047,"")-COUNT($H$108:$H1047)+1,0)=R1047,"",INDEX(Mal!P$9:P$431,COUNTIF($E$108:$F1047,"")-COUNT($H$108:$H1047)+1,0)),"")</f>
        <v>#N/A</v>
      </c>
      <c r="S1048" s="39" t="e">
        <f>IF($E1048="",IF(INDEX(Mal!Q$9:Q$431,COUNTIF($E$108:$F1047,"")-COUNT($H$108:$H1047)+1,0)=S1047,"",INDEX(Mal!Q$9:Q$431,COUNTIF($E$108:$F1047,"")-COUNT($H$108:$H1047)+1,0)),"")</f>
        <v>#N/A</v>
      </c>
      <c r="T1048" s="39" t="e">
        <f>IF($E1048="",IF(INDEX(Mal!R$9:R$431,COUNTIF($E$108:$F1047,"")-COUNT($H$108:$H1047)+1,0)=T1047,"",INDEX(Mal!R$9:R$431,COUNTIF($E$108:$F1047,"")-COUNT($H$108:$H1047)+1,0)),"")</f>
        <v>#N/A</v>
      </c>
      <c r="U1048" s="39" t="e">
        <f>IF($E1048="",IF(INDEX(Mal!S$9:S$431,COUNTIF($E$108:$F1047,"")-COUNT($H$108:$H1047)+1,0)=U1047,"",INDEX(Mal!S$9:S$431,COUNTIF($E$108:$F1047,"")-COUNT($H$108:$H1047)+1,0)),"")</f>
        <v>#N/A</v>
      </c>
      <c r="V1048" s="39" t="e">
        <f t="shared" si="56"/>
        <v>#N/A</v>
      </c>
      <c r="W1048" s="39" t="e">
        <f>IF(IF(AND(E1048="",F1048=""),INDEX(Mal!I$9:I$431,(COUNT($H$108:$H1048)-COUNTIF($V$108:$V1048,"")),0),"")="","",IF(AND(E1048="",F1048=""),INDEX(Mal!I$9:I$431,(COUNT($H$108:$H1048)-COUNTIF($V$108:$V1048,"")),0),""))</f>
        <v>#N/A</v>
      </c>
      <c r="X1048" s="39" t="e">
        <f>IF($E1048="",IF(INDEX(Mal!J$9:J$431,COUNTIF($E$108:$F1047,"")-COUNT($H$108:$H1047)+1,0)=X1047,"",INDEX(Mal!J$9:J$431,COUNTIF($E$108:$F1047,"")-COUNT($H$108:$H1047)+1,0)),"")</f>
        <v>#N/A</v>
      </c>
      <c r="Y1048" s="39" t="e">
        <f>IF(AND(Y1047="",$H1048=$H1047),"",IF(VLOOKUP($H1048,Mal!$A$9:$T$431,20,0)='Sales Orders'!Y1047,"",VLOOKUP($H1048,Mal!$A$9:$T$431,20,0)))</f>
        <v>#N/A</v>
      </c>
      <c r="Z1048" s="39" t="e">
        <f t="shared" si="57"/>
        <v>#N/A</v>
      </c>
    </row>
    <row r="1049" spans="1:26">
      <c r="A1049" t="str">
        <f>IFERROR(IF(VLOOKUP(H1049,Mal!$A$9:$A$431,1,0),"","END"),"END")</f>
        <v>END</v>
      </c>
      <c r="B1049" s="39" t="e">
        <f>IF($E1049="",IF(INDEX(Mal!$D$9:$D$431,COUNTIF($E$108:$F1048,"")-COUNT($H$108:$H1048)+1,0)=B1048,"",INDEX(Mal!$D$9:$D$431,COUNTIF($E$108:$F1048,"")-COUNT($H$108:$H1048)+1,0)),"")</f>
        <v>#N/A</v>
      </c>
      <c r="C1049" s="39" t="e">
        <f t="shared" si="58"/>
        <v>#N/A</v>
      </c>
      <c r="D1049" s="39" t="e">
        <f>IF($E1049="",IF(INDEX(Mal!$F$9:$F$431,COUNTIF($E$108:$F1048,"")-COUNT($H$108:$H1048)+1,0)=D1048,"",INDEX(Mal!$F$9:$F$431,COUNTIF($E$108:$F1048,"")-COUNT($H$108:$H1048)+1,0)),"")</f>
        <v>#N/A</v>
      </c>
      <c r="E1049" s="39" t="e">
        <f>IF(AND(E1048="",$H1049=$H1048),"",IF(VLOOKUP(H1049,Mal!$A$9:$B$431,2,0)='Sales Orders'!E1048,"",VLOOKUP($H1049,Mal!$A$9:$B$431,2,0)))</f>
        <v>#N/A</v>
      </c>
      <c r="F1049" s="39" t="e">
        <f>IF($E1049="",IF(INDEX(Mal!$C$9:$C$431,COUNTIF($E$108:$F1048,"")-COUNT($H$108:$H1048)+1,0)=F1048,"",INDEX(Mal!$C$9:$C$431,COUNTIF($E$108:$F1048,"")-COUNT($H$108:$H1048)+1,0)),"")</f>
        <v>#N/A</v>
      </c>
      <c r="G1049" s="39" t="e">
        <f t="shared" si="59"/>
        <v>#N/A</v>
      </c>
      <c r="H1049" s="39">
        <f>IF(COUNTIF(Mal!$A$9:$A$431,'Sales Orders'!H1048)+COUNTIFS(Mal!$A$9:$A$431,H1048,Mal!$B$9:$B$431,"&lt;&gt;")+COUNTIFS(Mal!$A$9:$A$431,H1048,Mal!$C$9:$C$431,"&lt;&gt;")=COUNTIF('Sales Orders'!$H$108:H1048,'Sales Orders'!H1048),'Sales Orders'!H1048+1,'Sales Orders'!H1048)</f>
        <v>2</v>
      </c>
      <c r="I1049" s="39" t="e">
        <f>IF(E1049="","",IF(Mal!$C$5="","",Mal!$C$5))</f>
        <v>#N/A</v>
      </c>
      <c r="J1049" s="39" t="e">
        <f>IF(AND(J1048="",$H1049=$H1048),"",IF(VLOOKUP($H1049,Mal!$A$9:$H$431,7,0)='Sales Orders'!J1048,"",VLOOKUP($H1049,Mal!$A$9:$H$431,7,0)))</f>
        <v>#N/A</v>
      </c>
      <c r="K1049" s="39" t="e">
        <f>IF(AND(K1048="",$H1049=$H1048),"",IF(VLOOKUP($H1049,Mal!$A$9:$H$431,8,0)='Sales Orders'!K1048,"",VLOOKUP($H1049,Mal!$A$9:$H$431,8,0)))</f>
        <v>#N/A</v>
      </c>
      <c r="L1049" s="39" t="e">
        <f>IF(E1049="","",IF(Mal!$C$6="","",Mal!$C$6))</f>
        <v>#N/A</v>
      </c>
      <c r="M1049" s="39" t="e">
        <f>IF($E1049="",IF(INDEX(Mal!K$9:K$431,COUNTIF($E$108:$F1048,"")-COUNT($H$108:$H1048)+1,0)=M1048,"",INDEX(Mal!K$9:K$431,COUNTIF($E$108:$F1048,"")-COUNT($H$108:$H1048)+1,0)),"")</f>
        <v>#N/A</v>
      </c>
      <c r="N1049" s="39" t="e">
        <f>IF($E1049="",IF(INDEX(Mal!L$9:L$431,COUNTIF($E$108:$F1048,"")-COUNT($H$108:$H1048)+1,0)=N1048,"",INDEX(Mal!L$9:L$431,COUNTIF($E$108:$F1048,"")-COUNT($H$108:$H1048)+1,0)),"")</f>
        <v>#N/A</v>
      </c>
      <c r="O1049" s="39" t="e">
        <f>IF($E1049="",IF(INDEX(Mal!M$9:M$431,COUNTIF($E$108:$F1048,"")-COUNT($H$108:$H1048)+1,0)=O1048,"",INDEX(Mal!M$9:M$431,COUNTIF($E$108:$F1048,"")-COUNT($H$108:$H1048)+1,0)),"")</f>
        <v>#N/A</v>
      </c>
      <c r="P1049" s="39" t="e">
        <f>IF($E1049="",IF(INDEX(Mal!N$9:N$431,COUNTIF($E$108:$F1048,"")-COUNT($H$108:$H1048)+1,0)=P1048,"",INDEX(Mal!N$9:N$431,COUNTIF($E$108:$F1048,"")-COUNT($H$108:$H1048)+1,0)),"")</f>
        <v>#N/A</v>
      </c>
      <c r="Q1049" s="39" t="e">
        <f>IF($E1049="",IF(INDEX(Mal!O$9:O$431,COUNTIF($E$108:$F1048,"")-COUNT($H$108:$H1048)+1,0)=Q1048,"",INDEX(Mal!O$9:O$431,COUNTIF($E$108:$F1048,"")-COUNT($H$108:$H1048)+1,0)),"")</f>
        <v>#N/A</v>
      </c>
      <c r="R1049" s="39" t="e">
        <f>IF($E1049="",IF(INDEX(Mal!P$9:P$431,COUNTIF($E$108:$F1048,"")-COUNT($H$108:$H1048)+1,0)=R1048,"",INDEX(Mal!P$9:P$431,COUNTIF($E$108:$F1048,"")-COUNT($H$108:$H1048)+1,0)),"")</f>
        <v>#N/A</v>
      </c>
      <c r="S1049" s="39" t="e">
        <f>IF($E1049="",IF(INDEX(Mal!Q$9:Q$431,COUNTIF($E$108:$F1048,"")-COUNT($H$108:$H1048)+1,0)=S1048,"",INDEX(Mal!Q$9:Q$431,COUNTIF($E$108:$F1048,"")-COUNT($H$108:$H1048)+1,0)),"")</f>
        <v>#N/A</v>
      </c>
      <c r="T1049" s="39" t="e">
        <f>IF($E1049="",IF(INDEX(Mal!R$9:R$431,COUNTIF($E$108:$F1048,"")-COUNT($H$108:$H1048)+1,0)=T1048,"",INDEX(Mal!R$9:R$431,COUNTIF($E$108:$F1048,"")-COUNT($H$108:$H1048)+1,0)),"")</f>
        <v>#N/A</v>
      </c>
      <c r="U1049" s="39" t="e">
        <f>IF($E1049="",IF(INDEX(Mal!S$9:S$431,COUNTIF($E$108:$F1048,"")-COUNT($H$108:$H1048)+1,0)=U1048,"",INDEX(Mal!S$9:S$431,COUNTIF($E$108:$F1048,"")-COUNT($H$108:$H1048)+1,0)),"")</f>
        <v>#N/A</v>
      </c>
      <c r="V1049" s="39" t="e">
        <f t="shared" si="56"/>
        <v>#N/A</v>
      </c>
      <c r="W1049" s="39" t="e">
        <f>IF(IF(AND(E1049="",F1049=""),INDEX(Mal!I$9:I$431,(COUNT($H$108:$H1049)-COUNTIF($V$108:$V1049,"")),0),"")="","",IF(AND(E1049="",F1049=""),INDEX(Mal!I$9:I$431,(COUNT($H$108:$H1049)-COUNTIF($V$108:$V1049,"")),0),""))</f>
        <v>#N/A</v>
      </c>
      <c r="X1049" s="39" t="e">
        <f>IF($E1049="",IF(INDEX(Mal!J$9:J$431,COUNTIF($E$108:$F1048,"")-COUNT($H$108:$H1048)+1,0)=X1048,"",INDEX(Mal!J$9:J$431,COUNTIF($E$108:$F1048,"")-COUNT($H$108:$H1048)+1,0)),"")</f>
        <v>#N/A</v>
      </c>
      <c r="Y1049" s="39" t="e">
        <f>IF(AND(Y1048="",$H1049=$H1048),"",IF(VLOOKUP($H1049,Mal!$A$9:$T$431,20,0)='Sales Orders'!Y1048,"",VLOOKUP($H1049,Mal!$A$9:$T$431,20,0)))</f>
        <v>#N/A</v>
      </c>
      <c r="Z1049" s="39" t="e">
        <f t="shared" si="57"/>
        <v>#N/A</v>
      </c>
    </row>
    <row r="1050" spans="1:26">
      <c r="A1050" t="str">
        <f>IFERROR(IF(VLOOKUP(H1050,Mal!$A$9:$A$431,1,0),"","END"),"END")</f>
        <v>END</v>
      </c>
      <c r="B1050" s="39" t="e">
        <f>IF($E1050="",IF(INDEX(Mal!$D$9:$D$431,COUNTIF($E$108:$F1049,"")-COUNT($H$108:$H1049)+1,0)=B1049,"",INDEX(Mal!$D$9:$D$431,COUNTIF($E$108:$F1049,"")-COUNT($H$108:$H1049)+1,0)),"")</f>
        <v>#N/A</v>
      </c>
      <c r="C1050" s="39" t="e">
        <f t="shared" si="58"/>
        <v>#N/A</v>
      </c>
      <c r="D1050" s="39" t="e">
        <f>IF($E1050="",IF(INDEX(Mal!$F$9:$F$431,COUNTIF($E$108:$F1049,"")-COUNT($H$108:$H1049)+1,0)=D1049,"",INDEX(Mal!$F$9:$F$431,COUNTIF($E$108:$F1049,"")-COUNT($H$108:$H1049)+1,0)),"")</f>
        <v>#N/A</v>
      </c>
      <c r="E1050" s="39" t="e">
        <f>IF(AND(E1049="",$H1050=$H1049),"",IF(VLOOKUP(H1050,Mal!$A$9:$B$431,2,0)='Sales Orders'!E1049,"",VLOOKUP($H1050,Mal!$A$9:$B$431,2,0)))</f>
        <v>#N/A</v>
      </c>
      <c r="F1050" s="39" t="e">
        <f>IF($E1050="",IF(INDEX(Mal!$C$9:$C$431,COUNTIF($E$108:$F1049,"")-COUNT($H$108:$H1049)+1,0)=F1049,"",INDEX(Mal!$C$9:$C$431,COUNTIF($E$108:$F1049,"")-COUNT($H$108:$H1049)+1,0)),"")</f>
        <v>#N/A</v>
      </c>
      <c r="G1050" s="39" t="e">
        <f t="shared" si="59"/>
        <v>#N/A</v>
      </c>
      <c r="H1050" s="39">
        <f>IF(COUNTIF(Mal!$A$9:$A$431,'Sales Orders'!H1049)+COUNTIFS(Mal!$A$9:$A$431,H1049,Mal!$B$9:$B$431,"&lt;&gt;")+COUNTIFS(Mal!$A$9:$A$431,H1049,Mal!$C$9:$C$431,"&lt;&gt;")=COUNTIF('Sales Orders'!$H$108:H1049,'Sales Orders'!H1049),'Sales Orders'!H1049+1,'Sales Orders'!H1049)</f>
        <v>2</v>
      </c>
      <c r="I1050" s="39" t="e">
        <f>IF(E1050="","",IF(Mal!$C$5="","",Mal!$C$5))</f>
        <v>#N/A</v>
      </c>
      <c r="J1050" s="39" t="e">
        <f>IF(AND(J1049="",$H1050=$H1049),"",IF(VLOOKUP($H1050,Mal!$A$9:$H$431,7,0)='Sales Orders'!J1049,"",VLOOKUP($H1050,Mal!$A$9:$H$431,7,0)))</f>
        <v>#N/A</v>
      </c>
      <c r="K1050" s="39" t="e">
        <f>IF(AND(K1049="",$H1050=$H1049),"",IF(VLOOKUP($H1050,Mal!$A$9:$H$431,8,0)='Sales Orders'!K1049,"",VLOOKUP($H1050,Mal!$A$9:$H$431,8,0)))</f>
        <v>#N/A</v>
      </c>
      <c r="L1050" s="39" t="e">
        <f>IF(E1050="","",IF(Mal!$C$6="","",Mal!$C$6))</f>
        <v>#N/A</v>
      </c>
      <c r="M1050" s="39" t="e">
        <f>IF($E1050="",IF(INDEX(Mal!K$9:K$431,COUNTIF($E$108:$F1049,"")-COUNT($H$108:$H1049)+1,0)=M1049,"",INDEX(Mal!K$9:K$431,COUNTIF($E$108:$F1049,"")-COUNT($H$108:$H1049)+1,0)),"")</f>
        <v>#N/A</v>
      </c>
      <c r="N1050" s="39" t="e">
        <f>IF($E1050="",IF(INDEX(Mal!L$9:L$431,COUNTIF($E$108:$F1049,"")-COUNT($H$108:$H1049)+1,0)=N1049,"",INDEX(Mal!L$9:L$431,COUNTIF($E$108:$F1049,"")-COUNT($H$108:$H1049)+1,0)),"")</f>
        <v>#N/A</v>
      </c>
      <c r="O1050" s="39" t="e">
        <f>IF($E1050="",IF(INDEX(Mal!M$9:M$431,COUNTIF($E$108:$F1049,"")-COUNT($H$108:$H1049)+1,0)=O1049,"",INDEX(Mal!M$9:M$431,COUNTIF($E$108:$F1049,"")-COUNT($H$108:$H1049)+1,0)),"")</f>
        <v>#N/A</v>
      </c>
      <c r="P1050" s="39" t="e">
        <f>IF($E1050="",IF(INDEX(Mal!N$9:N$431,COUNTIF($E$108:$F1049,"")-COUNT($H$108:$H1049)+1,0)=P1049,"",INDEX(Mal!N$9:N$431,COUNTIF($E$108:$F1049,"")-COUNT($H$108:$H1049)+1,0)),"")</f>
        <v>#N/A</v>
      </c>
      <c r="Q1050" s="39" t="e">
        <f>IF($E1050="",IF(INDEX(Mal!O$9:O$431,COUNTIF($E$108:$F1049,"")-COUNT($H$108:$H1049)+1,0)=Q1049,"",INDEX(Mal!O$9:O$431,COUNTIF($E$108:$F1049,"")-COUNT($H$108:$H1049)+1,0)),"")</f>
        <v>#N/A</v>
      </c>
      <c r="R1050" s="39" t="e">
        <f>IF($E1050="",IF(INDEX(Mal!P$9:P$431,COUNTIF($E$108:$F1049,"")-COUNT($H$108:$H1049)+1,0)=R1049,"",INDEX(Mal!P$9:P$431,COUNTIF($E$108:$F1049,"")-COUNT($H$108:$H1049)+1,0)),"")</f>
        <v>#N/A</v>
      </c>
      <c r="S1050" s="39" t="e">
        <f>IF($E1050="",IF(INDEX(Mal!Q$9:Q$431,COUNTIF($E$108:$F1049,"")-COUNT($H$108:$H1049)+1,0)=S1049,"",INDEX(Mal!Q$9:Q$431,COUNTIF($E$108:$F1049,"")-COUNT($H$108:$H1049)+1,0)),"")</f>
        <v>#N/A</v>
      </c>
      <c r="T1050" s="39" t="e">
        <f>IF($E1050="",IF(INDEX(Mal!R$9:R$431,COUNTIF($E$108:$F1049,"")-COUNT($H$108:$H1049)+1,0)=T1049,"",INDEX(Mal!R$9:R$431,COUNTIF($E$108:$F1049,"")-COUNT($H$108:$H1049)+1,0)),"")</f>
        <v>#N/A</v>
      </c>
      <c r="U1050" s="39" t="e">
        <f>IF($E1050="",IF(INDEX(Mal!S$9:S$431,COUNTIF($E$108:$F1049,"")-COUNT($H$108:$H1049)+1,0)=U1049,"",INDEX(Mal!S$9:S$431,COUNTIF($E$108:$F1049,"")-COUNT($H$108:$H1049)+1,0)),"")</f>
        <v>#N/A</v>
      </c>
      <c r="V1050" s="39" t="e">
        <f t="shared" si="56"/>
        <v>#N/A</v>
      </c>
      <c r="W1050" s="39" t="e">
        <f>IF(IF(AND(E1050="",F1050=""),INDEX(Mal!I$9:I$431,(COUNT($H$108:$H1050)-COUNTIF($V$108:$V1050,"")),0),"")="","",IF(AND(E1050="",F1050=""),INDEX(Mal!I$9:I$431,(COUNT($H$108:$H1050)-COUNTIF($V$108:$V1050,"")),0),""))</f>
        <v>#N/A</v>
      </c>
      <c r="X1050" s="39" t="e">
        <f>IF($E1050="",IF(INDEX(Mal!J$9:J$431,COUNTIF($E$108:$F1049,"")-COUNT($H$108:$H1049)+1,0)=X1049,"",INDEX(Mal!J$9:J$431,COUNTIF($E$108:$F1049,"")-COUNT($H$108:$H1049)+1,0)),"")</f>
        <v>#N/A</v>
      </c>
      <c r="Y1050" s="39" t="e">
        <f>IF(AND(Y1049="",$H1050=$H1049),"",IF(VLOOKUP($H1050,Mal!$A$9:$T$431,20,0)='Sales Orders'!Y1049,"",VLOOKUP($H1050,Mal!$A$9:$T$431,20,0)))</f>
        <v>#N/A</v>
      </c>
      <c r="Z1050" s="39" t="e">
        <f t="shared" si="57"/>
        <v>#N/A</v>
      </c>
    </row>
    <row r="1051" spans="1:26">
      <c r="A1051" t="str">
        <f>IFERROR(IF(VLOOKUP(H1051,Mal!$A$9:$A$431,1,0),"","END"),"END")</f>
        <v>END</v>
      </c>
      <c r="B1051" s="39" t="e">
        <f>IF($E1051="",IF(INDEX(Mal!$D$9:$D$431,COUNTIF($E$108:$F1050,"")-COUNT($H$108:$H1050)+1,0)=B1050,"",INDEX(Mal!$D$9:$D$431,COUNTIF($E$108:$F1050,"")-COUNT($H$108:$H1050)+1,0)),"")</f>
        <v>#N/A</v>
      </c>
      <c r="C1051" s="39" t="e">
        <f t="shared" si="58"/>
        <v>#N/A</v>
      </c>
      <c r="D1051" s="39" t="e">
        <f>IF($E1051="",IF(INDEX(Mal!$F$9:$F$431,COUNTIF($E$108:$F1050,"")-COUNT($H$108:$H1050)+1,0)=D1050,"",INDEX(Mal!$F$9:$F$431,COUNTIF($E$108:$F1050,"")-COUNT($H$108:$H1050)+1,0)),"")</f>
        <v>#N/A</v>
      </c>
      <c r="E1051" s="39" t="e">
        <f>IF(AND(E1050="",$H1051=$H1050),"",IF(VLOOKUP(H1051,Mal!$A$9:$B$431,2,0)='Sales Orders'!E1050,"",VLOOKUP($H1051,Mal!$A$9:$B$431,2,0)))</f>
        <v>#N/A</v>
      </c>
      <c r="F1051" s="39" t="e">
        <f>IF($E1051="",IF(INDEX(Mal!$C$9:$C$431,COUNTIF($E$108:$F1050,"")-COUNT($H$108:$H1050)+1,0)=F1050,"",INDEX(Mal!$C$9:$C$431,COUNTIF($E$108:$F1050,"")-COUNT($H$108:$H1050)+1,0)),"")</f>
        <v>#N/A</v>
      </c>
      <c r="G1051" s="39" t="e">
        <f t="shared" si="59"/>
        <v>#N/A</v>
      </c>
      <c r="H1051" s="39">
        <f>IF(COUNTIF(Mal!$A$9:$A$431,'Sales Orders'!H1050)+COUNTIFS(Mal!$A$9:$A$431,H1050,Mal!$B$9:$B$431,"&lt;&gt;")+COUNTIFS(Mal!$A$9:$A$431,H1050,Mal!$C$9:$C$431,"&lt;&gt;")=COUNTIF('Sales Orders'!$H$108:H1050,'Sales Orders'!H1050),'Sales Orders'!H1050+1,'Sales Orders'!H1050)</f>
        <v>2</v>
      </c>
      <c r="I1051" s="39" t="e">
        <f>IF(E1051="","",IF(Mal!$C$5="","",Mal!$C$5))</f>
        <v>#N/A</v>
      </c>
      <c r="J1051" s="39" t="e">
        <f>IF(AND(J1050="",$H1051=$H1050),"",IF(VLOOKUP($H1051,Mal!$A$9:$H$431,7,0)='Sales Orders'!J1050,"",VLOOKUP($H1051,Mal!$A$9:$H$431,7,0)))</f>
        <v>#N/A</v>
      </c>
      <c r="K1051" s="39" t="e">
        <f>IF(AND(K1050="",$H1051=$H1050),"",IF(VLOOKUP($H1051,Mal!$A$9:$H$431,8,0)='Sales Orders'!K1050,"",VLOOKUP($H1051,Mal!$A$9:$H$431,8,0)))</f>
        <v>#N/A</v>
      </c>
      <c r="L1051" s="39" t="e">
        <f>IF(E1051="","",IF(Mal!$C$6="","",Mal!$C$6))</f>
        <v>#N/A</v>
      </c>
      <c r="M1051" s="39" t="e">
        <f>IF($E1051="",IF(INDEX(Mal!K$9:K$431,COUNTIF($E$108:$F1050,"")-COUNT($H$108:$H1050)+1,0)=M1050,"",INDEX(Mal!K$9:K$431,COUNTIF($E$108:$F1050,"")-COUNT($H$108:$H1050)+1,0)),"")</f>
        <v>#N/A</v>
      </c>
      <c r="N1051" s="39" t="e">
        <f>IF($E1051="",IF(INDEX(Mal!L$9:L$431,COUNTIF($E$108:$F1050,"")-COUNT($H$108:$H1050)+1,0)=N1050,"",INDEX(Mal!L$9:L$431,COUNTIF($E$108:$F1050,"")-COUNT($H$108:$H1050)+1,0)),"")</f>
        <v>#N/A</v>
      </c>
      <c r="O1051" s="39" t="e">
        <f>IF($E1051="",IF(INDEX(Mal!M$9:M$431,COUNTIF($E$108:$F1050,"")-COUNT($H$108:$H1050)+1,0)=O1050,"",INDEX(Mal!M$9:M$431,COUNTIF($E$108:$F1050,"")-COUNT($H$108:$H1050)+1,0)),"")</f>
        <v>#N/A</v>
      </c>
      <c r="P1051" s="39" t="e">
        <f>IF($E1051="",IF(INDEX(Mal!N$9:N$431,COUNTIF($E$108:$F1050,"")-COUNT($H$108:$H1050)+1,0)=P1050,"",INDEX(Mal!N$9:N$431,COUNTIF($E$108:$F1050,"")-COUNT($H$108:$H1050)+1,0)),"")</f>
        <v>#N/A</v>
      </c>
      <c r="Q1051" s="39" t="e">
        <f>IF($E1051="",IF(INDEX(Mal!O$9:O$431,COUNTIF($E$108:$F1050,"")-COUNT($H$108:$H1050)+1,0)=Q1050,"",INDEX(Mal!O$9:O$431,COUNTIF($E$108:$F1050,"")-COUNT($H$108:$H1050)+1,0)),"")</f>
        <v>#N/A</v>
      </c>
      <c r="R1051" s="39" t="e">
        <f>IF($E1051="",IF(INDEX(Mal!P$9:P$431,COUNTIF($E$108:$F1050,"")-COUNT($H$108:$H1050)+1,0)=R1050,"",INDEX(Mal!P$9:P$431,COUNTIF($E$108:$F1050,"")-COUNT($H$108:$H1050)+1,0)),"")</f>
        <v>#N/A</v>
      </c>
      <c r="S1051" s="39" t="e">
        <f>IF($E1051="",IF(INDEX(Mal!Q$9:Q$431,COUNTIF($E$108:$F1050,"")-COUNT($H$108:$H1050)+1,0)=S1050,"",INDEX(Mal!Q$9:Q$431,COUNTIF($E$108:$F1050,"")-COUNT($H$108:$H1050)+1,0)),"")</f>
        <v>#N/A</v>
      </c>
      <c r="T1051" s="39" t="e">
        <f>IF($E1051="",IF(INDEX(Mal!R$9:R$431,COUNTIF($E$108:$F1050,"")-COUNT($H$108:$H1050)+1,0)=T1050,"",INDEX(Mal!R$9:R$431,COUNTIF($E$108:$F1050,"")-COUNT($H$108:$H1050)+1,0)),"")</f>
        <v>#N/A</v>
      </c>
      <c r="U1051" s="39" t="e">
        <f>IF($E1051="",IF(INDEX(Mal!S$9:S$431,COUNTIF($E$108:$F1050,"")-COUNT($H$108:$H1050)+1,0)=U1050,"",INDEX(Mal!S$9:S$431,COUNTIF($E$108:$F1050,"")-COUNT($H$108:$H1050)+1,0)),"")</f>
        <v>#N/A</v>
      </c>
      <c r="V1051" s="39" t="e">
        <f t="shared" si="56"/>
        <v>#N/A</v>
      </c>
      <c r="W1051" s="39" t="e">
        <f>IF(IF(AND(E1051="",F1051=""),INDEX(Mal!I$9:I$431,(COUNT($H$108:$H1051)-COUNTIF($V$108:$V1051,"")),0),"")="","",IF(AND(E1051="",F1051=""),INDEX(Mal!I$9:I$431,(COUNT($H$108:$H1051)-COUNTIF($V$108:$V1051,"")),0),""))</f>
        <v>#N/A</v>
      </c>
      <c r="X1051" s="39" t="e">
        <f>IF($E1051="",IF(INDEX(Mal!J$9:J$431,COUNTIF($E$108:$F1050,"")-COUNT($H$108:$H1050)+1,0)=X1050,"",INDEX(Mal!J$9:J$431,COUNTIF($E$108:$F1050,"")-COUNT($H$108:$H1050)+1,0)),"")</f>
        <v>#N/A</v>
      </c>
      <c r="Y1051" s="39" t="e">
        <f>IF(AND(Y1050="",$H1051=$H1050),"",IF(VLOOKUP($H1051,Mal!$A$9:$T$431,20,0)='Sales Orders'!Y1050,"",VLOOKUP($H1051,Mal!$A$9:$T$431,20,0)))</f>
        <v>#N/A</v>
      </c>
      <c r="Z1051" s="39" t="e">
        <f t="shared" si="57"/>
        <v>#N/A</v>
      </c>
    </row>
    <row r="1052" spans="1:26">
      <c r="A1052" t="str">
        <f>IFERROR(IF(VLOOKUP(H1052,Mal!$A$9:$A$431,1,0),"","END"),"END")</f>
        <v>END</v>
      </c>
      <c r="B1052" s="39" t="e">
        <f>IF($E1052="",IF(INDEX(Mal!$D$9:$D$431,COUNTIF($E$108:$F1051,"")-COUNT($H$108:$H1051)+1,0)=B1051,"",INDEX(Mal!$D$9:$D$431,COUNTIF($E$108:$F1051,"")-COUNT($H$108:$H1051)+1,0)),"")</f>
        <v>#N/A</v>
      </c>
      <c r="C1052" s="39" t="e">
        <f t="shared" si="58"/>
        <v>#N/A</v>
      </c>
      <c r="D1052" s="39" t="e">
        <f>IF($E1052="",IF(INDEX(Mal!$F$9:$F$431,COUNTIF($E$108:$F1051,"")-COUNT($H$108:$H1051)+1,0)=D1051,"",INDEX(Mal!$F$9:$F$431,COUNTIF($E$108:$F1051,"")-COUNT($H$108:$H1051)+1,0)),"")</f>
        <v>#N/A</v>
      </c>
      <c r="E1052" s="39" t="e">
        <f>IF(AND(E1051="",$H1052=$H1051),"",IF(VLOOKUP(H1052,Mal!$A$9:$B$431,2,0)='Sales Orders'!E1051,"",VLOOKUP($H1052,Mal!$A$9:$B$431,2,0)))</f>
        <v>#N/A</v>
      </c>
      <c r="F1052" s="39" t="e">
        <f>IF($E1052="",IF(INDEX(Mal!$C$9:$C$431,COUNTIF($E$108:$F1051,"")-COUNT($H$108:$H1051)+1,0)=F1051,"",INDEX(Mal!$C$9:$C$431,COUNTIF($E$108:$F1051,"")-COUNT($H$108:$H1051)+1,0)),"")</f>
        <v>#N/A</v>
      </c>
      <c r="G1052" s="39" t="e">
        <f t="shared" si="59"/>
        <v>#N/A</v>
      </c>
      <c r="H1052" s="39">
        <f>IF(COUNTIF(Mal!$A$9:$A$431,'Sales Orders'!H1051)+COUNTIFS(Mal!$A$9:$A$431,H1051,Mal!$B$9:$B$431,"&lt;&gt;")+COUNTIFS(Mal!$A$9:$A$431,H1051,Mal!$C$9:$C$431,"&lt;&gt;")=COUNTIF('Sales Orders'!$H$108:H1051,'Sales Orders'!H1051),'Sales Orders'!H1051+1,'Sales Orders'!H1051)</f>
        <v>2</v>
      </c>
      <c r="I1052" s="39" t="e">
        <f>IF(E1052="","",IF(Mal!$C$5="","",Mal!$C$5))</f>
        <v>#N/A</v>
      </c>
      <c r="J1052" s="39" t="e">
        <f>IF(AND(J1051="",$H1052=$H1051),"",IF(VLOOKUP($H1052,Mal!$A$9:$H$431,7,0)='Sales Orders'!J1051,"",VLOOKUP($H1052,Mal!$A$9:$H$431,7,0)))</f>
        <v>#N/A</v>
      </c>
      <c r="K1052" s="39" t="e">
        <f>IF(AND(K1051="",$H1052=$H1051),"",IF(VLOOKUP($H1052,Mal!$A$9:$H$431,8,0)='Sales Orders'!K1051,"",VLOOKUP($H1052,Mal!$A$9:$H$431,8,0)))</f>
        <v>#N/A</v>
      </c>
      <c r="L1052" s="39" t="e">
        <f>IF(E1052="","",IF(Mal!$C$6="","",Mal!$C$6))</f>
        <v>#N/A</v>
      </c>
      <c r="M1052" s="39" t="e">
        <f>IF($E1052="",IF(INDEX(Mal!K$9:K$431,COUNTIF($E$108:$F1051,"")-COUNT($H$108:$H1051)+1,0)=M1051,"",INDEX(Mal!K$9:K$431,COUNTIF($E$108:$F1051,"")-COUNT($H$108:$H1051)+1,0)),"")</f>
        <v>#N/A</v>
      </c>
      <c r="N1052" s="39" t="e">
        <f>IF($E1052="",IF(INDEX(Mal!L$9:L$431,COUNTIF($E$108:$F1051,"")-COUNT($H$108:$H1051)+1,0)=N1051,"",INDEX(Mal!L$9:L$431,COUNTIF($E$108:$F1051,"")-COUNT($H$108:$H1051)+1,0)),"")</f>
        <v>#N/A</v>
      </c>
      <c r="O1052" s="39" t="e">
        <f>IF($E1052="",IF(INDEX(Mal!M$9:M$431,COUNTIF($E$108:$F1051,"")-COUNT($H$108:$H1051)+1,0)=O1051,"",INDEX(Mal!M$9:M$431,COUNTIF($E$108:$F1051,"")-COUNT($H$108:$H1051)+1,0)),"")</f>
        <v>#N/A</v>
      </c>
      <c r="P1052" s="39" t="e">
        <f>IF($E1052="",IF(INDEX(Mal!N$9:N$431,COUNTIF($E$108:$F1051,"")-COUNT($H$108:$H1051)+1,0)=P1051,"",INDEX(Mal!N$9:N$431,COUNTIF($E$108:$F1051,"")-COUNT($H$108:$H1051)+1,0)),"")</f>
        <v>#N/A</v>
      </c>
      <c r="Q1052" s="39" t="e">
        <f>IF($E1052="",IF(INDEX(Mal!O$9:O$431,COUNTIF($E$108:$F1051,"")-COUNT($H$108:$H1051)+1,0)=Q1051,"",INDEX(Mal!O$9:O$431,COUNTIF($E$108:$F1051,"")-COUNT($H$108:$H1051)+1,0)),"")</f>
        <v>#N/A</v>
      </c>
      <c r="R1052" s="39" t="e">
        <f>IF($E1052="",IF(INDEX(Mal!P$9:P$431,COUNTIF($E$108:$F1051,"")-COUNT($H$108:$H1051)+1,0)=R1051,"",INDEX(Mal!P$9:P$431,COUNTIF($E$108:$F1051,"")-COUNT($H$108:$H1051)+1,0)),"")</f>
        <v>#N/A</v>
      </c>
      <c r="S1052" s="39" t="e">
        <f>IF($E1052="",IF(INDEX(Mal!Q$9:Q$431,COUNTIF($E$108:$F1051,"")-COUNT($H$108:$H1051)+1,0)=S1051,"",INDEX(Mal!Q$9:Q$431,COUNTIF($E$108:$F1051,"")-COUNT($H$108:$H1051)+1,0)),"")</f>
        <v>#N/A</v>
      </c>
      <c r="T1052" s="39" t="e">
        <f>IF($E1052="",IF(INDEX(Mal!R$9:R$431,COUNTIF($E$108:$F1051,"")-COUNT($H$108:$H1051)+1,0)=T1051,"",INDEX(Mal!R$9:R$431,COUNTIF($E$108:$F1051,"")-COUNT($H$108:$H1051)+1,0)),"")</f>
        <v>#N/A</v>
      </c>
      <c r="U1052" s="39" t="e">
        <f>IF($E1052="",IF(INDEX(Mal!S$9:S$431,COUNTIF($E$108:$F1051,"")-COUNT($H$108:$H1051)+1,0)=U1051,"",INDEX(Mal!S$9:S$431,COUNTIF($E$108:$F1051,"")-COUNT($H$108:$H1051)+1,0)),"")</f>
        <v>#N/A</v>
      </c>
      <c r="V1052" s="39" t="e">
        <f t="shared" si="56"/>
        <v>#N/A</v>
      </c>
      <c r="W1052" s="39" t="e">
        <f>IF(IF(AND(E1052="",F1052=""),INDEX(Mal!I$9:I$431,(COUNT($H$108:$H1052)-COUNTIF($V$108:$V1052,"")),0),"")="","",IF(AND(E1052="",F1052=""),INDEX(Mal!I$9:I$431,(COUNT($H$108:$H1052)-COUNTIF($V$108:$V1052,"")),0),""))</f>
        <v>#N/A</v>
      </c>
      <c r="X1052" s="39" t="e">
        <f>IF($E1052="",IF(INDEX(Mal!J$9:J$431,COUNTIF($E$108:$F1051,"")-COUNT($H$108:$H1051)+1,0)=X1051,"",INDEX(Mal!J$9:J$431,COUNTIF($E$108:$F1051,"")-COUNT($H$108:$H1051)+1,0)),"")</f>
        <v>#N/A</v>
      </c>
      <c r="Y1052" s="39" t="e">
        <f>IF(AND(Y1051="",$H1052=$H1051),"",IF(VLOOKUP($H1052,Mal!$A$9:$T$431,20,0)='Sales Orders'!Y1051,"",VLOOKUP($H1052,Mal!$A$9:$T$431,20,0)))</f>
        <v>#N/A</v>
      </c>
      <c r="Z1052" s="39" t="e">
        <f t="shared" si="57"/>
        <v>#N/A</v>
      </c>
    </row>
    <row r="1053" spans="1:26">
      <c r="A1053" t="str">
        <f>IFERROR(IF(VLOOKUP(H1053,Mal!$A$9:$A$431,1,0),"","END"),"END")</f>
        <v>END</v>
      </c>
      <c r="B1053" s="39" t="e">
        <f>IF($E1053="",IF(INDEX(Mal!$D$9:$D$431,COUNTIF($E$108:$F1052,"")-COUNT($H$108:$H1052)+1,0)=B1052,"",INDEX(Mal!$D$9:$D$431,COUNTIF($E$108:$F1052,"")-COUNT($H$108:$H1052)+1,0)),"")</f>
        <v>#N/A</v>
      </c>
      <c r="C1053" s="39" t="e">
        <f t="shared" si="58"/>
        <v>#N/A</v>
      </c>
      <c r="D1053" s="39" t="e">
        <f>IF($E1053="",IF(INDEX(Mal!$F$9:$F$431,COUNTIF($E$108:$F1052,"")-COUNT($H$108:$H1052)+1,0)=D1052,"",INDEX(Mal!$F$9:$F$431,COUNTIF($E$108:$F1052,"")-COUNT($H$108:$H1052)+1,0)),"")</f>
        <v>#N/A</v>
      </c>
      <c r="E1053" s="39" t="e">
        <f>IF(AND(E1052="",$H1053=$H1052),"",IF(VLOOKUP(H1053,Mal!$A$9:$B$431,2,0)='Sales Orders'!E1052,"",VLOOKUP($H1053,Mal!$A$9:$B$431,2,0)))</f>
        <v>#N/A</v>
      </c>
      <c r="F1053" s="39" t="e">
        <f>IF($E1053="",IF(INDEX(Mal!$C$9:$C$431,COUNTIF($E$108:$F1052,"")-COUNT($H$108:$H1052)+1,0)=F1052,"",INDEX(Mal!$C$9:$C$431,COUNTIF($E$108:$F1052,"")-COUNT($H$108:$H1052)+1,0)),"")</f>
        <v>#N/A</v>
      </c>
      <c r="G1053" s="39" t="e">
        <f t="shared" si="59"/>
        <v>#N/A</v>
      </c>
      <c r="H1053" s="39">
        <f>IF(COUNTIF(Mal!$A$9:$A$431,'Sales Orders'!H1052)+COUNTIFS(Mal!$A$9:$A$431,H1052,Mal!$B$9:$B$431,"&lt;&gt;")+COUNTIFS(Mal!$A$9:$A$431,H1052,Mal!$C$9:$C$431,"&lt;&gt;")=COUNTIF('Sales Orders'!$H$108:H1052,'Sales Orders'!H1052),'Sales Orders'!H1052+1,'Sales Orders'!H1052)</f>
        <v>2</v>
      </c>
      <c r="I1053" s="39" t="e">
        <f>IF(E1053="","",IF(Mal!$C$5="","",Mal!$C$5))</f>
        <v>#N/A</v>
      </c>
      <c r="J1053" s="39" t="e">
        <f>IF(AND(J1052="",$H1053=$H1052),"",IF(VLOOKUP($H1053,Mal!$A$9:$H$431,7,0)='Sales Orders'!J1052,"",VLOOKUP($H1053,Mal!$A$9:$H$431,7,0)))</f>
        <v>#N/A</v>
      </c>
      <c r="K1053" s="39" t="e">
        <f>IF(AND(K1052="",$H1053=$H1052),"",IF(VLOOKUP($H1053,Mal!$A$9:$H$431,8,0)='Sales Orders'!K1052,"",VLOOKUP($H1053,Mal!$A$9:$H$431,8,0)))</f>
        <v>#N/A</v>
      </c>
      <c r="L1053" s="39" t="e">
        <f>IF(E1053="","",IF(Mal!$C$6="","",Mal!$C$6))</f>
        <v>#N/A</v>
      </c>
      <c r="M1053" s="39" t="e">
        <f>IF($E1053="",IF(INDEX(Mal!K$9:K$431,COUNTIF($E$108:$F1052,"")-COUNT($H$108:$H1052)+1,0)=M1052,"",INDEX(Mal!K$9:K$431,COUNTIF($E$108:$F1052,"")-COUNT($H$108:$H1052)+1,0)),"")</f>
        <v>#N/A</v>
      </c>
      <c r="N1053" s="39" t="e">
        <f>IF($E1053="",IF(INDEX(Mal!L$9:L$431,COUNTIF($E$108:$F1052,"")-COUNT($H$108:$H1052)+1,0)=N1052,"",INDEX(Mal!L$9:L$431,COUNTIF($E$108:$F1052,"")-COUNT($H$108:$H1052)+1,0)),"")</f>
        <v>#N/A</v>
      </c>
      <c r="O1053" s="39" t="e">
        <f>IF($E1053="",IF(INDEX(Mal!M$9:M$431,COUNTIF($E$108:$F1052,"")-COUNT($H$108:$H1052)+1,0)=O1052,"",INDEX(Mal!M$9:M$431,COUNTIF($E$108:$F1052,"")-COUNT($H$108:$H1052)+1,0)),"")</f>
        <v>#N/A</v>
      </c>
      <c r="P1053" s="39" t="e">
        <f>IF($E1053="",IF(INDEX(Mal!N$9:N$431,COUNTIF($E$108:$F1052,"")-COUNT($H$108:$H1052)+1,0)=P1052,"",INDEX(Mal!N$9:N$431,COUNTIF($E$108:$F1052,"")-COUNT($H$108:$H1052)+1,0)),"")</f>
        <v>#N/A</v>
      </c>
      <c r="Q1053" s="39" t="e">
        <f>IF($E1053="",IF(INDEX(Mal!O$9:O$431,COUNTIF($E$108:$F1052,"")-COUNT($H$108:$H1052)+1,0)=Q1052,"",INDEX(Mal!O$9:O$431,COUNTIF($E$108:$F1052,"")-COUNT($H$108:$H1052)+1,0)),"")</f>
        <v>#N/A</v>
      </c>
      <c r="R1053" s="39" t="e">
        <f>IF($E1053="",IF(INDEX(Mal!P$9:P$431,COUNTIF($E$108:$F1052,"")-COUNT($H$108:$H1052)+1,0)=R1052,"",INDEX(Mal!P$9:P$431,COUNTIF($E$108:$F1052,"")-COUNT($H$108:$H1052)+1,0)),"")</f>
        <v>#N/A</v>
      </c>
      <c r="S1053" s="39" t="e">
        <f>IF($E1053="",IF(INDEX(Mal!Q$9:Q$431,COUNTIF($E$108:$F1052,"")-COUNT($H$108:$H1052)+1,0)=S1052,"",INDEX(Mal!Q$9:Q$431,COUNTIF($E$108:$F1052,"")-COUNT($H$108:$H1052)+1,0)),"")</f>
        <v>#N/A</v>
      </c>
      <c r="T1053" s="39" t="e">
        <f>IF($E1053="",IF(INDEX(Mal!R$9:R$431,COUNTIF($E$108:$F1052,"")-COUNT($H$108:$H1052)+1,0)=T1052,"",INDEX(Mal!R$9:R$431,COUNTIF($E$108:$F1052,"")-COUNT($H$108:$H1052)+1,0)),"")</f>
        <v>#N/A</v>
      </c>
      <c r="U1053" s="39" t="e">
        <f>IF($E1053="",IF(INDEX(Mal!S$9:S$431,COUNTIF($E$108:$F1052,"")-COUNT($H$108:$H1052)+1,0)=U1052,"",INDEX(Mal!S$9:S$431,COUNTIF($E$108:$F1052,"")-COUNT($H$108:$H1052)+1,0)),"")</f>
        <v>#N/A</v>
      </c>
      <c r="V1053" s="39" t="e">
        <f t="shared" si="56"/>
        <v>#N/A</v>
      </c>
      <c r="W1053" s="39" t="e">
        <f>IF(IF(AND(E1053="",F1053=""),INDEX(Mal!I$9:I$431,(COUNT($H$108:$H1053)-COUNTIF($V$108:$V1053,"")),0),"")="","",IF(AND(E1053="",F1053=""),INDEX(Mal!I$9:I$431,(COUNT($H$108:$H1053)-COUNTIF($V$108:$V1053,"")),0),""))</f>
        <v>#N/A</v>
      </c>
      <c r="X1053" s="39" t="e">
        <f>IF($E1053="",IF(INDEX(Mal!J$9:J$431,COUNTIF($E$108:$F1052,"")-COUNT($H$108:$H1052)+1,0)=X1052,"",INDEX(Mal!J$9:J$431,COUNTIF($E$108:$F1052,"")-COUNT($H$108:$H1052)+1,0)),"")</f>
        <v>#N/A</v>
      </c>
      <c r="Y1053" s="39" t="e">
        <f>IF(AND(Y1052="",$H1053=$H1052),"",IF(VLOOKUP($H1053,Mal!$A$9:$T$431,20,0)='Sales Orders'!Y1052,"",VLOOKUP($H1053,Mal!$A$9:$T$431,20,0)))</f>
        <v>#N/A</v>
      </c>
      <c r="Z1053" s="39" t="e">
        <f t="shared" si="57"/>
        <v>#N/A</v>
      </c>
    </row>
    <row r="1054" spans="1:26">
      <c r="A1054" t="str">
        <f>IFERROR(IF(VLOOKUP(H1054,Mal!$A$9:$A$431,1,0),"","END"),"END")</f>
        <v>END</v>
      </c>
      <c r="B1054" s="39" t="e">
        <f>IF($E1054="",IF(INDEX(Mal!$D$9:$D$431,COUNTIF($E$108:$F1053,"")-COUNT($H$108:$H1053)+1,0)=B1053,"",INDEX(Mal!$D$9:$D$431,COUNTIF($E$108:$F1053,"")-COUNT($H$108:$H1053)+1,0)),"")</f>
        <v>#N/A</v>
      </c>
      <c r="C1054" s="39" t="e">
        <f t="shared" si="58"/>
        <v>#N/A</v>
      </c>
      <c r="D1054" s="39" t="e">
        <f>IF($E1054="",IF(INDEX(Mal!$F$9:$F$431,COUNTIF($E$108:$F1053,"")-COUNT($H$108:$H1053)+1,0)=D1053,"",INDEX(Mal!$F$9:$F$431,COUNTIF($E$108:$F1053,"")-COUNT($H$108:$H1053)+1,0)),"")</f>
        <v>#N/A</v>
      </c>
      <c r="E1054" s="39" t="e">
        <f>IF(AND(E1053="",$H1054=$H1053),"",IF(VLOOKUP(H1054,Mal!$A$9:$B$431,2,0)='Sales Orders'!E1053,"",VLOOKUP($H1054,Mal!$A$9:$B$431,2,0)))</f>
        <v>#N/A</v>
      </c>
      <c r="F1054" s="39" t="e">
        <f>IF($E1054="",IF(INDEX(Mal!$C$9:$C$431,COUNTIF($E$108:$F1053,"")-COUNT($H$108:$H1053)+1,0)=F1053,"",INDEX(Mal!$C$9:$C$431,COUNTIF($E$108:$F1053,"")-COUNT($H$108:$H1053)+1,0)),"")</f>
        <v>#N/A</v>
      </c>
      <c r="G1054" s="39" t="e">
        <f t="shared" si="59"/>
        <v>#N/A</v>
      </c>
      <c r="H1054" s="39">
        <f>IF(COUNTIF(Mal!$A$9:$A$431,'Sales Orders'!H1053)+COUNTIFS(Mal!$A$9:$A$431,H1053,Mal!$B$9:$B$431,"&lt;&gt;")+COUNTIFS(Mal!$A$9:$A$431,H1053,Mal!$C$9:$C$431,"&lt;&gt;")=COUNTIF('Sales Orders'!$H$108:H1053,'Sales Orders'!H1053),'Sales Orders'!H1053+1,'Sales Orders'!H1053)</f>
        <v>2</v>
      </c>
      <c r="I1054" s="39" t="e">
        <f>IF(E1054="","",IF(Mal!$C$5="","",Mal!$C$5))</f>
        <v>#N/A</v>
      </c>
      <c r="J1054" s="39" t="e">
        <f>IF(AND(J1053="",$H1054=$H1053),"",IF(VLOOKUP($H1054,Mal!$A$9:$H$431,7,0)='Sales Orders'!J1053,"",VLOOKUP($H1054,Mal!$A$9:$H$431,7,0)))</f>
        <v>#N/A</v>
      </c>
      <c r="K1054" s="39" t="e">
        <f>IF(AND(K1053="",$H1054=$H1053),"",IF(VLOOKUP($H1054,Mal!$A$9:$H$431,8,0)='Sales Orders'!K1053,"",VLOOKUP($H1054,Mal!$A$9:$H$431,8,0)))</f>
        <v>#N/A</v>
      </c>
      <c r="L1054" s="39" t="e">
        <f>IF(E1054="","",IF(Mal!$C$6="","",Mal!$C$6))</f>
        <v>#N/A</v>
      </c>
      <c r="M1054" s="39" t="e">
        <f>IF($E1054="",IF(INDEX(Mal!K$9:K$431,COUNTIF($E$108:$F1053,"")-COUNT($H$108:$H1053)+1,0)=M1053,"",INDEX(Mal!K$9:K$431,COUNTIF($E$108:$F1053,"")-COUNT($H$108:$H1053)+1,0)),"")</f>
        <v>#N/A</v>
      </c>
      <c r="N1054" s="39" t="e">
        <f>IF($E1054="",IF(INDEX(Mal!L$9:L$431,COUNTIF($E$108:$F1053,"")-COUNT($H$108:$H1053)+1,0)=N1053,"",INDEX(Mal!L$9:L$431,COUNTIF($E$108:$F1053,"")-COUNT($H$108:$H1053)+1,0)),"")</f>
        <v>#N/A</v>
      </c>
      <c r="O1054" s="39" t="e">
        <f>IF($E1054="",IF(INDEX(Mal!M$9:M$431,COUNTIF($E$108:$F1053,"")-COUNT($H$108:$H1053)+1,0)=O1053,"",INDEX(Mal!M$9:M$431,COUNTIF($E$108:$F1053,"")-COUNT($H$108:$H1053)+1,0)),"")</f>
        <v>#N/A</v>
      </c>
      <c r="P1054" s="39" t="e">
        <f>IF($E1054="",IF(INDEX(Mal!N$9:N$431,COUNTIF($E$108:$F1053,"")-COUNT($H$108:$H1053)+1,0)=P1053,"",INDEX(Mal!N$9:N$431,COUNTIF($E$108:$F1053,"")-COUNT($H$108:$H1053)+1,0)),"")</f>
        <v>#N/A</v>
      </c>
      <c r="Q1054" s="39" t="e">
        <f>IF($E1054="",IF(INDEX(Mal!O$9:O$431,COUNTIF($E$108:$F1053,"")-COUNT($H$108:$H1053)+1,0)=Q1053,"",INDEX(Mal!O$9:O$431,COUNTIF($E$108:$F1053,"")-COUNT($H$108:$H1053)+1,0)),"")</f>
        <v>#N/A</v>
      </c>
      <c r="R1054" s="39" t="e">
        <f>IF($E1054="",IF(INDEX(Mal!P$9:P$431,COUNTIF($E$108:$F1053,"")-COUNT($H$108:$H1053)+1,0)=R1053,"",INDEX(Mal!P$9:P$431,COUNTIF($E$108:$F1053,"")-COUNT($H$108:$H1053)+1,0)),"")</f>
        <v>#N/A</v>
      </c>
      <c r="S1054" s="39" t="e">
        <f>IF($E1054="",IF(INDEX(Mal!Q$9:Q$431,COUNTIF($E$108:$F1053,"")-COUNT($H$108:$H1053)+1,0)=S1053,"",INDEX(Mal!Q$9:Q$431,COUNTIF($E$108:$F1053,"")-COUNT($H$108:$H1053)+1,0)),"")</f>
        <v>#N/A</v>
      </c>
      <c r="T1054" s="39" t="e">
        <f>IF($E1054="",IF(INDEX(Mal!R$9:R$431,COUNTIF($E$108:$F1053,"")-COUNT($H$108:$H1053)+1,0)=T1053,"",INDEX(Mal!R$9:R$431,COUNTIF($E$108:$F1053,"")-COUNT($H$108:$H1053)+1,0)),"")</f>
        <v>#N/A</v>
      </c>
      <c r="U1054" s="39" t="e">
        <f>IF($E1054="",IF(INDEX(Mal!S$9:S$431,COUNTIF($E$108:$F1053,"")-COUNT($H$108:$H1053)+1,0)=U1053,"",INDEX(Mal!S$9:S$431,COUNTIF($E$108:$F1053,"")-COUNT($H$108:$H1053)+1,0)),"")</f>
        <v>#N/A</v>
      </c>
      <c r="V1054" s="39" t="e">
        <f t="shared" si="56"/>
        <v>#N/A</v>
      </c>
      <c r="W1054" s="39" t="e">
        <f>IF(IF(AND(E1054="",F1054=""),INDEX(Mal!I$9:I$431,(COUNT($H$108:$H1054)-COUNTIF($V$108:$V1054,"")),0),"")="","",IF(AND(E1054="",F1054=""),INDEX(Mal!I$9:I$431,(COUNT($H$108:$H1054)-COUNTIF($V$108:$V1054,"")),0),""))</f>
        <v>#N/A</v>
      </c>
      <c r="X1054" s="39" t="e">
        <f>IF($E1054="",IF(INDEX(Mal!J$9:J$431,COUNTIF($E$108:$F1053,"")-COUNT($H$108:$H1053)+1,0)=X1053,"",INDEX(Mal!J$9:J$431,COUNTIF($E$108:$F1053,"")-COUNT($H$108:$H1053)+1,0)),"")</f>
        <v>#N/A</v>
      </c>
      <c r="Y1054" s="39" t="e">
        <f>IF(AND(Y1053="",$H1054=$H1053),"",IF(VLOOKUP($H1054,Mal!$A$9:$T$431,20,0)='Sales Orders'!Y1053,"",VLOOKUP($H1054,Mal!$A$9:$T$431,20,0)))</f>
        <v>#N/A</v>
      </c>
      <c r="Z1054" s="39" t="e">
        <f t="shared" si="57"/>
        <v>#N/A</v>
      </c>
    </row>
    <row r="1055" spans="1:26">
      <c r="A1055" t="str">
        <f>IFERROR(IF(VLOOKUP(H1055,Mal!$A$9:$A$431,1,0),"","END"),"END")</f>
        <v>END</v>
      </c>
      <c r="B1055" s="39" t="e">
        <f>IF($E1055="",IF(INDEX(Mal!$D$9:$D$431,COUNTIF($E$108:$F1054,"")-COUNT($H$108:$H1054)+1,0)=B1054,"",INDEX(Mal!$D$9:$D$431,COUNTIF($E$108:$F1054,"")-COUNT($H$108:$H1054)+1,0)),"")</f>
        <v>#N/A</v>
      </c>
      <c r="C1055" s="39" t="e">
        <f t="shared" si="58"/>
        <v>#N/A</v>
      </c>
      <c r="D1055" s="39" t="e">
        <f>IF($E1055="",IF(INDEX(Mal!$F$9:$F$431,COUNTIF($E$108:$F1054,"")-COUNT($H$108:$H1054)+1,0)=D1054,"",INDEX(Mal!$F$9:$F$431,COUNTIF($E$108:$F1054,"")-COUNT($H$108:$H1054)+1,0)),"")</f>
        <v>#N/A</v>
      </c>
      <c r="E1055" s="39" t="e">
        <f>IF(AND(E1054="",$H1055=$H1054),"",IF(VLOOKUP(H1055,Mal!$A$9:$B$431,2,0)='Sales Orders'!E1054,"",VLOOKUP($H1055,Mal!$A$9:$B$431,2,0)))</f>
        <v>#N/A</v>
      </c>
      <c r="F1055" s="39" t="e">
        <f>IF($E1055="",IF(INDEX(Mal!$C$9:$C$431,COUNTIF($E$108:$F1054,"")-COUNT($H$108:$H1054)+1,0)=F1054,"",INDEX(Mal!$C$9:$C$431,COUNTIF($E$108:$F1054,"")-COUNT($H$108:$H1054)+1,0)),"")</f>
        <v>#N/A</v>
      </c>
      <c r="G1055" s="39" t="e">
        <f t="shared" si="59"/>
        <v>#N/A</v>
      </c>
      <c r="H1055" s="39">
        <f>IF(COUNTIF(Mal!$A$9:$A$431,'Sales Orders'!H1054)+COUNTIFS(Mal!$A$9:$A$431,H1054,Mal!$B$9:$B$431,"&lt;&gt;")+COUNTIFS(Mal!$A$9:$A$431,H1054,Mal!$C$9:$C$431,"&lt;&gt;")=COUNTIF('Sales Orders'!$H$108:H1054,'Sales Orders'!H1054),'Sales Orders'!H1054+1,'Sales Orders'!H1054)</f>
        <v>2</v>
      </c>
      <c r="I1055" s="39" t="e">
        <f>IF(E1055="","",IF(Mal!$C$5="","",Mal!$C$5))</f>
        <v>#N/A</v>
      </c>
      <c r="J1055" s="39" t="e">
        <f>IF(AND(J1054="",$H1055=$H1054),"",IF(VLOOKUP($H1055,Mal!$A$9:$H$431,7,0)='Sales Orders'!J1054,"",VLOOKUP($H1055,Mal!$A$9:$H$431,7,0)))</f>
        <v>#N/A</v>
      </c>
      <c r="K1055" s="39" t="e">
        <f>IF(AND(K1054="",$H1055=$H1054),"",IF(VLOOKUP($H1055,Mal!$A$9:$H$431,8,0)='Sales Orders'!K1054,"",VLOOKUP($H1055,Mal!$A$9:$H$431,8,0)))</f>
        <v>#N/A</v>
      </c>
      <c r="L1055" s="39" t="e">
        <f>IF(E1055="","",IF(Mal!$C$6="","",Mal!$C$6))</f>
        <v>#N/A</v>
      </c>
      <c r="M1055" s="39" t="e">
        <f>IF($E1055="",IF(INDEX(Mal!K$9:K$431,COUNTIF($E$108:$F1054,"")-COUNT($H$108:$H1054)+1,0)=M1054,"",INDEX(Mal!K$9:K$431,COUNTIF($E$108:$F1054,"")-COUNT($H$108:$H1054)+1,0)),"")</f>
        <v>#N/A</v>
      </c>
      <c r="N1055" s="39" t="e">
        <f>IF($E1055="",IF(INDEX(Mal!L$9:L$431,COUNTIF($E$108:$F1054,"")-COUNT($H$108:$H1054)+1,0)=N1054,"",INDEX(Mal!L$9:L$431,COUNTIF($E$108:$F1054,"")-COUNT($H$108:$H1054)+1,0)),"")</f>
        <v>#N/A</v>
      </c>
      <c r="O1055" s="39" t="e">
        <f>IF($E1055="",IF(INDEX(Mal!M$9:M$431,COUNTIF($E$108:$F1054,"")-COUNT($H$108:$H1054)+1,0)=O1054,"",INDEX(Mal!M$9:M$431,COUNTIF($E$108:$F1054,"")-COUNT($H$108:$H1054)+1,0)),"")</f>
        <v>#N/A</v>
      </c>
      <c r="P1055" s="39" t="e">
        <f>IF($E1055="",IF(INDEX(Mal!N$9:N$431,COUNTIF($E$108:$F1054,"")-COUNT($H$108:$H1054)+1,0)=P1054,"",INDEX(Mal!N$9:N$431,COUNTIF($E$108:$F1054,"")-COUNT($H$108:$H1054)+1,0)),"")</f>
        <v>#N/A</v>
      </c>
      <c r="Q1055" s="39" t="e">
        <f>IF($E1055="",IF(INDEX(Mal!O$9:O$431,COUNTIF($E$108:$F1054,"")-COUNT($H$108:$H1054)+1,0)=Q1054,"",INDEX(Mal!O$9:O$431,COUNTIF($E$108:$F1054,"")-COUNT($H$108:$H1054)+1,0)),"")</f>
        <v>#N/A</v>
      </c>
      <c r="R1055" s="39" t="e">
        <f>IF($E1055="",IF(INDEX(Mal!P$9:P$431,COUNTIF($E$108:$F1054,"")-COUNT($H$108:$H1054)+1,0)=R1054,"",INDEX(Mal!P$9:P$431,COUNTIF($E$108:$F1054,"")-COUNT($H$108:$H1054)+1,0)),"")</f>
        <v>#N/A</v>
      </c>
      <c r="S1055" s="39" t="e">
        <f>IF($E1055="",IF(INDEX(Mal!Q$9:Q$431,COUNTIF($E$108:$F1054,"")-COUNT($H$108:$H1054)+1,0)=S1054,"",INDEX(Mal!Q$9:Q$431,COUNTIF($E$108:$F1054,"")-COUNT($H$108:$H1054)+1,0)),"")</f>
        <v>#N/A</v>
      </c>
      <c r="T1055" s="39" t="e">
        <f>IF($E1055="",IF(INDEX(Mal!R$9:R$431,COUNTIF($E$108:$F1054,"")-COUNT($H$108:$H1054)+1,0)=T1054,"",INDEX(Mal!R$9:R$431,COUNTIF($E$108:$F1054,"")-COUNT($H$108:$H1054)+1,0)),"")</f>
        <v>#N/A</v>
      </c>
      <c r="U1055" s="39" t="e">
        <f>IF($E1055="",IF(INDEX(Mal!S$9:S$431,COUNTIF($E$108:$F1054,"")-COUNT($H$108:$H1054)+1,0)=U1054,"",INDEX(Mal!S$9:S$431,COUNTIF($E$108:$F1054,"")-COUNT($H$108:$H1054)+1,0)),"")</f>
        <v>#N/A</v>
      </c>
      <c r="V1055" s="39" t="e">
        <f t="shared" si="56"/>
        <v>#N/A</v>
      </c>
      <c r="W1055" s="39" t="e">
        <f>IF(IF(AND(E1055="",F1055=""),INDEX(Mal!I$9:I$431,(COUNT($H$108:$H1055)-COUNTIF($V$108:$V1055,"")),0),"")="","",IF(AND(E1055="",F1055=""),INDEX(Mal!I$9:I$431,(COUNT($H$108:$H1055)-COUNTIF($V$108:$V1055,"")),0),""))</f>
        <v>#N/A</v>
      </c>
      <c r="X1055" s="39" t="e">
        <f>IF($E1055="",IF(INDEX(Mal!J$9:J$431,COUNTIF($E$108:$F1054,"")-COUNT($H$108:$H1054)+1,0)=X1054,"",INDEX(Mal!J$9:J$431,COUNTIF($E$108:$F1054,"")-COUNT($H$108:$H1054)+1,0)),"")</f>
        <v>#N/A</v>
      </c>
      <c r="Y1055" s="39" t="e">
        <f>IF(AND(Y1054="",$H1055=$H1054),"",IF(VLOOKUP($H1055,Mal!$A$9:$T$431,20,0)='Sales Orders'!Y1054,"",VLOOKUP($H1055,Mal!$A$9:$T$431,20,0)))</f>
        <v>#N/A</v>
      </c>
      <c r="Z1055" s="39" t="e">
        <f t="shared" si="57"/>
        <v>#N/A</v>
      </c>
    </row>
    <row r="1056" spans="1:26">
      <c r="A1056" t="str">
        <f>IFERROR(IF(VLOOKUP(H1056,Mal!$A$9:$A$431,1,0),"","END"),"END")</f>
        <v>END</v>
      </c>
      <c r="B1056" s="39" t="e">
        <f>IF($E1056="",IF(INDEX(Mal!$D$9:$D$431,COUNTIF($E$108:$F1055,"")-COUNT($H$108:$H1055)+1,0)=B1055,"",INDEX(Mal!$D$9:$D$431,COUNTIF($E$108:$F1055,"")-COUNT($H$108:$H1055)+1,0)),"")</f>
        <v>#N/A</v>
      </c>
      <c r="C1056" s="39" t="e">
        <f t="shared" si="58"/>
        <v>#N/A</v>
      </c>
      <c r="D1056" s="39" t="e">
        <f>IF($E1056="",IF(INDEX(Mal!$F$9:$F$431,COUNTIF($E$108:$F1055,"")-COUNT($H$108:$H1055)+1,0)=D1055,"",INDEX(Mal!$F$9:$F$431,COUNTIF($E$108:$F1055,"")-COUNT($H$108:$H1055)+1,0)),"")</f>
        <v>#N/A</v>
      </c>
      <c r="E1056" s="39" t="e">
        <f>IF(AND(E1055="",$H1056=$H1055),"",IF(VLOOKUP(H1056,Mal!$A$9:$B$431,2,0)='Sales Orders'!E1055,"",VLOOKUP($H1056,Mal!$A$9:$B$431,2,0)))</f>
        <v>#N/A</v>
      </c>
      <c r="F1056" s="39" t="e">
        <f>IF($E1056="",IF(INDEX(Mal!$C$9:$C$431,COUNTIF($E$108:$F1055,"")-COUNT($H$108:$H1055)+1,0)=F1055,"",INDEX(Mal!$C$9:$C$431,COUNTIF($E$108:$F1055,"")-COUNT($H$108:$H1055)+1,0)),"")</f>
        <v>#N/A</v>
      </c>
      <c r="G1056" s="39" t="e">
        <f t="shared" si="59"/>
        <v>#N/A</v>
      </c>
      <c r="H1056" s="39">
        <f>IF(COUNTIF(Mal!$A$9:$A$431,'Sales Orders'!H1055)+COUNTIFS(Mal!$A$9:$A$431,H1055,Mal!$B$9:$B$431,"&lt;&gt;")+COUNTIFS(Mal!$A$9:$A$431,H1055,Mal!$C$9:$C$431,"&lt;&gt;")=COUNTIF('Sales Orders'!$H$108:H1055,'Sales Orders'!H1055),'Sales Orders'!H1055+1,'Sales Orders'!H1055)</f>
        <v>2</v>
      </c>
      <c r="I1056" s="39" t="e">
        <f>IF(E1056="","",IF(Mal!$C$5="","",Mal!$C$5))</f>
        <v>#N/A</v>
      </c>
      <c r="J1056" s="39" t="e">
        <f>IF(AND(J1055="",$H1056=$H1055),"",IF(VLOOKUP($H1056,Mal!$A$9:$H$431,7,0)='Sales Orders'!J1055,"",VLOOKUP($H1056,Mal!$A$9:$H$431,7,0)))</f>
        <v>#N/A</v>
      </c>
      <c r="K1056" s="39" t="e">
        <f>IF(AND(K1055="",$H1056=$H1055),"",IF(VLOOKUP($H1056,Mal!$A$9:$H$431,8,0)='Sales Orders'!K1055,"",VLOOKUP($H1056,Mal!$A$9:$H$431,8,0)))</f>
        <v>#N/A</v>
      </c>
      <c r="L1056" s="39" t="e">
        <f>IF(E1056="","",IF(Mal!$C$6="","",Mal!$C$6))</f>
        <v>#N/A</v>
      </c>
      <c r="M1056" s="39" t="e">
        <f>IF($E1056="",IF(INDEX(Mal!K$9:K$431,COUNTIF($E$108:$F1055,"")-COUNT($H$108:$H1055)+1,0)=M1055,"",INDEX(Mal!K$9:K$431,COUNTIF($E$108:$F1055,"")-COUNT($H$108:$H1055)+1,0)),"")</f>
        <v>#N/A</v>
      </c>
      <c r="N1056" s="39" t="e">
        <f>IF($E1056="",IF(INDEX(Mal!L$9:L$431,COUNTIF($E$108:$F1055,"")-COUNT($H$108:$H1055)+1,0)=N1055,"",INDEX(Mal!L$9:L$431,COUNTIF($E$108:$F1055,"")-COUNT($H$108:$H1055)+1,0)),"")</f>
        <v>#N/A</v>
      </c>
      <c r="O1056" s="39" t="e">
        <f>IF($E1056="",IF(INDEX(Mal!M$9:M$431,COUNTIF($E$108:$F1055,"")-COUNT($H$108:$H1055)+1,0)=O1055,"",INDEX(Mal!M$9:M$431,COUNTIF($E$108:$F1055,"")-COUNT($H$108:$H1055)+1,0)),"")</f>
        <v>#N/A</v>
      </c>
      <c r="P1056" s="39" t="e">
        <f>IF($E1056="",IF(INDEX(Mal!N$9:N$431,COUNTIF($E$108:$F1055,"")-COUNT($H$108:$H1055)+1,0)=P1055,"",INDEX(Mal!N$9:N$431,COUNTIF($E$108:$F1055,"")-COUNT($H$108:$H1055)+1,0)),"")</f>
        <v>#N/A</v>
      </c>
      <c r="Q1056" s="39" t="e">
        <f>IF($E1056="",IF(INDEX(Mal!O$9:O$431,COUNTIF($E$108:$F1055,"")-COUNT($H$108:$H1055)+1,0)=Q1055,"",INDEX(Mal!O$9:O$431,COUNTIF($E$108:$F1055,"")-COUNT($H$108:$H1055)+1,0)),"")</f>
        <v>#N/A</v>
      </c>
      <c r="R1056" s="39" t="e">
        <f>IF($E1056="",IF(INDEX(Mal!P$9:P$431,COUNTIF($E$108:$F1055,"")-COUNT($H$108:$H1055)+1,0)=R1055,"",INDEX(Mal!P$9:P$431,COUNTIF($E$108:$F1055,"")-COUNT($H$108:$H1055)+1,0)),"")</f>
        <v>#N/A</v>
      </c>
      <c r="S1056" s="39" t="e">
        <f>IF($E1056="",IF(INDEX(Mal!Q$9:Q$431,COUNTIF($E$108:$F1055,"")-COUNT($H$108:$H1055)+1,0)=S1055,"",INDEX(Mal!Q$9:Q$431,COUNTIF($E$108:$F1055,"")-COUNT($H$108:$H1055)+1,0)),"")</f>
        <v>#N/A</v>
      </c>
      <c r="T1056" s="39" t="e">
        <f>IF($E1056="",IF(INDEX(Mal!R$9:R$431,COUNTIF($E$108:$F1055,"")-COUNT($H$108:$H1055)+1,0)=T1055,"",INDEX(Mal!R$9:R$431,COUNTIF($E$108:$F1055,"")-COUNT($H$108:$H1055)+1,0)),"")</f>
        <v>#N/A</v>
      </c>
      <c r="U1056" s="39" t="e">
        <f>IF($E1056="",IF(INDEX(Mal!S$9:S$431,COUNTIF($E$108:$F1055,"")-COUNT($H$108:$H1055)+1,0)=U1055,"",INDEX(Mal!S$9:S$431,COUNTIF($E$108:$F1055,"")-COUNT($H$108:$H1055)+1,0)),"")</f>
        <v>#N/A</v>
      </c>
      <c r="V1056" s="39" t="e">
        <f t="shared" si="56"/>
        <v>#N/A</v>
      </c>
      <c r="W1056" s="39" t="e">
        <f>IF(IF(AND(E1056="",F1056=""),INDEX(Mal!I$9:I$431,(COUNT($H$108:$H1056)-COUNTIF($V$108:$V1056,"")),0),"")="","",IF(AND(E1056="",F1056=""),INDEX(Mal!I$9:I$431,(COUNT($H$108:$H1056)-COUNTIF($V$108:$V1056,"")),0),""))</f>
        <v>#N/A</v>
      </c>
      <c r="X1056" s="39" t="e">
        <f>IF($E1056="",IF(INDEX(Mal!J$9:J$431,COUNTIF($E$108:$F1055,"")-COUNT($H$108:$H1055)+1,0)=X1055,"",INDEX(Mal!J$9:J$431,COUNTIF($E$108:$F1055,"")-COUNT($H$108:$H1055)+1,0)),"")</f>
        <v>#N/A</v>
      </c>
      <c r="Y1056" s="39" t="e">
        <f>IF(AND(Y1055="",$H1056=$H1055),"",IF(VLOOKUP($H1056,Mal!$A$9:$T$431,20,0)='Sales Orders'!Y1055,"",VLOOKUP($H1056,Mal!$A$9:$T$431,20,0)))</f>
        <v>#N/A</v>
      </c>
      <c r="Z1056" s="39" t="e">
        <f t="shared" si="57"/>
        <v>#N/A</v>
      </c>
    </row>
    <row r="1057" spans="1:26">
      <c r="A1057" t="str">
        <f>IFERROR(IF(VLOOKUP(H1057,Mal!$A$9:$A$431,1,0),"","END"),"END")</f>
        <v>END</v>
      </c>
      <c r="B1057" s="39" t="e">
        <f>IF($E1057="",IF(INDEX(Mal!$D$9:$D$431,COUNTIF($E$108:$F1056,"")-COUNT($H$108:$H1056)+1,0)=B1056,"",INDEX(Mal!$D$9:$D$431,COUNTIF($E$108:$F1056,"")-COUNT($H$108:$H1056)+1,0)),"")</f>
        <v>#N/A</v>
      </c>
      <c r="C1057" s="39" t="e">
        <f t="shared" si="58"/>
        <v>#N/A</v>
      </c>
      <c r="D1057" s="39" t="e">
        <f>IF($E1057="",IF(INDEX(Mal!$F$9:$F$431,COUNTIF($E$108:$F1056,"")-COUNT($H$108:$H1056)+1,0)=D1056,"",INDEX(Mal!$F$9:$F$431,COUNTIF($E$108:$F1056,"")-COUNT($H$108:$H1056)+1,0)),"")</f>
        <v>#N/A</v>
      </c>
      <c r="E1057" s="39" t="e">
        <f>IF(AND(E1056="",$H1057=$H1056),"",IF(VLOOKUP(H1057,Mal!$A$9:$B$431,2,0)='Sales Orders'!E1056,"",VLOOKUP($H1057,Mal!$A$9:$B$431,2,0)))</f>
        <v>#N/A</v>
      </c>
      <c r="F1057" s="39" t="e">
        <f>IF($E1057="",IF(INDEX(Mal!$C$9:$C$431,COUNTIF($E$108:$F1056,"")-COUNT($H$108:$H1056)+1,0)=F1056,"",INDEX(Mal!$C$9:$C$431,COUNTIF($E$108:$F1056,"")-COUNT($H$108:$H1056)+1,0)),"")</f>
        <v>#N/A</v>
      </c>
      <c r="G1057" s="39" t="e">
        <f t="shared" si="59"/>
        <v>#N/A</v>
      </c>
      <c r="H1057" s="39">
        <f>IF(COUNTIF(Mal!$A$9:$A$431,'Sales Orders'!H1056)+COUNTIFS(Mal!$A$9:$A$431,H1056,Mal!$B$9:$B$431,"&lt;&gt;")+COUNTIFS(Mal!$A$9:$A$431,H1056,Mal!$C$9:$C$431,"&lt;&gt;")=COUNTIF('Sales Orders'!$H$108:H1056,'Sales Orders'!H1056),'Sales Orders'!H1056+1,'Sales Orders'!H1056)</f>
        <v>2</v>
      </c>
      <c r="I1057" s="39" t="e">
        <f>IF(E1057="","",IF(Mal!$C$5="","",Mal!$C$5))</f>
        <v>#N/A</v>
      </c>
      <c r="J1057" s="39" t="e">
        <f>IF(AND(J1056="",$H1057=$H1056),"",IF(VLOOKUP($H1057,Mal!$A$9:$H$431,7,0)='Sales Orders'!J1056,"",VLOOKUP($H1057,Mal!$A$9:$H$431,7,0)))</f>
        <v>#N/A</v>
      </c>
      <c r="K1057" s="39" t="e">
        <f>IF(AND(K1056="",$H1057=$H1056),"",IF(VLOOKUP($H1057,Mal!$A$9:$H$431,8,0)='Sales Orders'!K1056,"",VLOOKUP($H1057,Mal!$A$9:$H$431,8,0)))</f>
        <v>#N/A</v>
      </c>
      <c r="L1057" s="39" t="e">
        <f>IF(E1057="","",IF(Mal!$C$6="","",Mal!$C$6))</f>
        <v>#N/A</v>
      </c>
      <c r="M1057" s="39" t="e">
        <f>IF($E1057="",IF(INDEX(Mal!K$9:K$431,COUNTIF($E$108:$F1056,"")-COUNT($H$108:$H1056)+1,0)=M1056,"",INDEX(Mal!K$9:K$431,COUNTIF($E$108:$F1056,"")-COUNT($H$108:$H1056)+1,0)),"")</f>
        <v>#N/A</v>
      </c>
      <c r="N1057" s="39" t="e">
        <f>IF($E1057="",IF(INDEX(Mal!L$9:L$431,COUNTIF($E$108:$F1056,"")-COUNT($H$108:$H1056)+1,0)=N1056,"",INDEX(Mal!L$9:L$431,COUNTIF($E$108:$F1056,"")-COUNT($H$108:$H1056)+1,0)),"")</f>
        <v>#N/A</v>
      </c>
      <c r="O1057" s="39" t="e">
        <f>IF($E1057="",IF(INDEX(Mal!M$9:M$431,COUNTIF($E$108:$F1056,"")-COUNT($H$108:$H1056)+1,0)=O1056,"",INDEX(Mal!M$9:M$431,COUNTIF($E$108:$F1056,"")-COUNT($H$108:$H1056)+1,0)),"")</f>
        <v>#N/A</v>
      </c>
      <c r="P1057" s="39" t="e">
        <f>IF($E1057="",IF(INDEX(Mal!N$9:N$431,COUNTIF($E$108:$F1056,"")-COUNT($H$108:$H1056)+1,0)=P1056,"",INDEX(Mal!N$9:N$431,COUNTIF($E$108:$F1056,"")-COUNT($H$108:$H1056)+1,0)),"")</f>
        <v>#N/A</v>
      </c>
      <c r="Q1057" s="39" t="e">
        <f>IF($E1057="",IF(INDEX(Mal!O$9:O$431,COUNTIF($E$108:$F1056,"")-COUNT($H$108:$H1056)+1,0)=Q1056,"",INDEX(Mal!O$9:O$431,COUNTIF($E$108:$F1056,"")-COUNT($H$108:$H1056)+1,0)),"")</f>
        <v>#N/A</v>
      </c>
      <c r="R1057" s="39" t="e">
        <f>IF($E1057="",IF(INDEX(Mal!P$9:P$431,COUNTIF($E$108:$F1056,"")-COUNT($H$108:$H1056)+1,0)=R1056,"",INDEX(Mal!P$9:P$431,COUNTIF($E$108:$F1056,"")-COUNT($H$108:$H1056)+1,0)),"")</f>
        <v>#N/A</v>
      </c>
      <c r="S1057" s="39" t="e">
        <f>IF($E1057="",IF(INDEX(Mal!Q$9:Q$431,COUNTIF($E$108:$F1056,"")-COUNT($H$108:$H1056)+1,0)=S1056,"",INDEX(Mal!Q$9:Q$431,COUNTIF($E$108:$F1056,"")-COUNT($H$108:$H1056)+1,0)),"")</f>
        <v>#N/A</v>
      </c>
      <c r="T1057" s="39" t="e">
        <f>IF($E1057="",IF(INDEX(Mal!R$9:R$431,COUNTIF($E$108:$F1056,"")-COUNT($H$108:$H1056)+1,0)=T1056,"",INDEX(Mal!R$9:R$431,COUNTIF($E$108:$F1056,"")-COUNT($H$108:$H1056)+1,0)),"")</f>
        <v>#N/A</v>
      </c>
      <c r="U1057" s="39" t="e">
        <f>IF($E1057="",IF(INDEX(Mal!S$9:S$431,COUNTIF($E$108:$F1056,"")-COUNT($H$108:$H1056)+1,0)=U1056,"",INDEX(Mal!S$9:S$431,COUNTIF($E$108:$F1056,"")-COUNT($H$108:$H1056)+1,0)),"")</f>
        <v>#N/A</v>
      </c>
      <c r="V1057" s="39" t="e">
        <f t="shared" si="56"/>
        <v>#N/A</v>
      </c>
      <c r="W1057" s="39" t="e">
        <f>IF(IF(AND(E1057="",F1057=""),INDEX(Mal!I$9:I$431,(COUNT($H$108:$H1057)-COUNTIF($V$108:$V1057,"")),0),"")="","",IF(AND(E1057="",F1057=""),INDEX(Mal!I$9:I$431,(COUNT($H$108:$H1057)-COUNTIF($V$108:$V1057,"")),0),""))</f>
        <v>#N/A</v>
      </c>
      <c r="X1057" s="39" t="e">
        <f>IF($E1057="",IF(INDEX(Mal!J$9:J$431,COUNTIF($E$108:$F1056,"")-COUNT($H$108:$H1056)+1,0)=X1056,"",INDEX(Mal!J$9:J$431,COUNTIF($E$108:$F1056,"")-COUNT($H$108:$H1056)+1,0)),"")</f>
        <v>#N/A</v>
      </c>
      <c r="Y1057" s="39" t="e">
        <f>IF(AND(Y1056="",$H1057=$H1056),"",IF(VLOOKUP($H1057,Mal!$A$9:$T$431,20,0)='Sales Orders'!Y1056,"",VLOOKUP($H1057,Mal!$A$9:$T$431,20,0)))</f>
        <v>#N/A</v>
      </c>
      <c r="Z1057" s="39" t="e">
        <f t="shared" si="57"/>
        <v>#N/A</v>
      </c>
    </row>
    <row r="1058" spans="1:26">
      <c r="A1058" t="str">
        <f>IFERROR(IF(VLOOKUP(H1058,Mal!$A$9:$A$431,1,0),"","END"),"END")</f>
        <v>END</v>
      </c>
      <c r="B1058" s="39" t="e">
        <f>IF($E1058="",IF(INDEX(Mal!$D$9:$D$431,COUNTIF($E$108:$F1057,"")-COUNT($H$108:$H1057)+1,0)=B1057,"",INDEX(Mal!$D$9:$D$431,COUNTIF($E$108:$F1057,"")-COUNT($H$108:$H1057)+1,0)),"")</f>
        <v>#N/A</v>
      </c>
      <c r="C1058" s="39" t="e">
        <f t="shared" si="58"/>
        <v>#N/A</v>
      </c>
      <c r="D1058" s="39" t="e">
        <f>IF($E1058="",IF(INDEX(Mal!$F$9:$F$431,COUNTIF($E$108:$F1057,"")-COUNT($H$108:$H1057)+1,0)=D1057,"",INDEX(Mal!$F$9:$F$431,COUNTIF($E$108:$F1057,"")-COUNT($H$108:$H1057)+1,0)),"")</f>
        <v>#N/A</v>
      </c>
      <c r="E1058" s="39" t="e">
        <f>IF(AND(E1057="",$H1058=$H1057),"",IF(VLOOKUP(H1058,Mal!$A$9:$B$431,2,0)='Sales Orders'!E1057,"",VLOOKUP($H1058,Mal!$A$9:$B$431,2,0)))</f>
        <v>#N/A</v>
      </c>
      <c r="F1058" s="39" t="e">
        <f>IF($E1058="",IF(INDEX(Mal!$C$9:$C$431,COUNTIF($E$108:$F1057,"")-COUNT($H$108:$H1057)+1,0)=F1057,"",INDEX(Mal!$C$9:$C$431,COUNTIF($E$108:$F1057,"")-COUNT($H$108:$H1057)+1,0)),"")</f>
        <v>#N/A</v>
      </c>
      <c r="G1058" s="39" t="e">
        <f t="shared" si="59"/>
        <v>#N/A</v>
      </c>
      <c r="H1058" s="39">
        <f>IF(COUNTIF(Mal!$A$9:$A$431,'Sales Orders'!H1057)+COUNTIFS(Mal!$A$9:$A$431,H1057,Mal!$B$9:$B$431,"&lt;&gt;")+COUNTIFS(Mal!$A$9:$A$431,H1057,Mal!$C$9:$C$431,"&lt;&gt;")=COUNTIF('Sales Orders'!$H$108:H1057,'Sales Orders'!H1057),'Sales Orders'!H1057+1,'Sales Orders'!H1057)</f>
        <v>2</v>
      </c>
      <c r="I1058" s="39" t="e">
        <f>IF(E1058="","",IF(Mal!$C$5="","",Mal!$C$5))</f>
        <v>#N/A</v>
      </c>
      <c r="J1058" s="39" t="e">
        <f>IF(AND(J1057="",$H1058=$H1057),"",IF(VLOOKUP($H1058,Mal!$A$9:$H$431,7,0)='Sales Orders'!J1057,"",VLOOKUP($H1058,Mal!$A$9:$H$431,7,0)))</f>
        <v>#N/A</v>
      </c>
      <c r="K1058" s="39" t="e">
        <f>IF(AND(K1057="",$H1058=$H1057),"",IF(VLOOKUP($H1058,Mal!$A$9:$H$431,8,0)='Sales Orders'!K1057,"",VLOOKUP($H1058,Mal!$A$9:$H$431,8,0)))</f>
        <v>#N/A</v>
      </c>
      <c r="L1058" s="39" t="e">
        <f>IF(E1058="","",IF(Mal!$C$6="","",Mal!$C$6))</f>
        <v>#N/A</v>
      </c>
      <c r="M1058" s="39" t="e">
        <f>IF($E1058="",IF(INDEX(Mal!K$9:K$431,COUNTIF($E$108:$F1057,"")-COUNT($H$108:$H1057)+1,0)=M1057,"",INDEX(Mal!K$9:K$431,COUNTIF($E$108:$F1057,"")-COUNT($H$108:$H1057)+1,0)),"")</f>
        <v>#N/A</v>
      </c>
      <c r="N1058" s="39" t="e">
        <f>IF($E1058="",IF(INDEX(Mal!L$9:L$431,COUNTIF($E$108:$F1057,"")-COUNT($H$108:$H1057)+1,0)=N1057,"",INDEX(Mal!L$9:L$431,COUNTIF($E$108:$F1057,"")-COUNT($H$108:$H1057)+1,0)),"")</f>
        <v>#N/A</v>
      </c>
      <c r="O1058" s="39" t="e">
        <f>IF($E1058="",IF(INDEX(Mal!M$9:M$431,COUNTIF($E$108:$F1057,"")-COUNT($H$108:$H1057)+1,0)=O1057,"",INDEX(Mal!M$9:M$431,COUNTIF($E$108:$F1057,"")-COUNT($H$108:$H1057)+1,0)),"")</f>
        <v>#N/A</v>
      </c>
      <c r="P1058" s="39" t="e">
        <f>IF($E1058="",IF(INDEX(Mal!N$9:N$431,COUNTIF($E$108:$F1057,"")-COUNT($H$108:$H1057)+1,0)=P1057,"",INDEX(Mal!N$9:N$431,COUNTIF($E$108:$F1057,"")-COUNT($H$108:$H1057)+1,0)),"")</f>
        <v>#N/A</v>
      </c>
      <c r="Q1058" s="39" t="e">
        <f>IF($E1058="",IF(INDEX(Mal!O$9:O$431,COUNTIF($E$108:$F1057,"")-COUNT($H$108:$H1057)+1,0)=Q1057,"",INDEX(Mal!O$9:O$431,COUNTIF($E$108:$F1057,"")-COUNT($H$108:$H1057)+1,0)),"")</f>
        <v>#N/A</v>
      </c>
      <c r="R1058" s="39" t="e">
        <f>IF($E1058="",IF(INDEX(Mal!P$9:P$431,COUNTIF($E$108:$F1057,"")-COUNT($H$108:$H1057)+1,0)=R1057,"",INDEX(Mal!P$9:P$431,COUNTIF($E$108:$F1057,"")-COUNT($H$108:$H1057)+1,0)),"")</f>
        <v>#N/A</v>
      </c>
      <c r="S1058" s="39" t="e">
        <f>IF($E1058="",IF(INDEX(Mal!Q$9:Q$431,COUNTIF($E$108:$F1057,"")-COUNT($H$108:$H1057)+1,0)=S1057,"",INDEX(Mal!Q$9:Q$431,COUNTIF($E$108:$F1057,"")-COUNT($H$108:$H1057)+1,0)),"")</f>
        <v>#N/A</v>
      </c>
      <c r="T1058" s="39" t="e">
        <f>IF($E1058="",IF(INDEX(Mal!R$9:R$431,COUNTIF($E$108:$F1057,"")-COUNT($H$108:$H1057)+1,0)=T1057,"",INDEX(Mal!R$9:R$431,COUNTIF($E$108:$F1057,"")-COUNT($H$108:$H1057)+1,0)),"")</f>
        <v>#N/A</v>
      </c>
      <c r="U1058" s="39" t="e">
        <f>IF($E1058="",IF(INDEX(Mal!S$9:S$431,COUNTIF($E$108:$F1057,"")-COUNT($H$108:$H1057)+1,0)=U1057,"",INDEX(Mal!S$9:S$431,COUNTIF($E$108:$F1057,"")-COUNT($H$108:$H1057)+1,0)),"")</f>
        <v>#N/A</v>
      </c>
      <c r="V1058" s="39" t="e">
        <f t="shared" si="56"/>
        <v>#N/A</v>
      </c>
      <c r="W1058" s="39" t="e">
        <f>IF(IF(AND(E1058="",F1058=""),INDEX(Mal!I$9:I$431,(COUNT($H$108:$H1058)-COUNTIF($V$108:$V1058,"")),0),"")="","",IF(AND(E1058="",F1058=""),INDEX(Mal!I$9:I$431,(COUNT($H$108:$H1058)-COUNTIF($V$108:$V1058,"")),0),""))</f>
        <v>#N/A</v>
      </c>
      <c r="X1058" s="39" t="e">
        <f>IF($E1058="",IF(INDEX(Mal!J$9:J$431,COUNTIF($E$108:$F1057,"")-COUNT($H$108:$H1057)+1,0)=X1057,"",INDEX(Mal!J$9:J$431,COUNTIF($E$108:$F1057,"")-COUNT($H$108:$H1057)+1,0)),"")</f>
        <v>#N/A</v>
      </c>
      <c r="Y1058" s="39" t="e">
        <f>IF(AND(Y1057="",$H1058=$H1057),"",IF(VLOOKUP($H1058,Mal!$A$9:$T$431,20,0)='Sales Orders'!Y1057,"",VLOOKUP($H1058,Mal!$A$9:$T$431,20,0)))</f>
        <v>#N/A</v>
      </c>
      <c r="Z1058" s="39" t="e">
        <f t="shared" si="57"/>
        <v>#N/A</v>
      </c>
    </row>
    <row r="1059" spans="1:26">
      <c r="A1059" t="str">
        <f>IFERROR(IF(VLOOKUP(H1059,Mal!$A$9:$A$431,1,0),"","END"),"END")</f>
        <v>END</v>
      </c>
      <c r="B1059" s="39" t="e">
        <f>IF($E1059="",IF(INDEX(Mal!$D$9:$D$431,COUNTIF($E$108:$F1058,"")-COUNT($H$108:$H1058)+1,0)=B1058,"",INDEX(Mal!$D$9:$D$431,COUNTIF($E$108:$F1058,"")-COUNT($H$108:$H1058)+1,0)),"")</f>
        <v>#N/A</v>
      </c>
      <c r="C1059" s="39" t="e">
        <f t="shared" si="58"/>
        <v>#N/A</v>
      </c>
      <c r="D1059" s="39" t="e">
        <f>IF($E1059="",IF(INDEX(Mal!$F$9:$F$431,COUNTIF($E$108:$F1058,"")-COUNT($H$108:$H1058)+1,0)=D1058,"",INDEX(Mal!$F$9:$F$431,COUNTIF($E$108:$F1058,"")-COUNT($H$108:$H1058)+1,0)),"")</f>
        <v>#N/A</v>
      </c>
      <c r="E1059" s="39" t="e">
        <f>IF(AND(E1058="",$H1059=$H1058),"",IF(VLOOKUP(H1059,Mal!$A$9:$B$431,2,0)='Sales Orders'!E1058,"",VLOOKUP($H1059,Mal!$A$9:$B$431,2,0)))</f>
        <v>#N/A</v>
      </c>
      <c r="F1059" s="39" t="e">
        <f>IF($E1059="",IF(INDEX(Mal!$C$9:$C$431,COUNTIF($E$108:$F1058,"")-COUNT($H$108:$H1058)+1,0)=F1058,"",INDEX(Mal!$C$9:$C$431,COUNTIF($E$108:$F1058,"")-COUNT($H$108:$H1058)+1,0)),"")</f>
        <v>#N/A</v>
      </c>
      <c r="G1059" s="39" t="e">
        <f t="shared" si="59"/>
        <v>#N/A</v>
      </c>
      <c r="H1059" s="39">
        <f>IF(COUNTIF(Mal!$A$9:$A$431,'Sales Orders'!H1058)+COUNTIFS(Mal!$A$9:$A$431,H1058,Mal!$B$9:$B$431,"&lt;&gt;")+COUNTIFS(Mal!$A$9:$A$431,H1058,Mal!$C$9:$C$431,"&lt;&gt;")=COUNTIF('Sales Orders'!$H$108:H1058,'Sales Orders'!H1058),'Sales Orders'!H1058+1,'Sales Orders'!H1058)</f>
        <v>2</v>
      </c>
      <c r="I1059" s="39" t="e">
        <f>IF(E1059="","",IF(Mal!$C$5="","",Mal!$C$5))</f>
        <v>#N/A</v>
      </c>
      <c r="J1059" s="39" t="e">
        <f>IF(AND(J1058="",$H1059=$H1058),"",IF(VLOOKUP($H1059,Mal!$A$9:$H$431,7,0)='Sales Orders'!J1058,"",VLOOKUP($H1059,Mal!$A$9:$H$431,7,0)))</f>
        <v>#N/A</v>
      </c>
      <c r="K1059" s="39" t="e">
        <f>IF(AND(K1058="",$H1059=$H1058),"",IF(VLOOKUP($H1059,Mal!$A$9:$H$431,8,0)='Sales Orders'!K1058,"",VLOOKUP($H1059,Mal!$A$9:$H$431,8,0)))</f>
        <v>#N/A</v>
      </c>
      <c r="L1059" s="39" t="e">
        <f>IF(E1059="","",IF(Mal!$C$6="","",Mal!$C$6))</f>
        <v>#N/A</v>
      </c>
      <c r="M1059" s="39" t="e">
        <f>IF($E1059="",IF(INDEX(Mal!K$9:K$431,COUNTIF($E$108:$F1058,"")-COUNT($H$108:$H1058)+1,0)=M1058,"",INDEX(Mal!K$9:K$431,COUNTIF($E$108:$F1058,"")-COUNT($H$108:$H1058)+1,0)),"")</f>
        <v>#N/A</v>
      </c>
      <c r="N1059" s="39" t="e">
        <f>IF($E1059="",IF(INDEX(Mal!L$9:L$431,COUNTIF($E$108:$F1058,"")-COUNT($H$108:$H1058)+1,0)=N1058,"",INDEX(Mal!L$9:L$431,COUNTIF($E$108:$F1058,"")-COUNT($H$108:$H1058)+1,0)),"")</f>
        <v>#N/A</v>
      </c>
      <c r="O1059" s="39" t="e">
        <f>IF($E1059="",IF(INDEX(Mal!M$9:M$431,COUNTIF($E$108:$F1058,"")-COUNT($H$108:$H1058)+1,0)=O1058,"",INDEX(Mal!M$9:M$431,COUNTIF($E$108:$F1058,"")-COUNT($H$108:$H1058)+1,0)),"")</f>
        <v>#N/A</v>
      </c>
      <c r="P1059" s="39" t="e">
        <f>IF($E1059="",IF(INDEX(Mal!N$9:N$431,COUNTIF($E$108:$F1058,"")-COUNT($H$108:$H1058)+1,0)=P1058,"",INDEX(Mal!N$9:N$431,COUNTIF($E$108:$F1058,"")-COUNT($H$108:$H1058)+1,0)),"")</f>
        <v>#N/A</v>
      </c>
      <c r="Q1059" s="39" t="e">
        <f>IF($E1059="",IF(INDEX(Mal!O$9:O$431,COUNTIF($E$108:$F1058,"")-COUNT($H$108:$H1058)+1,0)=Q1058,"",INDEX(Mal!O$9:O$431,COUNTIF($E$108:$F1058,"")-COUNT($H$108:$H1058)+1,0)),"")</f>
        <v>#N/A</v>
      </c>
      <c r="R1059" s="39" t="e">
        <f>IF($E1059="",IF(INDEX(Mal!P$9:P$431,COUNTIF($E$108:$F1058,"")-COUNT($H$108:$H1058)+1,0)=R1058,"",INDEX(Mal!P$9:P$431,COUNTIF($E$108:$F1058,"")-COUNT($H$108:$H1058)+1,0)),"")</f>
        <v>#N/A</v>
      </c>
      <c r="S1059" s="39" t="e">
        <f>IF($E1059="",IF(INDEX(Mal!Q$9:Q$431,COUNTIF($E$108:$F1058,"")-COUNT($H$108:$H1058)+1,0)=S1058,"",INDEX(Mal!Q$9:Q$431,COUNTIF($E$108:$F1058,"")-COUNT($H$108:$H1058)+1,0)),"")</f>
        <v>#N/A</v>
      </c>
      <c r="T1059" s="39" t="e">
        <f>IF($E1059="",IF(INDEX(Mal!R$9:R$431,COUNTIF($E$108:$F1058,"")-COUNT($H$108:$H1058)+1,0)=T1058,"",INDEX(Mal!R$9:R$431,COUNTIF($E$108:$F1058,"")-COUNT($H$108:$H1058)+1,0)),"")</f>
        <v>#N/A</v>
      </c>
      <c r="U1059" s="39" t="e">
        <f>IF($E1059="",IF(INDEX(Mal!S$9:S$431,COUNTIF($E$108:$F1058,"")-COUNT($H$108:$H1058)+1,0)=U1058,"",INDEX(Mal!S$9:S$431,COUNTIF($E$108:$F1058,"")-COUNT($H$108:$H1058)+1,0)),"")</f>
        <v>#N/A</v>
      </c>
      <c r="V1059" s="39" t="e">
        <f t="shared" si="56"/>
        <v>#N/A</v>
      </c>
      <c r="W1059" s="39" t="e">
        <f>IF(IF(AND(E1059="",F1059=""),INDEX(Mal!I$9:I$431,(COUNT($H$108:$H1059)-COUNTIF($V$108:$V1059,"")),0),"")="","",IF(AND(E1059="",F1059=""),INDEX(Mal!I$9:I$431,(COUNT($H$108:$H1059)-COUNTIF($V$108:$V1059,"")),0),""))</f>
        <v>#N/A</v>
      </c>
      <c r="X1059" s="39" t="e">
        <f>IF($E1059="",IF(INDEX(Mal!J$9:J$431,COUNTIF($E$108:$F1058,"")-COUNT($H$108:$H1058)+1,0)=X1058,"",INDEX(Mal!J$9:J$431,COUNTIF($E$108:$F1058,"")-COUNT($H$108:$H1058)+1,0)),"")</f>
        <v>#N/A</v>
      </c>
      <c r="Y1059" s="39" t="e">
        <f>IF(AND(Y1058="",$H1059=$H1058),"",IF(VLOOKUP($H1059,Mal!$A$9:$T$431,20,0)='Sales Orders'!Y1058,"",VLOOKUP($H1059,Mal!$A$9:$T$431,20,0)))</f>
        <v>#N/A</v>
      </c>
      <c r="Z1059" s="39" t="e">
        <f t="shared" si="57"/>
        <v>#N/A</v>
      </c>
    </row>
    <row r="1060" spans="1:26">
      <c r="A1060" t="str">
        <f>IFERROR(IF(VLOOKUP(H1060,Mal!$A$9:$A$431,1,0),"","END"),"END")</f>
        <v>END</v>
      </c>
      <c r="B1060" s="39" t="e">
        <f>IF($E1060="",IF(INDEX(Mal!$D$9:$D$431,COUNTIF($E$108:$F1059,"")-COUNT($H$108:$H1059)+1,0)=B1059,"",INDEX(Mal!$D$9:$D$431,COUNTIF($E$108:$F1059,"")-COUNT($H$108:$H1059)+1,0)),"")</f>
        <v>#N/A</v>
      </c>
      <c r="C1060" s="39" t="e">
        <f t="shared" si="58"/>
        <v>#N/A</v>
      </c>
      <c r="D1060" s="39" t="e">
        <f>IF($E1060="",IF(INDEX(Mal!$F$9:$F$431,COUNTIF($E$108:$F1059,"")-COUNT($H$108:$H1059)+1,0)=D1059,"",INDEX(Mal!$F$9:$F$431,COUNTIF($E$108:$F1059,"")-COUNT($H$108:$H1059)+1,0)),"")</f>
        <v>#N/A</v>
      </c>
      <c r="E1060" s="39" t="e">
        <f>IF(AND(E1059="",$H1060=$H1059),"",IF(VLOOKUP(H1060,Mal!$A$9:$B$431,2,0)='Sales Orders'!E1059,"",VLOOKUP($H1060,Mal!$A$9:$B$431,2,0)))</f>
        <v>#N/A</v>
      </c>
      <c r="F1060" s="39" t="e">
        <f>IF($E1060="",IF(INDEX(Mal!$C$9:$C$431,COUNTIF($E$108:$F1059,"")-COUNT($H$108:$H1059)+1,0)=F1059,"",INDEX(Mal!$C$9:$C$431,COUNTIF($E$108:$F1059,"")-COUNT($H$108:$H1059)+1,0)),"")</f>
        <v>#N/A</v>
      </c>
      <c r="G1060" s="39" t="e">
        <f t="shared" si="59"/>
        <v>#N/A</v>
      </c>
      <c r="H1060" s="39">
        <f>IF(COUNTIF(Mal!$A$9:$A$431,'Sales Orders'!H1059)+COUNTIFS(Mal!$A$9:$A$431,H1059,Mal!$B$9:$B$431,"&lt;&gt;")+COUNTIFS(Mal!$A$9:$A$431,H1059,Mal!$C$9:$C$431,"&lt;&gt;")=COUNTIF('Sales Orders'!$H$108:H1059,'Sales Orders'!H1059),'Sales Orders'!H1059+1,'Sales Orders'!H1059)</f>
        <v>2</v>
      </c>
      <c r="I1060" s="39" t="e">
        <f>IF(E1060="","",IF(Mal!$C$5="","",Mal!$C$5))</f>
        <v>#N/A</v>
      </c>
      <c r="J1060" s="39" t="e">
        <f>IF(AND(J1059="",$H1060=$H1059),"",IF(VLOOKUP($H1060,Mal!$A$9:$H$431,7,0)='Sales Orders'!J1059,"",VLOOKUP($H1060,Mal!$A$9:$H$431,7,0)))</f>
        <v>#N/A</v>
      </c>
      <c r="K1060" s="39" t="e">
        <f>IF(AND(K1059="",$H1060=$H1059),"",IF(VLOOKUP($H1060,Mal!$A$9:$H$431,8,0)='Sales Orders'!K1059,"",VLOOKUP($H1060,Mal!$A$9:$H$431,8,0)))</f>
        <v>#N/A</v>
      </c>
      <c r="L1060" s="39" t="e">
        <f>IF(E1060="","",IF(Mal!$C$6="","",Mal!$C$6))</f>
        <v>#N/A</v>
      </c>
      <c r="M1060" s="39" t="e">
        <f>IF($E1060="",IF(INDEX(Mal!K$9:K$431,COUNTIF($E$108:$F1059,"")-COUNT($H$108:$H1059)+1,0)=M1059,"",INDEX(Mal!K$9:K$431,COUNTIF($E$108:$F1059,"")-COUNT($H$108:$H1059)+1,0)),"")</f>
        <v>#N/A</v>
      </c>
      <c r="N1060" s="39" t="e">
        <f>IF($E1060="",IF(INDEX(Mal!L$9:L$431,COUNTIF($E$108:$F1059,"")-COUNT($H$108:$H1059)+1,0)=N1059,"",INDEX(Mal!L$9:L$431,COUNTIF($E$108:$F1059,"")-COUNT($H$108:$H1059)+1,0)),"")</f>
        <v>#N/A</v>
      </c>
      <c r="O1060" s="39" t="e">
        <f>IF($E1060="",IF(INDEX(Mal!M$9:M$431,COUNTIF($E$108:$F1059,"")-COUNT($H$108:$H1059)+1,0)=O1059,"",INDEX(Mal!M$9:M$431,COUNTIF($E$108:$F1059,"")-COUNT($H$108:$H1059)+1,0)),"")</f>
        <v>#N/A</v>
      </c>
      <c r="P1060" s="39" t="e">
        <f>IF($E1060="",IF(INDEX(Mal!N$9:N$431,COUNTIF($E$108:$F1059,"")-COUNT($H$108:$H1059)+1,0)=P1059,"",INDEX(Mal!N$9:N$431,COUNTIF($E$108:$F1059,"")-COUNT($H$108:$H1059)+1,0)),"")</f>
        <v>#N/A</v>
      </c>
      <c r="Q1060" s="39" t="e">
        <f>IF($E1060="",IF(INDEX(Mal!O$9:O$431,COUNTIF($E$108:$F1059,"")-COUNT($H$108:$H1059)+1,0)=Q1059,"",INDEX(Mal!O$9:O$431,COUNTIF($E$108:$F1059,"")-COUNT($H$108:$H1059)+1,0)),"")</f>
        <v>#N/A</v>
      </c>
      <c r="R1060" s="39" t="e">
        <f>IF($E1060="",IF(INDEX(Mal!P$9:P$431,COUNTIF($E$108:$F1059,"")-COUNT($H$108:$H1059)+1,0)=R1059,"",INDEX(Mal!P$9:P$431,COUNTIF($E$108:$F1059,"")-COUNT($H$108:$H1059)+1,0)),"")</f>
        <v>#N/A</v>
      </c>
      <c r="S1060" s="39" t="e">
        <f>IF($E1060="",IF(INDEX(Mal!Q$9:Q$431,COUNTIF($E$108:$F1059,"")-COUNT($H$108:$H1059)+1,0)=S1059,"",INDEX(Mal!Q$9:Q$431,COUNTIF($E$108:$F1059,"")-COUNT($H$108:$H1059)+1,0)),"")</f>
        <v>#N/A</v>
      </c>
      <c r="T1060" s="39" t="e">
        <f>IF($E1060="",IF(INDEX(Mal!R$9:R$431,COUNTIF($E$108:$F1059,"")-COUNT($H$108:$H1059)+1,0)=T1059,"",INDEX(Mal!R$9:R$431,COUNTIF($E$108:$F1059,"")-COUNT($H$108:$H1059)+1,0)),"")</f>
        <v>#N/A</v>
      </c>
      <c r="U1060" s="39" t="e">
        <f>IF($E1060="",IF(INDEX(Mal!S$9:S$431,COUNTIF($E$108:$F1059,"")-COUNT($H$108:$H1059)+1,0)=U1059,"",INDEX(Mal!S$9:S$431,COUNTIF($E$108:$F1059,"")-COUNT($H$108:$H1059)+1,0)),"")</f>
        <v>#N/A</v>
      </c>
      <c r="V1060" s="39" t="e">
        <f t="shared" si="56"/>
        <v>#N/A</v>
      </c>
      <c r="W1060" s="39" t="e">
        <f>IF(IF(AND(E1060="",F1060=""),INDEX(Mal!I$9:I$431,(COUNT($H$108:$H1060)-COUNTIF($V$108:$V1060,"")),0),"")="","",IF(AND(E1060="",F1060=""),INDEX(Mal!I$9:I$431,(COUNT($H$108:$H1060)-COUNTIF($V$108:$V1060,"")),0),""))</f>
        <v>#N/A</v>
      </c>
      <c r="X1060" s="39" t="e">
        <f>IF($E1060="",IF(INDEX(Mal!J$9:J$431,COUNTIF($E$108:$F1059,"")-COUNT($H$108:$H1059)+1,0)=X1059,"",INDEX(Mal!J$9:J$431,COUNTIF($E$108:$F1059,"")-COUNT($H$108:$H1059)+1,0)),"")</f>
        <v>#N/A</v>
      </c>
      <c r="Y1060" s="39" t="e">
        <f>IF(AND(Y1059="",$H1060=$H1059),"",IF(VLOOKUP($H1060,Mal!$A$9:$T$431,20,0)='Sales Orders'!Y1059,"",VLOOKUP($H1060,Mal!$A$9:$T$431,20,0)))</f>
        <v>#N/A</v>
      </c>
      <c r="Z1060" s="39" t="e">
        <f t="shared" si="57"/>
        <v>#N/A</v>
      </c>
    </row>
    <row r="1061" spans="1:26">
      <c r="A1061" t="str">
        <f>IFERROR(IF(VLOOKUP(H1061,Mal!$A$9:$A$431,1,0),"","END"),"END")</f>
        <v>END</v>
      </c>
      <c r="B1061" s="39" t="e">
        <f>IF($E1061="",IF(INDEX(Mal!$D$9:$D$431,COUNTIF($E$108:$F1060,"")-COUNT($H$108:$H1060)+1,0)=B1060,"",INDEX(Mal!$D$9:$D$431,COUNTIF($E$108:$F1060,"")-COUNT($H$108:$H1060)+1,0)),"")</f>
        <v>#N/A</v>
      </c>
      <c r="C1061" s="39" t="e">
        <f t="shared" si="58"/>
        <v>#N/A</v>
      </c>
      <c r="D1061" s="39" t="e">
        <f>IF($E1061="",IF(INDEX(Mal!$F$9:$F$431,COUNTIF($E$108:$F1060,"")-COUNT($H$108:$H1060)+1,0)=D1060,"",INDEX(Mal!$F$9:$F$431,COUNTIF($E$108:$F1060,"")-COUNT($H$108:$H1060)+1,0)),"")</f>
        <v>#N/A</v>
      </c>
      <c r="E1061" s="39" t="e">
        <f>IF(AND(E1060="",$H1061=$H1060),"",IF(VLOOKUP(H1061,Mal!$A$9:$B$431,2,0)='Sales Orders'!E1060,"",VLOOKUP($H1061,Mal!$A$9:$B$431,2,0)))</f>
        <v>#N/A</v>
      </c>
      <c r="F1061" s="39" t="e">
        <f>IF($E1061="",IF(INDEX(Mal!$C$9:$C$431,COUNTIF($E$108:$F1060,"")-COUNT($H$108:$H1060)+1,0)=F1060,"",INDEX(Mal!$C$9:$C$431,COUNTIF($E$108:$F1060,"")-COUNT($H$108:$H1060)+1,0)),"")</f>
        <v>#N/A</v>
      </c>
      <c r="G1061" s="39" t="e">
        <f t="shared" si="59"/>
        <v>#N/A</v>
      </c>
      <c r="H1061" s="39">
        <f>IF(COUNTIF(Mal!$A$9:$A$431,'Sales Orders'!H1060)+COUNTIFS(Mal!$A$9:$A$431,H1060,Mal!$B$9:$B$431,"&lt;&gt;")+COUNTIFS(Mal!$A$9:$A$431,H1060,Mal!$C$9:$C$431,"&lt;&gt;")=COUNTIF('Sales Orders'!$H$108:H1060,'Sales Orders'!H1060),'Sales Orders'!H1060+1,'Sales Orders'!H1060)</f>
        <v>2</v>
      </c>
      <c r="I1061" s="39" t="e">
        <f>IF(E1061="","",IF(Mal!$C$5="","",Mal!$C$5))</f>
        <v>#N/A</v>
      </c>
      <c r="J1061" s="39" t="e">
        <f>IF(AND(J1060="",$H1061=$H1060),"",IF(VLOOKUP($H1061,Mal!$A$9:$H$431,7,0)='Sales Orders'!J1060,"",VLOOKUP($H1061,Mal!$A$9:$H$431,7,0)))</f>
        <v>#N/A</v>
      </c>
      <c r="K1061" s="39" t="e">
        <f>IF(AND(K1060="",$H1061=$H1060),"",IF(VLOOKUP($H1061,Mal!$A$9:$H$431,8,0)='Sales Orders'!K1060,"",VLOOKUP($H1061,Mal!$A$9:$H$431,8,0)))</f>
        <v>#N/A</v>
      </c>
      <c r="L1061" s="39" t="e">
        <f>IF(E1061="","",IF(Mal!$C$6="","",Mal!$C$6))</f>
        <v>#N/A</v>
      </c>
      <c r="M1061" s="39" t="e">
        <f>IF($E1061="",IF(INDEX(Mal!K$9:K$431,COUNTIF($E$108:$F1060,"")-COUNT($H$108:$H1060)+1,0)=M1060,"",INDEX(Mal!K$9:K$431,COUNTIF($E$108:$F1060,"")-COUNT($H$108:$H1060)+1,0)),"")</f>
        <v>#N/A</v>
      </c>
      <c r="N1061" s="39" t="e">
        <f>IF($E1061="",IF(INDEX(Mal!L$9:L$431,COUNTIF($E$108:$F1060,"")-COUNT($H$108:$H1060)+1,0)=N1060,"",INDEX(Mal!L$9:L$431,COUNTIF($E$108:$F1060,"")-COUNT($H$108:$H1060)+1,0)),"")</f>
        <v>#N/A</v>
      </c>
      <c r="O1061" s="39" t="e">
        <f>IF($E1061="",IF(INDEX(Mal!M$9:M$431,COUNTIF($E$108:$F1060,"")-COUNT($H$108:$H1060)+1,0)=O1060,"",INDEX(Mal!M$9:M$431,COUNTIF($E$108:$F1060,"")-COUNT($H$108:$H1060)+1,0)),"")</f>
        <v>#N/A</v>
      </c>
      <c r="P1061" s="39" t="e">
        <f>IF($E1061="",IF(INDEX(Mal!N$9:N$431,COUNTIF($E$108:$F1060,"")-COUNT($H$108:$H1060)+1,0)=P1060,"",INDEX(Mal!N$9:N$431,COUNTIF($E$108:$F1060,"")-COUNT($H$108:$H1060)+1,0)),"")</f>
        <v>#N/A</v>
      </c>
      <c r="Q1061" s="39" t="e">
        <f>IF($E1061="",IF(INDEX(Mal!O$9:O$431,COUNTIF($E$108:$F1060,"")-COUNT($H$108:$H1060)+1,0)=Q1060,"",INDEX(Mal!O$9:O$431,COUNTIF($E$108:$F1060,"")-COUNT($H$108:$H1060)+1,0)),"")</f>
        <v>#N/A</v>
      </c>
      <c r="R1061" s="39" t="e">
        <f>IF($E1061="",IF(INDEX(Mal!P$9:P$431,COUNTIF($E$108:$F1060,"")-COUNT($H$108:$H1060)+1,0)=R1060,"",INDEX(Mal!P$9:P$431,COUNTIF($E$108:$F1060,"")-COUNT($H$108:$H1060)+1,0)),"")</f>
        <v>#N/A</v>
      </c>
      <c r="S1061" s="39" t="e">
        <f>IF($E1061="",IF(INDEX(Mal!Q$9:Q$431,COUNTIF($E$108:$F1060,"")-COUNT($H$108:$H1060)+1,0)=S1060,"",INDEX(Mal!Q$9:Q$431,COUNTIF($E$108:$F1060,"")-COUNT($H$108:$H1060)+1,0)),"")</f>
        <v>#N/A</v>
      </c>
      <c r="T1061" s="39" t="e">
        <f>IF($E1061="",IF(INDEX(Mal!R$9:R$431,COUNTIF($E$108:$F1060,"")-COUNT($H$108:$H1060)+1,0)=T1060,"",INDEX(Mal!R$9:R$431,COUNTIF($E$108:$F1060,"")-COUNT($H$108:$H1060)+1,0)),"")</f>
        <v>#N/A</v>
      </c>
      <c r="U1061" s="39" t="e">
        <f>IF($E1061="",IF(INDEX(Mal!S$9:S$431,COUNTIF($E$108:$F1060,"")-COUNT($H$108:$H1060)+1,0)=U1060,"",INDEX(Mal!S$9:S$431,COUNTIF($E$108:$F1060,"")-COUNT($H$108:$H1060)+1,0)),"")</f>
        <v>#N/A</v>
      </c>
      <c r="V1061" s="39" t="e">
        <f t="shared" si="56"/>
        <v>#N/A</v>
      </c>
      <c r="W1061" s="39" t="e">
        <f>IF(IF(AND(E1061="",F1061=""),INDEX(Mal!I$9:I$431,(COUNT($H$108:$H1061)-COUNTIF($V$108:$V1061,"")),0),"")="","",IF(AND(E1061="",F1061=""),INDEX(Mal!I$9:I$431,(COUNT($H$108:$H1061)-COUNTIF($V$108:$V1061,"")),0),""))</f>
        <v>#N/A</v>
      </c>
      <c r="X1061" s="39" t="e">
        <f>IF($E1061="",IF(INDEX(Mal!J$9:J$431,COUNTIF($E$108:$F1060,"")-COUNT($H$108:$H1060)+1,0)=X1060,"",INDEX(Mal!J$9:J$431,COUNTIF($E$108:$F1060,"")-COUNT($H$108:$H1060)+1,0)),"")</f>
        <v>#N/A</v>
      </c>
      <c r="Y1061" s="39" t="e">
        <f>IF(AND(Y1060="",$H1061=$H1060),"",IF(VLOOKUP($H1061,Mal!$A$9:$T$431,20,0)='Sales Orders'!Y1060,"",VLOOKUP($H1061,Mal!$A$9:$T$431,20,0)))</f>
        <v>#N/A</v>
      </c>
      <c r="Z1061" s="39" t="e">
        <f t="shared" si="57"/>
        <v>#N/A</v>
      </c>
    </row>
    <row r="1062" spans="1:26">
      <c r="A1062" t="str">
        <f>IFERROR(IF(VLOOKUP(H1062,Mal!$A$9:$A$431,1,0),"","END"),"END")</f>
        <v>END</v>
      </c>
      <c r="B1062" s="39" t="e">
        <f>IF($E1062="",IF(INDEX(Mal!$D$9:$D$431,COUNTIF($E$108:$F1061,"")-COUNT($H$108:$H1061)+1,0)=B1061,"",INDEX(Mal!$D$9:$D$431,COUNTIF($E$108:$F1061,"")-COUNT($H$108:$H1061)+1,0)),"")</f>
        <v>#N/A</v>
      </c>
      <c r="C1062" s="39" t="e">
        <f t="shared" si="58"/>
        <v>#N/A</v>
      </c>
      <c r="D1062" s="39" t="e">
        <f>IF($E1062="",IF(INDEX(Mal!$F$9:$F$431,COUNTIF($E$108:$F1061,"")-COUNT($H$108:$H1061)+1,0)=D1061,"",INDEX(Mal!$F$9:$F$431,COUNTIF($E$108:$F1061,"")-COUNT($H$108:$H1061)+1,0)),"")</f>
        <v>#N/A</v>
      </c>
      <c r="E1062" s="39" t="e">
        <f>IF(AND(E1061="",$H1062=$H1061),"",IF(VLOOKUP(H1062,Mal!$A$9:$B$431,2,0)='Sales Orders'!E1061,"",VLOOKUP($H1062,Mal!$A$9:$B$431,2,0)))</f>
        <v>#N/A</v>
      </c>
      <c r="F1062" s="39" t="e">
        <f>IF($E1062="",IF(INDEX(Mal!$C$9:$C$431,COUNTIF($E$108:$F1061,"")-COUNT($H$108:$H1061)+1,0)=F1061,"",INDEX(Mal!$C$9:$C$431,COUNTIF($E$108:$F1061,"")-COUNT($H$108:$H1061)+1,0)),"")</f>
        <v>#N/A</v>
      </c>
      <c r="G1062" s="39" t="e">
        <f t="shared" si="59"/>
        <v>#N/A</v>
      </c>
      <c r="H1062" s="39">
        <f>IF(COUNTIF(Mal!$A$9:$A$431,'Sales Orders'!H1061)+COUNTIFS(Mal!$A$9:$A$431,H1061,Mal!$B$9:$B$431,"&lt;&gt;")+COUNTIFS(Mal!$A$9:$A$431,H1061,Mal!$C$9:$C$431,"&lt;&gt;")=COUNTIF('Sales Orders'!$H$108:H1061,'Sales Orders'!H1061),'Sales Orders'!H1061+1,'Sales Orders'!H1061)</f>
        <v>2</v>
      </c>
      <c r="I1062" s="39" t="e">
        <f>IF(E1062="","",IF(Mal!$C$5="","",Mal!$C$5))</f>
        <v>#N/A</v>
      </c>
      <c r="J1062" s="39" t="e">
        <f>IF(AND(J1061="",$H1062=$H1061),"",IF(VLOOKUP($H1062,Mal!$A$9:$H$431,7,0)='Sales Orders'!J1061,"",VLOOKUP($H1062,Mal!$A$9:$H$431,7,0)))</f>
        <v>#N/A</v>
      </c>
      <c r="K1062" s="39" t="e">
        <f>IF(AND(K1061="",$H1062=$H1061),"",IF(VLOOKUP($H1062,Mal!$A$9:$H$431,8,0)='Sales Orders'!K1061,"",VLOOKUP($H1062,Mal!$A$9:$H$431,8,0)))</f>
        <v>#N/A</v>
      </c>
      <c r="L1062" s="39" t="e">
        <f>IF(E1062="","",IF(Mal!$C$6="","",Mal!$C$6))</f>
        <v>#N/A</v>
      </c>
      <c r="M1062" s="39" t="e">
        <f>IF($E1062="",IF(INDEX(Mal!K$9:K$431,COUNTIF($E$108:$F1061,"")-COUNT($H$108:$H1061)+1,0)=M1061,"",INDEX(Mal!K$9:K$431,COUNTIF($E$108:$F1061,"")-COUNT($H$108:$H1061)+1,0)),"")</f>
        <v>#N/A</v>
      </c>
      <c r="N1062" s="39" t="e">
        <f>IF($E1062="",IF(INDEX(Mal!L$9:L$431,COUNTIF($E$108:$F1061,"")-COUNT($H$108:$H1061)+1,0)=N1061,"",INDEX(Mal!L$9:L$431,COUNTIF($E$108:$F1061,"")-COUNT($H$108:$H1061)+1,0)),"")</f>
        <v>#N/A</v>
      </c>
      <c r="O1062" s="39" t="e">
        <f>IF($E1062="",IF(INDEX(Mal!M$9:M$431,COUNTIF($E$108:$F1061,"")-COUNT($H$108:$H1061)+1,0)=O1061,"",INDEX(Mal!M$9:M$431,COUNTIF($E$108:$F1061,"")-COUNT($H$108:$H1061)+1,0)),"")</f>
        <v>#N/A</v>
      </c>
      <c r="P1062" s="39" t="e">
        <f>IF($E1062="",IF(INDEX(Mal!N$9:N$431,COUNTIF($E$108:$F1061,"")-COUNT($H$108:$H1061)+1,0)=P1061,"",INDEX(Mal!N$9:N$431,COUNTIF($E$108:$F1061,"")-COUNT($H$108:$H1061)+1,0)),"")</f>
        <v>#N/A</v>
      </c>
      <c r="Q1062" s="39" t="e">
        <f>IF($E1062="",IF(INDEX(Mal!O$9:O$431,COUNTIF($E$108:$F1061,"")-COUNT($H$108:$H1061)+1,0)=Q1061,"",INDEX(Mal!O$9:O$431,COUNTIF($E$108:$F1061,"")-COUNT($H$108:$H1061)+1,0)),"")</f>
        <v>#N/A</v>
      </c>
      <c r="R1062" s="39" t="e">
        <f>IF($E1062="",IF(INDEX(Mal!P$9:P$431,COUNTIF($E$108:$F1061,"")-COUNT($H$108:$H1061)+1,0)=R1061,"",INDEX(Mal!P$9:P$431,COUNTIF($E$108:$F1061,"")-COUNT($H$108:$H1061)+1,0)),"")</f>
        <v>#N/A</v>
      </c>
      <c r="S1062" s="39" t="e">
        <f>IF($E1062="",IF(INDEX(Mal!Q$9:Q$431,COUNTIF($E$108:$F1061,"")-COUNT($H$108:$H1061)+1,0)=S1061,"",INDEX(Mal!Q$9:Q$431,COUNTIF($E$108:$F1061,"")-COUNT($H$108:$H1061)+1,0)),"")</f>
        <v>#N/A</v>
      </c>
      <c r="T1062" s="39" t="e">
        <f>IF($E1062="",IF(INDEX(Mal!R$9:R$431,COUNTIF($E$108:$F1061,"")-COUNT($H$108:$H1061)+1,0)=T1061,"",INDEX(Mal!R$9:R$431,COUNTIF($E$108:$F1061,"")-COUNT($H$108:$H1061)+1,0)),"")</f>
        <v>#N/A</v>
      </c>
      <c r="U1062" s="39" t="e">
        <f>IF($E1062="",IF(INDEX(Mal!S$9:S$431,COUNTIF($E$108:$F1061,"")-COUNT($H$108:$H1061)+1,0)=U1061,"",INDEX(Mal!S$9:S$431,COUNTIF($E$108:$F1061,"")-COUNT($H$108:$H1061)+1,0)),"")</f>
        <v>#N/A</v>
      </c>
      <c r="V1062" s="39" t="e">
        <f t="shared" si="56"/>
        <v>#N/A</v>
      </c>
      <c r="W1062" s="39" t="e">
        <f>IF(IF(AND(E1062="",F1062=""),INDEX(Mal!I$9:I$431,(COUNT($H$108:$H1062)-COUNTIF($V$108:$V1062,"")),0),"")="","",IF(AND(E1062="",F1062=""),INDEX(Mal!I$9:I$431,(COUNT($H$108:$H1062)-COUNTIF($V$108:$V1062,"")),0),""))</f>
        <v>#N/A</v>
      </c>
      <c r="X1062" s="39" t="e">
        <f>IF($E1062="",IF(INDEX(Mal!J$9:J$431,COUNTIF($E$108:$F1061,"")-COUNT($H$108:$H1061)+1,0)=X1061,"",INDEX(Mal!J$9:J$431,COUNTIF($E$108:$F1061,"")-COUNT($H$108:$H1061)+1,0)),"")</f>
        <v>#N/A</v>
      </c>
      <c r="Y1062" s="39" t="e">
        <f>IF(AND(Y1061="",$H1062=$H1061),"",IF(VLOOKUP($H1062,Mal!$A$9:$T$431,20,0)='Sales Orders'!Y1061,"",VLOOKUP($H1062,Mal!$A$9:$T$431,20,0)))</f>
        <v>#N/A</v>
      </c>
      <c r="Z1062" s="39" t="e">
        <f t="shared" si="57"/>
        <v>#N/A</v>
      </c>
    </row>
    <row r="1063" spans="1:26">
      <c r="A1063" t="str">
        <f>IFERROR(IF(VLOOKUP(H1063,Mal!$A$9:$A$431,1,0),"","END"),"END")</f>
        <v>END</v>
      </c>
      <c r="B1063" s="39" t="e">
        <f>IF($E1063="",IF(INDEX(Mal!$D$9:$D$431,COUNTIF($E$108:$F1062,"")-COUNT($H$108:$H1062)+1,0)=B1062,"",INDEX(Mal!$D$9:$D$431,COUNTIF($E$108:$F1062,"")-COUNT($H$108:$H1062)+1,0)),"")</f>
        <v>#N/A</v>
      </c>
      <c r="C1063" s="39" t="e">
        <f t="shared" si="58"/>
        <v>#N/A</v>
      </c>
      <c r="D1063" s="39" t="e">
        <f>IF($E1063="",IF(INDEX(Mal!$F$9:$F$431,COUNTIF($E$108:$F1062,"")-COUNT($H$108:$H1062)+1,0)=D1062,"",INDEX(Mal!$F$9:$F$431,COUNTIF($E$108:$F1062,"")-COUNT($H$108:$H1062)+1,0)),"")</f>
        <v>#N/A</v>
      </c>
      <c r="E1063" s="39" t="e">
        <f>IF(AND(E1062="",$H1063=$H1062),"",IF(VLOOKUP(H1063,Mal!$A$9:$B$431,2,0)='Sales Orders'!E1062,"",VLOOKUP($H1063,Mal!$A$9:$B$431,2,0)))</f>
        <v>#N/A</v>
      </c>
      <c r="F1063" s="39" t="e">
        <f>IF($E1063="",IF(INDEX(Mal!$C$9:$C$431,COUNTIF($E$108:$F1062,"")-COUNT($H$108:$H1062)+1,0)=F1062,"",INDEX(Mal!$C$9:$C$431,COUNTIF($E$108:$F1062,"")-COUNT($H$108:$H1062)+1,0)),"")</f>
        <v>#N/A</v>
      </c>
      <c r="G1063" s="39" t="e">
        <f t="shared" si="59"/>
        <v>#N/A</v>
      </c>
      <c r="H1063" s="39">
        <f>IF(COUNTIF(Mal!$A$9:$A$431,'Sales Orders'!H1062)+COUNTIFS(Mal!$A$9:$A$431,H1062,Mal!$B$9:$B$431,"&lt;&gt;")+COUNTIFS(Mal!$A$9:$A$431,H1062,Mal!$C$9:$C$431,"&lt;&gt;")=COUNTIF('Sales Orders'!$H$108:H1062,'Sales Orders'!H1062),'Sales Orders'!H1062+1,'Sales Orders'!H1062)</f>
        <v>2</v>
      </c>
      <c r="I1063" s="39" t="e">
        <f>IF(E1063="","",IF(Mal!$C$5="","",Mal!$C$5))</f>
        <v>#N/A</v>
      </c>
      <c r="J1063" s="39" t="e">
        <f>IF(AND(J1062="",$H1063=$H1062),"",IF(VLOOKUP($H1063,Mal!$A$9:$H$431,7,0)='Sales Orders'!J1062,"",VLOOKUP($H1063,Mal!$A$9:$H$431,7,0)))</f>
        <v>#N/A</v>
      </c>
      <c r="K1063" s="39" t="e">
        <f>IF(AND(K1062="",$H1063=$H1062),"",IF(VLOOKUP($H1063,Mal!$A$9:$H$431,8,0)='Sales Orders'!K1062,"",VLOOKUP($H1063,Mal!$A$9:$H$431,8,0)))</f>
        <v>#N/A</v>
      </c>
      <c r="L1063" s="39" t="e">
        <f>IF(E1063="","",IF(Mal!$C$6="","",Mal!$C$6))</f>
        <v>#N/A</v>
      </c>
      <c r="M1063" s="39" t="e">
        <f>IF($E1063="",IF(INDEX(Mal!K$9:K$431,COUNTIF($E$108:$F1062,"")-COUNT($H$108:$H1062)+1,0)=M1062,"",INDEX(Mal!K$9:K$431,COUNTIF($E$108:$F1062,"")-COUNT($H$108:$H1062)+1,0)),"")</f>
        <v>#N/A</v>
      </c>
      <c r="N1063" s="39" t="e">
        <f>IF($E1063="",IF(INDEX(Mal!L$9:L$431,COUNTIF($E$108:$F1062,"")-COUNT($H$108:$H1062)+1,0)=N1062,"",INDEX(Mal!L$9:L$431,COUNTIF($E$108:$F1062,"")-COUNT($H$108:$H1062)+1,0)),"")</f>
        <v>#N/A</v>
      </c>
      <c r="O1063" s="39" t="e">
        <f>IF($E1063="",IF(INDEX(Mal!M$9:M$431,COUNTIF($E$108:$F1062,"")-COUNT($H$108:$H1062)+1,0)=O1062,"",INDEX(Mal!M$9:M$431,COUNTIF($E$108:$F1062,"")-COUNT($H$108:$H1062)+1,0)),"")</f>
        <v>#N/A</v>
      </c>
      <c r="P1063" s="39" t="e">
        <f>IF($E1063="",IF(INDEX(Mal!N$9:N$431,COUNTIF($E$108:$F1062,"")-COUNT($H$108:$H1062)+1,0)=P1062,"",INDEX(Mal!N$9:N$431,COUNTIF($E$108:$F1062,"")-COUNT($H$108:$H1062)+1,0)),"")</f>
        <v>#N/A</v>
      </c>
      <c r="Q1063" s="39" t="e">
        <f>IF($E1063="",IF(INDEX(Mal!O$9:O$431,COUNTIF($E$108:$F1062,"")-COUNT($H$108:$H1062)+1,0)=Q1062,"",INDEX(Mal!O$9:O$431,COUNTIF($E$108:$F1062,"")-COUNT($H$108:$H1062)+1,0)),"")</f>
        <v>#N/A</v>
      </c>
      <c r="R1063" s="39" t="e">
        <f>IF($E1063="",IF(INDEX(Mal!P$9:P$431,COUNTIF($E$108:$F1062,"")-COUNT($H$108:$H1062)+1,0)=R1062,"",INDEX(Mal!P$9:P$431,COUNTIF($E$108:$F1062,"")-COUNT($H$108:$H1062)+1,0)),"")</f>
        <v>#N/A</v>
      </c>
      <c r="S1063" s="39" t="e">
        <f>IF($E1063="",IF(INDEX(Mal!Q$9:Q$431,COUNTIF($E$108:$F1062,"")-COUNT($H$108:$H1062)+1,0)=S1062,"",INDEX(Mal!Q$9:Q$431,COUNTIF($E$108:$F1062,"")-COUNT($H$108:$H1062)+1,0)),"")</f>
        <v>#N/A</v>
      </c>
      <c r="T1063" s="39" t="e">
        <f>IF($E1063="",IF(INDEX(Mal!R$9:R$431,COUNTIF($E$108:$F1062,"")-COUNT($H$108:$H1062)+1,0)=T1062,"",INDEX(Mal!R$9:R$431,COUNTIF($E$108:$F1062,"")-COUNT($H$108:$H1062)+1,0)),"")</f>
        <v>#N/A</v>
      </c>
      <c r="U1063" s="39" t="e">
        <f>IF($E1063="",IF(INDEX(Mal!S$9:S$431,COUNTIF($E$108:$F1062,"")-COUNT($H$108:$H1062)+1,0)=U1062,"",INDEX(Mal!S$9:S$431,COUNTIF($E$108:$F1062,"")-COUNT($H$108:$H1062)+1,0)),"")</f>
        <v>#N/A</v>
      </c>
      <c r="V1063" s="39" t="e">
        <f t="shared" si="56"/>
        <v>#N/A</v>
      </c>
      <c r="W1063" s="39" t="e">
        <f>IF(IF(AND(E1063="",F1063=""),INDEX(Mal!I$9:I$431,(COUNT($H$108:$H1063)-COUNTIF($V$108:$V1063,"")),0),"")="","",IF(AND(E1063="",F1063=""),INDEX(Mal!I$9:I$431,(COUNT($H$108:$H1063)-COUNTIF($V$108:$V1063,"")),0),""))</f>
        <v>#N/A</v>
      </c>
      <c r="X1063" s="39" t="e">
        <f>IF($E1063="",IF(INDEX(Mal!J$9:J$431,COUNTIF($E$108:$F1062,"")-COUNT($H$108:$H1062)+1,0)=X1062,"",INDEX(Mal!J$9:J$431,COUNTIF($E$108:$F1062,"")-COUNT($H$108:$H1062)+1,0)),"")</f>
        <v>#N/A</v>
      </c>
      <c r="Y1063" s="39" t="e">
        <f>IF(AND(Y1062="",$H1063=$H1062),"",IF(VLOOKUP($H1063,Mal!$A$9:$T$431,20,0)='Sales Orders'!Y1062,"",VLOOKUP($H1063,Mal!$A$9:$T$431,20,0)))</f>
        <v>#N/A</v>
      </c>
      <c r="Z1063" s="39" t="e">
        <f t="shared" si="57"/>
        <v>#N/A</v>
      </c>
    </row>
    <row r="1064" spans="1:26">
      <c r="A1064" t="str">
        <f>IFERROR(IF(VLOOKUP(H1064,Mal!$A$9:$A$431,1,0),"","END"),"END")</f>
        <v>END</v>
      </c>
      <c r="B1064" s="39" t="e">
        <f>IF($E1064="",IF(INDEX(Mal!$D$9:$D$431,COUNTIF($E$108:$F1063,"")-COUNT($H$108:$H1063)+1,0)=B1063,"",INDEX(Mal!$D$9:$D$431,COUNTIF($E$108:$F1063,"")-COUNT($H$108:$H1063)+1,0)),"")</f>
        <v>#N/A</v>
      </c>
      <c r="C1064" s="39" t="e">
        <f t="shared" si="58"/>
        <v>#N/A</v>
      </c>
      <c r="D1064" s="39" t="e">
        <f>IF($E1064="",IF(INDEX(Mal!$F$9:$F$431,COUNTIF($E$108:$F1063,"")-COUNT($H$108:$H1063)+1,0)=D1063,"",INDEX(Mal!$F$9:$F$431,COUNTIF($E$108:$F1063,"")-COUNT($H$108:$H1063)+1,0)),"")</f>
        <v>#N/A</v>
      </c>
      <c r="E1064" s="39" t="e">
        <f>IF(AND(E1063="",$H1064=$H1063),"",IF(VLOOKUP(H1064,Mal!$A$9:$B$431,2,0)='Sales Orders'!E1063,"",VLOOKUP($H1064,Mal!$A$9:$B$431,2,0)))</f>
        <v>#N/A</v>
      </c>
      <c r="F1064" s="39" t="e">
        <f>IF($E1064="",IF(INDEX(Mal!$C$9:$C$431,COUNTIF($E$108:$F1063,"")-COUNT($H$108:$H1063)+1,0)=F1063,"",INDEX(Mal!$C$9:$C$431,COUNTIF($E$108:$F1063,"")-COUNT($H$108:$H1063)+1,0)),"")</f>
        <v>#N/A</v>
      </c>
      <c r="G1064" s="39" t="e">
        <f t="shared" si="59"/>
        <v>#N/A</v>
      </c>
      <c r="H1064" s="39">
        <f>IF(COUNTIF(Mal!$A$9:$A$431,'Sales Orders'!H1063)+COUNTIFS(Mal!$A$9:$A$431,H1063,Mal!$B$9:$B$431,"&lt;&gt;")+COUNTIFS(Mal!$A$9:$A$431,H1063,Mal!$C$9:$C$431,"&lt;&gt;")=COUNTIF('Sales Orders'!$H$108:H1063,'Sales Orders'!H1063),'Sales Orders'!H1063+1,'Sales Orders'!H1063)</f>
        <v>2</v>
      </c>
      <c r="I1064" s="39" t="e">
        <f>IF(E1064="","",IF(Mal!$C$5="","",Mal!$C$5))</f>
        <v>#N/A</v>
      </c>
      <c r="J1064" s="39" t="e">
        <f>IF(AND(J1063="",$H1064=$H1063),"",IF(VLOOKUP($H1064,Mal!$A$9:$H$431,7,0)='Sales Orders'!J1063,"",VLOOKUP($H1064,Mal!$A$9:$H$431,7,0)))</f>
        <v>#N/A</v>
      </c>
      <c r="K1064" s="39" t="e">
        <f>IF(AND(K1063="",$H1064=$H1063),"",IF(VLOOKUP($H1064,Mal!$A$9:$H$431,8,0)='Sales Orders'!K1063,"",VLOOKUP($H1064,Mal!$A$9:$H$431,8,0)))</f>
        <v>#N/A</v>
      </c>
      <c r="L1064" s="39" t="e">
        <f>IF(E1064="","",IF(Mal!$C$6="","",Mal!$C$6))</f>
        <v>#N/A</v>
      </c>
      <c r="M1064" s="39" t="e">
        <f>IF($E1064="",IF(INDEX(Mal!K$9:K$431,COUNTIF($E$108:$F1063,"")-COUNT($H$108:$H1063)+1,0)=M1063,"",INDEX(Mal!K$9:K$431,COUNTIF($E$108:$F1063,"")-COUNT($H$108:$H1063)+1,0)),"")</f>
        <v>#N/A</v>
      </c>
      <c r="N1064" s="39" t="e">
        <f>IF($E1064="",IF(INDEX(Mal!L$9:L$431,COUNTIF($E$108:$F1063,"")-COUNT($H$108:$H1063)+1,0)=N1063,"",INDEX(Mal!L$9:L$431,COUNTIF($E$108:$F1063,"")-COUNT($H$108:$H1063)+1,0)),"")</f>
        <v>#N/A</v>
      </c>
      <c r="O1064" s="39" t="e">
        <f>IF($E1064="",IF(INDEX(Mal!M$9:M$431,COUNTIF($E$108:$F1063,"")-COUNT($H$108:$H1063)+1,0)=O1063,"",INDEX(Mal!M$9:M$431,COUNTIF($E$108:$F1063,"")-COUNT($H$108:$H1063)+1,0)),"")</f>
        <v>#N/A</v>
      </c>
      <c r="P1064" s="39" t="e">
        <f>IF($E1064="",IF(INDEX(Mal!N$9:N$431,COUNTIF($E$108:$F1063,"")-COUNT($H$108:$H1063)+1,0)=P1063,"",INDEX(Mal!N$9:N$431,COUNTIF($E$108:$F1063,"")-COUNT($H$108:$H1063)+1,0)),"")</f>
        <v>#N/A</v>
      </c>
      <c r="Q1064" s="39" t="e">
        <f>IF($E1064="",IF(INDEX(Mal!O$9:O$431,COUNTIF($E$108:$F1063,"")-COUNT($H$108:$H1063)+1,0)=Q1063,"",INDEX(Mal!O$9:O$431,COUNTIF($E$108:$F1063,"")-COUNT($H$108:$H1063)+1,0)),"")</f>
        <v>#N/A</v>
      </c>
      <c r="R1064" s="39" t="e">
        <f>IF($E1064="",IF(INDEX(Mal!P$9:P$431,COUNTIF($E$108:$F1063,"")-COUNT($H$108:$H1063)+1,0)=R1063,"",INDEX(Mal!P$9:P$431,COUNTIF($E$108:$F1063,"")-COUNT($H$108:$H1063)+1,0)),"")</f>
        <v>#N/A</v>
      </c>
      <c r="S1064" s="39" t="e">
        <f>IF($E1064="",IF(INDEX(Mal!Q$9:Q$431,COUNTIF($E$108:$F1063,"")-COUNT($H$108:$H1063)+1,0)=S1063,"",INDEX(Mal!Q$9:Q$431,COUNTIF($E$108:$F1063,"")-COUNT($H$108:$H1063)+1,0)),"")</f>
        <v>#N/A</v>
      </c>
      <c r="T1064" s="39" t="e">
        <f>IF($E1064="",IF(INDEX(Mal!R$9:R$431,COUNTIF($E$108:$F1063,"")-COUNT($H$108:$H1063)+1,0)=T1063,"",INDEX(Mal!R$9:R$431,COUNTIF($E$108:$F1063,"")-COUNT($H$108:$H1063)+1,0)),"")</f>
        <v>#N/A</v>
      </c>
      <c r="U1064" s="39" t="e">
        <f>IF($E1064="",IF(INDEX(Mal!S$9:S$431,COUNTIF($E$108:$F1063,"")-COUNT($H$108:$H1063)+1,0)=U1063,"",INDEX(Mal!S$9:S$431,COUNTIF($E$108:$F1063,"")-COUNT($H$108:$H1063)+1,0)),"")</f>
        <v>#N/A</v>
      </c>
      <c r="V1064" s="39" t="e">
        <f t="shared" si="56"/>
        <v>#N/A</v>
      </c>
      <c r="W1064" s="39" t="e">
        <f>IF(IF(AND(E1064="",F1064=""),INDEX(Mal!I$9:I$431,(COUNT($H$108:$H1064)-COUNTIF($V$108:$V1064,"")),0),"")="","",IF(AND(E1064="",F1064=""),INDEX(Mal!I$9:I$431,(COUNT($H$108:$H1064)-COUNTIF($V$108:$V1064,"")),0),""))</f>
        <v>#N/A</v>
      </c>
      <c r="X1064" s="39" t="e">
        <f>IF($E1064="",IF(INDEX(Mal!J$9:J$431,COUNTIF($E$108:$F1063,"")-COUNT($H$108:$H1063)+1,0)=X1063,"",INDEX(Mal!J$9:J$431,COUNTIF($E$108:$F1063,"")-COUNT($H$108:$H1063)+1,0)),"")</f>
        <v>#N/A</v>
      </c>
      <c r="Y1064" s="39" t="e">
        <f>IF(AND(Y1063="",$H1064=$H1063),"",IF(VLOOKUP($H1064,Mal!$A$9:$T$431,20,0)='Sales Orders'!Y1063,"",VLOOKUP($H1064,Mal!$A$9:$T$431,20,0)))</f>
        <v>#N/A</v>
      </c>
      <c r="Z1064" s="39" t="e">
        <f t="shared" si="57"/>
        <v>#N/A</v>
      </c>
    </row>
    <row r="1065" spans="1:26">
      <c r="A1065" t="str">
        <f>IFERROR(IF(VLOOKUP(H1065,Mal!$A$9:$A$431,1,0),"","END"),"END")</f>
        <v>END</v>
      </c>
      <c r="B1065" s="39" t="e">
        <f>IF($E1065="",IF(INDEX(Mal!$D$9:$D$431,COUNTIF($E$108:$F1064,"")-COUNT($H$108:$H1064)+1,0)=B1064,"",INDEX(Mal!$D$9:$D$431,COUNTIF($E$108:$F1064,"")-COUNT($H$108:$H1064)+1,0)),"")</f>
        <v>#N/A</v>
      </c>
      <c r="C1065" s="39" t="e">
        <f t="shared" si="58"/>
        <v>#N/A</v>
      </c>
      <c r="D1065" s="39" t="e">
        <f>IF($E1065="",IF(INDEX(Mal!$F$9:$F$431,COUNTIF($E$108:$F1064,"")-COUNT($H$108:$H1064)+1,0)=D1064,"",INDEX(Mal!$F$9:$F$431,COUNTIF($E$108:$F1064,"")-COUNT($H$108:$H1064)+1,0)),"")</f>
        <v>#N/A</v>
      </c>
      <c r="E1065" s="39" t="e">
        <f>IF(AND(E1064="",$H1065=$H1064),"",IF(VLOOKUP(H1065,Mal!$A$9:$B$431,2,0)='Sales Orders'!E1064,"",VLOOKUP($H1065,Mal!$A$9:$B$431,2,0)))</f>
        <v>#N/A</v>
      </c>
      <c r="F1065" s="39" t="e">
        <f>IF($E1065="",IF(INDEX(Mal!$C$9:$C$431,COUNTIF($E$108:$F1064,"")-COUNT($H$108:$H1064)+1,0)=F1064,"",INDEX(Mal!$C$9:$C$431,COUNTIF($E$108:$F1064,"")-COUNT($H$108:$H1064)+1,0)),"")</f>
        <v>#N/A</v>
      </c>
      <c r="G1065" s="39" t="e">
        <f t="shared" si="59"/>
        <v>#N/A</v>
      </c>
      <c r="H1065" s="39">
        <f>IF(COUNTIF(Mal!$A$9:$A$431,'Sales Orders'!H1064)+COUNTIFS(Mal!$A$9:$A$431,H1064,Mal!$B$9:$B$431,"&lt;&gt;")+COUNTIFS(Mal!$A$9:$A$431,H1064,Mal!$C$9:$C$431,"&lt;&gt;")=COUNTIF('Sales Orders'!$H$108:H1064,'Sales Orders'!H1064),'Sales Orders'!H1064+1,'Sales Orders'!H1064)</f>
        <v>2</v>
      </c>
      <c r="I1065" s="39" t="e">
        <f>IF(E1065="","",IF(Mal!$C$5="","",Mal!$C$5))</f>
        <v>#N/A</v>
      </c>
      <c r="J1065" s="39" t="e">
        <f>IF(AND(J1064="",$H1065=$H1064),"",IF(VLOOKUP($H1065,Mal!$A$9:$H$431,7,0)='Sales Orders'!J1064,"",VLOOKUP($H1065,Mal!$A$9:$H$431,7,0)))</f>
        <v>#N/A</v>
      </c>
      <c r="K1065" s="39" t="e">
        <f>IF(AND(K1064="",$H1065=$H1064),"",IF(VLOOKUP($H1065,Mal!$A$9:$H$431,8,0)='Sales Orders'!K1064,"",VLOOKUP($H1065,Mal!$A$9:$H$431,8,0)))</f>
        <v>#N/A</v>
      </c>
      <c r="L1065" s="39" t="e">
        <f>IF(E1065="","",IF(Mal!$C$6="","",Mal!$C$6))</f>
        <v>#N/A</v>
      </c>
      <c r="M1065" s="39" t="e">
        <f>IF($E1065="",IF(INDEX(Mal!K$9:K$431,COUNTIF($E$108:$F1064,"")-COUNT($H$108:$H1064)+1,0)=M1064,"",INDEX(Mal!K$9:K$431,COUNTIF($E$108:$F1064,"")-COUNT($H$108:$H1064)+1,0)),"")</f>
        <v>#N/A</v>
      </c>
      <c r="N1065" s="39" t="e">
        <f>IF($E1065="",IF(INDEX(Mal!L$9:L$431,COUNTIF($E$108:$F1064,"")-COUNT($H$108:$H1064)+1,0)=N1064,"",INDEX(Mal!L$9:L$431,COUNTIF($E$108:$F1064,"")-COUNT($H$108:$H1064)+1,0)),"")</f>
        <v>#N/A</v>
      </c>
      <c r="O1065" s="39" t="e">
        <f>IF($E1065="",IF(INDEX(Mal!M$9:M$431,COUNTIF($E$108:$F1064,"")-COUNT($H$108:$H1064)+1,0)=O1064,"",INDEX(Mal!M$9:M$431,COUNTIF($E$108:$F1064,"")-COUNT($H$108:$H1064)+1,0)),"")</f>
        <v>#N/A</v>
      </c>
      <c r="P1065" s="39" t="e">
        <f>IF($E1065="",IF(INDEX(Mal!N$9:N$431,COUNTIF($E$108:$F1064,"")-COUNT($H$108:$H1064)+1,0)=P1064,"",INDEX(Mal!N$9:N$431,COUNTIF($E$108:$F1064,"")-COUNT($H$108:$H1064)+1,0)),"")</f>
        <v>#N/A</v>
      </c>
      <c r="Q1065" s="39" t="e">
        <f>IF($E1065="",IF(INDEX(Mal!O$9:O$431,COUNTIF($E$108:$F1064,"")-COUNT($H$108:$H1064)+1,0)=Q1064,"",INDEX(Mal!O$9:O$431,COUNTIF($E$108:$F1064,"")-COUNT($H$108:$H1064)+1,0)),"")</f>
        <v>#N/A</v>
      </c>
      <c r="R1065" s="39" t="e">
        <f>IF($E1065="",IF(INDEX(Mal!P$9:P$431,COUNTIF($E$108:$F1064,"")-COUNT($H$108:$H1064)+1,0)=R1064,"",INDEX(Mal!P$9:P$431,COUNTIF($E$108:$F1064,"")-COUNT($H$108:$H1064)+1,0)),"")</f>
        <v>#N/A</v>
      </c>
      <c r="S1065" s="39" t="e">
        <f>IF($E1065="",IF(INDEX(Mal!Q$9:Q$431,COUNTIF($E$108:$F1064,"")-COUNT($H$108:$H1064)+1,0)=S1064,"",INDEX(Mal!Q$9:Q$431,COUNTIF($E$108:$F1064,"")-COUNT($H$108:$H1064)+1,0)),"")</f>
        <v>#N/A</v>
      </c>
      <c r="T1065" s="39" t="e">
        <f>IF($E1065="",IF(INDEX(Mal!R$9:R$431,COUNTIF($E$108:$F1064,"")-COUNT($H$108:$H1064)+1,0)=T1064,"",INDEX(Mal!R$9:R$431,COUNTIF($E$108:$F1064,"")-COUNT($H$108:$H1064)+1,0)),"")</f>
        <v>#N/A</v>
      </c>
      <c r="U1065" s="39" t="e">
        <f>IF($E1065="",IF(INDEX(Mal!S$9:S$431,COUNTIF($E$108:$F1064,"")-COUNT($H$108:$H1064)+1,0)=U1064,"",INDEX(Mal!S$9:S$431,COUNTIF($E$108:$F1064,"")-COUNT($H$108:$H1064)+1,0)),"")</f>
        <v>#N/A</v>
      </c>
      <c r="V1065" s="39" t="e">
        <f t="shared" si="56"/>
        <v>#N/A</v>
      </c>
      <c r="W1065" s="39" t="e">
        <f>IF(IF(AND(E1065="",F1065=""),INDEX(Mal!I$9:I$431,(COUNT($H$108:$H1065)-COUNTIF($V$108:$V1065,"")),0),"")="","",IF(AND(E1065="",F1065=""),INDEX(Mal!I$9:I$431,(COUNT($H$108:$H1065)-COUNTIF($V$108:$V1065,"")),0),""))</f>
        <v>#N/A</v>
      </c>
      <c r="X1065" s="39" t="e">
        <f>IF($E1065="",IF(INDEX(Mal!J$9:J$431,COUNTIF($E$108:$F1064,"")-COUNT($H$108:$H1064)+1,0)=X1064,"",INDEX(Mal!J$9:J$431,COUNTIF($E$108:$F1064,"")-COUNT($H$108:$H1064)+1,0)),"")</f>
        <v>#N/A</v>
      </c>
      <c r="Y1065" s="39" t="e">
        <f>IF(AND(Y1064="",$H1065=$H1064),"",IF(VLOOKUP($H1065,Mal!$A$9:$T$431,20,0)='Sales Orders'!Y1064,"",VLOOKUP($H1065,Mal!$A$9:$T$431,20,0)))</f>
        <v>#N/A</v>
      </c>
      <c r="Z1065" s="39" t="e">
        <f t="shared" si="57"/>
        <v>#N/A</v>
      </c>
    </row>
    <row r="1066" spans="1:26">
      <c r="A1066" t="str">
        <f>IFERROR(IF(VLOOKUP(H1066,Mal!$A$9:$A$431,1,0),"","END"),"END")</f>
        <v>END</v>
      </c>
      <c r="B1066" s="39" t="e">
        <f>IF($E1066="",IF(INDEX(Mal!$D$9:$D$431,COUNTIF($E$108:$F1065,"")-COUNT($H$108:$H1065)+1,0)=B1065,"",INDEX(Mal!$D$9:$D$431,COUNTIF($E$108:$F1065,"")-COUNT($H$108:$H1065)+1,0)),"")</f>
        <v>#N/A</v>
      </c>
      <c r="C1066" s="39" t="e">
        <f t="shared" si="58"/>
        <v>#N/A</v>
      </c>
      <c r="D1066" s="39" t="e">
        <f>IF($E1066="",IF(INDEX(Mal!$F$9:$F$431,COUNTIF($E$108:$F1065,"")-COUNT($H$108:$H1065)+1,0)=D1065,"",INDEX(Mal!$F$9:$F$431,COUNTIF($E$108:$F1065,"")-COUNT($H$108:$H1065)+1,0)),"")</f>
        <v>#N/A</v>
      </c>
      <c r="E1066" s="39" t="e">
        <f>IF(AND(E1065="",$H1066=$H1065),"",IF(VLOOKUP(H1066,Mal!$A$9:$B$431,2,0)='Sales Orders'!E1065,"",VLOOKUP($H1066,Mal!$A$9:$B$431,2,0)))</f>
        <v>#N/A</v>
      </c>
      <c r="F1066" s="39" t="e">
        <f>IF($E1066="",IF(INDEX(Mal!$C$9:$C$431,COUNTIF($E$108:$F1065,"")-COUNT($H$108:$H1065)+1,0)=F1065,"",INDEX(Mal!$C$9:$C$431,COUNTIF($E$108:$F1065,"")-COUNT($H$108:$H1065)+1,0)),"")</f>
        <v>#N/A</v>
      </c>
      <c r="G1066" s="39" t="e">
        <f t="shared" si="59"/>
        <v>#N/A</v>
      </c>
      <c r="H1066" s="39">
        <f>IF(COUNTIF(Mal!$A$9:$A$431,'Sales Orders'!H1065)+COUNTIFS(Mal!$A$9:$A$431,H1065,Mal!$B$9:$B$431,"&lt;&gt;")+COUNTIFS(Mal!$A$9:$A$431,H1065,Mal!$C$9:$C$431,"&lt;&gt;")=COUNTIF('Sales Orders'!$H$108:H1065,'Sales Orders'!H1065),'Sales Orders'!H1065+1,'Sales Orders'!H1065)</f>
        <v>2</v>
      </c>
      <c r="I1066" s="39" t="e">
        <f>IF(E1066="","",IF(Mal!$C$5="","",Mal!$C$5))</f>
        <v>#N/A</v>
      </c>
      <c r="J1066" s="39" t="e">
        <f>IF(AND(J1065="",$H1066=$H1065),"",IF(VLOOKUP($H1066,Mal!$A$9:$H$431,7,0)='Sales Orders'!J1065,"",VLOOKUP($H1066,Mal!$A$9:$H$431,7,0)))</f>
        <v>#N/A</v>
      </c>
      <c r="K1066" s="39" t="e">
        <f>IF(AND(K1065="",$H1066=$H1065),"",IF(VLOOKUP($H1066,Mal!$A$9:$H$431,8,0)='Sales Orders'!K1065,"",VLOOKUP($H1066,Mal!$A$9:$H$431,8,0)))</f>
        <v>#N/A</v>
      </c>
      <c r="L1066" s="39" t="e">
        <f>IF(E1066="","",IF(Mal!$C$6="","",Mal!$C$6))</f>
        <v>#N/A</v>
      </c>
      <c r="M1066" s="39" t="e">
        <f>IF($E1066="",IF(INDEX(Mal!K$9:K$431,COUNTIF($E$108:$F1065,"")-COUNT($H$108:$H1065)+1,0)=M1065,"",INDEX(Mal!K$9:K$431,COUNTIF($E$108:$F1065,"")-COUNT($H$108:$H1065)+1,0)),"")</f>
        <v>#N/A</v>
      </c>
      <c r="N1066" s="39" t="e">
        <f>IF($E1066="",IF(INDEX(Mal!L$9:L$431,COUNTIF($E$108:$F1065,"")-COUNT($H$108:$H1065)+1,0)=N1065,"",INDEX(Mal!L$9:L$431,COUNTIF($E$108:$F1065,"")-COUNT($H$108:$H1065)+1,0)),"")</f>
        <v>#N/A</v>
      </c>
      <c r="O1066" s="39" t="e">
        <f>IF($E1066="",IF(INDEX(Mal!M$9:M$431,COUNTIF($E$108:$F1065,"")-COUNT($H$108:$H1065)+1,0)=O1065,"",INDEX(Mal!M$9:M$431,COUNTIF($E$108:$F1065,"")-COUNT($H$108:$H1065)+1,0)),"")</f>
        <v>#N/A</v>
      </c>
      <c r="P1066" s="39" t="e">
        <f>IF($E1066="",IF(INDEX(Mal!N$9:N$431,COUNTIF($E$108:$F1065,"")-COUNT($H$108:$H1065)+1,0)=P1065,"",INDEX(Mal!N$9:N$431,COUNTIF($E$108:$F1065,"")-COUNT($H$108:$H1065)+1,0)),"")</f>
        <v>#N/A</v>
      </c>
      <c r="Q1066" s="39" t="e">
        <f>IF($E1066="",IF(INDEX(Mal!O$9:O$431,COUNTIF($E$108:$F1065,"")-COUNT($H$108:$H1065)+1,0)=Q1065,"",INDEX(Mal!O$9:O$431,COUNTIF($E$108:$F1065,"")-COUNT($H$108:$H1065)+1,0)),"")</f>
        <v>#N/A</v>
      </c>
      <c r="R1066" s="39" t="e">
        <f>IF($E1066="",IF(INDEX(Mal!P$9:P$431,COUNTIF($E$108:$F1065,"")-COUNT($H$108:$H1065)+1,0)=R1065,"",INDEX(Mal!P$9:P$431,COUNTIF($E$108:$F1065,"")-COUNT($H$108:$H1065)+1,0)),"")</f>
        <v>#N/A</v>
      </c>
      <c r="S1066" s="39" t="e">
        <f>IF($E1066="",IF(INDEX(Mal!Q$9:Q$431,COUNTIF($E$108:$F1065,"")-COUNT($H$108:$H1065)+1,0)=S1065,"",INDEX(Mal!Q$9:Q$431,COUNTIF($E$108:$F1065,"")-COUNT($H$108:$H1065)+1,0)),"")</f>
        <v>#N/A</v>
      </c>
      <c r="T1066" s="39" t="e">
        <f>IF($E1066="",IF(INDEX(Mal!R$9:R$431,COUNTIF($E$108:$F1065,"")-COUNT($H$108:$H1065)+1,0)=T1065,"",INDEX(Mal!R$9:R$431,COUNTIF($E$108:$F1065,"")-COUNT($H$108:$H1065)+1,0)),"")</f>
        <v>#N/A</v>
      </c>
      <c r="U1066" s="39" t="e">
        <f>IF($E1066="",IF(INDEX(Mal!S$9:S$431,COUNTIF($E$108:$F1065,"")-COUNT($H$108:$H1065)+1,0)=U1065,"",INDEX(Mal!S$9:S$431,COUNTIF($E$108:$F1065,"")-COUNT($H$108:$H1065)+1,0)),"")</f>
        <v>#N/A</v>
      </c>
      <c r="V1066" s="39" t="e">
        <f t="shared" si="56"/>
        <v>#N/A</v>
      </c>
      <c r="W1066" s="39" t="e">
        <f>IF(IF(AND(E1066="",F1066=""),INDEX(Mal!I$9:I$431,(COUNT($H$108:$H1066)-COUNTIF($V$108:$V1066,"")),0),"")="","",IF(AND(E1066="",F1066=""),INDEX(Mal!I$9:I$431,(COUNT($H$108:$H1066)-COUNTIF($V$108:$V1066,"")),0),""))</f>
        <v>#N/A</v>
      </c>
      <c r="X1066" s="39" t="e">
        <f>IF($E1066="",IF(INDEX(Mal!J$9:J$431,COUNTIF($E$108:$F1065,"")-COUNT($H$108:$H1065)+1,0)=X1065,"",INDEX(Mal!J$9:J$431,COUNTIF($E$108:$F1065,"")-COUNT($H$108:$H1065)+1,0)),"")</f>
        <v>#N/A</v>
      </c>
      <c r="Y1066" s="39" t="e">
        <f>IF(AND(Y1065="",$H1066=$H1065),"",IF(VLOOKUP($H1066,Mal!$A$9:$T$431,20,0)='Sales Orders'!Y1065,"",VLOOKUP($H1066,Mal!$A$9:$T$431,20,0)))</f>
        <v>#N/A</v>
      </c>
      <c r="Z1066" s="39" t="e">
        <f t="shared" si="57"/>
        <v>#N/A</v>
      </c>
    </row>
    <row r="1067" spans="1:26">
      <c r="A1067" t="str">
        <f>IFERROR(IF(VLOOKUP(H1067,Mal!$A$9:$A$431,1,0),"","END"),"END")</f>
        <v>END</v>
      </c>
      <c r="B1067" s="39" t="e">
        <f>IF($E1067="",IF(INDEX(Mal!$D$9:$D$431,COUNTIF($E$108:$F1066,"")-COUNT($H$108:$H1066)+1,0)=B1066,"",INDEX(Mal!$D$9:$D$431,COUNTIF($E$108:$F1066,"")-COUNT($H$108:$H1066)+1,0)),"")</f>
        <v>#N/A</v>
      </c>
      <c r="C1067" s="39" t="e">
        <f t="shared" si="58"/>
        <v>#N/A</v>
      </c>
      <c r="D1067" s="39" t="e">
        <f>IF($E1067="",IF(INDEX(Mal!$F$9:$F$431,COUNTIF($E$108:$F1066,"")-COUNT($H$108:$H1066)+1,0)=D1066,"",INDEX(Mal!$F$9:$F$431,COUNTIF($E$108:$F1066,"")-COUNT($H$108:$H1066)+1,0)),"")</f>
        <v>#N/A</v>
      </c>
      <c r="E1067" s="39" t="e">
        <f>IF(AND(E1066="",$H1067=$H1066),"",IF(VLOOKUP(H1067,Mal!$A$9:$B$431,2,0)='Sales Orders'!E1066,"",VLOOKUP($H1067,Mal!$A$9:$B$431,2,0)))</f>
        <v>#N/A</v>
      </c>
      <c r="F1067" s="39" t="e">
        <f>IF($E1067="",IF(INDEX(Mal!$C$9:$C$431,COUNTIF($E$108:$F1066,"")-COUNT($H$108:$H1066)+1,0)=F1066,"",INDEX(Mal!$C$9:$C$431,COUNTIF($E$108:$F1066,"")-COUNT($H$108:$H1066)+1,0)),"")</f>
        <v>#N/A</v>
      </c>
      <c r="G1067" s="39" t="e">
        <f t="shared" si="59"/>
        <v>#N/A</v>
      </c>
      <c r="H1067" s="39">
        <f>IF(COUNTIF(Mal!$A$9:$A$431,'Sales Orders'!H1066)+COUNTIFS(Mal!$A$9:$A$431,H1066,Mal!$B$9:$B$431,"&lt;&gt;")+COUNTIFS(Mal!$A$9:$A$431,H1066,Mal!$C$9:$C$431,"&lt;&gt;")=COUNTIF('Sales Orders'!$H$108:H1066,'Sales Orders'!H1066),'Sales Orders'!H1066+1,'Sales Orders'!H1066)</f>
        <v>2</v>
      </c>
      <c r="I1067" s="39" t="e">
        <f>IF(E1067="","",IF(Mal!$C$5="","",Mal!$C$5))</f>
        <v>#N/A</v>
      </c>
      <c r="J1067" s="39" t="e">
        <f>IF(AND(J1066="",$H1067=$H1066),"",IF(VLOOKUP($H1067,Mal!$A$9:$H$431,7,0)='Sales Orders'!J1066,"",VLOOKUP($H1067,Mal!$A$9:$H$431,7,0)))</f>
        <v>#N/A</v>
      </c>
      <c r="K1067" s="39" t="e">
        <f>IF(AND(K1066="",$H1067=$H1066),"",IF(VLOOKUP($H1067,Mal!$A$9:$H$431,8,0)='Sales Orders'!K1066,"",VLOOKUP($H1067,Mal!$A$9:$H$431,8,0)))</f>
        <v>#N/A</v>
      </c>
      <c r="L1067" s="39" t="e">
        <f>IF(E1067="","",IF(Mal!$C$6="","",Mal!$C$6))</f>
        <v>#N/A</v>
      </c>
      <c r="M1067" s="39" t="e">
        <f>IF($E1067="",IF(INDEX(Mal!K$9:K$431,COUNTIF($E$108:$F1066,"")-COUNT($H$108:$H1066)+1,0)=M1066,"",INDEX(Mal!K$9:K$431,COUNTIF($E$108:$F1066,"")-COUNT($H$108:$H1066)+1,0)),"")</f>
        <v>#N/A</v>
      </c>
      <c r="N1067" s="39" t="e">
        <f>IF($E1067="",IF(INDEX(Mal!L$9:L$431,COUNTIF($E$108:$F1066,"")-COUNT($H$108:$H1066)+1,0)=N1066,"",INDEX(Mal!L$9:L$431,COUNTIF($E$108:$F1066,"")-COUNT($H$108:$H1066)+1,0)),"")</f>
        <v>#N/A</v>
      </c>
      <c r="O1067" s="39" t="e">
        <f>IF($E1067="",IF(INDEX(Mal!M$9:M$431,COUNTIF($E$108:$F1066,"")-COUNT($H$108:$H1066)+1,0)=O1066,"",INDEX(Mal!M$9:M$431,COUNTIF($E$108:$F1066,"")-COUNT($H$108:$H1066)+1,0)),"")</f>
        <v>#N/A</v>
      </c>
      <c r="P1067" s="39" t="e">
        <f>IF($E1067="",IF(INDEX(Mal!N$9:N$431,COUNTIF($E$108:$F1066,"")-COUNT($H$108:$H1066)+1,0)=P1066,"",INDEX(Mal!N$9:N$431,COUNTIF($E$108:$F1066,"")-COUNT($H$108:$H1066)+1,0)),"")</f>
        <v>#N/A</v>
      </c>
      <c r="Q1067" s="39" t="e">
        <f>IF($E1067="",IF(INDEX(Mal!O$9:O$431,COUNTIF($E$108:$F1066,"")-COUNT($H$108:$H1066)+1,0)=Q1066,"",INDEX(Mal!O$9:O$431,COUNTIF($E$108:$F1066,"")-COUNT($H$108:$H1066)+1,0)),"")</f>
        <v>#N/A</v>
      </c>
      <c r="R1067" s="39" t="e">
        <f>IF($E1067="",IF(INDEX(Mal!P$9:P$431,COUNTIF($E$108:$F1066,"")-COUNT($H$108:$H1066)+1,0)=R1066,"",INDEX(Mal!P$9:P$431,COUNTIF($E$108:$F1066,"")-COUNT($H$108:$H1066)+1,0)),"")</f>
        <v>#N/A</v>
      </c>
      <c r="S1067" s="39" t="e">
        <f>IF($E1067="",IF(INDEX(Mal!Q$9:Q$431,COUNTIF($E$108:$F1066,"")-COUNT($H$108:$H1066)+1,0)=S1066,"",INDEX(Mal!Q$9:Q$431,COUNTIF($E$108:$F1066,"")-COUNT($H$108:$H1066)+1,0)),"")</f>
        <v>#N/A</v>
      </c>
      <c r="T1067" s="39" t="e">
        <f>IF($E1067="",IF(INDEX(Mal!R$9:R$431,COUNTIF($E$108:$F1066,"")-COUNT($H$108:$H1066)+1,0)=T1066,"",INDEX(Mal!R$9:R$431,COUNTIF($E$108:$F1066,"")-COUNT($H$108:$H1066)+1,0)),"")</f>
        <v>#N/A</v>
      </c>
      <c r="U1067" s="39" t="e">
        <f>IF($E1067="",IF(INDEX(Mal!S$9:S$431,COUNTIF($E$108:$F1066,"")-COUNT($H$108:$H1066)+1,0)=U1066,"",INDEX(Mal!S$9:S$431,COUNTIF($E$108:$F1066,"")-COUNT($H$108:$H1066)+1,0)),"")</f>
        <v>#N/A</v>
      </c>
      <c r="V1067" s="39" t="e">
        <f t="shared" si="56"/>
        <v>#N/A</v>
      </c>
      <c r="W1067" s="39" t="e">
        <f>IF(IF(AND(E1067="",F1067=""),INDEX(Mal!I$9:I$431,(COUNT($H$108:$H1067)-COUNTIF($V$108:$V1067,"")),0),"")="","",IF(AND(E1067="",F1067=""),INDEX(Mal!I$9:I$431,(COUNT($H$108:$H1067)-COUNTIF($V$108:$V1067,"")),0),""))</f>
        <v>#N/A</v>
      </c>
      <c r="X1067" s="39" t="e">
        <f>IF($E1067="",IF(INDEX(Mal!J$9:J$431,COUNTIF($E$108:$F1066,"")-COUNT($H$108:$H1066)+1,0)=X1066,"",INDEX(Mal!J$9:J$431,COUNTIF($E$108:$F1066,"")-COUNT($H$108:$H1066)+1,0)),"")</f>
        <v>#N/A</v>
      </c>
      <c r="Y1067" s="39" t="e">
        <f>IF(AND(Y1066="",$H1067=$H1066),"",IF(VLOOKUP($H1067,Mal!$A$9:$T$431,20,0)='Sales Orders'!Y1066,"",VLOOKUP($H1067,Mal!$A$9:$T$431,20,0)))</f>
        <v>#N/A</v>
      </c>
      <c r="Z1067" s="39" t="e">
        <f t="shared" si="57"/>
        <v>#N/A</v>
      </c>
    </row>
    <row r="1068" spans="1:26">
      <c r="A1068" t="str">
        <f>IFERROR(IF(VLOOKUP(H1068,Mal!$A$9:$A$431,1,0),"","END"),"END")</f>
        <v>END</v>
      </c>
      <c r="B1068" s="39" t="e">
        <f>IF($E1068="",IF(INDEX(Mal!$D$9:$D$431,COUNTIF($E$108:$F1067,"")-COUNT($H$108:$H1067)+1,0)=B1067,"",INDEX(Mal!$D$9:$D$431,COUNTIF($E$108:$F1067,"")-COUNT($H$108:$H1067)+1,0)),"")</f>
        <v>#N/A</v>
      </c>
      <c r="C1068" s="39" t="e">
        <f t="shared" si="58"/>
        <v>#N/A</v>
      </c>
      <c r="D1068" s="39" t="e">
        <f>IF($E1068="",IF(INDEX(Mal!$F$9:$F$431,COUNTIF($E$108:$F1067,"")-COUNT($H$108:$H1067)+1,0)=D1067,"",INDEX(Mal!$F$9:$F$431,COUNTIF($E$108:$F1067,"")-COUNT($H$108:$H1067)+1,0)),"")</f>
        <v>#N/A</v>
      </c>
      <c r="E1068" s="39" t="e">
        <f>IF(AND(E1067="",$H1068=$H1067),"",IF(VLOOKUP(H1068,Mal!$A$9:$B$431,2,0)='Sales Orders'!E1067,"",VLOOKUP($H1068,Mal!$A$9:$B$431,2,0)))</f>
        <v>#N/A</v>
      </c>
      <c r="F1068" s="39" t="e">
        <f>IF($E1068="",IF(INDEX(Mal!$C$9:$C$431,COUNTIF($E$108:$F1067,"")-COUNT($H$108:$H1067)+1,0)=F1067,"",INDEX(Mal!$C$9:$C$431,COUNTIF($E$108:$F1067,"")-COUNT($H$108:$H1067)+1,0)),"")</f>
        <v>#N/A</v>
      </c>
      <c r="G1068" s="39" t="e">
        <f t="shared" si="59"/>
        <v>#N/A</v>
      </c>
      <c r="H1068" s="39">
        <f>IF(COUNTIF(Mal!$A$9:$A$431,'Sales Orders'!H1067)+COUNTIFS(Mal!$A$9:$A$431,H1067,Mal!$B$9:$B$431,"&lt;&gt;")+COUNTIFS(Mal!$A$9:$A$431,H1067,Mal!$C$9:$C$431,"&lt;&gt;")=COUNTIF('Sales Orders'!$H$108:H1067,'Sales Orders'!H1067),'Sales Orders'!H1067+1,'Sales Orders'!H1067)</f>
        <v>2</v>
      </c>
      <c r="I1068" s="39" t="e">
        <f>IF(E1068="","",IF(Mal!$C$5="","",Mal!$C$5))</f>
        <v>#N/A</v>
      </c>
      <c r="J1068" s="39" t="e">
        <f>IF(AND(J1067="",$H1068=$H1067),"",IF(VLOOKUP($H1068,Mal!$A$9:$H$431,7,0)='Sales Orders'!J1067,"",VLOOKUP($H1068,Mal!$A$9:$H$431,7,0)))</f>
        <v>#N/A</v>
      </c>
      <c r="K1068" s="39" t="e">
        <f>IF(AND(K1067="",$H1068=$H1067),"",IF(VLOOKUP($H1068,Mal!$A$9:$H$431,8,0)='Sales Orders'!K1067,"",VLOOKUP($H1068,Mal!$A$9:$H$431,8,0)))</f>
        <v>#N/A</v>
      </c>
      <c r="L1068" s="39" t="e">
        <f>IF(E1068="","",IF(Mal!$C$6="","",Mal!$C$6))</f>
        <v>#N/A</v>
      </c>
      <c r="M1068" s="39" t="e">
        <f>IF($E1068="",IF(INDEX(Mal!K$9:K$431,COUNTIF($E$108:$F1067,"")-COUNT($H$108:$H1067)+1,0)=M1067,"",INDEX(Mal!K$9:K$431,COUNTIF($E$108:$F1067,"")-COUNT($H$108:$H1067)+1,0)),"")</f>
        <v>#N/A</v>
      </c>
      <c r="N1068" s="39" t="e">
        <f>IF($E1068="",IF(INDEX(Mal!L$9:L$431,COUNTIF($E$108:$F1067,"")-COUNT($H$108:$H1067)+1,0)=N1067,"",INDEX(Mal!L$9:L$431,COUNTIF($E$108:$F1067,"")-COUNT($H$108:$H1067)+1,0)),"")</f>
        <v>#N/A</v>
      </c>
      <c r="O1068" s="39" t="e">
        <f>IF($E1068="",IF(INDEX(Mal!M$9:M$431,COUNTIF($E$108:$F1067,"")-COUNT($H$108:$H1067)+1,0)=O1067,"",INDEX(Mal!M$9:M$431,COUNTIF($E$108:$F1067,"")-COUNT($H$108:$H1067)+1,0)),"")</f>
        <v>#N/A</v>
      </c>
      <c r="P1068" s="39" t="e">
        <f>IF($E1068="",IF(INDEX(Mal!N$9:N$431,COUNTIF($E$108:$F1067,"")-COUNT($H$108:$H1067)+1,0)=P1067,"",INDEX(Mal!N$9:N$431,COUNTIF($E$108:$F1067,"")-COUNT($H$108:$H1067)+1,0)),"")</f>
        <v>#N/A</v>
      </c>
      <c r="Q1068" s="39" t="e">
        <f>IF($E1068="",IF(INDEX(Mal!O$9:O$431,COUNTIF($E$108:$F1067,"")-COUNT($H$108:$H1067)+1,0)=Q1067,"",INDEX(Mal!O$9:O$431,COUNTIF($E$108:$F1067,"")-COUNT($H$108:$H1067)+1,0)),"")</f>
        <v>#N/A</v>
      </c>
      <c r="R1068" s="39" t="e">
        <f>IF($E1068="",IF(INDEX(Mal!P$9:P$431,COUNTIF($E$108:$F1067,"")-COUNT($H$108:$H1067)+1,0)=R1067,"",INDEX(Mal!P$9:P$431,COUNTIF($E$108:$F1067,"")-COUNT($H$108:$H1067)+1,0)),"")</f>
        <v>#N/A</v>
      </c>
      <c r="S1068" s="39" t="e">
        <f>IF($E1068="",IF(INDEX(Mal!Q$9:Q$431,COUNTIF($E$108:$F1067,"")-COUNT($H$108:$H1067)+1,0)=S1067,"",INDEX(Mal!Q$9:Q$431,COUNTIF($E$108:$F1067,"")-COUNT($H$108:$H1067)+1,0)),"")</f>
        <v>#N/A</v>
      </c>
      <c r="T1068" s="39" t="e">
        <f>IF($E1068="",IF(INDEX(Mal!R$9:R$431,COUNTIF($E$108:$F1067,"")-COUNT($H$108:$H1067)+1,0)=T1067,"",INDEX(Mal!R$9:R$431,COUNTIF($E$108:$F1067,"")-COUNT($H$108:$H1067)+1,0)),"")</f>
        <v>#N/A</v>
      </c>
      <c r="U1068" s="39" t="e">
        <f>IF($E1068="",IF(INDEX(Mal!S$9:S$431,COUNTIF($E$108:$F1067,"")-COUNT($H$108:$H1067)+1,0)=U1067,"",INDEX(Mal!S$9:S$431,COUNTIF($E$108:$F1067,"")-COUNT($H$108:$H1067)+1,0)),"")</f>
        <v>#N/A</v>
      </c>
      <c r="V1068" s="39" t="e">
        <f t="shared" si="56"/>
        <v>#N/A</v>
      </c>
      <c r="W1068" s="39" t="e">
        <f>IF(IF(AND(E1068="",F1068=""),INDEX(Mal!I$9:I$431,(COUNT($H$108:$H1068)-COUNTIF($V$108:$V1068,"")),0),"")="","",IF(AND(E1068="",F1068=""),INDEX(Mal!I$9:I$431,(COUNT($H$108:$H1068)-COUNTIF($V$108:$V1068,"")),0),""))</f>
        <v>#N/A</v>
      </c>
      <c r="X1068" s="39" t="e">
        <f>IF($E1068="",IF(INDEX(Mal!J$9:J$431,COUNTIF($E$108:$F1067,"")-COUNT($H$108:$H1067)+1,0)=X1067,"",INDEX(Mal!J$9:J$431,COUNTIF($E$108:$F1067,"")-COUNT($H$108:$H1067)+1,0)),"")</f>
        <v>#N/A</v>
      </c>
      <c r="Y1068" s="39" t="e">
        <f>IF(AND(Y1067="",$H1068=$H1067),"",IF(VLOOKUP($H1068,Mal!$A$9:$T$431,20,0)='Sales Orders'!Y1067,"",VLOOKUP($H1068,Mal!$A$9:$T$431,20,0)))</f>
        <v>#N/A</v>
      </c>
      <c r="Z1068" s="39" t="e">
        <f t="shared" si="57"/>
        <v>#N/A</v>
      </c>
    </row>
    <row r="1069" spans="1:26">
      <c r="A1069" t="str">
        <f>IFERROR(IF(VLOOKUP(H1069,Mal!$A$9:$A$431,1,0),"","END"),"END")</f>
        <v>END</v>
      </c>
      <c r="B1069" s="39" t="e">
        <f>IF($E1069="",IF(INDEX(Mal!$D$9:$D$431,COUNTIF($E$108:$F1068,"")-COUNT($H$108:$H1068)+1,0)=B1068,"",INDEX(Mal!$D$9:$D$431,COUNTIF($E$108:$F1068,"")-COUNT($H$108:$H1068)+1,0)),"")</f>
        <v>#N/A</v>
      </c>
      <c r="C1069" s="39" t="e">
        <f t="shared" si="58"/>
        <v>#N/A</v>
      </c>
      <c r="D1069" s="39" t="e">
        <f>IF($E1069="",IF(INDEX(Mal!$F$9:$F$431,COUNTIF($E$108:$F1068,"")-COUNT($H$108:$H1068)+1,0)=D1068,"",INDEX(Mal!$F$9:$F$431,COUNTIF($E$108:$F1068,"")-COUNT($H$108:$H1068)+1,0)),"")</f>
        <v>#N/A</v>
      </c>
      <c r="E1069" s="39" t="e">
        <f>IF(AND(E1068="",$H1069=$H1068),"",IF(VLOOKUP(H1069,Mal!$A$9:$B$431,2,0)='Sales Orders'!E1068,"",VLOOKUP($H1069,Mal!$A$9:$B$431,2,0)))</f>
        <v>#N/A</v>
      </c>
      <c r="F1069" s="39" t="e">
        <f>IF($E1069="",IF(INDEX(Mal!$C$9:$C$431,COUNTIF($E$108:$F1068,"")-COUNT($H$108:$H1068)+1,0)=F1068,"",INDEX(Mal!$C$9:$C$431,COUNTIF($E$108:$F1068,"")-COUNT($H$108:$H1068)+1,0)),"")</f>
        <v>#N/A</v>
      </c>
      <c r="G1069" s="39" t="e">
        <f t="shared" si="59"/>
        <v>#N/A</v>
      </c>
      <c r="H1069" s="39">
        <f>IF(COUNTIF(Mal!$A$9:$A$431,'Sales Orders'!H1068)+COUNTIFS(Mal!$A$9:$A$431,H1068,Mal!$B$9:$B$431,"&lt;&gt;")+COUNTIFS(Mal!$A$9:$A$431,H1068,Mal!$C$9:$C$431,"&lt;&gt;")=COUNTIF('Sales Orders'!$H$108:H1068,'Sales Orders'!H1068),'Sales Orders'!H1068+1,'Sales Orders'!H1068)</f>
        <v>2</v>
      </c>
      <c r="I1069" s="39" t="e">
        <f>IF(E1069="","",IF(Mal!$C$5="","",Mal!$C$5))</f>
        <v>#N/A</v>
      </c>
      <c r="J1069" s="39" t="e">
        <f>IF(AND(J1068="",$H1069=$H1068),"",IF(VLOOKUP($H1069,Mal!$A$9:$H$431,7,0)='Sales Orders'!J1068,"",VLOOKUP($H1069,Mal!$A$9:$H$431,7,0)))</f>
        <v>#N/A</v>
      </c>
      <c r="K1069" s="39" t="e">
        <f>IF(AND(K1068="",$H1069=$H1068),"",IF(VLOOKUP($H1069,Mal!$A$9:$H$431,8,0)='Sales Orders'!K1068,"",VLOOKUP($H1069,Mal!$A$9:$H$431,8,0)))</f>
        <v>#N/A</v>
      </c>
      <c r="L1069" s="39" t="e">
        <f>IF(E1069="","",IF(Mal!$C$6="","",Mal!$C$6))</f>
        <v>#N/A</v>
      </c>
      <c r="M1069" s="39" t="e">
        <f>IF($E1069="",IF(INDEX(Mal!K$9:K$431,COUNTIF($E$108:$F1068,"")-COUNT($H$108:$H1068)+1,0)=M1068,"",INDEX(Mal!K$9:K$431,COUNTIF($E$108:$F1068,"")-COUNT($H$108:$H1068)+1,0)),"")</f>
        <v>#N/A</v>
      </c>
      <c r="N1069" s="39" t="e">
        <f>IF($E1069="",IF(INDEX(Mal!L$9:L$431,COUNTIF($E$108:$F1068,"")-COUNT($H$108:$H1068)+1,0)=N1068,"",INDEX(Mal!L$9:L$431,COUNTIF($E$108:$F1068,"")-COUNT($H$108:$H1068)+1,0)),"")</f>
        <v>#N/A</v>
      </c>
      <c r="O1069" s="39" t="e">
        <f>IF($E1069="",IF(INDEX(Mal!M$9:M$431,COUNTIF($E$108:$F1068,"")-COUNT($H$108:$H1068)+1,0)=O1068,"",INDEX(Mal!M$9:M$431,COUNTIF($E$108:$F1068,"")-COUNT($H$108:$H1068)+1,0)),"")</f>
        <v>#N/A</v>
      </c>
      <c r="P1069" s="39" t="e">
        <f>IF($E1069="",IF(INDEX(Mal!N$9:N$431,COUNTIF($E$108:$F1068,"")-COUNT($H$108:$H1068)+1,0)=P1068,"",INDEX(Mal!N$9:N$431,COUNTIF($E$108:$F1068,"")-COUNT($H$108:$H1068)+1,0)),"")</f>
        <v>#N/A</v>
      </c>
      <c r="Q1069" s="39" t="e">
        <f>IF($E1069="",IF(INDEX(Mal!O$9:O$431,COUNTIF($E$108:$F1068,"")-COUNT($H$108:$H1068)+1,0)=Q1068,"",INDEX(Mal!O$9:O$431,COUNTIF($E$108:$F1068,"")-COUNT($H$108:$H1068)+1,0)),"")</f>
        <v>#N/A</v>
      </c>
      <c r="R1069" s="39" t="e">
        <f>IF($E1069="",IF(INDEX(Mal!P$9:P$431,COUNTIF($E$108:$F1068,"")-COUNT($H$108:$H1068)+1,0)=R1068,"",INDEX(Mal!P$9:P$431,COUNTIF($E$108:$F1068,"")-COUNT($H$108:$H1068)+1,0)),"")</f>
        <v>#N/A</v>
      </c>
      <c r="S1069" s="39" t="e">
        <f>IF($E1069="",IF(INDEX(Mal!Q$9:Q$431,COUNTIF($E$108:$F1068,"")-COUNT($H$108:$H1068)+1,0)=S1068,"",INDEX(Mal!Q$9:Q$431,COUNTIF($E$108:$F1068,"")-COUNT($H$108:$H1068)+1,0)),"")</f>
        <v>#N/A</v>
      </c>
      <c r="T1069" s="39" t="e">
        <f>IF($E1069="",IF(INDEX(Mal!R$9:R$431,COUNTIF($E$108:$F1068,"")-COUNT($H$108:$H1068)+1,0)=T1068,"",INDEX(Mal!R$9:R$431,COUNTIF($E$108:$F1068,"")-COUNT($H$108:$H1068)+1,0)),"")</f>
        <v>#N/A</v>
      </c>
      <c r="U1069" s="39" t="e">
        <f>IF($E1069="",IF(INDEX(Mal!S$9:S$431,COUNTIF($E$108:$F1068,"")-COUNT($H$108:$H1068)+1,0)=U1068,"",INDEX(Mal!S$9:S$431,COUNTIF($E$108:$F1068,"")-COUNT($H$108:$H1068)+1,0)),"")</f>
        <v>#N/A</v>
      </c>
      <c r="V1069" s="39" t="e">
        <f t="shared" ref="V1069:V1132" si="60">IF(E1069="",IF(F1069="",IF(F1068="",V1068+1,1),""),"")</f>
        <v>#N/A</v>
      </c>
      <c r="W1069" s="39" t="e">
        <f>IF(IF(AND(E1069="",F1069=""),INDEX(Mal!I$9:I$431,(COUNT($H$108:$H1069)-COUNTIF($V$108:$V1069,"")),0),"")="","",IF(AND(E1069="",F1069=""),INDEX(Mal!I$9:I$431,(COUNT($H$108:$H1069)-COUNTIF($V$108:$V1069,"")),0),""))</f>
        <v>#N/A</v>
      </c>
      <c r="X1069" s="39" t="e">
        <f>IF($E1069="",IF(INDEX(Mal!J$9:J$431,COUNTIF($E$108:$F1068,"")-COUNT($H$108:$H1068)+1,0)=X1068,"",INDEX(Mal!J$9:J$431,COUNTIF($E$108:$F1068,"")-COUNT($H$108:$H1068)+1,0)),"")</f>
        <v>#N/A</v>
      </c>
      <c r="Y1069" s="39" t="e">
        <f>IF(AND(Y1068="",$H1069=$H1068),"",IF(VLOOKUP($H1069,Mal!$A$9:$T$431,20,0)='Sales Orders'!Y1068,"",VLOOKUP($H1069,Mal!$A$9:$T$431,20,0)))</f>
        <v>#N/A</v>
      </c>
      <c r="Z1069" s="39" t="e">
        <f t="shared" ref="Z1069:Z1132" si="61">IF(F1069="","",IF(D1069="",0,1))</f>
        <v>#N/A</v>
      </c>
    </row>
    <row r="1070" spans="1:26">
      <c r="A1070" t="str">
        <f>IFERROR(IF(VLOOKUP(H1070,Mal!$A$9:$A$431,1,0),"","END"),"END")</f>
        <v>END</v>
      </c>
      <c r="B1070" s="39" t="e">
        <f>IF($E1070="",IF(INDEX(Mal!$D$9:$D$431,COUNTIF($E$108:$F1069,"")-COUNT($H$108:$H1069)+1,0)=B1069,"",INDEX(Mal!$D$9:$D$431,COUNTIF($E$108:$F1069,"")-COUNT($H$108:$H1069)+1,0)),"")</f>
        <v>#N/A</v>
      </c>
      <c r="C1070" s="39" t="e">
        <f t="shared" ref="C1070:C1133" si="62">D1070</f>
        <v>#N/A</v>
      </c>
      <c r="D1070" s="39" t="e">
        <f>IF($E1070="",IF(INDEX(Mal!$F$9:$F$431,COUNTIF($E$108:$F1069,"")-COUNT($H$108:$H1069)+1,0)=D1069,"",INDEX(Mal!$F$9:$F$431,COUNTIF($E$108:$F1069,"")-COUNT($H$108:$H1069)+1,0)),"")</f>
        <v>#N/A</v>
      </c>
      <c r="E1070" s="39" t="e">
        <f>IF(AND(E1069="",$H1070=$H1069),"",IF(VLOOKUP(H1070,Mal!$A$9:$B$431,2,0)='Sales Orders'!E1069,"",VLOOKUP($H1070,Mal!$A$9:$B$431,2,0)))</f>
        <v>#N/A</v>
      </c>
      <c r="F1070" s="39" t="e">
        <f>IF($E1070="",IF(INDEX(Mal!$C$9:$C$431,COUNTIF($E$108:$F1069,"")-COUNT($H$108:$H1069)+1,0)=F1069,"",INDEX(Mal!$C$9:$C$431,COUNTIF($E$108:$F1069,"")-COUNT($H$108:$H1069)+1,0)),"")</f>
        <v>#N/A</v>
      </c>
      <c r="G1070" s="39" t="e">
        <f t="shared" ref="G1070:G1133" si="63">IF(H1070=H1069,IF(F1070="",G1069,G1069+1),0)</f>
        <v>#N/A</v>
      </c>
      <c r="H1070" s="39">
        <f>IF(COUNTIF(Mal!$A$9:$A$431,'Sales Orders'!H1069)+COUNTIFS(Mal!$A$9:$A$431,H1069,Mal!$B$9:$B$431,"&lt;&gt;")+COUNTIFS(Mal!$A$9:$A$431,H1069,Mal!$C$9:$C$431,"&lt;&gt;")=COUNTIF('Sales Orders'!$H$108:H1069,'Sales Orders'!H1069),'Sales Orders'!H1069+1,'Sales Orders'!H1069)</f>
        <v>2</v>
      </c>
      <c r="I1070" s="39" t="e">
        <f>IF(E1070="","",IF(Mal!$C$5="","",Mal!$C$5))</f>
        <v>#N/A</v>
      </c>
      <c r="J1070" s="39" t="e">
        <f>IF(AND(J1069="",$H1070=$H1069),"",IF(VLOOKUP($H1070,Mal!$A$9:$H$431,7,0)='Sales Orders'!J1069,"",VLOOKUP($H1070,Mal!$A$9:$H$431,7,0)))</f>
        <v>#N/A</v>
      </c>
      <c r="K1070" s="39" t="e">
        <f>IF(AND(K1069="",$H1070=$H1069),"",IF(VLOOKUP($H1070,Mal!$A$9:$H$431,8,0)='Sales Orders'!K1069,"",VLOOKUP($H1070,Mal!$A$9:$H$431,8,0)))</f>
        <v>#N/A</v>
      </c>
      <c r="L1070" s="39" t="e">
        <f>IF(E1070="","",IF(Mal!$C$6="","",Mal!$C$6))</f>
        <v>#N/A</v>
      </c>
      <c r="M1070" s="39" t="e">
        <f>IF($E1070="",IF(INDEX(Mal!K$9:K$431,COUNTIF($E$108:$F1069,"")-COUNT($H$108:$H1069)+1,0)=M1069,"",INDEX(Mal!K$9:K$431,COUNTIF($E$108:$F1069,"")-COUNT($H$108:$H1069)+1,0)),"")</f>
        <v>#N/A</v>
      </c>
      <c r="N1070" s="39" t="e">
        <f>IF($E1070="",IF(INDEX(Mal!L$9:L$431,COUNTIF($E$108:$F1069,"")-COUNT($H$108:$H1069)+1,0)=N1069,"",INDEX(Mal!L$9:L$431,COUNTIF($E$108:$F1069,"")-COUNT($H$108:$H1069)+1,0)),"")</f>
        <v>#N/A</v>
      </c>
      <c r="O1070" s="39" t="e">
        <f>IF($E1070="",IF(INDEX(Mal!M$9:M$431,COUNTIF($E$108:$F1069,"")-COUNT($H$108:$H1069)+1,0)=O1069,"",INDEX(Mal!M$9:M$431,COUNTIF($E$108:$F1069,"")-COUNT($H$108:$H1069)+1,0)),"")</f>
        <v>#N/A</v>
      </c>
      <c r="P1070" s="39" t="e">
        <f>IF($E1070="",IF(INDEX(Mal!N$9:N$431,COUNTIF($E$108:$F1069,"")-COUNT($H$108:$H1069)+1,0)=P1069,"",INDEX(Mal!N$9:N$431,COUNTIF($E$108:$F1069,"")-COUNT($H$108:$H1069)+1,0)),"")</f>
        <v>#N/A</v>
      </c>
      <c r="Q1070" s="39" t="e">
        <f>IF($E1070="",IF(INDEX(Mal!O$9:O$431,COUNTIF($E$108:$F1069,"")-COUNT($H$108:$H1069)+1,0)=Q1069,"",INDEX(Mal!O$9:O$431,COUNTIF($E$108:$F1069,"")-COUNT($H$108:$H1069)+1,0)),"")</f>
        <v>#N/A</v>
      </c>
      <c r="R1070" s="39" t="e">
        <f>IF($E1070="",IF(INDEX(Mal!P$9:P$431,COUNTIF($E$108:$F1069,"")-COUNT($H$108:$H1069)+1,0)=R1069,"",INDEX(Mal!P$9:P$431,COUNTIF($E$108:$F1069,"")-COUNT($H$108:$H1069)+1,0)),"")</f>
        <v>#N/A</v>
      </c>
      <c r="S1070" s="39" t="e">
        <f>IF($E1070="",IF(INDEX(Mal!Q$9:Q$431,COUNTIF($E$108:$F1069,"")-COUNT($H$108:$H1069)+1,0)=S1069,"",INDEX(Mal!Q$9:Q$431,COUNTIF($E$108:$F1069,"")-COUNT($H$108:$H1069)+1,0)),"")</f>
        <v>#N/A</v>
      </c>
      <c r="T1070" s="39" t="e">
        <f>IF($E1070="",IF(INDEX(Mal!R$9:R$431,COUNTIF($E$108:$F1069,"")-COUNT($H$108:$H1069)+1,0)=T1069,"",INDEX(Mal!R$9:R$431,COUNTIF($E$108:$F1069,"")-COUNT($H$108:$H1069)+1,0)),"")</f>
        <v>#N/A</v>
      </c>
      <c r="U1070" s="39" t="e">
        <f>IF($E1070="",IF(INDEX(Mal!S$9:S$431,COUNTIF($E$108:$F1069,"")-COUNT($H$108:$H1069)+1,0)=U1069,"",INDEX(Mal!S$9:S$431,COUNTIF($E$108:$F1069,"")-COUNT($H$108:$H1069)+1,0)),"")</f>
        <v>#N/A</v>
      </c>
      <c r="V1070" s="39" t="e">
        <f t="shared" si="60"/>
        <v>#N/A</v>
      </c>
      <c r="W1070" s="39" t="e">
        <f>IF(IF(AND(E1070="",F1070=""),INDEX(Mal!I$9:I$431,(COUNT($H$108:$H1070)-COUNTIF($V$108:$V1070,"")),0),"")="","",IF(AND(E1070="",F1070=""),INDEX(Mal!I$9:I$431,(COUNT($H$108:$H1070)-COUNTIF($V$108:$V1070,"")),0),""))</f>
        <v>#N/A</v>
      </c>
      <c r="X1070" s="39" t="e">
        <f>IF($E1070="",IF(INDEX(Mal!J$9:J$431,COUNTIF($E$108:$F1069,"")-COUNT($H$108:$H1069)+1,0)=X1069,"",INDEX(Mal!J$9:J$431,COUNTIF($E$108:$F1069,"")-COUNT($H$108:$H1069)+1,0)),"")</f>
        <v>#N/A</v>
      </c>
      <c r="Y1070" s="39" t="e">
        <f>IF(AND(Y1069="",$H1070=$H1069),"",IF(VLOOKUP($H1070,Mal!$A$9:$T$431,20,0)='Sales Orders'!Y1069,"",VLOOKUP($H1070,Mal!$A$9:$T$431,20,0)))</f>
        <v>#N/A</v>
      </c>
      <c r="Z1070" s="39" t="e">
        <f t="shared" si="61"/>
        <v>#N/A</v>
      </c>
    </row>
    <row r="1071" spans="1:26">
      <c r="A1071" t="str">
        <f>IFERROR(IF(VLOOKUP(H1071,Mal!$A$9:$A$431,1,0),"","END"),"END")</f>
        <v>END</v>
      </c>
      <c r="B1071" s="39" t="e">
        <f>IF($E1071="",IF(INDEX(Mal!$D$9:$D$431,COUNTIF($E$108:$F1070,"")-COUNT($H$108:$H1070)+1,0)=B1070,"",INDEX(Mal!$D$9:$D$431,COUNTIF($E$108:$F1070,"")-COUNT($H$108:$H1070)+1,0)),"")</f>
        <v>#N/A</v>
      </c>
      <c r="C1071" s="39" t="e">
        <f t="shared" si="62"/>
        <v>#N/A</v>
      </c>
      <c r="D1071" s="39" t="e">
        <f>IF($E1071="",IF(INDEX(Mal!$F$9:$F$431,COUNTIF($E$108:$F1070,"")-COUNT($H$108:$H1070)+1,0)=D1070,"",INDEX(Mal!$F$9:$F$431,COUNTIF($E$108:$F1070,"")-COUNT($H$108:$H1070)+1,0)),"")</f>
        <v>#N/A</v>
      </c>
      <c r="E1071" s="39" t="e">
        <f>IF(AND(E1070="",$H1071=$H1070),"",IF(VLOOKUP(H1071,Mal!$A$9:$B$431,2,0)='Sales Orders'!E1070,"",VLOOKUP($H1071,Mal!$A$9:$B$431,2,0)))</f>
        <v>#N/A</v>
      </c>
      <c r="F1071" s="39" t="e">
        <f>IF($E1071="",IF(INDEX(Mal!$C$9:$C$431,COUNTIF($E$108:$F1070,"")-COUNT($H$108:$H1070)+1,0)=F1070,"",INDEX(Mal!$C$9:$C$431,COUNTIF($E$108:$F1070,"")-COUNT($H$108:$H1070)+1,0)),"")</f>
        <v>#N/A</v>
      </c>
      <c r="G1071" s="39" t="e">
        <f t="shared" si="63"/>
        <v>#N/A</v>
      </c>
      <c r="H1071" s="39">
        <f>IF(COUNTIF(Mal!$A$9:$A$431,'Sales Orders'!H1070)+COUNTIFS(Mal!$A$9:$A$431,H1070,Mal!$B$9:$B$431,"&lt;&gt;")+COUNTIFS(Mal!$A$9:$A$431,H1070,Mal!$C$9:$C$431,"&lt;&gt;")=COUNTIF('Sales Orders'!$H$108:H1070,'Sales Orders'!H1070),'Sales Orders'!H1070+1,'Sales Orders'!H1070)</f>
        <v>2</v>
      </c>
      <c r="I1071" s="39" t="e">
        <f>IF(E1071="","",IF(Mal!$C$5="","",Mal!$C$5))</f>
        <v>#N/A</v>
      </c>
      <c r="J1071" s="39" t="e">
        <f>IF(AND(J1070="",$H1071=$H1070),"",IF(VLOOKUP($H1071,Mal!$A$9:$H$431,7,0)='Sales Orders'!J1070,"",VLOOKUP($H1071,Mal!$A$9:$H$431,7,0)))</f>
        <v>#N/A</v>
      </c>
      <c r="K1071" s="39" t="e">
        <f>IF(AND(K1070="",$H1071=$H1070),"",IF(VLOOKUP($H1071,Mal!$A$9:$H$431,8,0)='Sales Orders'!K1070,"",VLOOKUP($H1071,Mal!$A$9:$H$431,8,0)))</f>
        <v>#N/A</v>
      </c>
      <c r="L1071" s="39" t="e">
        <f>IF(E1071="","",IF(Mal!$C$6="","",Mal!$C$6))</f>
        <v>#N/A</v>
      </c>
      <c r="M1071" s="39" t="e">
        <f>IF($E1071="",IF(INDEX(Mal!K$9:K$431,COUNTIF($E$108:$F1070,"")-COUNT($H$108:$H1070)+1,0)=M1070,"",INDEX(Mal!K$9:K$431,COUNTIF($E$108:$F1070,"")-COUNT($H$108:$H1070)+1,0)),"")</f>
        <v>#N/A</v>
      </c>
      <c r="N1071" s="39" t="e">
        <f>IF($E1071="",IF(INDEX(Mal!L$9:L$431,COUNTIF($E$108:$F1070,"")-COUNT($H$108:$H1070)+1,0)=N1070,"",INDEX(Mal!L$9:L$431,COUNTIF($E$108:$F1070,"")-COUNT($H$108:$H1070)+1,0)),"")</f>
        <v>#N/A</v>
      </c>
      <c r="O1071" s="39" t="e">
        <f>IF($E1071="",IF(INDEX(Mal!M$9:M$431,COUNTIF($E$108:$F1070,"")-COUNT($H$108:$H1070)+1,0)=O1070,"",INDEX(Mal!M$9:M$431,COUNTIF($E$108:$F1070,"")-COUNT($H$108:$H1070)+1,0)),"")</f>
        <v>#N/A</v>
      </c>
      <c r="P1071" s="39" t="e">
        <f>IF($E1071="",IF(INDEX(Mal!N$9:N$431,COUNTIF($E$108:$F1070,"")-COUNT($H$108:$H1070)+1,0)=P1070,"",INDEX(Mal!N$9:N$431,COUNTIF($E$108:$F1070,"")-COUNT($H$108:$H1070)+1,0)),"")</f>
        <v>#N/A</v>
      </c>
      <c r="Q1071" s="39" t="e">
        <f>IF($E1071="",IF(INDEX(Mal!O$9:O$431,COUNTIF($E$108:$F1070,"")-COUNT($H$108:$H1070)+1,0)=Q1070,"",INDEX(Mal!O$9:O$431,COUNTIF($E$108:$F1070,"")-COUNT($H$108:$H1070)+1,0)),"")</f>
        <v>#N/A</v>
      </c>
      <c r="R1071" s="39" t="e">
        <f>IF($E1071="",IF(INDEX(Mal!P$9:P$431,COUNTIF($E$108:$F1070,"")-COUNT($H$108:$H1070)+1,0)=R1070,"",INDEX(Mal!P$9:P$431,COUNTIF($E$108:$F1070,"")-COUNT($H$108:$H1070)+1,0)),"")</f>
        <v>#N/A</v>
      </c>
      <c r="S1071" s="39" t="e">
        <f>IF($E1071="",IF(INDEX(Mal!Q$9:Q$431,COUNTIF($E$108:$F1070,"")-COUNT($H$108:$H1070)+1,0)=S1070,"",INDEX(Mal!Q$9:Q$431,COUNTIF($E$108:$F1070,"")-COUNT($H$108:$H1070)+1,0)),"")</f>
        <v>#N/A</v>
      </c>
      <c r="T1071" s="39" t="e">
        <f>IF($E1071="",IF(INDEX(Mal!R$9:R$431,COUNTIF($E$108:$F1070,"")-COUNT($H$108:$H1070)+1,0)=T1070,"",INDEX(Mal!R$9:R$431,COUNTIF($E$108:$F1070,"")-COUNT($H$108:$H1070)+1,0)),"")</f>
        <v>#N/A</v>
      </c>
      <c r="U1071" s="39" t="e">
        <f>IF($E1071="",IF(INDEX(Mal!S$9:S$431,COUNTIF($E$108:$F1070,"")-COUNT($H$108:$H1070)+1,0)=U1070,"",INDEX(Mal!S$9:S$431,COUNTIF($E$108:$F1070,"")-COUNT($H$108:$H1070)+1,0)),"")</f>
        <v>#N/A</v>
      </c>
      <c r="V1071" s="39" t="e">
        <f t="shared" si="60"/>
        <v>#N/A</v>
      </c>
      <c r="W1071" s="39" t="e">
        <f>IF(IF(AND(E1071="",F1071=""),INDEX(Mal!I$9:I$431,(COUNT($H$108:$H1071)-COUNTIF($V$108:$V1071,"")),0),"")="","",IF(AND(E1071="",F1071=""),INDEX(Mal!I$9:I$431,(COUNT($H$108:$H1071)-COUNTIF($V$108:$V1071,"")),0),""))</f>
        <v>#N/A</v>
      </c>
      <c r="X1071" s="39" t="e">
        <f>IF($E1071="",IF(INDEX(Mal!J$9:J$431,COUNTIF($E$108:$F1070,"")-COUNT($H$108:$H1070)+1,0)=X1070,"",INDEX(Mal!J$9:J$431,COUNTIF($E$108:$F1070,"")-COUNT($H$108:$H1070)+1,0)),"")</f>
        <v>#N/A</v>
      </c>
      <c r="Y1071" s="39" t="e">
        <f>IF(AND(Y1070="",$H1071=$H1070),"",IF(VLOOKUP($H1071,Mal!$A$9:$T$431,20,0)='Sales Orders'!Y1070,"",VLOOKUP($H1071,Mal!$A$9:$T$431,20,0)))</f>
        <v>#N/A</v>
      </c>
      <c r="Z1071" s="39" t="e">
        <f t="shared" si="61"/>
        <v>#N/A</v>
      </c>
    </row>
    <row r="1072" spans="1:26">
      <c r="A1072" t="str">
        <f>IFERROR(IF(VLOOKUP(H1072,Mal!$A$9:$A$431,1,0),"","END"),"END")</f>
        <v>END</v>
      </c>
      <c r="B1072" s="39" t="e">
        <f>IF($E1072="",IF(INDEX(Mal!$D$9:$D$431,COUNTIF($E$108:$F1071,"")-COUNT($H$108:$H1071)+1,0)=B1071,"",INDEX(Mal!$D$9:$D$431,COUNTIF($E$108:$F1071,"")-COUNT($H$108:$H1071)+1,0)),"")</f>
        <v>#N/A</v>
      </c>
      <c r="C1072" s="39" t="e">
        <f t="shared" si="62"/>
        <v>#N/A</v>
      </c>
      <c r="D1072" s="39" t="e">
        <f>IF($E1072="",IF(INDEX(Mal!$F$9:$F$431,COUNTIF($E$108:$F1071,"")-COUNT($H$108:$H1071)+1,0)=D1071,"",INDEX(Mal!$F$9:$F$431,COUNTIF($E$108:$F1071,"")-COUNT($H$108:$H1071)+1,0)),"")</f>
        <v>#N/A</v>
      </c>
      <c r="E1072" s="39" t="e">
        <f>IF(AND(E1071="",$H1072=$H1071),"",IF(VLOOKUP(H1072,Mal!$A$9:$B$431,2,0)='Sales Orders'!E1071,"",VLOOKUP($H1072,Mal!$A$9:$B$431,2,0)))</f>
        <v>#N/A</v>
      </c>
      <c r="F1072" s="39" t="e">
        <f>IF($E1072="",IF(INDEX(Mal!$C$9:$C$431,COUNTIF($E$108:$F1071,"")-COUNT($H$108:$H1071)+1,0)=F1071,"",INDEX(Mal!$C$9:$C$431,COUNTIF($E$108:$F1071,"")-COUNT($H$108:$H1071)+1,0)),"")</f>
        <v>#N/A</v>
      </c>
      <c r="G1072" s="39" t="e">
        <f t="shared" si="63"/>
        <v>#N/A</v>
      </c>
      <c r="H1072" s="39">
        <f>IF(COUNTIF(Mal!$A$9:$A$431,'Sales Orders'!H1071)+COUNTIFS(Mal!$A$9:$A$431,H1071,Mal!$B$9:$B$431,"&lt;&gt;")+COUNTIFS(Mal!$A$9:$A$431,H1071,Mal!$C$9:$C$431,"&lt;&gt;")=COUNTIF('Sales Orders'!$H$108:H1071,'Sales Orders'!H1071),'Sales Orders'!H1071+1,'Sales Orders'!H1071)</f>
        <v>2</v>
      </c>
      <c r="I1072" s="39" t="e">
        <f>IF(E1072="","",IF(Mal!$C$5="","",Mal!$C$5))</f>
        <v>#N/A</v>
      </c>
      <c r="J1072" s="39" t="e">
        <f>IF(AND(J1071="",$H1072=$H1071),"",IF(VLOOKUP($H1072,Mal!$A$9:$H$431,7,0)='Sales Orders'!J1071,"",VLOOKUP($H1072,Mal!$A$9:$H$431,7,0)))</f>
        <v>#N/A</v>
      </c>
      <c r="K1072" s="39" t="e">
        <f>IF(AND(K1071="",$H1072=$H1071),"",IF(VLOOKUP($H1072,Mal!$A$9:$H$431,8,0)='Sales Orders'!K1071,"",VLOOKUP($H1072,Mal!$A$9:$H$431,8,0)))</f>
        <v>#N/A</v>
      </c>
      <c r="L1072" s="39" t="e">
        <f>IF(E1072="","",IF(Mal!$C$6="","",Mal!$C$6))</f>
        <v>#N/A</v>
      </c>
      <c r="M1072" s="39" t="e">
        <f>IF($E1072="",IF(INDEX(Mal!K$9:K$431,COUNTIF($E$108:$F1071,"")-COUNT($H$108:$H1071)+1,0)=M1071,"",INDEX(Mal!K$9:K$431,COUNTIF($E$108:$F1071,"")-COUNT($H$108:$H1071)+1,0)),"")</f>
        <v>#N/A</v>
      </c>
      <c r="N1072" s="39" t="e">
        <f>IF($E1072="",IF(INDEX(Mal!L$9:L$431,COUNTIF($E$108:$F1071,"")-COUNT($H$108:$H1071)+1,0)=N1071,"",INDEX(Mal!L$9:L$431,COUNTIF($E$108:$F1071,"")-COUNT($H$108:$H1071)+1,0)),"")</f>
        <v>#N/A</v>
      </c>
      <c r="O1072" s="39" t="e">
        <f>IF($E1072="",IF(INDEX(Mal!M$9:M$431,COUNTIF($E$108:$F1071,"")-COUNT($H$108:$H1071)+1,0)=O1071,"",INDEX(Mal!M$9:M$431,COUNTIF($E$108:$F1071,"")-COUNT($H$108:$H1071)+1,0)),"")</f>
        <v>#N/A</v>
      </c>
      <c r="P1072" s="39" t="e">
        <f>IF($E1072="",IF(INDEX(Mal!N$9:N$431,COUNTIF($E$108:$F1071,"")-COUNT($H$108:$H1071)+1,0)=P1071,"",INDEX(Mal!N$9:N$431,COUNTIF($E$108:$F1071,"")-COUNT($H$108:$H1071)+1,0)),"")</f>
        <v>#N/A</v>
      </c>
      <c r="Q1072" s="39" t="e">
        <f>IF($E1072="",IF(INDEX(Mal!O$9:O$431,COUNTIF($E$108:$F1071,"")-COUNT($H$108:$H1071)+1,0)=Q1071,"",INDEX(Mal!O$9:O$431,COUNTIF($E$108:$F1071,"")-COUNT($H$108:$H1071)+1,0)),"")</f>
        <v>#N/A</v>
      </c>
      <c r="R1072" s="39" t="e">
        <f>IF($E1072="",IF(INDEX(Mal!P$9:P$431,COUNTIF($E$108:$F1071,"")-COUNT($H$108:$H1071)+1,0)=R1071,"",INDEX(Mal!P$9:P$431,COUNTIF($E$108:$F1071,"")-COUNT($H$108:$H1071)+1,0)),"")</f>
        <v>#N/A</v>
      </c>
      <c r="S1072" s="39" t="e">
        <f>IF($E1072="",IF(INDEX(Mal!Q$9:Q$431,COUNTIF($E$108:$F1071,"")-COUNT($H$108:$H1071)+1,0)=S1071,"",INDEX(Mal!Q$9:Q$431,COUNTIF($E$108:$F1071,"")-COUNT($H$108:$H1071)+1,0)),"")</f>
        <v>#N/A</v>
      </c>
      <c r="T1072" s="39" t="e">
        <f>IF($E1072="",IF(INDEX(Mal!R$9:R$431,COUNTIF($E$108:$F1071,"")-COUNT($H$108:$H1071)+1,0)=T1071,"",INDEX(Mal!R$9:R$431,COUNTIF($E$108:$F1071,"")-COUNT($H$108:$H1071)+1,0)),"")</f>
        <v>#N/A</v>
      </c>
      <c r="U1072" s="39" t="e">
        <f>IF($E1072="",IF(INDEX(Mal!S$9:S$431,COUNTIF($E$108:$F1071,"")-COUNT($H$108:$H1071)+1,0)=U1071,"",INDEX(Mal!S$9:S$431,COUNTIF($E$108:$F1071,"")-COUNT($H$108:$H1071)+1,0)),"")</f>
        <v>#N/A</v>
      </c>
      <c r="V1072" s="39" t="e">
        <f t="shared" si="60"/>
        <v>#N/A</v>
      </c>
      <c r="W1072" s="39" t="e">
        <f>IF(IF(AND(E1072="",F1072=""),INDEX(Mal!I$9:I$431,(COUNT($H$108:$H1072)-COUNTIF($V$108:$V1072,"")),0),"")="","",IF(AND(E1072="",F1072=""),INDEX(Mal!I$9:I$431,(COUNT($H$108:$H1072)-COUNTIF($V$108:$V1072,"")),0),""))</f>
        <v>#N/A</v>
      </c>
      <c r="X1072" s="39" t="e">
        <f>IF($E1072="",IF(INDEX(Mal!J$9:J$431,COUNTIF($E$108:$F1071,"")-COUNT($H$108:$H1071)+1,0)=X1071,"",INDEX(Mal!J$9:J$431,COUNTIF($E$108:$F1071,"")-COUNT($H$108:$H1071)+1,0)),"")</f>
        <v>#N/A</v>
      </c>
      <c r="Y1072" s="39" t="e">
        <f>IF(AND(Y1071="",$H1072=$H1071),"",IF(VLOOKUP($H1072,Mal!$A$9:$T$431,20,0)='Sales Orders'!Y1071,"",VLOOKUP($H1072,Mal!$A$9:$T$431,20,0)))</f>
        <v>#N/A</v>
      </c>
      <c r="Z1072" s="39" t="e">
        <f t="shared" si="61"/>
        <v>#N/A</v>
      </c>
    </row>
    <row r="1073" spans="1:26">
      <c r="A1073" t="str">
        <f>IFERROR(IF(VLOOKUP(H1073,Mal!$A$9:$A$431,1,0),"","END"),"END")</f>
        <v>END</v>
      </c>
      <c r="B1073" s="39" t="e">
        <f>IF($E1073="",IF(INDEX(Mal!$D$9:$D$431,COUNTIF($E$108:$F1072,"")-COUNT($H$108:$H1072)+1,0)=B1072,"",INDEX(Mal!$D$9:$D$431,COUNTIF($E$108:$F1072,"")-COUNT($H$108:$H1072)+1,0)),"")</f>
        <v>#N/A</v>
      </c>
      <c r="C1073" s="39" t="e">
        <f t="shared" si="62"/>
        <v>#N/A</v>
      </c>
      <c r="D1073" s="39" t="e">
        <f>IF($E1073="",IF(INDEX(Mal!$F$9:$F$431,COUNTIF($E$108:$F1072,"")-COUNT($H$108:$H1072)+1,0)=D1072,"",INDEX(Mal!$F$9:$F$431,COUNTIF($E$108:$F1072,"")-COUNT($H$108:$H1072)+1,0)),"")</f>
        <v>#N/A</v>
      </c>
      <c r="E1073" s="39" t="e">
        <f>IF(AND(E1072="",$H1073=$H1072),"",IF(VLOOKUP(H1073,Mal!$A$9:$B$431,2,0)='Sales Orders'!E1072,"",VLOOKUP($H1073,Mal!$A$9:$B$431,2,0)))</f>
        <v>#N/A</v>
      </c>
      <c r="F1073" s="39" t="e">
        <f>IF($E1073="",IF(INDEX(Mal!$C$9:$C$431,COUNTIF($E$108:$F1072,"")-COUNT($H$108:$H1072)+1,0)=F1072,"",INDEX(Mal!$C$9:$C$431,COUNTIF($E$108:$F1072,"")-COUNT($H$108:$H1072)+1,0)),"")</f>
        <v>#N/A</v>
      </c>
      <c r="G1073" s="39" t="e">
        <f t="shared" si="63"/>
        <v>#N/A</v>
      </c>
      <c r="H1073" s="39">
        <f>IF(COUNTIF(Mal!$A$9:$A$431,'Sales Orders'!H1072)+COUNTIFS(Mal!$A$9:$A$431,H1072,Mal!$B$9:$B$431,"&lt;&gt;")+COUNTIFS(Mal!$A$9:$A$431,H1072,Mal!$C$9:$C$431,"&lt;&gt;")=COUNTIF('Sales Orders'!$H$108:H1072,'Sales Orders'!H1072),'Sales Orders'!H1072+1,'Sales Orders'!H1072)</f>
        <v>2</v>
      </c>
      <c r="I1073" s="39" t="e">
        <f>IF(E1073="","",IF(Mal!$C$5="","",Mal!$C$5))</f>
        <v>#N/A</v>
      </c>
      <c r="J1073" s="39" t="e">
        <f>IF(AND(J1072="",$H1073=$H1072),"",IF(VLOOKUP($H1073,Mal!$A$9:$H$431,7,0)='Sales Orders'!J1072,"",VLOOKUP($H1073,Mal!$A$9:$H$431,7,0)))</f>
        <v>#N/A</v>
      </c>
      <c r="K1073" s="39" t="e">
        <f>IF(AND(K1072="",$H1073=$H1072),"",IF(VLOOKUP($H1073,Mal!$A$9:$H$431,8,0)='Sales Orders'!K1072,"",VLOOKUP($H1073,Mal!$A$9:$H$431,8,0)))</f>
        <v>#N/A</v>
      </c>
      <c r="L1073" s="39" t="e">
        <f>IF(E1073="","",IF(Mal!$C$6="","",Mal!$C$6))</f>
        <v>#N/A</v>
      </c>
      <c r="M1073" s="39" t="e">
        <f>IF($E1073="",IF(INDEX(Mal!K$9:K$431,COUNTIF($E$108:$F1072,"")-COUNT($H$108:$H1072)+1,0)=M1072,"",INDEX(Mal!K$9:K$431,COUNTIF($E$108:$F1072,"")-COUNT($H$108:$H1072)+1,0)),"")</f>
        <v>#N/A</v>
      </c>
      <c r="N1073" s="39" t="e">
        <f>IF($E1073="",IF(INDEX(Mal!L$9:L$431,COUNTIF($E$108:$F1072,"")-COUNT($H$108:$H1072)+1,0)=N1072,"",INDEX(Mal!L$9:L$431,COUNTIF($E$108:$F1072,"")-COUNT($H$108:$H1072)+1,0)),"")</f>
        <v>#N/A</v>
      </c>
      <c r="O1073" s="39" t="e">
        <f>IF($E1073="",IF(INDEX(Mal!M$9:M$431,COUNTIF($E$108:$F1072,"")-COUNT($H$108:$H1072)+1,0)=O1072,"",INDEX(Mal!M$9:M$431,COUNTIF($E$108:$F1072,"")-COUNT($H$108:$H1072)+1,0)),"")</f>
        <v>#N/A</v>
      </c>
      <c r="P1073" s="39" t="e">
        <f>IF($E1073="",IF(INDEX(Mal!N$9:N$431,COUNTIF($E$108:$F1072,"")-COUNT($H$108:$H1072)+1,0)=P1072,"",INDEX(Mal!N$9:N$431,COUNTIF($E$108:$F1072,"")-COUNT($H$108:$H1072)+1,0)),"")</f>
        <v>#N/A</v>
      </c>
      <c r="Q1073" s="39" t="e">
        <f>IF($E1073="",IF(INDEX(Mal!O$9:O$431,COUNTIF($E$108:$F1072,"")-COUNT($H$108:$H1072)+1,0)=Q1072,"",INDEX(Mal!O$9:O$431,COUNTIF($E$108:$F1072,"")-COUNT($H$108:$H1072)+1,0)),"")</f>
        <v>#N/A</v>
      </c>
      <c r="R1073" s="39" t="e">
        <f>IF($E1073="",IF(INDEX(Mal!P$9:P$431,COUNTIF($E$108:$F1072,"")-COUNT($H$108:$H1072)+1,0)=R1072,"",INDEX(Mal!P$9:P$431,COUNTIF($E$108:$F1072,"")-COUNT($H$108:$H1072)+1,0)),"")</f>
        <v>#N/A</v>
      </c>
      <c r="S1073" s="39" t="e">
        <f>IF($E1073="",IF(INDEX(Mal!Q$9:Q$431,COUNTIF($E$108:$F1072,"")-COUNT($H$108:$H1072)+1,0)=S1072,"",INDEX(Mal!Q$9:Q$431,COUNTIF($E$108:$F1072,"")-COUNT($H$108:$H1072)+1,0)),"")</f>
        <v>#N/A</v>
      </c>
      <c r="T1073" s="39" t="e">
        <f>IF($E1073="",IF(INDEX(Mal!R$9:R$431,COUNTIF($E$108:$F1072,"")-COUNT($H$108:$H1072)+1,0)=T1072,"",INDEX(Mal!R$9:R$431,COUNTIF($E$108:$F1072,"")-COUNT($H$108:$H1072)+1,0)),"")</f>
        <v>#N/A</v>
      </c>
      <c r="U1073" s="39" t="e">
        <f>IF($E1073="",IF(INDEX(Mal!S$9:S$431,COUNTIF($E$108:$F1072,"")-COUNT($H$108:$H1072)+1,0)=U1072,"",INDEX(Mal!S$9:S$431,COUNTIF($E$108:$F1072,"")-COUNT($H$108:$H1072)+1,0)),"")</f>
        <v>#N/A</v>
      </c>
      <c r="V1073" s="39" t="e">
        <f t="shared" si="60"/>
        <v>#N/A</v>
      </c>
      <c r="W1073" s="39" t="e">
        <f>IF(IF(AND(E1073="",F1073=""),INDEX(Mal!I$9:I$431,(COUNT($H$108:$H1073)-COUNTIF($V$108:$V1073,"")),0),"")="","",IF(AND(E1073="",F1073=""),INDEX(Mal!I$9:I$431,(COUNT($H$108:$H1073)-COUNTIF($V$108:$V1073,"")),0),""))</f>
        <v>#N/A</v>
      </c>
      <c r="X1073" s="39" t="e">
        <f>IF($E1073="",IF(INDEX(Mal!J$9:J$431,COUNTIF($E$108:$F1072,"")-COUNT($H$108:$H1072)+1,0)=X1072,"",INDEX(Mal!J$9:J$431,COUNTIF($E$108:$F1072,"")-COUNT($H$108:$H1072)+1,0)),"")</f>
        <v>#N/A</v>
      </c>
      <c r="Y1073" s="39" t="e">
        <f>IF(AND(Y1072="",$H1073=$H1072),"",IF(VLOOKUP($H1073,Mal!$A$9:$T$431,20,0)='Sales Orders'!Y1072,"",VLOOKUP($H1073,Mal!$A$9:$T$431,20,0)))</f>
        <v>#N/A</v>
      </c>
      <c r="Z1073" s="39" t="e">
        <f t="shared" si="61"/>
        <v>#N/A</v>
      </c>
    </row>
    <row r="1074" spans="1:26">
      <c r="A1074" t="str">
        <f>IFERROR(IF(VLOOKUP(H1074,Mal!$A$9:$A$431,1,0),"","END"),"END")</f>
        <v>END</v>
      </c>
      <c r="B1074" s="39" t="e">
        <f>IF($E1074="",IF(INDEX(Mal!$D$9:$D$431,COUNTIF($E$108:$F1073,"")-COUNT($H$108:$H1073)+1,0)=B1073,"",INDEX(Mal!$D$9:$D$431,COUNTIF($E$108:$F1073,"")-COUNT($H$108:$H1073)+1,0)),"")</f>
        <v>#N/A</v>
      </c>
      <c r="C1074" s="39" t="e">
        <f t="shared" si="62"/>
        <v>#N/A</v>
      </c>
      <c r="D1074" s="39" t="e">
        <f>IF($E1074="",IF(INDEX(Mal!$F$9:$F$431,COUNTIF($E$108:$F1073,"")-COUNT($H$108:$H1073)+1,0)=D1073,"",INDEX(Mal!$F$9:$F$431,COUNTIF($E$108:$F1073,"")-COUNT($H$108:$H1073)+1,0)),"")</f>
        <v>#N/A</v>
      </c>
      <c r="E1074" s="39" t="e">
        <f>IF(AND(E1073="",$H1074=$H1073),"",IF(VLOOKUP(H1074,Mal!$A$9:$B$431,2,0)='Sales Orders'!E1073,"",VLOOKUP($H1074,Mal!$A$9:$B$431,2,0)))</f>
        <v>#N/A</v>
      </c>
      <c r="F1074" s="39" t="e">
        <f>IF($E1074="",IF(INDEX(Mal!$C$9:$C$431,COUNTIF($E$108:$F1073,"")-COUNT($H$108:$H1073)+1,0)=F1073,"",INDEX(Mal!$C$9:$C$431,COUNTIF($E$108:$F1073,"")-COUNT($H$108:$H1073)+1,0)),"")</f>
        <v>#N/A</v>
      </c>
      <c r="G1074" s="39" t="e">
        <f t="shared" si="63"/>
        <v>#N/A</v>
      </c>
      <c r="H1074" s="39">
        <f>IF(COUNTIF(Mal!$A$9:$A$431,'Sales Orders'!H1073)+COUNTIFS(Mal!$A$9:$A$431,H1073,Mal!$B$9:$B$431,"&lt;&gt;")+COUNTIFS(Mal!$A$9:$A$431,H1073,Mal!$C$9:$C$431,"&lt;&gt;")=COUNTIF('Sales Orders'!$H$108:H1073,'Sales Orders'!H1073),'Sales Orders'!H1073+1,'Sales Orders'!H1073)</f>
        <v>2</v>
      </c>
      <c r="I1074" s="39" t="e">
        <f>IF(E1074="","",IF(Mal!$C$5="","",Mal!$C$5))</f>
        <v>#N/A</v>
      </c>
      <c r="J1074" s="39" t="e">
        <f>IF(AND(J1073="",$H1074=$H1073),"",IF(VLOOKUP($H1074,Mal!$A$9:$H$431,7,0)='Sales Orders'!J1073,"",VLOOKUP($H1074,Mal!$A$9:$H$431,7,0)))</f>
        <v>#N/A</v>
      </c>
      <c r="K1074" s="39" t="e">
        <f>IF(AND(K1073="",$H1074=$H1073),"",IF(VLOOKUP($H1074,Mal!$A$9:$H$431,8,0)='Sales Orders'!K1073,"",VLOOKUP($H1074,Mal!$A$9:$H$431,8,0)))</f>
        <v>#N/A</v>
      </c>
      <c r="L1074" s="39" t="e">
        <f>IF(E1074="","",IF(Mal!$C$6="","",Mal!$C$6))</f>
        <v>#N/A</v>
      </c>
      <c r="M1074" s="39" t="e">
        <f>IF($E1074="",IF(INDEX(Mal!K$9:K$431,COUNTIF($E$108:$F1073,"")-COUNT($H$108:$H1073)+1,0)=M1073,"",INDEX(Mal!K$9:K$431,COUNTIF($E$108:$F1073,"")-COUNT($H$108:$H1073)+1,0)),"")</f>
        <v>#N/A</v>
      </c>
      <c r="N1074" s="39" t="e">
        <f>IF($E1074="",IF(INDEX(Mal!L$9:L$431,COUNTIF($E$108:$F1073,"")-COUNT($H$108:$H1073)+1,0)=N1073,"",INDEX(Mal!L$9:L$431,COUNTIF($E$108:$F1073,"")-COUNT($H$108:$H1073)+1,0)),"")</f>
        <v>#N/A</v>
      </c>
      <c r="O1074" s="39" t="e">
        <f>IF($E1074="",IF(INDEX(Mal!M$9:M$431,COUNTIF($E$108:$F1073,"")-COUNT($H$108:$H1073)+1,0)=O1073,"",INDEX(Mal!M$9:M$431,COUNTIF($E$108:$F1073,"")-COUNT($H$108:$H1073)+1,0)),"")</f>
        <v>#N/A</v>
      </c>
      <c r="P1074" s="39" t="e">
        <f>IF($E1074="",IF(INDEX(Mal!N$9:N$431,COUNTIF($E$108:$F1073,"")-COUNT($H$108:$H1073)+1,0)=P1073,"",INDEX(Mal!N$9:N$431,COUNTIF($E$108:$F1073,"")-COUNT($H$108:$H1073)+1,0)),"")</f>
        <v>#N/A</v>
      </c>
      <c r="Q1074" s="39" t="e">
        <f>IF($E1074="",IF(INDEX(Mal!O$9:O$431,COUNTIF($E$108:$F1073,"")-COUNT($H$108:$H1073)+1,0)=Q1073,"",INDEX(Mal!O$9:O$431,COUNTIF($E$108:$F1073,"")-COUNT($H$108:$H1073)+1,0)),"")</f>
        <v>#N/A</v>
      </c>
      <c r="R1074" s="39" t="e">
        <f>IF($E1074="",IF(INDEX(Mal!P$9:P$431,COUNTIF($E$108:$F1073,"")-COUNT($H$108:$H1073)+1,0)=R1073,"",INDEX(Mal!P$9:P$431,COUNTIF($E$108:$F1073,"")-COUNT($H$108:$H1073)+1,0)),"")</f>
        <v>#N/A</v>
      </c>
      <c r="S1074" s="39" t="e">
        <f>IF($E1074="",IF(INDEX(Mal!Q$9:Q$431,COUNTIF($E$108:$F1073,"")-COUNT($H$108:$H1073)+1,0)=S1073,"",INDEX(Mal!Q$9:Q$431,COUNTIF($E$108:$F1073,"")-COUNT($H$108:$H1073)+1,0)),"")</f>
        <v>#N/A</v>
      </c>
      <c r="T1074" s="39" t="e">
        <f>IF($E1074="",IF(INDEX(Mal!R$9:R$431,COUNTIF($E$108:$F1073,"")-COUNT($H$108:$H1073)+1,0)=T1073,"",INDEX(Mal!R$9:R$431,COUNTIF($E$108:$F1073,"")-COUNT($H$108:$H1073)+1,0)),"")</f>
        <v>#N/A</v>
      </c>
      <c r="U1074" s="39" t="e">
        <f>IF($E1074="",IF(INDEX(Mal!S$9:S$431,COUNTIF($E$108:$F1073,"")-COUNT($H$108:$H1073)+1,0)=U1073,"",INDEX(Mal!S$9:S$431,COUNTIF($E$108:$F1073,"")-COUNT($H$108:$H1073)+1,0)),"")</f>
        <v>#N/A</v>
      </c>
      <c r="V1074" s="39" t="e">
        <f t="shared" si="60"/>
        <v>#N/A</v>
      </c>
      <c r="W1074" s="39" t="e">
        <f>IF(IF(AND(E1074="",F1074=""),INDEX(Mal!I$9:I$431,(COUNT($H$108:$H1074)-COUNTIF($V$108:$V1074,"")),0),"")="","",IF(AND(E1074="",F1074=""),INDEX(Mal!I$9:I$431,(COUNT($H$108:$H1074)-COUNTIF($V$108:$V1074,"")),0),""))</f>
        <v>#N/A</v>
      </c>
      <c r="X1074" s="39" t="e">
        <f>IF($E1074="",IF(INDEX(Mal!J$9:J$431,COUNTIF($E$108:$F1073,"")-COUNT($H$108:$H1073)+1,0)=X1073,"",INDEX(Mal!J$9:J$431,COUNTIF($E$108:$F1073,"")-COUNT($H$108:$H1073)+1,0)),"")</f>
        <v>#N/A</v>
      </c>
      <c r="Y1074" s="39" t="e">
        <f>IF(AND(Y1073="",$H1074=$H1073),"",IF(VLOOKUP($H1074,Mal!$A$9:$T$431,20,0)='Sales Orders'!Y1073,"",VLOOKUP($H1074,Mal!$A$9:$T$431,20,0)))</f>
        <v>#N/A</v>
      </c>
      <c r="Z1074" s="39" t="e">
        <f t="shared" si="61"/>
        <v>#N/A</v>
      </c>
    </row>
    <row r="1075" spans="1:26">
      <c r="A1075" t="str">
        <f>IFERROR(IF(VLOOKUP(H1075,Mal!$A$9:$A$431,1,0),"","END"),"END")</f>
        <v>END</v>
      </c>
      <c r="B1075" s="39" t="e">
        <f>IF($E1075="",IF(INDEX(Mal!$D$9:$D$431,COUNTIF($E$108:$F1074,"")-COUNT($H$108:$H1074)+1,0)=B1074,"",INDEX(Mal!$D$9:$D$431,COUNTIF($E$108:$F1074,"")-COUNT($H$108:$H1074)+1,0)),"")</f>
        <v>#N/A</v>
      </c>
      <c r="C1075" s="39" t="e">
        <f t="shared" si="62"/>
        <v>#N/A</v>
      </c>
      <c r="D1075" s="39" t="e">
        <f>IF($E1075="",IF(INDEX(Mal!$F$9:$F$431,COUNTIF($E$108:$F1074,"")-COUNT($H$108:$H1074)+1,0)=D1074,"",INDEX(Mal!$F$9:$F$431,COUNTIF($E$108:$F1074,"")-COUNT($H$108:$H1074)+1,0)),"")</f>
        <v>#N/A</v>
      </c>
      <c r="E1075" s="39" t="e">
        <f>IF(AND(E1074="",$H1075=$H1074),"",IF(VLOOKUP(H1075,Mal!$A$9:$B$431,2,0)='Sales Orders'!E1074,"",VLOOKUP($H1075,Mal!$A$9:$B$431,2,0)))</f>
        <v>#N/A</v>
      </c>
      <c r="F1075" s="39" t="e">
        <f>IF($E1075="",IF(INDEX(Mal!$C$9:$C$431,COUNTIF($E$108:$F1074,"")-COUNT($H$108:$H1074)+1,0)=F1074,"",INDEX(Mal!$C$9:$C$431,COUNTIF($E$108:$F1074,"")-COUNT($H$108:$H1074)+1,0)),"")</f>
        <v>#N/A</v>
      </c>
      <c r="G1075" s="39" t="e">
        <f t="shared" si="63"/>
        <v>#N/A</v>
      </c>
      <c r="H1075" s="39">
        <f>IF(COUNTIF(Mal!$A$9:$A$431,'Sales Orders'!H1074)+COUNTIFS(Mal!$A$9:$A$431,H1074,Mal!$B$9:$B$431,"&lt;&gt;")+COUNTIFS(Mal!$A$9:$A$431,H1074,Mal!$C$9:$C$431,"&lt;&gt;")=COUNTIF('Sales Orders'!$H$108:H1074,'Sales Orders'!H1074),'Sales Orders'!H1074+1,'Sales Orders'!H1074)</f>
        <v>2</v>
      </c>
      <c r="I1075" s="39" t="e">
        <f>IF(E1075="","",IF(Mal!$C$5="","",Mal!$C$5))</f>
        <v>#N/A</v>
      </c>
      <c r="J1075" s="39" t="e">
        <f>IF(AND(J1074="",$H1075=$H1074),"",IF(VLOOKUP($H1075,Mal!$A$9:$H$431,7,0)='Sales Orders'!J1074,"",VLOOKUP($H1075,Mal!$A$9:$H$431,7,0)))</f>
        <v>#N/A</v>
      </c>
      <c r="K1075" s="39" t="e">
        <f>IF(AND(K1074="",$H1075=$H1074),"",IF(VLOOKUP($H1075,Mal!$A$9:$H$431,8,0)='Sales Orders'!K1074,"",VLOOKUP($H1075,Mal!$A$9:$H$431,8,0)))</f>
        <v>#N/A</v>
      </c>
      <c r="L1075" s="39" t="e">
        <f>IF(E1075="","",IF(Mal!$C$6="","",Mal!$C$6))</f>
        <v>#N/A</v>
      </c>
      <c r="M1075" s="39" t="e">
        <f>IF($E1075="",IF(INDEX(Mal!K$9:K$431,COUNTIF($E$108:$F1074,"")-COUNT($H$108:$H1074)+1,0)=M1074,"",INDEX(Mal!K$9:K$431,COUNTIF($E$108:$F1074,"")-COUNT($H$108:$H1074)+1,0)),"")</f>
        <v>#N/A</v>
      </c>
      <c r="N1075" s="39" t="e">
        <f>IF($E1075="",IF(INDEX(Mal!L$9:L$431,COUNTIF($E$108:$F1074,"")-COUNT($H$108:$H1074)+1,0)=N1074,"",INDEX(Mal!L$9:L$431,COUNTIF($E$108:$F1074,"")-COUNT($H$108:$H1074)+1,0)),"")</f>
        <v>#N/A</v>
      </c>
      <c r="O1075" s="39" t="e">
        <f>IF($E1075="",IF(INDEX(Mal!M$9:M$431,COUNTIF($E$108:$F1074,"")-COUNT($H$108:$H1074)+1,0)=O1074,"",INDEX(Mal!M$9:M$431,COUNTIF($E$108:$F1074,"")-COUNT($H$108:$H1074)+1,0)),"")</f>
        <v>#N/A</v>
      </c>
      <c r="P1075" s="39" t="e">
        <f>IF($E1075="",IF(INDEX(Mal!N$9:N$431,COUNTIF($E$108:$F1074,"")-COUNT($H$108:$H1074)+1,0)=P1074,"",INDEX(Mal!N$9:N$431,COUNTIF($E$108:$F1074,"")-COUNT($H$108:$H1074)+1,0)),"")</f>
        <v>#N/A</v>
      </c>
      <c r="Q1075" s="39" t="e">
        <f>IF($E1075="",IF(INDEX(Mal!O$9:O$431,COUNTIF($E$108:$F1074,"")-COUNT($H$108:$H1074)+1,0)=Q1074,"",INDEX(Mal!O$9:O$431,COUNTIF($E$108:$F1074,"")-COUNT($H$108:$H1074)+1,0)),"")</f>
        <v>#N/A</v>
      </c>
      <c r="R1075" s="39" t="e">
        <f>IF($E1075="",IF(INDEX(Mal!P$9:P$431,COUNTIF($E$108:$F1074,"")-COUNT($H$108:$H1074)+1,0)=R1074,"",INDEX(Mal!P$9:P$431,COUNTIF($E$108:$F1074,"")-COUNT($H$108:$H1074)+1,0)),"")</f>
        <v>#N/A</v>
      </c>
      <c r="S1075" s="39" t="e">
        <f>IF($E1075="",IF(INDEX(Mal!Q$9:Q$431,COUNTIF($E$108:$F1074,"")-COUNT($H$108:$H1074)+1,0)=S1074,"",INDEX(Mal!Q$9:Q$431,COUNTIF($E$108:$F1074,"")-COUNT($H$108:$H1074)+1,0)),"")</f>
        <v>#N/A</v>
      </c>
      <c r="T1075" s="39" t="e">
        <f>IF($E1075="",IF(INDEX(Mal!R$9:R$431,COUNTIF($E$108:$F1074,"")-COUNT($H$108:$H1074)+1,0)=T1074,"",INDEX(Mal!R$9:R$431,COUNTIF($E$108:$F1074,"")-COUNT($H$108:$H1074)+1,0)),"")</f>
        <v>#N/A</v>
      </c>
      <c r="U1075" s="39" t="e">
        <f>IF($E1075="",IF(INDEX(Mal!S$9:S$431,COUNTIF($E$108:$F1074,"")-COUNT($H$108:$H1074)+1,0)=U1074,"",INDEX(Mal!S$9:S$431,COUNTIF($E$108:$F1074,"")-COUNT($H$108:$H1074)+1,0)),"")</f>
        <v>#N/A</v>
      </c>
      <c r="V1075" s="39" t="e">
        <f t="shared" si="60"/>
        <v>#N/A</v>
      </c>
      <c r="W1075" s="39" t="e">
        <f>IF(IF(AND(E1075="",F1075=""),INDEX(Mal!I$9:I$431,(COUNT($H$108:$H1075)-COUNTIF($V$108:$V1075,"")),0),"")="","",IF(AND(E1075="",F1075=""),INDEX(Mal!I$9:I$431,(COUNT($H$108:$H1075)-COUNTIF($V$108:$V1075,"")),0),""))</f>
        <v>#N/A</v>
      </c>
      <c r="X1075" s="39" t="e">
        <f>IF($E1075="",IF(INDEX(Mal!J$9:J$431,COUNTIF($E$108:$F1074,"")-COUNT($H$108:$H1074)+1,0)=X1074,"",INDEX(Mal!J$9:J$431,COUNTIF($E$108:$F1074,"")-COUNT($H$108:$H1074)+1,0)),"")</f>
        <v>#N/A</v>
      </c>
      <c r="Y1075" s="39" t="e">
        <f>IF(AND(Y1074="",$H1075=$H1074),"",IF(VLOOKUP($H1075,Mal!$A$9:$T$431,20,0)='Sales Orders'!Y1074,"",VLOOKUP($H1075,Mal!$A$9:$T$431,20,0)))</f>
        <v>#N/A</v>
      </c>
      <c r="Z1075" s="39" t="e">
        <f t="shared" si="61"/>
        <v>#N/A</v>
      </c>
    </row>
    <row r="1076" spans="1:26">
      <c r="A1076" t="str">
        <f>IFERROR(IF(VLOOKUP(H1076,Mal!$A$9:$A$431,1,0),"","END"),"END")</f>
        <v>END</v>
      </c>
      <c r="B1076" s="39" t="e">
        <f>IF($E1076="",IF(INDEX(Mal!$D$9:$D$431,COUNTIF($E$108:$F1075,"")-COUNT($H$108:$H1075)+1,0)=B1075,"",INDEX(Mal!$D$9:$D$431,COUNTIF($E$108:$F1075,"")-COUNT($H$108:$H1075)+1,0)),"")</f>
        <v>#N/A</v>
      </c>
      <c r="C1076" s="39" t="e">
        <f t="shared" si="62"/>
        <v>#N/A</v>
      </c>
      <c r="D1076" s="39" t="e">
        <f>IF($E1076="",IF(INDEX(Mal!$F$9:$F$431,COUNTIF($E$108:$F1075,"")-COUNT($H$108:$H1075)+1,0)=D1075,"",INDEX(Mal!$F$9:$F$431,COUNTIF($E$108:$F1075,"")-COUNT($H$108:$H1075)+1,0)),"")</f>
        <v>#N/A</v>
      </c>
      <c r="E1076" s="39" t="e">
        <f>IF(AND(E1075="",$H1076=$H1075),"",IF(VLOOKUP(H1076,Mal!$A$9:$B$431,2,0)='Sales Orders'!E1075,"",VLOOKUP($H1076,Mal!$A$9:$B$431,2,0)))</f>
        <v>#N/A</v>
      </c>
      <c r="F1076" s="39" t="e">
        <f>IF($E1076="",IF(INDEX(Mal!$C$9:$C$431,COUNTIF($E$108:$F1075,"")-COUNT($H$108:$H1075)+1,0)=F1075,"",INDEX(Mal!$C$9:$C$431,COUNTIF($E$108:$F1075,"")-COUNT($H$108:$H1075)+1,0)),"")</f>
        <v>#N/A</v>
      </c>
      <c r="G1076" s="39" t="e">
        <f t="shared" si="63"/>
        <v>#N/A</v>
      </c>
      <c r="H1076" s="39">
        <f>IF(COUNTIF(Mal!$A$9:$A$431,'Sales Orders'!H1075)+COUNTIFS(Mal!$A$9:$A$431,H1075,Mal!$B$9:$B$431,"&lt;&gt;")+COUNTIFS(Mal!$A$9:$A$431,H1075,Mal!$C$9:$C$431,"&lt;&gt;")=COUNTIF('Sales Orders'!$H$108:H1075,'Sales Orders'!H1075),'Sales Orders'!H1075+1,'Sales Orders'!H1075)</f>
        <v>2</v>
      </c>
      <c r="I1076" s="39" t="e">
        <f>IF(E1076="","",IF(Mal!$C$5="","",Mal!$C$5))</f>
        <v>#N/A</v>
      </c>
      <c r="J1076" s="39" t="e">
        <f>IF(AND(J1075="",$H1076=$H1075),"",IF(VLOOKUP($H1076,Mal!$A$9:$H$431,7,0)='Sales Orders'!J1075,"",VLOOKUP($H1076,Mal!$A$9:$H$431,7,0)))</f>
        <v>#N/A</v>
      </c>
      <c r="K1076" s="39" t="e">
        <f>IF(AND(K1075="",$H1076=$H1075),"",IF(VLOOKUP($H1076,Mal!$A$9:$H$431,8,0)='Sales Orders'!K1075,"",VLOOKUP($H1076,Mal!$A$9:$H$431,8,0)))</f>
        <v>#N/A</v>
      </c>
      <c r="L1076" s="39" t="e">
        <f>IF(E1076="","",IF(Mal!$C$6="","",Mal!$C$6))</f>
        <v>#N/A</v>
      </c>
      <c r="M1076" s="39" t="e">
        <f>IF($E1076="",IF(INDEX(Mal!K$9:K$431,COUNTIF($E$108:$F1075,"")-COUNT($H$108:$H1075)+1,0)=M1075,"",INDEX(Mal!K$9:K$431,COUNTIF($E$108:$F1075,"")-COUNT($H$108:$H1075)+1,0)),"")</f>
        <v>#N/A</v>
      </c>
      <c r="N1076" s="39" t="e">
        <f>IF($E1076="",IF(INDEX(Mal!L$9:L$431,COUNTIF($E$108:$F1075,"")-COUNT($H$108:$H1075)+1,0)=N1075,"",INDEX(Mal!L$9:L$431,COUNTIF($E$108:$F1075,"")-COUNT($H$108:$H1075)+1,0)),"")</f>
        <v>#N/A</v>
      </c>
      <c r="O1076" s="39" t="e">
        <f>IF($E1076="",IF(INDEX(Mal!M$9:M$431,COUNTIF($E$108:$F1075,"")-COUNT($H$108:$H1075)+1,0)=O1075,"",INDEX(Mal!M$9:M$431,COUNTIF($E$108:$F1075,"")-COUNT($H$108:$H1075)+1,0)),"")</f>
        <v>#N/A</v>
      </c>
      <c r="P1076" s="39" t="e">
        <f>IF($E1076="",IF(INDEX(Mal!N$9:N$431,COUNTIF($E$108:$F1075,"")-COUNT($H$108:$H1075)+1,0)=P1075,"",INDEX(Mal!N$9:N$431,COUNTIF($E$108:$F1075,"")-COUNT($H$108:$H1075)+1,0)),"")</f>
        <v>#N/A</v>
      </c>
      <c r="Q1076" s="39" t="e">
        <f>IF($E1076="",IF(INDEX(Mal!O$9:O$431,COUNTIF($E$108:$F1075,"")-COUNT($H$108:$H1075)+1,0)=Q1075,"",INDEX(Mal!O$9:O$431,COUNTIF($E$108:$F1075,"")-COUNT($H$108:$H1075)+1,0)),"")</f>
        <v>#N/A</v>
      </c>
      <c r="R1076" s="39" t="e">
        <f>IF($E1076="",IF(INDEX(Mal!P$9:P$431,COUNTIF($E$108:$F1075,"")-COUNT($H$108:$H1075)+1,0)=R1075,"",INDEX(Mal!P$9:P$431,COUNTIF($E$108:$F1075,"")-COUNT($H$108:$H1075)+1,0)),"")</f>
        <v>#N/A</v>
      </c>
      <c r="S1076" s="39" t="e">
        <f>IF($E1076="",IF(INDEX(Mal!Q$9:Q$431,COUNTIF($E$108:$F1075,"")-COUNT($H$108:$H1075)+1,0)=S1075,"",INDEX(Mal!Q$9:Q$431,COUNTIF($E$108:$F1075,"")-COUNT($H$108:$H1075)+1,0)),"")</f>
        <v>#N/A</v>
      </c>
      <c r="T1076" s="39" t="e">
        <f>IF($E1076="",IF(INDEX(Mal!R$9:R$431,COUNTIF($E$108:$F1075,"")-COUNT($H$108:$H1075)+1,0)=T1075,"",INDEX(Mal!R$9:R$431,COUNTIF($E$108:$F1075,"")-COUNT($H$108:$H1075)+1,0)),"")</f>
        <v>#N/A</v>
      </c>
      <c r="U1076" s="39" t="e">
        <f>IF($E1076="",IF(INDEX(Mal!S$9:S$431,COUNTIF($E$108:$F1075,"")-COUNT($H$108:$H1075)+1,0)=U1075,"",INDEX(Mal!S$9:S$431,COUNTIF($E$108:$F1075,"")-COUNT($H$108:$H1075)+1,0)),"")</f>
        <v>#N/A</v>
      </c>
      <c r="V1076" s="39" t="e">
        <f t="shared" si="60"/>
        <v>#N/A</v>
      </c>
      <c r="W1076" s="39" t="e">
        <f>IF(IF(AND(E1076="",F1076=""),INDEX(Mal!I$9:I$431,(COUNT($H$108:$H1076)-COUNTIF($V$108:$V1076,"")),0),"")="","",IF(AND(E1076="",F1076=""),INDEX(Mal!I$9:I$431,(COUNT($H$108:$H1076)-COUNTIF($V$108:$V1076,"")),0),""))</f>
        <v>#N/A</v>
      </c>
      <c r="X1076" s="39" t="e">
        <f>IF($E1076="",IF(INDEX(Mal!J$9:J$431,COUNTIF($E$108:$F1075,"")-COUNT($H$108:$H1075)+1,0)=X1075,"",INDEX(Mal!J$9:J$431,COUNTIF($E$108:$F1075,"")-COUNT($H$108:$H1075)+1,0)),"")</f>
        <v>#N/A</v>
      </c>
      <c r="Y1076" s="39" t="e">
        <f>IF(AND(Y1075="",$H1076=$H1075),"",IF(VLOOKUP($H1076,Mal!$A$9:$T$431,20,0)='Sales Orders'!Y1075,"",VLOOKUP($H1076,Mal!$A$9:$T$431,20,0)))</f>
        <v>#N/A</v>
      </c>
      <c r="Z1076" s="39" t="e">
        <f t="shared" si="61"/>
        <v>#N/A</v>
      </c>
    </row>
    <row r="1077" spans="1:26">
      <c r="A1077" t="str">
        <f>IFERROR(IF(VLOOKUP(H1077,Mal!$A$9:$A$431,1,0),"","END"),"END")</f>
        <v>END</v>
      </c>
      <c r="B1077" s="39" t="e">
        <f>IF($E1077="",IF(INDEX(Mal!$D$9:$D$431,COUNTIF($E$108:$F1076,"")-COUNT($H$108:$H1076)+1,0)=B1076,"",INDEX(Mal!$D$9:$D$431,COUNTIF($E$108:$F1076,"")-COUNT($H$108:$H1076)+1,0)),"")</f>
        <v>#N/A</v>
      </c>
      <c r="C1077" s="39" t="e">
        <f t="shared" si="62"/>
        <v>#N/A</v>
      </c>
      <c r="D1077" s="39" t="e">
        <f>IF($E1077="",IF(INDEX(Mal!$F$9:$F$431,COUNTIF($E$108:$F1076,"")-COUNT($H$108:$H1076)+1,0)=D1076,"",INDEX(Mal!$F$9:$F$431,COUNTIF($E$108:$F1076,"")-COUNT($H$108:$H1076)+1,0)),"")</f>
        <v>#N/A</v>
      </c>
      <c r="E1077" s="39" t="e">
        <f>IF(AND(E1076="",$H1077=$H1076),"",IF(VLOOKUP(H1077,Mal!$A$9:$B$431,2,0)='Sales Orders'!E1076,"",VLOOKUP($H1077,Mal!$A$9:$B$431,2,0)))</f>
        <v>#N/A</v>
      </c>
      <c r="F1077" s="39" t="e">
        <f>IF($E1077="",IF(INDEX(Mal!$C$9:$C$431,COUNTIF($E$108:$F1076,"")-COUNT($H$108:$H1076)+1,0)=F1076,"",INDEX(Mal!$C$9:$C$431,COUNTIF($E$108:$F1076,"")-COUNT($H$108:$H1076)+1,0)),"")</f>
        <v>#N/A</v>
      </c>
      <c r="G1077" s="39" t="e">
        <f t="shared" si="63"/>
        <v>#N/A</v>
      </c>
      <c r="H1077" s="39">
        <f>IF(COUNTIF(Mal!$A$9:$A$431,'Sales Orders'!H1076)+COUNTIFS(Mal!$A$9:$A$431,H1076,Mal!$B$9:$B$431,"&lt;&gt;")+COUNTIFS(Mal!$A$9:$A$431,H1076,Mal!$C$9:$C$431,"&lt;&gt;")=COUNTIF('Sales Orders'!$H$108:H1076,'Sales Orders'!H1076),'Sales Orders'!H1076+1,'Sales Orders'!H1076)</f>
        <v>2</v>
      </c>
      <c r="I1077" s="39" t="e">
        <f>IF(E1077="","",IF(Mal!$C$5="","",Mal!$C$5))</f>
        <v>#N/A</v>
      </c>
      <c r="J1077" s="39" t="e">
        <f>IF(AND(J1076="",$H1077=$H1076),"",IF(VLOOKUP($H1077,Mal!$A$9:$H$431,7,0)='Sales Orders'!J1076,"",VLOOKUP($H1077,Mal!$A$9:$H$431,7,0)))</f>
        <v>#N/A</v>
      </c>
      <c r="K1077" s="39" t="e">
        <f>IF(AND(K1076="",$H1077=$H1076),"",IF(VLOOKUP($H1077,Mal!$A$9:$H$431,8,0)='Sales Orders'!K1076,"",VLOOKUP($H1077,Mal!$A$9:$H$431,8,0)))</f>
        <v>#N/A</v>
      </c>
      <c r="L1077" s="39" t="e">
        <f>IF(E1077="","",IF(Mal!$C$6="","",Mal!$C$6))</f>
        <v>#N/A</v>
      </c>
      <c r="M1077" s="39" t="e">
        <f>IF($E1077="",IF(INDEX(Mal!K$9:K$431,COUNTIF($E$108:$F1076,"")-COUNT($H$108:$H1076)+1,0)=M1076,"",INDEX(Mal!K$9:K$431,COUNTIF($E$108:$F1076,"")-COUNT($H$108:$H1076)+1,0)),"")</f>
        <v>#N/A</v>
      </c>
      <c r="N1077" s="39" t="e">
        <f>IF($E1077="",IF(INDEX(Mal!L$9:L$431,COUNTIF($E$108:$F1076,"")-COUNT($H$108:$H1076)+1,0)=N1076,"",INDEX(Mal!L$9:L$431,COUNTIF($E$108:$F1076,"")-COUNT($H$108:$H1076)+1,0)),"")</f>
        <v>#N/A</v>
      </c>
      <c r="O1077" s="39" t="e">
        <f>IF($E1077="",IF(INDEX(Mal!M$9:M$431,COUNTIF($E$108:$F1076,"")-COUNT($H$108:$H1076)+1,0)=O1076,"",INDEX(Mal!M$9:M$431,COUNTIF($E$108:$F1076,"")-COUNT($H$108:$H1076)+1,0)),"")</f>
        <v>#N/A</v>
      </c>
      <c r="P1077" s="39" t="e">
        <f>IF($E1077="",IF(INDEX(Mal!N$9:N$431,COUNTIF($E$108:$F1076,"")-COUNT($H$108:$H1076)+1,0)=P1076,"",INDEX(Mal!N$9:N$431,COUNTIF($E$108:$F1076,"")-COUNT($H$108:$H1076)+1,0)),"")</f>
        <v>#N/A</v>
      </c>
      <c r="Q1077" s="39" t="e">
        <f>IF($E1077="",IF(INDEX(Mal!O$9:O$431,COUNTIF($E$108:$F1076,"")-COUNT($H$108:$H1076)+1,0)=Q1076,"",INDEX(Mal!O$9:O$431,COUNTIF($E$108:$F1076,"")-COUNT($H$108:$H1076)+1,0)),"")</f>
        <v>#N/A</v>
      </c>
      <c r="R1077" s="39" t="e">
        <f>IF($E1077="",IF(INDEX(Mal!P$9:P$431,COUNTIF($E$108:$F1076,"")-COUNT($H$108:$H1076)+1,0)=R1076,"",INDEX(Mal!P$9:P$431,COUNTIF($E$108:$F1076,"")-COUNT($H$108:$H1076)+1,0)),"")</f>
        <v>#N/A</v>
      </c>
      <c r="S1077" s="39" t="e">
        <f>IF($E1077="",IF(INDEX(Mal!Q$9:Q$431,COUNTIF($E$108:$F1076,"")-COUNT($H$108:$H1076)+1,0)=S1076,"",INDEX(Mal!Q$9:Q$431,COUNTIF($E$108:$F1076,"")-COUNT($H$108:$H1076)+1,0)),"")</f>
        <v>#N/A</v>
      </c>
      <c r="T1077" s="39" t="e">
        <f>IF($E1077="",IF(INDEX(Mal!R$9:R$431,COUNTIF($E$108:$F1076,"")-COUNT($H$108:$H1076)+1,0)=T1076,"",INDEX(Mal!R$9:R$431,COUNTIF($E$108:$F1076,"")-COUNT($H$108:$H1076)+1,0)),"")</f>
        <v>#N/A</v>
      </c>
      <c r="U1077" s="39" t="e">
        <f>IF($E1077="",IF(INDEX(Mal!S$9:S$431,COUNTIF($E$108:$F1076,"")-COUNT($H$108:$H1076)+1,0)=U1076,"",INDEX(Mal!S$9:S$431,COUNTIF($E$108:$F1076,"")-COUNT($H$108:$H1076)+1,0)),"")</f>
        <v>#N/A</v>
      </c>
      <c r="V1077" s="39" t="e">
        <f t="shared" si="60"/>
        <v>#N/A</v>
      </c>
      <c r="W1077" s="39" t="e">
        <f>IF(IF(AND(E1077="",F1077=""),INDEX(Mal!I$9:I$431,(COUNT($H$108:$H1077)-COUNTIF($V$108:$V1077,"")),0),"")="","",IF(AND(E1077="",F1077=""),INDEX(Mal!I$9:I$431,(COUNT($H$108:$H1077)-COUNTIF($V$108:$V1077,"")),0),""))</f>
        <v>#N/A</v>
      </c>
      <c r="X1077" s="39" t="e">
        <f>IF($E1077="",IF(INDEX(Mal!J$9:J$431,COUNTIF($E$108:$F1076,"")-COUNT($H$108:$H1076)+1,0)=X1076,"",INDEX(Mal!J$9:J$431,COUNTIF($E$108:$F1076,"")-COUNT($H$108:$H1076)+1,0)),"")</f>
        <v>#N/A</v>
      </c>
      <c r="Y1077" s="39" t="e">
        <f>IF(AND(Y1076="",$H1077=$H1076),"",IF(VLOOKUP($H1077,Mal!$A$9:$T$431,20,0)='Sales Orders'!Y1076,"",VLOOKUP($H1077,Mal!$A$9:$T$431,20,0)))</f>
        <v>#N/A</v>
      </c>
      <c r="Z1077" s="39" t="e">
        <f t="shared" si="61"/>
        <v>#N/A</v>
      </c>
    </row>
    <row r="1078" spans="1:26">
      <c r="A1078" t="str">
        <f>IFERROR(IF(VLOOKUP(H1078,Mal!$A$9:$A$431,1,0),"","END"),"END")</f>
        <v>END</v>
      </c>
      <c r="B1078" s="39" t="e">
        <f>IF($E1078="",IF(INDEX(Mal!$D$9:$D$431,COUNTIF($E$108:$F1077,"")-COUNT($H$108:$H1077)+1,0)=B1077,"",INDEX(Mal!$D$9:$D$431,COUNTIF($E$108:$F1077,"")-COUNT($H$108:$H1077)+1,0)),"")</f>
        <v>#N/A</v>
      </c>
      <c r="C1078" s="39" t="e">
        <f t="shared" si="62"/>
        <v>#N/A</v>
      </c>
      <c r="D1078" s="39" t="e">
        <f>IF($E1078="",IF(INDEX(Mal!$F$9:$F$431,COUNTIF($E$108:$F1077,"")-COUNT($H$108:$H1077)+1,0)=D1077,"",INDEX(Mal!$F$9:$F$431,COUNTIF($E$108:$F1077,"")-COUNT($H$108:$H1077)+1,0)),"")</f>
        <v>#N/A</v>
      </c>
      <c r="E1078" s="39" t="e">
        <f>IF(AND(E1077="",$H1078=$H1077),"",IF(VLOOKUP(H1078,Mal!$A$9:$B$431,2,0)='Sales Orders'!E1077,"",VLOOKUP($H1078,Mal!$A$9:$B$431,2,0)))</f>
        <v>#N/A</v>
      </c>
      <c r="F1078" s="39" t="e">
        <f>IF($E1078="",IF(INDEX(Mal!$C$9:$C$431,COUNTIF($E$108:$F1077,"")-COUNT($H$108:$H1077)+1,0)=F1077,"",INDEX(Mal!$C$9:$C$431,COUNTIF($E$108:$F1077,"")-COUNT($H$108:$H1077)+1,0)),"")</f>
        <v>#N/A</v>
      </c>
      <c r="G1078" s="39" t="e">
        <f t="shared" si="63"/>
        <v>#N/A</v>
      </c>
      <c r="H1078" s="39">
        <f>IF(COUNTIF(Mal!$A$9:$A$431,'Sales Orders'!H1077)+COUNTIFS(Mal!$A$9:$A$431,H1077,Mal!$B$9:$B$431,"&lt;&gt;")+COUNTIFS(Mal!$A$9:$A$431,H1077,Mal!$C$9:$C$431,"&lt;&gt;")=COUNTIF('Sales Orders'!$H$108:H1077,'Sales Orders'!H1077),'Sales Orders'!H1077+1,'Sales Orders'!H1077)</f>
        <v>2</v>
      </c>
      <c r="I1078" s="39" t="e">
        <f>IF(E1078="","",IF(Mal!$C$5="","",Mal!$C$5))</f>
        <v>#N/A</v>
      </c>
      <c r="J1078" s="39" t="e">
        <f>IF(AND(J1077="",$H1078=$H1077),"",IF(VLOOKUP($H1078,Mal!$A$9:$H$431,7,0)='Sales Orders'!J1077,"",VLOOKUP($H1078,Mal!$A$9:$H$431,7,0)))</f>
        <v>#N/A</v>
      </c>
      <c r="K1078" s="39" t="e">
        <f>IF(AND(K1077="",$H1078=$H1077),"",IF(VLOOKUP($H1078,Mal!$A$9:$H$431,8,0)='Sales Orders'!K1077,"",VLOOKUP($H1078,Mal!$A$9:$H$431,8,0)))</f>
        <v>#N/A</v>
      </c>
      <c r="L1078" s="39" t="e">
        <f>IF(E1078="","",IF(Mal!$C$6="","",Mal!$C$6))</f>
        <v>#N/A</v>
      </c>
      <c r="M1078" s="39" t="e">
        <f>IF($E1078="",IF(INDEX(Mal!K$9:K$431,COUNTIF($E$108:$F1077,"")-COUNT($H$108:$H1077)+1,0)=M1077,"",INDEX(Mal!K$9:K$431,COUNTIF($E$108:$F1077,"")-COUNT($H$108:$H1077)+1,0)),"")</f>
        <v>#N/A</v>
      </c>
      <c r="N1078" s="39" t="e">
        <f>IF($E1078="",IF(INDEX(Mal!L$9:L$431,COUNTIF($E$108:$F1077,"")-COUNT($H$108:$H1077)+1,0)=N1077,"",INDEX(Mal!L$9:L$431,COUNTIF($E$108:$F1077,"")-COUNT($H$108:$H1077)+1,0)),"")</f>
        <v>#N/A</v>
      </c>
      <c r="O1078" s="39" t="e">
        <f>IF($E1078="",IF(INDEX(Mal!M$9:M$431,COUNTIF($E$108:$F1077,"")-COUNT($H$108:$H1077)+1,0)=O1077,"",INDEX(Mal!M$9:M$431,COUNTIF($E$108:$F1077,"")-COUNT($H$108:$H1077)+1,0)),"")</f>
        <v>#N/A</v>
      </c>
      <c r="P1078" s="39" t="e">
        <f>IF($E1078="",IF(INDEX(Mal!N$9:N$431,COUNTIF($E$108:$F1077,"")-COUNT($H$108:$H1077)+1,0)=P1077,"",INDEX(Mal!N$9:N$431,COUNTIF($E$108:$F1077,"")-COUNT($H$108:$H1077)+1,0)),"")</f>
        <v>#N/A</v>
      </c>
      <c r="Q1078" s="39" t="e">
        <f>IF($E1078="",IF(INDEX(Mal!O$9:O$431,COUNTIF($E$108:$F1077,"")-COUNT($H$108:$H1077)+1,0)=Q1077,"",INDEX(Mal!O$9:O$431,COUNTIF($E$108:$F1077,"")-COUNT($H$108:$H1077)+1,0)),"")</f>
        <v>#N/A</v>
      </c>
      <c r="R1078" s="39" t="e">
        <f>IF($E1078="",IF(INDEX(Mal!P$9:P$431,COUNTIF($E$108:$F1077,"")-COUNT($H$108:$H1077)+1,0)=R1077,"",INDEX(Mal!P$9:P$431,COUNTIF($E$108:$F1077,"")-COUNT($H$108:$H1077)+1,0)),"")</f>
        <v>#N/A</v>
      </c>
      <c r="S1078" s="39" t="e">
        <f>IF($E1078="",IF(INDEX(Mal!Q$9:Q$431,COUNTIF($E$108:$F1077,"")-COUNT($H$108:$H1077)+1,0)=S1077,"",INDEX(Mal!Q$9:Q$431,COUNTIF($E$108:$F1077,"")-COUNT($H$108:$H1077)+1,0)),"")</f>
        <v>#N/A</v>
      </c>
      <c r="T1078" s="39" t="e">
        <f>IF($E1078="",IF(INDEX(Mal!R$9:R$431,COUNTIF($E$108:$F1077,"")-COUNT($H$108:$H1077)+1,0)=T1077,"",INDEX(Mal!R$9:R$431,COUNTIF($E$108:$F1077,"")-COUNT($H$108:$H1077)+1,0)),"")</f>
        <v>#N/A</v>
      </c>
      <c r="U1078" s="39" t="e">
        <f>IF($E1078="",IF(INDEX(Mal!S$9:S$431,COUNTIF($E$108:$F1077,"")-COUNT($H$108:$H1077)+1,0)=U1077,"",INDEX(Mal!S$9:S$431,COUNTIF($E$108:$F1077,"")-COUNT($H$108:$H1077)+1,0)),"")</f>
        <v>#N/A</v>
      </c>
      <c r="V1078" s="39" t="e">
        <f t="shared" si="60"/>
        <v>#N/A</v>
      </c>
      <c r="W1078" s="39" t="e">
        <f>IF(IF(AND(E1078="",F1078=""),INDEX(Mal!I$9:I$431,(COUNT($H$108:$H1078)-COUNTIF($V$108:$V1078,"")),0),"")="","",IF(AND(E1078="",F1078=""),INDEX(Mal!I$9:I$431,(COUNT($H$108:$H1078)-COUNTIF($V$108:$V1078,"")),0),""))</f>
        <v>#N/A</v>
      </c>
      <c r="X1078" s="39" t="e">
        <f>IF($E1078="",IF(INDEX(Mal!J$9:J$431,COUNTIF($E$108:$F1077,"")-COUNT($H$108:$H1077)+1,0)=X1077,"",INDEX(Mal!J$9:J$431,COUNTIF($E$108:$F1077,"")-COUNT($H$108:$H1077)+1,0)),"")</f>
        <v>#N/A</v>
      </c>
      <c r="Y1078" s="39" t="e">
        <f>IF(AND(Y1077="",$H1078=$H1077),"",IF(VLOOKUP($H1078,Mal!$A$9:$T$431,20,0)='Sales Orders'!Y1077,"",VLOOKUP($H1078,Mal!$A$9:$T$431,20,0)))</f>
        <v>#N/A</v>
      </c>
      <c r="Z1078" s="39" t="e">
        <f t="shared" si="61"/>
        <v>#N/A</v>
      </c>
    </row>
    <row r="1079" spans="1:26">
      <c r="A1079" t="str">
        <f>IFERROR(IF(VLOOKUP(H1079,Mal!$A$9:$A$431,1,0),"","END"),"END")</f>
        <v>END</v>
      </c>
      <c r="B1079" s="39" t="e">
        <f>IF($E1079="",IF(INDEX(Mal!$D$9:$D$431,COUNTIF($E$108:$F1078,"")-COUNT($H$108:$H1078)+1,0)=B1078,"",INDEX(Mal!$D$9:$D$431,COUNTIF($E$108:$F1078,"")-COUNT($H$108:$H1078)+1,0)),"")</f>
        <v>#N/A</v>
      </c>
      <c r="C1079" s="39" t="e">
        <f t="shared" si="62"/>
        <v>#N/A</v>
      </c>
      <c r="D1079" s="39" t="e">
        <f>IF($E1079="",IF(INDEX(Mal!$F$9:$F$431,COUNTIF($E$108:$F1078,"")-COUNT($H$108:$H1078)+1,0)=D1078,"",INDEX(Mal!$F$9:$F$431,COUNTIF($E$108:$F1078,"")-COUNT($H$108:$H1078)+1,0)),"")</f>
        <v>#N/A</v>
      </c>
      <c r="E1079" s="39" t="e">
        <f>IF(AND(E1078="",$H1079=$H1078),"",IF(VLOOKUP(H1079,Mal!$A$9:$B$431,2,0)='Sales Orders'!E1078,"",VLOOKUP($H1079,Mal!$A$9:$B$431,2,0)))</f>
        <v>#N/A</v>
      </c>
      <c r="F1079" s="39" t="e">
        <f>IF($E1079="",IF(INDEX(Mal!$C$9:$C$431,COUNTIF($E$108:$F1078,"")-COUNT($H$108:$H1078)+1,0)=F1078,"",INDEX(Mal!$C$9:$C$431,COUNTIF($E$108:$F1078,"")-COUNT($H$108:$H1078)+1,0)),"")</f>
        <v>#N/A</v>
      </c>
      <c r="G1079" s="39" t="e">
        <f t="shared" si="63"/>
        <v>#N/A</v>
      </c>
      <c r="H1079" s="39">
        <f>IF(COUNTIF(Mal!$A$9:$A$431,'Sales Orders'!H1078)+COUNTIFS(Mal!$A$9:$A$431,H1078,Mal!$B$9:$B$431,"&lt;&gt;")+COUNTIFS(Mal!$A$9:$A$431,H1078,Mal!$C$9:$C$431,"&lt;&gt;")=COUNTIF('Sales Orders'!$H$108:H1078,'Sales Orders'!H1078),'Sales Orders'!H1078+1,'Sales Orders'!H1078)</f>
        <v>2</v>
      </c>
      <c r="I1079" s="39" t="e">
        <f>IF(E1079="","",IF(Mal!$C$5="","",Mal!$C$5))</f>
        <v>#N/A</v>
      </c>
      <c r="J1079" s="39" t="e">
        <f>IF(AND(J1078="",$H1079=$H1078),"",IF(VLOOKUP($H1079,Mal!$A$9:$H$431,7,0)='Sales Orders'!J1078,"",VLOOKUP($H1079,Mal!$A$9:$H$431,7,0)))</f>
        <v>#N/A</v>
      </c>
      <c r="K1079" s="39" t="e">
        <f>IF(AND(K1078="",$H1079=$H1078),"",IF(VLOOKUP($H1079,Mal!$A$9:$H$431,8,0)='Sales Orders'!K1078,"",VLOOKUP($H1079,Mal!$A$9:$H$431,8,0)))</f>
        <v>#N/A</v>
      </c>
      <c r="L1079" s="39" t="e">
        <f>IF(E1079="","",IF(Mal!$C$6="","",Mal!$C$6))</f>
        <v>#N/A</v>
      </c>
      <c r="M1079" s="39" t="e">
        <f>IF($E1079="",IF(INDEX(Mal!K$9:K$431,COUNTIF($E$108:$F1078,"")-COUNT($H$108:$H1078)+1,0)=M1078,"",INDEX(Mal!K$9:K$431,COUNTIF($E$108:$F1078,"")-COUNT($H$108:$H1078)+1,0)),"")</f>
        <v>#N/A</v>
      </c>
      <c r="N1079" s="39" t="e">
        <f>IF($E1079="",IF(INDEX(Mal!L$9:L$431,COUNTIF($E$108:$F1078,"")-COUNT($H$108:$H1078)+1,0)=N1078,"",INDEX(Mal!L$9:L$431,COUNTIF($E$108:$F1078,"")-COUNT($H$108:$H1078)+1,0)),"")</f>
        <v>#N/A</v>
      </c>
      <c r="O1079" s="39" t="e">
        <f>IF($E1079="",IF(INDEX(Mal!M$9:M$431,COUNTIF($E$108:$F1078,"")-COUNT($H$108:$H1078)+1,0)=O1078,"",INDEX(Mal!M$9:M$431,COUNTIF($E$108:$F1078,"")-COUNT($H$108:$H1078)+1,0)),"")</f>
        <v>#N/A</v>
      </c>
      <c r="P1079" s="39" t="e">
        <f>IF($E1079="",IF(INDEX(Mal!N$9:N$431,COUNTIF($E$108:$F1078,"")-COUNT($H$108:$H1078)+1,0)=P1078,"",INDEX(Mal!N$9:N$431,COUNTIF($E$108:$F1078,"")-COUNT($H$108:$H1078)+1,0)),"")</f>
        <v>#N/A</v>
      </c>
      <c r="Q1079" s="39" t="e">
        <f>IF($E1079="",IF(INDEX(Mal!O$9:O$431,COUNTIF($E$108:$F1078,"")-COUNT($H$108:$H1078)+1,0)=Q1078,"",INDEX(Mal!O$9:O$431,COUNTIF($E$108:$F1078,"")-COUNT($H$108:$H1078)+1,0)),"")</f>
        <v>#N/A</v>
      </c>
      <c r="R1079" s="39" t="e">
        <f>IF($E1079="",IF(INDEX(Mal!P$9:P$431,COUNTIF($E$108:$F1078,"")-COUNT($H$108:$H1078)+1,0)=R1078,"",INDEX(Mal!P$9:P$431,COUNTIF($E$108:$F1078,"")-COUNT($H$108:$H1078)+1,0)),"")</f>
        <v>#N/A</v>
      </c>
      <c r="S1079" s="39" t="e">
        <f>IF($E1079="",IF(INDEX(Mal!Q$9:Q$431,COUNTIF($E$108:$F1078,"")-COUNT($H$108:$H1078)+1,0)=S1078,"",INDEX(Mal!Q$9:Q$431,COUNTIF($E$108:$F1078,"")-COUNT($H$108:$H1078)+1,0)),"")</f>
        <v>#N/A</v>
      </c>
      <c r="T1079" s="39" t="e">
        <f>IF($E1079="",IF(INDEX(Mal!R$9:R$431,COUNTIF($E$108:$F1078,"")-COUNT($H$108:$H1078)+1,0)=T1078,"",INDEX(Mal!R$9:R$431,COUNTIF($E$108:$F1078,"")-COUNT($H$108:$H1078)+1,0)),"")</f>
        <v>#N/A</v>
      </c>
      <c r="U1079" s="39" t="e">
        <f>IF($E1079="",IF(INDEX(Mal!S$9:S$431,COUNTIF($E$108:$F1078,"")-COUNT($H$108:$H1078)+1,0)=U1078,"",INDEX(Mal!S$9:S$431,COUNTIF($E$108:$F1078,"")-COUNT($H$108:$H1078)+1,0)),"")</f>
        <v>#N/A</v>
      </c>
      <c r="V1079" s="39" t="e">
        <f t="shared" si="60"/>
        <v>#N/A</v>
      </c>
      <c r="W1079" s="39" t="e">
        <f>IF(IF(AND(E1079="",F1079=""),INDEX(Mal!I$9:I$431,(COUNT($H$108:$H1079)-COUNTIF($V$108:$V1079,"")),0),"")="","",IF(AND(E1079="",F1079=""),INDEX(Mal!I$9:I$431,(COUNT($H$108:$H1079)-COUNTIF($V$108:$V1079,"")),0),""))</f>
        <v>#N/A</v>
      </c>
      <c r="X1079" s="39" t="e">
        <f>IF($E1079="",IF(INDEX(Mal!J$9:J$431,COUNTIF($E$108:$F1078,"")-COUNT($H$108:$H1078)+1,0)=X1078,"",INDEX(Mal!J$9:J$431,COUNTIF($E$108:$F1078,"")-COUNT($H$108:$H1078)+1,0)),"")</f>
        <v>#N/A</v>
      </c>
      <c r="Y1079" s="39" t="e">
        <f>IF(AND(Y1078="",$H1079=$H1078),"",IF(VLOOKUP($H1079,Mal!$A$9:$T$431,20,0)='Sales Orders'!Y1078,"",VLOOKUP($H1079,Mal!$A$9:$T$431,20,0)))</f>
        <v>#N/A</v>
      </c>
      <c r="Z1079" s="39" t="e">
        <f t="shared" si="61"/>
        <v>#N/A</v>
      </c>
    </row>
    <row r="1080" spans="1:26">
      <c r="A1080" t="str">
        <f>IFERROR(IF(VLOOKUP(H1080,Mal!$A$9:$A$431,1,0),"","END"),"END")</f>
        <v>END</v>
      </c>
      <c r="B1080" s="39" t="e">
        <f>IF($E1080="",IF(INDEX(Mal!$D$9:$D$431,COUNTIF($E$108:$F1079,"")-COUNT($H$108:$H1079)+1,0)=B1079,"",INDEX(Mal!$D$9:$D$431,COUNTIF($E$108:$F1079,"")-COUNT($H$108:$H1079)+1,0)),"")</f>
        <v>#N/A</v>
      </c>
      <c r="C1080" s="39" t="e">
        <f t="shared" si="62"/>
        <v>#N/A</v>
      </c>
      <c r="D1080" s="39" t="e">
        <f>IF($E1080="",IF(INDEX(Mal!$F$9:$F$431,COUNTIF($E$108:$F1079,"")-COUNT($H$108:$H1079)+1,0)=D1079,"",INDEX(Mal!$F$9:$F$431,COUNTIF($E$108:$F1079,"")-COUNT($H$108:$H1079)+1,0)),"")</f>
        <v>#N/A</v>
      </c>
      <c r="E1080" s="39" t="e">
        <f>IF(AND(E1079="",$H1080=$H1079),"",IF(VLOOKUP(H1080,Mal!$A$9:$B$431,2,0)='Sales Orders'!E1079,"",VLOOKUP($H1080,Mal!$A$9:$B$431,2,0)))</f>
        <v>#N/A</v>
      </c>
      <c r="F1080" s="39" t="e">
        <f>IF($E1080="",IF(INDEX(Mal!$C$9:$C$431,COUNTIF($E$108:$F1079,"")-COUNT($H$108:$H1079)+1,0)=F1079,"",INDEX(Mal!$C$9:$C$431,COUNTIF($E$108:$F1079,"")-COUNT($H$108:$H1079)+1,0)),"")</f>
        <v>#N/A</v>
      </c>
      <c r="G1080" s="39" t="e">
        <f t="shared" si="63"/>
        <v>#N/A</v>
      </c>
      <c r="H1080" s="39">
        <f>IF(COUNTIF(Mal!$A$9:$A$431,'Sales Orders'!H1079)+COUNTIFS(Mal!$A$9:$A$431,H1079,Mal!$B$9:$B$431,"&lt;&gt;")+COUNTIFS(Mal!$A$9:$A$431,H1079,Mal!$C$9:$C$431,"&lt;&gt;")=COUNTIF('Sales Orders'!$H$108:H1079,'Sales Orders'!H1079),'Sales Orders'!H1079+1,'Sales Orders'!H1079)</f>
        <v>2</v>
      </c>
      <c r="I1080" s="39" t="e">
        <f>IF(E1080="","",IF(Mal!$C$5="","",Mal!$C$5))</f>
        <v>#N/A</v>
      </c>
      <c r="J1080" s="39" t="e">
        <f>IF(AND(J1079="",$H1080=$H1079),"",IF(VLOOKUP($H1080,Mal!$A$9:$H$431,7,0)='Sales Orders'!J1079,"",VLOOKUP($H1080,Mal!$A$9:$H$431,7,0)))</f>
        <v>#N/A</v>
      </c>
      <c r="K1080" s="39" t="e">
        <f>IF(AND(K1079="",$H1080=$H1079),"",IF(VLOOKUP($H1080,Mal!$A$9:$H$431,8,0)='Sales Orders'!K1079,"",VLOOKUP($H1080,Mal!$A$9:$H$431,8,0)))</f>
        <v>#N/A</v>
      </c>
      <c r="L1080" s="39" t="e">
        <f>IF(E1080="","",IF(Mal!$C$6="","",Mal!$C$6))</f>
        <v>#N/A</v>
      </c>
      <c r="M1080" s="39" t="e">
        <f>IF($E1080="",IF(INDEX(Mal!K$9:K$431,COUNTIF($E$108:$F1079,"")-COUNT($H$108:$H1079)+1,0)=M1079,"",INDEX(Mal!K$9:K$431,COUNTIF($E$108:$F1079,"")-COUNT($H$108:$H1079)+1,0)),"")</f>
        <v>#N/A</v>
      </c>
      <c r="N1080" s="39" t="e">
        <f>IF($E1080="",IF(INDEX(Mal!L$9:L$431,COUNTIF($E$108:$F1079,"")-COUNT($H$108:$H1079)+1,0)=N1079,"",INDEX(Mal!L$9:L$431,COUNTIF($E$108:$F1079,"")-COUNT($H$108:$H1079)+1,0)),"")</f>
        <v>#N/A</v>
      </c>
      <c r="O1080" s="39" t="e">
        <f>IF($E1080="",IF(INDEX(Mal!M$9:M$431,COUNTIF($E$108:$F1079,"")-COUNT($H$108:$H1079)+1,0)=O1079,"",INDEX(Mal!M$9:M$431,COUNTIF($E$108:$F1079,"")-COUNT($H$108:$H1079)+1,0)),"")</f>
        <v>#N/A</v>
      </c>
      <c r="P1080" s="39" t="e">
        <f>IF($E1080="",IF(INDEX(Mal!N$9:N$431,COUNTIF($E$108:$F1079,"")-COUNT($H$108:$H1079)+1,0)=P1079,"",INDEX(Mal!N$9:N$431,COUNTIF($E$108:$F1079,"")-COUNT($H$108:$H1079)+1,0)),"")</f>
        <v>#N/A</v>
      </c>
      <c r="Q1080" s="39" t="e">
        <f>IF($E1080="",IF(INDEX(Mal!O$9:O$431,COUNTIF($E$108:$F1079,"")-COUNT($H$108:$H1079)+1,0)=Q1079,"",INDEX(Mal!O$9:O$431,COUNTIF($E$108:$F1079,"")-COUNT($H$108:$H1079)+1,0)),"")</f>
        <v>#N/A</v>
      </c>
      <c r="R1080" s="39" t="e">
        <f>IF($E1080="",IF(INDEX(Mal!P$9:P$431,COUNTIF($E$108:$F1079,"")-COUNT($H$108:$H1079)+1,0)=R1079,"",INDEX(Mal!P$9:P$431,COUNTIF($E$108:$F1079,"")-COUNT($H$108:$H1079)+1,0)),"")</f>
        <v>#N/A</v>
      </c>
      <c r="S1080" s="39" t="e">
        <f>IF($E1080="",IF(INDEX(Mal!Q$9:Q$431,COUNTIF($E$108:$F1079,"")-COUNT($H$108:$H1079)+1,0)=S1079,"",INDEX(Mal!Q$9:Q$431,COUNTIF($E$108:$F1079,"")-COUNT($H$108:$H1079)+1,0)),"")</f>
        <v>#N/A</v>
      </c>
      <c r="T1080" s="39" t="e">
        <f>IF($E1080="",IF(INDEX(Mal!R$9:R$431,COUNTIF($E$108:$F1079,"")-COUNT($H$108:$H1079)+1,0)=T1079,"",INDEX(Mal!R$9:R$431,COUNTIF($E$108:$F1079,"")-COUNT($H$108:$H1079)+1,0)),"")</f>
        <v>#N/A</v>
      </c>
      <c r="U1080" s="39" t="e">
        <f>IF($E1080="",IF(INDEX(Mal!S$9:S$431,COUNTIF($E$108:$F1079,"")-COUNT($H$108:$H1079)+1,0)=U1079,"",INDEX(Mal!S$9:S$431,COUNTIF($E$108:$F1079,"")-COUNT($H$108:$H1079)+1,0)),"")</f>
        <v>#N/A</v>
      </c>
      <c r="V1080" s="39" t="e">
        <f t="shared" si="60"/>
        <v>#N/A</v>
      </c>
      <c r="W1080" s="39" t="e">
        <f>IF(IF(AND(E1080="",F1080=""),INDEX(Mal!I$9:I$431,(COUNT($H$108:$H1080)-COUNTIF($V$108:$V1080,"")),0),"")="","",IF(AND(E1080="",F1080=""),INDEX(Mal!I$9:I$431,(COUNT($H$108:$H1080)-COUNTIF($V$108:$V1080,"")),0),""))</f>
        <v>#N/A</v>
      </c>
      <c r="X1080" s="39" t="e">
        <f>IF($E1080="",IF(INDEX(Mal!J$9:J$431,COUNTIF($E$108:$F1079,"")-COUNT($H$108:$H1079)+1,0)=X1079,"",INDEX(Mal!J$9:J$431,COUNTIF($E$108:$F1079,"")-COUNT($H$108:$H1079)+1,0)),"")</f>
        <v>#N/A</v>
      </c>
      <c r="Y1080" s="39" t="e">
        <f>IF(AND(Y1079="",$H1080=$H1079),"",IF(VLOOKUP($H1080,Mal!$A$9:$T$431,20,0)='Sales Orders'!Y1079,"",VLOOKUP($H1080,Mal!$A$9:$T$431,20,0)))</f>
        <v>#N/A</v>
      </c>
      <c r="Z1080" s="39" t="e">
        <f t="shared" si="61"/>
        <v>#N/A</v>
      </c>
    </row>
    <row r="1081" spans="1:26">
      <c r="A1081" t="str">
        <f>IFERROR(IF(VLOOKUP(H1081,Mal!$A$9:$A$431,1,0),"","END"),"END")</f>
        <v>END</v>
      </c>
      <c r="B1081" s="39" t="e">
        <f>IF($E1081="",IF(INDEX(Mal!$D$9:$D$431,COUNTIF($E$108:$F1080,"")-COUNT($H$108:$H1080)+1,0)=B1080,"",INDEX(Mal!$D$9:$D$431,COUNTIF($E$108:$F1080,"")-COUNT($H$108:$H1080)+1,0)),"")</f>
        <v>#N/A</v>
      </c>
      <c r="C1081" s="39" t="e">
        <f t="shared" si="62"/>
        <v>#N/A</v>
      </c>
      <c r="D1081" s="39" t="e">
        <f>IF($E1081="",IF(INDEX(Mal!$F$9:$F$431,COUNTIF($E$108:$F1080,"")-COUNT($H$108:$H1080)+1,0)=D1080,"",INDEX(Mal!$F$9:$F$431,COUNTIF($E$108:$F1080,"")-COUNT($H$108:$H1080)+1,0)),"")</f>
        <v>#N/A</v>
      </c>
      <c r="E1081" s="39" t="e">
        <f>IF(AND(E1080="",$H1081=$H1080),"",IF(VLOOKUP(H1081,Mal!$A$9:$B$431,2,0)='Sales Orders'!E1080,"",VLOOKUP($H1081,Mal!$A$9:$B$431,2,0)))</f>
        <v>#N/A</v>
      </c>
      <c r="F1081" s="39" t="e">
        <f>IF($E1081="",IF(INDEX(Mal!$C$9:$C$431,COUNTIF($E$108:$F1080,"")-COUNT($H$108:$H1080)+1,0)=F1080,"",INDEX(Mal!$C$9:$C$431,COUNTIF($E$108:$F1080,"")-COUNT($H$108:$H1080)+1,0)),"")</f>
        <v>#N/A</v>
      </c>
      <c r="G1081" s="39" t="e">
        <f t="shared" si="63"/>
        <v>#N/A</v>
      </c>
      <c r="H1081" s="39">
        <f>IF(COUNTIF(Mal!$A$9:$A$431,'Sales Orders'!H1080)+COUNTIFS(Mal!$A$9:$A$431,H1080,Mal!$B$9:$B$431,"&lt;&gt;")+COUNTIFS(Mal!$A$9:$A$431,H1080,Mal!$C$9:$C$431,"&lt;&gt;")=COUNTIF('Sales Orders'!$H$108:H1080,'Sales Orders'!H1080),'Sales Orders'!H1080+1,'Sales Orders'!H1080)</f>
        <v>2</v>
      </c>
      <c r="I1081" s="39" t="e">
        <f>IF(E1081="","",IF(Mal!$C$5="","",Mal!$C$5))</f>
        <v>#N/A</v>
      </c>
      <c r="J1081" s="39" t="e">
        <f>IF(AND(J1080="",$H1081=$H1080),"",IF(VLOOKUP($H1081,Mal!$A$9:$H$431,7,0)='Sales Orders'!J1080,"",VLOOKUP($H1081,Mal!$A$9:$H$431,7,0)))</f>
        <v>#N/A</v>
      </c>
      <c r="K1081" s="39" t="e">
        <f>IF(AND(K1080="",$H1081=$H1080),"",IF(VLOOKUP($H1081,Mal!$A$9:$H$431,8,0)='Sales Orders'!K1080,"",VLOOKUP($H1081,Mal!$A$9:$H$431,8,0)))</f>
        <v>#N/A</v>
      </c>
      <c r="L1081" s="39" t="e">
        <f>IF(E1081="","",IF(Mal!$C$6="","",Mal!$C$6))</f>
        <v>#N/A</v>
      </c>
      <c r="M1081" s="39" t="e">
        <f>IF($E1081="",IF(INDEX(Mal!K$9:K$431,COUNTIF($E$108:$F1080,"")-COUNT($H$108:$H1080)+1,0)=M1080,"",INDEX(Mal!K$9:K$431,COUNTIF($E$108:$F1080,"")-COUNT($H$108:$H1080)+1,0)),"")</f>
        <v>#N/A</v>
      </c>
      <c r="N1081" s="39" t="e">
        <f>IF($E1081="",IF(INDEX(Mal!L$9:L$431,COUNTIF($E$108:$F1080,"")-COUNT($H$108:$H1080)+1,0)=N1080,"",INDEX(Mal!L$9:L$431,COUNTIF($E$108:$F1080,"")-COUNT($H$108:$H1080)+1,0)),"")</f>
        <v>#N/A</v>
      </c>
      <c r="O1081" s="39" t="e">
        <f>IF($E1081="",IF(INDEX(Mal!M$9:M$431,COUNTIF($E$108:$F1080,"")-COUNT($H$108:$H1080)+1,0)=O1080,"",INDEX(Mal!M$9:M$431,COUNTIF($E$108:$F1080,"")-COUNT($H$108:$H1080)+1,0)),"")</f>
        <v>#N/A</v>
      </c>
      <c r="P1081" s="39" t="e">
        <f>IF($E1081="",IF(INDEX(Mal!N$9:N$431,COUNTIF($E$108:$F1080,"")-COUNT($H$108:$H1080)+1,0)=P1080,"",INDEX(Mal!N$9:N$431,COUNTIF($E$108:$F1080,"")-COUNT($H$108:$H1080)+1,0)),"")</f>
        <v>#N/A</v>
      </c>
      <c r="Q1081" s="39" t="e">
        <f>IF($E1081="",IF(INDEX(Mal!O$9:O$431,COUNTIF($E$108:$F1080,"")-COUNT($H$108:$H1080)+1,0)=Q1080,"",INDEX(Mal!O$9:O$431,COUNTIF($E$108:$F1080,"")-COUNT($H$108:$H1080)+1,0)),"")</f>
        <v>#N/A</v>
      </c>
      <c r="R1081" s="39" t="e">
        <f>IF($E1081="",IF(INDEX(Mal!P$9:P$431,COUNTIF($E$108:$F1080,"")-COUNT($H$108:$H1080)+1,0)=R1080,"",INDEX(Mal!P$9:P$431,COUNTIF($E$108:$F1080,"")-COUNT($H$108:$H1080)+1,0)),"")</f>
        <v>#N/A</v>
      </c>
      <c r="S1081" s="39" t="e">
        <f>IF($E1081="",IF(INDEX(Mal!Q$9:Q$431,COUNTIF($E$108:$F1080,"")-COUNT($H$108:$H1080)+1,0)=S1080,"",INDEX(Mal!Q$9:Q$431,COUNTIF($E$108:$F1080,"")-COUNT($H$108:$H1080)+1,0)),"")</f>
        <v>#N/A</v>
      </c>
      <c r="T1081" s="39" t="e">
        <f>IF($E1081="",IF(INDEX(Mal!R$9:R$431,COUNTIF($E$108:$F1080,"")-COUNT($H$108:$H1080)+1,0)=T1080,"",INDEX(Mal!R$9:R$431,COUNTIF($E$108:$F1080,"")-COUNT($H$108:$H1080)+1,0)),"")</f>
        <v>#N/A</v>
      </c>
      <c r="U1081" s="39" t="e">
        <f>IF($E1081="",IF(INDEX(Mal!S$9:S$431,COUNTIF($E$108:$F1080,"")-COUNT($H$108:$H1080)+1,0)=U1080,"",INDEX(Mal!S$9:S$431,COUNTIF($E$108:$F1080,"")-COUNT($H$108:$H1080)+1,0)),"")</f>
        <v>#N/A</v>
      </c>
      <c r="V1081" s="39" t="e">
        <f t="shared" si="60"/>
        <v>#N/A</v>
      </c>
      <c r="W1081" s="39" t="e">
        <f>IF(IF(AND(E1081="",F1081=""),INDEX(Mal!I$9:I$431,(COUNT($H$108:$H1081)-COUNTIF($V$108:$V1081,"")),0),"")="","",IF(AND(E1081="",F1081=""),INDEX(Mal!I$9:I$431,(COUNT($H$108:$H1081)-COUNTIF($V$108:$V1081,"")),0),""))</f>
        <v>#N/A</v>
      </c>
      <c r="X1081" s="39" t="e">
        <f>IF($E1081="",IF(INDEX(Mal!J$9:J$431,COUNTIF($E$108:$F1080,"")-COUNT($H$108:$H1080)+1,0)=X1080,"",INDEX(Mal!J$9:J$431,COUNTIF($E$108:$F1080,"")-COUNT($H$108:$H1080)+1,0)),"")</f>
        <v>#N/A</v>
      </c>
      <c r="Y1081" s="39" t="e">
        <f>IF(AND(Y1080="",$H1081=$H1080),"",IF(VLOOKUP($H1081,Mal!$A$9:$T$431,20,0)='Sales Orders'!Y1080,"",VLOOKUP($H1081,Mal!$A$9:$T$431,20,0)))</f>
        <v>#N/A</v>
      </c>
      <c r="Z1081" s="39" t="e">
        <f t="shared" si="61"/>
        <v>#N/A</v>
      </c>
    </row>
    <row r="1082" spans="1:26">
      <c r="A1082" t="str">
        <f>IFERROR(IF(VLOOKUP(H1082,Mal!$A$9:$A$431,1,0),"","END"),"END")</f>
        <v>END</v>
      </c>
      <c r="B1082" s="39" t="e">
        <f>IF($E1082="",IF(INDEX(Mal!$D$9:$D$431,COUNTIF($E$108:$F1081,"")-COUNT($H$108:$H1081)+1,0)=B1081,"",INDEX(Mal!$D$9:$D$431,COUNTIF($E$108:$F1081,"")-COUNT($H$108:$H1081)+1,0)),"")</f>
        <v>#N/A</v>
      </c>
      <c r="C1082" s="39" t="e">
        <f t="shared" si="62"/>
        <v>#N/A</v>
      </c>
      <c r="D1082" s="39" t="e">
        <f>IF($E1082="",IF(INDEX(Mal!$F$9:$F$431,COUNTIF($E$108:$F1081,"")-COUNT($H$108:$H1081)+1,0)=D1081,"",INDEX(Mal!$F$9:$F$431,COUNTIF($E$108:$F1081,"")-COUNT($H$108:$H1081)+1,0)),"")</f>
        <v>#N/A</v>
      </c>
      <c r="E1082" s="39" t="e">
        <f>IF(AND(E1081="",$H1082=$H1081),"",IF(VLOOKUP(H1082,Mal!$A$9:$B$431,2,0)='Sales Orders'!E1081,"",VLOOKUP($H1082,Mal!$A$9:$B$431,2,0)))</f>
        <v>#N/A</v>
      </c>
      <c r="F1082" s="39" t="e">
        <f>IF($E1082="",IF(INDEX(Mal!$C$9:$C$431,COUNTIF($E$108:$F1081,"")-COUNT($H$108:$H1081)+1,0)=F1081,"",INDEX(Mal!$C$9:$C$431,COUNTIF($E$108:$F1081,"")-COUNT($H$108:$H1081)+1,0)),"")</f>
        <v>#N/A</v>
      </c>
      <c r="G1082" s="39" t="e">
        <f t="shared" si="63"/>
        <v>#N/A</v>
      </c>
      <c r="H1082" s="39">
        <f>IF(COUNTIF(Mal!$A$9:$A$431,'Sales Orders'!H1081)+COUNTIFS(Mal!$A$9:$A$431,H1081,Mal!$B$9:$B$431,"&lt;&gt;")+COUNTIFS(Mal!$A$9:$A$431,H1081,Mal!$C$9:$C$431,"&lt;&gt;")=COUNTIF('Sales Orders'!$H$108:H1081,'Sales Orders'!H1081),'Sales Orders'!H1081+1,'Sales Orders'!H1081)</f>
        <v>2</v>
      </c>
      <c r="I1082" s="39" t="e">
        <f>IF(E1082="","",IF(Mal!$C$5="","",Mal!$C$5))</f>
        <v>#N/A</v>
      </c>
      <c r="J1082" s="39" t="e">
        <f>IF(AND(J1081="",$H1082=$H1081),"",IF(VLOOKUP($H1082,Mal!$A$9:$H$431,7,0)='Sales Orders'!J1081,"",VLOOKUP($H1082,Mal!$A$9:$H$431,7,0)))</f>
        <v>#N/A</v>
      </c>
      <c r="K1082" s="39" t="e">
        <f>IF(AND(K1081="",$H1082=$H1081),"",IF(VLOOKUP($H1082,Mal!$A$9:$H$431,8,0)='Sales Orders'!K1081,"",VLOOKUP($H1082,Mal!$A$9:$H$431,8,0)))</f>
        <v>#N/A</v>
      </c>
      <c r="L1082" s="39" t="e">
        <f>IF(E1082="","",IF(Mal!$C$6="","",Mal!$C$6))</f>
        <v>#N/A</v>
      </c>
      <c r="M1082" s="39" t="e">
        <f>IF($E1082="",IF(INDEX(Mal!K$9:K$431,COUNTIF($E$108:$F1081,"")-COUNT($H$108:$H1081)+1,0)=M1081,"",INDEX(Mal!K$9:K$431,COUNTIF($E$108:$F1081,"")-COUNT($H$108:$H1081)+1,0)),"")</f>
        <v>#N/A</v>
      </c>
      <c r="N1082" s="39" t="e">
        <f>IF($E1082="",IF(INDEX(Mal!L$9:L$431,COUNTIF($E$108:$F1081,"")-COUNT($H$108:$H1081)+1,0)=N1081,"",INDEX(Mal!L$9:L$431,COUNTIF($E$108:$F1081,"")-COUNT($H$108:$H1081)+1,0)),"")</f>
        <v>#N/A</v>
      </c>
      <c r="O1082" s="39" t="e">
        <f>IF($E1082="",IF(INDEX(Mal!M$9:M$431,COUNTIF($E$108:$F1081,"")-COUNT($H$108:$H1081)+1,0)=O1081,"",INDEX(Mal!M$9:M$431,COUNTIF($E$108:$F1081,"")-COUNT($H$108:$H1081)+1,0)),"")</f>
        <v>#N/A</v>
      </c>
      <c r="P1082" s="39" t="e">
        <f>IF($E1082="",IF(INDEX(Mal!N$9:N$431,COUNTIF($E$108:$F1081,"")-COUNT($H$108:$H1081)+1,0)=P1081,"",INDEX(Mal!N$9:N$431,COUNTIF($E$108:$F1081,"")-COUNT($H$108:$H1081)+1,0)),"")</f>
        <v>#N/A</v>
      </c>
      <c r="Q1082" s="39" t="e">
        <f>IF($E1082="",IF(INDEX(Mal!O$9:O$431,COUNTIF($E$108:$F1081,"")-COUNT($H$108:$H1081)+1,0)=Q1081,"",INDEX(Mal!O$9:O$431,COUNTIF($E$108:$F1081,"")-COUNT($H$108:$H1081)+1,0)),"")</f>
        <v>#N/A</v>
      </c>
      <c r="R1082" s="39" t="e">
        <f>IF($E1082="",IF(INDEX(Mal!P$9:P$431,COUNTIF($E$108:$F1081,"")-COUNT($H$108:$H1081)+1,0)=R1081,"",INDEX(Mal!P$9:P$431,COUNTIF($E$108:$F1081,"")-COUNT($H$108:$H1081)+1,0)),"")</f>
        <v>#N/A</v>
      </c>
      <c r="S1082" s="39" t="e">
        <f>IF($E1082="",IF(INDEX(Mal!Q$9:Q$431,COUNTIF($E$108:$F1081,"")-COUNT($H$108:$H1081)+1,0)=S1081,"",INDEX(Mal!Q$9:Q$431,COUNTIF($E$108:$F1081,"")-COUNT($H$108:$H1081)+1,0)),"")</f>
        <v>#N/A</v>
      </c>
      <c r="T1082" s="39" t="e">
        <f>IF($E1082="",IF(INDEX(Mal!R$9:R$431,COUNTIF($E$108:$F1081,"")-COUNT($H$108:$H1081)+1,0)=T1081,"",INDEX(Mal!R$9:R$431,COUNTIF($E$108:$F1081,"")-COUNT($H$108:$H1081)+1,0)),"")</f>
        <v>#N/A</v>
      </c>
      <c r="U1082" s="39" t="e">
        <f>IF($E1082="",IF(INDEX(Mal!S$9:S$431,COUNTIF($E$108:$F1081,"")-COUNT($H$108:$H1081)+1,0)=U1081,"",INDEX(Mal!S$9:S$431,COUNTIF($E$108:$F1081,"")-COUNT($H$108:$H1081)+1,0)),"")</f>
        <v>#N/A</v>
      </c>
      <c r="V1082" s="39" t="e">
        <f t="shared" si="60"/>
        <v>#N/A</v>
      </c>
      <c r="W1082" s="39" t="e">
        <f>IF(IF(AND(E1082="",F1082=""),INDEX(Mal!I$9:I$431,(COUNT($H$108:$H1082)-COUNTIF($V$108:$V1082,"")),0),"")="","",IF(AND(E1082="",F1082=""),INDEX(Mal!I$9:I$431,(COUNT($H$108:$H1082)-COUNTIF($V$108:$V1082,"")),0),""))</f>
        <v>#N/A</v>
      </c>
      <c r="X1082" s="39" t="e">
        <f>IF($E1082="",IF(INDEX(Mal!J$9:J$431,COUNTIF($E$108:$F1081,"")-COUNT($H$108:$H1081)+1,0)=X1081,"",INDEX(Mal!J$9:J$431,COUNTIF($E$108:$F1081,"")-COUNT($H$108:$H1081)+1,0)),"")</f>
        <v>#N/A</v>
      </c>
      <c r="Y1082" s="39" t="e">
        <f>IF(AND(Y1081="",$H1082=$H1081),"",IF(VLOOKUP($H1082,Mal!$A$9:$T$431,20,0)='Sales Orders'!Y1081,"",VLOOKUP($H1082,Mal!$A$9:$T$431,20,0)))</f>
        <v>#N/A</v>
      </c>
      <c r="Z1082" s="39" t="e">
        <f t="shared" si="61"/>
        <v>#N/A</v>
      </c>
    </row>
    <row r="1083" spans="1:26">
      <c r="A1083" t="str">
        <f>IFERROR(IF(VLOOKUP(H1083,Mal!$A$9:$A$431,1,0),"","END"),"END")</f>
        <v>END</v>
      </c>
      <c r="B1083" s="39" t="e">
        <f>IF($E1083="",IF(INDEX(Mal!$D$9:$D$431,COUNTIF($E$108:$F1082,"")-COUNT($H$108:$H1082)+1,0)=B1082,"",INDEX(Mal!$D$9:$D$431,COUNTIF($E$108:$F1082,"")-COUNT($H$108:$H1082)+1,0)),"")</f>
        <v>#N/A</v>
      </c>
      <c r="C1083" s="39" t="e">
        <f t="shared" si="62"/>
        <v>#N/A</v>
      </c>
      <c r="D1083" s="39" t="e">
        <f>IF($E1083="",IF(INDEX(Mal!$F$9:$F$431,COUNTIF($E$108:$F1082,"")-COUNT($H$108:$H1082)+1,0)=D1082,"",INDEX(Mal!$F$9:$F$431,COUNTIF($E$108:$F1082,"")-COUNT($H$108:$H1082)+1,0)),"")</f>
        <v>#N/A</v>
      </c>
      <c r="E1083" s="39" t="e">
        <f>IF(AND(E1082="",$H1083=$H1082),"",IF(VLOOKUP(H1083,Mal!$A$9:$B$431,2,0)='Sales Orders'!E1082,"",VLOOKUP($H1083,Mal!$A$9:$B$431,2,0)))</f>
        <v>#N/A</v>
      </c>
      <c r="F1083" s="39" t="e">
        <f>IF($E1083="",IF(INDEX(Mal!$C$9:$C$431,COUNTIF($E$108:$F1082,"")-COUNT($H$108:$H1082)+1,0)=F1082,"",INDEX(Mal!$C$9:$C$431,COUNTIF($E$108:$F1082,"")-COUNT($H$108:$H1082)+1,0)),"")</f>
        <v>#N/A</v>
      </c>
      <c r="G1083" s="39" t="e">
        <f t="shared" si="63"/>
        <v>#N/A</v>
      </c>
      <c r="H1083" s="39">
        <f>IF(COUNTIF(Mal!$A$9:$A$431,'Sales Orders'!H1082)+COUNTIFS(Mal!$A$9:$A$431,H1082,Mal!$B$9:$B$431,"&lt;&gt;")+COUNTIFS(Mal!$A$9:$A$431,H1082,Mal!$C$9:$C$431,"&lt;&gt;")=COUNTIF('Sales Orders'!$H$108:H1082,'Sales Orders'!H1082),'Sales Orders'!H1082+1,'Sales Orders'!H1082)</f>
        <v>2</v>
      </c>
      <c r="I1083" s="39" t="e">
        <f>IF(E1083="","",IF(Mal!$C$5="","",Mal!$C$5))</f>
        <v>#N/A</v>
      </c>
      <c r="J1083" s="39" t="e">
        <f>IF(AND(J1082="",$H1083=$H1082),"",IF(VLOOKUP($H1083,Mal!$A$9:$H$431,7,0)='Sales Orders'!J1082,"",VLOOKUP($H1083,Mal!$A$9:$H$431,7,0)))</f>
        <v>#N/A</v>
      </c>
      <c r="K1083" s="39" t="e">
        <f>IF(AND(K1082="",$H1083=$H1082),"",IF(VLOOKUP($H1083,Mal!$A$9:$H$431,8,0)='Sales Orders'!K1082,"",VLOOKUP($H1083,Mal!$A$9:$H$431,8,0)))</f>
        <v>#N/A</v>
      </c>
      <c r="L1083" s="39" t="e">
        <f>IF(E1083="","",IF(Mal!$C$6="","",Mal!$C$6))</f>
        <v>#N/A</v>
      </c>
      <c r="M1083" s="39" t="e">
        <f>IF($E1083="",IF(INDEX(Mal!K$9:K$431,COUNTIF($E$108:$F1082,"")-COUNT($H$108:$H1082)+1,0)=M1082,"",INDEX(Mal!K$9:K$431,COUNTIF($E$108:$F1082,"")-COUNT($H$108:$H1082)+1,0)),"")</f>
        <v>#N/A</v>
      </c>
      <c r="N1083" s="39" t="e">
        <f>IF($E1083="",IF(INDEX(Mal!L$9:L$431,COUNTIF($E$108:$F1082,"")-COUNT($H$108:$H1082)+1,0)=N1082,"",INDEX(Mal!L$9:L$431,COUNTIF($E$108:$F1082,"")-COUNT($H$108:$H1082)+1,0)),"")</f>
        <v>#N/A</v>
      </c>
      <c r="O1083" s="39" t="e">
        <f>IF($E1083="",IF(INDEX(Mal!M$9:M$431,COUNTIF($E$108:$F1082,"")-COUNT($H$108:$H1082)+1,0)=O1082,"",INDEX(Mal!M$9:M$431,COUNTIF($E$108:$F1082,"")-COUNT($H$108:$H1082)+1,0)),"")</f>
        <v>#N/A</v>
      </c>
      <c r="P1083" s="39" t="e">
        <f>IF($E1083="",IF(INDEX(Mal!N$9:N$431,COUNTIF($E$108:$F1082,"")-COUNT($H$108:$H1082)+1,0)=P1082,"",INDEX(Mal!N$9:N$431,COUNTIF($E$108:$F1082,"")-COUNT($H$108:$H1082)+1,0)),"")</f>
        <v>#N/A</v>
      </c>
      <c r="Q1083" s="39" t="e">
        <f>IF($E1083="",IF(INDEX(Mal!O$9:O$431,COUNTIF($E$108:$F1082,"")-COUNT($H$108:$H1082)+1,0)=Q1082,"",INDEX(Mal!O$9:O$431,COUNTIF($E$108:$F1082,"")-COUNT($H$108:$H1082)+1,0)),"")</f>
        <v>#N/A</v>
      </c>
      <c r="R1083" s="39" t="e">
        <f>IF($E1083="",IF(INDEX(Mal!P$9:P$431,COUNTIF($E$108:$F1082,"")-COUNT($H$108:$H1082)+1,0)=R1082,"",INDEX(Mal!P$9:P$431,COUNTIF($E$108:$F1082,"")-COUNT($H$108:$H1082)+1,0)),"")</f>
        <v>#N/A</v>
      </c>
      <c r="S1083" s="39" t="e">
        <f>IF($E1083="",IF(INDEX(Mal!Q$9:Q$431,COUNTIF($E$108:$F1082,"")-COUNT($H$108:$H1082)+1,0)=S1082,"",INDEX(Mal!Q$9:Q$431,COUNTIF($E$108:$F1082,"")-COUNT($H$108:$H1082)+1,0)),"")</f>
        <v>#N/A</v>
      </c>
      <c r="T1083" s="39" t="e">
        <f>IF($E1083="",IF(INDEX(Mal!R$9:R$431,COUNTIF($E$108:$F1082,"")-COUNT($H$108:$H1082)+1,0)=T1082,"",INDEX(Mal!R$9:R$431,COUNTIF($E$108:$F1082,"")-COUNT($H$108:$H1082)+1,0)),"")</f>
        <v>#N/A</v>
      </c>
      <c r="U1083" s="39" t="e">
        <f>IF($E1083="",IF(INDEX(Mal!S$9:S$431,COUNTIF($E$108:$F1082,"")-COUNT($H$108:$H1082)+1,0)=U1082,"",INDEX(Mal!S$9:S$431,COUNTIF($E$108:$F1082,"")-COUNT($H$108:$H1082)+1,0)),"")</f>
        <v>#N/A</v>
      </c>
      <c r="V1083" s="39" t="e">
        <f t="shared" si="60"/>
        <v>#N/A</v>
      </c>
      <c r="W1083" s="39" t="e">
        <f>IF(IF(AND(E1083="",F1083=""),INDEX(Mal!I$9:I$431,(COUNT($H$108:$H1083)-COUNTIF($V$108:$V1083,"")),0),"")="","",IF(AND(E1083="",F1083=""),INDEX(Mal!I$9:I$431,(COUNT($H$108:$H1083)-COUNTIF($V$108:$V1083,"")),0),""))</f>
        <v>#N/A</v>
      </c>
      <c r="X1083" s="39" t="e">
        <f>IF($E1083="",IF(INDEX(Mal!J$9:J$431,COUNTIF($E$108:$F1082,"")-COUNT($H$108:$H1082)+1,0)=X1082,"",INDEX(Mal!J$9:J$431,COUNTIF($E$108:$F1082,"")-COUNT($H$108:$H1082)+1,0)),"")</f>
        <v>#N/A</v>
      </c>
      <c r="Y1083" s="39" t="e">
        <f>IF(AND(Y1082="",$H1083=$H1082),"",IF(VLOOKUP($H1083,Mal!$A$9:$T$431,20,0)='Sales Orders'!Y1082,"",VLOOKUP($H1083,Mal!$A$9:$T$431,20,0)))</f>
        <v>#N/A</v>
      </c>
      <c r="Z1083" s="39" t="e">
        <f t="shared" si="61"/>
        <v>#N/A</v>
      </c>
    </row>
    <row r="1084" spans="1:26">
      <c r="A1084" t="str">
        <f>IFERROR(IF(VLOOKUP(H1084,Mal!$A$9:$A$431,1,0),"","END"),"END")</f>
        <v>END</v>
      </c>
      <c r="B1084" s="39" t="e">
        <f>IF($E1084="",IF(INDEX(Mal!$D$9:$D$431,COUNTIF($E$108:$F1083,"")-COUNT($H$108:$H1083)+1,0)=B1083,"",INDEX(Mal!$D$9:$D$431,COUNTIF($E$108:$F1083,"")-COUNT($H$108:$H1083)+1,0)),"")</f>
        <v>#N/A</v>
      </c>
      <c r="C1084" s="39" t="e">
        <f t="shared" si="62"/>
        <v>#N/A</v>
      </c>
      <c r="D1084" s="39" t="e">
        <f>IF($E1084="",IF(INDEX(Mal!$F$9:$F$431,COUNTIF($E$108:$F1083,"")-COUNT($H$108:$H1083)+1,0)=D1083,"",INDEX(Mal!$F$9:$F$431,COUNTIF($E$108:$F1083,"")-COUNT($H$108:$H1083)+1,0)),"")</f>
        <v>#N/A</v>
      </c>
      <c r="E1084" s="39" t="e">
        <f>IF(AND(E1083="",$H1084=$H1083),"",IF(VLOOKUP(H1084,Mal!$A$9:$B$431,2,0)='Sales Orders'!E1083,"",VLOOKUP($H1084,Mal!$A$9:$B$431,2,0)))</f>
        <v>#N/A</v>
      </c>
      <c r="F1084" s="39" t="e">
        <f>IF($E1084="",IF(INDEX(Mal!$C$9:$C$431,COUNTIF($E$108:$F1083,"")-COUNT($H$108:$H1083)+1,0)=F1083,"",INDEX(Mal!$C$9:$C$431,COUNTIF($E$108:$F1083,"")-COUNT($H$108:$H1083)+1,0)),"")</f>
        <v>#N/A</v>
      </c>
      <c r="G1084" s="39" t="e">
        <f t="shared" si="63"/>
        <v>#N/A</v>
      </c>
      <c r="H1084" s="39">
        <f>IF(COUNTIF(Mal!$A$9:$A$431,'Sales Orders'!H1083)+COUNTIFS(Mal!$A$9:$A$431,H1083,Mal!$B$9:$B$431,"&lt;&gt;")+COUNTIFS(Mal!$A$9:$A$431,H1083,Mal!$C$9:$C$431,"&lt;&gt;")=COUNTIF('Sales Orders'!$H$108:H1083,'Sales Orders'!H1083),'Sales Orders'!H1083+1,'Sales Orders'!H1083)</f>
        <v>2</v>
      </c>
      <c r="I1084" s="39" t="e">
        <f>IF(E1084="","",IF(Mal!$C$5="","",Mal!$C$5))</f>
        <v>#N/A</v>
      </c>
      <c r="J1084" s="39" t="e">
        <f>IF(AND(J1083="",$H1084=$H1083),"",IF(VLOOKUP($H1084,Mal!$A$9:$H$431,7,0)='Sales Orders'!J1083,"",VLOOKUP($H1084,Mal!$A$9:$H$431,7,0)))</f>
        <v>#N/A</v>
      </c>
      <c r="K1084" s="39" t="e">
        <f>IF(AND(K1083="",$H1084=$H1083),"",IF(VLOOKUP($H1084,Mal!$A$9:$H$431,8,0)='Sales Orders'!K1083,"",VLOOKUP($H1084,Mal!$A$9:$H$431,8,0)))</f>
        <v>#N/A</v>
      </c>
      <c r="L1084" s="39" t="e">
        <f>IF(E1084="","",IF(Mal!$C$6="","",Mal!$C$6))</f>
        <v>#N/A</v>
      </c>
      <c r="M1084" s="39" t="e">
        <f>IF($E1084="",IF(INDEX(Mal!K$9:K$431,COUNTIF($E$108:$F1083,"")-COUNT($H$108:$H1083)+1,0)=M1083,"",INDEX(Mal!K$9:K$431,COUNTIF($E$108:$F1083,"")-COUNT($H$108:$H1083)+1,0)),"")</f>
        <v>#N/A</v>
      </c>
      <c r="N1084" s="39" t="e">
        <f>IF($E1084="",IF(INDEX(Mal!L$9:L$431,COUNTIF($E$108:$F1083,"")-COUNT($H$108:$H1083)+1,0)=N1083,"",INDEX(Mal!L$9:L$431,COUNTIF($E$108:$F1083,"")-COUNT($H$108:$H1083)+1,0)),"")</f>
        <v>#N/A</v>
      </c>
      <c r="O1084" s="39" t="e">
        <f>IF($E1084="",IF(INDEX(Mal!M$9:M$431,COUNTIF($E$108:$F1083,"")-COUNT($H$108:$H1083)+1,0)=O1083,"",INDEX(Mal!M$9:M$431,COUNTIF($E$108:$F1083,"")-COUNT($H$108:$H1083)+1,0)),"")</f>
        <v>#N/A</v>
      </c>
      <c r="P1084" s="39" t="e">
        <f>IF($E1084="",IF(INDEX(Mal!N$9:N$431,COUNTIF($E$108:$F1083,"")-COUNT($H$108:$H1083)+1,0)=P1083,"",INDEX(Mal!N$9:N$431,COUNTIF($E$108:$F1083,"")-COUNT($H$108:$H1083)+1,0)),"")</f>
        <v>#N/A</v>
      </c>
      <c r="Q1084" s="39" t="e">
        <f>IF($E1084="",IF(INDEX(Mal!O$9:O$431,COUNTIF($E$108:$F1083,"")-COUNT($H$108:$H1083)+1,0)=Q1083,"",INDEX(Mal!O$9:O$431,COUNTIF($E$108:$F1083,"")-COUNT($H$108:$H1083)+1,0)),"")</f>
        <v>#N/A</v>
      </c>
      <c r="R1084" s="39" t="e">
        <f>IF($E1084="",IF(INDEX(Mal!P$9:P$431,COUNTIF($E$108:$F1083,"")-COUNT($H$108:$H1083)+1,0)=R1083,"",INDEX(Mal!P$9:P$431,COUNTIF($E$108:$F1083,"")-COUNT($H$108:$H1083)+1,0)),"")</f>
        <v>#N/A</v>
      </c>
      <c r="S1084" s="39" t="e">
        <f>IF($E1084="",IF(INDEX(Mal!Q$9:Q$431,COUNTIF($E$108:$F1083,"")-COUNT($H$108:$H1083)+1,0)=S1083,"",INDEX(Mal!Q$9:Q$431,COUNTIF($E$108:$F1083,"")-COUNT($H$108:$H1083)+1,0)),"")</f>
        <v>#N/A</v>
      </c>
      <c r="T1084" s="39" t="e">
        <f>IF($E1084="",IF(INDEX(Mal!R$9:R$431,COUNTIF($E$108:$F1083,"")-COUNT($H$108:$H1083)+1,0)=T1083,"",INDEX(Mal!R$9:R$431,COUNTIF($E$108:$F1083,"")-COUNT($H$108:$H1083)+1,0)),"")</f>
        <v>#N/A</v>
      </c>
      <c r="U1084" s="39" t="e">
        <f>IF($E1084="",IF(INDEX(Mal!S$9:S$431,COUNTIF($E$108:$F1083,"")-COUNT($H$108:$H1083)+1,0)=U1083,"",INDEX(Mal!S$9:S$431,COUNTIF($E$108:$F1083,"")-COUNT($H$108:$H1083)+1,0)),"")</f>
        <v>#N/A</v>
      </c>
      <c r="V1084" s="39" t="e">
        <f t="shared" si="60"/>
        <v>#N/A</v>
      </c>
      <c r="W1084" s="39" t="e">
        <f>IF(IF(AND(E1084="",F1084=""),INDEX(Mal!I$9:I$431,(COUNT($H$108:$H1084)-COUNTIF($V$108:$V1084,"")),0),"")="","",IF(AND(E1084="",F1084=""),INDEX(Mal!I$9:I$431,(COUNT($H$108:$H1084)-COUNTIF($V$108:$V1084,"")),0),""))</f>
        <v>#N/A</v>
      </c>
      <c r="X1084" s="39" t="e">
        <f>IF($E1084="",IF(INDEX(Mal!J$9:J$431,COUNTIF($E$108:$F1083,"")-COUNT($H$108:$H1083)+1,0)=X1083,"",INDEX(Mal!J$9:J$431,COUNTIF($E$108:$F1083,"")-COUNT($H$108:$H1083)+1,0)),"")</f>
        <v>#N/A</v>
      </c>
      <c r="Y1084" s="39" t="e">
        <f>IF(AND(Y1083="",$H1084=$H1083),"",IF(VLOOKUP($H1084,Mal!$A$9:$T$431,20,0)='Sales Orders'!Y1083,"",VLOOKUP($H1084,Mal!$A$9:$T$431,20,0)))</f>
        <v>#N/A</v>
      </c>
      <c r="Z1084" s="39" t="e">
        <f t="shared" si="61"/>
        <v>#N/A</v>
      </c>
    </row>
    <row r="1085" spans="1:26">
      <c r="A1085" t="str">
        <f>IFERROR(IF(VLOOKUP(H1085,Mal!$A$9:$A$431,1,0),"","END"),"END")</f>
        <v>END</v>
      </c>
      <c r="B1085" s="39" t="e">
        <f>IF($E1085="",IF(INDEX(Mal!$D$9:$D$431,COUNTIF($E$108:$F1084,"")-COUNT($H$108:$H1084)+1,0)=B1084,"",INDEX(Mal!$D$9:$D$431,COUNTIF($E$108:$F1084,"")-COUNT($H$108:$H1084)+1,0)),"")</f>
        <v>#N/A</v>
      </c>
      <c r="C1085" s="39" t="e">
        <f t="shared" si="62"/>
        <v>#N/A</v>
      </c>
      <c r="D1085" s="39" t="e">
        <f>IF($E1085="",IF(INDEX(Mal!$F$9:$F$431,COUNTIF($E$108:$F1084,"")-COUNT($H$108:$H1084)+1,0)=D1084,"",INDEX(Mal!$F$9:$F$431,COUNTIF($E$108:$F1084,"")-COUNT($H$108:$H1084)+1,0)),"")</f>
        <v>#N/A</v>
      </c>
      <c r="E1085" s="39" t="e">
        <f>IF(AND(E1084="",$H1085=$H1084),"",IF(VLOOKUP(H1085,Mal!$A$9:$B$431,2,0)='Sales Orders'!E1084,"",VLOOKUP($H1085,Mal!$A$9:$B$431,2,0)))</f>
        <v>#N/A</v>
      </c>
      <c r="F1085" s="39" t="e">
        <f>IF($E1085="",IF(INDEX(Mal!$C$9:$C$431,COUNTIF($E$108:$F1084,"")-COUNT($H$108:$H1084)+1,0)=F1084,"",INDEX(Mal!$C$9:$C$431,COUNTIF($E$108:$F1084,"")-COUNT($H$108:$H1084)+1,0)),"")</f>
        <v>#N/A</v>
      </c>
      <c r="G1085" s="39" t="e">
        <f t="shared" si="63"/>
        <v>#N/A</v>
      </c>
      <c r="H1085" s="39">
        <f>IF(COUNTIF(Mal!$A$9:$A$431,'Sales Orders'!H1084)+COUNTIFS(Mal!$A$9:$A$431,H1084,Mal!$B$9:$B$431,"&lt;&gt;")+COUNTIFS(Mal!$A$9:$A$431,H1084,Mal!$C$9:$C$431,"&lt;&gt;")=COUNTIF('Sales Orders'!$H$108:H1084,'Sales Orders'!H1084),'Sales Orders'!H1084+1,'Sales Orders'!H1084)</f>
        <v>2</v>
      </c>
      <c r="I1085" s="39" t="e">
        <f>IF(E1085="","",IF(Mal!$C$5="","",Mal!$C$5))</f>
        <v>#N/A</v>
      </c>
      <c r="J1085" s="39" t="e">
        <f>IF(AND(J1084="",$H1085=$H1084),"",IF(VLOOKUP($H1085,Mal!$A$9:$H$431,7,0)='Sales Orders'!J1084,"",VLOOKUP($H1085,Mal!$A$9:$H$431,7,0)))</f>
        <v>#N/A</v>
      </c>
      <c r="K1085" s="39" t="e">
        <f>IF(AND(K1084="",$H1085=$H1084),"",IF(VLOOKUP($H1085,Mal!$A$9:$H$431,8,0)='Sales Orders'!K1084,"",VLOOKUP($H1085,Mal!$A$9:$H$431,8,0)))</f>
        <v>#N/A</v>
      </c>
      <c r="L1085" s="39" t="e">
        <f>IF(E1085="","",IF(Mal!$C$6="","",Mal!$C$6))</f>
        <v>#N/A</v>
      </c>
      <c r="M1085" s="39" t="e">
        <f>IF($E1085="",IF(INDEX(Mal!K$9:K$431,COUNTIF($E$108:$F1084,"")-COUNT($H$108:$H1084)+1,0)=M1084,"",INDEX(Mal!K$9:K$431,COUNTIF($E$108:$F1084,"")-COUNT($H$108:$H1084)+1,0)),"")</f>
        <v>#N/A</v>
      </c>
      <c r="N1085" s="39" t="e">
        <f>IF($E1085="",IF(INDEX(Mal!L$9:L$431,COUNTIF($E$108:$F1084,"")-COUNT($H$108:$H1084)+1,0)=N1084,"",INDEX(Mal!L$9:L$431,COUNTIF($E$108:$F1084,"")-COUNT($H$108:$H1084)+1,0)),"")</f>
        <v>#N/A</v>
      </c>
      <c r="O1085" s="39" t="e">
        <f>IF($E1085="",IF(INDEX(Mal!M$9:M$431,COUNTIF($E$108:$F1084,"")-COUNT($H$108:$H1084)+1,0)=O1084,"",INDEX(Mal!M$9:M$431,COUNTIF($E$108:$F1084,"")-COUNT($H$108:$H1084)+1,0)),"")</f>
        <v>#N/A</v>
      </c>
      <c r="P1085" s="39" t="e">
        <f>IF($E1085="",IF(INDEX(Mal!N$9:N$431,COUNTIF($E$108:$F1084,"")-COUNT($H$108:$H1084)+1,0)=P1084,"",INDEX(Mal!N$9:N$431,COUNTIF($E$108:$F1084,"")-COUNT($H$108:$H1084)+1,0)),"")</f>
        <v>#N/A</v>
      </c>
      <c r="Q1085" s="39" t="e">
        <f>IF($E1085="",IF(INDEX(Mal!O$9:O$431,COUNTIF($E$108:$F1084,"")-COUNT($H$108:$H1084)+1,0)=Q1084,"",INDEX(Mal!O$9:O$431,COUNTIF($E$108:$F1084,"")-COUNT($H$108:$H1084)+1,0)),"")</f>
        <v>#N/A</v>
      </c>
      <c r="R1085" s="39" t="e">
        <f>IF($E1085="",IF(INDEX(Mal!P$9:P$431,COUNTIF($E$108:$F1084,"")-COUNT($H$108:$H1084)+1,0)=R1084,"",INDEX(Mal!P$9:P$431,COUNTIF($E$108:$F1084,"")-COUNT($H$108:$H1084)+1,0)),"")</f>
        <v>#N/A</v>
      </c>
      <c r="S1085" s="39" t="e">
        <f>IF($E1085="",IF(INDEX(Mal!Q$9:Q$431,COUNTIF($E$108:$F1084,"")-COUNT($H$108:$H1084)+1,0)=S1084,"",INDEX(Mal!Q$9:Q$431,COUNTIF($E$108:$F1084,"")-COUNT($H$108:$H1084)+1,0)),"")</f>
        <v>#N/A</v>
      </c>
      <c r="T1085" s="39" t="e">
        <f>IF($E1085="",IF(INDEX(Mal!R$9:R$431,COUNTIF($E$108:$F1084,"")-COUNT($H$108:$H1084)+1,0)=T1084,"",INDEX(Mal!R$9:R$431,COUNTIF($E$108:$F1084,"")-COUNT($H$108:$H1084)+1,0)),"")</f>
        <v>#N/A</v>
      </c>
      <c r="U1085" s="39" t="e">
        <f>IF($E1085="",IF(INDEX(Mal!S$9:S$431,COUNTIF($E$108:$F1084,"")-COUNT($H$108:$H1084)+1,0)=U1084,"",INDEX(Mal!S$9:S$431,COUNTIF($E$108:$F1084,"")-COUNT($H$108:$H1084)+1,0)),"")</f>
        <v>#N/A</v>
      </c>
      <c r="V1085" s="39" t="e">
        <f t="shared" si="60"/>
        <v>#N/A</v>
      </c>
      <c r="W1085" s="39" t="e">
        <f>IF(IF(AND(E1085="",F1085=""),INDEX(Mal!I$9:I$431,(COUNT($H$108:$H1085)-COUNTIF($V$108:$V1085,"")),0),"")="","",IF(AND(E1085="",F1085=""),INDEX(Mal!I$9:I$431,(COUNT($H$108:$H1085)-COUNTIF($V$108:$V1085,"")),0),""))</f>
        <v>#N/A</v>
      </c>
      <c r="X1085" s="39" t="e">
        <f>IF($E1085="",IF(INDEX(Mal!J$9:J$431,COUNTIF($E$108:$F1084,"")-COUNT($H$108:$H1084)+1,0)=X1084,"",INDEX(Mal!J$9:J$431,COUNTIF($E$108:$F1084,"")-COUNT($H$108:$H1084)+1,0)),"")</f>
        <v>#N/A</v>
      </c>
      <c r="Y1085" s="39" t="e">
        <f>IF(AND(Y1084="",$H1085=$H1084),"",IF(VLOOKUP($H1085,Mal!$A$9:$T$431,20,0)='Sales Orders'!Y1084,"",VLOOKUP($H1085,Mal!$A$9:$T$431,20,0)))</f>
        <v>#N/A</v>
      </c>
      <c r="Z1085" s="39" t="e">
        <f t="shared" si="61"/>
        <v>#N/A</v>
      </c>
    </row>
    <row r="1086" spans="1:26">
      <c r="A1086" t="str">
        <f>IFERROR(IF(VLOOKUP(H1086,Mal!$A$9:$A$431,1,0),"","END"),"END")</f>
        <v>END</v>
      </c>
      <c r="B1086" s="39" t="e">
        <f>IF($E1086="",IF(INDEX(Mal!$D$9:$D$431,COUNTIF($E$108:$F1085,"")-COUNT($H$108:$H1085)+1,0)=B1085,"",INDEX(Mal!$D$9:$D$431,COUNTIF($E$108:$F1085,"")-COUNT($H$108:$H1085)+1,0)),"")</f>
        <v>#N/A</v>
      </c>
      <c r="C1086" s="39" t="e">
        <f t="shared" si="62"/>
        <v>#N/A</v>
      </c>
      <c r="D1086" s="39" t="e">
        <f>IF($E1086="",IF(INDEX(Mal!$F$9:$F$431,COUNTIF($E$108:$F1085,"")-COUNT($H$108:$H1085)+1,0)=D1085,"",INDEX(Mal!$F$9:$F$431,COUNTIF($E$108:$F1085,"")-COUNT($H$108:$H1085)+1,0)),"")</f>
        <v>#N/A</v>
      </c>
      <c r="E1086" s="39" t="e">
        <f>IF(AND(E1085="",$H1086=$H1085),"",IF(VLOOKUP(H1086,Mal!$A$9:$B$431,2,0)='Sales Orders'!E1085,"",VLOOKUP($H1086,Mal!$A$9:$B$431,2,0)))</f>
        <v>#N/A</v>
      </c>
      <c r="F1086" s="39" t="e">
        <f>IF($E1086="",IF(INDEX(Mal!$C$9:$C$431,COUNTIF($E$108:$F1085,"")-COUNT($H$108:$H1085)+1,0)=F1085,"",INDEX(Mal!$C$9:$C$431,COUNTIF($E$108:$F1085,"")-COUNT($H$108:$H1085)+1,0)),"")</f>
        <v>#N/A</v>
      </c>
      <c r="G1086" s="39" t="e">
        <f t="shared" si="63"/>
        <v>#N/A</v>
      </c>
      <c r="H1086" s="39">
        <f>IF(COUNTIF(Mal!$A$9:$A$431,'Sales Orders'!H1085)+COUNTIFS(Mal!$A$9:$A$431,H1085,Mal!$B$9:$B$431,"&lt;&gt;")+COUNTIFS(Mal!$A$9:$A$431,H1085,Mal!$C$9:$C$431,"&lt;&gt;")=COUNTIF('Sales Orders'!$H$108:H1085,'Sales Orders'!H1085),'Sales Orders'!H1085+1,'Sales Orders'!H1085)</f>
        <v>2</v>
      </c>
      <c r="I1086" s="39" t="e">
        <f>IF(E1086="","",IF(Mal!$C$5="","",Mal!$C$5))</f>
        <v>#N/A</v>
      </c>
      <c r="J1086" s="39" t="e">
        <f>IF(AND(J1085="",$H1086=$H1085),"",IF(VLOOKUP($H1086,Mal!$A$9:$H$431,7,0)='Sales Orders'!J1085,"",VLOOKUP($H1086,Mal!$A$9:$H$431,7,0)))</f>
        <v>#N/A</v>
      </c>
      <c r="K1086" s="39" t="e">
        <f>IF(AND(K1085="",$H1086=$H1085),"",IF(VLOOKUP($H1086,Mal!$A$9:$H$431,8,0)='Sales Orders'!K1085,"",VLOOKUP($H1086,Mal!$A$9:$H$431,8,0)))</f>
        <v>#N/A</v>
      </c>
      <c r="L1086" s="39" t="e">
        <f>IF(E1086="","",IF(Mal!$C$6="","",Mal!$C$6))</f>
        <v>#N/A</v>
      </c>
      <c r="M1086" s="39" t="e">
        <f>IF($E1086="",IF(INDEX(Mal!K$9:K$431,COUNTIF($E$108:$F1085,"")-COUNT($H$108:$H1085)+1,0)=M1085,"",INDEX(Mal!K$9:K$431,COUNTIF($E$108:$F1085,"")-COUNT($H$108:$H1085)+1,0)),"")</f>
        <v>#N/A</v>
      </c>
      <c r="N1086" s="39" t="e">
        <f>IF($E1086="",IF(INDEX(Mal!L$9:L$431,COUNTIF($E$108:$F1085,"")-COUNT($H$108:$H1085)+1,0)=N1085,"",INDEX(Mal!L$9:L$431,COUNTIF($E$108:$F1085,"")-COUNT($H$108:$H1085)+1,0)),"")</f>
        <v>#N/A</v>
      </c>
      <c r="O1086" s="39" t="e">
        <f>IF($E1086="",IF(INDEX(Mal!M$9:M$431,COUNTIF($E$108:$F1085,"")-COUNT($H$108:$H1085)+1,0)=O1085,"",INDEX(Mal!M$9:M$431,COUNTIF($E$108:$F1085,"")-COUNT($H$108:$H1085)+1,0)),"")</f>
        <v>#N/A</v>
      </c>
      <c r="P1086" s="39" t="e">
        <f>IF($E1086="",IF(INDEX(Mal!N$9:N$431,COUNTIF($E$108:$F1085,"")-COUNT($H$108:$H1085)+1,0)=P1085,"",INDEX(Mal!N$9:N$431,COUNTIF($E$108:$F1085,"")-COUNT($H$108:$H1085)+1,0)),"")</f>
        <v>#N/A</v>
      </c>
      <c r="Q1086" s="39" t="e">
        <f>IF($E1086="",IF(INDEX(Mal!O$9:O$431,COUNTIF($E$108:$F1085,"")-COUNT($H$108:$H1085)+1,0)=Q1085,"",INDEX(Mal!O$9:O$431,COUNTIF($E$108:$F1085,"")-COUNT($H$108:$H1085)+1,0)),"")</f>
        <v>#N/A</v>
      </c>
      <c r="R1086" s="39" t="e">
        <f>IF($E1086="",IF(INDEX(Mal!P$9:P$431,COUNTIF($E$108:$F1085,"")-COUNT($H$108:$H1085)+1,0)=R1085,"",INDEX(Mal!P$9:P$431,COUNTIF($E$108:$F1085,"")-COUNT($H$108:$H1085)+1,0)),"")</f>
        <v>#N/A</v>
      </c>
      <c r="S1086" s="39" t="e">
        <f>IF($E1086="",IF(INDEX(Mal!Q$9:Q$431,COUNTIF($E$108:$F1085,"")-COUNT($H$108:$H1085)+1,0)=S1085,"",INDEX(Mal!Q$9:Q$431,COUNTIF($E$108:$F1085,"")-COUNT($H$108:$H1085)+1,0)),"")</f>
        <v>#N/A</v>
      </c>
      <c r="T1086" s="39" t="e">
        <f>IF($E1086="",IF(INDEX(Mal!R$9:R$431,COUNTIF($E$108:$F1085,"")-COUNT($H$108:$H1085)+1,0)=T1085,"",INDEX(Mal!R$9:R$431,COUNTIF($E$108:$F1085,"")-COUNT($H$108:$H1085)+1,0)),"")</f>
        <v>#N/A</v>
      </c>
      <c r="U1086" s="39" t="e">
        <f>IF($E1086="",IF(INDEX(Mal!S$9:S$431,COUNTIF($E$108:$F1085,"")-COUNT($H$108:$H1085)+1,0)=U1085,"",INDEX(Mal!S$9:S$431,COUNTIF($E$108:$F1085,"")-COUNT($H$108:$H1085)+1,0)),"")</f>
        <v>#N/A</v>
      </c>
      <c r="V1086" s="39" t="e">
        <f t="shared" si="60"/>
        <v>#N/A</v>
      </c>
      <c r="W1086" s="39" t="e">
        <f>IF(IF(AND(E1086="",F1086=""),INDEX(Mal!I$9:I$431,(COUNT($H$108:$H1086)-COUNTIF($V$108:$V1086,"")),0),"")="","",IF(AND(E1086="",F1086=""),INDEX(Mal!I$9:I$431,(COUNT($H$108:$H1086)-COUNTIF($V$108:$V1086,"")),0),""))</f>
        <v>#N/A</v>
      </c>
      <c r="X1086" s="39" t="e">
        <f>IF($E1086="",IF(INDEX(Mal!J$9:J$431,COUNTIF($E$108:$F1085,"")-COUNT($H$108:$H1085)+1,0)=X1085,"",INDEX(Mal!J$9:J$431,COUNTIF($E$108:$F1085,"")-COUNT($H$108:$H1085)+1,0)),"")</f>
        <v>#N/A</v>
      </c>
      <c r="Y1086" s="39" t="e">
        <f>IF(AND(Y1085="",$H1086=$H1085),"",IF(VLOOKUP($H1086,Mal!$A$9:$T$431,20,0)='Sales Orders'!Y1085,"",VLOOKUP($H1086,Mal!$A$9:$T$431,20,0)))</f>
        <v>#N/A</v>
      </c>
      <c r="Z1086" s="39" t="e">
        <f t="shared" si="61"/>
        <v>#N/A</v>
      </c>
    </row>
    <row r="1087" spans="1:26">
      <c r="A1087" t="str">
        <f>IFERROR(IF(VLOOKUP(H1087,Mal!$A$9:$A$431,1,0),"","END"),"END")</f>
        <v>END</v>
      </c>
      <c r="B1087" s="39" t="e">
        <f>IF($E1087="",IF(INDEX(Mal!$D$9:$D$431,COUNTIF($E$108:$F1086,"")-COUNT($H$108:$H1086)+1,0)=B1086,"",INDEX(Mal!$D$9:$D$431,COUNTIF($E$108:$F1086,"")-COUNT($H$108:$H1086)+1,0)),"")</f>
        <v>#N/A</v>
      </c>
      <c r="C1087" s="39" t="e">
        <f t="shared" si="62"/>
        <v>#N/A</v>
      </c>
      <c r="D1087" s="39" t="e">
        <f>IF($E1087="",IF(INDEX(Mal!$F$9:$F$431,COUNTIF($E$108:$F1086,"")-COUNT($H$108:$H1086)+1,0)=D1086,"",INDEX(Mal!$F$9:$F$431,COUNTIF($E$108:$F1086,"")-COUNT($H$108:$H1086)+1,0)),"")</f>
        <v>#N/A</v>
      </c>
      <c r="E1087" s="39" t="e">
        <f>IF(AND(E1086="",$H1087=$H1086),"",IF(VLOOKUP(H1087,Mal!$A$9:$B$431,2,0)='Sales Orders'!E1086,"",VLOOKUP($H1087,Mal!$A$9:$B$431,2,0)))</f>
        <v>#N/A</v>
      </c>
      <c r="F1087" s="39" t="e">
        <f>IF($E1087="",IF(INDEX(Mal!$C$9:$C$431,COUNTIF($E$108:$F1086,"")-COUNT($H$108:$H1086)+1,0)=F1086,"",INDEX(Mal!$C$9:$C$431,COUNTIF($E$108:$F1086,"")-COUNT($H$108:$H1086)+1,0)),"")</f>
        <v>#N/A</v>
      </c>
      <c r="G1087" s="39" t="e">
        <f t="shared" si="63"/>
        <v>#N/A</v>
      </c>
      <c r="H1087" s="39">
        <f>IF(COUNTIF(Mal!$A$9:$A$431,'Sales Orders'!H1086)+COUNTIFS(Mal!$A$9:$A$431,H1086,Mal!$B$9:$B$431,"&lt;&gt;")+COUNTIFS(Mal!$A$9:$A$431,H1086,Mal!$C$9:$C$431,"&lt;&gt;")=COUNTIF('Sales Orders'!$H$108:H1086,'Sales Orders'!H1086),'Sales Orders'!H1086+1,'Sales Orders'!H1086)</f>
        <v>2</v>
      </c>
      <c r="I1087" s="39" t="e">
        <f>IF(E1087="","",IF(Mal!$C$5="","",Mal!$C$5))</f>
        <v>#N/A</v>
      </c>
      <c r="J1087" s="39" t="e">
        <f>IF(AND(J1086="",$H1087=$H1086),"",IF(VLOOKUP($H1087,Mal!$A$9:$H$431,7,0)='Sales Orders'!J1086,"",VLOOKUP($H1087,Mal!$A$9:$H$431,7,0)))</f>
        <v>#N/A</v>
      </c>
      <c r="K1087" s="39" t="e">
        <f>IF(AND(K1086="",$H1087=$H1086),"",IF(VLOOKUP($H1087,Mal!$A$9:$H$431,8,0)='Sales Orders'!K1086,"",VLOOKUP($H1087,Mal!$A$9:$H$431,8,0)))</f>
        <v>#N/A</v>
      </c>
      <c r="L1087" s="39" t="e">
        <f>IF(E1087="","",IF(Mal!$C$6="","",Mal!$C$6))</f>
        <v>#N/A</v>
      </c>
      <c r="M1087" s="39" t="e">
        <f>IF($E1087="",IF(INDEX(Mal!K$9:K$431,COUNTIF($E$108:$F1086,"")-COUNT($H$108:$H1086)+1,0)=M1086,"",INDEX(Mal!K$9:K$431,COUNTIF($E$108:$F1086,"")-COUNT($H$108:$H1086)+1,0)),"")</f>
        <v>#N/A</v>
      </c>
      <c r="N1087" s="39" t="e">
        <f>IF($E1087="",IF(INDEX(Mal!L$9:L$431,COUNTIF($E$108:$F1086,"")-COUNT($H$108:$H1086)+1,0)=N1086,"",INDEX(Mal!L$9:L$431,COUNTIF($E$108:$F1086,"")-COUNT($H$108:$H1086)+1,0)),"")</f>
        <v>#N/A</v>
      </c>
      <c r="O1087" s="39" t="e">
        <f>IF($E1087="",IF(INDEX(Mal!M$9:M$431,COUNTIF($E$108:$F1086,"")-COUNT($H$108:$H1086)+1,0)=O1086,"",INDEX(Mal!M$9:M$431,COUNTIF($E$108:$F1086,"")-COUNT($H$108:$H1086)+1,0)),"")</f>
        <v>#N/A</v>
      </c>
      <c r="P1087" s="39" t="e">
        <f>IF($E1087="",IF(INDEX(Mal!N$9:N$431,COUNTIF($E$108:$F1086,"")-COUNT($H$108:$H1086)+1,0)=P1086,"",INDEX(Mal!N$9:N$431,COUNTIF($E$108:$F1086,"")-COUNT($H$108:$H1086)+1,0)),"")</f>
        <v>#N/A</v>
      </c>
      <c r="Q1087" s="39" t="e">
        <f>IF($E1087="",IF(INDEX(Mal!O$9:O$431,COUNTIF($E$108:$F1086,"")-COUNT($H$108:$H1086)+1,0)=Q1086,"",INDEX(Mal!O$9:O$431,COUNTIF($E$108:$F1086,"")-COUNT($H$108:$H1086)+1,0)),"")</f>
        <v>#N/A</v>
      </c>
      <c r="R1087" s="39" t="e">
        <f>IF($E1087="",IF(INDEX(Mal!P$9:P$431,COUNTIF($E$108:$F1086,"")-COUNT($H$108:$H1086)+1,0)=R1086,"",INDEX(Mal!P$9:P$431,COUNTIF($E$108:$F1086,"")-COUNT($H$108:$H1086)+1,0)),"")</f>
        <v>#N/A</v>
      </c>
      <c r="S1087" s="39" t="e">
        <f>IF($E1087="",IF(INDEX(Mal!Q$9:Q$431,COUNTIF($E$108:$F1086,"")-COUNT($H$108:$H1086)+1,0)=S1086,"",INDEX(Mal!Q$9:Q$431,COUNTIF($E$108:$F1086,"")-COUNT($H$108:$H1086)+1,0)),"")</f>
        <v>#N/A</v>
      </c>
      <c r="T1087" s="39" t="e">
        <f>IF($E1087="",IF(INDEX(Mal!R$9:R$431,COUNTIF($E$108:$F1086,"")-COUNT($H$108:$H1086)+1,0)=T1086,"",INDEX(Mal!R$9:R$431,COUNTIF($E$108:$F1086,"")-COUNT($H$108:$H1086)+1,0)),"")</f>
        <v>#N/A</v>
      </c>
      <c r="U1087" s="39" t="e">
        <f>IF($E1087="",IF(INDEX(Mal!S$9:S$431,COUNTIF($E$108:$F1086,"")-COUNT($H$108:$H1086)+1,0)=U1086,"",INDEX(Mal!S$9:S$431,COUNTIF($E$108:$F1086,"")-COUNT($H$108:$H1086)+1,0)),"")</f>
        <v>#N/A</v>
      </c>
      <c r="V1087" s="39" t="e">
        <f t="shared" si="60"/>
        <v>#N/A</v>
      </c>
      <c r="W1087" s="39" t="e">
        <f>IF(IF(AND(E1087="",F1087=""),INDEX(Mal!I$9:I$431,(COUNT($H$108:$H1087)-COUNTIF($V$108:$V1087,"")),0),"")="","",IF(AND(E1087="",F1087=""),INDEX(Mal!I$9:I$431,(COUNT($H$108:$H1087)-COUNTIF($V$108:$V1087,"")),0),""))</f>
        <v>#N/A</v>
      </c>
      <c r="X1087" s="39" t="e">
        <f>IF($E1087="",IF(INDEX(Mal!J$9:J$431,COUNTIF($E$108:$F1086,"")-COUNT($H$108:$H1086)+1,0)=X1086,"",INDEX(Mal!J$9:J$431,COUNTIF($E$108:$F1086,"")-COUNT($H$108:$H1086)+1,0)),"")</f>
        <v>#N/A</v>
      </c>
      <c r="Y1087" s="39" t="e">
        <f>IF(AND(Y1086="",$H1087=$H1086),"",IF(VLOOKUP($H1087,Mal!$A$9:$T$431,20,0)='Sales Orders'!Y1086,"",VLOOKUP($H1087,Mal!$A$9:$T$431,20,0)))</f>
        <v>#N/A</v>
      </c>
      <c r="Z1087" s="39" t="e">
        <f t="shared" si="61"/>
        <v>#N/A</v>
      </c>
    </row>
    <row r="1088" spans="1:26">
      <c r="A1088" t="str">
        <f>IFERROR(IF(VLOOKUP(H1088,Mal!$A$9:$A$431,1,0),"","END"),"END")</f>
        <v>END</v>
      </c>
      <c r="B1088" s="39" t="e">
        <f>IF($E1088="",IF(INDEX(Mal!$D$9:$D$431,COUNTIF($E$108:$F1087,"")-COUNT($H$108:$H1087)+1,0)=B1087,"",INDEX(Mal!$D$9:$D$431,COUNTIF($E$108:$F1087,"")-COUNT($H$108:$H1087)+1,0)),"")</f>
        <v>#N/A</v>
      </c>
      <c r="C1088" s="39" t="e">
        <f t="shared" si="62"/>
        <v>#N/A</v>
      </c>
      <c r="D1088" s="39" t="e">
        <f>IF($E1088="",IF(INDEX(Mal!$F$9:$F$431,COUNTIF($E$108:$F1087,"")-COUNT($H$108:$H1087)+1,0)=D1087,"",INDEX(Mal!$F$9:$F$431,COUNTIF($E$108:$F1087,"")-COUNT($H$108:$H1087)+1,0)),"")</f>
        <v>#N/A</v>
      </c>
      <c r="E1088" s="39" t="e">
        <f>IF(AND(E1087="",$H1088=$H1087),"",IF(VLOOKUP(H1088,Mal!$A$9:$B$431,2,0)='Sales Orders'!E1087,"",VLOOKUP($H1088,Mal!$A$9:$B$431,2,0)))</f>
        <v>#N/A</v>
      </c>
      <c r="F1088" s="39" t="e">
        <f>IF($E1088="",IF(INDEX(Mal!$C$9:$C$431,COUNTIF($E$108:$F1087,"")-COUNT($H$108:$H1087)+1,0)=F1087,"",INDEX(Mal!$C$9:$C$431,COUNTIF($E$108:$F1087,"")-COUNT($H$108:$H1087)+1,0)),"")</f>
        <v>#N/A</v>
      </c>
      <c r="G1088" s="39" t="e">
        <f t="shared" si="63"/>
        <v>#N/A</v>
      </c>
      <c r="H1088" s="39">
        <f>IF(COUNTIF(Mal!$A$9:$A$431,'Sales Orders'!H1087)+COUNTIFS(Mal!$A$9:$A$431,H1087,Mal!$B$9:$B$431,"&lt;&gt;")+COUNTIFS(Mal!$A$9:$A$431,H1087,Mal!$C$9:$C$431,"&lt;&gt;")=COUNTIF('Sales Orders'!$H$108:H1087,'Sales Orders'!H1087),'Sales Orders'!H1087+1,'Sales Orders'!H1087)</f>
        <v>2</v>
      </c>
      <c r="I1088" s="39" t="e">
        <f>IF(E1088="","",IF(Mal!$C$5="","",Mal!$C$5))</f>
        <v>#N/A</v>
      </c>
      <c r="J1088" s="39" t="e">
        <f>IF(AND(J1087="",$H1088=$H1087),"",IF(VLOOKUP($H1088,Mal!$A$9:$H$431,7,0)='Sales Orders'!J1087,"",VLOOKUP($H1088,Mal!$A$9:$H$431,7,0)))</f>
        <v>#N/A</v>
      </c>
      <c r="K1088" s="39" t="e">
        <f>IF(AND(K1087="",$H1088=$H1087),"",IF(VLOOKUP($H1088,Mal!$A$9:$H$431,8,0)='Sales Orders'!K1087,"",VLOOKUP($H1088,Mal!$A$9:$H$431,8,0)))</f>
        <v>#N/A</v>
      </c>
      <c r="L1088" s="39" t="e">
        <f>IF(E1088="","",IF(Mal!$C$6="","",Mal!$C$6))</f>
        <v>#N/A</v>
      </c>
      <c r="M1088" s="39" t="e">
        <f>IF($E1088="",IF(INDEX(Mal!K$9:K$431,COUNTIF($E$108:$F1087,"")-COUNT($H$108:$H1087)+1,0)=M1087,"",INDEX(Mal!K$9:K$431,COUNTIF($E$108:$F1087,"")-COUNT($H$108:$H1087)+1,0)),"")</f>
        <v>#N/A</v>
      </c>
      <c r="N1088" s="39" t="e">
        <f>IF($E1088="",IF(INDEX(Mal!L$9:L$431,COUNTIF($E$108:$F1087,"")-COUNT($H$108:$H1087)+1,0)=N1087,"",INDEX(Mal!L$9:L$431,COUNTIF($E$108:$F1087,"")-COUNT($H$108:$H1087)+1,0)),"")</f>
        <v>#N/A</v>
      </c>
      <c r="O1088" s="39" t="e">
        <f>IF($E1088="",IF(INDEX(Mal!M$9:M$431,COUNTIF($E$108:$F1087,"")-COUNT($H$108:$H1087)+1,0)=O1087,"",INDEX(Mal!M$9:M$431,COUNTIF($E$108:$F1087,"")-COUNT($H$108:$H1087)+1,0)),"")</f>
        <v>#N/A</v>
      </c>
      <c r="P1088" s="39" t="e">
        <f>IF($E1088="",IF(INDEX(Mal!N$9:N$431,COUNTIF($E$108:$F1087,"")-COUNT($H$108:$H1087)+1,0)=P1087,"",INDEX(Mal!N$9:N$431,COUNTIF($E$108:$F1087,"")-COUNT($H$108:$H1087)+1,0)),"")</f>
        <v>#N/A</v>
      </c>
      <c r="Q1088" s="39" t="e">
        <f>IF($E1088="",IF(INDEX(Mal!O$9:O$431,COUNTIF($E$108:$F1087,"")-COUNT($H$108:$H1087)+1,0)=Q1087,"",INDEX(Mal!O$9:O$431,COUNTIF($E$108:$F1087,"")-COUNT($H$108:$H1087)+1,0)),"")</f>
        <v>#N/A</v>
      </c>
      <c r="R1088" s="39" t="e">
        <f>IF($E1088="",IF(INDEX(Mal!P$9:P$431,COUNTIF($E$108:$F1087,"")-COUNT($H$108:$H1087)+1,0)=R1087,"",INDEX(Mal!P$9:P$431,COUNTIF($E$108:$F1087,"")-COUNT($H$108:$H1087)+1,0)),"")</f>
        <v>#N/A</v>
      </c>
      <c r="S1088" s="39" t="e">
        <f>IF($E1088="",IF(INDEX(Mal!Q$9:Q$431,COUNTIF($E$108:$F1087,"")-COUNT($H$108:$H1087)+1,0)=S1087,"",INDEX(Mal!Q$9:Q$431,COUNTIF($E$108:$F1087,"")-COUNT($H$108:$H1087)+1,0)),"")</f>
        <v>#N/A</v>
      </c>
      <c r="T1088" s="39" t="e">
        <f>IF($E1088="",IF(INDEX(Mal!R$9:R$431,COUNTIF($E$108:$F1087,"")-COUNT($H$108:$H1087)+1,0)=T1087,"",INDEX(Mal!R$9:R$431,COUNTIF($E$108:$F1087,"")-COUNT($H$108:$H1087)+1,0)),"")</f>
        <v>#N/A</v>
      </c>
      <c r="U1088" s="39" t="e">
        <f>IF($E1088="",IF(INDEX(Mal!S$9:S$431,COUNTIF($E$108:$F1087,"")-COUNT($H$108:$H1087)+1,0)=U1087,"",INDEX(Mal!S$9:S$431,COUNTIF($E$108:$F1087,"")-COUNT($H$108:$H1087)+1,0)),"")</f>
        <v>#N/A</v>
      </c>
      <c r="V1088" s="39" t="e">
        <f t="shared" si="60"/>
        <v>#N/A</v>
      </c>
      <c r="W1088" s="39" t="e">
        <f>IF(IF(AND(E1088="",F1088=""),INDEX(Mal!I$9:I$431,(COUNT($H$108:$H1088)-COUNTIF($V$108:$V1088,"")),0),"")="","",IF(AND(E1088="",F1088=""),INDEX(Mal!I$9:I$431,(COUNT($H$108:$H1088)-COUNTIF($V$108:$V1088,"")),0),""))</f>
        <v>#N/A</v>
      </c>
      <c r="X1088" s="39" t="e">
        <f>IF($E1088="",IF(INDEX(Mal!J$9:J$431,COUNTIF($E$108:$F1087,"")-COUNT($H$108:$H1087)+1,0)=X1087,"",INDEX(Mal!J$9:J$431,COUNTIF($E$108:$F1087,"")-COUNT($H$108:$H1087)+1,0)),"")</f>
        <v>#N/A</v>
      </c>
      <c r="Y1088" s="39" t="e">
        <f>IF(AND(Y1087="",$H1088=$H1087),"",IF(VLOOKUP($H1088,Mal!$A$9:$T$431,20,0)='Sales Orders'!Y1087,"",VLOOKUP($H1088,Mal!$A$9:$T$431,20,0)))</f>
        <v>#N/A</v>
      </c>
      <c r="Z1088" s="39" t="e">
        <f t="shared" si="61"/>
        <v>#N/A</v>
      </c>
    </row>
    <row r="1089" spans="1:26">
      <c r="A1089" t="str">
        <f>IFERROR(IF(VLOOKUP(H1089,Mal!$A$9:$A$431,1,0),"","END"),"END")</f>
        <v>END</v>
      </c>
      <c r="B1089" s="39" t="e">
        <f>IF($E1089="",IF(INDEX(Mal!$D$9:$D$431,COUNTIF($E$108:$F1088,"")-COUNT($H$108:$H1088)+1,0)=B1088,"",INDEX(Mal!$D$9:$D$431,COUNTIF($E$108:$F1088,"")-COUNT($H$108:$H1088)+1,0)),"")</f>
        <v>#N/A</v>
      </c>
      <c r="C1089" s="39" t="e">
        <f t="shared" si="62"/>
        <v>#N/A</v>
      </c>
      <c r="D1089" s="39" t="e">
        <f>IF($E1089="",IF(INDEX(Mal!$F$9:$F$431,COUNTIF($E$108:$F1088,"")-COUNT($H$108:$H1088)+1,0)=D1088,"",INDEX(Mal!$F$9:$F$431,COUNTIF($E$108:$F1088,"")-COUNT($H$108:$H1088)+1,0)),"")</f>
        <v>#N/A</v>
      </c>
      <c r="E1089" s="39" t="e">
        <f>IF(AND(E1088="",$H1089=$H1088),"",IF(VLOOKUP(H1089,Mal!$A$9:$B$431,2,0)='Sales Orders'!E1088,"",VLOOKUP($H1089,Mal!$A$9:$B$431,2,0)))</f>
        <v>#N/A</v>
      </c>
      <c r="F1089" s="39" t="e">
        <f>IF($E1089="",IF(INDEX(Mal!$C$9:$C$431,COUNTIF($E$108:$F1088,"")-COUNT($H$108:$H1088)+1,0)=F1088,"",INDEX(Mal!$C$9:$C$431,COUNTIF($E$108:$F1088,"")-COUNT($H$108:$H1088)+1,0)),"")</f>
        <v>#N/A</v>
      </c>
      <c r="G1089" s="39" t="e">
        <f t="shared" si="63"/>
        <v>#N/A</v>
      </c>
      <c r="H1089" s="39">
        <f>IF(COUNTIF(Mal!$A$9:$A$431,'Sales Orders'!H1088)+COUNTIFS(Mal!$A$9:$A$431,H1088,Mal!$B$9:$B$431,"&lt;&gt;")+COUNTIFS(Mal!$A$9:$A$431,H1088,Mal!$C$9:$C$431,"&lt;&gt;")=COUNTIF('Sales Orders'!$H$108:H1088,'Sales Orders'!H1088),'Sales Orders'!H1088+1,'Sales Orders'!H1088)</f>
        <v>2</v>
      </c>
      <c r="I1089" s="39" t="e">
        <f>IF(E1089="","",IF(Mal!$C$5="","",Mal!$C$5))</f>
        <v>#N/A</v>
      </c>
      <c r="J1089" s="39" t="e">
        <f>IF(AND(J1088="",$H1089=$H1088),"",IF(VLOOKUP($H1089,Mal!$A$9:$H$431,7,0)='Sales Orders'!J1088,"",VLOOKUP($H1089,Mal!$A$9:$H$431,7,0)))</f>
        <v>#N/A</v>
      </c>
      <c r="K1089" s="39" t="e">
        <f>IF(AND(K1088="",$H1089=$H1088),"",IF(VLOOKUP($H1089,Mal!$A$9:$H$431,8,0)='Sales Orders'!K1088,"",VLOOKUP($H1089,Mal!$A$9:$H$431,8,0)))</f>
        <v>#N/A</v>
      </c>
      <c r="L1089" s="39" t="e">
        <f>IF(E1089="","",IF(Mal!$C$6="","",Mal!$C$6))</f>
        <v>#N/A</v>
      </c>
      <c r="M1089" s="39" t="e">
        <f>IF($E1089="",IF(INDEX(Mal!K$9:K$431,COUNTIF($E$108:$F1088,"")-COUNT($H$108:$H1088)+1,0)=M1088,"",INDEX(Mal!K$9:K$431,COUNTIF($E$108:$F1088,"")-COUNT($H$108:$H1088)+1,0)),"")</f>
        <v>#N/A</v>
      </c>
      <c r="N1089" s="39" t="e">
        <f>IF($E1089="",IF(INDEX(Mal!L$9:L$431,COUNTIF($E$108:$F1088,"")-COUNT($H$108:$H1088)+1,0)=N1088,"",INDEX(Mal!L$9:L$431,COUNTIF($E$108:$F1088,"")-COUNT($H$108:$H1088)+1,0)),"")</f>
        <v>#N/A</v>
      </c>
      <c r="O1089" s="39" t="e">
        <f>IF($E1089="",IF(INDEX(Mal!M$9:M$431,COUNTIF($E$108:$F1088,"")-COUNT($H$108:$H1088)+1,0)=O1088,"",INDEX(Mal!M$9:M$431,COUNTIF($E$108:$F1088,"")-COUNT($H$108:$H1088)+1,0)),"")</f>
        <v>#N/A</v>
      </c>
      <c r="P1089" s="39" t="e">
        <f>IF($E1089="",IF(INDEX(Mal!N$9:N$431,COUNTIF($E$108:$F1088,"")-COUNT($H$108:$H1088)+1,0)=P1088,"",INDEX(Mal!N$9:N$431,COUNTIF($E$108:$F1088,"")-COUNT($H$108:$H1088)+1,0)),"")</f>
        <v>#N/A</v>
      </c>
      <c r="Q1089" s="39" t="e">
        <f>IF($E1089="",IF(INDEX(Mal!O$9:O$431,COUNTIF($E$108:$F1088,"")-COUNT($H$108:$H1088)+1,0)=Q1088,"",INDEX(Mal!O$9:O$431,COUNTIF($E$108:$F1088,"")-COUNT($H$108:$H1088)+1,0)),"")</f>
        <v>#N/A</v>
      </c>
      <c r="R1089" s="39" t="e">
        <f>IF($E1089="",IF(INDEX(Mal!P$9:P$431,COUNTIF($E$108:$F1088,"")-COUNT($H$108:$H1088)+1,0)=R1088,"",INDEX(Mal!P$9:P$431,COUNTIF($E$108:$F1088,"")-COUNT($H$108:$H1088)+1,0)),"")</f>
        <v>#N/A</v>
      </c>
      <c r="S1089" s="39" t="e">
        <f>IF($E1089="",IF(INDEX(Mal!Q$9:Q$431,COUNTIF($E$108:$F1088,"")-COUNT($H$108:$H1088)+1,0)=S1088,"",INDEX(Mal!Q$9:Q$431,COUNTIF($E$108:$F1088,"")-COUNT($H$108:$H1088)+1,0)),"")</f>
        <v>#N/A</v>
      </c>
      <c r="T1089" s="39" t="e">
        <f>IF($E1089="",IF(INDEX(Mal!R$9:R$431,COUNTIF($E$108:$F1088,"")-COUNT($H$108:$H1088)+1,0)=T1088,"",INDEX(Mal!R$9:R$431,COUNTIF($E$108:$F1088,"")-COUNT($H$108:$H1088)+1,0)),"")</f>
        <v>#N/A</v>
      </c>
      <c r="U1089" s="39" t="e">
        <f>IF($E1089="",IF(INDEX(Mal!S$9:S$431,COUNTIF($E$108:$F1088,"")-COUNT($H$108:$H1088)+1,0)=U1088,"",INDEX(Mal!S$9:S$431,COUNTIF($E$108:$F1088,"")-COUNT($H$108:$H1088)+1,0)),"")</f>
        <v>#N/A</v>
      </c>
      <c r="V1089" s="39" t="e">
        <f t="shared" si="60"/>
        <v>#N/A</v>
      </c>
      <c r="W1089" s="39" t="e">
        <f>IF(IF(AND(E1089="",F1089=""),INDEX(Mal!I$9:I$431,(COUNT($H$108:$H1089)-COUNTIF($V$108:$V1089,"")),0),"")="","",IF(AND(E1089="",F1089=""),INDEX(Mal!I$9:I$431,(COUNT($H$108:$H1089)-COUNTIF($V$108:$V1089,"")),0),""))</f>
        <v>#N/A</v>
      </c>
      <c r="X1089" s="39" t="e">
        <f>IF($E1089="",IF(INDEX(Mal!J$9:J$431,COUNTIF($E$108:$F1088,"")-COUNT($H$108:$H1088)+1,0)=X1088,"",INDEX(Mal!J$9:J$431,COUNTIF($E$108:$F1088,"")-COUNT($H$108:$H1088)+1,0)),"")</f>
        <v>#N/A</v>
      </c>
      <c r="Y1089" s="39" t="e">
        <f>IF(AND(Y1088="",$H1089=$H1088),"",IF(VLOOKUP($H1089,Mal!$A$9:$T$431,20,0)='Sales Orders'!Y1088,"",VLOOKUP($H1089,Mal!$A$9:$T$431,20,0)))</f>
        <v>#N/A</v>
      </c>
      <c r="Z1089" s="39" t="e">
        <f t="shared" si="61"/>
        <v>#N/A</v>
      </c>
    </row>
    <row r="1090" spans="1:26">
      <c r="A1090" t="str">
        <f>IFERROR(IF(VLOOKUP(H1090,Mal!$A$9:$A$431,1,0),"","END"),"END")</f>
        <v>END</v>
      </c>
      <c r="B1090" s="39" t="e">
        <f>IF($E1090="",IF(INDEX(Mal!$D$9:$D$431,COUNTIF($E$108:$F1089,"")-COUNT($H$108:$H1089)+1,0)=B1089,"",INDEX(Mal!$D$9:$D$431,COUNTIF($E$108:$F1089,"")-COUNT($H$108:$H1089)+1,0)),"")</f>
        <v>#N/A</v>
      </c>
      <c r="C1090" s="39" t="e">
        <f t="shared" si="62"/>
        <v>#N/A</v>
      </c>
      <c r="D1090" s="39" t="e">
        <f>IF($E1090="",IF(INDEX(Mal!$F$9:$F$431,COUNTIF($E$108:$F1089,"")-COUNT($H$108:$H1089)+1,0)=D1089,"",INDEX(Mal!$F$9:$F$431,COUNTIF($E$108:$F1089,"")-COUNT($H$108:$H1089)+1,0)),"")</f>
        <v>#N/A</v>
      </c>
      <c r="E1090" s="39" t="e">
        <f>IF(AND(E1089="",$H1090=$H1089),"",IF(VLOOKUP(H1090,Mal!$A$9:$B$431,2,0)='Sales Orders'!E1089,"",VLOOKUP($H1090,Mal!$A$9:$B$431,2,0)))</f>
        <v>#N/A</v>
      </c>
      <c r="F1090" s="39" t="e">
        <f>IF($E1090="",IF(INDEX(Mal!$C$9:$C$431,COUNTIF($E$108:$F1089,"")-COUNT($H$108:$H1089)+1,0)=F1089,"",INDEX(Mal!$C$9:$C$431,COUNTIF($E$108:$F1089,"")-COUNT($H$108:$H1089)+1,0)),"")</f>
        <v>#N/A</v>
      </c>
      <c r="G1090" s="39" t="e">
        <f t="shared" si="63"/>
        <v>#N/A</v>
      </c>
      <c r="H1090" s="39">
        <f>IF(COUNTIF(Mal!$A$9:$A$431,'Sales Orders'!H1089)+COUNTIFS(Mal!$A$9:$A$431,H1089,Mal!$B$9:$B$431,"&lt;&gt;")+COUNTIFS(Mal!$A$9:$A$431,H1089,Mal!$C$9:$C$431,"&lt;&gt;")=COUNTIF('Sales Orders'!$H$108:H1089,'Sales Orders'!H1089),'Sales Orders'!H1089+1,'Sales Orders'!H1089)</f>
        <v>2</v>
      </c>
      <c r="I1090" s="39" t="e">
        <f>IF(E1090="","",IF(Mal!$C$5="","",Mal!$C$5))</f>
        <v>#N/A</v>
      </c>
      <c r="J1090" s="39" t="e">
        <f>IF(AND(J1089="",$H1090=$H1089),"",IF(VLOOKUP($H1090,Mal!$A$9:$H$431,7,0)='Sales Orders'!J1089,"",VLOOKUP($H1090,Mal!$A$9:$H$431,7,0)))</f>
        <v>#N/A</v>
      </c>
      <c r="K1090" s="39" t="e">
        <f>IF(AND(K1089="",$H1090=$H1089),"",IF(VLOOKUP($H1090,Mal!$A$9:$H$431,8,0)='Sales Orders'!K1089,"",VLOOKUP($H1090,Mal!$A$9:$H$431,8,0)))</f>
        <v>#N/A</v>
      </c>
      <c r="L1090" s="39" t="e">
        <f>IF(E1090="","",IF(Mal!$C$6="","",Mal!$C$6))</f>
        <v>#N/A</v>
      </c>
      <c r="M1090" s="39" t="e">
        <f>IF($E1090="",IF(INDEX(Mal!K$9:K$431,COUNTIF($E$108:$F1089,"")-COUNT($H$108:$H1089)+1,0)=M1089,"",INDEX(Mal!K$9:K$431,COUNTIF($E$108:$F1089,"")-COUNT($H$108:$H1089)+1,0)),"")</f>
        <v>#N/A</v>
      </c>
      <c r="N1090" s="39" t="e">
        <f>IF($E1090="",IF(INDEX(Mal!L$9:L$431,COUNTIF($E$108:$F1089,"")-COUNT($H$108:$H1089)+1,0)=N1089,"",INDEX(Mal!L$9:L$431,COUNTIF($E$108:$F1089,"")-COUNT($H$108:$H1089)+1,0)),"")</f>
        <v>#N/A</v>
      </c>
      <c r="O1090" s="39" t="e">
        <f>IF($E1090="",IF(INDEX(Mal!M$9:M$431,COUNTIF($E$108:$F1089,"")-COUNT($H$108:$H1089)+1,0)=O1089,"",INDEX(Mal!M$9:M$431,COUNTIF($E$108:$F1089,"")-COUNT($H$108:$H1089)+1,0)),"")</f>
        <v>#N/A</v>
      </c>
      <c r="P1090" s="39" t="e">
        <f>IF($E1090="",IF(INDEX(Mal!N$9:N$431,COUNTIF($E$108:$F1089,"")-COUNT($H$108:$H1089)+1,0)=P1089,"",INDEX(Mal!N$9:N$431,COUNTIF($E$108:$F1089,"")-COUNT($H$108:$H1089)+1,0)),"")</f>
        <v>#N/A</v>
      </c>
      <c r="Q1090" s="39" t="e">
        <f>IF($E1090="",IF(INDEX(Mal!O$9:O$431,COUNTIF($E$108:$F1089,"")-COUNT($H$108:$H1089)+1,0)=Q1089,"",INDEX(Mal!O$9:O$431,COUNTIF($E$108:$F1089,"")-COUNT($H$108:$H1089)+1,0)),"")</f>
        <v>#N/A</v>
      </c>
      <c r="R1090" s="39" t="e">
        <f>IF($E1090="",IF(INDEX(Mal!P$9:P$431,COUNTIF($E$108:$F1089,"")-COUNT($H$108:$H1089)+1,0)=R1089,"",INDEX(Mal!P$9:P$431,COUNTIF($E$108:$F1089,"")-COUNT($H$108:$H1089)+1,0)),"")</f>
        <v>#N/A</v>
      </c>
      <c r="S1090" s="39" t="e">
        <f>IF($E1090="",IF(INDEX(Mal!Q$9:Q$431,COUNTIF($E$108:$F1089,"")-COUNT($H$108:$H1089)+1,0)=S1089,"",INDEX(Mal!Q$9:Q$431,COUNTIF($E$108:$F1089,"")-COUNT($H$108:$H1089)+1,0)),"")</f>
        <v>#N/A</v>
      </c>
      <c r="T1090" s="39" t="e">
        <f>IF($E1090="",IF(INDEX(Mal!R$9:R$431,COUNTIF($E$108:$F1089,"")-COUNT($H$108:$H1089)+1,0)=T1089,"",INDEX(Mal!R$9:R$431,COUNTIF($E$108:$F1089,"")-COUNT($H$108:$H1089)+1,0)),"")</f>
        <v>#N/A</v>
      </c>
      <c r="U1090" s="39" t="e">
        <f>IF($E1090="",IF(INDEX(Mal!S$9:S$431,COUNTIF($E$108:$F1089,"")-COUNT($H$108:$H1089)+1,0)=U1089,"",INDEX(Mal!S$9:S$431,COUNTIF($E$108:$F1089,"")-COUNT($H$108:$H1089)+1,0)),"")</f>
        <v>#N/A</v>
      </c>
      <c r="V1090" s="39" t="e">
        <f t="shared" si="60"/>
        <v>#N/A</v>
      </c>
      <c r="W1090" s="39" t="e">
        <f>IF(IF(AND(E1090="",F1090=""),INDEX(Mal!I$9:I$431,(COUNT($H$108:$H1090)-COUNTIF($V$108:$V1090,"")),0),"")="","",IF(AND(E1090="",F1090=""),INDEX(Mal!I$9:I$431,(COUNT($H$108:$H1090)-COUNTIF($V$108:$V1090,"")),0),""))</f>
        <v>#N/A</v>
      </c>
      <c r="X1090" s="39" t="e">
        <f>IF($E1090="",IF(INDEX(Mal!J$9:J$431,COUNTIF($E$108:$F1089,"")-COUNT($H$108:$H1089)+1,0)=X1089,"",INDEX(Mal!J$9:J$431,COUNTIF($E$108:$F1089,"")-COUNT($H$108:$H1089)+1,0)),"")</f>
        <v>#N/A</v>
      </c>
      <c r="Y1090" s="39" t="e">
        <f>IF(AND(Y1089="",$H1090=$H1089),"",IF(VLOOKUP($H1090,Mal!$A$9:$T$431,20,0)='Sales Orders'!Y1089,"",VLOOKUP($H1090,Mal!$A$9:$T$431,20,0)))</f>
        <v>#N/A</v>
      </c>
      <c r="Z1090" s="39" t="e">
        <f t="shared" si="61"/>
        <v>#N/A</v>
      </c>
    </row>
    <row r="1091" spans="1:26">
      <c r="A1091" t="str">
        <f>IFERROR(IF(VLOOKUP(H1091,Mal!$A$9:$A$431,1,0),"","END"),"END")</f>
        <v>END</v>
      </c>
      <c r="B1091" s="39" t="e">
        <f>IF($E1091="",IF(INDEX(Mal!$D$9:$D$431,COUNTIF($E$108:$F1090,"")-COUNT($H$108:$H1090)+1,0)=B1090,"",INDEX(Mal!$D$9:$D$431,COUNTIF($E$108:$F1090,"")-COUNT($H$108:$H1090)+1,0)),"")</f>
        <v>#N/A</v>
      </c>
      <c r="C1091" s="39" t="e">
        <f t="shared" si="62"/>
        <v>#N/A</v>
      </c>
      <c r="D1091" s="39" t="e">
        <f>IF($E1091="",IF(INDEX(Mal!$F$9:$F$431,COUNTIF($E$108:$F1090,"")-COUNT($H$108:$H1090)+1,0)=D1090,"",INDEX(Mal!$F$9:$F$431,COUNTIF($E$108:$F1090,"")-COUNT($H$108:$H1090)+1,0)),"")</f>
        <v>#N/A</v>
      </c>
      <c r="E1091" s="39" t="e">
        <f>IF(AND(E1090="",$H1091=$H1090),"",IF(VLOOKUP(H1091,Mal!$A$9:$B$431,2,0)='Sales Orders'!E1090,"",VLOOKUP($H1091,Mal!$A$9:$B$431,2,0)))</f>
        <v>#N/A</v>
      </c>
      <c r="F1091" s="39" t="e">
        <f>IF($E1091="",IF(INDEX(Mal!$C$9:$C$431,COUNTIF($E$108:$F1090,"")-COUNT($H$108:$H1090)+1,0)=F1090,"",INDEX(Mal!$C$9:$C$431,COUNTIF($E$108:$F1090,"")-COUNT($H$108:$H1090)+1,0)),"")</f>
        <v>#N/A</v>
      </c>
      <c r="G1091" s="39" t="e">
        <f t="shared" si="63"/>
        <v>#N/A</v>
      </c>
      <c r="H1091" s="39">
        <f>IF(COUNTIF(Mal!$A$9:$A$431,'Sales Orders'!H1090)+COUNTIFS(Mal!$A$9:$A$431,H1090,Mal!$B$9:$B$431,"&lt;&gt;")+COUNTIFS(Mal!$A$9:$A$431,H1090,Mal!$C$9:$C$431,"&lt;&gt;")=COUNTIF('Sales Orders'!$H$108:H1090,'Sales Orders'!H1090),'Sales Orders'!H1090+1,'Sales Orders'!H1090)</f>
        <v>2</v>
      </c>
      <c r="I1091" s="39" t="e">
        <f>IF(E1091="","",IF(Mal!$C$5="","",Mal!$C$5))</f>
        <v>#N/A</v>
      </c>
      <c r="J1091" s="39" t="e">
        <f>IF(AND(J1090="",$H1091=$H1090),"",IF(VLOOKUP($H1091,Mal!$A$9:$H$431,7,0)='Sales Orders'!J1090,"",VLOOKUP($H1091,Mal!$A$9:$H$431,7,0)))</f>
        <v>#N/A</v>
      </c>
      <c r="K1091" s="39" t="e">
        <f>IF(AND(K1090="",$H1091=$H1090),"",IF(VLOOKUP($H1091,Mal!$A$9:$H$431,8,0)='Sales Orders'!K1090,"",VLOOKUP($H1091,Mal!$A$9:$H$431,8,0)))</f>
        <v>#N/A</v>
      </c>
      <c r="L1091" s="39" t="e">
        <f>IF(E1091="","",IF(Mal!$C$6="","",Mal!$C$6))</f>
        <v>#N/A</v>
      </c>
      <c r="M1091" s="39" t="e">
        <f>IF($E1091="",IF(INDEX(Mal!K$9:K$431,COUNTIF($E$108:$F1090,"")-COUNT($H$108:$H1090)+1,0)=M1090,"",INDEX(Mal!K$9:K$431,COUNTIF($E$108:$F1090,"")-COUNT($H$108:$H1090)+1,0)),"")</f>
        <v>#N/A</v>
      </c>
      <c r="N1091" s="39" t="e">
        <f>IF($E1091="",IF(INDEX(Mal!L$9:L$431,COUNTIF($E$108:$F1090,"")-COUNT($H$108:$H1090)+1,0)=N1090,"",INDEX(Mal!L$9:L$431,COUNTIF($E$108:$F1090,"")-COUNT($H$108:$H1090)+1,0)),"")</f>
        <v>#N/A</v>
      </c>
      <c r="O1091" s="39" t="e">
        <f>IF($E1091="",IF(INDEX(Mal!M$9:M$431,COUNTIF($E$108:$F1090,"")-COUNT($H$108:$H1090)+1,0)=O1090,"",INDEX(Mal!M$9:M$431,COUNTIF($E$108:$F1090,"")-COUNT($H$108:$H1090)+1,0)),"")</f>
        <v>#N/A</v>
      </c>
      <c r="P1091" s="39" t="e">
        <f>IF($E1091="",IF(INDEX(Mal!N$9:N$431,COUNTIF($E$108:$F1090,"")-COUNT($H$108:$H1090)+1,0)=P1090,"",INDEX(Mal!N$9:N$431,COUNTIF($E$108:$F1090,"")-COUNT($H$108:$H1090)+1,0)),"")</f>
        <v>#N/A</v>
      </c>
      <c r="Q1091" s="39" t="e">
        <f>IF($E1091="",IF(INDEX(Mal!O$9:O$431,COUNTIF($E$108:$F1090,"")-COUNT($H$108:$H1090)+1,0)=Q1090,"",INDEX(Mal!O$9:O$431,COUNTIF($E$108:$F1090,"")-COUNT($H$108:$H1090)+1,0)),"")</f>
        <v>#N/A</v>
      </c>
      <c r="R1091" s="39" t="e">
        <f>IF($E1091="",IF(INDEX(Mal!P$9:P$431,COUNTIF($E$108:$F1090,"")-COUNT($H$108:$H1090)+1,0)=R1090,"",INDEX(Mal!P$9:P$431,COUNTIF($E$108:$F1090,"")-COUNT($H$108:$H1090)+1,0)),"")</f>
        <v>#N/A</v>
      </c>
      <c r="S1091" s="39" t="e">
        <f>IF($E1091="",IF(INDEX(Mal!Q$9:Q$431,COUNTIF($E$108:$F1090,"")-COUNT($H$108:$H1090)+1,0)=S1090,"",INDEX(Mal!Q$9:Q$431,COUNTIF($E$108:$F1090,"")-COUNT($H$108:$H1090)+1,0)),"")</f>
        <v>#N/A</v>
      </c>
      <c r="T1091" s="39" t="e">
        <f>IF($E1091="",IF(INDEX(Mal!R$9:R$431,COUNTIF($E$108:$F1090,"")-COUNT($H$108:$H1090)+1,0)=T1090,"",INDEX(Mal!R$9:R$431,COUNTIF($E$108:$F1090,"")-COUNT($H$108:$H1090)+1,0)),"")</f>
        <v>#N/A</v>
      </c>
      <c r="U1091" s="39" t="e">
        <f>IF($E1091="",IF(INDEX(Mal!S$9:S$431,COUNTIF($E$108:$F1090,"")-COUNT($H$108:$H1090)+1,0)=U1090,"",INDEX(Mal!S$9:S$431,COUNTIF($E$108:$F1090,"")-COUNT($H$108:$H1090)+1,0)),"")</f>
        <v>#N/A</v>
      </c>
      <c r="V1091" s="39" t="e">
        <f t="shared" si="60"/>
        <v>#N/A</v>
      </c>
      <c r="W1091" s="39" t="e">
        <f>IF(IF(AND(E1091="",F1091=""),INDEX(Mal!I$9:I$431,(COUNT($H$108:$H1091)-COUNTIF($V$108:$V1091,"")),0),"")="","",IF(AND(E1091="",F1091=""),INDEX(Mal!I$9:I$431,(COUNT($H$108:$H1091)-COUNTIF($V$108:$V1091,"")),0),""))</f>
        <v>#N/A</v>
      </c>
      <c r="X1091" s="39" t="e">
        <f>IF($E1091="",IF(INDEX(Mal!J$9:J$431,COUNTIF($E$108:$F1090,"")-COUNT($H$108:$H1090)+1,0)=X1090,"",INDEX(Mal!J$9:J$431,COUNTIF($E$108:$F1090,"")-COUNT($H$108:$H1090)+1,0)),"")</f>
        <v>#N/A</v>
      </c>
      <c r="Y1091" s="39" t="e">
        <f>IF(AND(Y1090="",$H1091=$H1090),"",IF(VLOOKUP($H1091,Mal!$A$9:$T$431,20,0)='Sales Orders'!Y1090,"",VLOOKUP($H1091,Mal!$A$9:$T$431,20,0)))</f>
        <v>#N/A</v>
      </c>
      <c r="Z1091" s="39" t="e">
        <f t="shared" si="61"/>
        <v>#N/A</v>
      </c>
    </row>
    <row r="1092" spans="1:26">
      <c r="A1092" t="str">
        <f>IFERROR(IF(VLOOKUP(H1092,Mal!$A$9:$A$431,1,0),"","END"),"END")</f>
        <v>END</v>
      </c>
      <c r="B1092" s="39" t="e">
        <f>IF($E1092="",IF(INDEX(Mal!$D$9:$D$431,COUNTIF($E$108:$F1091,"")-COUNT($H$108:$H1091)+1,0)=B1091,"",INDEX(Mal!$D$9:$D$431,COUNTIF($E$108:$F1091,"")-COUNT($H$108:$H1091)+1,0)),"")</f>
        <v>#N/A</v>
      </c>
      <c r="C1092" s="39" t="e">
        <f t="shared" si="62"/>
        <v>#N/A</v>
      </c>
      <c r="D1092" s="39" t="e">
        <f>IF($E1092="",IF(INDEX(Mal!$F$9:$F$431,COUNTIF($E$108:$F1091,"")-COUNT($H$108:$H1091)+1,0)=D1091,"",INDEX(Mal!$F$9:$F$431,COUNTIF($E$108:$F1091,"")-COUNT($H$108:$H1091)+1,0)),"")</f>
        <v>#N/A</v>
      </c>
      <c r="E1092" s="39" t="e">
        <f>IF(AND(E1091="",$H1092=$H1091),"",IF(VLOOKUP(H1092,Mal!$A$9:$B$431,2,0)='Sales Orders'!E1091,"",VLOOKUP($H1092,Mal!$A$9:$B$431,2,0)))</f>
        <v>#N/A</v>
      </c>
      <c r="F1092" s="39" t="e">
        <f>IF($E1092="",IF(INDEX(Mal!$C$9:$C$431,COUNTIF($E$108:$F1091,"")-COUNT($H$108:$H1091)+1,0)=F1091,"",INDEX(Mal!$C$9:$C$431,COUNTIF($E$108:$F1091,"")-COUNT($H$108:$H1091)+1,0)),"")</f>
        <v>#N/A</v>
      </c>
      <c r="G1092" s="39" t="e">
        <f t="shared" si="63"/>
        <v>#N/A</v>
      </c>
      <c r="H1092" s="39">
        <f>IF(COUNTIF(Mal!$A$9:$A$431,'Sales Orders'!H1091)+COUNTIFS(Mal!$A$9:$A$431,H1091,Mal!$B$9:$B$431,"&lt;&gt;")+COUNTIFS(Mal!$A$9:$A$431,H1091,Mal!$C$9:$C$431,"&lt;&gt;")=COUNTIF('Sales Orders'!$H$108:H1091,'Sales Orders'!H1091),'Sales Orders'!H1091+1,'Sales Orders'!H1091)</f>
        <v>2</v>
      </c>
      <c r="I1092" s="39" t="e">
        <f>IF(E1092="","",IF(Mal!$C$5="","",Mal!$C$5))</f>
        <v>#N/A</v>
      </c>
      <c r="J1092" s="39" t="e">
        <f>IF(AND(J1091="",$H1092=$H1091),"",IF(VLOOKUP($H1092,Mal!$A$9:$H$431,7,0)='Sales Orders'!J1091,"",VLOOKUP($H1092,Mal!$A$9:$H$431,7,0)))</f>
        <v>#N/A</v>
      </c>
      <c r="K1092" s="39" t="e">
        <f>IF(AND(K1091="",$H1092=$H1091),"",IF(VLOOKUP($H1092,Mal!$A$9:$H$431,8,0)='Sales Orders'!K1091,"",VLOOKUP($H1092,Mal!$A$9:$H$431,8,0)))</f>
        <v>#N/A</v>
      </c>
      <c r="L1092" s="39" t="e">
        <f>IF(E1092="","",IF(Mal!$C$6="","",Mal!$C$6))</f>
        <v>#N/A</v>
      </c>
      <c r="M1092" s="39" t="e">
        <f>IF($E1092="",IF(INDEX(Mal!K$9:K$431,COUNTIF($E$108:$F1091,"")-COUNT($H$108:$H1091)+1,0)=M1091,"",INDEX(Mal!K$9:K$431,COUNTIF($E$108:$F1091,"")-COUNT($H$108:$H1091)+1,0)),"")</f>
        <v>#N/A</v>
      </c>
      <c r="N1092" s="39" t="e">
        <f>IF($E1092="",IF(INDEX(Mal!L$9:L$431,COUNTIF($E$108:$F1091,"")-COUNT($H$108:$H1091)+1,0)=N1091,"",INDEX(Mal!L$9:L$431,COUNTIF($E$108:$F1091,"")-COUNT($H$108:$H1091)+1,0)),"")</f>
        <v>#N/A</v>
      </c>
      <c r="O1092" s="39" t="e">
        <f>IF($E1092="",IF(INDEX(Mal!M$9:M$431,COUNTIF($E$108:$F1091,"")-COUNT($H$108:$H1091)+1,0)=O1091,"",INDEX(Mal!M$9:M$431,COUNTIF($E$108:$F1091,"")-COUNT($H$108:$H1091)+1,0)),"")</f>
        <v>#N/A</v>
      </c>
      <c r="P1092" s="39" t="e">
        <f>IF($E1092="",IF(INDEX(Mal!N$9:N$431,COUNTIF($E$108:$F1091,"")-COUNT($H$108:$H1091)+1,0)=P1091,"",INDEX(Mal!N$9:N$431,COUNTIF($E$108:$F1091,"")-COUNT($H$108:$H1091)+1,0)),"")</f>
        <v>#N/A</v>
      </c>
      <c r="Q1092" s="39" t="e">
        <f>IF($E1092="",IF(INDEX(Mal!O$9:O$431,COUNTIF($E$108:$F1091,"")-COUNT($H$108:$H1091)+1,0)=Q1091,"",INDEX(Mal!O$9:O$431,COUNTIF($E$108:$F1091,"")-COUNT($H$108:$H1091)+1,0)),"")</f>
        <v>#N/A</v>
      </c>
      <c r="R1092" s="39" t="e">
        <f>IF($E1092="",IF(INDEX(Mal!P$9:P$431,COUNTIF($E$108:$F1091,"")-COUNT($H$108:$H1091)+1,0)=R1091,"",INDEX(Mal!P$9:P$431,COUNTIF($E$108:$F1091,"")-COUNT($H$108:$H1091)+1,0)),"")</f>
        <v>#N/A</v>
      </c>
      <c r="S1092" s="39" t="e">
        <f>IF($E1092="",IF(INDEX(Mal!Q$9:Q$431,COUNTIF($E$108:$F1091,"")-COUNT($H$108:$H1091)+1,0)=S1091,"",INDEX(Mal!Q$9:Q$431,COUNTIF($E$108:$F1091,"")-COUNT($H$108:$H1091)+1,0)),"")</f>
        <v>#N/A</v>
      </c>
      <c r="T1092" s="39" t="e">
        <f>IF($E1092="",IF(INDEX(Mal!R$9:R$431,COUNTIF($E$108:$F1091,"")-COUNT($H$108:$H1091)+1,0)=T1091,"",INDEX(Mal!R$9:R$431,COUNTIF($E$108:$F1091,"")-COUNT($H$108:$H1091)+1,0)),"")</f>
        <v>#N/A</v>
      </c>
      <c r="U1092" s="39" t="e">
        <f>IF($E1092="",IF(INDEX(Mal!S$9:S$431,COUNTIF($E$108:$F1091,"")-COUNT($H$108:$H1091)+1,0)=U1091,"",INDEX(Mal!S$9:S$431,COUNTIF($E$108:$F1091,"")-COUNT($H$108:$H1091)+1,0)),"")</f>
        <v>#N/A</v>
      </c>
      <c r="V1092" s="39" t="e">
        <f t="shared" si="60"/>
        <v>#N/A</v>
      </c>
      <c r="W1092" s="39" t="e">
        <f>IF(IF(AND(E1092="",F1092=""),INDEX(Mal!I$9:I$431,(COUNT($H$108:$H1092)-COUNTIF($V$108:$V1092,"")),0),"")="","",IF(AND(E1092="",F1092=""),INDEX(Mal!I$9:I$431,(COUNT($H$108:$H1092)-COUNTIF($V$108:$V1092,"")),0),""))</f>
        <v>#N/A</v>
      </c>
      <c r="X1092" s="39" t="e">
        <f>IF($E1092="",IF(INDEX(Mal!J$9:J$431,COUNTIF($E$108:$F1091,"")-COUNT($H$108:$H1091)+1,0)=X1091,"",INDEX(Mal!J$9:J$431,COUNTIF($E$108:$F1091,"")-COUNT($H$108:$H1091)+1,0)),"")</f>
        <v>#N/A</v>
      </c>
      <c r="Y1092" s="39" t="e">
        <f>IF(AND(Y1091="",$H1092=$H1091),"",IF(VLOOKUP($H1092,Mal!$A$9:$T$431,20,0)='Sales Orders'!Y1091,"",VLOOKUP($H1092,Mal!$A$9:$T$431,20,0)))</f>
        <v>#N/A</v>
      </c>
      <c r="Z1092" s="39" t="e">
        <f t="shared" si="61"/>
        <v>#N/A</v>
      </c>
    </row>
    <row r="1093" spans="1:26">
      <c r="A1093" t="str">
        <f>IFERROR(IF(VLOOKUP(H1093,Mal!$A$9:$A$431,1,0),"","END"),"END")</f>
        <v>END</v>
      </c>
      <c r="B1093" s="39" t="e">
        <f>IF($E1093="",IF(INDEX(Mal!$D$9:$D$431,COUNTIF($E$108:$F1092,"")-COUNT($H$108:$H1092)+1,0)=B1092,"",INDEX(Mal!$D$9:$D$431,COUNTIF($E$108:$F1092,"")-COUNT($H$108:$H1092)+1,0)),"")</f>
        <v>#N/A</v>
      </c>
      <c r="C1093" s="39" t="e">
        <f t="shared" si="62"/>
        <v>#N/A</v>
      </c>
      <c r="D1093" s="39" t="e">
        <f>IF($E1093="",IF(INDEX(Mal!$F$9:$F$431,COUNTIF($E$108:$F1092,"")-COUNT($H$108:$H1092)+1,0)=D1092,"",INDEX(Mal!$F$9:$F$431,COUNTIF($E$108:$F1092,"")-COUNT($H$108:$H1092)+1,0)),"")</f>
        <v>#N/A</v>
      </c>
      <c r="E1093" s="39" t="e">
        <f>IF(AND(E1092="",$H1093=$H1092),"",IF(VLOOKUP(H1093,Mal!$A$9:$B$431,2,0)='Sales Orders'!E1092,"",VLOOKUP($H1093,Mal!$A$9:$B$431,2,0)))</f>
        <v>#N/A</v>
      </c>
      <c r="F1093" s="39" t="e">
        <f>IF($E1093="",IF(INDEX(Mal!$C$9:$C$431,COUNTIF($E$108:$F1092,"")-COUNT($H$108:$H1092)+1,0)=F1092,"",INDEX(Mal!$C$9:$C$431,COUNTIF($E$108:$F1092,"")-COUNT($H$108:$H1092)+1,0)),"")</f>
        <v>#N/A</v>
      </c>
      <c r="G1093" s="39" t="e">
        <f t="shared" si="63"/>
        <v>#N/A</v>
      </c>
      <c r="H1093" s="39">
        <f>IF(COUNTIF(Mal!$A$9:$A$431,'Sales Orders'!H1092)+COUNTIFS(Mal!$A$9:$A$431,H1092,Mal!$B$9:$B$431,"&lt;&gt;")+COUNTIFS(Mal!$A$9:$A$431,H1092,Mal!$C$9:$C$431,"&lt;&gt;")=COUNTIF('Sales Orders'!$H$108:H1092,'Sales Orders'!H1092),'Sales Orders'!H1092+1,'Sales Orders'!H1092)</f>
        <v>2</v>
      </c>
      <c r="I1093" s="39" t="e">
        <f>IF(E1093="","",IF(Mal!$C$5="","",Mal!$C$5))</f>
        <v>#N/A</v>
      </c>
      <c r="J1093" s="39" t="e">
        <f>IF(AND(J1092="",$H1093=$H1092),"",IF(VLOOKUP($H1093,Mal!$A$9:$H$431,7,0)='Sales Orders'!J1092,"",VLOOKUP($H1093,Mal!$A$9:$H$431,7,0)))</f>
        <v>#N/A</v>
      </c>
      <c r="K1093" s="39" t="e">
        <f>IF(AND(K1092="",$H1093=$H1092),"",IF(VLOOKUP($H1093,Mal!$A$9:$H$431,8,0)='Sales Orders'!K1092,"",VLOOKUP($H1093,Mal!$A$9:$H$431,8,0)))</f>
        <v>#N/A</v>
      </c>
      <c r="L1093" s="39" t="e">
        <f>IF(E1093="","",IF(Mal!$C$6="","",Mal!$C$6))</f>
        <v>#N/A</v>
      </c>
      <c r="M1093" s="39" t="e">
        <f>IF($E1093="",IF(INDEX(Mal!K$9:K$431,COUNTIF($E$108:$F1092,"")-COUNT($H$108:$H1092)+1,0)=M1092,"",INDEX(Mal!K$9:K$431,COUNTIF($E$108:$F1092,"")-COUNT($H$108:$H1092)+1,0)),"")</f>
        <v>#N/A</v>
      </c>
      <c r="N1093" s="39" t="e">
        <f>IF($E1093="",IF(INDEX(Mal!L$9:L$431,COUNTIF($E$108:$F1092,"")-COUNT($H$108:$H1092)+1,0)=N1092,"",INDEX(Mal!L$9:L$431,COUNTIF($E$108:$F1092,"")-COUNT($H$108:$H1092)+1,0)),"")</f>
        <v>#N/A</v>
      </c>
      <c r="O1093" s="39" t="e">
        <f>IF($E1093="",IF(INDEX(Mal!M$9:M$431,COUNTIF($E$108:$F1092,"")-COUNT($H$108:$H1092)+1,0)=O1092,"",INDEX(Mal!M$9:M$431,COUNTIF($E$108:$F1092,"")-COUNT($H$108:$H1092)+1,0)),"")</f>
        <v>#N/A</v>
      </c>
      <c r="P1093" s="39" t="e">
        <f>IF($E1093="",IF(INDEX(Mal!N$9:N$431,COUNTIF($E$108:$F1092,"")-COUNT($H$108:$H1092)+1,0)=P1092,"",INDEX(Mal!N$9:N$431,COUNTIF($E$108:$F1092,"")-COUNT($H$108:$H1092)+1,0)),"")</f>
        <v>#N/A</v>
      </c>
      <c r="Q1093" s="39" t="e">
        <f>IF($E1093="",IF(INDEX(Mal!O$9:O$431,COUNTIF($E$108:$F1092,"")-COUNT($H$108:$H1092)+1,0)=Q1092,"",INDEX(Mal!O$9:O$431,COUNTIF($E$108:$F1092,"")-COUNT($H$108:$H1092)+1,0)),"")</f>
        <v>#N/A</v>
      </c>
      <c r="R1093" s="39" t="e">
        <f>IF($E1093="",IF(INDEX(Mal!P$9:P$431,COUNTIF($E$108:$F1092,"")-COUNT($H$108:$H1092)+1,0)=R1092,"",INDEX(Mal!P$9:P$431,COUNTIF($E$108:$F1092,"")-COUNT($H$108:$H1092)+1,0)),"")</f>
        <v>#N/A</v>
      </c>
      <c r="S1093" s="39" t="e">
        <f>IF($E1093="",IF(INDEX(Mal!Q$9:Q$431,COUNTIF($E$108:$F1092,"")-COUNT($H$108:$H1092)+1,0)=S1092,"",INDEX(Mal!Q$9:Q$431,COUNTIF($E$108:$F1092,"")-COUNT($H$108:$H1092)+1,0)),"")</f>
        <v>#N/A</v>
      </c>
      <c r="T1093" s="39" t="e">
        <f>IF($E1093="",IF(INDEX(Mal!R$9:R$431,COUNTIF($E$108:$F1092,"")-COUNT($H$108:$H1092)+1,0)=T1092,"",INDEX(Mal!R$9:R$431,COUNTIF($E$108:$F1092,"")-COUNT($H$108:$H1092)+1,0)),"")</f>
        <v>#N/A</v>
      </c>
      <c r="U1093" s="39" t="e">
        <f>IF($E1093="",IF(INDEX(Mal!S$9:S$431,COUNTIF($E$108:$F1092,"")-COUNT($H$108:$H1092)+1,0)=U1092,"",INDEX(Mal!S$9:S$431,COUNTIF($E$108:$F1092,"")-COUNT($H$108:$H1092)+1,0)),"")</f>
        <v>#N/A</v>
      </c>
      <c r="V1093" s="39" t="e">
        <f t="shared" si="60"/>
        <v>#N/A</v>
      </c>
      <c r="W1093" s="39" t="e">
        <f>IF(IF(AND(E1093="",F1093=""),INDEX(Mal!I$9:I$431,(COUNT($H$108:$H1093)-COUNTIF($V$108:$V1093,"")),0),"")="","",IF(AND(E1093="",F1093=""),INDEX(Mal!I$9:I$431,(COUNT($H$108:$H1093)-COUNTIF($V$108:$V1093,"")),0),""))</f>
        <v>#N/A</v>
      </c>
      <c r="X1093" s="39" t="e">
        <f>IF($E1093="",IF(INDEX(Mal!J$9:J$431,COUNTIF($E$108:$F1092,"")-COUNT($H$108:$H1092)+1,0)=X1092,"",INDEX(Mal!J$9:J$431,COUNTIF($E$108:$F1092,"")-COUNT($H$108:$H1092)+1,0)),"")</f>
        <v>#N/A</v>
      </c>
      <c r="Y1093" s="39" t="e">
        <f>IF(AND(Y1092="",$H1093=$H1092),"",IF(VLOOKUP($H1093,Mal!$A$9:$T$431,20,0)='Sales Orders'!Y1092,"",VLOOKUP($H1093,Mal!$A$9:$T$431,20,0)))</f>
        <v>#N/A</v>
      </c>
      <c r="Z1093" s="39" t="e">
        <f t="shared" si="61"/>
        <v>#N/A</v>
      </c>
    </row>
    <row r="1094" spans="1:26">
      <c r="A1094" t="str">
        <f>IFERROR(IF(VLOOKUP(H1094,Mal!$A$9:$A$431,1,0),"","END"),"END")</f>
        <v>END</v>
      </c>
      <c r="B1094" s="39" t="e">
        <f>IF($E1094="",IF(INDEX(Mal!$D$9:$D$431,COUNTIF($E$108:$F1093,"")-COUNT($H$108:$H1093)+1,0)=B1093,"",INDEX(Mal!$D$9:$D$431,COUNTIF($E$108:$F1093,"")-COUNT($H$108:$H1093)+1,0)),"")</f>
        <v>#N/A</v>
      </c>
      <c r="C1094" s="39" t="e">
        <f t="shared" si="62"/>
        <v>#N/A</v>
      </c>
      <c r="D1094" s="39" t="e">
        <f>IF($E1094="",IF(INDEX(Mal!$F$9:$F$431,COUNTIF($E$108:$F1093,"")-COUNT($H$108:$H1093)+1,0)=D1093,"",INDEX(Mal!$F$9:$F$431,COUNTIF($E$108:$F1093,"")-COUNT($H$108:$H1093)+1,0)),"")</f>
        <v>#N/A</v>
      </c>
      <c r="E1094" s="39" t="e">
        <f>IF(AND(E1093="",$H1094=$H1093),"",IF(VLOOKUP(H1094,Mal!$A$9:$B$431,2,0)='Sales Orders'!E1093,"",VLOOKUP($H1094,Mal!$A$9:$B$431,2,0)))</f>
        <v>#N/A</v>
      </c>
      <c r="F1094" s="39" t="e">
        <f>IF($E1094="",IF(INDEX(Mal!$C$9:$C$431,COUNTIF($E$108:$F1093,"")-COUNT($H$108:$H1093)+1,0)=F1093,"",INDEX(Mal!$C$9:$C$431,COUNTIF($E$108:$F1093,"")-COUNT($H$108:$H1093)+1,0)),"")</f>
        <v>#N/A</v>
      </c>
      <c r="G1094" s="39" t="e">
        <f t="shared" si="63"/>
        <v>#N/A</v>
      </c>
      <c r="H1094" s="39">
        <f>IF(COUNTIF(Mal!$A$9:$A$431,'Sales Orders'!H1093)+COUNTIFS(Mal!$A$9:$A$431,H1093,Mal!$B$9:$B$431,"&lt;&gt;")+COUNTIFS(Mal!$A$9:$A$431,H1093,Mal!$C$9:$C$431,"&lt;&gt;")=COUNTIF('Sales Orders'!$H$108:H1093,'Sales Orders'!H1093),'Sales Orders'!H1093+1,'Sales Orders'!H1093)</f>
        <v>2</v>
      </c>
      <c r="I1094" s="39" t="e">
        <f>IF(E1094="","",IF(Mal!$C$5="","",Mal!$C$5))</f>
        <v>#N/A</v>
      </c>
      <c r="J1094" s="39" t="e">
        <f>IF(AND(J1093="",$H1094=$H1093),"",IF(VLOOKUP($H1094,Mal!$A$9:$H$431,7,0)='Sales Orders'!J1093,"",VLOOKUP($H1094,Mal!$A$9:$H$431,7,0)))</f>
        <v>#N/A</v>
      </c>
      <c r="K1094" s="39" t="e">
        <f>IF(AND(K1093="",$H1094=$H1093),"",IF(VLOOKUP($H1094,Mal!$A$9:$H$431,8,0)='Sales Orders'!K1093,"",VLOOKUP($H1094,Mal!$A$9:$H$431,8,0)))</f>
        <v>#N/A</v>
      </c>
      <c r="L1094" s="39" t="e">
        <f>IF(E1094="","",IF(Mal!$C$6="","",Mal!$C$6))</f>
        <v>#N/A</v>
      </c>
      <c r="M1094" s="39" t="e">
        <f>IF($E1094="",IF(INDEX(Mal!K$9:K$431,COUNTIF($E$108:$F1093,"")-COUNT($H$108:$H1093)+1,0)=M1093,"",INDEX(Mal!K$9:K$431,COUNTIF($E$108:$F1093,"")-COUNT($H$108:$H1093)+1,0)),"")</f>
        <v>#N/A</v>
      </c>
      <c r="N1094" s="39" t="e">
        <f>IF($E1094="",IF(INDEX(Mal!L$9:L$431,COUNTIF($E$108:$F1093,"")-COUNT($H$108:$H1093)+1,0)=N1093,"",INDEX(Mal!L$9:L$431,COUNTIF($E$108:$F1093,"")-COUNT($H$108:$H1093)+1,0)),"")</f>
        <v>#N/A</v>
      </c>
      <c r="O1094" s="39" t="e">
        <f>IF($E1094="",IF(INDEX(Mal!M$9:M$431,COUNTIF($E$108:$F1093,"")-COUNT($H$108:$H1093)+1,0)=O1093,"",INDEX(Mal!M$9:M$431,COUNTIF($E$108:$F1093,"")-COUNT($H$108:$H1093)+1,0)),"")</f>
        <v>#N/A</v>
      </c>
      <c r="P1094" s="39" t="e">
        <f>IF($E1094="",IF(INDEX(Mal!N$9:N$431,COUNTIF($E$108:$F1093,"")-COUNT($H$108:$H1093)+1,0)=P1093,"",INDEX(Mal!N$9:N$431,COUNTIF($E$108:$F1093,"")-COUNT($H$108:$H1093)+1,0)),"")</f>
        <v>#N/A</v>
      </c>
      <c r="Q1094" s="39" t="e">
        <f>IF($E1094="",IF(INDEX(Mal!O$9:O$431,COUNTIF($E$108:$F1093,"")-COUNT($H$108:$H1093)+1,0)=Q1093,"",INDEX(Mal!O$9:O$431,COUNTIF($E$108:$F1093,"")-COUNT($H$108:$H1093)+1,0)),"")</f>
        <v>#N/A</v>
      </c>
      <c r="R1094" s="39" t="e">
        <f>IF($E1094="",IF(INDEX(Mal!P$9:P$431,COUNTIF($E$108:$F1093,"")-COUNT($H$108:$H1093)+1,0)=R1093,"",INDEX(Mal!P$9:P$431,COUNTIF($E$108:$F1093,"")-COUNT($H$108:$H1093)+1,0)),"")</f>
        <v>#N/A</v>
      </c>
      <c r="S1094" s="39" t="e">
        <f>IF($E1094="",IF(INDEX(Mal!Q$9:Q$431,COUNTIF($E$108:$F1093,"")-COUNT($H$108:$H1093)+1,0)=S1093,"",INDEX(Mal!Q$9:Q$431,COUNTIF($E$108:$F1093,"")-COUNT($H$108:$H1093)+1,0)),"")</f>
        <v>#N/A</v>
      </c>
      <c r="T1094" s="39" t="e">
        <f>IF($E1094="",IF(INDEX(Mal!R$9:R$431,COUNTIF($E$108:$F1093,"")-COUNT($H$108:$H1093)+1,0)=T1093,"",INDEX(Mal!R$9:R$431,COUNTIF($E$108:$F1093,"")-COUNT($H$108:$H1093)+1,0)),"")</f>
        <v>#N/A</v>
      </c>
      <c r="U1094" s="39" t="e">
        <f>IF($E1094="",IF(INDEX(Mal!S$9:S$431,COUNTIF($E$108:$F1093,"")-COUNT($H$108:$H1093)+1,0)=U1093,"",INDEX(Mal!S$9:S$431,COUNTIF($E$108:$F1093,"")-COUNT($H$108:$H1093)+1,0)),"")</f>
        <v>#N/A</v>
      </c>
      <c r="V1094" s="39" t="e">
        <f t="shared" si="60"/>
        <v>#N/A</v>
      </c>
      <c r="W1094" s="39" t="e">
        <f>IF(IF(AND(E1094="",F1094=""),INDEX(Mal!I$9:I$431,(COUNT($H$108:$H1094)-COUNTIF($V$108:$V1094,"")),0),"")="","",IF(AND(E1094="",F1094=""),INDEX(Mal!I$9:I$431,(COUNT($H$108:$H1094)-COUNTIF($V$108:$V1094,"")),0),""))</f>
        <v>#N/A</v>
      </c>
      <c r="X1094" s="39" t="e">
        <f>IF($E1094="",IF(INDEX(Mal!J$9:J$431,COUNTIF($E$108:$F1093,"")-COUNT($H$108:$H1093)+1,0)=X1093,"",INDEX(Mal!J$9:J$431,COUNTIF($E$108:$F1093,"")-COUNT($H$108:$H1093)+1,0)),"")</f>
        <v>#N/A</v>
      </c>
      <c r="Y1094" s="39" t="e">
        <f>IF(AND(Y1093="",$H1094=$H1093),"",IF(VLOOKUP($H1094,Mal!$A$9:$T$431,20,0)='Sales Orders'!Y1093,"",VLOOKUP($H1094,Mal!$A$9:$T$431,20,0)))</f>
        <v>#N/A</v>
      </c>
      <c r="Z1094" s="39" t="e">
        <f t="shared" si="61"/>
        <v>#N/A</v>
      </c>
    </row>
    <row r="1095" spans="1:26">
      <c r="A1095" t="str">
        <f>IFERROR(IF(VLOOKUP(H1095,Mal!$A$9:$A$431,1,0),"","END"),"END")</f>
        <v>END</v>
      </c>
      <c r="B1095" s="39" t="e">
        <f>IF($E1095="",IF(INDEX(Mal!$D$9:$D$431,COUNTIF($E$108:$F1094,"")-COUNT($H$108:$H1094)+1,0)=B1094,"",INDEX(Mal!$D$9:$D$431,COUNTIF($E$108:$F1094,"")-COUNT($H$108:$H1094)+1,0)),"")</f>
        <v>#N/A</v>
      </c>
      <c r="C1095" s="39" t="e">
        <f t="shared" si="62"/>
        <v>#N/A</v>
      </c>
      <c r="D1095" s="39" t="e">
        <f>IF($E1095="",IF(INDEX(Mal!$F$9:$F$431,COUNTIF($E$108:$F1094,"")-COUNT($H$108:$H1094)+1,0)=D1094,"",INDEX(Mal!$F$9:$F$431,COUNTIF($E$108:$F1094,"")-COUNT($H$108:$H1094)+1,0)),"")</f>
        <v>#N/A</v>
      </c>
      <c r="E1095" s="39" t="e">
        <f>IF(AND(E1094="",$H1095=$H1094),"",IF(VLOOKUP(H1095,Mal!$A$9:$B$431,2,0)='Sales Orders'!E1094,"",VLOOKUP($H1095,Mal!$A$9:$B$431,2,0)))</f>
        <v>#N/A</v>
      </c>
      <c r="F1095" s="39" t="e">
        <f>IF($E1095="",IF(INDEX(Mal!$C$9:$C$431,COUNTIF($E$108:$F1094,"")-COUNT($H$108:$H1094)+1,0)=F1094,"",INDEX(Mal!$C$9:$C$431,COUNTIF($E$108:$F1094,"")-COUNT($H$108:$H1094)+1,0)),"")</f>
        <v>#N/A</v>
      </c>
      <c r="G1095" s="39" t="e">
        <f t="shared" si="63"/>
        <v>#N/A</v>
      </c>
      <c r="H1095" s="39">
        <f>IF(COUNTIF(Mal!$A$9:$A$431,'Sales Orders'!H1094)+COUNTIFS(Mal!$A$9:$A$431,H1094,Mal!$B$9:$B$431,"&lt;&gt;")+COUNTIFS(Mal!$A$9:$A$431,H1094,Mal!$C$9:$C$431,"&lt;&gt;")=COUNTIF('Sales Orders'!$H$108:H1094,'Sales Orders'!H1094),'Sales Orders'!H1094+1,'Sales Orders'!H1094)</f>
        <v>2</v>
      </c>
      <c r="I1095" s="39" t="e">
        <f>IF(E1095="","",IF(Mal!$C$5="","",Mal!$C$5))</f>
        <v>#N/A</v>
      </c>
      <c r="J1095" s="39" t="e">
        <f>IF(AND(J1094="",$H1095=$H1094),"",IF(VLOOKUP($H1095,Mal!$A$9:$H$431,7,0)='Sales Orders'!J1094,"",VLOOKUP($H1095,Mal!$A$9:$H$431,7,0)))</f>
        <v>#N/A</v>
      </c>
      <c r="K1095" s="39" t="e">
        <f>IF(AND(K1094="",$H1095=$H1094),"",IF(VLOOKUP($H1095,Mal!$A$9:$H$431,8,0)='Sales Orders'!K1094,"",VLOOKUP($H1095,Mal!$A$9:$H$431,8,0)))</f>
        <v>#N/A</v>
      </c>
      <c r="L1095" s="39" t="e">
        <f>IF(E1095="","",IF(Mal!$C$6="","",Mal!$C$6))</f>
        <v>#N/A</v>
      </c>
      <c r="M1095" s="39" t="e">
        <f>IF($E1095="",IF(INDEX(Mal!K$9:K$431,COUNTIF($E$108:$F1094,"")-COUNT($H$108:$H1094)+1,0)=M1094,"",INDEX(Mal!K$9:K$431,COUNTIF($E$108:$F1094,"")-COUNT($H$108:$H1094)+1,0)),"")</f>
        <v>#N/A</v>
      </c>
      <c r="N1095" s="39" t="e">
        <f>IF($E1095="",IF(INDEX(Mal!L$9:L$431,COUNTIF($E$108:$F1094,"")-COUNT($H$108:$H1094)+1,0)=N1094,"",INDEX(Mal!L$9:L$431,COUNTIF($E$108:$F1094,"")-COUNT($H$108:$H1094)+1,0)),"")</f>
        <v>#N/A</v>
      </c>
      <c r="O1095" s="39" t="e">
        <f>IF($E1095="",IF(INDEX(Mal!M$9:M$431,COUNTIF($E$108:$F1094,"")-COUNT($H$108:$H1094)+1,0)=O1094,"",INDEX(Mal!M$9:M$431,COUNTIF($E$108:$F1094,"")-COUNT($H$108:$H1094)+1,0)),"")</f>
        <v>#N/A</v>
      </c>
      <c r="P1095" s="39" t="e">
        <f>IF($E1095="",IF(INDEX(Mal!N$9:N$431,COUNTIF($E$108:$F1094,"")-COUNT($H$108:$H1094)+1,0)=P1094,"",INDEX(Mal!N$9:N$431,COUNTIF($E$108:$F1094,"")-COUNT($H$108:$H1094)+1,0)),"")</f>
        <v>#N/A</v>
      </c>
      <c r="Q1095" s="39" t="e">
        <f>IF($E1095="",IF(INDEX(Mal!O$9:O$431,COUNTIF($E$108:$F1094,"")-COUNT($H$108:$H1094)+1,0)=Q1094,"",INDEX(Mal!O$9:O$431,COUNTIF($E$108:$F1094,"")-COUNT($H$108:$H1094)+1,0)),"")</f>
        <v>#N/A</v>
      </c>
      <c r="R1095" s="39" t="e">
        <f>IF($E1095="",IF(INDEX(Mal!P$9:P$431,COUNTIF($E$108:$F1094,"")-COUNT($H$108:$H1094)+1,0)=R1094,"",INDEX(Mal!P$9:P$431,COUNTIF($E$108:$F1094,"")-COUNT($H$108:$H1094)+1,0)),"")</f>
        <v>#N/A</v>
      </c>
      <c r="S1095" s="39" t="e">
        <f>IF($E1095="",IF(INDEX(Mal!Q$9:Q$431,COUNTIF($E$108:$F1094,"")-COUNT($H$108:$H1094)+1,0)=S1094,"",INDEX(Mal!Q$9:Q$431,COUNTIF($E$108:$F1094,"")-COUNT($H$108:$H1094)+1,0)),"")</f>
        <v>#N/A</v>
      </c>
      <c r="T1095" s="39" t="e">
        <f>IF($E1095="",IF(INDEX(Mal!R$9:R$431,COUNTIF($E$108:$F1094,"")-COUNT($H$108:$H1094)+1,0)=T1094,"",INDEX(Mal!R$9:R$431,COUNTIF($E$108:$F1094,"")-COUNT($H$108:$H1094)+1,0)),"")</f>
        <v>#N/A</v>
      </c>
      <c r="U1095" s="39" t="e">
        <f>IF($E1095="",IF(INDEX(Mal!S$9:S$431,COUNTIF($E$108:$F1094,"")-COUNT($H$108:$H1094)+1,0)=U1094,"",INDEX(Mal!S$9:S$431,COUNTIF($E$108:$F1094,"")-COUNT($H$108:$H1094)+1,0)),"")</f>
        <v>#N/A</v>
      </c>
      <c r="V1095" s="39" t="e">
        <f t="shared" si="60"/>
        <v>#N/A</v>
      </c>
      <c r="W1095" s="39" t="e">
        <f>IF(IF(AND(E1095="",F1095=""),INDEX(Mal!I$9:I$431,(COUNT($H$108:$H1095)-COUNTIF($V$108:$V1095,"")),0),"")="","",IF(AND(E1095="",F1095=""),INDEX(Mal!I$9:I$431,(COUNT($H$108:$H1095)-COUNTIF($V$108:$V1095,"")),0),""))</f>
        <v>#N/A</v>
      </c>
      <c r="X1095" s="39" t="e">
        <f>IF($E1095="",IF(INDEX(Mal!J$9:J$431,COUNTIF($E$108:$F1094,"")-COUNT($H$108:$H1094)+1,0)=X1094,"",INDEX(Mal!J$9:J$431,COUNTIF($E$108:$F1094,"")-COUNT($H$108:$H1094)+1,0)),"")</f>
        <v>#N/A</v>
      </c>
      <c r="Y1095" s="39" t="e">
        <f>IF(AND(Y1094="",$H1095=$H1094),"",IF(VLOOKUP($H1095,Mal!$A$9:$T$431,20,0)='Sales Orders'!Y1094,"",VLOOKUP($H1095,Mal!$A$9:$T$431,20,0)))</f>
        <v>#N/A</v>
      </c>
      <c r="Z1095" s="39" t="e">
        <f t="shared" si="61"/>
        <v>#N/A</v>
      </c>
    </row>
    <row r="1096" spans="1:26">
      <c r="A1096" t="str">
        <f>IFERROR(IF(VLOOKUP(H1096,Mal!$A$9:$A$431,1,0),"","END"),"END")</f>
        <v>END</v>
      </c>
      <c r="B1096" s="39" t="e">
        <f>IF($E1096="",IF(INDEX(Mal!$D$9:$D$431,COUNTIF($E$108:$F1095,"")-COUNT($H$108:$H1095)+1,0)=B1095,"",INDEX(Mal!$D$9:$D$431,COUNTIF($E$108:$F1095,"")-COUNT($H$108:$H1095)+1,0)),"")</f>
        <v>#N/A</v>
      </c>
      <c r="C1096" s="39" t="e">
        <f t="shared" si="62"/>
        <v>#N/A</v>
      </c>
      <c r="D1096" s="39" t="e">
        <f>IF($E1096="",IF(INDEX(Mal!$F$9:$F$431,COUNTIF($E$108:$F1095,"")-COUNT($H$108:$H1095)+1,0)=D1095,"",INDEX(Mal!$F$9:$F$431,COUNTIF($E$108:$F1095,"")-COUNT($H$108:$H1095)+1,0)),"")</f>
        <v>#N/A</v>
      </c>
      <c r="E1096" s="39" t="e">
        <f>IF(AND(E1095="",$H1096=$H1095),"",IF(VLOOKUP(H1096,Mal!$A$9:$B$431,2,0)='Sales Orders'!E1095,"",VLOOKUP($H1096,Mal!$A$9:$B$431,2,0)))</f>
        <v>#N/A</v>
      </c>
      <c r="F1096" s="39" t="e">
        <f>IF($E1096="",IF(INDEX(Mal!$C$9:$C$431,COUNTIF($E$108:$F1095,"")-COUNT($H$108:$H1095)+1,0)=F1095,"",INDEX(Mal!$C$9:$C$431,COUNTIF($E$108:$F1095,"")-COUNT($H$108:$H1095)+1,0)),"")</f>
        <v>#N/A</v>
      </c>
      <c r="G1096" s="39" t="e">
        <f t="shared" si="63"/>
        <v>#N/A</v>
      </c>
      <c r="H1096" s="39">
        <f>IF(COUNTIF(Mal!$A$9:$A$431,'Sales Orders'!H1095)+COUNTIFS(Mal!$A$9:$A$431,H1095,Mal!$B$9:$B$431,"&lt;&gt;")+COUNTIFS(Mal!$A$9:$A$431,H1095,Mal!$C$9:$C$431,"&lt;&gt;")=COUNTIF('Sales Orders'!$H$108:H1095,'Sales Orders'!H1095),'Sales Orders'!H1095+1,'Sales Orders'!H1095)</f>
        <v>2</v>
      </c>
      <c r="I1096" s="39" t="e">
        <f>IF(E1096="","",IF(Mal!$C$5="","",Mal!$C$5))</f>
        <v>#N/A</v>
      </c>
      <c r="J1096" s="39" t="e">
        <f>IF(AND(J1095="",$H1096=$H1095),"",IF(VLOOKUP($H1096,Mal!$A$9:$H$431,7,0)='Sales Orders'!J1095,"",VLOOKUP($H1096,Mal!$A$9:$H$431,7,0)))</f>
        <v>#N/A</v>
      </c>
      <c r="K1096" s="39" t="e">
        <f>IF(AND(K1095="",$H1096=$H1095),"",IF(VLOOKUP($H1096,Mal!$A$9:$H$431,8,0)='Sales Orders'!K1095,"",VLOOKUP($H1096,Mal!$A$9:$H$431,8,0)))</f>
        <v>#N/A</v>
      </c>
      <c r="L1096" s="39" t="e">
        <f>IF(E1096="","",IF(Mal!$C$6="","",Mal!$C$6))</f>
        <v>#N/A</v>
      </c>
      <c r="M1096" s="39" t="e">
        <f>IF($E1096="",IF(INDEX(Mal!K$9:K$431,COUNTIF($E$108:$F1095,"")-COUNT($H$108:$H1095)+1,0)=M1095,"",INDEX(Mal!K$9:K$431,COUNTIF($E$108:$F1095,"")-COUNT($H$108:$H1095)+1,0)),"")</f>
        <v>#N/A</v>
      </c>
      <c r="N1096" s="39" t="e">
        <f>IF($E1096="",IF(INDEX(Mal!L$9:L$431,COUNTIF($E$108:$F1095,"")-COUNT($H$108:$H1095)+1,0)=N1095,"",INDEX(Mal!L$9:L$431,COUNTIF($E$108:$F1095,"")-COUNT($H$108:$H1095)+1,0)),"")</f>
        <v>#N/A</v>
      </c>
      <c r="O1096" s="39" t="e">
        <f>IF($E1096="",IF(INDEX(Mal!M$9:M$431,COUNTIF($E$108:$F1095,"")-COUNT($H$108:$H1095)+1,0)=O1095,"",INDEX(Mal!M$9:M$431,COUNTIF($E$108:$F1095,"")-COUNT($H$108:$H1095)+1,0)),"")</f>
        <v>#N/A</v>
      </c>
      <c r="P1096" s="39" t="e">
        <f>IF($E1096="",IF(INDEX(Mal!N$9:N$431,COUNTIF($E$108:$F1095,"")-COUNT($H$108:$H1095)+1,0)=P1095,"",INDEX(Mal!N$9:N$431,COUNTIF($E$108:$F1095,"")-COUNT($H$108:$H1095)+1,0)),"")</f>
        <v>#N/A</v>
      </c>
      <c r="Q1096" s="39" t="e">
        <f>IF($E1096="",IF(INDEX(Mal!O$9:O$431,COUNTIF($E$108:$F1095,"")-COUNT($H$108:$H1095)+1,0)=Q1095,"",INDEX(Mal!O$9:O$431,COUNTIF($E$108:$F1095,"")-COUNT($H$108:$H1095)+1,0)),"")</f>
        <v>#N/A</v>
      </c>
      <c r="R1096" s="39" t="e">
        <f>IF($E1096="",IF(INDEX(Mal!P$9:P$431,COUNTIF($E$108:$F1095,"")-COUNT($H$108:$H1095)+1,0)=R1095,"",INDEX(Mal!P$9:P$431,COUNTIF($E$108:$F1095,"")-COUNT($H$108:$H1095)+1,0)),"")</f>
        <v>#N/A</v>
      </c>
      <c r="S1096" s="39" t="e">
        <f>IF($E1096="",IF(INDEX(Mal!Q$9:Q$431,COUNTIF($E$108:$F1095,"")-COUNT($H$108:$H1095)+1,0)=S1095,"",INDEX(Mal!Q$9:Q$431,COUNTIF($E$108:$F1095,"")-COUNT($H$108:$H1095)+1,0)),"")</f>
        <v>#N/A</v>
      </c>
      <c r="T1096" s="39" t="e">
        <f>IF($E1096="",IF(INDEX(Mal!R$9:R$431,COUNTIF($E$108:$F1095,"")-COUNT($H$108:$H1095)+1,0)=T1095,"",INDEX(Mal!R$9:R$431,COUNTIF($E$108:$F1095,"")-COUNT($H$108:$H1095)+1,0)),"")</f>
        <v>#N/A</v>
      </c>
      <c r="U1096" s="39" t="e">
        <f>IF($E1096="",IF(INDEX(Mal!S$9:S$431,COUNTIF($E$108:$F1095,"")-COUNT($H$108:$H1095)+1,0)=U1095,"",INDEX(Mal!S$9:S$431,COUNTIF($E$108:$F1095,"")-COUNT($H$108:$H1095)+1,0)),"")</f>
        <v>#N/A</v>
      </c>
      <c r="V1096" s="39" t="e">
        <f t="shared" si="60"/>
        <v>#N/A</v>
      </c>
      <c r="W1096" s="39" t="e">
        <f>IF(IF(AND(E1096="",F1096=""),INDEX(Mal!I$9:I$431,(COUNT($H$108:$H1096)-COUNTIF($V$108:$V1096,"")),0),"")="","",IF(AND(E1096="",F1096=""),INDEX(Mal!I$9:I$431,(COUNT($H$108:$H1096)-COUNTIF($V$108:$V1096,"")),0),""))</f>
        <v>#N/A</v>
      </c>
      <c r="X1096" s="39" t="e">
        <f>IF($E1096="",IF(INDEX(Mal!J$9:J$431,COUNTIF($E$108:$F1095,"")-COUNT($H$108:$H1095)+1,0)=X1095,"",INDEX(Mal!J$9:J$431,COUNTIF($E$108:$F1095,"")-COUNT($H$108:$H1095)+1,0)),"")</f>
        <v>#N/A</v>
      </c>
      <c r="Y1096" s="39" t="e">
        <f>IF(AND(Y1095="",$H1096=$H1095),"",IF(VLOOKUP($H1096,Mal!$A$9:$T$431,20,0)='Sales Orders'!Y1095,"",VLOOKUP($H1096,Mal!$A$9:$T$431,20,0)))</f>
        <v>#N/A</v>
      </c>
      <c r="Z1096" s="39" t="e">
        <f t="shared" si="61"/>
        <v>#N/A</v>
      </c>
    </row>
    <row r="1097" spans="1:26">
      <c r="A1097" t="str">
        <f>IFERROR(IF(VLOOKUP(H1097,Mal!$A$9:$A$431,1,0),"","END"),"END")</f>
        <v>END</v>
      </c>
      <c r="B1097" s="39" t="e">
        <f>IF($E1097="",IF(INDEX(Mal!$D$9:$D$431,COUNTIF($E$108:$F1096,"")-COUNT($H$108:$H1096)+1,0)=B1096,"",INDEX(Mal!$D$9:$D$431,COUNTIF($E$108:$F1096,"")-COUNT($H$108:$H1096)+1,0)),"")</f>
        <v>#N/A</v>
      </c>
      <c r="C1097" s="39" t="e">
        <f t="shared" si="62"/>
        <v>#N/A</v>
      </c>
      <c r="D1097" s="39" t="e">
        <f>IF($E1097="",IF(INDEX(Mal!$F$9:$F$431,COUNTIF($E$108:$F1096,"")-COUNT($H$108:$H1096)+1,0)=D1096,"",INDEX(Mal!$F$9:$F$431,COUNTIF($E$108:$F1096,"")-COUNT($H$108:$H1096)+1,0)),"")</f>
        <v>#N/A</v>
      </c>
      <c r="E1097" s="39" t="e">
        <f>IF(AND(E1096="",$H1097=$H1096),"",IF(VLOOKUP(H1097,Mal!$A$9:$B$431,2,0)='Sales Orders'!E1096,"",VLOOKUP($H1097,Mal!$A$9:$B$431,2,0)))</f>
        <v>#N/A</v>
      </c>
      <c r="F1097" s="39" t="e">
        <f>IF($E1097="",IF(INDEX(Mal!$C$9:$C$431,COUNTIF($E$108:$F1096,"")-COUNT($H$108:$H1096)+1,0)=F1096,"",INDEX(Mal!$C$9:$C$431,COUNTIF($E$108:$F1096,"")-COUNT($H$108:$H1096)+1,0)),"")</f>
        <v>#N/A</v>
      </c>
      <c r="G1097" s="39" t="e">
        <f t="shared" si="63"/>
        <v>#N/A</v>
      </c>
      <c r="H1097" s="39">
        <f>IF(COUNTIF(Mal!$A$9:$A$431,'Sales Orders'!H1096)+COUNTIFS(Mal!$A$9:$A$431,H1096,Mal!$B$9:$B$431,"&lt;&gt;")+COUNTIFS(Mal!$A$9:$A$431,H1096,Mal!$C$9:$C$431,"&lt;&gt;")=COUNTIF('Sales Orders'!$H$108:H1096,'Sales Orders'!H1096),'Sales Orders'!H1096+1,'Sales Orders'!H1096)</f>
        <v>2</v>
      </c>
      <c r="I1097" s="39" t="e">
        <f>IF(E1097="","",IF(Mal!$C$5="","",Mal!$C$5))</f>
        <v>#N/A</v>
      </c>
      <c r="J1097" s="39" t="e">
        <f>IF(AND(J1096="",$H1097=$H1096),"",IF(VLOOKUP($H1097,Mal!$A$9:$H$431,7,0)='Sales Orders'!J1096,"",VLOOKUP($H1097,Mal!$A$9:$H$431,7,0)))</f>
        <v>#N/A</v>
      </c>
      <c r="K1097" s="39" t="e">
        <f>IF(AND(K1096="",$H1097=$H1096),"",IF(VLOOKUP($H1097,Mal!$A$9:$H$431,8,0)='Sales Orders'!K1096,"",VLOOKUP($H1097,Mal!$A$9:$H$431,8,0)))</f>
        <v>#N/A</v>
      </c>
      <c r="L1097" s="39" t="e">
        <f>IF(E1097="","",IF(Mal!$C$6="","",Mal!$C$6))</f>
        <v>#N/A</v>
      </c>
      <c r="M1097" s="39" t="e">
        <f>IF($E1097="",IF(INDEX(Mal!K$9:K$431,COUNTIF($E$108:$F1096,"")-COUNT($H$108:$H1096)+1,0)=M1096,"",INDEX(Mal!K$9:K$431,COUNTIF($E$108:$F1096,"")-COUNT($H$108:$H1096)+1,0)),"")</f>
        <v>#N/A</v>
      </c>
      <c r="N1097" s="39" t="e">
        <f>IF($E1097="",IF(INDEX(Mal!L$9:L$431,COUNTIF($E$108:$F1096,"")-COUNT($H$108:$H1096)+1,0)=N1096,"",INDEX(Mal!L$9:L$431,COUNTIF($E$108:$F1096,"")-COUNT($H$108:$H1096)+1,0)),"")</f>
        <v>#N/A</v>
      </c>
      <c r="O1097" s="39" t="e">
        <f>IF($E1097="",IF(INDEX(Mal!M$9:M$431,COUNTIF($E$108:$F1096,"")-COUNT($H$108:$H1096)+1,0)=O1096,"",INDEX(Mal!M$9:M$431,COUNTIF($E$108:$F1096,"")-COUNT($H$108:$H1096)+1,0)),"")</f>
        <v>#N/A</v>
      </c>
      <c r="P1097" s="39" t="e">
        <f>IF($E1097="",IF(INDEX(Mal!N$9:N$431,COUNTIF($E$108:$F1096,"")-COUNT($H$108:$H1096)+1,0)=P1096,"",INDEX(Mal!N$9:N$431,COUNTIF($E$108:$F1096,"")-COUNT($H$108:$H1096)+1,0)),"")</f>
        <v>#N/A</v>
      </c>
      <c r="Q1097" s="39" t="e">
        <f>IF($E1097="",IF(INDEX(Mal!O$9:O$431,COUNTIF($E$108:$F1096,"")-COUNT($H$108:$H1096)+1,0)=Q1096,"",INDEX(Mal!O$9:O$431,COUNTIF($E$108:$F1096,"")-COUNT($H$108:$H1096)+1,0)),"")</f>
        <v>#N/A</v>
      </c>
      <c r="R1097" s="39" t="e">
        <f>IF($E1097="",IF(INDEX(Mal!P$9:P$431,COUNTIF($E$108:$F1096,"")-COUNT($H$108:$H1096)+1,0)=R1096,"",INDEX(Mal!P$9:P$431,COUNTIF($E$108:$F1096,"")-COUNT($H$108:$H1096)+1,0)),"")</f>
        <v>#N/A</v>
      </c>
      <c r="S1097" s="39" t="e">
        <f>IF($E1097="",IF(INDEX(Mal!Q$9:Q$431,COUNTIF($E$108:$F1096,"")-COUNT($H$108:$H1096)+1,0)=S1096,"",INDEX(Mal!Q$9:Q$431,COUNTIF($E$108:$F1096,"")-COUNT($H$108:$H1096)+1,0)),"")</f>
        <v>#N/A</v>
      </c>
      <c r="T1097" s="39" t="e">
        <f>IF($E1097="",IF(INDEX(Mal!R$9:R$431,COUNTIF($E$108:$F1096,"")-COUNT($H$108:$H1096)+1,0)=T1096,"",INDEX(Mal!R$9:R$431,COUNTIF($E$108:$F1096,"")-COUNT($H$108:$H1096)+1,0)),"")</f>
        <v>#N/A</v>
      </c>
      <c r="U1097" s="39" t="e">
        <f>IF($E1097="",IF(INDEX(Mal!S$9:S$431,COUNTIF($E$108:$F1096,"")-COUNT($H$108:$H1096)+1,0)=U1096,"",INDEX(Mal!S$9:S$431,COUNTIF($E$108:$F1096,"")-COUNT($H$108:$H1096)+1,0)),"")</f>
        <v>#N/A</v>
      </c>
      <c r="V1097" s="39" t="e">
        <f t="shared" si="60"/>
        <v>#N/A</v>
      </c>
      <c r="W1097" s="39" t="e">
        <f>IF(IF(AND(E1097="",F1097=""),INDEX(Mal!I$9:I$431,(COUNT($H$108:$H1097)-COUNTIF($V$108:$V1097,"")),0),"")="","",IF(AND(E1097="",F1097=""),INDEX(Mal!I$9:I$431,(COUNT($H$108:$H1097)-COUNTIF($V$108:$V1097,"")),0),""))</f>
        <v>#N/A</v>
      </c>
      <c r="X1097" s="39" t="e">
        <f>IF($E1097="",IF(INDEX(Mal!J$9:J$431,COUNTIF($E$108:$F1096,"")-COUNT($H$108:$H1096)+1,0)=X1096,"",INDEX(Mal!J$9:J$431,COUNTIF($E$108:$F1096,"")-COUNT($H$108:$H1096)+1,0)),"")</f>
        <v>#N/A</v>
      </c>
      <c r="Y1097" s="39" t="e">
        <f>IF(AND(Y1096="",$H1097=$H1096),"",IF(VLOOKUP($H1097,Mal!$A$9:$T$431,20,0)='Sales Orders'!Y1096,"",VLOOKUP($H1097,Mal!$A$9:$T$431,20,0)))</f>
        <v>#N/A</v>
      </c>
      <c r="Z1097" s="39" t="e">
        <f t="shared" si="61"/>
        <v>#N/A</v>
      </c>
    </row>
    <row r="1098" spans="1:26">
      <c r="A1098" t="str">
        <f>IFERROR(IF(VLOOKUP(H1098,Mal!$A$9:$A$431,1,0),"","END"),"END")</f>
        <v>END</v>
      </c>
      <c r="B1098" s="39" t="e">
        <f>IF($E1098="",IF(INDEX(Mal!$D$9:$D$431,COUNTIF($E$108:$F1097,"")-COUNT($H$108:$H1097)+1,0)=B1097,"",INDEX(Mal!$D$9:$D$431,COUNTIF($E$108:$F1097,"")-COUNT($H$108:$H1097)+1,0)),"")</f>
        <v>#N/A</v>
      </c>
      <c r="C1098" s="39" t="e">
        <f t="shared" si="62"/>
        <v>#N/A</v>
      </c>
      <c r="D1098" s="39" t="e">
        <f>IF($E1098="",IF(INDEX(Mal!$F$9:$F$431,COUNTIF($E$108:$F1097,"")-COUNT($H$108:$H1097)+1,0)=D1097,"",INDEX(Mal!$F$9:$F$431,COUNTIF($E$108:$F1097,"")-COUNT($H$108:$H1097)+1,0)),"")</f>
        <v>#N/A</v>
      </c>
      <c r="E1098" s="39" t="e">
        <f>IF(AND(E1097="",$H1098=$H1097),"",IF(VLOOKUP(H1098,Mal!$A$9:$B$431,2,0)='Sales Orders'!E1097,"",VLOOKUP($H1098,Mal!$A$9:$B$431,2,0)))</f>
        <v>#N/A</v>
      </c>
      <c r="F1098" s="39" t="e">
        <f>IF($E1098="",IF(INDEX(Mal!$C$9:$C$431,COUNTIF($E$108:$F1097,"")-COUNT($H$108:$H1097)+1,0)=F1097,"",INDEX(Mal!$C$9:$C$431,COUNTIF($E$108:$F1097,"")-COUNT($H$108:$H1097)+1,0)),"")</f>
        <v>#N/A</v>
      </c>
      <c r="G1098" s="39" t="e">
        <f t="shared" si="63"/>
        <v>#N/A</v>
      </c>
      <c r="H1098" s="39">
        <f>IF(COUNTIF(Mal!$A$9:$A$431,'Sales Orders'!H1097)+COUNTIFS(Mal!$A$9:$A$431,H1097,Mal!$B$9:$B$431,"&lt;&gt;")+COUNTIFS(Mal!$A$9:$A$431,H1097,Mal!$C$9:$C$431,"&lt;&gt;")=COUNTIF('Sales Orders'!$H$108:H1097,'Sales Orders'!H1097),'Sales Orders'!H1097+1,'Sales Orders'!H1097)</f>
        <v>2</v>
      </c>
      <c r="I1098" s="39" t="e">
        <f>IF(E1098="","",IF(Mal!$C$5="","",Mal!$C$5))</f>
        <v>#N/A</v>
      </c>
      <c r="J1098" s="39" t="e">
        <f>IF(AND(J1097="",$H1098=$H1097),"",IF(VLOOKUP($H1098,Mal!$A$9:$H$431,7,0)='Sales Orders'!J1097,"",VLOOKUP($H1098,Mal!$A$9:$H$431,7,0)))</f>
        <v>#N/A</v>
      </c>
      <c r="K1098" s="39" t="e">
        <f>IF(AND(K1097="",$H1098=$H1097),"",IF(VLOOKUP($H1098,Mal!$A$9:$H$431,8,0)='Sales Orders'!K1097,"",VLOOKUP($H1098,Mal!$A$9:$H$431,8,0)))</f>
        <v>#N/A</v>
      </c>
      <c r="L1098" s="39" t="e">
        <f>IF(E1098="","",IF(Mal!$C$6="","",Mal!$C$6))</f>
        <v>#N/A</v>
      </c>
      <c r="M1098" s="39" t="e">
        <f>IF($E1098="",IF(INDEX(Mal!K$9:K$431,COUNTIF($E$108:$F1097,"")-COUNT($H$108:$H1097)+1,0)=M1097,"",INDEX(Mal!K$9:K$431,COUNTIF($E$108:$F1097,"")-COUNT($H$108:$H1097)+1,0)),"")</f>
        <v>#N/A</v>
      </c>
      <c r="N1098" s="39" t="e">
        <f>IF($E1098="",IF(INDEX(Mal!L$9:L$431,COUNTIF($E$108:$F1097,"")-COUNT($H$108:$H1097)+1,0)=N1097,"",INDEX(Mal!L$9:L$431,COUNTIF($E$108:$F1097,"")-COUNT($H$108:$H1097)+1,0)),"")</f>
        <v>#N/A</v>
      </c>
      <c r="O1098" s="39" t="e">
        <f>IF($E1098="",IF(INDEX(Mal!M$9:M$431,COUNTIF($E$108:$F1097,"")-COUNT($H$108:$H1097)+1,0)=O1097,"",INDEX(Mal!M$9:M$431,COUNTIF($E$108:$F1097,"")-COUNT($H$108:$H1097)+1,0)),"")</f>
        <v>#N/A</v>
      </c>
      <c r="P1098" s="39" t="e">
        <f>IF($E1098="",IF(INDEX(Mal!N$9:N$431,COUNTIF($E$108:$F1097,"")-COUNT($H$108:$H1097)+1,0)=P1097,"",INDEX(Mal!N$9:N$431,COUNTIF($E$108:$F1097,"")-COUNT($H$108:$H1097)+1,0)),"")</f>
        <v>#N/A</v>
      </c>
      <c r="Q1098" s="39" t="e">
        <f>IF($E1098="",IF(INDEX(Mal!O$9:O$431,COUNTIF($E$108:$F1097,"")-COUNT($H$108:$H1097)+1,0)=Q1097,"",INDEX(Mal!O$9:O$431,COUNTIF($E$108:$F1097,"")-COUNT($H$108:$H1097)+1,0)),"")</f>
        <v>#N/A</v>
      </c>
      <c r="R1098" s="39" t="e">
        <f>IF($E1098="",IF(INDEX(Mal!P$9:P$431,COUNTIF($E$108:$F1097,"")-COUNT($H$108:$H1097)+1,0)=R1097,"",INDEX(Mal!P$9:P$431,COUNTIF($E$108:$F1097,"")-COUNT($H$108:$H1097)+1,0)),"")</f>
        <v>#N/A</v>
      </c>
      <c r="S1098" s="39" t="e">
        <f>IF($E1098="",IF(INDEX(Mal!Q$9:Q$431,COUNTIF($E$108:$F1097,"")-COUNT($H$108:$H1097)+1,0)=S1097,"",INDEX(Mal!Q$9:Q$431,COUNTIF($E$108:$F1097,"")-COUNT($H$108:$H1097)+1,0)),"")</f>
        <v>#N/A</v>
      </c>
      <c r="T1098" s="39" t="e">
        <f>IF($E1098="",IF(INDEX(Mal!R$9:R$431,COUNTIF($E$108:$F1097,"")-COUNT($H$108:$H1097)+1,0)=T1097,"",INDEX(Mal!R$9:R$431,COUNTIF($E$108:$F1097,"")-COUNT($H$108:$H1097)+1,0)),"")</f>
        <v>#N/A</v>
      </c>
      <c r="U1098" s="39" t="e">
        <f>IF($E1098="",IF(INDEX(Mal!S$9:S$431,COUNTIF($E$108:$F1097,"")-COUNT($H$108:$H1097)+1,0)=U1097,"",INDEX(Mal!S$9:S$431,COUNTIF($E$108:$F1097,"")-COUNT($H$108:$H1097)+1,0)),"")</f>
        <v>#N/A</v>
      </c>
      <c r="V1098" s="39" t="e">
        <f t="shared" si="60"/>
        <v>#N/A</v>
      </c>
      <c r="W1098" s="39" t="e">
        <f>IF(IF(AND(E1098="",F1098=""),INDEX(Mal!I$9:I$431,(COUNT($H$108:$H1098)-COUNTIF($V$108:$V1098,"")),0),"")="","",IF(AND(E1098="",F1098=""),INDEX(Mal!I$9:I$431,(COUNT($H$108:$H1098)-COUNTIF($V$108:$V1098,"")),0),""))</f>
        <v>#N/A</v>
      </c>
      <c r="X1098" s="39" t="e">
        <f>IF($E1098="",IF(INDEX(Mal!J$9:J$431,COUNTIF($E$108:$F1097,"")-COUNT($H$108:$H1097)+1,0)=X1097,"",INDEX(Mal!J$9:J$431,COUNTIF($E$108:$F1097,"")-COUNT($H$108:$H1097)+1,0)),"")</f>
        <v>#N/A</v>
      </c>
      <c r="Y1098" s="39" t="e">
        <f>IF(AND(Y1097="",$H1098=$H1097),"",IF(VLOOKUP($H1098,Mal!$A$9:$T$431,20,0)='Sales Orders'!Y1097,"",VLOOKUP($H1098,Mal!$A$9:$T$431,20,0)))</f>
        <v>#N/A</v>
      </c>
      <c r="Z1098" s="39" t="e">
        <f t="shared" si="61"/>
        <v>#N/A</v>
      </c>
    </row>
    <row r="1099" spans="1:26">
      <c r="A1099" t="str">
        <f>IFERROR(IF(VLOOKUP(H1099,Mal!$A$9:$A$431,1,0),"","END"),"END")</f>
        <v>END</v>
      </c>
      <c r="B1099" s="39" t="e">
        <f>IF($E1099="",IF(INDEX(Mal!$D$9:$D$431,COUNTIF($E$108:$F1098,"")-COUNT($H$108:$H1098)+1,0)=B1098,"",INDEX(Mal!$D$9:$D$431,COUNTIF($E$108:$F1098,"")-COUNT($H$108:$H1098)+1,0)),"")</f>
        <v>#N/A</v>
      </c>
      <c r="C1099" s="39" t="e">
        <f t="shared" si="62"/>
        <v>#N/A</v>
      </c>
      <c r="D1099" s="39" t="e">
        <f>IF($E1099="",IF(INDEX(Mal!$F$9:$F$431,COUNTIF($E$108:$F1098,"")-COUNT($H$108:$H1098)+1,0)=D1098,"",INDEX(Mal!$F$9:$F$431,COUNTIF($E$108:$F1098,"")-COUNT($H$108:$H1098)+1,0)),"")</f>
        <v>#N/A</v>
      </c>
      <c r="E1099" s="39" t="e">
        <f>IF(AND(E1098="",$H1099=$H1098),"",IF(VLOOKUP(H1099,Mal!$A$9:$B$431,2,0)='Sales Orders'!E1098,"",VLOOKUP($H1099,Mal!$A$9:$B$431,2,0)))</f>
        <v>#N/A</v>
      </c>
      <c r="F1099" s="39" t="e">
        <f>IF($E1099="",IF(INDEX(Mal!$C$9:$C$431,COUNTIF($E$108:$F1098,"")-COUNT($H$108:$H1098)+1,0)=F1098,"",INDEX(Mal!$C$9:$C$431,COUNTIF($E$108:$F1098,"")-COUNT($H$108:$H1098)+1,0)),"")</f>
        <v>#N/A</v>
      </c>
      <c r="G1099" s="39" t="e">
        <f t="shared" si="63"/>
        <v>#N/A</v>
      </c>
      <c r="H1099" s="39">
        <f>IF(COUNTIF(Mal!$A$9:$A$431,'Sales Orders'!H1098)+COUNTIFS(Mal!$A$9:$A$431,H1098,Mal!$B$9:$B$431,"&lt;&gt;")+COUNTIFS(Mal!$A$9:$A$431,H1098,Mal!$C$9:$C$431,"&lt;&gt;")=COUNTIF('Sales Orders'!$H$108:H1098,'Sales Orders'!H1098),'Sales Orders'!H1098+1,'Sales Orders'!H1098)</f>
        <v>2</v>
      </c>
      <c r="I1099" s="39" t="e">
        <f>IF(E1099="","",IF(Mal!$C$5="","",Mal!$C$5))</f>
        <v>#N/A</v>
      </c>
      <c r="J1099" s="39" t="e">
        <f>IF(AND(J1098="",$H1099=$H1098),"",IF(VLOOKUP($H1099,Mal!$A$9:$H$431,7,0)='Sales Orders'!J1098,"",VLOOKUP($H1099,Mal!$A$9:$H$431,7,0)))</f>
        <v>#N/A</v>
      </c>
      <c r="K1099" s="39" t="e">
        <f>IF(AND(K1098="",$H1099=$H1098),"",IF(VLOOKUP($H1099,Mal!$A$9:$H$431,8,0)='Sales Orders'!K1098,"",VLOOKUP($H1099,Mal!$A$9:$H$431,8,0)))</f>
        <v>#N/A</v>
      </c>
      <c r="L1099" s="39" t="e">
        <f>IF(E1099="","",IF(Mal!$C$6="","",Mal!$C$6))</f>
        <v>#N/A</v>
      </c>
      <c r="M1099" s="39" t="e">
        <f>IF($E1099="",IF(INDEX(Mal!K$9:K$431,COUNTIF($E$108:$F1098,"")-COUNT($H$108:$H1098)+1,0)=M1098,"",INDEX(Mal!K$9:K$431,COUNTIF($E$108:$F1098,"")-COUNT($H$108:$H1098)+1,0)),"")</f>
        <v>#N/A</v>
      </c>
      <c r="N1099" s="39" t="e">
        <f>IF($E1099="",IF(INDEX(Mal!L$9:L$431,COUNTIF($E$108:$F1098,"")-COUNT($H$108:$H1098)+1,0)=N1098,"",INDEX(Mal!L$9:L$431,COUNTIF($E$108:$F1098,"")-COUNT($H$108:$H1098)+1,0)),"")</f>
        <v>#N/A</v>
      </c>
      <c r="O1099" s="39" t="e">
        <f>IF($E1099="",IF(INDEX(Mal!M$9:M$431,COUNTIF($E$108:$F1098,"")-COUNT($H$108:$H1098)+1,0)=O1098,"",INDEX(Mal!M$9:M$431,COUNTIF($E$108:$F1098,"")-COUNT($H$108:$H1098)+1,0)),"")</f>
        <v>#N/A</v>
      </c>
      <c r="P1099" s="39" t="e">
        <f>IF($E1099="",IF(INDEX(Mal!N$9:N$431,COUNTIF($E$108:$F1098,"")-COUNT($H$108:$H1098)+1,0)=P1098,"",INDEX(Mal!N$9:N$431,COUNTIF($E$108:$F1098,"")-COUNT($H$108:$H1098)+1,0)),"")</f>
        <v>#N/A</v>
      </c>
      <c r="Q1099" s="39" t="e">
        <f>IF($E1099="",IF(INDEX(Mal!O$9:O$431,COUNTIF($E$108:$F1098,"")-COUNT($H$108:$H1098)+1,0)=Q1098,"",INDEX(Mal!O$9:O$431,COUNTIF($E$108:$F1098,"")-COUNT($H$108:$H1098)+1,0)),"")</f>
        <v>#N/A</v>
      </c>
      <c r="R1099" s="39" t="e">
        <f>IF($E1099="",IF(INDEX(Mal!P$9:P$431,COUNTIF($E$108:$F1098,"")-COUNT($H$108:$H1098)+1,0)=R1098,"",INDEX(Mal!P$9:P$431,COUNTIF($E$108:$F1098,"")-COUNT($H$108:$H1098)+1,0)),"")</f>
        <v>#N/A</v>
      </c>
      <c r="S1099" s="39" t="e">
        <f>IF($E1099="",IF(INDEX(Mal!Q$9:Q$431,COUNTIF($E$108:$F1098,"")-COUNT($H$108:$H1098)+1,0)=S1098,"",INDEX(Mal!Q$9:Q$431,COUNTIF($E$108:$F1098,"")-COUNT($H$108:$H1098)+1,0)),"")</f>
        <v>#N/A</v>
      </c>
      <c r="T1099" s="39" t="e">
        <f>IF($E1099="",IF(INDEX(Mal!R$9:R$431,COUNTIF($E$108:$F1098,"")-COUNT($H$108:$H1098)+1,0)=T1098,"",INDEX(Mal!R$9:R$431,COUNTIF($E$108:$F1098,"")-COUNT($H$108:$H1098)+1,0)),"")</f>
        <v>#N/A</v>
      </c>
      <c r="U1099" s="39" t="e">
        <f>IF($E1099="",IF(INDEX(Mal!S$9:S$431,COUNTIF($E$108:$F1098,"")-COUNT($H$108:$H1098)+1,0)=U1098,"",INDEX(Mal!S$9:S$431,COUNTIF($E$108:$F1098,"")-COUNT($H$108:$H1098)+1,0)),"")</f>
        <v>#N/A</v>
      </c>
      <c r="V1099" s="39" t="e">
        <f t="shared" si="60"/>
        <v>#N/A</v>
      </c>
      <c r="W1099" s="39" t="e">
        <f>IF(IF(AND(E1099="",F1099=""),INDEX(Mal!I$9:I$431,(COUNT($H$108:$H1099)-COUNTIF($V$108:$V1099,"")),0),"")="","",IF(AND(E1099="",F1099=""),INDEX(Mal!I$9:I$431,(COUNT($H$108:$H1099)-COUNTIF($V$108:$V1099,"")),0),""))</f>
        <v>#N/A</v>
      </c>
      <c r="X1099" s="39" t="e">
        <f>IF($E1099="",IF(INDEX(Mal!J$9:J$431,COUNTIF($E$108:$F1098,"")-COUNT($H$108:$H1098)+1,0)=X1098,"",INDEX(Mal!J$9:J$431,COUNTIF($E$108:$F1098,"")-COUNT($H$108:$H1098)+1,0)),"")</f>
        <v>#N/A</v>
      </c>
      <c r="Y1099" s="39" t="e">
        <f>IF(AND(Y1098="",$H1099=$H1098),"",IF(VLOOKUP($H1099,Mal!$A$9:$T$431,20,0)='Sales Orders'!Y1098,"",VLOOKUP($H1099,Mal!$A$9:$T$431,20,0)))</f>
        <v>#N/A</v>
      </c>
      <c r="Z1099" s="39" t="e">
        <f t="shared" si="61"/>
        <v>#N/A</v>
      </c>
    </row>
    <row r="1100" spans="1:26">
      <c r="A1100" t="str">
        <f>IFERROR(IF(VLOOKUP(H1100,Mal!$A$9:$A$431,1,0),"","END"),"END")</f>
        <v>END</v>
      </c>
      <c r="B1100" s="39" t="e">
        <f>IF($E1100="",IF(INDEX(Mal!$D$9:$D$431,COUNTIF($E$108:$F1099,"")-COUNT($H$108:$H1099)+1,0)=B1099,"",INDEX(Mal!$D$9:$D$431,COUNTIF($E$108:$F1099,"")-COUNT($H$108:$H1099)+1,0)),"")</f>
        <v>#N/A</v>
      </c>
      <c r="C1100" s="39" t="e">
        <f t="shared" si="62"/>
        <v>#N/A</v>
      </c>
      <c r="D1100" s="39" t="e">
        <f>IF($E1100="",IF(INDEX(Mal!$F$9:$F$431,COUNTIF($E$108:$F1099,"")-COUNT($H$108:$H1099)+1,0)=D1099,"",INDEX(Mal!$F$9:$F$431,COUNTIF($E$108:$F1099,"")-COUNT($H$108:$H1099)+1,0)),"")</f>
        <v>#N/A</v>
      </c>
      <c r="E1100" s="39" t="e">
        <f>IF(AND(E1099="",$H1100=$H1099),"",IF(VLOOKUP(H1100,Mal!$A$9:$B$431,2,0)='Sales Orders'!E1099,"",VLOOKUP($H1100,Mal!$A$9:$B$431,2,0)))</f>
        <v>#N/A</v>
      </c>
      <c r="F1100" s="39" t="e">
        <f>IF($E1100="",IF(INDEX(Mal!$C$9:$C$431,COUNTIF($E$108:$F1099,"")-COUNT($H$108:$H1099)+1,0)=F1099,"",INDEX(Mal!$C$9:$C$431,COUNTIF($E$108:$F1099,"")-COUNT($H$108:$H1099)+1,0)),"")</f>
        <v>#N/A</v>
      </c>
      <c r="G1100" s="39" t="e">
        <f t="shared" si="63"/>
        <v>#N/A</v>
      </c>
      <c r="H1100" s="39">
        <f>IF(COUNTIF(Mal!$A$9:$A$431,'Sales Orders'!H1099)+COUNTIFS(Mal!$A$9:$A$431,H1099,Mal!$B$9:$B$431,"&lt;&gt;")+COUNTIFS(Mal!$A$9:$A$431,H1099,Mal!$C$9:$C$431,"&lt;&gt;")=COUNTIF('Sales Orders'!$H$108:H1099,'Sales Orders'!H1099),'Sales Orders'!H1099+1,'Sales Orders'!H1099)</f>
        <v>2</v>
      </c>
      <c r="I1100" s="39" t="e">
        <f>IF(E1100="","",IF(Mal!$C$5="","",Mal!$C$5))</f>
        <v>#N/A</v>
      </c>
      <c r="J1100" s="39" t="e">
        <f>IF(AND(J1099="",$H1100=$H1099),"",IF(VLOOKUP($H1100,Mal!$A$9:$H$431,7,0)='Sales Orders'!J1099,"",VLOOKUP($H1100,Mal!$A$9:$H$431,7,0)))</f>
        <v>#N/A</v>
      </c>
      <c r="K1100" s="39" t="e">
        <f>IF(AND(K1099="",$H1100=$H1099),"",IF(VLOOKUP($H1100,Mal!$A$9:$H$431,8,0)='Sales Orders'!K1099,"",VLOOKUP($H1100,Mal!$A$9:$H$431,8,0)))</f>
        <v>#N/A</v>
      </c>
      <c r="L1100" s="39" t="e">
        <f>IF(E1100="","",IF(Mal!$C$6="","",Mal!$C$6))</f>
        <v>#N/A</v>
      </c>
      <c r="M1100" s="39" t="e">
        <f>IF($E1100="",IF(INDEX(Mal!K$9:K$431,COUNTIF($E$108:$F1099,"")-COUNT($H$108:$H1099)+1,0)=M1099,"",INDEX(Mal!K$9:K$431,COUNTIF($E$108:$F1099,"")-COUNT($H$108:$H1099)+1,0)),"")</f>
        <v>#N/A</v>
      </c>
      <c r="N1100" s="39" t="e">
        <f>IF($E1100="",IF(INDEX(Mal!L$9:L$431,COUNTIF($E$108:$F1099,"")-COUNT($H$108:$H1099)+1,0)=N1099,"",INDEX(Mal!L$9:L$431,COUNTIF($E$108:$F1099,"")-COUNT($H$108:$H1099)+1,0)),"")</f>
        <v>#N/A</v>
      </c>
      <c r="O1100" s="39" t="e">
        <f>IF($E1100="",IF(INDEX(Mal!M$9:M$431,COUNTIF($E$108:$F1099,"")-COUNT($H$108:$H1099)+1,0)=O1099,"",INDEX(Mal!M$9:M$431,COUNTIF($E$108:$F1099,"")-COUNT($H$108:$H1099)+1,0)),"")</f>
        <v>#N/A</v>
      </c>
      <c r="P1100" s="39" t="e">
        <f>IF($E1100="",IF(INDEX(Mal!N$9:N$431,COUNTIF($E$108:$F1099,"")-COUNT($H$108:$H1099)+1,0)=P1099,"",INDEX(Mal!N$9:N$431,COUNTIF($E$108:$F1099,"")-COUNT($H$108:$H1099)+1,0)),"")</f>
        <v>#N/A</v>
      </c>
      <c r="Q1100" s="39" t="e">
        <f>IF($E1100="",IF(INDEX(Mal!O$9:O$431,COUNTIF($E$108:$F1099,"")-COUNT($H$108:$H1099)+1,0)=Q1099,"",INDEX(Mal!O$9:O$431,COUNTIF($E$108:$F1099,"")-COUNT($H$108:$H1099)+1,0)),"")</f>
        <v>#N/A</v>
      </c>
      <c r="R1100" s="39" t="e">
        <f>IF($E1100="",IF(INDEX(Mal!P$9:P$431,COUNTIF($E$108:$F1099,"")-COUNT($H$108:$H1099)+1,0)=R1099,"",INDEX(Mal!P$9:P$431,COUNTIF($E$108:$F1099,"")-COUNT($H$108:$H1099)+1,0)),"")</f>
        <v>#N/A</v>
      </c>
      <c r="S1100" s="39" t="e">
        <f>IF($E1100="",IF(INDEX(Mal!Q$9:Q$431,COUNTIF($E$108:$F1099,"")-COUNT($H$108:$H1099)+1,0)=S1099,"",INDEX(Mal!Q$9:Q$431,COUNTIF($E$108:$F1099,"")-COUNT($H$108:$H1099)+1,0)),"")</f>
        <v>#N/A</v>
      </c>
      <c r="T1100" s="39" t="e">
        <f>IF($E1100="",IF(INDEX(Mal!R$9:R$431,COUNTIF($E$108:$F1099,"")-COUNT($H$108:$H1099)+1,0)=T1099,"",INDEX(Mal!R$9:R$431,COUNTIF($E$108:$F1099,"")-COUNT($H$108:$H1099)+1,0)),"")</f>
        <v>#N/A</v>
      </c>
      <c r="U1100" s="39" t="e">
        <f>IF($E1100="",IF(INDEX(Mal!S$9:S$431,COUNTIF($E$108:$F1099,"")-COUNT($H$108:$H1099)+1,0)=U1099,"",INDEX(Mal!S$9:S$431,COUNTIF($E$108:$F1099,"")-COUNT($H$108:$H1099)+1,0)),"")</f>
        <v>#N/A</v>
      </c>
      <c r="V1100" s="39" t="e">
        <f t="shared" si="60"/>
        <v>#N/A</v>
      </c>
      <c r="W1100" s="39" t="e">
        <f>IF(IF(AND(E1100="",F1100=""),INDEX(Mal!I$9:I$431,(COUNT($H$108:$H1100)-COUNTIF($V$108:$V1100,"")),0),"")="","",IF(AND(E1100="",F1100=""),INDEX(Mal!I$9:I$431,(COUNT($H$108:$H1100)-COUNTIF($V$108:$V1100,"")),0),""))</f>
        <v>#N/A</v>
      </c>
      <c r="X1100" s="39" t="e">
        <f>IF($E1100="",IF(INDEX(Mal!J$9:J$431,COUNTIF($E$108:$F1099,"")-COUNT($H$108:$H1099)+1,0)=X1099,"",INDEX(Mal!J$9:J$431,COUNTIF($E$108:$F1099,"")-COUNT($H$108:$H1099)+1,0)),"")</f>
        <v>#N/A</v>
      </c>
      <c r="Y1100" s="39" t="e">
        <f>IF(AND(Y1099="",$H1100=$H1099),"",IF(VLOOKUP($H1100,Mal!$A$9:$T$431,20,0)='Sales Orders'!Y1099,"",VLOOKUP($H1100,Mal!$A$9:$T$431,20,0)))</f>
        <v>#N/A</v>
      </c>
      <c r="Z1100" s="39" t="e">
        <f t="shared" si="61"/>
        <v>#N/A</v>
      </c>
    </row>
    <row r="1101" spans="1:26">
      <c r="A1101" t="str">
        <f>IFERROR(IF(VLOOKUP(H1101,Mal!$A$9:$A$431,1,0),"","END"),"END")</f>
        <v>END</v>
      </c>
      <c r="B1101" s="39" t="e">
        <f>IF($E1101="",IF(INDEX(Mal!$D$9:$D$431,COUNTIF($E$108:$F1100,"")-COUNT($H$108:$H1100)+1,0)=B1100,"",INDEX(Mal!$D$9:$D$431,COUNTIF($E$108:$F1100,"")-COUNT($H$108:$H1100)+1,0)),"")</f>
        <v>#N/A</v>
      </c>
      <c r="C1101" s="39" t="e">
        <f t="shared" si="62"/>
        <v>#N/A</v>
      </c>
      <c r="D1101" s="39" t="e">
        <f>IF($E1101="",IF(INDEX(Mal!$F$9:$F$431,COUNTIF($E$108:$F1100,"")-COUNT($H$108:$H1100)+1,0)=D1100,"",INDEX(Mal!$F$9:$F$431,COUNTIF($E$108:$F1100,"")-COUNT($H$108:$H1100)+1,0)),"")</f>
        <v>#N/A</v>
      </c>
      <c r="E1101" s="39" t="e">
        <f>IF(AND(E1100="",$H1101=$H1100),"",IF(VLOOKUP(H1101,Mal!$A$9:$B$431,2,0)='Sales Orders'!E1100,"",VLOOKUP($H1101,Mal!$A$9:$B$431,2,0)))</f>
        <v>#N/A</v>
      </c>
      <c r="F1101" s="39" t="e">
        <f>IF($E1101="",IF(INDEX(Mal!$C$9:$C$431,COUNTIF($E$108:$F1100,"")-COUNT($H$108:$H1100)+1,0)=F1100,"",INDEX(Mal!$C$9:$C$431,COUNTIF($E$108:$F1100,"")-COUNT($H$108:$H1100)+1,0)),"")</f>
        <v>#N/A</v>
      </c>
      <c r="G1101" s="39" t="e">
        <f t="shared" si="63"/>
        <v>#N/A</v>
      </c>
      <c r="H1101" s="39">
        <f>IF(COUNTIF(Mal!$A$9:$A$431,'Sales Orders'!H1100)+COUNTIFS(Mal!$A$9:$A$431,H1100,Mal!$B$9:$B$431,"&lt;&gt;")+COUNTIFS(Mal!$A$9:$A$431,H1100,Mal!$C$9:$C$431,"&lt;&gt;")=COUNTIF('Sales Orders'!$H$108:H1100,'Sales Orders'!H1100),'Sales Orders'!H1100+1,'Sales Orders'!H1100)</f>
        <v>2</v>
      </c>
      <c r="I1101" s="39" t="e">
        <f>IF(E1101="","",IF(Mal!$C$5="","",Mal!$C$5))</f>
        <v>#N/A</v>
      </c>
      <c r="J1101" s="39" t="e">
        <f>IF(AND(J1100="",$H1101=$H1100),"",IF(VLOOKUP($H1101,Mal!$A$9:$H$431,7,0)='Sales Orders'!J1100,"",VLOOKUP($H1101,Mal!$A$9:$H$431,7,0)))</f>
        <v>#N/A</v>
      </c>
      <c r="K1101" s="39" t="e">
        <f>IF(AND(K1100="",$H1101=$H1100),"",IF(VLOOKUP($H1101,Mal!$A$9:$H$431,8,0)='Sales Orders'!K1100,"",VLOOKUP($H1101,Mal!$A$9:$H$431,8,0)))</f>
        <v>#N/A</v>
      </c>
      <c r="L1101" s="39" t="e">
        <f>IF(E1101="","",IF(Mal!$C$6="","",Mal!$C$6))</f>
        <v>#N/A</v>
      </c>
      <c r="M1101" s="39" t="e">
        <f>IF($E1101="",IF(INDEX(Mal!K$9:K$431,COUNTIF($E$108:$F1100,"")-COUNT($H$108:$H1100)+1,0)=M1100,"",INDEX(Mal!K$9:K$431,COUNTIF($E$108:$F1100,"")-COUNT($H$108:$H1100)+1,0)),"")</f>
        <v>#N/A</v>
      </c>
      <c r="N1101" s="39" t="e">
        <f>IF($E1101="",IF(INDEX(Mal!L$9:L$431,COUNTIF($E$108:$F1100,"")-COUNT($H$108:$H1100)+1,0)=N1100,"",INDEX(Mal!L$9:L$431,COUNTIF($E$108:$F1100,"")-COUNT($H$108:$H1100)+1,0)),"")</f>
        <v>#N/A</v>
      </c>
      <c r="O1101" s="39" t="e">
        <f>IF($E1101="",IF(INDEX(Mal!M$9:M$431,COUNTIF($E$108:$F1100,"")-COUNT($H$108:$H1100)+1,0)=O1100,"",INDEX(Mal!M$9:M$431,COUNTIF($E$108:$F1100,"")-COUNT($H$108:$H1100)+1,0)),"")</f>
        <v>#N/A</v>
      </c>
      <c r="P1101" s="39" t="e">
        <f>IF($E1101="",IF(INDEX(Mal!N$9:N$431,COUNTIF($E$108:$F1100,"")-COUNT($H$108:$H1100)+1,0)=P1100,"",INDEX(Mal!N$9:N$431,COUNTIF($E$108:$F1100,"")-COUNT($H$108:$H1100)+1,0)),"")</f>
        <v>#N/A</v>
      </c>
      <c r="Q1101" s="39" t="e">
        <f>IF($E1101="",IF(INDEX(Mal!O$9:O$431,COUNTIF($E$108:$F1100,"")-COUNT($H$108:$H1100)+1,0)=Q1100,"",INDEX(Mal!O$9:O$431,COUNTIF($E$108:$F1100,"")-COUNT($H$108:$H1100)+1,0)),"")</f>
        <v>#N/A</v>
      </c>
      <c r="R1101" s="39" t="e">
        <f>IF($E1101="",IF(INDEX(Mal!P$9:P$431,COUNTIF($E$108:$F1100,"")-COUNT($H$108:$H1100)+1,0)=R1100,"",INDEX(Mal!P$9:P$431,COUNTIF($E$108:$F1100,"")-COUNT($H$108:$H1100)+1,0)),"")</f>
        <v>#N/A</v>
      </c>
      <c r="S1101" s="39" t="e">
        <f>IF($E1101="",IF(INDEX(Mal!Q$9:Q$431,COUNTIF($E$108:$F1100,"")-COUNT($H$108:$H1100)+1,0)=S1100,"",INDEX(Mal!Q$9:Q$431,COUNTIF($E$108:$F1100,"")-COUNT($H$108:$H1100)+1,0)),"")</f>
        <v>#N/A</v>
      </c>
      <c r="T1101" s="39" t="e">
        <f>IF($E1101="",IF(INDEX(Mal!R$9:R$431,COUNTIF($E$108:$F1100,"")-COUNT($H$108:$H1100)+1,0)=T1100,"",INDEX(Mal!R$9:R$431,COUNTIF($E$108:$F1100,"")-COUNT($H$108:$H1100)+1,0)),"")</f>
        <v>#N/A</v>
      </c>
      <c r="U1101" s="39" t="e">
        <f>IF($E1101="",IF(INDEX(Mal!S$9:S$431,COUNTIF($E$108:$F1100,"")-COUNT($H$108:$H1100)+1,0)=U1100,"",INDEX(Mal!S$9:S$431,COUNTIF($E$108:$F1100,"")-COUNT($H$108:$H1100)+1,0)),"")</f>
        <v>#N/A</v>
      </c>
      <c r="V1101" s="39" t="e">
        <f t="shared" si="60"/>
        <v>#N/A</v>
      </c>
      <c r="W1101" s="39" t="e">
        <f>IF(IF(AND(E1101="",F1101=""),INDEX(Mal!I$9:I$431,(COUNT($H$108:$H1101)-COUNTIF($V$108:$V1101,"")),0),"")="","",IF(AND(E1101="",F1101=""),INDEX(Mal!I$9:I$431,(COUNT($H$108:$H1101)-COUNTIF($V$108:$V1101,"")),0),""))</f>
        <v>#N/A</v>
      </c>
      <c r="X1101" s="39" t="e">
        <f>IF($E1101="",IF(INDEX(Mal!J$9:J$431,COUNTIF($E$108:$F1100,"")-COUNT($H$108:$H1100)+1,0)=X1100,"",INDEX(Mal!J$9:J$431,COUNTIF($E$108:$F1100,"")-COUNT($H$108:$H1100)+1,0)),"")</f>
        <v>#N/A</v>
      </c>
      <c r="Y1101" s="39" t="e">
        <f>IF(AND(Y1100="",$H1101=$H1100),"",IF(VLOOKUP($H1101,Mal!$A$9:$T$431,20,0)='Sales Orders'!Y1100,"",VLOOKUP($H1101,Mal!$A$9:$T$431,20,0)))</f>
        <v>#N/A</v>
      </c>
      <c r="Z1101" s="39" t="e">
        <f t="shared" si="61"/>
        <v>#N/A</v>
      </c>
    </row>
    <row r="1102" spans="1:26">
      <c r="A1102" t="str">
        <f>IFERROR(IF(VLOOKUP(H1102,Mal!$A$9:$A$431,1,0),"","END"),"END")</f>
        <v>END</v>
      </c>
      <c r="B1102" s="39" t="e">
        <f>IF($E1102="",IF(INDEX(Mal!$D$9:$D$431,COUNTIF($E$108:$F1101,"")-COUNT($H$108:$H1101)+1,0)=B1101,"",INDEX(Mal!$D$9:$D$431,COUNTIF($E$108:$F1101,"")-COUNT($H$108:$H1101)+1,0)),"")</f>
        <v>#N/A</v>
      </c>
      <c r="C1102" s="39" t="e">
        <f t="shared" si="62"/>
        <v>#N/A</v>
      </c>
      <c r="D1102" s="39" t="e">
        <f>IF($E1102="",IF(INDEX(Mal!$F$9:$F$431,COUNTIF($E$108:$F1101,"")-COUNT($H$108:$H1101)+1,0)=D1101,"",INDEX(Mal!$F$9:$F$431,COUNTIF($E$108:$F1101,"")-COUNT($H$108:$H1101)+1,0)),"")</f>
        <v>#N/A</v>
      </c>
      <c r="E1102" s="39" t="e">
        <f>IF(AND(E1101="",$H1102=$H1101),"",IF(VLOOKUP(H1102,Mal!$A$9:$B$431,2,0)='Sales Orders'!E1101,"",VLOOKUP($H1102,Mal!$A$9:$B$431,2,0)))</f>
        <v>#N/A</v>
      </c>
      <c r="F1102" s="39" t="e">
        <f>IF($E1102="",IF(INDEX(Mal!$C$9:$C$431,COUNTIF($E$108:$F1101,"")-COUNT($H$108:$H1101)+1,0)=F1101,"",INDEX(Mal!$C$9:$C$431,COUNTIF($E$108:$F1101,"")-COUNT($H$108:$H1101)+1,0)),"")</f>
        <v>#N/A</v>
      </c>
      <c r="G1102" s="39" t="e">
        <f t="shared" si="63"/>
        <v>#N/A</v>
      </c>
      <c r="H1102" s="39">
        <f>IF(COUNTIF(Mal!$A$9:$A$431,'Sales Orders'!H1101)+COUNTIFS(Mal!$A$9:$A$431,H1101,Mal!$B$9:$B$431,"&lt;&gt;")+COUNTIFS(Mal!$A$9:$A$431,H1101,Mal!$C$9:$C$431,"&lt;&gt;")=COUNTIF('Sales Orders'!$H$108:H1101,'Sales Orders'!H1101),'Sales Orders'!H1101+1,'Sales Orders'!H1101)</f>
        <v>2</v>
      </c>
      <c r="I1102" s="39" t="e">
        <f>IF(E1102="","",IF(Mal!$C$5="","",Mal!$C$5))</f>
        <v>#N/A</v>
      </c>
      <c r="J1102" s="39" t="e">
        <f>IF(AND(J1101="",$H1102=$H1101),"",IF(VLOOKUP($H1102,Mal!$A$9:$H$431,7,0)='Sales Orders'!J1101,"",VLOOKUP($H1102,Mal!$A$9:$H$431,7,0)))</f>
        <v>#N/A</v>
      </c>
      <c r="K1102" s="39" t="e">
        <f>IF(AND(K1101="",$H1102=$H1101),"",IF(VLOOKUP($H1102,Mal!$A$9:$H$431,8,0)='Sales Orders'!K1101,"",VLOOKUP($H1102,Mal!$A$9:$H$431,8,0)))</f>
        <v>#N/A</v>
      </c>
      <c r="L1102" s="39" t="e">
        <f>IF(E1102="","",IF(Mal!$C$6="","",Mal!$C$6))</f>
        <v>#N/A</v>
      </c>
      <c r="M1102" s="39" t="e">
        <f>IF($E1102="",IF(INDEX(Mal!K$9:K$431,COUNTIF($E$108:$F1101,"")-COUNT($H$108:$H1101)+1,0)=M1101,"",INDEX(Mal!K$9:K$431,COUNTIF($E$108:$F1101,"")-COUNT($H$108:$H1101)+1,0)),"")</f>
        <v>#N/A</v>
      </c>
      <c r="N1102" s="39" t="e">
        <f>IF($E1102="",IF(INDEX(Mal!L$9:L$431,COUNTIF($E$108:$F1101,"")-COUNT($H$108:$H1101)+1,0)=N1101,"",INDEX(Mal!L$9:L$431,COUNTIF($E$108:$F1101,"")-COUNT($H$108:$H1101)+1,0)),"")</f>
        <v>#N/A</v>
      </c>
      <c r="O1102" s="39" t="e">
        <f>IF($E1102="",IF(INDEX(Mal!M$9:M$431,COUNTIF($E$108:$F1101,"")-COUNT($H$108:$H1101)+1,0)=O1101,"",INDEX(Mal!M$9:M$431,COUNTIF($E$108:$F1101,"")-COUNT($H$108:$H1101)+1,0)),"")</f>
        <v>#N/A</v>
      </c>
      <c r="P1102" s="39" t="e">
        <f>IF($E1102="",IF(INDEX(Mal!N$9:N$431,COUNTIF($E$108:$F1101,"")-COUNT($H$108:$H1101)+1,0)=P1101,"",INDEX(Mal!N$9:N$431,COUNTIF($E$108:$F1101,"")-COUNT($H$108:$H1101)+1,0)),"")</f>
        <v>#N/A</v>
      </c>
      <c r="Q1102" s="39" t="e">
        <f>IF($E1102="",IF(INDEX(Mal!O$9:O$431,COUNTIF($E$108:$F1101,"")-COUNT($H$108:$H1101)+1,0)=Q1101,"",INDEX(Mal!O$9:O$431,COUNTIF($E$108:$F1101,"")-COUNT($H$108:$H1101)+1,0)),"")</f>
        <v>#N/A</v>
      </c>
      <c r="R1102" s="39" t="e">
        <f>IF($E1102="",IF(INDEX(Mal!P$9:P$431,COUNTIF($E$108:$F1101,"")-COUNT($H$108:$H1101)+1,0)=R1101,"",INDEX(Mal!P$9:P$431,COUNTIF($E$108:$F1101,"")-COUNT($H$108:$H1101)+1,0)),"")</f>
        <v>#N/A</v>
      </c>
      <c r="S1102" s="39" t="e">
        <f>IF($E1102="",IF(INDEX(Mal!Q$9:Q$431,COUNTIF($E$108:$F1101,"")-COUNT($H$108:$H1101)+1,0)=S1101,"",INDEX(Mal!Q$9:Q$431,COUNTIF($E$108:$F1101,"")-COUNT($H$108:$H1101)+1,0)),"")</f>
        <v>#N/A</v>
      </c>
      <c r="T1102" s="39" t="e">
        <f>IF($E1102="",IF(INDEX(Mal!R$9:R$431,COUNTIF($E$108:$F1101,"")-COUNT($H$108:$H1101)+1,0)=T1101,"",INDEX(Mal!R$9:R$431,COUNTIF($E$108:$F1101,"")-COUNT($H$108:$H1101)+1,0)),"")</f>
        <v>#N/A</v>
      </c>
      <c r="U1102" s="39" t="e">
        <f>IF($E1102="",IF(INDEX(Mal!S$9:S$431,COUNTIF($E$108:$F1101,"")-COUNT($H$108:$H1101)+1,0)=U1101,"",INDEX(Mal!S$9:S$431,COUNTIF($E$108:$F1101,"")-COUNT($H$108:$H1101)+1,0)),"")</f>
        <v>#N/A</v>
      </c>
      <c r="V1102" s="39" t="e">
        <f t="shared" si="60"/>
        <v>#N/A</v>
      </c>
      <c r="W1102" s="39" t="e">
        <f>IF(IF(AND(E1102="",F1102=""),INDEX(Mal!I$9:I$431,(COUNT($H$108:$H1102)-COUNTIF($V$108:$V1102,"")),0),"")="","",IF(AND(E1102="",F1102=""),INDEX(Mal!I$9:I$431,(COUNT($H$108:$H1102)-COUNTIF($V$108:$V1102,"")),0),""))</f>
        <v>#N/A</v>
      </c>
      <c r="X1102" s="39" t="e">
        <f>IF($E1102="",IF(INDEX(Mal!J$9:J$431,COUNTIF($E$108:$F1101,"")-COUNT($H$108:$H1101)+1,0)=X1101,"",INDEX(Mal!J$9:J$431,COUNTIF($E$108:$F1101,"")-COUNT($H$108:$H1101)+1,0)),"")</f>
        <v>#N/A</v>
      </c>
      <c r="Y1102" s="39" t="e">
        <f>IF(AND(Y1101="",$H1102=$H1101),"",IF(VLOOKUP($H1102,Mal!$A$9:$T$431,20,0)='Sales Orders'!Y1101,"",VLOOKUP($H1102,Mal!$A$9:$T$431,20,0)))</f>
        <v>#N/A</v>
      </c>
      <c r="Z1102" s="39" t="e">
        <f t="shared" si="61"/>
        <v>#N/A</v>
      </c>
    </row>
    <row r="1103" spans="1:26">
      <c r="A1103" t="str">
        <f>IFERROR(IF(VLOOKUP(H1103,Mal!$A$9:$A$431,1,0),"","END"),"END")</f>
        <v>END</v>
      </c>
      <c r="B1103" s="39" t="e">
        <f>IF($E1103="",IF(INDEX(Mal!$D$9:$D$431,COUNTIF($E$108:$F1102,"")-COUNT($H$108:$H1102)+1,0)=B1102,"",INDEX(Mal!$D$9:$D$431,COUNTIF($E$108:$F1102,"")-COUNT($H$108:$H1102)+1,0)),"")</f>
        <v>#N/A</v>
      </c>
      <c r="C1103" s="39" t="e">
        <f t="shared" si="62"/>
        <v>#N/A</v>
      </c>
      <c r="D1103" s="39" t="e">
        <f>IF($E1103="",IF(INDEX(Mal!$F$9:$F$431,COUNTIF($E$108:$F1102,"")-COUNT($H$108:$H1102)+1,0)=D1102,"",INDEX(Mal!$F$9:$F$431,COUNTIF($E$108:$F1102,"")-COUNT($H$108:$H1102)+1,0)),"")</f>
        <v>#N/A</v>
      </c>
      <c r="E1103" s="39" t="e">
        <f>IF(AND(E1102="",$H1103=$H1102),"",IF(VLOOKUP(H1103,Mal!$A$9:$B$431,2,0)='Sales Orders'!E1102,"",VLOOKUP($H1103,Mal!$A$9:$B$431,2,0)))</f>
        <v>#N/A</v>
      </c>
      <c r="F1103" s="39" t="e">
        <f>IF($E1103="",IF(INDEX(Mal!$C$9:$C$431,COUNTIF($E$108:$F1102,"")-COUNT($H$108:$H1102)+1,0)=F1102,"",INDEX(Mal!$C$9:$C$431,COUNTIF($E$108:$F1102,"")-COUNT($H$108:$H1102)+1,0)),"")</f>
        <v>#N/A</v>
      </c>
      <c r="G1103" s="39" t="e">
        <f t="shared" si="63"/>
        <v>#N/A</v>
      </c>
      <c r="H1103" s="39">
        <f>IF(COUNTIF(Mal!$A$9:$A$431,'Sales Orders'!H1102)+COUNTIFS(Mal!$A$9:$A$431,H1102,Mal!$B$9:$B$431,"&lt;&gt;")+COUNTIFS(Mal!$A$9:$A$431,H1102,Mal!$C$9:$C$431,"&lt;&gt;")=COUNTIF('Sales Orders'!$H$108:H1102,'Sales Orders'!H1102),'Sales Orders'!H1102+1,'Sales Orders'!H1102)</f>
        <v>2</v>
      </c>
      <c r="I1103" s="39" t="e">
        <f>IF(E1103="","",IF(Mal!$C$5="","",Mal!$C$5))</f>
        <v>#N/A</v>
      </c>
      <c r="J1103" s="39" t="e">
        <f>IF(AND(J1102="",$H1103=$H1102),"",IF(VLOOKUP($H1103,Mal!$A$9:$H$431,7,0)='Sales Orders'!J1102,"",VLOOKUP($H1103,Mal!$A$9:$H$431,7,0)))</f>
        <v>#N/A</v>
      </c>
      <c r="K1103" s="39" t="e">
        <f>IF(AND(K1102="",$H1103=$H1102),"",IF(VLOOKUP($H1103,Mal!$A$9:$H$431,8,0)='Sales Orders'!K1102,"",VLOOKUP($H1103,Mal!$A$9:$H$431,8,0)))</f>
        <v>#N/A</v>
      </c>
      <c r="L1103" s="39" t="e">
        <f>IF(E1103="","",IF(Mal!$C$6="","",Mal!$C$6))</f>
        <v>#N/A</v>
      </c>
      <c r="M1103" s="39" t="e">
        <f>IF($E1103="",IF(INDEX(Mal!K$9:K$431,COUNTIF($E$108:$F1102,"")-COUNT($H$108:$H1102)+1,0)=M1102,"",INDEX(Mal!K$9:K$431,COUNTIF($E$108:$F1102,"")-COUNT($H$108:$H1102)+1,0)),"")</f>
        <v>#N/A</v>
      </c>
      <c r="N1103" s="39" t="e">
        <f>IF($E1103="",IF(INDEX(Mal!L$9:L$431,COUNTIF($E$108:$F1102,"")-COUNT($H$108:$H1102)+1,0)=N1102,"",INDEX(Mal!L$9:L$431,COUNTIF($E$108:$F1102,"")-COUNT($H$108:$H1102)+1,0)),"")</f>
        <v>#N/A</v>
      </c>
      <c r="O1103" s="39" t="e">
        <f>IF($E1103="",IF(INDEX(Mal!M$9:M$431,COUNTIF($E$108:$F1102,"")-COUNT($H$108:$H1102)+1,0)=O1102,"",INDEX(Mal!M$9:M$431,COUNTIF($E$108:$F1102,"")-COUNT($H$108:$H1102)+1,0)),"")</f>
        <v>#N/A</v>
      </c>
      <c r="P1103" s="39" t="e">
        <f>IF($E1103="",IF(INDEX(Mal!N$9:N$431,COUNTIF($E$108:$F1102,"")-COUNT($H$108:$H1102)+1,0)=P1102,"",INDEX(Mal!N$9:N$431,COUNTIF($E$108:$F1102,"")-COUNT($H$108:$H1102)+1,0)),"")</f>
        <v>#N/A</v>
      </c>
      <c r="Q1103" s="39" t="e">
        <f>IF($E1103="",IF(INDEX(Mal!O$9:O$431,COUNTIF($E$108:$F1102,"")-COUNT($H$108:$H1102)+1,0)=Q1102,"",INDEX(Mal!O$9:O$431,COUNTIF($E$108:$F1102,"")-COUNT($H$108:$H1102)+1,0)),"")</f>
        <v>#N/A</v>
      </c>
      <c r="R1103" s="39" t="e">
        <f>IF($E1103="",IF(INDEX(Mal!P$9:P$431,COUNTIF($E$108:$F1102,"")-COUNT($H$108:$H1102)+1,0)=R1102,"",INDEX(Mal!P$9:P$431,COUNTIF($E$108:$F1102,"")-COUNT($H$108:$H1102)+1,0)),"")</f>
        <v>#N/A</v>
      </c>
      <c r="S1103" s="39" t="e">
        <f>IF($E1103="",IF(INDEX(Mal!Q$9:Q$431,COUNTIF($E$108:$F1102,"")-COUNT($H$108:$H1102)+1,0)=S1102,"",INDEX(Mal!Q$9:Q$431,COUNTIF($E$108:$F1102,"")-COUNT($H$108:$H1102)+1,0)),"")</f>
        <v>#N/A</v>
      </c>
      <c r="T1103" s="39" t="e">
        <f>IF($E1103="",IF(INDEX(Mal!R$9:R$431,COUNTIF($E$108:$F1102,"")-COUNT($H$108:$H1102)+1,0)=T1102,"",INDEX(Mal!R$9:R$431,COUNTIF($E$108:$F1102,"")-COUNT($H$108:$H1102)+1,0)),"")</f>
        <v>#N/A</v>
      </c>
      <c r="U1103" s="39" t="e">
        <f>IF($E1103="",IF(INDEX(Mal!S$9:S$431,COUNTIF($E$108:$F1102,"")-COUNT($H$108:$H1102)+1,0)=U1102,"",INDEX(Mal!S$9:S$431,COUNTIF($E$108:$F1102,"")-COUNT($H$108:$H1102)+1,0)),"")</f>
        <v>#N/A</v>
      </c>
      <c r="V1103" s="39" t="e">
        <f t="shared" si="60"/>
        <v>#N/A</v>
      </c>
      <c r="W1103" s="39" t="e">
        <f>IF(IF(AND(E1103="",F1103=""),INDEX(Mal!I$9:I$431,(COUNT($H$108:$H1103)-COUNTIF($V$108:$V1103,"")),0),"")="","",IF(AND(E1103="",F1103=""),INDEX(Mal!I$9:I$431,(COUNT($H$108:$H1103)-COUNTIF($V$108:$V1103,"")),0),""))</f>
        <v>#N/A</v>
      </c>
      <c r="X1103" s="39" t="e">
        <f>IF($E1103="",IF(INDEX(Mal!J$9:J$431,COUNTIF($E$108:$F1102,"")-COUNT($H$108:$H1102)+1,0)=X1102,"",INDEX(Mal!J$9:J$431,COUNTIF($E$108:$F1102,"")-COUNT($H$108:$H1102)+1,0)),"")</f>
        <v>#N/A</v>
      </c>
      <c r="Y1103" s="39" t="e">
        <f>IF(AND(Y1102="",$H1103=$H1102),"",IF(VLOOKUP($H1103,Mal!$A$9:$T$431,20,0)='Sales Orders'!Y1102,"",VLOOKUP($H1103,Mal!$A$9:$T$431,20,0)))</f>
        <v>#N/A</v>
      </c>
      <c r="Z1103" s="39" t="e">
        <f t="shared" si="61"/>
        <v>#N/A</v>
      </c>
    </row>
    <row r="1104" spans="1:26">
      <c r="A1104" t="str">
        <f>IFERROR(IF(VLOOKUP(H1104,Mal!$A$9:$A$431,1,0),"","END"),"END")</f>
        <v>END</v>
      </c>
      <c r="B1104" s="39" t="e">
        <f>IF($E1104="",IF(INDEX(Mal!$D$9:$D$431,COUNTIF($E$108:$F1103,"")-COUNT($H$108:$H1103)+1,0)=B1103,"",INDEX(Mal!$D$9:$D$431,COUNTIF($E$108:$F1103,"")-COUNT($H$108:$H1103)+1,0)),"")</f>
        <v>#N/A</v>
      </c>
      <c r="C1104" s="39" t="e">
        <f t="shared" si="62"/>
        <v>#N/A</v>
      </c>
      <c r="D1104" s="39" t="e">
        <f>IF($E1104="",IF(INDEX(Mal!$F$9:$F$431,COUNTIF($E$108:$F1103,"")-COUNT($H$108:$H1103)+1,0)=D1103,"",INDEX(Mal!$F$9:$F$431,COUNTIF($E$108:$F1103,"")-COUNT($H$108:$H1103)+1,0)),"")</f>
        <v>#N/A</v>
      </c>
      <c r="E1104" s="39" t="e">
        <f>IF(AND(E1103="",$H1104=$H1103),"",IF(VLOOKUP(H1104,Mal!$A$9:$B$431,2,0)='Sales Orders'!E1103,"",VLOOKUP($H1104,Mal!$A$9:$B$431,2,0)))</f>
        <v>#N/A</v>
      </c>
      <c r="F1104" s="39" t="e">
        <f>IF($E1104="",IF(INDEX(Mal!$C$9:$C$431,COUNTIF($E$108:$F1103,"")-COUNT($H$108:$H1103)+1,0)=F1103,"",INDEX(Mal!$C$9:$C$431,COUNTIF($E$108:$F1103,"")-COUNT($H$108:$H1103)+1,0)),"")</f>
        <v>#N/A</v>
      </c>
      <c r="G1104" s="39" t="e">
        <f t="shared" si="63"/>
        <v>#N/A</v>
      </c>
      <c r="H1104" s="39">
        <f>IF(COUNTIF(Mal!$A$9:$A$431,'Sales Orders'!H1103)+COUNTIFS(Mal!$A$9:$A$431,H1103,Mal!$B$9:$B$431,"&lt;&gt;")+COUNTIFS(Mal!$A$9:$A$431,H1103,Mal!$C$9:$C$431,"&lt;&gt;")=COUNTIF('Sales Orders'!$H$108:H1103,'Sales Orders'!H1103),'Sales Orders'!H1103+1,'Sales Orders'!H1103)</f>
        <v>2</v>
      </c>
      <c r="I1104" s="39" t="e">
        <f>IF(E1104="","",IF(Mal!$C$5="","",Mal!$C$5))</f>
        <v>#N/A</v>
      </c>
      <c r="J1104" s="39" t="e">
        <f>IF(AND(J1103="",$H1104=$H1103),"",IF(VLOOKUP($H1104,Mal!$A$9:$H$431,7,0)='Sales Orders'!J1103,"",VLOOKUP($H1104,Mal!$A$9:$H$431,7,0)))</f>
        <v>#N/A</v>
      </c>
      <c r="K1104" s="39" t="e">
        <f>IF(AND(K1103="",$H1104=$H1103),"",IF(VLOOKUP($H1104,Mal!$A$9:$H$431,8,0)='Sales Orders'!K1103,"",VLOOKUP($H1104,Mal!$A$9:$H$431,8,0)))</f>
        <v>#N/A</v>
      </c>
      <c r="L1104" s="39" t="e">
        <f>IF(E1104="","",IF(Mal!$C$6="","",Mal!$C$6))</f>
        <v>#N/A</v>
      </c>
      <c r="M1104" s="39" t="e">
        <f>IF($E1104="",IF(INDEX(Mal!K$9:K$431,COUNTIF($E$108:$F1103,"")-COUNT($H$108:$H1103)+1,0)=M1103,"",INDEX(Mal!K$9:K$431,COUNTIF($E$108:$F1103,"")-COUNT($H$108:$H1103)+1,0)),"")</f>
        <v>#N/A</v>
      </c>
      <c r="N1104" s="39" t="e">
        <f>IF($E1104="",IF(INDEX(Mal!L$9:L$431,COUNTIF($E$108:$F1103,"")-COUNT($H$108:$H1103)+1,0)=N1103,"",INDEX(Mal!L$9:L$431,COUNTIF($E$108:$F1103,"")-COUNT($H$108:$H1103)+1,0)),"")</f>
        <v>#N/A</v>
      </c>
      <c r="O1104" s="39" t="e">
        <f>IF($E1104="",IF(INDEX(Mal!M$9:M$431,COUNTIF($E$108:$F1103,"")-COUNT($H$108:$H1103)+1,0)=O1103,"",INDEX(Mal!M$9:M$431,COUNTIF($E$108:$F1103,"")-COUNT($H$108:$H1103)+1,0)),"")</f>
        <v>#N/A</v>
      </c>
      <c r="P1104" s="39" t="e">
        <f>IF($E1104="",IF(INDEX(Mal!N$9:N$431,COUNTIF($E$108:$F1103,"")-COUNT($H$108:$H1103)+1,0)=P1103,"",INDEX(Mal!N$9:N$431,COUNTIF($E$108:$F1103,"")-COUNT($H$108:$H1103)+1,0)),"")</f>
        <v>#N/A</v>
      </c>
      <c r="Q1104" s="39" t="e">
        <f>IF($E1104="",IF(INDEX(Mal!O$9:O$431,COUNTIF($E$108:$F1103,"")-COUNT($H$108:$H1103)+1,0)=Q1103,"",INDEX(Mal!O$9:O$431,COUNTIF($E$108:$F1103,"")-COUNT($H$108:$H1103)+1,0)),"")</f>
        <v>#N/A</v>
      </c>
      <c r="R1104" s="39" t="e">
        <f>IF($E1104="",IF(INDEX(Mal!P$9:P$431,COUNTIF($E$108:$F1103,"")-COUNT($H$108:$H1103)+1,0)=R1103,"",INDEX(Mal!P$9:P$431,COUNTIF($E$108:$F1103,"")-COUNT($H$108:$H1103)+1,0)),"")</f>
        <v>#N/A</v>
      </c>
      <c r="S1104" s="39" t="e">
        <f>IF($E1104="",IF(INDEX(Mal!Q$9:Q$431,COUNTIF($E$108:$F1103,"")-COUNT($H$108:$H1103)+1,0)=S1103,"",INDEX(Mal!Q$9:Q$431,COUNTIF($E$108:$F1103,"")-COUNT($H$108:$H1103)+1,0)),"")</f>
        <v>#N/A</v>
      </c>
      <c r="T1104" s="39" t="e">
        <f>IF($E1104="",IF(INDEX(Mal!R$9:R$431,COUNTIF($E$108:$F1103,"")-COUNT($H$108:$H1103)+1,0)=T1103,"",INDEX(Mal!R$9:R$431,COUNTIF($E$108:$F1103,"")-COUNT($H$108:$H1103)+1,0)),"")</f>
        <v>#N/A</v>
      </c>
      <c r="U1104" s="39" t="e">
        <f>IF($E1104="",IF(INDEX(Mal!S$9:S$431,COUNTIF($E$108:$F1103,"")-COUNT($H$108:$H1103)+1,0)=U1103,"",INDEX(Mal!S$9:S$431,COUNTIF($E$108:$F1103,"")-COUNT($H$108:$H1103)+1,0)),"")</f>
        <v>#N/A</v>
      </c>
      <c r="V1104" s="39" t="e">
        <f t="shared" si="60"/>
        <v>#N/A</v>
      </c>
      <c r="W1104" s="39" t="e">
        <f>IF(IF(AND(E1104="",F1104=""),INDEX(Mal!I$9:I$431,(COUNT($H$108:$H1104)-COUNTIF($V$108:$V1104,"")),0),"")="","",IF(AND(E1104="",F1104=""),INDEX(Mal!I$9:I$431,(COUNT($H$108:$H1104)-COUNTIF($V$108:$V1104,"")),0),""))</f>
        <v>#N/A</v>
      </c>
      <c r="X1104" s="39" t="e">
        <f>IF($E1104="",IF(INDEX(Mal!J$9:J$431,COUNTIF($E$108:$F1103,"")-COUNT($H$108:$H1103)+1,0)=X1103,"",INDEX(Mal!J$9:J$431,COUNTIF($E$108:$F1103,"")-COUNT($H$108:$H1103)+1,0)),"")</f>
        <v>#N/A</v>
      </c>
      <c r="Y1104" s="39" t="e">
        <f>IF(AND(Y1103="",$H1104=$H1103),"",IF(VLOOKUP($H1104,Mal!$A$9:$T$431,20,0)='Sales Orders'!Y1103,"",VLOOKUP($H1104,Mal!$A$9:$T$431,20,0)))</f>
        <v>#N/A</v>
      </c>
      <c r="Z1104" s="39" t="e">
        <f t="shared" si="61"/>
        <v>#N/A</v>
      </c>
    </row>
    <row r="1105" spans="1:26">
      <c r="A1105" t="str">
        <f>IFERROR(IF(VLOOKUP(H1105,Mal!$A$9:$A$431,1,0),"","END"),"END")</f>
        <v>END</v>
      </c>
      <c r="B1105" s="39" t="e">
        <f>IF($E1105="",IF(INDEX(Mal!$D$9:$D$431,COUNTIF($E$108:$F1104,"")-COUNT($H$108:$H1104)+1,0)=B1104,"",INDEX(Mal!$D$9:$D$431,COUNTIF($E$108:$F1104,"")-COUNT($H$108:$H1104)+1,0)),"")</f>
        <v>#N/A</v>
      </c>
      <c r="C1105" s="39" t="e">
        <f t="shared" si="62"/>
        <v>#N/A</v>
      </c>
      <c r="D1105" s="39" t="e">
        <f>IF($E1105="",IF(INDEX(Mal!$F$9:$F$431,COUNTIF($E$108:$F1104,"")-COUNT($H$108:$H1104)+1,0)=D1104,"",INDEX(Mal!$F$9:$F$431,COUNTIF($E$108:$F1104,"")-COUNT($H$108:$H1104)+1,0)),"")</f>
        <v>#N/A</v>
      </c>
      <c r="E1105" s="39" t="e">
        <f>IF(AND(E1104="",$H1105=$H1104),"",IF(VLOOKUP(H1105,Mal!$A$9:$B$431,2,0)='Sales Orders'!E1104,"",VLOOKUP($H1105,Mal!$A$9:$B$431,2,0)))</f>
        <v>#N/A</v>
      </c>
      <c r="F1105" s="39" t="e">
        <f>IF($E1105="",IF(INDEX(Mal!$C$9:$C$431,COUNTIF($E$108:$F1104,"")-COUNT($H$108:$H1104)+1,0)=F1104,"",INDEX(Mal!$C$9:$C$431,COUNTIF($E$108:$F1104,"")-COUNT($H$108:$H1104)+1,0)),"")</f>
        <v>#N/A</v>
      </c>
      <c r="G1105" s="39" t="e">
        <f t="shared" si="63"/>
        <v>#N/A</v>
      </c>
      <c r="H1105" s="39">
        <f>IF(COUNTIF(Mal!$A$9:$A$431,'Sales Orders'!H1104)+COUNTIFS(Mal!$A$9:$A$431,H1104,Mal!$B$9:$B$431,"&lt;&gt;")+COUNTIFS(Mal!$A$9:$A$431,H1104,Mal!$C$9:$C$431,"&lt;&gt;")=COUNTIF('Sales Orders'!$H$108:H1104,'Sales Orders'!H1104),'Sales Orders'!H1104+1,'Sales Orders'!H1104)</f>
        <v>2</v>
      </c>
      <c r="I1105" s="39" t="e">
        <f>IF(E1105="","",IF(Mal!$C$5="","",Mal!$C$5))</f>
        <v>#N/A</v>
      </c>
      <c r="J1105" s="39" t="e">
        <f>IF(AND(J1104="",$H1105=$H1104),"",IF(VLOOKUP($H1105,Mal!$A$9:$H$431,7,0)='Sales Orders'!J1104,"",VLOOKUP($H1105,Mal!$A$9:$H$431,7,0)))</f>
        <v>#N/A</v>
      </c>
      <c r="K1105" s="39" t="e">
        <f>IF(AND(K1104="",$H1105=$H1104),"",IF(VLOOKUP($H1105,Mal!$A$9:$H$431,8,0)='Sales Orders'!K1104,"",VLOOKUP($H1105,Mal!$A$9:$H$431,8,0)))</f>
        <v>#N/A</v>
      </c>
      <c r="L1105" s="39" t="e">
        <f>IF(E1105="","",IF(Mal!$C$6="","",Mal!$C$6))</f>
        <v>#N/A</v>
      </c>
      <c r="M1105" s="39" t="e">
        <f>IF($E1105="",IF(INDEX(Mal!K$9:K$431,COUNTIF($E$108:$F1104,"")-COUNT($H$108:$H1104)+1,0)=M1104,"",INDEX(Mal!K$9:K$431,COUNTIF($E$108:$F1104,"")-COUNT($H$108:$H1104)+1,0)),"")</f>
        <v>#N/A</v>
      </c>
      <c r="N1105" s="39" t="e">
        <f>IF($E1105="",IF(INDEX(Mal!L$9:L$431,COUNTIF($E$108:$F1104,"")-COUNT($H$108:$H1104)+1,0)=N1104,"",INDEX(Mal!L$9:L$431,COUNTIF($E$108:$F1104,"")-COUNT($H$108:$H1104)+1,0)),"")</f>
        <v>#N/A</v>
      </c>
      <c r="O1105" s="39" t="e">
        <f>IF($E1105="",IF(INDEX(Mal!M$9:M$431,COUNTIF($E$108:$F1104,"")-COUNT($H$108:$H1104)+1,0)=O1104,"",INDEX(Mal!M$9:M$431,COUNTIF($E$108:$F1104,"")-COUNT($H$108:$H1104)+1,0)),"")</f>
        <v>#N/A</v>
      </c>
      <c r="P1105" s="39" t="e">
        <f>IF($E1105="",IF(INDEX(Mal!N$9:N$431,COUNTIF($E$108:$F1104,"")-COUNT($H$108:$H1104)+1,0)=P1104,"",INDEX(Mal!N$9:N$431,COUNTIF($E$108:$F1104,"")-COUNT($H$108:$H1104)+1,0)),"")</f>
        <v>#N/A</v>
      </c>
      <c r="Q1105" s="39" t="e">
        <f>IF($E1105="",IF(INDEX(Mal!O$9:O$431,COUNTIF($E$108:$F1104,"")-COUNT($H$108:$H1104)+1,0)=Q1104,"",INDEX(Mal!O$9:O$431,COUNTIF($E$108:$F1104,"")-COUNT($H$108:$H1104)+1,0)),"")</f>
        <v>#N/A</v>
      </c>
      <c r="R1105" s="39" t="e">
        <f>IF($E1105="",IF(INDEX(Mal!P$9:P$431,COUNTIF($E$108:$F1104,"")-COUNT($H$108:$H1104)+1,0)=R1104,"",INDEX(Mal!P$9:P$431,COUNTIF($E$108:$F1104,"")-COUNT($H$108:$H1104)+1,0)),"")</f>
        <v>#N/A</v>
      </c>
      <c r="S1105" s="39" t="e">
        <f>IF($E1105="",IF(INDEX(Mal!Q$9:Q$431,COUNTIF($E$108:$F1104,"")-COUNT($H$108:$H1104)+1,0)=S1104,"",INDEX(Mal!Q$9:Q$431,COUNTIF($E$108:$F1104,"")-COUNT($H$108:$H1104)+1,0)),"")</f>
        <v>#N/A</v>
      </c>
      <c r="T1105" s="39" t="e">
        <f>IF($E1105="",IF(INDEX(Mal!R$9:R$431,COUNTIF($E$108:$F1104,"")-COUNT($H$108:$H1104)+1,0)=T1104,"",INDEX(Mal!R$9:R$431,COUNTIF($E$108:$F1104,"")-COUNT($H$108:$H1104)+1,0)),"")</f>
        <v>#N/A</v>
      </c>
      <c r="U1105" s="39" t="e">
        <f>IF($E1105="",IF(INDEX(Mal!S$9:S$431,COUNTIF($E$108:$F1104,"")-COUNT($H$108:$H1104)+1,0)=U1104,"",INDEX(Mal!S$9:S$431,COUNTIF($E$108:$F1104,"")-COUNT($H$108:$H1104)+1,0)),"")</f>
        <v>#N/A</v>
      </c>
      <c r="V1105" s="39" t="e">
        <f t="shared" si="60"/>
        <v>#N/A</v>
      </c>
      <c r="W1105" s="39" t="e">
        <f>IF(IF(AND(E1105="",F1105=""),INDEX(Mal!I$9:I$431,(COUNT($H$108:$H1105)-COUNTIF($V$108:$V1105,"")),0),"")="","",IF(AND(E1105="",F1105=""),INDEX(Mal!I$9:I$431,(COUNT($H$108:$H1105)-COUNTIF($V$108:$V1105,"")),0),""))</f>
        <v>#N/A</v>
      </c>
      <c r="X1105" s="39" t="e">
        <f>IF($E1105="",IF(INDEX(Mal!J$9:J$431,COUNTIF($E$108:$F1104,"")-COUNT($H$108:$H1104)+1,0)=X1104,"",INDEX(Mal!J$9:J$431,COUNTIF($E$108:$F1104,"")-COUNT($H$108:$H1104)+1,0)),"")</f>
        <v>#N/A</v>
      </c>
      <c r="Y1105" s="39" t="e">
        <f>IF(AND(Y1104="",$H1105=$H1104),"",IF(VLOOKUP($H1105,Mal!$A$9:$T$431,20,0)='Sales Orders'!Y1104,"",VLOOKUP($H1105,Mal!$A$9:$T$431,20,0)))</f>
        <v>#N/A</v>
      </c>
      <c r="Z1105" s="39" t="e">
        <f t="shared" si="61"/>
        <v>#N/A</v>
      </c>
    </row>
    <row r="1106" spans="1:26">
      <c r="A1106" t="str">
        <f>IFERROR(IF(VLOOKUP(H1106,Mal!$A$9:$A$431,1,0),"","END"),"END")</f>
        <v>END</v>
      </c>
      <c r="B1106" s="39" t="e">
        <f>IF($E1106="",IF(INDEX(Mal!$D$9:$D$431,COUNTIF($E$108:$F1105,"")-COUNT($H$108:$H1105)+1,0)=B1105,"",INDEX(Mal!$D$9:$D$431,COUNTIF($E$108:$F1105,"")-COUNT($H$108:$H1105)+1,0)),"")</f>
        <v>#N/A</v>
      </c>
      <c r="C1106" s="39" t="e">
        <f t="shared" si="62"/>
        <v>#N/A</v>
      </c>
      <c r="D1106" s="39" t="e">
        <f>IF($E1106="",IF(INDEX(Mal!$F$9:$F$431,COUNTIF($E$108:$F1105,"")-COUNT($H$108:$H1105)+1,0)=D1105,"",INDEX(Mal!$F$9:$F$431,COUNTIF($E$108:$F1105,"")-COUNT($H$108:$H1105)+1,0)),"")</f>
        <v>#N/A</v>
      </c>
      <c r="E1106" s="39" t="e">
        <f>IF(AND(E1105="",$H1106=$H1105),"",IF(VLOOKUP(H1106,Mal!$A$9:$B$431,2,0)='Sales Orders'!E1105,"",VLOOKUP($H1106,Mal!$A$9:$B$431,2,0)))</f>
        <v>#N/A</v>
      </c>
      <c r="F1106" s="39" t="e">
        <f>IF($E1106="",IF(INDEX(Mal!$C$9:$C$431,COUNTIF($E$108:$F1105,"")-COUNT($H$108:$H1105)+1,0)=F1105,"",INDEX(Mal!$C$9:$C$431,COUNTIF($E$108:$F1105,"")-COUNT($H$108:$H1105)+1,0)),"")</f>
        <v>#N/A</v>
      </c>
      <c r="G1106" s="39" t="e">
        <f t="shared" si="63"/>
        <v>#N/A</v>
      </c>
      <c r="H1106" s="39">
        <f>IF(COUNTIF(Mal!$A$9:$A$431,'Sales Orders'!H1105)+COUNTIFS(Mal!$A$9:$A$431,H1105,Mal!$B$9:$B$431,"&lt;&gt;")+COUNTIFS(Mal!$A$9:$A$431,H1105,Mal!$C$9:$C$431,"&lt;&gt;")=COUNTIF('Sales Orders'!$H$108:H1105,'Sales Orders'!H1105),'Sales Orders'!H1105+1,'Sales Orders'!H1105)</f>
        <v>2</v>
      </c>
      <c r="I1106" s="39" t="e">
        <f>IF(E1106="","",IF(Mal!$C$5="","",Mal!$C$5))</f>
        <v>#N/A</v>
      </c>
      <c r="J1106" s="39" t="e">
        <f>IF(AND(J1105="",$H1106=$H1105),"",IF(VLOOKUP($H1106,Mal!$A$9:$H$431,7,0)='Sales Orders'!J1105,"",VLOOKUP($H1106,Mal!$A$9:$H$431,7,0)))</f>
        <v>#N/A</v>
      </c>
      <c r="K1106" s="39" t="e">
        <f>IF(AND(K1105="",$H1106=$H1105),"",IF(VLOOKUP($H1106,Mal!$A$9:$H$431,8,0)='Sales Orders'!K1105,"",VLOOKUP($H1106,Mal!$A$9:$H$431,8,0)))</f>
        <v>#N/A</v>
      </c>
      <c r="L1106" s="39" t="e">
        <f>IF(E1106="","",IF(Mal!$C$6="","",Mal!$C$6))</f>
        <v>#N/A</v>
      </c>
      <c r="M1106" s="39" t="e">
        <f>IF($E1106="",IF(INDEX(Mal!K$9:K$431,COUNTIF($E$108:$F1105,"")-COUNT($H$108:$H1105)+1,0)=M1105,"",INDEX(Mal!K$9:K$431,COUNTIF($E$108:$F1105,"")-COUNT($H$108:$H1105)+1,0)),"")</f>
        <v>#N/A</v>
      </c>
      <c r="N1106" s="39" t="e">
        <f>IF($E1106="",IF(INDEX(Mal!L$9:L$431,COUNTIF($E$108:$F1105,"")-COUNT($H$108:$H1105)+1,0)=N1105,"",INDEX(Mal!L$9:L$431,COUNTIF($E$108:$F1105,"")-COUNT($H$108:$H1105)+1,0)),"")</f>
        <v>#N/A</v>
      </c>
      <c r="O1106" s="39" t="e">
        <f>IF($E1106="",IF(INDEX(Mal!M$9:M$431,COUNTIF($E$108:$F1105,"")-COUNT($H$108:$H1105)+1,0)=O1105,"",INDEX(Mal!M$9:M$431,COUNTIF($E$108:$F1105,"")-COUNT($H$108:$H1105)+1,0)),"")</f>
        <v>#N/A</v>
      </c>
      <c r="P1106" s="39" t="e">
        <f>IF($E1106="",IF(INDEX(Mal!N$9:N$431,COUNTIF($E$108:$F1105,"")-COUNT($H$108:$H1105)+1,0)=P1105,"",INDEX(Mal!N$9:N$431,COUNTIF($E$108:$F1105,"")-COUNT($H$108:$H1105)+1,0)),"")</f>
        <v>#N/A</v>
      </c>
      <c r="Q1106" s="39" t="e">
        <f>IF($E1106="",IF(INDEX(Mal!O$9:O$431,COUNTIF($E$108:$F1105,"")-COUNT($H$108:$H1105)+1,0)=Q1105,"",INDEX(Mal!O$9:O$431,COUNTIF($E$108:$F1105,"")-COUNT($H$108:$H1105)+1,0)),"")</f>
        <v>#N/A</v>
      </c>
      <c r="R1106" s="39" t="e">
        <f>IF($E1106="",IF(INDEX(Mal!P$9:P$431,COUNTIF($E$108:$F1105,"")-COUNT($H$108:$H1105)+1,0)=R1105,"",INDEX(Mal!P$9:P$431,COUNTIF($E$108:$F1105,"")-COUNT($H$108:$H1105)+1,0)),"")</f>
        <v>#N/A</v>
      </c>
      <c r="S1106" s="39" t="e">
        <f>IF($E1106="",IF(INDEX(Mal!Q$9:Q$431,COUNTIF($E$108:$F1105,"")-COUNT($H$108:$H1105)+1,0)=S1105,"",INDEX(Mal!Q$9:Q$431,COUNTIF($E$108:$F1105,"")-COUNT($H$108:$H1105)+1,0)),"")</f>
        <v>#N/A</v>
      </c>
      <c r="T1106" s="39" t="e">
        <f>IF($E1106="",IF(INDEX(Mal!R$9:R$431,COUNTIF($E$108:$F1105,"")-COUNT($H$108:$H1105)+1,0)=T1105,"",INDEX(Mal!R$9:R$431,COUNTIF($E$108:$F1105,"")-COUNT($H$108:$H1105)+1,0)),"")</f>
        <v>#N/A</v>
      </c>
      <c r="U1106" s="39" t="e">
        <f>IF($E1106="",IF(INDEX(Mal!S$9:S$431,COUNTIF($E$108:$F1105,"")-COUNT($H$108:$H1105)+1,0)=U1105,"",INDEX(Mal!S$9:S$431,COUNTIF($E$108:$F1105,"")-COUNT($H$108:$H1105)+1,0)),"")</f>
        <v>#N/A</v>
      </c>
      <c r="V1106" s="39" t="e">
        <f t="shared" si="60"/>
        <v>#N/A</v>
      </c>
      <c r="W1106" s="39" t="e">
        <f>IF(IF(AND(E1106="",F1106=""),INDEX(Mal!I$9:I$431,(COUNT($H$108:$H1106)-COUNTIF($V$108:$V1106,"")),0),"")="","",IF(AND(E1106="",F1106=""),INDEX(Mal!I$9:I$431,(COUNT($H$108:$H1106)-COUNTIF($V$108:$V1106,"")),0),""))</f>
        <v>#N/A</v>
      </c>
      <c r="X1106" s="39" t="e">
        <f>IF($E1106="",IF(INDEX(Mal!J$9:J$431,COUNTIF($E$108:$F1105,"")-COUNT($H$108:$H1105)+1,0)=X1105,"",INDEX(Mal!J$9:J$431,COUNTIF($E$108:$F1105,"")-COUNT($H$108:$H1105)+1,0)),"")</f>
        <v>#N/A</v>
      </c>
      <c r="Y1106" s="39" t="e">
        <f>IF(AND(Y1105="",$H1106=$H1105),"",IF(VLOOKUP($H1106,Mal!$A$9:$T$431,20,0)='Sales Orders'!Y1105,"",VLOOKUP($H1106,Mal!$A$9:$T$431,20,0)))</f>
        <v>#N/A</v>
      </c>
      <c r="Z1106" s="39" t="e">
        <f t="shared" si="61"/>
        <v>#N/A</v>
      </c>
    </row>
    <row r="1107" spans="1:26">
      <c r="A1107" t="str">
        <f>IFERROR(IF(VLOOKUP(H1107,Mal!$A$9:$A$431,1,0),"","END"),"END")</f>
        <v>END</v>
      </c>
      <c r="B1107" s="39" t="e">
        <f>IF($E1107="",IF(INDEX(Mal!$D$9:$D$431,COUNTIF($E$108:$F1106,"")-COUNT($H$108:$H1106)+1,0)=B1106,"",INDEX(Mal!$D$9:$D$431,COUNTIF($E$108:$F1106,"")-COUNT($H$108:$H1106)+1,0)),"")</f>
        <v>#N/A</v>
      </c>
      <c r="C1107" s="39" t="e">
        <f t="shared" si="62"/>
        <v>#N/A</v>
      </c>
      <c r="D1107" s="39" t="e">
        <f>IF($E1107="",IF(INDEX(Mal!$F$9:$F$431,COUNTIF($E$108:$F1106,"")-COUNT($H$108:$H1106)+1,0)=D1106,"",INDEX(Mal!$F$9:$F$431,COUNTIF($E$108:$F1106,"")-COUNT($H$108:$H1106)+1,0)),"")</f>
        <v>#N/A</v>
      </c>
      <c r="E1107" s="39" t="e">
        <f>IF(AND(E1106="",$H1107=$H1106),"",IF(VLOOKUP(H1107,Mal!$A$9:$B$431,2,0)='Sales Orders'!E1106,"",VLOOKUP($H1107,Mal!$A$9:$B$431,2,0)))</f>
        <v>#N/A</v>
      </c>
      <c r="F1107" s="39" t="e">
        <f>IF($E1107="",IF(INDEX(Mal!$C$9:$C$431,COUNTIF($E$108:$F1106,"")-COUNT($H$108:$H1106)+1,0)=F1106,"",INDEX(Mal!$C$9:$C$431,COUNTIF($E$108:$F1106,"")-COUNT($H$108:$H1106)+1,0)),"")</f>
        <v>#N/A</v>
      </c>
      <c r="G1107" s="39" t="e">
        <f t="shared" si="63"/>
        <v>#N/A</v>
      </c>
      <c r="H1107" s="39">
        <f>IF(COUNTIF(Mal!$A$9:$A$431,'Sales Orders'!H1106)+COUNTIFS(Mal!$A$9:$A$431,H1106,Mal!$B$9:$B$431,"&lt;&gt;")+COUNTIFS(Mal!$A$9:$A$431,H1106,Mal!$C$9:$C$431,"&lt;&gt;")=COUNTIF('Sales Orders'!$H$108:H1106,'Sales Orders'!H1106),'Sales Orders'!H1106+1,'Sales Orders'!H1106)</f>
        <v>2</v>
      </c>
      <c r="I1107" s="39" t="e">
        <f>IF(E1107="","",IF(Mal!$C$5="","",Mal!$C$5))</f>
        <v>#N/A</v>
      </c>
      <c r="J1107" s="39" t="e">
        <f>IF(AND(J1106="",$H1107=$H1106),"",IF(VLOOKUP($H1107,Mal!$A$9:$H$431,7,0)='Sales Orders'!J1106,"",VLOOKUP($H1107,Mal!$A$9:$H$431,7,0)))</f>
        <v>#N/A</v>
      </c>
      <c r="K1107" s="39" t="e">
        <f>IF(AND(K1106="",$H1107=$H1106),"",IF(VLOOKUP($H1107,Mal!$A$9:$H$431,8,0)='Sales Orders'!K1106,"",VLOOKUP($H1107,Mal!$A$9:$H$431,8,0)))</f>
        <v>#N/A</v>
      </c>
      <c r="L1107" s="39" t="e">
        <f>IF(E1107="","",IF(Mal!$C$6="","",Mal!$C$6))</f>
        <v>#N/A</v>
      </c>
      <c r="M1107" s="39" t="e">
        <f>IF($E1107="",IF(INDEX(Mal!K$9:K$431,COUNTIF($E$108:$F1106,"")-COUNT($H$108:$H1106)+1,0)=M1106,"",INDEX(Mal!K$9:K$431,COUNTIF($E$108:$F1106,"")-COUNT($H$108:$H1106)+1,0)),"")</f>
        <v>#N/A</v>
      </c>
      <c r="N1107" s="39" t="e">
        <f>IF($E1107="",IF(INDEX(Mal!L$9:L$431,COUNTIF($E$108:$F1106,"")-COUNT($H$108:$H1106)+1,0)=N1106,"",INDEX(Mal!L$9:L$431,COUNTIF($E$108:$F1106,"")-COUNT($H$108:$H1106)+1,0)),"")</f>
        <v>#N/A</v>
      </c>
      <c r="O1107" s="39" t="e">
        <f>IF($E1107="",IF(INDEX(Mal!M$9:M$431,COUNTIF($E$108:$F1106,"")-COUNT($H$108:$H1106)+1,0)=O1106,"",INDEX(Mal!M$9:M$431,COUNTIF($E$108:$F1106,"")-COUNT($H$108:$H1106)+1,0)),"")</f>
        <v>#N/A</v>
      </c>
      <c r="P1107" s="39" t="e">
        <f>IF($E1107="",IF(INDEX(Mal!N$9:N$431,COUNTIF($E$108:$F1106,"")-COUNT($H$108:$H1106)+1,0)=P1106,"",INDEX(Mal!N$9:N$431,COUNTIF($E$108:$F1106,"")-COUNT($H$108:$H1106)+1,0)),"")</f>
        <v>#N/A</v>
      </c>
      <c r="Q1107" s="39" t="e">
        <f>IF($E1107="",IF(INDEX(Mal!O$9:O$431,COUNTIF($E$108:$F1106,"")-COUNT($H$108:$H1106)+1,0)=Q1106,"",INDEX(Mal!O$9:O$431,COUNTIF($E$108:$F1106,"")-COUNT($H$108:$H1106)+1,0)),"")</f>
        <v>#N/A</v>
      </c>
      <c r="R1107" s="39" t="e">
        <f>IF($E1107="",IF(INDEX(Mal!P$9:P$431,COUNTIF($E$108:$F1106,"")-COUNT($H$108:$H1106)+1,0)=R1106,"",INDEX(Mal!P$9:P$431,COUNTIF($E$108:$F1106,"")-COUNT($H$108:$H1106)+1,0)),"")</f>
        <v>#N/A</v>
      </c>
      <c r="S1107" s="39" t="e">
        <f>IF($E1107="",IF(INDEX(Mal!Q$9:Q$431,COUNTIF($E$108:$F1106,"")-COUNT($H$108:$H1106)+1,0)=S1106,"",INDEX(Mal!Q$9:Q$431,COUNTIF($E$108:$F1106,"")-COUNT($H$108:$H1106)+1,0)),"")</f>
        <v>#N/A</v>
      </c>
      <c r="T1107" s="39" t="e">
        <f>IF($E1107="",IF(INDEX(Mal!R$9:R$431,COUNTIF($E$108:$F1106,"")-COUNT($H$108:$H1106)+1,0)=T1106,"",INDEX(Mal!R$9:R$431,COUNTIF($E$108:$F1106,"")-COUNT($H$108:$H1106)+1,0)),"")</f>
        <v>#N/A</v>
      </c>
      <c r="U1107" s="39" t="e">
        <f>IF($E1107="",IF(INDEX(Mal!S$9:S$431,COUNTIF($E$108:$F1106,"")-COUNT($H$108:$H1106)+1,0)=U1106,"",INDEX(Mal!S$9:S$431,COUNTIF($E$108:$F1106,"")-COUNT($H$108:$H1106)+1,0)),"")</f>
        <v>#N/A</v>
      </c>
      <c r="V1107" s="39" t="e">
        <f t="shared" si="60"/>
        <v>#N/A</v>
      </c>
      <c r="W1107" s="39" t="e">
        <f>IF(IF(AND(E1107="",F1107=""),INDEX(Mal!I$9:I$431,(COUNT($H$108:$H1107)-COUNTIF($V$108:$V1107,"")),0),"")="","",IF(AND(E1107="",F1107=""),INDEX(Mal!I$9:I$431,(COUNT($H$108:$H1107)-COUNTIF($V$108:$V1107,"")),0),""))</f>
        <v>#N/A</v>
      </c>
      <c r="X1107" s="39" t="e">
        <f>IF($E1107="",IF(INDEX(Mal!J$9:J$431,COUNTIF($E$108:$F1106,"")-COUNT($H$108:$H1106)+1,0)=X1106,"",INDEX(Mal!J$9:J$431,COUNTIF($E$108:$F1106,"")-COUNT($H$108:$H1106)+1,0)),"")</f>
        <v>#N/A</v>
      </c>
      <c r="Y1107" s="39" t="e">
        <f>IF(AND(Y1106="",$H1107=$H1106),"",IF(VLOOKUP($H1107,Mal!$A$9:$T$431,20,0)='Sales Orders'!Y1106,"",VLOOKUP($H1107,Mal!$A$9:$T$431,20,0)))</f>
        <v>#N/A</v>
      </c>
      <c r="Z1107" s="39" t="e">
        <f t="shared" si="61"/>
        <v>#N/A</v>
      </c>
    </row>
    <row r="1108" spans="1:26">
      <c r="A1108" t="str">
        <f>IFERROR(IF(VLOOKUP(H1108,Mal!$A$9:$A$431,1,0),"","END"),"END")</f>
        <v>END</v>
      </c>
      <c r="B1108" s="39" t="e">
        <f>IF($E1108="",IF(INDEX(Mal!$D$9:$D$431,COUNTIF($E$108:$F1107,"")-COUNT($H$108:$H1107)+1,0)=B1107,"",INDEX(Mal!$D$9:$D$431,COUNTIF($E$108:$F1107,"")-COUNT($H$108:$H1107)+1,0)),"")</f>
        <v>#N/A</v>
      </c>
      <c r="C1108" s="39" t="e">
        <f t="shared" si="62"/>
        <v>#N/A</v>
      </c>
      <c r="D1108" s="39" t="e">
        <f>IF($E1108="",IF(INDEX(Mal!$F$9:$F$431,COUNTIF($E$108:$F1107,"")-COUNT($H$108:$H1107)+1,0)=D1107,"",INDEX(Mal!$F$9:$F$431,COUNTIF($E$108:$F1107,"")-COUNT($H$108:$H1107)+1,0)),"")</f>
        <v>#N/A</v>
      </c>
      <c r="E1108" s="39" t="e">
        <f>IF(AND(E1107="",$H1108=$H1107),"",IF(VLOOKUP(H1108,Mal!$A$9:$B$431,2,0)='Sales Orders'!E1107,"",VLOOKUP($H1108,Mal!$A$9:$B$431,2,0)))</f>
        <v>#N/A</v>
      </c>
      <c r="F1108" s="39" t="e">
        <f>IF($E1108="",IF(INDEX(Mal!$C$9:$C$431,COUNTIF($E$108:$F1107,"")-COUNT($H$108:$H1107)+1,0)=F1107,"",INDEX(Mal!$C$9:$C$431,COUNTIF($E$108:$F1107,"")-COUNT($H$108:$H1107)+1,0)),"")</f>
        <v>#N/A</v>
      </c>
      <c r="G1108" s="39" t="e">
        <f t="shared" si="63"/>
        <v>#N/A</v>
      </c>
      <c r="H1108" s="39">
        <f>IF(COUNTIF(Mal!$A$9:$A$431,'Sales Orders'!H1107)+COUNTIFS(Mal!$A$9:$A$431,H1107,Mal!$B$9:$B$431,"&lt;&gt;")+COUNTIFS(Mal!$A$9:$A$431,H1107,Mal!$C$9:$C$431,"&lt;&gt;")=COUNTIF('Sales Orders'!$H$108:H1107,'Sales Orders'!H1107),'Sales Orders'!H1107+1,'Sales Orders'!H1107)</f>
        <v>2</v>
      </c>
      <c r="I1108" s="39" t="e">
        <f>IF(E1108="","",IF(Mal!$C$5="","",Mal!$C$5))</f>
        <v>#N/A</v>
      </c>
      <c r="J1108" s="39" t="e">
        <f>IF(AND(J1107="",$H1108=$H1107),"",IF(VLOOKUP($H1108,Mal!$A$9:$H$431,7,0)='Sales Orders'!J1107,"",VLOOKUP($H1108,Mal!$A$9:$H$431,7,0)))</f>
        <v>#N/A</v>
      </c>
      <c r="K1108" s="39" t="e">
        <f>IF(AND(K1107="",$H1108=$H1107),"",IF(VLOOKUP($H1108,Mal!$A$9:$H$431,8,0)='Sales Orders'!K1107,"",VLOOKUP($H1108,Mal!$A$9:$H$431,8,0)))</f>
        <v>#N/A</v>
      </c>
      <c r="L1108" s="39" t="e">
        <f>IF(E1108="","",IF(Mal!$C$6="","",Mal!$C$6))</f>
        <v>#N/A</v>
      </c>
      <c r="M1108" s="39" t="e">
        <f>IF($E1108="",IF(INDEX(Mal!K$9:K$431,COUNTIF($E$108:$F1107,"")-COUNT($H$108:$H1107)+1,0)=M1107,"",INDEX(Mal!K$9:K$431,COUNTIF($E$108:$F1107,"")-COUNT($H$108:$H1107)+1,0)),"")</f>
        <v>#N/A</v>
      </c>
      <c r="N1108" s="39" t="e">
        <f>IF($E1108="",IF(INDEX(Mal!L$9:L$431,COUNTIF($E$108:$F1107,"")-COUNT($H$108:$H1107)+1,0)=N1107,"",INDEX(Mal!L$9:L$431,COUNTIF($E$108:$F1107,"")-COUNT($H$108:$H1107)+1,0)),"")</f>
        <v>#N/A</v>
      </c>
      <c r="O1108" s="39" t="e">
        <f>IF($E1108="",IF(INDEX(Mal!M$9:M$431,COUNTIF($E$108:$F1107,"")-COUNT($H$108:$H1107)+1,0)=O1107,"",INDEX(Mal!M$9:M$431,COUNTIF($E$108:$F1107,"")-COUNT($H$108:$H1107)+1,0)),"")</f>
        <v>#N/A</v>
      </c>
      <c r="P1108" s="39" t="e">
        <f>IF($E1108="",IF(INDEX(Mal!N$9:N$431,COUNTIF($E$108:$F1107,"")-COUNT($H$108:$H1107)+1,0)=P1107,"",INDEX(Mal!N$9:N$431,COUNTIF($E$108:$F1107,"")-COUNT($H$108:$H1107)+1,0)),"")</f>
        <v>#N/A</v>
      </c>
      <c r="Q1108" s="39" t="e">
        <f>IF($E1108="",IF(INDEX(Mal!O$9:O$431,COUNTIF($E$108:$F1107,"")-COUNT($H$108:$H1107)+1,0)=Q1107,"",INDEX(Mal!O$9:O$431,COUNTIF($E$108:$F1107,"")-COUNT($H$108:$H1107)+1,0)),"")</f>
        <v>#N/A</v>
      </c>
      <c r="R1108" s="39" t="e">
        <f>IF($E1108="",IF(INDEX(Mal!P$9:P$431,COUNTIF($E$108:$F1107,"")-COUNT($H$108:$H1107)+1,0)=R1107,"",INDEX(Mal!P$9:P$431,COUNTIF($E$108:$F1107,"")-COUNT($H$108:$H1107)+1,0)),"")</f>
        <v>#N/A</v>
      </c>
      <c r="S1108" s="39" t="e">
        <f>IF($E1108="",IF(INDEX(Mal!Q$9:Q$431,COUNTIF($E$108:$F1107,"")-COUNT($H$108:$H1107)+1,0)=S1107,"",INDEX(Mal!Q$9:Q$431,COUNTIF($E$108:$F1107,"")-COUNT($H$108:$H1107)+1,0)),"")</f>
        <v>#N/A</v>
      </c>
      <c r="T1108" s="39" t="e">
        <f>IF($E1108="",IF(INDEX(Mal!R$9:R$431,COUNTIF($E$108:$F1107,"")-COUNT($H$108:$H1107)+1,0)=T1107,"",INDEX(Mal!R$9:R$431,COUNTIF($E$108:$F1107,"")-COUNT($H$108:$H1107)+1,0)),"")</f>
        <v>#N/A</v>
      </c>
      <c r="U1108" s="39" t="e">
        <f>IF($E1108="",IF(INDEX(Mal!S$9:S$431,COUNTIF($E$108:$F1107,"")-COUNT($H$108:$H1107)+1,0)=U1107,"",INDEX(Mal!S$9:S$431,COUNTIF($E$108:$F1107,"")-COUNT($H$108:$H1107)+1,0)),"")</f>
        <v>#N/A</v>
      </c>
      <c r="V1108" s="39" t="e">
        <f t="shared" si="60"/>
        <v>#N/A</v>
      </c>
      <c r="W1108" s="39" t="e">
        <f>IF(IF(AND(E1108="",F1108=""),INDEX(Mal!I$9:I$431,(COUNT($H$108:$H1108)-COUNTIF($V$108:$V1108,"")),0),"")="","",IF(AND(E1108="",F1108=""),INDEX(Mal!I$9:I$431,(COUNT($H$108:$H1108)-COUNTIF($V$108:$V1108,"")),0),""))</f>
        <v>#N/A</v>
      </c>
      <c r="X1108" s="39" t="e">
        <f>IF($E1108="",IF(INDEX(Mal!J$9:J$431,COUNTIF($E$108:$F1107,"")-COUNT($H$108:$H1107)+1,0)=X1107,"",INDEX(Mal!J$9:J$431,COUNTIF($E$108:$F1107,"")-COUNT($H$108:$H1107)+1,0)),"")</f>
        <v>#N/A</v>
      </c>
      <c r="Y1108" s="39" t="e">
        <f>IF(AND(Y1107="",$H1108=$H1107),"",IF(VLOOKUP($H1108,Mal!$A$9:$T$431,20,0)='Sales Orders'!Y1107,"",VLOOKUP($H1108,Mal!$A$9:$T$431,20,0)))</f>
        <v>#N/A</v>
      </c>
      <c r="Z1108" s="39" t="e">
        <f t="shared" si="61"/>
        <v>#N/A</v>
      </c>
    </row>
    <row r="1109" spans="1:26">
      <c r="A1109" t="str">
        <f>IFERROR(IF(VLOOKUP(H1109,Mal!$A$9:$A$431,1,0),"","END"),"END")</f>
        <v>END</v>
      </c>
      <c r="B1109" s="39" t="e">
        <f>IF($E1109="",IF(INDEX(Mal!$D$9:$D$431,COUNTIF($E$108:$F1108,"")-COUNT($H$108:$H1108)+1,0)=B1108,"",INDEX(Mal!$D$9:$D$431,COUNTIF($E$108:$F1108,"")-COUNT($H$108:$H1108)+1,0)),"")</f>
        <v>#N/A</v>
      </c>
      <c r="C1109" s="39" t="e">
        <f t="shared" si="62"/>
        <v>#N/A</v>
      </c>
      <c r="D1109" s="39" t="e">
        <f>IF($E1109="",IF(INDEX(Mal!$F$9:$F$431,COUNTIF($E$108:$F1108,"")-COUNT($H$108:$H1108)+1,0)=D1108,"",INDEX(Mal!$F$9:$F$431,COUNTIF($E$108:$F1108,"")-COUNT($H$108:$H1108)+1,0)),"")</f>
        <v>#N/A</v>
      </c>
      <c r="E1109" s="39" t="e">
        <f>IF(AND(E1108="",$H1109=$H1108),"",IF(VLOOKUP(H1109,Mal!$A$9:$B$431,2,0)='Sales Orders'!E1108,"",VLOOKUP($H1109,Mal!$A$9:$B$431,2,0)))</f>
        <v>#N/A</v>
      </c>
      <c r="F1109" s="39" t="e">
        <f>IF($E1109="",IF(INDEX(Mal!$C$9:$C$431,COUNTIF($E$108:$F1108,"")-COUNT($H$108:$H1108)+1,0)=F1108,"",INDEX(Mal!$C$9:$C$431,COUNTIF($E$108:$F1108,"")-COUNT($H$108:$H1108)+1,0)),"")</f>
        <v>#N/A</v>
      </c>
      <c r="G1109" s="39" t="e">
        <f t="shared" si="63"/>
        <v>#N/A</v>
      </c>
      <c r="H1109" s="39">
        <f>IF(COUNTIF(Mal!$A$9:$A$431,'Sales Orders'!H1108)+COUNTIFS(Mal!$A$9:$A$431,H1108,Mal!$B$9:$B$431,"&lt;&gt;")+COUNTIFS(Mal!$A$9:$A$431,H1108,Mal!$C$9:$C$431,"&lt;&gt;")=COUNTIF('Sales Orders'!$H$108:H1108,'Sales Orders'!H1108),'Sales Orders'!H1108+1,'Sales Orders'!H1108)</f>
        <v>2</v>
      </c>
      <c r="I1109" s="39" t="e">
        <f>IF(E1109="","",IF(Mal!$C$5="","",Mal!$C$5))</f>
        <v>#N/A</v>
      </c>
      <c r="J1109" s="39" t="e">
        <f>IF(AND(J1108="",$H1109=$H1108),"",IF(VLOOKUP($H1109,Mal!$A$9:$H$431,7,0)='Sales Orders'!J1108,"",VLOOKUP($H1109,Mal!$A$9:$H$431,7,0)))</f>
        <v>#N/A</v>
      </c>
      <c r="K1109" s="39" t="e">
        <f>IF(AND(K1108="",$H1109=$H1108),"",IF(VLOOKUP($H1109,Mal!$A$9:$H$431,8,0)='Sales Orders'!K1108,"",VLOOKUP($H1109,Mal!$A$9:$H$431,8,0)))</f>
        <v>#N/A</v>
      </c>
      <c r="L1109" s="39" t="e">
        <f>IF(E1109="","",IF(Mal!$C$6="","",Mal!$C$6))</f>
        <v>#N/A</v>
      </c>
      <c r="M1109" s="39" t="e">
        <f>IF($E1109="",IF(INDEX(Mal!K$9:K$431,COUNTIF($E$108:$F1108,"")-COUNT($H$108:$H1108)+1,0)=M1108,"",INDEX(Mal!K$9:K$431,COUNTIF($E$108:$F1108,"")-COUNT($H$108:$H1108)+1,0)),"")</f>
        <v>#N/A</v>
      </c>
      <c r="N1109" s="39" t="e">
        <f>IF($E1109="",IF(INDEX(Mal!L$9:L$431,COUNTIF($E$108:$F1108,"")-COUNT($H$108:$H1108)+1,0)=N1108,"",INDEX(Mal!L$9:L$431,COUNTIF($E$108:$F1108,"")-COUNT($H$108:$H1108)+1,0)),"")</f>
        <v>#N/A</v>
      </c>
      <c r="O1109" s="39" t="e">
        <f>IF($E1109="",IF(INDEX(Mal!M$9:M$431,COUNTIF($E$108:$F1108,"")-COUNT($H$108:$H1108)+1,0)=O1108,"",INDEX(Mal!M$9:M$431,COUNTIF($E$108:$F1108,"")-COUNT($H$108:$H1108)+1,0)),"")</f>
        <v>#N/A</v>
      </c>
      <c r="P1109" s="39" t="e">
        <f>IF($E1109="",IF(INDEX(Mal!N$9:N$431,COUNTIF($E$108:$F1108,"")-COUNT($H$108:$H1108)+1,0)=P1108,"",INDEX(Mal!N$9:N$431,COUNTIF($E$108:$F1108,"")-COUNT($H$108:$H1108)+1,0)),"")</f>
        <v>#N/A</v>
      </c>
      <c r="Q1109" s="39" t="e">
        <f>IF($E1109="",IF(INDEX(Mal!O$9:O$431,COUNTIF($E$108:$F1108,"")-COUNT($H$108:$H1108)+1,0)=Q1108,"",INDEX(Mal!O$9:O$431,COUNTIF($E$108:$F1108,"")-COUNT($H$108:$H1108)+1,0)),"")</f>
        <v>#N/A</v>
      </c>
      <c r="R1109" s="39" t="e">
        <f>IF($E1109="",IF(INDEX(Mal!P$9:P$431,COUNTIF($E$108:$F1108,"")-COUNT($H$108:$H1108)+1,0)=R1108,"",INDEX(Mal!P$9:P$431,COUNTIF($E$108:$F1108,"")-COUNT($H$108:$H1108)+1,0)),"")</f>
        <v>#N/A</v>
      </c>
      <c r="S1109" s="39" t="e">
        <f>IF($E1109="",IF(INDEX(Mal!Q$9:Q$431,COUNTIF($E$108:$F1108,"")-COUNT($H$108:$H1108)+1,0)=S1108,"",INDEX(Mal!Q$9:Q$431,COUNTIF($E$108:$F1108,"")-COUNT($H$108:$H1108)+1,0)),"")</f>
        <v>#N/A</v>
      </c>
      <c r="T1109" s="39" t="e">
        <f>IF($E1109="",IF(INDEX(Mal!R$9:R$431,COUNTIF($E$108:$F1108,"")-COUNT($H$108:$H1108)+1,0)=T1108,"",INDEX(Mal!R$9:R$431,COUNTIF($E$108:$F1108,"")-COUNT($H$108:$H1108)+1,0)),"")</f>
        <v>#N/A</v>
      </c>
      <c r="U1109" s="39" t="e">
        <f>IF($E1109="",IF(INDEX(Mal!S$9:S$431,COUNTIF($E$108:$F1108,"")-COUNT($H$108:$H1108)+1,0)=U1108,"",INDEX(Mal!S$9:S$431,COUNTIF($E$108:$F1108,"")-COUNT($H$108:$H1108)+1,0)),"")</f>
        <v>#N/A</v>
      </c>
      <c r="V1109" s="39" t="e">
        <f t="shared" si="60"/>
        <v>#N/A</v>
      </c>
      <c r="W1109" s="39" t="e">
        <f>IF(IF(AND(E1109="",F1109=""),INDEX(Mal!I$9:I$431,(COUNT($H$108:$H1109)-COUNTIF($V$108:$V1109,"")),0),"")="","",IF(AND(E1109="",F1109=""),INDEX(Mal!I$9:I$431,(COUNT($H$108:$H1109)-COUNTIF($V$108:$V1109,"")),0),""))</f>
        <v>#N/A</v>
      </c>
      <c r="X1109" s="39" t="e">
        <f>IF($E1109="",IF(INDEX(Mal!J$9:J$431,COUNTIF($E$108:$F1108,"")-COUNT($H$108:$H1108)+1,0)=X1108,"",INDEX(Mal!J$9:J$431,COUNTIF($E$108:$F1108,"")-COUNT($H$108:$H1108)+1,0)),"")</f>
        <v>#N/A</v>
      </c>
      <c r="Y1109" s="39" t="e">
        <f>IF(AND(Y1108="",$H1109=$H1108),"",IF(VLOOKUP($H1109,Mal!$A$9:$T$431,20,0)='Sales Orders'!Y1108,"",VLOOKUP($H1109,Mal!$A$9:$T$431,20,0)))</f>
        <v>#N/A</v>
      </c>
      <c r="Z1109" s="39" t="e">
        <f t="shared" si="61"/>
        <v>#N/A</v>
      </c>
    </row>
    <row r="1110" spans="1:26">
      <c r="A1110" t="str">
        <f>IFERROR(IF(VLOOKUP(H1110,Mal!$A$9:$A$431,1,0),"","END"),"END")</f>
        <v>END</v>
      </c>
      <c r="B1110" s="39" t="e">
        <f>IF($E1110="",IF(INDEX(Mal!$D$9:$D$431,COUNTIF($E$108:$F1109,"")-COUNT($H$108:$H1109)+1,0)=B1109,"",INDEX(Mal!$D$9:$D$431,COUNTIF($E$108:$F1109,"")-COUNT($H$108:$H1109)+1,0)),"")</f>
        <v>#N/A</v>
      </c>
      <c r="C1110" s="39" t="e">
        <f t="shared" si="62"/>
        <v>#N/A</v>
      </c>
      <c r="D1110" s="39" t="e">
        <f>IF($E1110="",IF(INDEX(Mal!$F$9:$F$431,COUNTIF($E$108:$F1109,"")-COUNT($H$108:$H1109)+1,0)=D1109,"",INDEX(Mal!$F$9:$F$431,COUNTIF($E$108:$F1109,"")-COUNT($H$108:$H1109)+1,0)),"")</f>
        <v>#N/A</v>
      </c>
      <c r="E1110" s="39" t="e">
        <f>IF(AND(E1109="",$H1110=$H1109),"",IF(VLOOKUP(H1110,Mal!$A$9:$B$431,2,0)='Sales Orders'!E1109,"",VLOOKUP($H1110,Mal!$A$9:$B$431,2,0)))</f>
        <v>#N/A</v>
      </c>
      <c r="F1110" s="39" t="e">
        <f>IF($E1110="",IF(INDEX(Mal!$C$9:$C$431,COUNTIF($E$108:$F1109,"")-COUNT($H$108:$H1109)+1,0)=F1109,"",INDEX(Mal!$C$9:$C$431,COUNTIF($E$108:$F1109,"")-COUNT($H$108:$H1109)+1,0)),"")</f>
        <v>#N/A</v>
      </c>
      <c r="G1110" s="39" t="e">
        <f t="shared" si="63"/>
        <v>#N/A</v>
      </c>
      <c r="H1110" s="39">
        <f>IF(COUNTIF(Mal!$A$9:$A$431,'Sales Orders'!H1109)+COUNTIFS(Mal!$A$9:$A$431,H1109,Mal!$B$9:$B$431,"&lt;&gt;")+COUNTIFS(Mal!$A$9:$A$431,H1109,Mal!$C$9:$C$431,"&lt;&gt;")=COUNTIF('Sales Orders'!$H$108:H1109,'Sales Orders'!H1109),'Sales Orders'!H1109+1,'Sales Orders'!H1109)</f>
        <v>2</v>
      </c>
      <c r="I1110" s="39" t="e">
        <f>IF(E1110="","",IF(Mal!$C$5="","",Mal!$C$5))</f>
        <v>#N/A</v>
      </c>
      <c r="J1110" s="39" t="e">
        <f>IF(AND(J1109="",$H1110=$H1109),"",IF(VLOOKUP($H1110,Mal!$A$9:$H$431,7,0)='Sales Orders'!J1109,"",VLOOKUP($H1110,Mal!$A$9:$H$431,7,0)))</f>
        <v>#N/A</v>
      </c>
      <c r="K1110" s="39" t="e">
        <f>IF(AND(K1109="",$H1110=$H1109),"",IF(VLOOKUP($H1110,Mal!$A$9:$H$431,8,0)='Sales Orders'!K1109,"",VLOOKUP($H1110,Mal!$A$9:$H$431,8,0)))</f>
        <v>#N/A</v>
      </c>
      <c r="L1110" s="39" t="e">
        <f>IF(E1110="","",IF(Mal!$C$6="","",Mal!$C$6))</f>
        <v>#N/A</v>
      </c>
      <c r="M1110" s="39" t="e">
        <f>IF($E1110="",IF(INDEX(Mal!K$9:K$431,COUNTIF($E$108:$F1109,"")-COUNT($H$108:$H1109)+1,0)=M1109,"",INDEX(Mal!K$9:K$431,COUNTIF($E$108:$F1109,"")-COUNT($H$108:$H1109)+1,0)),"")</f>
        <v>#N/A</v>
      </c>
      <c r="N1110" s="39" t="e">
        <f>IF($E1110="",IF(INDEX(Mal!L$9:L$431,COUNTIF($E$108:$F1109,"")-COUNT($H$108:$H1109)+1,0)=N1109,"",INDEX(Mal!L$9:L$431,COUNTIF($E$108:$F1109,"")-COUNT($H$108:$H1109)+1,0)),"")</f>
        <v>#N/A</v>
      </c>
      <c r="O1110" s="39" t="e">
        <f>IF($E1110="",IF(INDEX(Mal!M$9:M$431,COUNTIF($E$108:$F1109,"")-COUNT($H$108:$H1109)+1,0)=O1109,"",INDEX(Mal!M$9:M$431,COUNTIF($E$108:$F1109,"")-COUNT($H$108:$H1109)+1,0)),"")</f>
        <v>#N/A</v>
      </c>
      <c r="P1110" s="39" t="e">
        <f>IF($E1110="",IF(INDEX(Mal!N$9:N$431,COUNTIF($E$108:$F1109,"")-COUNT($H$108:$H1109)+1,0)=P1109,"",INDEX(Mal!N$9:N$431,COUNTIF($E$108:$F1109,"")-COUNT($H$108:$H1109)+1,0)),"")</f>
        <v>#N/A</v>
      </c>
      <c r="Q1110" s="39" t="e">
        <f>IF($E1110="",IF(INDEX(Mal!O$9:O$431,COUNTIF($E$108:$F1109,"")-COUNT($H$108:$H1109)+1,0)=Q1109,"",INDEX(Mal!O$9:O$431,COUNTIF($E$108:$F1109,"")-COUNT($H$108:$H1109)+1,0)),"")</f>
        <v>#N/A</v>
      </c>
      <c r="R1110" s="39" t="e">
        <f>IF($E1110="",IF(INDEX(Mal!P$9:P$431,COUNTIF($E$108:$F1109,"")-COUNT($H$108:$H1109)+1,0)=R1109,"",INDEX(Mal!P$9:P$431,COUNTIF($E$108:$F1109,"")-COUNT($H$108:$H1109)+1,0)),"")</f>
        <v>#N/A</v>
      </c>
      <c r="S1110" s="39" t="e">
        <f>IF($E1110="",IF(INDEX(Mal!Q$9:Q$431,COUNTIF($E$108:$F1109,"")-COUNT($H$108:$H1109)+1,0)=S1109,"",INDEX(Mal!Q$9:Q$431,COUNTIF($E$108:$F1109,"")-COUNT($H$108:$H1109)+1,0)),"")</f>
        <v>#N/A</v>
      </c>
      <c r="T1110" s="39" t="e">
        <f>IF($E1110="",IF(INDEX(Mal!R$9:R$431,COUNTIF($E$108:$F1109,"")-COUNT($H$108:$H1109)+1,0)=T1109,"",INDEX(Mal!R$9:R$431,COUNTIF($E$108:$F1109,"")-COUNT($H$108:$H1109)+1,0)),"")</f>
        <v>#N/A</v>
      </c>
      <c r="U1110" s="39" t="e">
        <f>IF($E1110="",IF(INDEX(Mal!S$9:S$431,COUNTIF($E$108:$F1109,"")-COUNT($H$108:$H1109)+1,0)=U1109,"",INDEX(Mal!S$9:S$431,COUNTIF($E$108:$F1109,"")-COUNT($H$108:$H1109)+1,0)),"")</f>
        <v>#N/A</v>
      </c>
      <c r="V1110" s="39" t="e">
        <f t="shared" si="60"/>
        <v>#N/A</v>
      </c>
      <c r="W1110" s="39" t="e">
        <f>IF(IF(AND(E1110="",F1110=""),INDEX(Mal!I$9:I$431,(COUNT($H$108:$H1110)-COUNTIF($V$108:$V1110,"")),0),"")="","",IF(AND(E1110="",F1110=""),INDEX(Mal!I$9:I$431,(COUNT($H$108:$H1110)-COUNTIF($V$108:$V1110,"")),0),""))</f>
        <v>#N/A</v>
      </c>
      <c r="X1110" s="39" t="e">
        <f>IF($E1110="",IF(INDEX(Mal!J$9:J$431,COUNTIF($E$108:$F1109,"")-COUNT($H$108:$H1109)+1,0)=X1109,"",INDEX(Mal!J$9:J$431,COUNTIF($E$108:$F1109,"")-COUNT($H$108:$H1109)+1,0)),"")</f>
        <v>#N/A</v>
      </c>
      <c r="Y1110" s="39" t="e">
        <f>IF(AND(Y1109="",$H1110=$H1109),"",IF(VLOOKUP($H1110,Mal!$A$9:$T$431,20,0)='Sales Orders'!Y1109,"",VLOOKUP($H1110,Mal!$A$9:$T$431,20,0)))</f>
        <v>#N/A</v>
      </c>
      <c r="Z1110" s="39" t="e">
        <f t="shared" si="61"/>
        <v>#N/A</v>
      </c>
    </row>
    <row r="1111" spans="1:26">
      <c r="A1111" t="str">
        <f>IFERROR(IF(VLOOKUP(H1111,Mal!$A$9:$A$431,1,0),"","END"),"END")</f>
        <v>END</v>
      </c>
      <c r="B1111" s="39" t="e">
        <f>IF($E1111="",IF(INDEX(Mal!$D$9:$D$431,COUNTIF($E$108:$F1110,"")-COUNT($H$108:$H1110)+1,0)=B1110,"",INDEX(Mal!$D$9:$D$431,COUNTIF($E$108:$F1110,"")-COUNT($H$108:$H1110)+1,0)),"")</f>
        <v>#N/A</v>
      </c>
      <c r="C1111" s="39" t="e">
        <f t="shared" si="62"/>
        <v>#N/A</v>
      </c>
      <c r="D1111" s="39" t="e">
        <f>IF($E1111="",IF(INDEX(Mal!$F$9:$F$431,COUNTIF($E$108:$F1110,"")-COUNT($H$108:$H1110)+1,0)=D1110,"",INDEX(Mal!$F$9:$F$431,COUNTIF($E$108:$F1110,"")-COUNT($H$108:$H1110)+1,0)),"")</f>
        <v>#N/A</v>
      </c>
      <c r="E1111" s="39" t="e">
        <f>IF(AND(E1110="",$H1111=$H1110),"",IF(VLOOKUP(H1111,Mal!$A$9:$B$431,2,0)='Sales Orders'!E1110,"",VLOOKUP($H1111,Mal!$A$9:$B$431,2,0)))</f>
        <v>#N/A</v>
      </c>
      <c r="F1111" s="39" t="e">
        <f>IF($E1111="",IF(INDEX(Mal!$C$9:$C$431,COUNTIF($E$108:$F1110,"")-COUNT($H$108:$H1110)+1,0)=F1110,"",INDEX(Mal!$C$9:$C$431,COUNTIF($E$108:$F1110,"")-COUNT($H$108:$H1110)+1,0)),"")</f>
        <v>#N/A</v>
      </c>
      <c r="G1111" s="39" t="e">
        <f t="shared" si="63"/>
        <v>#N/A</v>
      </c>
      <c r="H1111" s="39">
        <f>IF(COUNTIF(Mal!$A$9:$A$431,'Sales Orders'!H1110)+COUNTIFS(Mal!$A$9:$A$431,H1110,Mal!$B$9:$B$431,"&lt;&gt;")+COUNTIFS(Mal!$A$9:$A$431,H1110,Mal!$C$9:$C$431,"&lt;&gt;")=COUNTIF('Sales Orders'!$H$108:H1110,'Sales Orders'!H1110),'Sales Orders'!H1110+1,'Sales Orders'!H1110)</f>
        <v>2</v>
      </c>
      <c r="I1111" s="39" t="e">
        <f>IF(E1111="","",IF(Mal!$C$5="","",Mal!$C$5))</f>
        <v>#N/A</v>
      </c>
      <c r="J1111" s="39" t="e">
        <f>IF(AND(J1110="",$H1111=$H1110),"",IF(VLOOKUP($H1111,Mal!$A$9:$H$431,7,0)='Sales Orders'!J1110,"",VLOOKUP($H1111,Mal!$A$9:$H$431,7,0)))</f>
        <v>#N/A</v>
      </c>
      <c r="K1111" s="39" t="e">
        <f>IF(AND(K1110="",$H1111=$H1110),"",IF(VLOOKUP($H1111,Mal!$A$9:$H$431,8,0)='Sales Orders'!K1110,"",VLOOKUP($H1111,Mal!$A$9:$H$431,8,0)))</f>
        <v>#N/A</v>
      </c>
      <c r="L1111" s="39" t="e">
        <f>IF(E1111="","",IF(Mal!$C$6="","",Mal!$C$6))</f>
        <v>#N/A</v>
      </c>
      <c r="M1111" s="39" t="e">
        <f>IF($E1111="",IF(INDEX(Mal!K$9:K$431,COUNTIF($E$108:$F1110,"")-COUNT($H$108:$H1110)+1,0)=M1110,"",INDEX(Mal!K$9:K$431,COUNTIF($E$108:$F1110,"")-COUNT($H$108:$H1110)+1,0)),"")</f>
        <v>#N/A</v>
      </c>
      <c r="N1111" s="39" t="e">
        <f>IF($E1111="",IF(INDEX(Mal!L$9:L$431,COUNTIF($E$108:$F1110,"")-COUNT($H$108:$H1110)+1,0)=N1110,"",INDEX(Mal!L$9:L$431,COUNTIF($E$108:$F1110,"")-COUNT($H$108:$H1110)+1,0)),"")</f>
        <v>#N/A</v>
      </c>
      <c r="O1111" s="39" t="e">
        <f>IF($E1111="",IF(INDEX(Mal!M$9:M$431,COUNTIF($E$108:$F1110,"")-COUNT($H$108:$H1110)+1,0)=O1110,"",INDEX(Mal!M$9:M$431,COUNTIF($E$108:$F1110,"")-COUNT($H$108:$H1110)+1,0)),"")</f>
        <v>#N/A</v>
      </c>
      <c r="P1111" s="39" t="e">
        <f>IF($E1111="",IF(INDEX(Mal!N$9:N$431,COUNTIF($E$108:$F1110,"")-COUNT($H$108:$H1110)+1,0)=P1110,"",INDEX(Mal!N$9:N$431,COUNTIF($E$108:$F1110,"")-COUNT($H$108:$H1110)+1,0)),"")</f>
        <v>#N/A</v>
      </c>
      <c r="Q1111" s="39" t="e">
        <f>IF($E1111="",IF(INDEX(Mal!O$9:O$431,COUNTIF($E$108:$F1110,"")-COUNT($H$108:$H1110)+1,0)=Q1110,"",INDEX(Mal!O$9:O$431,COUNTIF($E$108:$F1110,"")-COUNT($H$108:$H1110)+1,0)),"")</f>
        <v>#N/A</v>
      </c>
      <c r="R1111" s="39" t="e">
        <f>IF($E1111="",IF(INDEX(Mal!P$9:P$431,COUNTIF($E$108:$F1110,"")-COUNT($H$108:$H1110)+1,0)=R1110,"",INDEX(Mal!P$9:P$431,COUNTIF($E$108:$F1110,"")-COUNT($H$108:$H1110)+1,0)),"")</f>
        <v>#N/A</v>
      </c>
      <c r="S1111" s="39" t="e">
        <f>IF($E1111="",IF(INDEX(Mal!Q$9:Q$431,COUNTIF($E$108:$F1110,"")-COUNT($H$108:$H1110)+1,0)=S1110,"",INDEX(Mal!Q$9:Q$431,COUNTIF($E$108:$F1110,"")-COUNT($H$108:$H1110)+1,0)),"")</f>
        <v>#N/A</v>
      </c>
      <c r="T1111" s="39" t="e">
        <f>IF($E1111="",IF(INDEX(Mal!R$9:R$431,COUNTIF($E$108:$F1110,"")-COUNT($H$108:$H1110)+1,0)=T1110,"",INDEX(Mal!R$9:R$431,COUNTIF($E$108:$F1110,"")-COUNT($H$108:$H1110)+1,0)),"")</f>
        <v>#N/A</v>
      </c>
      <c r="U1111" s="39" t="e">
        <f>IF($E1111="",IF(INDEX(Mal!S$9:S$431,COUNTIF($E$108:$F1110,"")-COUNT($H$108:$H1110)+1,0)=U1110,"",INDEX(Mal!S$9:S$431,COUNTIF($E$108:$F1110,"")-COUNT($H$108:$H1110)+1,0)),"")</f>
        <v>#N/A</v>
      </c>
      <c r="V1111" s="39" t="e">
        <f t="shared" si="60"/>
        <v>#N/A</v>
      </c>
      <c r="W1111" s="39" t="e">
        <f>IF(IF(AND(E1111="",F1111=""),INDEX(Mal!I$9:I$431,(COUNT($H$108:$H1111)-COUNTIF($V$108:$V1111,"")),0),"")="","",IF(AND(E1111="",F1111=""),INDEX(Mal!I$9:I$431,(COUNT($H$108:$H1111)-COUNTIF($V$108:$V1111,"")),0),""))</f>
        <v>#N/A</v>
      </c>
      <c r="X1111" s="39" t="e">
        <f>IF($E1111="",IF(INDEX(Mal!J$9:J$431,COUNTIF($E$108:$F1110,"")-COUNT($H$108:$H1110)+1,0)=X1110,"",INDEX(Mal!J$9:J$431,COUNTIF($E$108:$F1110,"")-COUNT($H$108:$H1110)+1,0)),"")</f>
        <v>#N/A</v>
      </c>
      <c r="Y1111" s="39" t="e">
        <f>IF(AND(Y1110="",$H1111=$H1110),"",IF(VLOOKUP($H1111,Mal!$A$9:$T$431,20,0)='Sales Orders'!Y1110,"",VLOOKUP($H1111,Mal!$A$9:$T$431,20,0)))</f>
        <v>#N/A</v>
      </c>
      <c r="Z1111" s="39" t="e">
        <f t="shared" si="61"/>
        <v>#N/A</v>
      </c>
    </row>
    <row r="1112" spans="1:26">
      <c r="A1112" t="str">
        <f>IFERROR(IF(VLOOKUP(H1112,Mal!$A$9:$A$431,1,0),"","END"),"END")</f>
        <v>END</v>
      </c>
      <c r="B1112" s="39" t="e">
        <f>IF($E1112="",IF(INDEX(Mal!$D$9:$D$431,COUNTIF($E$108:$F1111,"")-COUNT($H$108:$H1111)+1,0)=B1111,"",INDEX(Mal!$D$9:$D$431,COUNTIF($E$108:$F1111,"")-COUNT($H$108:$H1111)+1,0)),"")</f>
        <v>#N/A</v>
      </c>
      <c r="C1112" s="39" t="e">
        <f t="shared" si="62"/>
        <v>#N/A</v>
      </c>
      <c r="D1112" s="39" t="e">
        <f>IF($E1112="",IF(INDEX(Mal!$F$9:$F$431,COUNTIF($E$108:$F1111,"")-COUNT($H$108:$H1111)+1,0)=D1111,"",INDEX(Mal!$F$9:$F$431,COUNTIF($E$108:$F1111,"")-COUNT($H$108:$H1111)+1,0)),"")</f>
        <v>#N/A</v>
      </c>
      <c r="E1112" s="39" t="e">
        <f>IF(AND(E1111="",$H1112=$H1111),"",IF(VLOOKUP(H1112,Mal!$A$9:$B$431,2,0)='Sales Orders'!E1111,"",VLOOKUP($H1112,Mal!$A$9:$B$431,2,0)))</f>
        <v>#N/A</v>
      </c>
      <c r="F1112" s="39" t="e">
        <f>IF($E1112="",IF(INDEX(Mal!$C$9:$C$431,COUNTIF($E$108:$F1111,"")-COUNT($H$108:$H1111)+1,0)=F1111,"",INDEX(Mal!$C$9:$C$431,COUNTIF($E$108:$F1111,"")-COUNT($H$108:$H1111)+1,0)),"")</f>
        <v>#N/A</v>
      </c>
      <c r="G1112" s="39" t="e">
        <f t="shared" si="63"/>
        <v>#N/A</v>
      </c>
      <c r="H1112" s="39">
        <f>IF(COUNTIF(Mal!$A$9:$A$431,'Sales Orders'!H1111)+COUNTIFS(Mal!$A$9:$A$431,H1111,Mal!$B$9:$B$431,"&lt;&gt;")+COUNTIFS(Mal!$A$9:$A$431,H1111,Mal!$C$9:$C$431,"&lt;&gt;")=COUNTIF('Sales Orders'!$H$108:H1111,'Sales Orders'!H1111),'Sales Orders'!H1111+1,'Sales Orders'!H1111)</f>
        <v>2</v>
      </c>
      <c r="I1112" s="39" t="e">
        <f>IF(E1112="","",IF(Mal!$C$5="","",Mal!$C$5))</f>
        <v>#N/A</v>
      </c>
      <c r="J1112" s="39" t="e">
        <f>IF(AND(J1111="",$H1112=$H1111),"",IF(VLOOKUP($H1112,Mal!$A$9:$H$431,7,0)='Sales Orders'!J1111,"",VLOOKUP($H1112,Mal!$A$9:$H$431,7,0)))</f>
        <v>#N/A</v>
      </c>
      <c r="K1112" s="39" t="e">
        <f>IF(AND(K1111="",$H1112=$H1111),"",IF(VLOOKUP($H1112,Mal!$A$9:$H$431,8,0)='Sales Orders'!K1111,"",VLOOKUP($H1112,Mal!$A$9:$H$431,8,0)))</f>
        <v>#N/A</v>
      </c>
      <c r="L1112" s="39" t="e">
        <f>IF(E1112="","",IF(Mal!$C$6="","",Mal!$C$6))</f>
        <v>#N/A</v>
      </c>
      <c r="M1112" s="39" t="e">
        <f>IF($E1112="",IF(INDEX(Mal!K$9:K$431,COUNTIF($E$108:$F1111,"")-COUNT($H$108:$H1111)+1,0)=M1111,"",INDEX(Mal!K$9:K$431,COUNTIF($E$108:$F1111,"")-COUNT($H$108:$H1111)+1,0)),"")</f>
        <v>#N/A</v>
      </c>
      <c r="N1112" s="39" t="e">
        <f>IF($E1112="",IF(INDEX(Mal!L$9:L$431,COUNTIF($E$108:$F1111,"")-COUNT($H$108:$H1111)+1,0)=N1111,"",INDEX(Mal!L$9:L$431,COUNTIF($E$108:$F1111,"")-COUNT($H$108:$H1111)+1,0)),"")</f>
        <v>#N/A</v>
      </c>
      <c r="O1112" s="39" t="e">
        <f>IF($E1112="",IF(INDEX(Mal!M$9:M$431,COUNTIF($E$108:$F1111,"")-COUNT($H$108:$H1111)+1,0)=O1111,"",INDEX(Mal!M$9:M$431,COUNTIF($E$108:$F1111,"")-COUNT($H$108:$H1111)+1,0)),"")</f>
        <v>#N/A</v>
      </c>
      <c r="P1112" s="39" t="e">
        <f>IF($E1112="",IF(INDEX(Mal!N$9:N$431,COUNTIF($E$108:$F1111,"")-COUNT($H$108:$H1111)+1,0)=P1111,"",INDEX(Mal!N$9:N$431,COUNTIF($E$108:$F1111,"")-COUNT($H$108:$H1111)+1,0)),"")</f>
        <v>#N/A</v>
      </c>
      <c r="Q1112" s="39" t="e">
        <f>IF($E1112="",IF(INDEX(Mal!O$9:O$431,COUNTIF($E$108:$F1111,"")-COUNT($H$108:$H1111)+1,0)=Q1111,"",INDEX(Mal!O$9:O$431,COUNTIF($E$108:$F1111,"")-COUNT($H$108:$H1111)+1,0)),"")</f>
        <v>#N/A</v>
      </c>
      <c r="R1112" s="39" t="e">
        <f>IF($E1112="",IF(INDEX(Mal!P$9:P$431,COUNTIF($E$108:$F1111,"")-COUNT($H$108:$H1111)+1,0)=R1111,"",INDEX(Mal!P$9:P$431,COUNTIF($E$108:$F1111,"")-COUNT($H$108:$H1111)+1,0)),"")</f>
        <v>#N/A</v>
      </c>
      <c r="S1112" s="39" t="e">
        <f>IF($E1112="",IF(INDEX(Mal!Q$9:Q$431,COUNTIF($E$108:$F1111,"")-COUNT($H$108:$H1111)+1,0)=S1111,"",INDEX(Mal!Q$9:Q$431,COUNTIF($E$108:$F1111,"")-COUNT($H$108:$H1111)+1,0)),"")</f>
        <v>#N/A</v>
      </c>
      <c r="T1112" s="39" t="e">
        <f>IF($E1112="",IF(INDEX(Mal!R$9:R$431,COUNTIF($E$108:$F1111,"")-COUNT($H$108:$H1111)+1,0)=T1111,"",INDEX(Mal!R$9:R$431,COUNTIF($E$108:$F1111,"")-COUNT($H$108:$H1111)+1,0)),"")</f>
        <v>#N/A</v>
      </c>
      <c r="U1112" s="39" t="e">
        <f>IF($E1112="",IF(INDEX(Mal!S$9:S$431,COUNTIF($E$108:$F1111,"")-COUNT($H$108:$H1111)+1,0)=U1111,"",INDEX(Mal!S$9:S$431,COUNTIF($E$108:$F1111,"")-COUNT($H$108:$H1111)+1,0)),"")</f>
        <v>#N/A</v>
      </c>
      <c r="V1112" s="39" t="e">
        <f t="shared" si="60"/>
        <v>#N/A</v>
      </c>
      <c r="W1112" s="39" t="e">
        <f>IF(IF(AND(E1112="",F1112=""),INDEX(Mal!I$9:I$431,(COUNT($H$108:$H1112)-COUNTIF($V$108:$V1112,"")),0),"")="","",IF(AND(E1112="",F1112=""),INDEX(Mal!I$9:I$431,(COUNT($H$108:$H1112)-COUNTIF($V$108:$V1112,"")),0),""))</f>
        <v>#N/A</v>
      </c>
      <c r="X1112" s="39" t="e">
        <f>IF($E1112="",IF(INDEX(Mal!J$9:J$431,COUNTIF($E$108:$F1111,"")-COUNT($H$108:$H1111)+1,0)=X1111,"",INDEX(Mal!J$9:J$431,COUNTIF($E$108:$F1111,"")-COUNT($H$108:$H1111)+1,0)),"")</f>
        <v>#N/A</v>
      </c>
      <c r="Y1112" s="39" t="e">
        <f>IF(AND(Y1111="",$H1112=$H1111),"",IF(VLOOKUP($H1112,Mal!$A$9:$T$431,20,0)='Sales Orders'!Y1111,"",VLOOKUP($H1112,Mal!$A$9:$T$431,20,0)))</f>
        <v>#N/A</v>
      </c>
      <c r="Z1112" s="39" t="e">
        <f t="shared" si="61"/>
        <v>#N/A</v>
      </c>
    </row>
    <row r="1113" spans="1:26">
      <c r="A1113" t="str">
        <f>IFERROR(IF(VLOOKUP(H1113,Mal!$A$9:$A$431,1,0),"","END"),"END")</f>
        <v>END</v>
      </c>
      <c r="B1113" s="39" t="e">
        <f>IF($E1113="",IF(INDEX(Mal!$D$9:$D$431,COUNTIF($E$108:$F1112,"")-COUNT($H$108:$H1112)+1,0)=B1112,"",INDEX(Mal!$D$9:$D$431,COUNTIF($E$108:$F1112,"")-COUNT($H$108:$H1112)+1,0)),"")</f>
        <v>#N/A</v>
      </c>
      <c r="C1113" s="39" t="e">
        <f t="shared" si="62"/>
        <v>#N/A</v>
      </c>
      <c r="D1113" s="39" t="e">
        <f>IF($E1113="",IF(INDEX(Mal!$F$9:$F$431,COUNTIF($E$108:$F1112,"")-COUNT($H$108:$H1112)+1,0)=D1112,"",INDEX(Mal!$F$9:$F$431,COUNTIF($E$108:$F1112,"")-COUNT($H$108:$H1112)+1,0)),"")</f>
        <v>#N/A</v>
      </c>
      <c r="E1113" s="39" t="e">
        <f>IF(AND(E1112="",$H1113=$H1112),"",IF(VLOOKUP(H1113,Mal!$A$9:$B$431,2,0)='Sales Orders'!E1112,"",VLOOKUP($H1113,Mal!$A$9:$B$431,2,0)))</f>
        <v>#N/A</v>
      </c>
      <c r="F1113" s="39" t="e">
        <f>IF($E1113="",IF(INDEX(Mal!$C$9:$C$431,COUNTIF($E$108:$F1112,"")-COUNT($H$108:$H1112)+1,0)=F1112,"",INDEX(Mal!$C$9:$C$431,COUNTIF($E$108:$F1112,"")-COUNT($H$108:$H1112)+1,0)),"")</f>
        <v>#N/A</v>
      </c>
      <c r="G1113" s="39" t="e">
        <f t="shared" si="63"/>
        <v>#N/A</v>
      </c>
      <c r="H1113" s="39">
        <f>IF(COUNTIF(Mal!$A$9:$A$431,'Sales Orders'!H1112)+COUNTIFS(Mal!$A$9:$A$431,H1112,Mal!$B$9:$B$431,"&lt;&gt;")+COUNTIFS(Mal!$A$9:$A$431,H1112,Mal!$C$9:$C$431,"&lt;&gt;")=COUNTIF('Sales Orders'!$H$108:H1112,'Sales Orders'!H1112),'Sales Orders'!H1112+1,'Sales Orders'!H1112)</f>
        <v>2</v>
      </c>
      <c r="I1113" s="39" t="e">
        <f>IF(E1113="","",IF(Mal!$C$5="","",Mal!$C$5))</f>
        <v>#N/A</v>
      </c>
      <c r="J1113" s="39" t="e">
        <f>IF(AND(J1112="",$H1113=$H1112),"",IF(VLOOKUP($H1113,Mal!$A$9:$H$431,7,0)='Sales Orders'!J1112,"",VLOOKUP($H1113,Mal!$A$9:$H$431,7,0)))</f>
        <v>#N/A</v>
      </c>
      <c r="K1113" s="39" t="e">
        <f>IF(AND(K1112="",$H1113=$H1112),"",IF(VLOOKUP($H1113,Mal!$A$9:$H$431,8,0)='Sales Orders'!K1112,"",VLOOKUP($H1113,Mal!$A$9:$H$431,8,0)))</f>
        <v>#N/A</v>
      </c>
      <c r="L1113" s="39" t="e">
        <f>IF(E1113="","",IF(Mal!$C$6="","",Mal!$C$6))</f>
        <v>#N/A</v>
      </c>
      <c r="M1113" s="39" t="e">
        <f>IF($E1113="",IF(INDEX(Mal!K$9:K$431,COUNTIF($E$108:$F1112,"")-COUNT($H$108:$H1112)+1,0)=M1112,"",INDEX(Mal!K$9:K$431,COUNTIF($E$108:$F1112,"")-COUNT($H$108:$H1112)+1,0)),"")</f>
        <v>#N/A</v>
      </c>
      <c r="N1113" s="39" t="e">
        <f>IF($E1113="",IF(INDEX(Mal!L$9:L$431,COUNTIF($E$108:$F1112,"")-COUNT($H$108:$H1112)+1,0)=N1112,"",INDEX(Mal!L$9:L$431,COUNTIF($E$108:$F1112,"")-COUNT($H$108:$H1112)+1,0)),"")</f>
        <v>#N/A</v>
      </c>
      <c r="O1113" s="39" t="e">
        <f>IF($E1113="",IF(INDEX(Mal!M$9:M$431,COUNTIF($E$108:$F1112,"")-COUNT($H$108:$H1112)+1,0)=O1112,"",INDEX(Mal!M$9:M$431,COUNTIF($E$108:$F1112,"")-COUNT($H$108:$H1112)+1,0)),"")</f>
        <v>#N/A</v>
      </c>
      <c r="P1113" s="39" t="e">
        <f>IF($E1113="",IF(INDEX(Mal!N$9:N$431,COUNTIF($E$108:$F1112,"")-COUNT($H$108:$H1112)+1,0)=P1112,"",INDEX(Mal!N$9:N$431,COUNTIF($E$108:$F1112,"")-COUNT($H$108:$H1112)+1,0)),"")</f>
        <v>#N/A</v>
      </c>
      <c r="Q1113" s="39" t="e">
        <f>IF($E1113="",IF(INDEX(Mal!O$9:O$431,COUNTIF($E$108:$F1112,"")-COUNT($H$108:$H1112)+1,0)=Q1112,"",INDEX(Mal!O$9:O$431,COUNTIF($E$108:$F1112,"")-COUNT($H$108:$H1112)+1,0)),"")</f>
        <v>#N/A</v>
      </c>
      <c r="R1113" s="39" t="e">
        <f>IF($E1113="",IF(INDEX(Mal!P$9:P$431,COUNTIF($E$108:$F1112,"")-COUNT($H$108:$H1112)+1,0)=R1112,"",INDEX(Mal!P$9:P$431,COUNTIF($E$108:$F1112,"")-COUNT($H$108:$H1112)+1,0)),"")</f>
        <v>#N/A</v>
      </c>
      <c r="S1113" s="39" t="e">
        <f>IF($E1113="",IF(INDEX(Mal!Q$9:Q$431,COUNTIF($E$108:$F1112,"")-COUNT($H$108:$H1112)+1,0)=S1112,"",INDEX(Mal!Q$9:Q$431,COUNTIF($E$108:$F1112,"")-COUNT($H$108:$H1112)+1,0)),"")</f>
        <v>#N/A</v>
      </c>
      <c r="T1113" s="39" t="e">
        <f>IF($E1113="",IF(INDEX(Mal!R$9:R$431,COUNTIF($E$108:$F1112,"")-COUNT($H$108:$H1112)+1,0)=T1112,"",INDEX(Mal!R$9:R$431,COUNTIF($E$108:$F1112,"")-COUNT($H$108:$H1112)+1,0)),"")</f>
        <v>#N/A</v>
      </c>
      <c r="U1113" s="39" t="e">
        <f>IF($E1113="",IF(INDEX(Mal!S$9:S$431,COUNTIF($E$108:$F1112,"")-COUNT($H$108:$H1112)+1,0)=U1112,"",INDEX(Mal!S$9:S$431,COUNTIF($E$108:$F1112,"")-COUNT($H$108:$H1112)+1,0)),"")</f>
        <v>#N/A</v>
      </c>
      <c r="V1113" s="39" t="e">
        <f t="shared" si="60"/>
        <v>#N/A</v>
      </c>
      <c r="W1113" s="39" t="e">
        <f>IF(IF(AND(E1113="",F1113=""),INDEX(Mal!I$9:I$431,(COUNT($H$108:$H1113)-COUNTIF($V$108:$V1113,"")),0),"")="","",IF(AND(E1113="",F1113=""),INDEX(Mal!I$9:I$431,(COUNT($H$108:$H1113)-COUNTIF($V$108:$V1113,"")),0),""))</f>
        <v>#N/A</v>
      </c>
      <c r="X1113" s="39" t="e">
        <f>IF($E1113="",IF(INDEX(Mal!J$9:J$431,COUNTIF($E$108:$F1112,"")-COUNT($H$108:$H1112)+1,0)=X1112,"",INDEX(Mal!J$9:J$431,COUNTIF($E$108:$F1112,"")-COUNT($H$108:$H1112)+1,0)),"")</f>
        <v>#N/A</v>
      </c>
      <c r="Y1113" s="39" t="e">
        <f>IF(AND(Y1112="",$H1113=$H1112),"",IF(VLOOKUP($H1113,Mal!$A$9:$T$431,20,0)='Sales Orders'!Y1112,"",VLOOKUP($H1113,Mal!$A$9:$T$431,20,0)))</f>
        <v>#N/A</v>
      </c>
      <c r="Z1113" s="39" t="e">
        <f t="shared" si="61"/>
        <v>#N/A</v>
      </c>
    </row>
    <row r="1114" spans="1:26">
      <c r="A1114" t="str">
        <f>IFERROR(IF(VLOOKUP(H1114,Mal!$A$9:$A$431,1,0),"","END"),"END")</f>
        <v>END</v>
      </c>
      <c r="B1114" s="39" t="e">
        <f>IF($E1114="",IF(INDEX(Mal!$D$9:$D$431,COUNTIF($E$108:$F1113,"")-COUNT($H$108:$H1113)+1,0)=B1113,"",INDEX(Mal!$D$9:$D$431,COUNTIF($E$108:$F1113,"")-COUNT($H$108:$H1113)+1,0)),"")</f>
        <v>#N/A</v>
      </c>
      <c r="C1114" s="39" t="e">
        <f t="shared" si="62"/>
        <v>#N/A</v>
      </c>
      <c r="D1114" s="39" t="e">
        <f>IF($E1114="",IF(INDEX(Mal!$F$9:$F$431,COUNTIF($E$108:$F1113,"")-COUNT($H$108:$H1113)+1,0)=D1113,"",INDEX(Mal!$F$9:$F$431,COUNTIF($E$108:$F1113,"")-COUNT($H$108:$H1113)+1,0)),"")</f>
        <v>#N/A</v>
      </c>
      <c r="E1114" s="39" t="e">
        <f>IF(AND(E1113="",$H1114=$H1113),"",IF(VLOOKUP(H1114,Mal!$A$9:$B$431,2,0)='Sales Orders'!E1113,"",VLOOKUP($H1114,Mal!$A$9:$B$431,2,0)))</f>
        <v>#N/A</v>
      </c>
      <c r="F1114" s="39" t="e">
        <f>IF($E1114="",IF(INDEX(Mal!$C$9:$C$431,COUNTIF($E$108:$F1113,"")-COUNT($H$108:$H1113)+1,0)=F1113,"",INDEX(Mal!$C$9:$C$431,COUNTIF($E$108:$F1113,"")-COUNT($H$108:$H1113)+1,0)),"")</f>
        <v>#N/A</v>
      </c>
      <c r="G1114" s="39" t="e">
        <f t="shared" si="63"/>
        <v>#N/A</v>
      </c>
      <c r="H1114" s="39">
        <f>IF(COUNTIF(Mal!$A$9:$A$431,'Sales Orders'!H1113)+COUNTIFS(Mal!$A$9:$A$431,H1113,Mal!$B$9:$B$431,"&lt;&gt;")+COUNTIFS(Mal!$A$9:$A$431,H1113,Mal!$C$9:$C$431,"&lt;&gt;")=COUNTIF('Sales Orders'!$H$108:H1113,'Sales Orders'!H1113),'Sales Orders'!H1113+1,'Sales Orders'!H1113)</f>
        <v>2</v>
      </c>
      <c r="I1114" s="39" t="e">
        <f>IF(E1114="","",IF(Mal!$C$5="","",Mal!$C$5))</f>
        <v>#N/A</v>
      </c>
      <c r="J1114" s="39" t="e">
        <f>IF(AND(J1113="",$H1114=$H1113),"",IF(VLOOKUP($H1114,Mal!$A$9:$H$431,7,0)='Sales Orders'!J1113,"",VLOOKUP($H1114,Mal!$A$9:$H$431,7,0)))</f>
        <v>#N/A</v>
      </c>
      <c r="K1114" s="39" t="e">
        <f>IF(AND(K1113="",$H1114=$H1113),"",IF(VLOOKUP($H1114,Mal!$A$9:$H$431,8,0)='Sales Orders'!K1113,"",VLOOKUP($H1114,Mal!$A$9:$H$431,8,0)))</f>
        <v>#N/A</v>
      </c>
      <c r="L1114" s="39" t="e">
        <f>IF(E1114="","",IF(Mal!$C$6="","",Mal!$C$6))</f>
        <v>#N/A</v>
      </c>
      <c r="M1114" s="39" t="e">
        <f>IF($E1114="",IF(INDEX(Mal!K$9:K$431,COUNTIF($E$108:$F1113,"")-COUNT($H$108:$H1113)+1,0)=M1113,"",INDEX(Mal!K$9:K$431,COUNTIF($E$108:$F1113,"")-COUNT($H$108:$H1113)+1,0)),"")</f>
        <v>#N/A</v>
      </c>
      <c r="N1114" s="39" t="e">
        <f>IF($E1114="",IF(INDEX(Mal!L$9:L$431,COUNTIF($E$108:$F1113,"")-COUNT($H$108:$H1113)+1,0)=N1113,"",INDEX(Mal!L$9:L$431,COUNTIF($E$108:$F1113,"")-COUNT($H$108:$H1113)+1,0)),"")</f>
        <v>#N/A</v>
      </c>
      <c r="O1114" s="39" t="e">
        <f>IF($E1114="",IF(INDEX(Mal!M$9:M$431,COUNTIF($E$108:$F1113,"")-COUNT($H$108:$H1113)+1,0)=O1113,"",INDEX(Mal!M$9:M$431,COUNTIF($E$108:$F1113,"")-COUNT($H$108:$H1113)+1,0)),"")</f>
        <v>#N/A</v>
      </c>
      <c r="P1114" s="39" t="e">
        <f>IF($E1114="",IF(INDEX(Mal!N$9:N$431,COUNTIF($E$108:$F1113,"")-COUNT($H$108:$H1113)+1,0)=P1113,"",INDEX(Mal!N$9:N$431,COUNTIF($E$108:$F1113,"")-COUNT($H$108:$H1113)+1,0)),"")</f>
        <v>#N/A</v>
      </c>
      <c r="Q1114" s="39" t="e">
        <f>IF($E1114="",IF(INDEX(Mal!O$9:O$431,COUNTIF($E$108:$F1113,"")-COUNT($H$108:$H1113)+1,0)=Q1113,"",INDEX(Mal!O$9:O$431,COUNTIF($E$108:$F1113,"")-COUNT($H$108:$H1113)+1,0)),"")</f>
        <v>#N/A</v>
      </c>
      <c r="R1114" s="39" t="e">
        <f>IF($E1114="",IF(INDEX(Mal!P$9:P$431,COUNTIF($E$108:$F1113,"")-COUNT($H$108:$H1113)+1,0)=R1113,"",INDEX(Mal!P$9:P$431,COUNTIF($E$108:$F1113,"")-COUNT($H$108:$H1113)+1,0)),"")</f>
        <v>#N/A</v>
      </c>
      <c r="S1114" s="39" t="e">
        <f>IF($E1114="",IF(INDEX(Mal!Q$9:Q$431,COUNTIF($E$108:$F1113,"")-COUNT($H$108:$H1113)+1,0)=S1113,"",INDEX(Mal!Q$9:Q$431,COUNTIF($E$108:$F1113,"")-COUNT($H$108:$H1113)+1,0)),"")</f>
        <v>#N/A</v>
      </c>
      <c r="T1114" s="39" t="e">
        <f>IF($E1114="",IF(INDEX(Mal!R$9:R$431,COUNTIF($E$108:$F1113,"")-COUNT($H$108:$H1113)+1,0)=T1113,"",INDEX(Mal!R$9:R$431,COUNTIF($E$108:$F1113,"")-COUNT($H$108:$H1113)+1,0)),"")</f>
        <v>#N/A</v>
      </c>
      <c r="U1114" s="39" t="e">
        <f>IF($E1114="",IF(INDEX(Mal!S$9:S$431,COUNTIF($E$108:$F1113,"")-COUNT($H$108:$H1113)+1,0)=U1113,"",INDEX(Mal!S$9:S$431,COUNTIF($E$108:$F1113,"")-COUNT($H$108:$H1113)+1,0)),"")</f>
        <v>#N/A</v>
      </c>
      <c r="V1114" s="39" t="e">
        <f t="shared" si="60"/>
        <v>#N/A</v>
      </c>
      <c r="W1114" s="39" t="e">
        <f>IF(IF(AND(E1114="",F1114=""),INDEX(Mal!I$9:I$431,(COUNT($H$108:$H1114)-COUNTIF($V$108:$V1114,"")),0),"")="","",IF(AND(E1114="",F1114=""),INDEX(Mal!I$9:I$431,(COUNT($H$108:$H1114)-COUNTIF($V$108:$V1114,"")),0),""))</f>
        <v>#N/A</v>
      </c>
      <c r="X1114" s="39" t="e">
        <f>IF($E1114="",IF(INDEX(Mal!J$9:J$431,COUNTIF($E$108:$F1113,"")-COUNT($H$108:$H1113)+1,0)=X1113,"",INDEX(Mal!J$9:J$431,COUNTIF($E$108:$F1113,"")-COUNT($H$108:$H1113)+1,0)),"")</f>
        <v>#N/A</v>
      </c>
      <c r="Y1114" s="39" t="e">
        <f>IF(AND(Y1113="",$H1114=$H1113),"",IF(VLOOKUP($H1114,Mal!$A$9:$T$431,20,0)='Sales Orders'!Y1113,"",VLOOKUP($H1114,Mal!$A$9:$T$431,20,0)))</f>
        <v>#N/A</v>
      </c>
      <c r="Z1114" s="39" t="e">
        <f t="shared" si="61"/>
        <v>#N/A</v>
      </c>
    </row>
    <row r="1115" spans="1:26">
      <c r="A1115" t="str">
        <f>IFERROR(IF(VLOOKUP(H1115,Mal!$A$9:$A$431,1,0),"","END"),"END")</f>
        <v>END</v>
      </c>
      <c r="B1115" s="39" t="e">
        <f>IF($E1115="",IF(INDEX(Mal!$D$9:$D$431,COUNTIF($E$108:$F1114,"")-COUNT($H$108:$H1114)+1,0)=B1114,"",INDEX(Mal!$D$9:$D$431,COUNTIF($E$108:$F1114,"")-COUNT($H$108:$H1114)+1,0)),"")</f>
        <v>#N/A</v>
      </c>
      <c r="C1115" s="39" t="e">
        <f t="shared" si="62"/>
        <v>#N/A</v>
      </c>
      <c r="D1115" s="39" t="e">
        <f>IF($E1115="",IF(INDEX(Mal!$F$9:$F$431,COUNTIF($E$108:$F1114,"")-COUNT($H$108:$H1114)+1,0)=D1114,"",INDEX(Mal!$F$9:$F$431,COUNTIF($E$108:$F1114,"")-COUNT($H$108:$H1114)+1,0)),"")</f>
        <v>#N/A</v>
      </c>
      <c r="E1115" s="39" t="e">
        <f>IF(AND(E1114="",$H1115=$H1114),"",IF(VLOOKUP(H1115,Mal!$A$9:$B$431,2,0)='Sales Orders'!E1114,"",VLOOKUP($H1115,Mal!$A$9:$B$431,2,0)))</f>
        <v>#N/A</v>
      </c>
      <c r="F1115" s="39" t="e">
        <f>IF($E1115="",IF(INDEX(Mal!$C$9:$C$431,COUNTIF($E$108:$F1114,"")-COUNT($H$108:$H1114)+1,0)=F1114,"",INDEX(Mal!$C$9:$C$431,COUNTIF($E$108:$F1114,"")-COUNT($H$108:$H1114)+1,0)),"")</f>
        <v>#N/A</v>
      </c>
      <c r="G1115" s="39" t="e">
        <f t="shared" si="63"/>
        <v>#N/A</v>
      </c>
      <c r="H1115" s="39">
        <f>IF(COUNTIF(Mal!$A$9:$A$431,'Sales Orders'!H1114)+COUNTIFS(Mal!$A$9:$A$431,H1114,Mal!$B$9:$B$431,"&lt;&gt;")+COUNTIFS(Mal!$A$9:$A$431,H1114,Mal!$C$9:$C$431,"&lt;&gt;")=COUNTIF('Sales Orders'!$H$108:H1114,'Sales Orders'!H1114),'Sales Orders'!H1114+1,'Sales Orders'!H1114)</f>
        <v>2</v>
      </c>
      <c r="I1115" s="39" t="e">
        <f>IF(E1115="","",IF(Mal!$C$5="","",Mal!$C$5))</f>
        <v>#N/A</v>
      </c>
      <c r="J1115" s="39" t="e">
        <f>IF(AND(J1114="",$H1115=$H1114),"",IF(VLOOKUP($H1115,Mal!$A$9:$H$431,7,0)='Sales Orders'!J1114,"",VLOOKUP($H1115,Mal!$A$9:$H$431,7,0)))</f>
        <v>#N/A</v>
      </c>
      <c r="K1115" s="39" t="e">
        <f>IF(AND(K1114="",$H1115=$H1114),"",IF(VLOOKUP($H1115,Mal!$A$9:$H$431,8,0)='Sales Orders'!K1114,"",VLOOKUP($H1115,Mal!$A$9:$H$431,8,0)))</f>
        <v>#N/A</v>
      </c>
      <c r="L1115" s="39" t="e">
        <f>IF(E1115="","",IF(Mal!$C$6="","",Mal!$C$6))</f>
        <v>#N/A</v>
      </c>
      <c r="M1115" s="39" t="e">
        <f>IF($E1115="",IF(INDEX(Mal!K$9:K$431,COUNTIF($E$108:$F1114,"")-COUNT($H$108:$H1114)+1,0)=M1114,"",INDEX(Mal!K$9:K$431,COUNTIF($E$108:$F1114,"")-COUNT($H$108:$H1114)+1,0)),"")</f>
        <v>#N/A</v>
      </c>
      <c r="N1115" s="39" t="e">
        <f>IF($E1115="",IF(INDEX(Mal!L$9:L$431,COUNTIF($E$108:$F1114,"")-COUNT($H$108:$H1114)+1,0)=N1114,"",INDEX(Mal!L$9:L$431,COUNTIF($E$108:$F1114,"")-COUNT($H$108:$H1114)+1,0)),"")</f>
        <v>#N/A</v>
      </c>
      <c r="O1115" s="39" t="e">
        <f>IF($E1115="",IF(INDEX(Mal!M$9:M$431,COUNTIF($E$108:$F1114,"")-COUNT($H$108:$H1114)+1,0)=O1114,"",INDEX(Mal!M$9:M$431,COUNTIF($E$108:$F1114,"")-COUNT($H$108:$H1114)+1,0)),"")</f>
        <v>#N/A</v>
      </c>
      <c r="P1115" s="39" t="e">
        <f>IF($E1115="",IF(INDEX(Mal!N$9:N$431,COUNTIF($E$108:$F1114,"")-COUNT($H$108:$H1114)+1,0)=P1114,"",INDEX(Mal!N$9:N$431,COUNTIF($E$108:$F1114,"")-COUNT($H$108:$H1114)+1,0)),"")</f>
        <v>#N/A</v>
      </c>
      <c r="Q1115" s="39" t="e">
        <f>IF($E1115="",IF(INDEX(Mal!O$9:O$431,COUNTIF($E$108:$F1114,"")-COUNT($H$108:$H1114)+1,0)=Q1114,"",INDEX(Mal!O$9:O$431,COUNTIF($E$108:$F1114,"")-COUNT($H$108:$H1114)+1,0)),"")</f>
        <v>#N/A</v>
      </c>
      <c r="R1115" s="39" t="e">
        <f>IF($E1115="",IF(INDEX(Mal!P$9:P$431,COUNTIF($E$108:$F1114,"")-COUNT($H$108:$H1114)+1,0)=R1114,"",INDEX(Mal!P$9:P$431,COUNTIF($E$108:$F1114,"")-COUNT($H$108:$H1114)+1,0)),"")</f>
        <v>#N/A</v>
      </c>
      <c r="S1115" s="39" t="e">
        <f>IF($E1115="",IF(INDEX(Mal!Q$9:Q$431,COUNTIF($E$108:$F1114,"")-COUNT($H$108:$H1114)+1,0)=S1114,"",INDEX(Mal!Q$9:Q$431,COUNTIF($E$108:$F1114,"")-COUNT($H$108:$H1114)+1,0)),"")</f>
        <v>#N/A</v>
      </c>
      <c r="T1115" s="39" t="e">
        <f>IF($E1115="",IF(INDEX(Mal!R$9:R$431,COUNTIF($E$108:$F1114,"")-COUNT($H$108:$H1114)+1,0)=T1114,"",INDEX(Mal!R$9:R$431,COUNTIF($E$108:$F1114,"")-COUNT($H$108:$H1114)+1,0)),"")</f>
        <v>#N/A</v>
      </c>
      <c r="U1115" s="39" t="e">
        <f>IF($E1115="",IF(INDEX(Mal!S$9:S$431,COUNTIF($E$108:$F1114,"")-COUNT($H$108:$H1114)+1,0)=U1114,"",INDEX(Mal!S$9:S$431,COUNTIF($E$108:$F1114,"")-COUNT($H$108:$H1114)+1,0)),"")</f>
        <v>#N/A</v>
      </c>
      <c r="V1115" s="39" t="e">
        <f t="shared" si="60"/>
        <v>#N/A</v>
      </c>
      <c r="W1115" s="39" t="e">
        <f>IF(IF(AND(E1115="",F1115=""),INDEX(Mal!I$9:I$431,(COUNT($H$108:$H1115)-COUNTIF($V$108:$V1115,"")),0),"")="","",IF(AND(E1115="",F1115=""),INDEX(Mal!I$9:I$431,(COUNT($H$108:$H1115)-COUNTIF($V$108:$V1115,"")),0),""))</f>
        <v>#N/A</v>
      </c>
      <c r="X1115" s="39" t="e">
        <f>IF($E1115="",IF(INDEX(Mal!J$9:J$431,COUNTIF($E$108:$F1114,"")-COUNT($H$108:$H1114)+1,0)=X1114,"",INDEX(Mal!J$9:J$431,COUNTIF($E$108:$F1114,"")-COUNT($H$108:$H1114)+1,0)),"")</f>
        <v>#N/A</v>
      </c>
      <c r="Y1115" s="39" t="e">
        <f>IF(AND(Y1114="",$H1115=$H1114),"",IF(VLOOKUP($H1115,Mal!$A$9:$T$431,20,0)='Sales Orders'!Y1114,"",VLOOKUP($H1115,Mal!$A$9:$T$431,20,0)))</f>
        <v>#N/A</v>
      </c>
      <c r="Z1115" s="39" t="e">
        <f t="shared" si="61"/>
        <v>#N/A</v>
      </c>
    </row>
    <row r="1116" spans="1:26">
      <c r="A1116" t="str">
        <f>IFERROR(IF(VLOOKUP(H1116,Mal!$A$9:$A$431,1,0),"","END"),"END")</f>
        <v>END</v>
      </c>
      <c r="B1116" s="39" t="e">
        <f>IF($E1116="",IF(INDEX(Mal!$D$9:$D$431,COUNTIF($E$108:$F1115,"")-COUNT($H$108:$H1115)+1,0)=B1115,"",INDEX(Mal!$D$9:$D$431,COUNTIF($E$108:$F1115,"")-COUNT($H$108:$H1115)+1,0)),"")</f>
        <v>#N/A</v>
      </c>
      <c r="C1116" s="39" t="e">
        <f t="shared" si="62"/>
        <v>#N/A</v>
      </c>
      <c r="D1116" s="39" t="e">
        <f>IF($E1116="",IF(INDEX(Mal!$F$9:$F$431,COUNTIF($E$108:$F1115,"")-COUNT($H$108:$H1115)+1,0)=D1115,"",INDEX(Mal!$F$9:$F$431,COUNTIF($E$108:$F1115,"")-COUNT($H$108:$H1115)+1,0)),"")</f>
        <v>#N/A</v>
      </c>
      <c r="E1116" s="39" t="e">
        <f>IF(AND(E1115="",$H1116=$H1115),"",IF(VLOOKUP(H1116,Mal!$A$9:$B$431,2,0)='Sales Orders'!E1115,"",VLOOKUP($H1116,Mal!$A$9:$B$431,2,0)))</f>
        <v>#N/A</v>
      </c>
      <c r="F1116" s="39" t="e">
        <f>IF($E1116="",IF(INDEX(Mal!$C$9:$C$431,COUNTIF($E$108:$F1115,"")-COUNT($H$108:$H1115)+1,0)=F1115,"",INDEX(Mal!$C$9:$C$431,COUNTIF($E$108:$F1115,"")-COUNT($H$108:$H1115)+1,0)),"")</f>
        <v>#N/A</v>
      </c>
      <c r="G1116" s="39" t="e">
        <f t="shared" si="63"/>
        <v>#N/A</v>
      </c>
      <c r="H1116" s="39">
        <f>IF(COUNTIF(Mal!$A$9:$A$431,'Sales Orders'!H1115)+COUNTIFS(Mal!$A$9:$A$431,H1115,Mal!$B$9:$B$431,"&lt;&gt;")+COUNTIFS(Mal!$A$9:$A$431,H1115,Mal!$C$9:$C$431,"&lt;&gt;")=COUNTIF('Sales Orders'!$H$108:H1115,'Sales Orders'!H1115),'Sales Orders'!H1115+1,'Sales Orders'!H1115)</f>
        <v>2</v>
      </c>
      <c r="I1116" s="39" t="e">
        <f>IF(E1116="","",IF(Mal!$C$5="","",Mal!$C$5))</f>
        <v>#N/A</v>
      </c>
      <c r="J1116" s="39" t="e">
        <f>IF(AND(J1115="",$H1116=$H1115),"",IF(VLOOKUP($H1116,Mal!$A$9:$H$431,7,0)='Sales Orders'!J1115,"",VLOOKUP($H1116,Mal!$A$9:$H$431,7,0)))</f>
        <v>#N/A</v>
      </c>
      <c r="K1116" s="39" t="e">
        <f>IF(AND(K1115="",$H1116=$H1115),"",IF(VLOOKUP($H1116,Mal!$A$9:$H$431,8,0)='Sales Orders'!K1115,"",VLOOKUP($H1116,Mal!$A$9:$H$431,8,0)))</f>
        <v>#N/A</v>
      </c>
      <c r="L1116" s="39" t="e">
        <f>IF(E1116="","",IF(Mal!$C$6="","",Mal!$C$6))</f>
        <v>#N/A</v>
      </c>
      <c r="M1116" s="39" t="e">
        <f>IF($E1116="",IF(INDEX(Mal!K$9:K$431,COUNTIF($E$108:$F1115,"")-COUNT($H$108:$H1115)+1,0)=M1115,"",INDEX(Mal!K$9:K$431,COUNTIF($E$108:$F1115,"")-COUNT($H$108:$H1115)+1,0)),"")</f>
        <v>#N/A</v>
      </c>
      <c r="N1116" s="39" t="e">
        <f>IF($E1116="",IF(INDEX(Mal!L$9:L$431,COUNTIF($E$108:$F1115,"")-COUNT($H$108:$H1115)+1,0)=N1115,"",INDEX(Mal!L$9:L$431,COUNTIF($E$108:$F1115,"")-COUNT($H$108:$H1115)+1,0)),"")</f>
        <v>#N/A</v>
      </c>
      <c r="O1116" s="39" t="e">
        <f>IF($E1116="",IF(INDEX(Mal!M$9:M$431,COUNTIF($E$108:$F1115,"")-COUNT($H$108:$H1115)+1,0)=O1115,"",INDEX(Mal!M$9:M$431,COUNTIF($E$108:$F1115,"")-COUNT($H$108:$H1115)+1,0)),"")</f>
        <v>#N/A</v>
      </c>
      <c r="P1116" s="39" t="e">
        <f>IF($E1116="",IF(INDEX(Mal!N$9:N$431,COUNTIF($E$108:$F1115,"")-COUNT($H$108:$H1115)+1,0)=P1115,"",INDEX(Mal!N$9:N$431,COUNTIF($E$108:$F1115,"")-COUNT($H$108:$H1115)+1,0)),"")</f>
        <v>#N/A</v>
      </c>
      <c r="Q1116" s="39" t="e">
        <f>IF($E1116="",IF(INDEX(Mal!O$9:O$431,COUNTIF($E$108:$F1115,"")-COUNT($H$108:$H1115)+1,0)=Q1115,"",INDEX(Mal!O$9:O$431,COUNTIF($E$108:$F1115,"")-COUNT($H$108:$H1115)+1,0)),"")</f>
        <v>#N/A</v>
      </c>
      <c r="R1116" s="39" t="e">
        <f>IF($E1116="",IF(INDEX(Mal!P$9:P$431,COUNTIF($E$108:$F1115,"")-COUNT($H$108:$H1115)+1,0)=R1115,"",INDEX(Mal!P$9:P$431,COUNTIF($E$108:$F1115,"")-COUNT($H$108:$H1115)+1,0)),"")</f>
        <v>#N/A</v>
      </c>
      <c r="S1116" s="39" t="e">
        <f>IF($E1116="",IF(INDEX(Mal!Q$9:Q$431,COUNTIF($E$108:$F1115,"")-COUNT($H$108:$H1115)+1,0)=S1115,"",INDEX(Mal!Q$9:Q$431,COUNTIF($E$108:$F1115,"")-COUNT($H$108:$H1115)+1,0)),"")</f>
        <v>#N/A</v>
      </c>
      <c r="T1116" s="39" t="e">
        <f>IF($E1116="",IF(INDEX(Mal!R$9:R$431,COUNTIF($E$108:$F1115,"")-COUNT($H$108:$H1115)+1,0)=T1115,"",INDEX(Mal!R$9:R$431,COUNTIF($E$108:$F1115,"")-COUNT($H$108:$H1115)+1,0)),"")</f>
        <v>#N/A</v>
      </c>
      <c r="U1116" s="39" t="e">
        <f>IF($E1116="",IF(INDEX(Mal!S$9:S$431,COUNTIF($E$108:$F1115,"")-COUNT($H$108:$H1115)+1,0)=U1115,"",INDEX(Mal!S$9:S$431,COUNTIF($E$108:$F1115,"")-COUNT($H$108:$H1115)+1,0)),"")</f>
        <v>#N/A</v>
      </c>
      <c r="V1116" s="39" t="e">
        <f t="shared" si="60"/>
        <v>#N/A</v>
      </c>
      <c r="W1116" s="39" t="e">
        <f>IF(IF(AND(E1116="",F1116=""),INDEX(Mal!I$9:I$431,(COUNT($H$108:$H1116)-COUNTIF($V$108:$V1116,"")),0),"")="","",IF(AND(E1116="",F1116=""),INDEX(Mal!I$9:I$431,(COUNT($H$108:$H1116)-COUNTIF($V$108:$V1116,"")),0),""))</f>
        <v>#N/A</v>
      </c>
      <c r="X1116" s="39" t="e">
        <f>IF($E1116="",IF(INDEX(Mal!J$9:J$431,COUNTIF($E$108:$F1115,"")-COUNT($H$108:$H1115)+1,0)=X1115,"",INDEX(Mal!J$9:J$431,COUNTIF($E$108:$F1115,"")-COUNT($H$108:$H1115)+1,0)),"")</f>
        <v>#N/A</v>
      </c>
      <c r="Y1116" s="39" t="e">
        <f>IF(AND(Y1115="",$H1116=$H1115),"",IF(VLOOKUP($H1116,Mal!$A$9:$T$431,20,0)='Sales Orders'!Y1115,"",VLOOKUP($H1116,Mal!$A$9:$T$431,20,0)))</f>
        <v>#N/A</v>
      </c>
      <c r="Z1116" s="39" t="e">
        <f t="shared" si="61"/>
        <v>#N/A</v>
      </c>
    </row>
    <row r="1117" spans="1:26">
      <c r="A1117" t="str">
        <f>IFERROR(IF(VLOOKUP(H1117,Mal!$A$9:$A$431,1,0),"","END"),"END")</f>
        <v>END</v>
      </c>
      <c r="B1117" s="39" t="e">
        <f>IF($E1117="",IF(INDEX(Mal!$D$9:$D$431,COUNTIF($E$108:$F1116,"")-COUNT($H$108:$H1116)+1,0)=B1116,"",INDEX(Mal!$D$9:$D$431,COUNTIF($E$108:$F1116,"")-COUNT($H$108:$H1116)+1,0)),"")</f>
        <v>#N/A</v>
      </c>
      <c r="C1117" s="39" t="e">
        <f t="shared" si="62"/>
        <v>#N/A</v>
      </c>
      <c r="D1117" s="39" t="e">
        <f>IF($E1117="",IF(INDEX(Mal!$F$9:$F$431,COUNTIF($E$108:$F1116,"")-COUNT($H$108:$H1116)+1,0)=D1116,"",INDEX(Mal!$F$9:$F$431,COUNTIF($E$108:$F1116,"")-COUNT($H$108:$H1116)+1,0)),"")</f>
        <v>#N/A</v>
      </c>
      <c r="E1117" s="39" t="e">
        <f>IF(AND(E1116="",$H1117=$H1116),"",IF(VLOOKUP(H1117,Mal!$A$9:$B$431,2,0)='Sales Orders'!E1116,"",VLOOKUP($H1117,Mal!$A$9:$B$431,2,0)))</f>
        <v>#N/A</v>
      </c>
      <c r="F1117" s="39" t="e">
        <f>IF($E1117="",IF(INDEX(Mal!$C$9:$C$431,COUNTIF($E$108:$F1116,"")-COUNT($H$108:$H1116)+1,0)=F1116,"",INDEX(Mal!$C$9:$C$431,COUNTIF($E$108:$F1116,"")-COUNT($H$108:$H1116)+1,0)),"")</f>
        <v>#N/A</v>
      </c>
      <c r="G1117" s="39" t="e">
        <f t="shared" si="63"/>
        <v>#N/A</v>
      </c>
      <c r="H1117" s="39">
        <f>IF(COUNTIF(Mal!$A$9:$A$431,'Sales Orders'!H1116)+COUNTIFS(Mal!$A$9:$A$431,H1116,Mal!$B$9:$B$431,"&lt;&gt;")+COUNTIFS(Mal!$A$9:$A$431,H1116,Mal!$C$9:$C$431,"&lt;&gt;")=COUNTIF('Sales Orders'!$H$108:H1116,'Sales Orders'!H1116),'Sales Orders'!H1116+1,'Sales Orders'!H1116)</f>
        <v>2</v>
      </c>
      <c r="I1117" s="39" t="e">
        <f>IF(E1117="","",IF(Mal!$C$5="","",Mal!$C$5))</f>
        <v>#N/A</v>
      </c>
      <c r="J1117" s="39" t="e">
        <f>IF(AND(J1116="",$H1117=$H1116),"",IF(VLOOKUP($H1117,Mal!$A$9:$H$431,7,0)='Sales Orders'!J1116,"",VLOOKUP($H1117,Mal!$A$9:$H$431,7,0)))</f>
        <v>#N/A</v>
      </c>
      <c r="K1117" s="39" t="e">
        <f>IF(AND(K1116="",$H1117=$H1116),"",IF(VLOOKUP($H1117,Mal!$A$9:$H$431,8,0)='Sales Orders'!K1116,"",VLOOKUP($H1117,Mal!$A$9:$H$431,8,0)))</f>
        <v>#N/A</v>
      </c>
      <c r="L1117" s="39" t="e">
        <f>IF(E1117="","",IF(Mal!$C$6="","",Mal!$C$6))</f>
        <v>#N/A</v>
      </c>
      <c r="M1117" s="39" t="e">
        <f>IF($E1117="",IF(INDEX(Mal!K$9:K$431,COUNTIF($E$108:$F1116,"")-COUNT($H$108:$H1116)+1,0)=M1116,"",INDEX(Mal!K$9:K$431,COUNTIF($E$108:$F1116,"")-COUNT($H$108:$H1116)+1,0)),"")</f>
        <v>#N/A</v>
      </c>
      <c r="N1117" s="39" t="e">
        <f>IF($E1117="",IF(INDEX(Mal!L$9:L$431,COUNTIF($E$108:$F1116,"")-COUNT($H$108:$H1116)+1,0)=N1116,"",INDEX(Mal!L$9:L$431,COUNTIF($E$108:$F1116,"")-COUNT($H$108:$H1116)+1,0)),"")</f>
        <v>#N/A</v>
      </c>
      <c r="O1117" s="39" t="e">
        <f>IF($E1117="",IF(INDEX(Mal!M$9:M$431,COUNTIF($E$108:$F1116,"")-COUNT($H$108:$H1116)+1,0)=O1116,"",INDEX(Mal!M$9:M$431,COUNTIF($E$108:$F1116,"")-COUNT($H$108:$H1116)+1,0)),"")</f>
        <v>#N/A</v>
      </c>
      <c r="P1117" s="39" t="e">
        <f>IF($E1117="",IF(INDEX(Mal!N$9:N$431,COUNTIF($E$108:$F1116,"")-COUNT($H$108:$H1116)+1,0)=P1116,"",INDEX(Mal!N$9:N$431,COUNTIF($E$108:$F1116,"")-COUNT($H$108:$H1116)+1,0)),"")</f>
        <v>#N/A</v>
      </c>
      <c r="Q1117" s="39" t="e">
        <f>IF($E1117="",IF(INDEX(Mal!O$9:O$431,COUNTIF($E$108:$F1116,"")-COUNT($H$108:$H1116)+1,0)=Q1116,"",INDEX(Mal!O$9:O$431,COUNTIF($E$108:$F1116,"")-COUNT($H$108:$H1116)+1,0)),"")</f>
        <v>#N/A</v>
      </c>
      <c r="R1117" s="39" t="e">
        <f>IF($E1117="",IF(INDEX(Mal!P$9:P$431,COUNTIF($E$108:$F1116,"")-COUNT($H$108:$H1116)+1,0)=R1116,"",INDEX(Mal!P$9:P$431,COUNTIF($E$108:$F1116,"")-COUNT($H$108:$H1116)+1,0)),"")</f>
        <v>#N/A</v>
      </c>
      <c r="S1117" s="39" t="e">
        <f>IF($E1117="",IF(INDEX(Mal!Q$9:Q$431,COUNTIF($E$108:$F1116,"")-COUNT($H$108:$H1116)+1,0)=S1116,"",INDEX(Mal!Q$9:Q$431,COUNTIF($E$108:$F1116,"")-COUNT($H$108:$H1116)+1,0)),"")</f>
        <v>#N/A</v>
      </c>
      <c r="T1117" s="39" t="e">
        <f>IF($E1117="",IF(INDEX(Mal!R$9:R$431,COUNTIF($E$108:$F1116,"")-COUNT($H$108:$H1116)+1,0)=T1116,"",INDEX(Mal!R$9:R$431,COUNTIF($E$108:$F1116,"")-COUNT($H$108:$H1116)+1,0)),"")</f>
        <v>#N/A</v>
      </c>
      <c r="U1117" s="39" t="e">
        <f>IF($E1117="",IF(INDEX(Mal!S$9:S$431,COUNTIF($E$108:$F1116,"")-COUNT($H$108:$H1116)+1,0)=U1116,"",INDEX(Mal!S$9:S$431,COUNTIF($E$108:$F1116,"")-COUNT($H$108:$H1116)+1,0)),"")</f>
        <v>#N/A</v>
      </c>
      <c r="V1117" s="39" t="e">
        <f t="shared" si="60"/>
        <v>#N/A</v>
      </c>
      <c r="W1117" s="39" t="e">
        <f>IF(IF(AND(E1117="",F1117=""),INDEX(Mal!I$9:I$431,(COUNT($H$108:$H1117)-COUNTIF($V$108:$V1117,"")),0),"")="","",IF(AND(E1117="",F1117=""),INDEX(Mal!I$9:I$431,(COUNT($H$108:$H1117)-COUNTIF($V$108:$V1117,"")),0),""))</f>
        <v>#N/A</v>
      </c>
      <c r="X1117" s="39" t="e">
        <f>IF($E1117="",IF(INDEX(Mal!J$9:J$431,COUNTIF($E$108:$F1116,"")-COUNT($H$108:$H1116)+1,0)=X1116,"",INDEX(Mal!J$9:J$431,COUNTIF($E$108:$F1116,"")-COUNT($H$108:$H1116)+1,0)),"")</f>
        <v>#N/A</v>
      </c>
      <c r="Y1117" s="39" t="e">
        <f>IF(AND(Y1116="",$H1117=$H1116),"",IF(VLOOKUP($H1117,Mal!$A$9:$T$431,20,0)='Sales Orders'!Y1116,"",VLOOKUP($H1117,Mal!$A$9:$T$431,20,0)))</f>
        <v>#N/A</v>
      </c>
      <c r="Z1117" s="39" t="e">
        <f t="shared" si="61"/>
        <v>#N/A</v>
      </c>
    </row>
    <row r="1118" spans="1:26">
      <c r="A1118" t="str">
        <f>IFERROR(IF(VLOOKUP(H1118,Mal!$A$9:$A$431,1,0),"","END"),"END")</f>
        <v>END</v>
      </c>
      <c r="B1118" s="39" t="e">
        <f>IF($E1118="",IF(INDEX(Mal!$D$9:$D$431,COUNTIF($E$108:$F1117,"")-COUNT($H$108:$H1117)+1,0)=B1117,"",INDEX(Mal!$D$9:$D$431,COUNTIF($E$108:$F1117,"")-COUNT($H$108:$H1117)+1,0)),"")</f>
        <v>#N/A</v>
      </c>
      <c r="C1118" s="39" t="e">
        <f t="shared" si="62"/>
        <v>#N/A</v>
      </c>
      <c r="D1118" s="39" t="e">
        <f>IF($E1118="",IF(INDEX(Mal!$F$9:$F$431,COUNTIF($E$108:$F1117,"")-COUNT($H$108:$H1117)+1,0)=D1117,"",INDEX(Mal!$F$9:$F$431,COUNTIF($E$108:$F1117,"")-COUNT($H$108:$H1117)+1,0)),"")</f>
        <v>#N/A</v>
      </c>
      <c r="E1118" s="39" t="e">
        <f>IF(AND(E1117="",$H1118=$H1117),"",IF(VLOOKUP(H1118,Mal!$A$9:$B$431,2,0)='Sales Orders'!E1117,"",VLOOKUP($H1118,Mal!$A$9:$B$431,2,0)))</f>
        <v>#N/A</v>
      </c>
      <c r="F1118" s="39" t="e">
        <f>IF($E1118="",IF(INDEX(Mal!$C$9:$C$431,COUNTIF($E$108:$F1117,"")-COUNT($H$108:$H1117)+1,0)=F1117,"",INDEX(Mal!$C$9:$C$431,COUNTIF($E$108:$F1117,"")-COUNT($H$108:$H1117)+1,0)),"")</f>
        <v>#N/A</v>
      </c>
      <c r="G1118" s="39" t="e">
        <f t="shared" si="63"/>
        <v>#N/A</v>
      </c>
      <c r="H1118" s="39">
        <f>IF(COUNTIF(Mal!$A$9:$A$431,'Sales Orders'!H1117)+COUNTIFS(Mal!$A$9:$A$431,H1117,Mal!$B$9:$B$431,"&lt;&gt;")+COUNTIFS(Mal!$A$9:$A$431,H1117,Mal!$C$9:$C$431,"&lt;&gt;")=COUNTIF('Sales Orders'!$H$108:H1117,'Sales Orders'!H1117),'Sales Orders'!H1117+1,'Sales Orders'!H1117)</f>
        <v>2</v>
      </c>
      <c r="I1118" s="39" t="e">
        <f>IF(E1118="","",IF(Mal!$C$5="","",Mal!$C$5))</f>
        <v>#N/A</v>
      </c>
      <c r="J1118" s="39" t="e">
        <f>IF(AND(J1117="",$H1118=$H1117),"",IF(VLOOKUP($H1118,Mal!$A$9:$H$431,7,0)='Sales Orders'!J1117,"",VLOOKUP($H1118,Mal!$A$9:$H$431,7,0)))</f>
        <v>#N/A</v>
      </c>
      <c r="K1118" s="39" t="e">
        <f>IF(AND(K1117="",$H1118=$H1117),"",IF(VLOOKUP($H1118,Mal!$A$9:$H$431,8,0)='Sales Orders'!K1117,"",VLOOKUP($H1118,Mal!$A$9:$H$431,8,0)))</f>
        <v>#N/A</v>
      </c>
      <c r="L1118" s="39" t="e">
        <f>IF(E1118="","",IF(Mal!$C$6="","",Mal!$C$6))</f>
        <v>#N/A</v>
      </c>
      <c r="M1118" s="39" t="e">
        <f>IF($E1118="",IF(INDEX(Mal!K$9:K$431,COUNTIF($E$108:$F1117,"")-COUNT($H$108:$H1117)+1,0)=M1117,"",INDEX(Mal!K$9:K$431,COUNTIF($E$108:$F1117,"")-COUNT($H$108:$H1117)+1,0)),"")</f>
        <v>#N/A</v>
      </c>
      <c r="N1118" s="39" t="e">
        <f>IF($E1118="",IF(INDEX(Mal!L$9:L$431,COUNTIF($E$108:$F1117,"")-COUNT($H$108:$H1117)+1,0)=N1117,"",INDEX(Mal!L$9:L$431,COUNTIF($E$108:$F1117,"")-COUNT($H$108:$H1117)+1,0)),"")</f>
        <v>#N/A</v>
      </c>
      <c r="O1118" s="39" t="e">
        <f>IF($E1118="",IF(INDEX(Mal!M$9:M$431,COUNTIF($E$108:$F1117,"")-COUNT($H$108:$H1117)+1,0)=O1117,"",INDEX(Mal!M$9:M$431,COUNTIF($E$108:$F1117,"")-COUNT($H$108:$H1117)+1,0)),"")</f>
        <v>#N/A</v>
      </c>
      <c r="P1118" s="39" t="e">
        <f>IF($E1118="",IF(INDEX(Mal!N$9:N$431,COUNTIF($E$108:$F1117,"")-COUNT($H$108:$H1117)+1,0)=P1117,"",INDEX(Mal!N$9:N$431,COUNTIF($E$108:$F1117,"")-COUNT($H$108:$H1117)+1,0)),"")</f>
        <v>#N/A</v>
      </c>
      <c r="Q1118" s="39" t="e">
        <f>IF($E1118="",IF(INDEX(Mal!O$9:O$431,COUNTIF($E$108:$F1117,"")-COUNT($H$108:$H1117)+1,0)=Q1117,"",INDEX(Mal!O$9:O$431,COUNTIF($E$108:$F1117,"")-COUNT($H$108:$H1117)+1,0)),"")</f>
        <v>#N/A</v>
      </c>
      <c r="R1118" s="39" t="e">
        <f>IF($E1118="",IF(INDEX(Mal!P$9:P$431,COUNTIF($E$108:$F1117,"")-COUNT($H$108:$H1117)+1,0)=R1117,"",INDEX(Mal!P$9:P$431,COUNTIF($E$108:$F1117,"")-COUNT($H$108:$H1117)+1,0)),"")</f>
        <v>#N/A</v>
      </c>
      <c r="S1118" s="39" t="e">
        <f>IF($E1118="",IF(INDEX(Mal!Q$9:Q$431,COUNTIF($E$108:$F1117,"")-COUNT($H$108:$H1117)+1,0)=S1117,"",INDEX(Mal!Q$9:Q$431,COUNTIF($E$108:$F1117,"")-COUNT($H$108:$H1117)+1,0)),"")</f>
        <v>#N/A</v>
      </c>
      <c r="T1118" s="39" t="e">
        <f>IF($E1118="",IF(INDEX(Mal!R$9:R$431,COUNTIF($E$108:$F1117,"")-COUNT($H$108:$H1117)+1,0)=T1117,"",INDEX(Mal!R$9:R$431,COUNTIF($E$108:$F1117,"")-COUNT($H$108:$H1117)+1,0)),"")</f>
        <v>#N/A</v>
      </c>
      <c r="U1118" s="39" t="e">
        <f>IF($E1118="",IF(INDEX(Mal!S$9:S$431,COUNTIF($E$108:$F1117,"")-COUNT($H$108:$H1117)+1,0)=U1117,"",INDEX(Mal!S$9:S$431,COUNTIF($E$108:$F1117,"")-COUNT($H$108:$H1117)+1,0)),"")</f>
        <v>#N/A</v>
      </c>
      <c r="V1118" s="39" t="e">
        <f t="shared" si="60"/>
        <v>#N/A</v>
      </c>
      <c r="W1118" s="39" t="e">
        <f>IF(IF(AND(E1118="",F1118=""),INDEX(Mal!I$9:I$431,(COUNT($H$108:$H1118)-COUNTIF($V$108:$V1118,"")),0),"")="","",IF(AND(E1118="",F1118=""),INDEX(Mal!I$9:I$431,(COUNT($H$108:$H1118)-COUNTIF($V$108:$V1118,"")),0),""))</f>
        <v>#N/A</v>
      </c>
      <c r="X1118" s="39" t="e">
        <f>IF($E1118="",IF(INDEX(Mal!J$9:J$431,COUNTIF($E$108:$F1117,"")-COUNT($H$108:$H1117)+1,0)=X1117,"",INDEX(Mal!J$9:J$431,COUNTIF($E$108:$F1117,"")-COUNT($H$108:$H1117)+1,0)),"")</f>
        <v>#N/A</v>
      </c>
      <c r="Y1118" s="39" t="e">
        <f>IF(AND(Y1117="",$H1118=$H1117),"",IF(VLOOKUP($H1118,Mal!$A$9:$T$431,20,0)='Sales Orders'!Y1117,"",VLOOKUP($H1118,Mal!$A$9:$T$431,20,0)))</f>
        <v>#N/A</v>
      </c>
      <c r="Z1118" s="39" t="e">
        <f t="shared" si="61"/>
        <v>#N/A</v>
      </c>
    </row>
    <row r="1119" spans="1:26">
      <c r="A1119" t="str">
        <f>IFERROR(IF(VLOOKUP(H1119,Mal!$A$9:$A$431,1,0),"","END"),"END")</f>
        <v>END</v>
      </c>
      <c r="B1119" s="39" t="e">
        <f>IF($E1119="",IF(INDEX(Mal!$D$9:$D$431,COUNTIF($E$108:$F1118,"")-COUNT($H$108:$H1118)+1,0)=B1118,"",INDEX(Mal!$D$9:$D$431,COUNTIF($E$108:$F1118,"")-COUNT($H$108:$H1118)+1,0)),"")</f>
        <v>#N/A</v>
      </c>
      <c r="C1119" s="39" t="e">
        <f t="shared" si="62"/>
        <v>#N/A</v>
      </c>
      <c r="D1119" s="39" t="e">
        <f>IF($E1119="",IF(INDEX(Mal!$F$9:$F$431,COUNTIF($E$108:$F1118,"")-COUNT($H$108:$H1118)+1,0)=D1118,"",INDEX(Mal!$F$9:$F$431,COUNTIF($E$108:$F1118,"")-COUNT($H$108:$H1118)+1,0)),"")</f>
        <v>#N/A</v>
      </c>
      <c r="E1119" s="39" t="e">
        <f>IF(AND(E1118="",$H1119=$H1118),"",IF(VLOOKUP(H1119,Mal!$A$9:$B$431,2,0)='Sales Orders'!E1118,"",VLOOKUP($H1119,Mal!$A$9:$B$431,2,0)))</f>
        <v>#N/A</v>
      </c>
      <c r="F1119" s="39" t="e">
        <f>IF($E1119="",IF(INDEX(Mal!$C$9:$C$431,COUNTIF($E$108:$F1118,"")-COUNT($H$108:$H1118)+1,0)=F1118,"",INDEX(Mal!$C$9:$C$431,COUNTIF($E$108:$F1118,"")-COUNT($H$108:$H1118)+1,0)),"")</f>
        <v>#N/A</v>
      </c>
      <c r="G1119" s="39" t="e">
        <f t="shared" si="63"/>
        <v>#N/A</v>
      </c>
      <c r="H1119" s="39">
        <f>IF(COUNTIF(Mal!$A$9:$A$431,'Sales Orders'!H1118)+COUNTIFS(Mal!$A$9:$A$431,H1118,Mal!$B$9:$B$431,"&lt;&gt;")+COUNTIFS(Mal!$A$9:$A$431,H1118,Mal!$C$9:$C$431,"&lt;&gt;")=COUNTIF('Sales Orders'!$H$108:H1118,'Sales Orders'!H1118),'Sales Orders'!H1118+1,'Sales Orders'!H1118)</f>
        <v>2</v>
      </c>
      <c r="I1119" s="39" t="e">
        <f>IF(E1119="","",IF(Mal!$C$5="","",Mal!$C$5))</f>
        <v>#N/A</v>
      </c>
      <c r="J1119" s="39" t="e">
        <f>IF(AND(J1118="",$H1119=$H1118),"",IF(VLOOKUP($H1119,Mal!$A$9:$H$431,7,0)='Sales Orders'!J1118,"",VLOOKUP($H1119,Mal!$A$9:$H$431,7,0)))</f>
        <v>#N/A</v>
      </c>
      <c r="K1119" s="39" t="e">
        <f>IF(AND(K1118="",$H1119=$H1118),"",IF(VLOOKUP($H1119,Mal!$A$9:$H$431,8,0)='Sales Orders'!K1118,"",VLOOKUP($H1119,Mal!$A$9:$H$431,8,0)))</f>
        <v>#N/A</v>
      </c>
      <c r="L1119" s="39" t="e">
        <f>IF(E1119="","",IF(Mal!$C$6="","",Mal!$C$6))</f>
        <v>#N/A</v>
      </c>
      <c r="M1119" s="39" t="e">
        <f>IF($E1119="",IF(INDEX(Mal!K$9:K$431,COUNTIF($E$108:$F1118,"")-COUNT($H$108:$H1118)+1,0)=M1118,"",INDEX(Mal!K$9:K$431,COUNTIF($E$108:$F1118,"")-COUNT($H$108:$H1118)+1,0)),"")</f>
        <v>#N/A</v>
      </c>
      <c r="N1119" s="39" t="e">
        <f>IF($E1119="",IF(INDEX(Mal!L$9:L$431,COUNTIF($E$108:$F1118,"")-COUNT($H$108:$H1118)+1,0)=N1118,"",INDEX(Mal!L$9:L$431,COUNTIF($E$108:$F1118,"")-COUNT($H$108:$H1118)+1,0)),"")</f>
        <v>#N/A</v>
      </c>
      <c r="O1119" s="39" t="e">
        <f>IF($E1119="",IF(INDEX(Mal!M$9:M$431,COUNTIF($E$108:$F1118,"")-COUNT($H$108:$H1118)+1,0)=O1118,"",INDEX(Mal!M$9:M$431,COUNTIF($E$108:$F1118,"")-COUNT($H$108:$H1118)+1,0)),"")</f>
        <v>#N/A</v>
      </c>
      <c r="P1119" s="39" t="e">
        <f>IF($E1119="",IF(INDEX(Mal!N$9:N$431,COUNTIF($E$108:$F1118,"")-COUNT($H$108:$H1118)+1,0)=P1118,"",INDEX(Mal!N$9:N$431,COUNTIF($E$108:$F1118,"")-COUNT($H$108:$H1118)+1,0)),"")</f>
        <v>#N/A</v>
      </c>
      <c r="Q1119" s="39" t="e">
        <f>IF($E1119="",IF(INDEX(Mal!O$9:O$431,COUNTIF($E$108:$F1118,"")-COUNT($H$108:$H1118)+1,0)=Q1118,"",INDEX(Mal!O$9:O$431,COUNTIF($E$108:$F1118,"")-COUNT($H$108:$H1118)+1,0)),"")</f>
        <v>#N/A</v>
      </c>
      <c r="R1119" s="39" t="e">
        <f>IF($E1119="",IF(INDEX(Mal!P$9:P$431,COUNTIF($E$108:$F1118,"")-COUNT($H$108:$H1118)+1,0)=R1118,"",INDEX(Mal!P$9:P$431,COUNTIF($E$108:$F1118,"")-COUNT($H$108:$H1118)+1,0)),"")</f>
        <v>#N/A</v>
      </c>
      <c r="S1119" s="39" t="e">
        <f>IF($E1119="",IF(INDEX(Mal!Q$9:Q$431,COUNTIF($E$108:$F1118,"")-COUNT($H$108:$H1118)+1,0)=S1118,"",INDEX(Mal!Q$9:Q$431,COUNTIF($E$108:$F1118,"")-COUNT($H$108:$H1118)+1,0)),"")</f>
        <v>#N/A</v>
      </c>
      <c r="T1119" s="39" t="e">
        <f>IF($E1119="",IF(INDEX(Mal!R$9:R$431,COUNTIF($E$108:$F1118,"")-COUNT($H$108:$H1118)+1,0)=T1118,"",INDEX(Mal!R$9:R$431,COUNTIF($E$108:$F1118,"")-COUNT($H$108:$H1118)+1,0)),"")</f>
        <v>#N/A</v>
      </c>
      <c r="U1119" s="39" t="e">
        <f>IF($E1119="",IF(INDEX(Mal!S$9:S$431,COUNTIF($E$108:$F1118,"")-COUNT($H$108:$H1118)+1,0)=U1118,"",INDEX(Mal!S$9:S$431,COUNTIF($E$108:$F1118,"")-COUNT($H$108:$H1118)+1,0)),"")</f>
        <v>#N/A</v>
      </c>
      <c r="V1119" s="39" t="e">
        <f t="shared" si="60"/>
        <v>#N/A</v>
      </c>
      <c r="W1119" s="39" t="e">
        <f>IF(IF(AND(E1119="",F1119=""),INDEX(Mal!I$9:I$431,(COUNT($H$108:$H1119)-COUNTIF($V$108:$V1119,"")),0),"")="","",IF(AND(E1119="",F1119=""),INDEX(Mal!I$9:I$431,(COUNT($H$108:$H1119)-COUNTIF($V$108:$V1119,"")),0),""))</f>
        <v>#N/A</v>
      </c>
      <c r="X1119" s="39" t="e">
        <f>IF($E1119="",IF(INDEX(Mal!J$9:J$431,COUNTIF($E$108:$F1118,"")-COUNT($H$108:$H1118)+1,0)=X1118,"",INDEX(Mal!J$9:J$431,COUNTIF($E$108:$F1118,"")-COUNT($H$108:$H1118)+1,0)),"")</f>
        <v>#N/A</v>
      </c>
      <c r="Y1119" s="39" t="e">
        <f>IF(AND(Y1118="",$H1119=$H1118),"",IF(VLOOKUP($H1119,Mal!$A$9:$T$431,20,0)='Sales Orders'!Y1118,"",VLOOKUP($H1119,Mal!$A$9:$T$431,20,0)))</f>
        <v>#N/A</v>
      </c>
      <c r="Z1119" s="39" t="e">
        <f t="shared" si="61"/>
        <v>#N/A</v>
      </c>
    </row>
    <row r="1120" spans="1:26">
      <c r="A1120" t="str">
        <f>IFERROR(IF(VLOOKUP(H1120,Mal!$A$9:$A$431,1,0),"","END"),"END")</f>
        <v>END</v>
      </c>
      <c r="B1120" s="39" t="e">
        <f>IF($E1120="",IF(INDEX(Mal!$D$9:$D$431,COUNTIF($E$108:$F1119,"")-COUNT($H$108:$H1119)+1,0)=B1119,"",INDEX(Mal!$D$9:$D$431,COUNTIF($E$108:$F1119,"")-COUNT($H$108:$H1119)+1,0)),"")</f>
        <v>#N/A</v>
      </c>
      <c r="C1120" s="39" t="e">
        <f t="shared" si="62"/>
        <v>#N/A</v>
      </c>
      <c r="D1120" s="39" t="e">
        <f>IF($E1120="",IF(INDEX(Mal!$F$9:$F$431,COUNTIF($E$108:$F1119,"")-COUNT($H$108:$H1119)+1,0)=D1119,"",INDEX(Mal!$F$9:$F$431,COUNTIF($E$108:$F1119,"")-COUNT($H$108:$H1119)+1,0)),"")</f>
        <v>#N/A</v>
      </c>
      <c r="E1120" s="39" t="e">
        <f>IF(AND(E1119="",$H1120=$H1119),"",IF(VLOOKUP(H1120,Mal!$A$9:$B$431,2,0)='Sales Orders'!E1119,"",VLOOKUP($H1120,Mal!$A$9:$B$431,2,0)))</f>
        <v>#N/A</v>
      </c>
      <c r="F1120" s="39" t="e">
        <f>IF($E1120="",IF(INDEX(Mal!$C$9:$C$431,COUNTIF($E$108:$F1119,"")-COUNT($H$108:$H1119)+1,0)=F1119,"",INDEX(Mal!$C$9:$C$431,COUNTIF($E$108:$F1119,"")-COUNT($H$108:$H1119)+1,0)),"")</f>
        <v>#N/A</v>
      </c>
      <c r="G1120" s="39" t="e">
        <f t="shared" si="63"/>
        <v>#N/A</v>
      </c>
      <c r="H1120" s="39">
        <f>IF(COUNTIF(Mal!$A$9:$A$431,'Sales Orders'!H1119)+COUNTIFS(Mal!$A$9:$A$431,H1119,Mal!$B$9:$B$431,"&lt;&gt;")+COUNTIFS(Mal!$A$9:$A$431,H1119,Mal!$C$9:$C$431,"&lt;&gt;")=COUNTIF('Sales Orders'!$H$108:H1119,'Sales Orders'!H1119),'Sales Orders'!H1119+1,'Sales Orders'!H1119)</f>
        <v>2</v>
      </c>
      <c r="I1120" s="39" t="e">
        <f>IF(E1120="","",IF(Mal!$C$5="","",Mal!$C$5))</f>
        <v>#N/A</v>
      </c>
      <c r="J1120" s="39" t="e">
        <f>IF(AND(J1119="",$H1120=$H1119),"",IF(VLOOKUP($H1120,Mal!$A$9:$H$431,7,0)='Sales Orders'!J1119,"",VLOOKUP($H1120,Mal!$A$9:$H$431,7,0)))</f>
        <v>#N/A</v>
      </c>
      <c r="K1120" s="39" t="e">
        <f>IF(AND(K1119="",$H1120=$H1119),"",IF(VLOOKUP($H1120,Mal!$A$9:$H$431,8,0)='Sales Orders'!K1119,"",VLOOKUP($H1120,Mal!$A$9:$H$431,8,0)))</f>
        <v>#N/A</v>
      </c>
      <c r="L1120" s="39" t="e">
        <f>IF(E1120="","",IF(Mal!$C$6="","",Mal!$C$6))</f>
        <v>#N/A</v>
      </c>
      <c r="M1120" s="39" t="e">
        <f>IF($E1120="",IF(INDEX(Mal!K$9:K$431,COUNTIF($E$108:$F1119,"")-COUNT($H$108:$H1119)+1,0)=M1119,"",INDEX(Mal!K$9:K$431,COUNTIF($E$108:$F1119,"")-COUNT($H$108:$H1119)+1,0)),"")</f>
        <v>#N/A</v>
      </c>
      <c r="N1120" s="39" t="e">
        <f>IF($E1120="",IF(INDEX(Mal!L$9:L$431,COUNTIF($E$108:$F1119,"")-COUNT($H$108:$H1119)+1,0)=N1119,"",INDEX(Mal!L$9:L$431,COUNTIF($E$108:$F1119,"")-COUNT($H$108:$H1119)+1,0)),"")</f>
        <v>#N/A</v>
      </c>
      <c r="O1120" s="39" t="e">
        <f>IF($E1120="",IF(INDEX(Mal!M$9:M$431,COUNTIF($E$108:$F1119,"")-COUNT($H$108:$H1119)+1,0)=O1119,"",INDEX(Mal!M$9:M$431,COUNTIF($E$108:$F1119,"")-COUNT($H$108:$H1119)+1,0)),"")</f>
        <v>#N/A</v>
      </c>
      <c r="P1120" s="39" t="e">
        <f>IF($E1120="",IF(INDEX(Mal!N$9:N$431,COUNTIF($E$108:$F1119,"")-COUNT($H$108:$H1119)+1,0)=P1119,"",INDEX(Mal!N$9:N$431,COUNTIF($E$108:$F1119,"")-COUNT($H$108:$H1119)+1,0)),"")</f>
        <v>#N/A</v>
      </c>
      <c r="Q1120" s="39" t="e">
        <f>IF($E1120="",IF(INDEX(Mal!O$9:O$431,COUNTIF($E$108:$F1119,"")-COUNT($H$108:$H1119)+1,0)=Q1119,"",INDEX(Mal!O$9:O$431,COUNTIF($E$108:$F1119,"")-COUNT($H$108:$H1119)+1,0)),"")</f>
        <v>#N/A</v>
      </c>
      <c r="R1120" s="39" t="e">
        <f>IF($E1120="",IF(INDEX(Mal!P$9:P$431,COUNTIF($E$108:$F1119,"")-COUNT($H$108:$H1119)+1,0)=R1119,"",INDEX(Mal!P$9:P$431,COUNTIF($E$108:$F1119,"")-COUNT($H$108:$H1119)+1,0)),"")</f>
        <v>#N/A</v>
      </c>
      <c r="S1120" s="39" t="e">
        <f>IF($E1120="",IF(INDEX(Mal!Q$9:Q$431,COUNTIF($E$108:$F1119,"")-COUNT($H$108:$H1119)+1,0)=S1119,"",INDEX(Mal!Q$9:Q$431,COUNTIF($E$108:$F1119,"")-COUNT($H$108:$H1119)+1,0)),"")</f>
        <v>#N/A</v>
      </c>
      <c r="T1120" s="39" t="e">
        <f>IF($E1120="",IF(INDEX(Mal!R$9:R$431,COUNTIF($E$108:$F1119,"")-COUNT($H$108:$H1119)+1,0)=T1119,"",INDEX(Mal!R$9:R$431,COUNTIF($E$108:$F1119,"")-COUNT($H$108:$H1119)+1,0)),"")</f>
        <v>#N/A</v>
      </c>
      <c r="U1120" s="39" t="e">
        <f>IF($E1120="",IF(INDEX(Mal!S$9:S$431,COUNTIF($E$108:$F1119,"")-COUNT($H$108:$H1119)+1,0)=U1119,"",INDEX(Mal!S$9:S$431,COUNTIF($E$108:$F1119,"")-COUNT($H$108:$H1119)+1,0)),"")</f>
        <v>#N/A</v>
      </c>
      <c r="V1120" s="39" t="e">
        <f t="shared" si="60"/>
        <v>#N/A</v>
      </c>
      <c r="W1120" s="39" t="e">
        <f>IF(IF(AND(E1120="",F1120=""),INDEX(Mal!I$9:I$431,(COUNT($H$108:$H1120)-COUNTIF($V$108:$V1120,"")),0),"")="","",IF(AND(E1120="",F1120=""),INDEX(Mal!I$9:I$431,(COUNT($H$108:$H1120)-COUNTIF($V$108:$V1120,"")),0),""))</f>
        <v>#N/A</v>
      </c>
      <c r="X1120" s="39" t="e">
        <f>IF($E1120="",IF(INDEX(Mal!J$9:J$431,COUNTIF($E$108:$F1119,"")-COUNT($H$108:$H1119)+1,0)=X1119,"",INDEX(Mal!J$9:J$431,COUNTIF($E$108:$F1119,"")-COUNT($H$108:$H1119)+1,0)),"")</f>
        <v>#N/A</v>
      </c>
      <c r="Y1120" s="39" t="e">
        <f>IF(AND(Y1119="",$H1120=$H1119),"",IF(VLOOKUP($H1120,Mal!$A$9:$T$431,20,0)='Sales Orders'!Y1119,"",VLOOKUP($H1120,Mal!$A$9:$T$431,20,0)))</f>
        <v>#N/A</v>
      </c>
      <c r="Z1120" s="39" t="e">
        <f t="shared" si="61"/>
        <v>#N/A</v>
      </c>
    </row>
    <row r="1121" spans="1:26">
      <c r="A1121" t="str">
        <f>IFERROR(IF(VLOOKUP(H1121,Mal!$A$9:$A$431,1,0),"","END"),"END")</f>
        <v>END</v>
      </c>
      <c r="B1121" s="39" t="e">
        <f>IF($E1121="",IF(INDEX(Mal!$D$9:$D$431,COUNTIF($E$108:$F1120,"")-COUNT($H$108:$H1120)+1,0)=B1120,"",INDEX(Mal!$D$9:$D$431,COUNTIF($E$108:$F1120,"")-COUNT($H$108:$H1120)+1,0)),"")</f>
        <v>#N/A</v>
      </c>
      <c r="C1121" s="39" t="e">
        <f t="shared" si="62"/>
        <v>#N/A</v>
      </c>
      <c r="D1121" s="39" t="e">
        <f>IF($E1121="",IF(INDEX(Mal!$F$9:$F$431,COUNTIF($E$108:$F1120,"")-COUNT($H$108:$H1120)+1,0)=D1120,"",INDEX(Mal!$F$9:$F$431,COUNTIF($E$108:$F1120,"")-COUNT($H$108:$H1120)+1,0)),"")</f>
        <v>#N/A</v>
      </c>
      <c r="E1121" s="39" t="e">
        <f>IF(AND(E1120="",$H1121=$H1120),"",IF(VLOOKUP(H1121,Mal!$A$9:$B$431,2,0)='Sales Orders'!E1120,"",VLOOKUP($H1121,Mal!$A$9:$B$431,2,0)))</f>
        <v>#N/A</v>
      </c>
      <c r="F1121" s="39" t="e">
        <f>IF($E1121="",IF(INDEX(Mal!$C$9:$C$431,COUNTIF($E$108:$F1120,"")-COUNT($H$108:$H1120)+1,0)=F1120,"",INDEX(Mal!$C$9:$C$431,COUNTIF($E$108:$F1120,"")-COUNT($H$108:$H1120)+1,0)),"")</f>
        <v>#N/A</v>
      </c>
      <c r="G1121" s="39" t="e">
        <f t="shared" si="63"/>
        <v>#N/A</v>
      </c>
      <c r="H1121" s="39">
        <f>IF(COUNTIF(Mal!$A$9:$A$431,'Sales Orders'!H1120)+COUNTIFS(Mal!$A$9:$A$431,H1120,Mal!$B$9:$B$431,"&lt;&gt;")+COUNTIFS(Mal!$A$9:$A$431,H1120,Mal!$C$9:$C$431,"&lt;&gt;")=COUNTIF('Sales Orders'!$H$108:H1120,'Sales Orders'!H1120),'Sales Orders'!H1120+1,'Sales Orders'!H1120)</f>
        <v>2</v>
      </c>
      <c r="I1121" s="39" t="e">
        <f>IF(E1121="","",IF(Mal!$C$5="","",Mal!$C$5))</f>
        <v>#N/A</v>
      </c>
      <c r="J1121" s="39" t="e">
        <f>IF(AND(J1120="",$H1121=$H1120),"",IF(VLOOKUP($H1121,Mal!$A$9:$H$431,7,0)='Sales Orders'!J1120,"",VLOOKUP($H1121,Mal!$A$9:$H$431,7,0)))</f>
        <v>#N/A</v>
      </c>
      <c r="K1121" s="39" t="e">
        <f>IF(AND(K1120="",$H1121=$H1120),"",IF(VLOOKUP($H1121,Mal!$A$9:$H$431,8,0)='Sales Orders'!K1120,"",VLOOKUP($H1121,Mal!$A$9:$H$431,8,0)))</f>
        <v>#N/A</v>
      </c>
      <c r="L1121" s="39" t="e">
        <f>IF(E1121="","",IF(Mal!$C$6="","",Mal!$C$6))</f>
        <v>#N/A</v>
      </c>
      <c r="M1121" s="39" t="e">
        <f>IF($E1121="",IF(INDEX(Mal!K$9:K$431,COUNTIF($E$108:$F1120,"")-COUNT($H$108:$H1120)+1,0)=M1120,"",INDEX(Mal!K$9:K$431,COUNTIF($E$108:$F1120,"")-COUNT($H$108:$H1120)+1,0)),"")</f>
        <v>#N/A</v>
      </c>
      <c r="N1121" s="39" t="e">
        <f>IF($E1121="",IF(INDEX(Mal!L$9:L$431,COUNTIF($E$108:$F1120,"")-COUNT($H$108:$H1120)+1,0)=N1120,"",INDEX(Mal!L$9:L$431,COUNTIF($E$108:$F1120,"")-COUNT($H$108:$H1120)+1,0)),"")</f>
        <v>#N/A</v>
      </c>
      <c r="O1121" s="39" t="e">
        <f>IF($E1121="",IF(INDEX(Mal!M$9:M$431,COUNTIF($E$108:$F1120,"")-COUNT($H$108:$H1120)+1,0)=O1120,"",INDEX(Mal!M$9:M$431,COUNTIF($E$108:$F1120,"")-COUNT($H$108:$H1120)+1,0)),"")</f>
        <v>#N/A</v>
      </c>
      <c r="P1121" s="39" t="e">
        <f>IF($E1121="",IF(INDEX(Mal!N$9:N$431,COUNTIF($E$108:$F1120,"")-COUNT($H$108:$H1120)+1,0)=P1120,"",INDEX(Mal!N$9:N$431,COUNTIF($E$108:$F1120,"")-COUNT($H$108:$H1120)+1,0)),"")</f>
        <v>#N/A</v>
      </c>
      <c r="Q1121" s="39" t="e">
        <f>IF($E1121="",IF(INDEX(Mal!O$9:O$431,COUNTIF($E$108:$F1120,"")-COUNT($H$108:$H1120)+1,0)=Q1120,"",INDEX(Mal!O$9:O$431,COUNTIF($E$108:$F1120,"")-COUNT($H$108:$H1120)+1,0)),"")</f>
        <v>#N/A</v>
      </c>
      <c r="R1121" s="39" t="e">
        <f>IF($E1121="",IF(INDEX(Mal!P$9:P$431,COUNTIF($E$108:$F1120,"")-COUNT($H$108:$H1120)+1,0)=R1120,"",INDEX(Mal!P$9:P$431,COUNTIF($E$108:$F1120,"")-COUNT($H$108:$H1120)+1,0)),"")</f>
        <v>#N/A</v>
      </c>
      <c r="S1121" s="39" t="e">
        <f>IF($E1121="",IF(INDEX(Mal!Q$9:Q$431,COUNTIF($E$108:$F1120,"")-COUNT($H$108:$H1120)+1,0)=S1120,"",INDEX(Mal!Q$9:Q$431,COUNTIF($E$108:$F1120,"")-COUNT($H$108:$H1120)+1,0)),"")</f>
        <v>#N/A</v>
      </c>
      <c r="T1121" s="39" t="e">
        <f>IF($E1121="",IF(INDEX(Mal!R$9:R$431,COUNTIF($E$108:$F1120,"")-COUNT($H$108:$H1120)+1,0)=T1120,"",INDEX(Mal!R$9:R$431,COUNTIF($E$108:$F1120,"")-COUNT($H$108:$H1120)+1,0)),"")</f>
        <v>#N/A</v>
      </c>
      <c r="U1121" s="39" t="e">
        <f>IF($E1121="",IF(INDEX(Mal!S$9:S$431,COUNTIF($E$108:$F1120,"")-COUNT($H$108:$H1120)+1,0)=U1120,"",INDEX(Mal!S$9:S$431,COUNTIF($E$108:$F1120,"")-COUNT($H$108:$H1120)+1,0)),"")</f>
        <v>#N/A</v>
      </c>
      <c r="V1121" s="39" t="e">
        <f t="shared" si="60"/>
        <v>#N/A</v>
      </c>
      <c r="W1121" s="39" t="e">
        <f>IF(IF(AND(E1121="",F1121=""),INDEX(Mal!I$9:I$431,(COUNT($H$108:$H1121)-COUNTIF($V$108:$V1121,"")),0),"")="","",IF(AND(E1121="",F1121=""),INDEX(Mal!I$9:I$431,(COUNT($H$108:$H1121)-COUNTIF($V$108:$V1121,"")),0),""))</f>
        <v>#N/A</v>
      </c>
      <c r="X1121" s="39" t="e">
        <f>IF($E1121="",IF(INDEX(Mal!J$9:J$431,COUNTIF($E$108:$F1120,"")-COUNT($H$108:$H1120)+1,0)=X1120,"",INDEX(Mal!J$9:J$431,COUNTIF($E$108:$F1120,"")-COUNT($H$108:$H1120)+1,0)),"")</f>
        <v>#N/A</v>
      </c>
      <c r="Y1121" s="39" t="e">
        <f>IF(AND(Y1120="",$H1121=$H1120),"",IF(VLOOKUP($H1121,Mal!$A$9:$T$431,20,0)='Sales Orders'!Y1120,"",VLOOKUP($H1121,Mal!$A$9:$T$431,20,0)))</f>
        <v>#N/A</v>
      </c>
      <c r="Z1121" s="39" t="e">
        <f t="shared" si="61"/>
        <v>#N/A</v>
      </c>
    </row>
    <row r="1122" spans="1:26">
      <c r="A1122" t="str">
        <f>IFERROR(IF(VLOOKUP(H1122,Mal!$A$9:$A$431,1,0),"","END"),"END")</f>
        <v>END</v>
      </c>
      <c r="B1122" s="39" t="e">
        <f>IF($E1122="",IF(INDEX(Mal!$D$9:$D$431,COUNTIF($E$108:$F1121,"")-COUNT($H$108:$H1121)+1,0)=B1121,"",INDEX(Mal!$D$9:$D$431,COUNTIF($E$108:$F1121,"")-COUNT($H$108:$H1121)+1,0)),"")</f>
        <v>#N/A</v>
      </c>
      <c r="C1122" s="39" t="e">
        <f t="shared" si="62"/>
        <v>#N/A</v>
      </c>
      <c r="D1122" s="39" t="e">
        <f>IF($E1122="",IF(INDEX(Mal!$F$9:$F$431,COUNTIF($E$108:$F1121,"")-COUNT($H$108:$H1121)+1,0)=D1121,"",INDEX(Mal!$F$9:$F$431,COUNTIF($E$108:$F1121,"")-COUNT($H$108:$H1121)+1,0)),"")</f>
        <v>#N/A</v>
      </c>
      <c r="E1122" s="39" t="e">
        <f>IF(AND(E1121="",$H1122=$H1121),"",IF(VLOOKUP(H1122,Mal!$A$9:$B$431,2,0)='Sales Orders'!E1121,"",VLOOKUP($H1122,Mal!$A$9:$B$431,2,0)))</f>
        <v>#N/A</v>
      </c>
      <c r="F1122" s="39" t="e">
        <f>IF($E1122="",IF(INDEX(Mal!$C$9:$C$431,COUNTIF($E$108:$F1121,"")-COUNT($H$108:$H1121)+1,0)=F1121,"",INDEX(Mal!$C$9:$C$431,COUNTIF($E$108:$F1121,"")-COUNT($H$108:$H1121)+1,0)),"")</f>
        <v>#N/A</v>
      </c>
      <c r="G1122" s="39" t="e">
        <f t="shared" si="63"/>
        <v>#N/A</v>
      </c>
      <c r="H1122" s="39">
        <f>IF(COUNTIF(Mal!$A$9:$A$431,'Sales Orders'!H1121)+COUNTIFS(Mal!$A$9:$A$431,H1121,Mal!$B$9:$B$431,"&lt;&gt;")+COUNTIFS(Mal!$A$9:$A$431,H1121,Mal!$C$9:$C$431,"&lt;&gt;")=COUNTIF('Sales Orders'!$H$108:H1121,'Sales Orders'!H1121),'Sales Orders'!H1121+1,'Sales Orders'!H1121)</f>
        <v>2</v>
      </c>
      <c r="I1122" s="39" t="e">
        <f>IF(E1122="","",IF(Mal!$C$5="","",Mal!$C$5))</f>
        <v>#N/A</v>
      </c>
      <c r="J1122" s="39" t="e">
        <f>IF(AND(J1121="",$H1122=$H1121),"",IF(VLOOKUP($H1122,Mal!$A$9:$H$431,7,0)='Sales Orders'!J1121,"",VLOOKUP($H1122,Mal!$A$9:$H$431,7,0)))</f>
        <v>#N/A</v>
      </c>
      <c r="K1122" s="39" t="e">
        <f>IF(AND(K1121="",$H1122=$H1121),"",IF(VLOOKUP($H1122,Mal!$A$9:$H$431,8,0)='Sales Orders'!K1121,"",VLOOKUP($H1122,Mal!$A$9:$H$431,8,0)))</f>
        <v>#N/A</v>
      </c>
      <c r="L1122" s="39" t="e">
        <f>IF(E1122="","",IF(Mal!$C$6="","",Mal!$C$6))</f>
        <v>#N/A</v>
      </c>
      <c r="M1122" s="39" t="e">
        <f>IF($E1122="",IF(INDEX(Mal!K$9:K$431,COUNTIF($E$108:$F1121,"")-COUNT($H$108:$H1121)+1,0)=M1121,"",INDEX(Mal!K$9:K$431,COUNTIF($E$108:$F1121,"")-COUNT($H$108:$H1121)+1,0)),"")</f>
        <v>#N/A</v>
      </c>
      <c r="N1122" s="39" t="e">
        <f>IF($E1122="",IF(INDEX(Mal!L$9:L$431,COUNTIF($E$108:$F1121,"")-COUNT($H$108:$H1121)+1,0)=N1121,"",INDEX(Mal!L$9:L$431,COUNTIF($E$108:$F1121,"")-COUNT($H$108:$H1121)+1,0)),"")</f>
        <v>#N/A</v>
      </c>
      <c r="O1122" s="39" t="e">
        <f>IF($E1122="",IF(INDEX(Mal!M$9:M$431,COUNTIF($E$108:$F1121,"")-COUNT($H$108:$H1121)+1,0)=O1121,"",INDEX(Mal!M$9:M$431,COUNTIF($E$108:$F1121,"")-COUNT($H$108:$H1121)+1,0)),"")</f>
        <v>#N/A</v>
      </c>
      <c r="P1122" s="39" t="e">
        <f>IF($E1122="",IF(INDEX(Mal!N$9:N$431,COUNTIF($E$108:$F1121,"")-COUNT($H$108:$H1121)+1,0)=P1121,"",INDEX(Mal!N$9:N$431,COUNTIF($E$108:$F1121,"")-COUNT($H$108:$H1121)+1,0)),"")</f>
        <v>#N/A</v>
      </c>
      <c r="Q1122" s="39" t="e">
        <f>IF($E1122="",IF(INDEX(Mal!O$9:O$431,COUNTIF($E$108:$F1121,"")-COUNT($H$108:$H1121)+1,0)=Q1121,"",INDEX(Mal!O$9:O$431,COUNTIF($E$108:$F1121,"")-COUNT($H$108:$H1121)+1,0)),"")</f>
        <v>#N/A</v>
      </c>
      <c r="R1122" s="39" t="e">
        <f>IF($E1122="",IF(INDEX(Mal!P$9:P$431,COUNTIF($E$108:$F1121,"")-COUNT($H$108:$H1121)+1,0)=R1121,"",INDEX(Mal!P$9:P$431,COUNTIF($E$108:$F1121,"")-COUNT($H$108:$H1121)+1,0)),"")</f>
        <v>#N/A</v>
      </c>
      <c r="S1122" s="39" t="e">
        <f>IF($E1122="",IF(INDEX(Mal!Q$9:Q$431,COUNTIF($E$108:$F1121,"")-COUNT($H$108:$H1121)+1,0)=S1121,"",INDEX(Mal!Q$9:Q$431,COUNTIF($E$108:$F1121,"")-COUNT($H$108:$H1121)+1,0)),"")</f>
        <v>#N/A</v>
      </c>
      <c r="T1122" s="39" t="e">
        <f>IF($E1122="",IF(INDEX(Mal!R$9:R$431,COUNTIF($E$108:$F1121,"")-COUNT($H$108:$H1121)+1,0)=T1121,"",INDEX(Mal!R$9:R$431,COUNTIF($E$108:$F1121,"")-COUNT($H$108:$H1121)+1,0)),"")</f>
        <v>#N/A</v>
      </c>
      <c r="U1122" s="39" t="e">
        <f>IF($E1122="",IF(INDEX(Mal!S$9:S$431,COUNTIF($E$108:$F1121,"")-COUNT($H$108:$H1121)+1,0)=U1121,"",INDEX(Mal!S$9:S$431,COUNTIF($E$108:$F1121,"")-COUNT($H$108:$H1121)+1,0)),"")</f>
        <v>#N/A</v>
      </c>
      <c r="V1122" s="39" t="e">
        <f t="shared" si="60"/>
        <v>#N/A</v>
      </c>
      <c r="W1122" s="39" t="e">
        <f>IF(IF(AND(E1122="",F1122=""),INDEX(Mal!I$9:I$431,(COUNT($H$108:$H1122)-COUNTIF($V$108:$V1122,"")),0),"")="","",IF(AND(E1122="",F1122=""),INDEX(Mal!I$9:I$431,(COUNT($H$108:$H1122)-COUNTIF($V$108:$V1122,"")),0),""))</f>
        <v>#N/A</v>
      </c>
      <c r="X1122" s="39" t="e">
        <f>IF($E1122="",IF(INDEX(Mal!J$9:J$431,COUNTIF($E$108:$F1121,"")-COUNT($H$108:$H1121)+1,0)=X1121,"",INDEX(Mal!J$9:J$431,COUNTIF($E$108:$F1121,"")-COUNT($H$108:$H1121)+1,0)),"")</f>
        <v>#N/A</v>
      </c>
      <c r="Y1122" s="39" t="e">
        <f>IF(AND(Y1121="",$H1122=$H1121),"",IF(VLOOKUP($H1122,Mal!$A$9:$T$431,20,0)='Sales Orders'!Y1121,"",VLOOKUP($H1122,Mal!$A$9:$T$431,20,0)))</f>
        <v>#N/A</v>
      </c>
      <c r="Z1122" s="39" t="e">
        <f t="shared" si="61"/>
        <v>#N/A</v>
      </c>
    </row>
    <row r="1123" spans="1:26">
      <c r="A1123" t="str">
        <f>IFERROR(IF(VLOOKUP(H1123,Mal!$A$9:$A$431,1,0),"","END"),"END")</f>
        <v>END</v>
      </c>
      <c r="B1123" s="39" t="e">
        <f>IF($E1123="",IF(INDEX(Mal!$D$9:$D$431,COUNTIF($E$108:$F1122,"")-COUNT($H$108:$H1122)+1,0)=B1122,"",INDEX(Mal!$D$9:$D$431,COUNTIF($E$108:$F1122,"")-COUNT($H$108:$H1122)+1,0)),"")</f>
        <v>#N/A</v>
      </c>
      <c r="C1123" s="39" t="e">
        <f t="shared" si="62"/>
        <v>#N/A</v>
      </c>
      <c r="D1123" s="39" t="e">
        <f>IF($E1123="",IF(INDEX(Mal!$F$9:$F$431,COUNTIF($E$108:$F1122,"")-COUNT($H$108:$H1122)+1,0)=D1122,"",INDEX(Mal!$F$9:$F$431,COUNTIF($E$108:$F1122,"")-COUNT($H$108:$H1122)+1,0)),"")</f>
        <v>#N/A</v>
      </c>
      <c r="E1123" s="39" t="e">
        <f>IF(AND(E1122="",$H1123=$H1122),"",IF(VLOOKUP(H1123,Mal!$A$9:$B$431,2,0)='Sales Orders'!E1122,"",VLOOKUP($H1123,Mal!$A$9:$B$431,2,0)))</f>
        <v>#N/A</v>
      </c>
      <c r="F1123" s="39" t="e">
        <f>IF($E1123="",IF(INDEX(Mal!$C$9:$C$431,COUNTIF($E$108:$F1122,"")-COUNT($H$108:$H1122)+1,0)=F1122,"",INDEX(Mal!$C$9:$C$431,COUNTIF($E$108:$F1122,"")-COUNT($H$108:$H1122)+1,0)),"")</f>
        <v>#N/A</v>
      </c>
      <c r="G1123" s="39" t="e">
        <f t="shared" si="63"/>
        <v>#N/A</v>
      </c>
      <c r="H1123" s="39">
        <f>IF(COUNTIF(Mal!$A$9:$A$431,'Sales Orders'!H1122)+COUNTIFS(Mal!$A$9:$A$431,H1122,Mal!$B$9:$B$431,"&lt;&gt;")+COUNTIFS(Mal!$A$9:$A$431,H1122,Mal!$C$9:$C$431,"&lt;&gt;")=COUNTIF('Sales Orders'!$H$108:H1122,'Sales Orders'!H1122),'Sales Orders'!H1122+1,'Sales Orders'!H1122)</f>
        <v>2</v>
      </c>
      <c r="I1123" s="39" t="e">
        <f>IF(E1123="","",IF(Mal!$C$5="","",Mal!$C$5))</f>
        <v>#N/A</v>
      </c>
      <c r="J1123" s="39" t="e">
        <f>IF(AND(J1122="",$H1123=$H1122),"",IF(VLOOKUP($H1123,Mal!$A$9:$H$431,7,0)='Sales Orders'!J1122,"",VLOOKUP($H1123,Mal!$A$9:$H$431,7,0)))</f>
        <v>#N/A</v>
      </c>
      <c r="K1123" s="39" t="e">
        <f>IF(AND(K1122="",$H1123=$H1122),"",IF(VLOOKUP($H1123,Mal!$A$9:$H$431,8,0)='Sales Orders'!K1122,"",VLOOKUP($H1123,Mal!$A$9:$H$431,8,0)))</f>
        <v>#N/A</v>
      </c>
      <c r="L1123" s="39" t="e">
        <f>IF(E1123="","",IF(Mal!$C$6="","",Mal!$C$6))</f>
        <v>#N/A</v>
      </c>
      <c r="M1123" s="39" t="e">
        <f>IF($E1123="",IF(INDEX(Mal!K$9:K$431,COUNTIF($E$108:$F1122,"")-COUNT($H$108:$H1122)+1,0)=M1122,"",INDEX(Mal!K$9:K$431,COUNTIF($E$108:$F1122,"")-COUNT($H$108:$H1122)+1,0)),"")</f>
        <v>#N/A</v>
      </c>
      <c r="N1123" s="39" t="e">
        <f>IF($E1123="",IF(INDEX(Mal!L$9:L$431,COUNTIF($E$108:$F1122,"")-COUNT($H$108:$H1122)+1,0)=N1122,"",INDEX(Mal!L$9:L$431,COUNTIF($E$108:$F1122,"")-COUNT($H$108:$H1122)+1,0)),"")</f>
        <v>#N/A</v>
      </c>
      <c r="O1123" s="39" t="e">
        <f>IF($E1123="",IF(INDEX(Mal!M$9:M$431,COUNTIF($E$108:$F1122,"")-COUNT($H$108:$H1122)+1,0)=O1122,"",INDEX(Mal!M$9:M$431,COUNTIF($E$108:$F1122,"")-COUNT($H$108:$H1122)+1,0)),"")</f>
        <v>#N/A</v>
      </c>
      <c r="P1123" s="39" t="e">
        <f>IF($E1123="",IF(INDEX(Mal!N$9:N$431,COUNTIF($E$108:$F1122,"")-COUNT($H$108:$H1122)+1,0)=P1122,"",INDEX(Mal!N$9:N$431,COUNTIF($E$108:$F1122,"")-COUNT($H$108:$H1122)+1,0)),"")</f>
        <v>#N/A</v>
      </c>
      <c r="Q1123" s="39" t="e">
        <f>IF($E1123="",IF(INDEX(Mal!O$9:O$431,COUNTIF($E$108:$F1122,"")-COUNT($H$108:$H1122)+1,0)=Q1122,"",INDEX(Mal!O$9:O$431,COUNTIF($E$108:$F1122,"")-COUNT($H$108:$H1122)+1,0)),"")</f>
        <v>#N/A</v>
      </c>
      <c r="R1123" s="39" t="e">
        <f>IF($E1123="",IF(INDEX(Mal!P$9:P$431,COUNTIF($E$108:$F1122,"")-COUNT($H$108:$H1122)+1,0)=R1122,"",INDEX(Mal!P$9:P$431,COUNTIF($E$108:$F1122,"")-COUNT($H$108:$H1122)+1,0)),"")</f>
        <v>#N/A</v>
      </c>
      <c r="S1123" s="39" t="e">
        <f>IF($E1123="",IF(INDEX(Mal!Q$9:Q$431,COUNTIF($E$108:$F1122,"")-COUNT($H$108:$H1122)+1,0)=S1122,"",INDEX(Mal!Q$9:Q$431,COUNTIF($E$108:$F1122,"")-COUNT($H$108:$H1122)+1,0)),"")</f>
        <v>#N/A</v>
      </c>
      <c r="T1123" s="39" t="e">
        <f>IF($E1123="",IF(INDEX(Mal!R$9:R$431,COUNTIF($E$108:$F1122,"")-COUNT($H$108:$H1122)+1,0)=T1122,"",INDEX(Mal!R$9:R$431,COUNTIF($E$108:$F1122,"")-COUNT($H$108:$H1122)+1,0)),"")</f>
        <v>#N/A</v>
      </c>
      <c r="U1123" s="39" t="e">
        <f>IF($E1123="",IF(INDEX(Mal!S$9:S$431,COUNTIF($E$108:$F1122,"")-COUNT($H$108:$H1122)+1,0)=U1122,"",INDEX(Mal!S$9:S$431,COUNTIF($E$108:$F1122,"")-COUNT($H$108:$H1122)+1,0)),"")</f>
        <v>#N/A</v>
      </c>
      <c r="V1123" s="39" t="e">
        <f t="shared" si="60"/>
        <v>#N/A</v>
      </c>
      <c r="W1123" s="39" t="e">
        <f>IF(IF(AND(E1123="",F1123=""),INDEX(Mal!I$9:I$431,(COUNT($H$108:$H1123)-COUNTIF($V$108:$V1123,"")),0),"")="","",IF(AND(E1123="",F1123=""),INDEX(Mal!I$9:I$431,(COUNT($H$108:$H1123)-COUNTIF($V$108:$V1123,"")),0),""))</f>
        <v>#N/A</v>
      </c>
      <c r="X1123" s="39" t="e">
        <f>IF($E1123="",IF(INDEX(Mal!J$9:J$431,COUNTIF($E$108:$F1122,"")-COUNT($H$108:$H1122)+1,0)=X1122,"",INDEX(Mal!J$9:J$431,COUNTIF($E$108:$F1122,"")-COUNT($H$108:$H1122)+1,0)),"")</f>
        <v>#N/A</v>
      </c>
      <c r="Y1123" s="39" t="e">
        <f>IF(AND(Y1122="",$H1123=$H1122),"",IF(VLOOKUP($H1123,Mal!$A$9:$T$431,20,0)='Sales Orders'!Y1122,"",VLOOKUP($H1123,Mal!$A$9:$T$431,20,0)))</f>
        <v>#N/A</v>
      </c>
      <c r="Z1123" s="39" t="e">
        <f t="shared" si="61"/>
        <v>#N/A</v>
      </c>
    </row>
    <row r="1124" spans="1:26">
      <c r="A1124" t="str">
        <f>IFERROR(IF(VLOOKUP(H1124,Mal!$A$9:$A$431,1,0),"","END"),"END")</f>
        <v>END</v>
      </c>
      <c r="B1124" s="39" t="e">
        <f>IF($E1124="",IF(INDEX(Mal!$D$9:$D$431,COUNTIF($E$108:$F1123,"")-COUNT($H$108:$H1123)+1,0)=B1123,"",INDEX(Mal!$D$9:$D$431,COUNTIF($E$108:$F1123,"")-COUNT($H$108:$H1123)+1,0)),"")</f>
        <v>#N/A</v>
      </c>
      <c r="C1124" s="39" t="e">
        <f t="shared" si="62"/>
        <v>#N/A</v>
      </c>
      <c r="D1124" s="39" t="e">
        <f>IF($E1124="",IF(INDEX(Mal!$F$9:$F$431,COUNTIF($E$108:$F1123,"")-COUNT($H$108:$H1123)+1,0)=D1123,"",INDEX(Mal!$F$9:$F$431,COUNTIF($E$108:$F1123,"")-COUNT($H$108:$H1123)+1,0)),"")</f>
        <v>#N/A</v>
      </c>
      <c r="E1124" s="39" t="e">
        <f>IF(AND(E1123="",$H1124=$H1123),"",IF(VLOOKUP(H1124,Mal!$A$9:$B$431,2,0)='Sales Orders'!E1123,"",VLOOKUP($H1124,Mal!$A$9:$B$431,2,0)))</f>
        <v>#N/A</v>
      </c>
      <c r="F1124" s="39" t="e">
        <f>IF($E1124="",IF(INDEX(Mal!$C$9:$C$431,COUNTIF($E$108:$F1123,"")-COUNT($H$108:$H1123)+1,0)=F1123,"",INDEX(Mal!$C$9:$C$431,COUNTIF($E$108:$F1123,"")-COUNT($H$108:$H1123)+1,0)),"")</f>
        <v>#N/A</v>
      </c>
      <c r="G1124" s="39" t="e">
        <f t="shared" si="63"/>
        <v>#N/A</v>
      </c>
      <c r="H1124" s="39">
        <f>IF(COUNTIF(Mal!$A$9:$A$431,'Sales Orders'!H1123)+COUNTIFS(Mal!$A$9:$A$431,H1123,Mal!$B$9:$B$431,"&lt;&gt;")+COUNTIFS(Mal!$A$9:$A$431,H1123,Mal!$C$9:$C$431,"&lt;&gt;")=COUNTIF('Sales Orders'!$H$108:H1123,'Sales Orders'!H1123),'Sales Orders'!H1123+1,'Sales Orders'!H1123)</f>
        <v>2</v>
      </c>
      <c r="I1124" s="39" t="e">
        <f>IF(E1124="","",IF(Mal!$C$5="","",Mal!$C$5))</f>
        <v>#N/A</v>
      </c>
      <c r="J1124" s="39" t="e">
        <f>IF(AND(J1123="",$H1124=$H1123),"",IF(VLOOKUP($H1124,Mal!$A$9:$H$431,7,0)='Sales Orders'!J1123,"",VLOOKUP($H1124,Mal!$A$9:$H$431,7,0)))</f>
        <v>#N/A</v>
      </c>
      <c r="K1124" s="39" t="e">
        <f>IF(AND(K1123="",$H1124=$H1123),"",IF(VLOOKUP($H1124,Mal!$A$9:$H$431,8,0)='Sales Orders'!K1123,"",VLOOKUP($H1124,Mal!$A$9:$H$431,8,0)))</f>
        <v>#N/A</v>
      </c>
      <c r="L1124" s="39" t="e">
        <f>IF(E1124="","",IF(Mal!$C$6="","",Mal!$C$6))</f>
        <v>#N/A</v>
      </c>
      <c r="M1124" s="39" t="e">
        <f>IF($E1124="",IF(INDEX(Mal!K$9:K$431,COUNTIF($E$108:$F1123,"")-COUNT($H$108:$H1123)+1,0)=M1123,"",INDEX(Mal!K$9:K$431,COUNTIF($E$108:$F1123,"")-COUNT($H$108:$H1123)+1,0)),"")</f>
        <v>#N/A</v>
      </c>
      <c r="N1124" s="39" t="e">
        <f>IF($E1124="",IF(INDEX(Mal!L$9:L$431,COUNTIF($E$108:$F1123,"")-COUNT($H$108:$H1123)+1,0)=N1123,"",INDEX(Mal!L$9:L$431,COUNTIF($E$108:$F1123,"")-COUNT($H$108:$H1123)+1,0)),"")</f>
        <v>#N/A</v>
      </c>
      <c r="O1124" s="39" t="e">
        <f>IF($E1124="",IF(INDEX(Mal!M$9:M$431,COUNTIF($E$108:$F1123,"")-COUNT($H$108:$H1123)+1,0)=O1123,"",INDEX(Mal!M$9:M$431,COUNTIF($E$108:$F1123,"")-COUNT($H$108:$H1123)+1,0)),"")</f>
        <v>#N/A</v>
      </c>
      <c r="P1124" s="39" t="e">
        <f>IF($E1124="",IF(INDEX(Mal!N$9:N$431,COUNTIF($E$108:$F1123,"")-COUNT($H$108:$H1123)+1,0)=P1123,"",INDEX(Mal!N$9:N$431,COUNTIF($E$108:$F1123,"")-COUNT($H$108:$H1123)+1,0)),"")</f>
        <v>#N/A</v>
      </c>
      <c r="Q1124" s="39" t="e">
        <f>IF($E1124="",IF(INDEX(Mal!O$9:O$431,COUNTIF($E$108:$F1123,"")-COUNT($H$108:$H1123)+1,0)=Q1123,"",INDEX(Mal!O$9:O$431,COUNTIF($E$108:$F1123,"")-COUNT($H$108:$H1123)+1,0)),"")</f>
        <v>#N/A</v>
      </c>
      <c r="R1124" s="39" t="e">
        <f>IF($E1124="",IF(INDEX(Mal!P$9:P$431,COUNTIF($E$108:$F1123,"")-COUNT($H$108:$H1123)+1,0)=R1123,"",INDEX(Mal!P$9:P$431,COUNTIF($E$108:$F1123,"")-COUNT($H$108:$H1123)+1,0)),"")</f>
        <v>#N/A</v>
      </c>
      <c r="S1124" s="39" t="e">
        <f>IF($E1124="",IF(INDEX(Mal!Q$9:Q$431,COUNTIF($E$108:$F1123,"")-COUNT($H$108:$H1123)+1,0)=S1123,"",INDEX(Mal!Q$9:Q$431,COUNTIF($E$108:$F1123,"")-COUNT($H$108:$H1123)+1,0)),"")</f>
        <v>#N/A</v>
      </c>
      <c r="T1124" s="39" t="e">
        <f>IF($E1124="",IF(INDEX(Mal!R$9:R$431,COUNTIF($E$108:$F1123,"")-COUNT($H$108:$H1123)+1,0)=T1123,"",INDEX(Mal!R$9:R$431,COUNTIF($E$108:$F1123,"")-COUNT($H$108:$H1123)+1,0)),"")</f>
        <v>#N/A</v>
      </c>
      <c r="U1124" s="39" t="e">
        <f>IF($E1124="",IF(INDEX(Mal!S$9:S$431,COUNTIF($E$108:$F1123,"")-COUNT($H$108:$H1123)+1,0)=U1123,"",INDEX(Mal!S$9:S$431,COUNTIF($E$108:$F1123,"")-COUNT($H$108:$H1123)+1,0)),"")</f>
        <v>#N/A</v>
      </c>
      <c r="V1124" s="39" t="e">
        <f t="shared" si="60"/>
        <v>#N/A</v>
      </c>
      <c r="W1124" s="39" t="e">
        <f>IF(IF(AND(E1124="",F1124=""),INDEX(Mal!I$9:I$431,(COUNT($H$108:$H1124)-COUNTIF($V$108:$V1124,"")),0),"")="","",IF(AND(E1124="",F1124=""),INDEX(Mal!I$9:I$431,(COUNT($H$108:$H1124)-COUNTIF($V$108:$V1124,"")),0),""))</f>
        <v>#N/A</v>
      </c>
      <c r="X1124" s="39" t="e">
        <f>IF($E1124="",IF(INDEX(Mal!J$9:J$431,COUNTIF($E$108:$F1123,"")-COUNT($H$108:$H1123)+1,0)=X1123,"",INDEX(Mal!J$9:J$431,COUNTIF($E$108:$F1123,"")-COUNT($H$108:$H1123)+1,0)),"")</f>
        <v>#N/A</v>
      </c>
      <c r="Y1124" s="39" t="e">
        <f>IF(AND(Y1123="",$H1124=$H1123),"",IF(VLOOKUP($H1124,Mal!$A$9:$T$431,20,0)='Sales Orders'!Y1123,"",VLOOKUP($H1124,Mal!$A$9:$T$431,20,0)))</f>
        <v>#N/A</v>
      </c>
      <c r="Z1124" s="39" t="e">
        <f t="shared" si="61"/>
        <v>#N/A</v>
      </c>
    </row>
    <row r="1125" spans="1:26">
      <c r="A1125" t="str">
        <f>IFERROR(IF(VLOOKUP(H1125,Mal!$A$9:$A$431,1,0),"","END"),"END")</f>
        <v>END</v>
      </c>
      <c r="B1125" s="39" t="e">
        <f>IF($E1125="",IF(INDEX(Mal!$D$9:$D$431,COUNTIF($E$108:$F1124,"")-COUNT($H$108:$H1124)+1,0)=B1124,"",INDEX(Mal!$D$9:$D$431,COUNTIF($E$108:$F1124,"")-COUNT($H$108:$H1124)+1,0)),"")</f>
        <v>#N/A</v>
      </c>
      <c r="C1125" s="39" t="e">
        <f t="shared" si="62"/>
        <v>#N/A</v>
      </c>
      <c r="D1125" s="39" t="e">
        <f>IF($E1125="",IF(INDEX(Mal!$F$9:$F$431,COUNTIF($E$108:$F1124,"")-COUNT($H$108:$H1124)+1,0)=D1124,"",INDEX(Mal!$F$9:$F$431,COUNTIF($E$108:$F1124,"")-COUNT($H$108:$H1124)+1,0)),"")</f>
        <v>#N/A</v>
      </c>
      <c r="E1125" s="39" t="e">
        <f>IF(AND(E1124="",$H1125=$H1124),"",IF(VLOOKUP(H1125,Mal!$A$9:$B$431,2,0)='Sales Orders'!E1124,"",VLOOKUP($H1125,Mal!$A$9:$B$431,2,0)))</f>
        <v>#N/A</v>
      </c>
      <c r="F1125" s="39" t="e">
        <f>IF($E1125="",IF(INDEX(Mal!$C$9:$C$431,COUNTIF($E$108:$F1124,"")-COUNT($H$108:$H1124)+1,0)=F1124,"",INDEX(Mal!$C$9:$C$431,COUNTIF($E$108:$F1124,"")-COUNT($H$108:$H1124)+1,0)),"")</f>
        <v>#N/A</v>
      </c>
      <c r="G1125" s="39" t="e">
        <f t="shared" si="63"/>
        <v>#N/A</v>
      </c>
      <c r="H1125" s="39">
        <f>IF(COUNTIF(Mal!$A$9:$A$431,'Sales Orders'!H1124)+COUNTIFS(Mal!$A$9:$A$431,H1124,Mal!$B$9:$B$431,"&lt;&gt;")+COUNTIFS(Mal!$A$9:$A$431,H1124,Mal!$C$9:$C$431,"&lt;&gt;")=COUNTIF('Sales Orders'!$H$108:H1124,'Sales Orders'!H1124),'Sales Orders'!H1124+1,'Sales Orders'!H1124)</f>
        <v>2</v>
      </c>
      <c r="I1125" s="39" t="e">
        <f>IF(E1125="","",IF(Mal!$C$5="","",Mal!$C$5))</f>
        <v>#N/A</v>
      </c>
      <c r="J1125" s="39" t="e">
        <f>IF(AND(J1124="",$H1125=$H1124),"",IF(VLOOKUP($H1125,Mal!$A$9:$H$431,7,0)='Sales Orders'!J1124,"",VLOOKUP($H1125,Mal!$A$9:$H$431,7,0)))</f>
        <v>#N/A</v>
      </c>
      <c r="K1125" s="39" t="e">
        <f>IF(AND(K1124="",$H1125=$H1124),"",IF(VLOOKUP($H1125,Mal!$A$9:$H$431,8,0)='Sales Orders'!K1124,"",VLOOKUP($H1125,Mal!$A$9:$H$431,8,0)))</f>
        <v>#N/A</v>
      </c>
      <c r="L1125" s="39" t="e">
        <f>IF(E1125="","",IF(Mal!$C$6="","",Mal!$C$6))</f>
        <v>#N/A</v>
      </c>
      <c r="M1125" s="39" t="e">
        <f>IF($E1125="",IF(INDEX(Mal!K$9:K$431,COUNTIF($E$108:$F1124,"")-COUNT($H$108:$H1124)+1,0)=M1124,"",INDEX(Mal!K$9:K$431,COUNTIF($E$108:$F1124,"")-COUNT($H$108:$H1124)+1,0)),"")</f>
        <v>#N/A</v>
      </c>
      <c r="N1125" s="39" t="e">
        <f>IF($E1125="",IF(INDEX(Mal!L$9:L$431,COUNTIF($E$108:$F1124,"")-COUNT($H$108:$H1124)+1,0)=N1124,"",INDEX(Mal!L$9:L$431,COUNTIF($E$108:$F1124,"")-COUNT($H$108:$H1124)+1,0)),"")</f>
        <v>#N/A</v>
      </c>
      <c r="O1125" s="39" t="e">
        <f>IF($E1125="",IF(INDEX(Mal!M$9:M$431,COUNTIF($E$108:$F1124,"")-COUNT($H$108:$H1124)+1,0)=O1124,"",INDEX(Mal!M$9:M$431,COUNTIF($E$108:$F1124,"")-COUNT($H$108:$H1124)+1,0)),"")</f>
        <v>#N/A</v>
      </c>
      <c r="P1125" s="39" t="e">
        <f>IF($E1125="",IF(INDEX(Mal!N$9:N$431,COUNTIF($E$108:$F1124,"")-COUNT($H$108:$H1124)+1,0)=P1124,"",INDEX(Mal!N$9:N$431,COUNTIF($E$108:$F1124,"")-COUNT($H$108:$H1124)+1,0)),"")</f>
        <v>#N/A</v>
      </c>
      <c r="Q1125" s="39" t="e">
        <f>IF($E1125="",IF(INDEX(Mal!O$9:O$431,COUNTIF($E$108:$F1124,"")-COUNT($H$108:$H1124)+1,0)=Q1124,"",INDEX(Mal!O$9:O$431,COUNTIF($E$108:$F1124,"")-COUNT($H$108:$H1124)+1,0)),"")</f>
        <v>#N/A</v>
      </c>
      <c r="R1125" s="39" t="e">
        <f>IF($E1125="",IF(INDEX(Mal!P$9:P$431,COUNTIF($E$108:$F1124,"")-COUNT($H$108:$H1124)+1,0)=R1124,"",INDEX(Mal!P$9:P$431,COUNTIF($E$108:$F1124,"")-COUNT($H$108:$H1124)+1,0)),"")</f>
        <v>#N/A</v>
      </c>
      <c r="S1125" s="39" t="e">
        <f>IF($E1125="",IF(INDEX(Mal!Q$9:Q$431,COUNTIF($E$108:$F1124,"")-COUNT($H$108:$H1124)+1,0)=S1124,"",INDEX(Mal!Q$9:Q$431,COUNTIF($E$108:$F1124,"")-COUNT($H$108:$H1124)+1,0)),"")</f>
        <v>#N/A</v>
      </c>
      <c r="T1125" s="39" t="e">
        <f>IF($E1125="",IF(INDEX(Mal!R$9:R$431,COUNTIF($E$108:$F1124,"")-COUNT($H$108:$H1124)+1,0)=T1124,"",INDEX(Mal!R$9:R$431,COUNTIF($E$108:$F1124,"")-COUNT($H$108:$H1124)+1,0)),"")</f>
        <v>#N/A</v>
      </c>
      <c r="U1125" s="39" t="e">
        <f>IF($E1125="",IF(INDEX(Mal!S$9:S$431,COUNTIF($E$108:$F1124,"")-COUNT($H$108:$H1124)+1,0)=U1124,"",INDEX(Mal!S$9:S$431,COUNTIF($E$108:$F1124,"")-COUNT($H$108:$H1124)+1,0)),"")</f>
        <v>#N/A</v>
      </c>
      <c r="V1125" s="39" t="e">
        <f t="shared" si="60"/>
        <v>#N/A</v>
      </c>
      <c r="W1125" s="39" t="e">
        <f>IF(IF(AND(E1125="",F1125=""),INDEX(Mal!I$9:I$431,(COUNT($H$108:$H1125)-COUNTIF($V$108:$V1125,"")),0),"")="","",IF(AND(E1125="",F1125=""),INDEX(Mal!I$9:I$431,(COUNT($H$108:$H1125)-COUNTIF($V$108:$V1125,"")),0),""))</f>
        <v>#N/A</v>
      </c>
      <c r="X1125" s="39" t="e">
        <f>IF($E1125="",IF(INDEX(Mal!J$9:J$431,COUNTIF($E$108:$F1124,"")-COUNT($H$108:$H1124)+1,0)=X1124,"",INDEX(Mal!J$9:J$431,COUNTIF($E$108:$F1124,"")-COUNT($H$108:$H1124)+1,0)),"")</f>
        <v>#N/A</v>
      </c>
      <c r="Y1125" s="39" t="e">
        <f>IF(AND(Y1124="",$H1125=$H1124),"",IF(VLOOKUP($H1125,Mal!$A$9:$T$431,20,0)='Sales Orders'!Y1124,"",VLOOKUP($H1125,Mal!$A$9:$T$431,20,0)))</f>
        <v>#N/A</v>
      </c>
      <c r="Z1125" s="39" t="e">
        <f t="shared" si="61"/>
        <v>#N/A</v>
      </c>
    </row>
    <row r="1126" spans="1:26">
      <c r="A1126" t="str">
        <f>IFERROR(IF(VLOOKUP(H1126,Mal!$A$9:$A$431,1,0),"","END"),"END")</f>
        <v>END</v>
      </c>
      <c r="B1126" s="39" t="e">
        <f>IF($E1126="",IF(INDEX(Mal!$D$9:$D$431,COUNTIF($E$108:$F1125,"")-COUNT($H$108:$H1125)+1,0)=B1125,"",INDEX(Mal!$D$9:$D$431,COUNTIF($E$108:$F1125,"")-COUNT($H$108:$H1125)+1,0)),"")</f>
        <v>#N/A</v>
      </c>
      <c r="C1126" s="39" t="e">
        <f t="shared" si="62"/>
        <v>#N/A</v>
      </c>
      <c r="D1126" s="39" t="e">
        <f>IF($E1126="",IF(INDEX(Mal!$F$9:$F$431,COUNTIF($E$108:$F1125,"")-COUNT($H$108:$H1125)+1,0)=D1125,"",INDEX(Mal!$F$9:$F$431,COUNTIF($E$108:$F1125,"")-COUNT($H$108:$H1125)+1,0)),"")</f>
        <v>#N/A</v>
      </c>
      <c r="E1126" s="39" t="e">
        <f>IF(AND(E1125="",$H1126=$H1125),"",IF(VLOOKUP(H1126,Mal!$A$9:$B$431,2,0)='Sales Orders'!E1125,"",VLOOKUP($H1126,Mal!$A$9:$B$431,2,0)))</f>
        <v>#N/A</v>
      </c>
      <c r="F1126" s="39" t="e">
        <f>IF($E1126="",IF(INDEX(Mal!$C$9:$C$431,COUNTIF($E$108:$F1125,"")-COUNT($H$108:$H1125)+1,0)=F1125,"",INDEX(Mal!$C$9:$C$431,COUNTIF($E$108:$F1125,"")-COUNT($H$108:$H1125)+1,0)),"")</f>
        <v>#N/A</v>
      </c>
      <c r="G1126" s="39" t="e">
        <f t="shared" si="63"/>
        <v>#N/A</v>
      </c>
      <c r="H1126" s="39">
        <f>IF(COUNTIF(Mal!$A$9:$A$431,'Sales Orders'!H1125)+COUNTIFS(Mal!$A$9:$A$431,H1125,Mal!$B$9:$B$431,"&lt;&gt;")+COUNTIFS(Mal!$A$9:$A$431,H1125,Mal!$C$9:$C$431,"&lt;&gt;")=COUNTIF('Sales Orders'!$H$108:H1125,'Sales Orders'!H1125),'Sales Orders'!H1125+1,'Sales Orders'!H1125)</f>
        <v>2</v>
      </c>
      <c r="I1126" s="39" t="e">
        <f>IF(E1126="","",IF(Mal!$C$5="","",Mal!$C$5))</f>
        <v>#N/A</v>
      </c>
      <c r="J1126" s="39" t="e">
        <f>IF(AND(J1125="",$H1126=$H1125),"",IF(VLOOKUP($H1126,Mal!$A$9:$H$431,7,0)='Sales Orders'!J1125,"",VLOOKUP($H1126,Mal!$A$9:$H$431,7,0)))</f>
        <v>#N/A</v>
      </c>
      <c r="K1126" s="39" t="e">
        <f>IF(AND(K1125="",$H1126=$H1125),"",IF(VLOOKUP($H1126,Mal!$A$9:$H$431,8,0)='Sales Orders'!K1125,"",VLOOKUP($H1126,Mal!$A$9:$H$431,8,0)))</f>
        <v>#N/A</v>
      </c>
      <c r="L1126" s="39" t="e">
        <f>IF(E1126="","",IF(Mal!$C$6="","",Mal!$C$6))</f>
        <v>#N/A</v>
      </c>
      <c r="M1126" s="39" t="e">
        <f>IF($E1126="",IF(INDEX(Mal!K$9:K$431,COUNTIF($E$108:$F1125,"")-COUNT($H$108:$H1125)+1,0)=M1125,"",INDEX(Mal!K$9:K$431,COUNTIF($E$108:$F1125,"")-COUNT($H$108:$H1125)+1,0)),"")</f>
        <v>#N/A</v>
      </c>
      <c r="N1126" s="39" t="e">
        <f>IF($E1126="",IF(INDEX(Mal!L$9:L$431,COUNTIF($E$108:$F1125,"")-COUNT($H$108:$H1125)+1,0)=N1125,"",INDEX(Mal!L$9:L$431,COUNTIF($E$108:$F1125,"")-COUNT($H$108:$H1125)+1,0)),"")</f>
        <v>#N/A</v>
      </c>
      <c r="O1126" s="39" t="e">
        <f>IF($E1126="",IF(INDEX(Mal!M$9:M$431,COUNTIF($E$108:$F1125,"")-COUNT($H$108:$H1125)+1,0)=O1125,"",INDEX(Mal!M$9:M$431,COUNTIF($E$108:$F1125,"")-COUNT($H$108:$H1125)+1,0)),"")</f>
        <v>#N/A</v>
      </c>
      <c r="P1126" s="39" t="e">
        <f>IF($E1126="",IF(INDEX(Mal!N$9:N$431,COUNTIF($E$108:$F1125,"")-COUNT($H$108:$H1125)+1,0)=P1125,"",INDEX(Mal!N$9:N$431,COUNTIF($E$108:$F1125,"")-COUNT($H$108:$H1125)+1,0)),"")</f>
        <v>#N/A</v>
      </c>
      <c r="Q1126" s="39" t="e">
        <f>IF($E1126="",IF(INDEX(Mal!O$9:O$431,COUNTIF($E$108:$F1125,"")-COUNT($H$108:$H1125)+1,0)=Q1125,"",INDEX(Mal!O$9:O$431,COUNTIF($E$108:$F1125,"")-COUNT($H$108:$H1125)+1,0)),"")</f>
        <v>#N/A</v>
      </c>
      <c r="R1126" s="39" t="e">
        <f>IF($E1126="",IF(INDEX(Mal!P$9:P$431,COUNTIF($E$108:$F1125,"")-COUNT($H$108:$H1125)+1,0)=R1125,"",INDEX(Mal!P$9:P$431,COUNTIF($E$108:$F1125,"")-COUNT($H$108:$H1125)+1,0)),"")</f>
        <v>#N/A</v>
      </c>
      <c r="S1126" s="39" t="e">
        <f>IF($E1126="",IF(INDEX(Mal!Q$9:Q$431,COUNTIF($E$108:$F1125,"")-COUNT($H$108:$H1125)+1,0)=S1125,"",INDEX(Mal!Q$9:Q$431,COUNTIF($E$108:$F1125,"")-COUNT($H$108:$H1125)+1,0)),"")</f>
        <v>#N/A</v>
      </c>
      <c r="T1126" s="39" t="e">
        <f>IF($E1126="",IF(INDEX(Mal!R$9:R$431,COUNTIF($E$108:$F1125,"")-COUNT($H$108:$H1125)+1,0)=T1125,"",INDEX(Mal!R$9:R$431,COUNTIF($E$108:$F1125,"")-COUNT($H$108:$H1125)+1,0)),"")</f>
        <v>#N/A</v>
      </c>
      <c r="U1126" s="39" t="e">
        <f>IF($E1126="",IF(INDEX(Mal!S$9:S$431,COUNTIF($E$108:$F1125,"")-COUNT($H$108:$H1125)+1,0)=U1125,"",INDEX(Mal!S$9:S$431,COUNTIF($E$108:$F1125,"")-COUNT($H$108:$H1125)+1,0)),"")</f>
        <v>#N/A</v>
      </c>
      <c r="V1126" s="39" t="e">
        <f t="shared" si="60"/>
        <v>#N/A</v>
      </c>
      <c r="W1126" s="39" t="e">
        <f>IF(IF(AND(E1126="",F1126=""),INDEX(Mal!I$9:I$431,(COUNT($H$108:$H1126)-COUNTIF($V$108:$V1126,"")),0),"")="","",IF(AND(E1126="",F1126=""),INDEX(Mal!I$9:I$431,(COUNT($H$108:$H1126)-COUNTIF($V$108:$V1126,"")),0),""))</f>
        <v>#N/A</v>
      </c>
      <c r="X1126" s="39" t="e">
        <f>IF($E1126="",IF(INDEX(Mal!J$9:J$431,COUNTIF($E$108:$F1125,"")-COUNT($H$108:$H1125)+1,0)=X1125,"",INDEX(Mal!J$9:J$431,COUNTIF($E$108:$F1125,"")-COUNT($H$108:$H1125)+1,0)),"")</f>
        <v>#N/A</v>
      </c>
      <c r="Y1126" s="39" t="e">
        <f>IF(AND(Y1125="",$H1126=$H1125),"",IF(VLOOKUP($H1126,Mal!$A$9:$T$431,20,0)='Sales Orders'!Y1125,"",VLOOKUP($H1126,Mal!$A$9:$T$431,20,0)))</f>
        <v>#N/A</v>
      </c>
      <c r="Z1126" s="39" t="e">
        <f t="shared" si="61"/>
        <v>#N/A</v>
      </c>
    </row>
    <row r="1127" spans="1:26">
      <c r="A1127" t="str">
        <f>IFERROR(IF(VLOOKUP(H1127,Mal!$A$9:$A$431,1,0),"","END"),"END")</f>
        <v>END</v>
      </c>
      <c r="B1127" s="39" t="e">
        <f>IF($E1127="",IF(INDEX(Mal!$D$9:$D$431,COUNTIF($E$108:$F1126,"")-COUNT($H$108:$H1126)+1,0)=B1126,"",INDEX(Mal!$D$9:$D$431,COUNTIF($E$108:$F1126,"")-COUNT($H$108:$H1126)+1,0)),"")</f>
        <v>#N/A</v>
      </c>
      <c r="C1127" s="39" t="e">
        <f t="shared" si="62"/>
        <v>#N/A</v>
      </c>
      <c r="D1127" s="39" t="e">
        <f>IF($E1127="",IF(INDEX(Mal!$F$9:$F$431,COUNTIF($E$108:$F1126,"")-COUNT($H$108:$H1126)+1,0)=D1126,"",INDEX(Mal!$F$9:$F$431,COUNTIF($E$108:$F1126,"")-COUNT($H$108:$H1126)+1,0)),"")</f>
        <v>#N/A</v>
      </c>
      <c r="E1127" s="39" t="e">
        <f>IF(AND(E1126="",$H1127=$H1126),"",IF(VLOOKUP(H1127,Mal!$A$9:$B$431,2,0)='Sales Orders'!E1126,"",VLOOKUP($H1127,Mal!$A$9:$B$431,2,0)))</f>
        <v>#N/A</v>
      </c>
      <c r="F1127" s="39" t="e">
        <f>IF($E1127="",IF(INDEX(Mal!$C$9:$C$431,COUNTIF($E$108:$F1126,"")-COUNT($H$108:$H1126)+1,0)=F1126,"",INDEX(Mal!$C$9:$C$431,COUNTIF($E$108:$F1126,"")-COUNT($H$108:$H1126)+1,0)),"")</f>
        <v>#N/A</v>
      </c>
      <c r="G1127" s="39" t="e">
        <f t="shared" si="63"/>
        <v>#N/A</v>
      </c>
      <c r="H1127" s="39">
        <f>IF(COUNTIF(Mal!$A$9:$A$431,'Sales Orders'!H1126)+COUNTIFS(Mal!$A$9:$A$431,H1126,Mal!$B$9:$B$431,"&lt;&gt;")+COUNTIFS(Mal!$A$9:$A$431,H1126,Mal!$C$9:$C$431,"&lt;&gt;")=COUNTIF('Sales Orders'!$H$108:H1126,'Sales Orders'!H1126),'Sales Orders'!H1126+1,'Sales Orders'!H1126)</f>
        <v>2</v>
      </c>
      <c r="I1127" s="39" t="e">
        <f>IF(E1127="","",IF(Mal!$C$5="","",Mal!$C$5))</f>
        <v>#N/A</v>
      </c>
      <c r="J1127" s="39" t="e">
        <f>IF(AND(J1126="",$H1127=$H1126),"",IF(VLOOKUP($H1127,Mal!$A$9:$H$431,7,0)='Sales Orders'!J1126,"",VLOOKUP($H1127,Mal!$A$9:$H$431,7,0)))</f>
        <v>#N/A</v>
      </c>
      <c r="K1127" s="39" t="e">
        <f>IF(AND(K1126="",$H1127=$H1126),"",IF(VLOOKUP($H1127,Mal!$A$9:$H$431,8,0)='Sales Orders'!K1126,"",VLOOKUP($H1127,Mal!$A$9:$H$431,8,0)))</f>
        <v>#N/A</v>
      </c>
      <c r="L1127" s="39" t="e">
        <f>IF(E1127="","",IF(Mal!$C$6="","",Mal!$C$6))</f>
        <v>#N/A</v>
      </c>
      <c r="M1127" s="39" t="e">
        <f>IF($E1127="",IF(INDEX(Mal!K$9:K$431,COUNTIF($E$108:$F1126,"")-COUNT($H$108:$H1126)+1,0)=M1126,"",INDEX(Mal!K$9:K$431,COUNTIF($E$108:$F1126,"")-COUNT($H$108:$H1126)+1,0)),"")</f>
        <v>#N/A</v>
      </c>
      <c r="N1127" s="39" t="e">
        <f>IF($E1127="",IF(INDEX(Mal!L$9:L$431,COUNTIF($E$108:$F1126,"")-COUNT($H$108:$H1126)+1,0)=N1126,"",INDEX(Mal!L$9:L$431,COUNTIF($E$108:$F1126,"")-COUNT($H$108:$H1126)+1,0)),"")</f>
        <v>#N/A</v>
      </c>
      <c r="O1127" s="39" t="e">
        <f>IF($E1127="",IF(INDEX(Mal!M$9:M$431,COUNTIF($E$108:$F1126,"")-COUNT($H$108:$H1126)+1,0)=O1126,"",INDEX(Mal!M$9:M$431,COUNTIF($E$108:$F1126,"")-COUNT($H$108:$H1126)+1,0)),"")</f>
        <v>#N/A</v>
      </c>
      <c r="P1127" s="39" t="e">
        <f>IF($E1127="",IF(INDEX(Mal!N$9:N$431,COUNTIF($E$108:$F1126,"")-COUNT($H$108:$H1126)+1,0)=P1126,"",INDEX(Mal!N$9:N$431,COUNTIF($E$108:$F1126,"")-COUNT($H$108:$H1126)+1,0)),"")</f>
        <v>#N/A</v>
      </c>
      <c r="Q1127" s="39" t="e">
        <f>IF($E1127="",IF(INDEX(Mal!O$9:O$431,COUNTIF($E$108:$F1126,"")-COUNT($H$108:$H1126)+1,0)=Q1126,"",INDEX(Mal!O$9:O$431,COUNTIF($E$108:$F1126,"")-COUNT($H$108:$H1126)+1,0)),"")</f>
        <v>#N/A</v>
      </c>
      <c r="R1127" s="39" t="e">
        <f>IF($E1127="",IF(INDEX(Mal!P$9:P$431,COUNTIF($E$108:$F1126,"")-COUNT($H$108:$H1126)+1,0)=R1126,"",INDEX(Mal!P$9:P$431,COUNTIF($E$108:$F1126,"")-COUNT($H$108:$H1126)+1,0)),"")</f>
        <v>#N/A</v>
      </c>
      <c r="S1127" s="39" t="e">
        <f>IF($E1127="",IF(INDEX(Mal!Q$9:Q$431,COUNTIF($E$108:$F1126,"")-COUNT($H$108:$H1126)+1,0)=S1126,"",INDEX(Mal!Q$9:Q$431,COUNTIF($E$108:$F1126,"")-COUNT($H$108:$H1126)+1,0)),"")</f>
        <v>#N/A</v>
      </c>
      <c r="T1127" s="39" t="e">
        <f>IF($E1127="",IF(INDEX(Mal!R$9:R$431,COUNTIF($E$108:$F1126,"")-COUNT($H$108:$H1126)+1,0)=T1126,"",INDEX(Mal!R$9:R$431,COUNTIF($E$108:$F1126,"")-COUNT($H$108:$H1126)+1,0)),"")</f>
        <v>#N/A</v>
      </c>
      <c r="U1127" s="39" t="e">
        <f>IF($E1127="",IF(INDEX(Mal!S$9:S$431,COUNTIF($E$108:$F1126,"")-COUNT($H$108:$H1126)+1,0)=U1126,"",INDEX(Mal!S$9:S$431,COUNTIF($E$108:$F1126,"")-COUNT($H$108:$H1126)+1,0)),"")</f>
        <v>#N/A</v>
      </c>
      <c r="V1127" s="39" t="e">
        <f t="shared" si="60"/>
        <v>#N/A</v>
      </c>
      <c r="W1127" s="39" t="e">
        <f>IF(IF(AND(E1127="",F1127=""),INDEX(Mal!I$9:I$431,(COUNT($H$108:$H1127)-COUNTIF($V$108:$V1127,"")),0),"")="","",IF(AND(E1127="",F1127=""),INDEX(Mal!I$9:I$431,(COUNT($H$108:$H1127)-COUNTIF($V$108:$V1127,"")),0),""))</f>
        <v>#N/A</v>
      </c>
      <c r="X1127" s="39" t="e">
        <f>IF($E1127="",IF(INDEX(Mal!J$9:J$431,COUNTIF($E$108:$F1126,"")-COUNT($H$108:$H1126)+1,0)=X1126,"",INDEX(Mal!J$9:J$431,COUNTIF($E$108:$F1126,"")-COUNT($H$108:$H1126)+1,0)),"")</f>
        <v>#N/A</v>
      </c>
      <c r="Y1127" s="39" t="e">
        <f>IF(AND(Y1126="",$H1127=$H1126),"",IF(VLOOKUP($H1127,Mal!$A$9:$T$431,20,0)='Sales Orders'!Y1126,"",VLOOKUP($H1127,Mal!$A$9:$T$431,20,0)))</f>
        <v>#N/A</v>
      </c>
      <c r="Z1127" s="39" t="e">
        <f t="shared" si="61"/>
        <v>#N/A</v>
      </c>
    </row>
    <row r="1128" spans="1:26">
      <c r="A1128" t="str">
        <f>IFERROR(IF(VLOOKUP(H1128,Mal!$A$9:$A$431,1,0),"","END"),"END")</f>
        <v>END</v>
      </c>
      <c r="B1128" s="39" t="e">
        <f>IF($E1128="",IF(INDEX(Mal!$D$9:$D$431,COUNTIF($E$108:$F1127,"")-COUNT($H$108:$H1127)+1,0)=B1127,"",INDEX(Mal!$D$9:$D$431,COUNTIF($E$108:$F1127,"")-COUNT($H$108:$H1127)+1,0)),"")</f>
        <v>#N/A</v>
      </c>
      <c r="C1128" s="39" t="e">
        <f t="shared" si="62"/>
        <v>#N/A</v>
      </c>
      <c r="D1128" s="39" t="e">
        <f>IF($E1128="",IF(INDEX(Mal!$F$9:$F$431,COUNTIF($E$108:$F1127,"")-COUNT($H$108:$H1127)+1,0)=D1127,"",INDEX(Mal!$F$9:$F$431,COUNTIF($E$108:$F1127,"")-COUNT($H$108:$H1127)+1,0)),"")</f>
        <v>#N/A</v>
      </c>
      <c r="E1128" s="39" t="e">
        <f>IF(AND(E1127="",$H1128=$H1127),"",IF(VLOOKUP(H1128,Mal!$A$9:$B$431,2,0)='Sales Orders'!E1127,"",VLOOKUP($H1128,Mal!$A$9:$B$431,2,0)))</f>
        <v>#N/A</v>
      </c>
      <c r="F1128" s="39" t="e">
        <f>IF($E1128="",IF(INDEX(Mal!$C$9:$C$431,COUNTIF($E$108:$F1127,"")-COUNT($H$108:$H1127)+1,0)=F1127,"",INDEX(Mal!$C$9:$C$431,COUNTIF($E$108:$F1127,"")-COUNT($H$108:$H1127)+1,0)),"")</f>
        <v>#N/A</v>
      </c>
      <c r="G1128" s="39" t="e">
        <f t="shared" si="63"/>
        <v>#N/A</v>
      </c>
      <c r="H1128" s="39">
        <f>IF(COUNTIF(Mal!$A$9:$A$431,'Sales Orders'!H1127)+COUNTIFS(Mal!$A$9:$A$431,H1127,Mal!$B$9:$B$431,"&lt;&gt;")+COUNTIFS(Mal!$A$9:$A$431,H1127,Mal!$C$9:$C$431,"&lt;&gt;")=COUNTIF('Sales Orders'!$H$108:H1127,'Sales Orders'!H1127),'Sales Orders'!H1127+1,'Sales Orders'!H1127)</f>
        <v>2</v>
      </c>
      <c r="I1128" s="39" t="e">
        <f>IF(E1128="","",IF(Mal!$C$5="","",Mal!$C$5))</f>
        <v>#N/A</v>
      </c>
      <c r="J1128" s="39" t="e">
        <f>IF(AND(J1127="",$H1128=$H1127),"",IF(VLOOKUP($H1128,Mal!$A$9:$H$431,7,0)='Sales Orders'!J1127,"",VLOOKUP($H1128,Mal!$A$9:$H$431,7,0)))</f>
        <v>#N/A</v>
      </c>
      <c r="K1128" s="39" t="e">
        <f>IF(AND(K1127="",$H1128=$H1127),"",IF(VLOOKUP($H1128,Mal!$A$9:$H$431,8,0)='Sales Orders'!K1127,"",VLOOKUP($H1128,Mal!$A$9:$H$431,8,0)))</f>
        <v>#N/A</v>
      </c>
      <c r="L1128" s="39" t="e">
        <f>IF(E1128="","",IF(Mal!$C$6="","",Mal!$C$6))</f>
        <v>#N/A</v>
      </c>
      <c r="M1128" s="39" t="e">
        <f>IF($E1128="",IF(INDEX(Mal!K$9:K$431,COUNTIF($E$108:$F1127,"")-COUNT($H$108:$H1127)+1,0)=M1127,"",INDEX(Mal!K$9:K$431,COUNTIF($E$108:$F1127,"")-COUNT($H$108:$H1127)+1,0)),"")</f>
        <v>#N/A</v>
      </c>
      <c r="N1128" s="39" t="e">
        <f>IF($E1128="",IF(INDEX(Mal!L$9:L$431,COUNTIF($E$108:$F1127,"")-COUNT($H$108:$H1127)+1,0)=N1127,"",INDEX(Mal!L$9:L$431,COUNTIF($E$108:$F1127,"")-COUNT($H$108:$H1127)+1,0)),"")</f>
        <v>#N/A</v>
      </c>
      <c r="O1128" s="39" t="e">
        <f>IF($E1128="",IF(INDEX(Mal!M$9:M$431,COUNTIF($E$108:$F1127,"")-COUNT($H$108:$H1127)+1,0)=O1127,"",INDEX(Mal!M$9:M$431,COUNTIF($E$108:$F1127,"")-COUNT($H$108:$H1127)+1,0)),"")</f>
        <v>#N/A</v>
      </c>
      <c r="P1128" s="39" t="e">
        <f>IF($E1128="",IF(INDEX(Mal!N$9:N$431,COUNTIF($E$108:$F1127,"")-COUNT($H$108:$H1127)+1,0)=P1127,"",INDEX(Mal!N$9:N$431,COUNTIF($E$108:$F1127,"")-COUNT($H$108:$H1127)+1,0)),"")</f>
        <v>#N/A</v>
      </c>
      <c r="Q1128" s="39" t="e">
        <f>IF($E1128="",IF(INDEX(Mal!O$9:O$431,COUNTIF($E$108:$F1127,"")-COUNT($H$108:$H1127)+1,0)=Q1127,"",INDEX(Mal!O$9:O$431,COUNTIF($E$108:$F1127,"")-COUNT($H$108:$H1127)+1,0)),"")</f>
        <v>#N/A</v>
      </c>
      <c r="R1128" s="39" t="e">
        <f>IF($E1128="",IF(INDEX(Mal!P$9:P$431,COUNTIF($E$108:$F1127,"")-COUNT($H$108:$H1127)+1,0)=R1127,"",INDEX(Mal!P$9:P$431,COUNTIF($E$108:$F1127,"")-COUNT($H$108:$H1127)+1,0)),"")</f>
        <v>#N/A</v>
      </c>
      <c r="S1128" s="39" t="e">
        <f>IF($E1128="",IF(INDEX(Mal!Q$9:Q$431,COUNTIF($E$108:$F1127,"")-COUNT($H$108:$H1127)+1,0)=S1127,"",INDEX(Mal!Q$9:Q$431,COUNTIF($E$108:$F1127,"")-COUNT($H$108:$H1127)+1,0)),"")</f>
        <v>#N/A</v>
      </c>
      <c r="T1128" s="39" t="e">
        <f>IF($E1128="",IF(INDEX(Mal!R$9:R$431,COUNTIF($E$108:$F1127,"")-COUNT($H$108:$H1127)+1,0)=T1127,"",INDEX(Mal!R$9:R$431,COUNTIF($E$108:$F1127,"")-COUNT($H$108:$H1127)+1,0)),"")</f>
        <v>#N/A</v>
      </c>
      <c r="U1128" s="39" t="e">
        <f>IF($E1128="",IF(INDEX(Mal!S$9:S$431,COUNTIF($E$108:$F1127,"")-COUNT($H$108:$H1127)+1,0)=U1127,"",INDEX(Mal!S$9:S$431,COUNTIF($E$108:$F1127,"")-COUNT($H$108:$H1127)+1,0)),"")</f>
        <v>#N/A</v>
      </c>
      <c r="V1128" s="39" t="e">
        <f t="shared" si="60"/>
        <v>#N/A</v>
      </c>
      <c r="W1128" s="39" t="e">
        <f>IF(IF(AND(E1128="",F1128=""),INDEX(Mal!I$9:I$431,(COUNT($H$108:$H1128)-COUNTIF($V$108:$V1128,"")),0),"")="","",IF(AND(E1128="",F1128=""),INDEX(Mal!I$9:I$431,(COUNT($H$108:$H1128)-COUNTIF($V$108:$V1128,"")),0),""))</f>
        <v>#N/A</v>
      </c>
      <c r="X1128" s="39" t="e">
        <f>IF($E1128="",IF(INDEX(Mal!J$9:J$431,COUNTIF($E$108:$F1127,"")-COUNT($H$108:$H1127)+1,0)=X1127,"",INDEX(Mal!J$9:J$431,COUNTIF($E$108:$F1127,"")-COUNT($H$108:$H1127)+1,0)),"")</f>
        <v>#N/A</v>
      </c>
      <c r="Y1128" s="39" t="e">
        <f>IF(AND(Y1127="",$H1128=$H1127),"",IF(VLOOKUP($H1128,Mal!$A$9:$T$431,20,0)='Sales Orders'!Y1127,"",VLOOKUP($H1128,Mal!$A$9:$T$431,20,0)))</f>
        <v>#N/A</v>
      </c>
      <c r="Z1128" s="39" t="e">
        <f t="shared" si="61"/>
        <v>#N/A</v>
      </c>
    </row>
    <row r="1129" spans="1:26">
      <c r="A1129" t="str">
        <f>IFERROR(IF(VLOOKUP(H1129,Mal!$A$9:$A$431,1,0),"","END"),"END")</f>
        <v>END</v>
      </c>
      <c r="B1129" s="39" t="e">
        <f>IF($E1129="",IF(INDEX(Mal!$D$9:$D$431,COUNTIF($E$108:$F1128,"")-COUNT($H$108:$H1128)+1,0)=B1128,"",INDEX(Mal!$D$9:$D$431,COUNTIF($E$108:$F1128,"")-COUNT($H$108:$H1128)+1,0)),"")</f>
        <v>#N/A</v>
      </c>
      <c r="C1129" s="39" t="e">
        <f t="shared" si="62"/>
        <v>#N/A</v>
      </c>
      <c r="D1129" s="39" t="e">
        <f>IF($E1129="",IF(INDEX(Mal!$F$9:$F$431,COUNTIF($E$108:$F1128,"")-COUNT($H$108:$H1128)+1,0)=D1128,"",INDEX(Mal!$F$9:$F$431,COUNTIF($E$108:$F1128,"")-COUNT($H$108:$H1128)+1,0)),"")</f>
        <v>#N/A</v>
      </c>
      <c r="E1129" s="39" t="e">
        <f>IF(AND(E1128="",$H1129=$H1128),"",IF(VLOOKUP(H1129,Mal!$A$9:$B$431,2,0)='Sales Orders'!E1128,"",VLOOKUP($H1129,Mal!$A$9:$B$431,2,0)))</f>
        <v>#N/A</v>
      </c>
      <c r="F1129" s="39" t="e">
        <f>IF($E1129="",IF(INDEX(Mal!$C$9:$C$431,COUNTIF($E$108:$F1128,"")-COUNT($H$108:$H1128)+1,0)=F1128,"",INDEX(Mal!$C$9:$C$431,COUNTIF($E$108:$F1128,"")-COUNT($H$108:$H1128)+1,0)),"")</f>
        <v>#N/A</v>
      </c>
      <c r="G1129" s="39" t="e">
        <f t="shared" si="63"/>
        <v>#N/A</v>
      </c>
      <c r="H1129" s="39">
        <f>IF(COUNTIF(Mal!$A$9:$A$431,'Sales Orders'!H1128)+COUNTIFS(Mal!$A$9:$A$431,H1128,Mal!$B$9:$B$431,"&lt;&gt;")+COUNTIFS(Mal!$A$9:$A$431,H1128,Mal!$C$9:$C$431,"&lt;&gt;")=COUNTIF('Sales Orders'!$H$108:H1128,'Sales Orders'!H1128),'Sales Orders'!H1128+1,'Sales Orders'!H1128)</f>
        <v>2</v>
      </c>
      <c r="I1129" s="39" t="e">
        <f>IF(E1129="","",IF(Mal!$C$5="","",Mal!$C$5))</f>
        <v>#N/A</v>
      </c>
      <c r="J1129" s="39" t="e">
        <f>IF(AND(J1128="",$H1129=$H1128),"",IF(VLOOKUP($H1129,Mal!$A$9:$H$431,7,0)='Sales Orders'!J1128,"",VLOOKUP($H1129,Mal!$A$9:$H$431,7,0)))</f>
        <v>#N/A</v>
      </c>
      <c r="K1129" s="39" t="e">
        <f>IF(AND(K1128="",$H1129=$H1128),"",IF(VLOOKUP($H1129,Mal!$A$9:$H$431,8,0)='Sales Orders'!K1128,"",VLOOKUP($H1129,Mal!$A$9:$H$431,8,0)))</f>
        <v>#N/A</v>
      </c>
      <c r="L1129" s="39" t="e">
        <f>IF(E1129="","",IF(Mal!$C$6="","",Mal!$C$6))</f>
        <v>#N/A</v>
      </c>
      <c r="M1129" s="39" t="e">
        <f>IF($E1129="",IF(INDEX(Mal!K$9:K$431,COUNTIF($E$108:$F1128,"")-COUNT($H$108:$H1128)+1,0)=M1128,"",INDEX(Mal!K$9:K$431,COUNTIF($E$108:$F1128,"")-COUNT($H$108:$H1128)+1,0)),"")</f>
        <v>#N/A</v>
      </c>
      <c r="N1129" s="39" t="e">
        <f>IF($E1129="",IF(INDEX(Mal!L$9:L$431,COUNTIF($E$108:$F1128,"")-COUNT($H$108:$H1128)+1,0)=N1128,"",INDEX(Mal!L$9:L$431,COUNTIF($E$108:$F1128,"")-COUNT($H$108:$H1128)+1,0)),"")</f>
        <v>#N/A</v>
      </c>
      <c r="O1129" s="39" t="e">
        <f>IF($E1129="",IF(INDEX(Mal!M$9:M$431,COUNTIF($E$108:$F1128,"")-COUNT($H$108:$H1128)+1,0)=O1128,"",INDEX(Mal!M$9:M$431,COUNTIF($E$108:$F1128,"")-COUNT($H$108:$H1128)+1,0)),"")</f>
        <v>#N/A</v>
      </c>
      <c r="P1129" s="39" t="e">
        <f>IF($E1129="",IF(INDEX(Mal!N$9:N$431,COUNTIF($E$108:$F1128,"")-COUNT($H$108:$H1128)+1,0)=P1128,"",INDEX(Mal!N$9:N$431,COUNTIF($E$108:$F1128,"")-COUNT($H$108:$H1128)+1,0)),"")</f>
        <v>#N/A</v>
      </c>
      <c r="Q1129" s="39" t="e">
        <f>IF($E1129="",IF(INDEX(Mal!O$9:O$431,COUNTIF($E$108:$F1128,"")-COUNT($H$108:$H1128)+1,0)=Q1128,"",INDEX(Mal!O$9:O$431,COUNTIF($E$108:$F1128,"")-COUNT($H$108:$H1128)+1,0)),"")</f>
        <v>#N/A</v>
      </c>
      <c r="R1129" s="39" t="e">
        <f>IF($E1129="",IF(INDEX(Mal!P$9:P$431,COUNTIF($E$108:$F1128,"")-COUNT($H$108:$H1128)+1,0)=R1128,"",INDEX(Mal!P$9:P$431,COUNTIF($E$108:$F1128,"")-COUNT($H$108:$H1128)+1,0)),"")</f>
        <v>#N/A</v>
      </c>
      <c r="S1129" s="39" t="e">
        <f>IF($E1129="",IF(INDEX(Mal!Q$9:Q$431,COUNTIF($E$108:$F1128,"")-COUNT($H$108:$H1128)+1,0)=S1128,"",INDEX(Mal!Q$9:Q$431,COUNTIF($E$108:$F1128,"")-COUNT($H$108:$H1128)+1,0)),"")</f>
        <v>#N/A</v>
      </c>
      <c r="T1129" s="39" t="e">
        <f>IF($E1129="",IF(INDEX(Mal!R$9:R$431,COUNTIF($E$108:$F1128,"")-COUNT($H$108:$H1128)+1,0)=T1128,"",INDEX(Mal!R$9:R$431,COUNTIF($E$108:$F1128,"")-COUNT($H$108:$H1128)+1,0)),"")</f>
        <v>#N/A</v>
      </c>
      <c r="U1129" s="39" t="e">
        <f>IF($E1129="",IF(INDEX(Mal!S$9:S$431,COUNTIF($E$108:$F1128,"")-COUNT($H$108:$H1128)+1,0)=U1128,"",INDEX(Mal!S$9:S$431,COUNTIF($E$108:$F1128,"")-COUNT($H$108:$H1128)+1,0)),"")</f>
        <v>#N/A</v>
      </c>
      <c r="V1129" s="39" t="e">
        <f t="shared" si="60"/>
        <v>#N/A</v>
      </c>
      <c r="W1129" s="39" t="e">
        <f>IF(IF(AND(E1129="",F1129=""),INDEX(Mal!I$9:I$431,(COUNT($H$108:$H1129)-COUNTIF($V$108:$V1129,"")),0),"")="","",IF(AND(E1129="",F1129=""),INDEX(Mal!I$9:I$431,(COUNT($H$108:$H1129)-COUNTIF($V$108:$V1129,"")),0),""))</f>
        <v>#N/A</v>
      </c>
      <c r="X1129" s="39" t="e">
        <f>IF($E1129="",IF(INDEX(Mal!J$9:J$431,COUNTIF($E$108:$F1128,"")-COUNT($H$108:$H1128)+1,0)=X1128,"",INDEX(Mal!J$9:J$431,COUNTIF($E$108:$F1128,"")-COUNT($H$108:$H1128)+1,0)),"")</f>
        <v>#N/A</v>
      </c>
      <c r="Y1129" s="39" t="e">
        <f>IF(AND(Y1128="",$H1129=$H1128),"",IF(VLOOKUP($H1129,Mal!$A$9:$T$431,20,0)='Sales Orders'!Y1128,"",VLOOKUP($H1129,Mal!$A$9:$T$431,20,0)))</f>
        <v>#N/A</v>
      </c>
      <c r="Z1129" s="39" t="e">
        <f t="shared" si="61"/>
        <v>#N/A</v>
      </c>
    </row>
    <row r="1130" spans="1:26">
      <c r="A1130" t="str">
        <f>IFERROR(IF(VLOOKUP(H1130,Mal!$A$9:$A$431,1,0),"","END"),"END")</f>
        <v>END</v>
      </c>
      <c r="B1130" s="39" t="e">
        <f>IF($E1130="",IF(INDEX(Mal!$D$9:$D$431,COUNTIF($E$108:$F1129,"")-COUNT($H$108:$H1129)+1,0)=B1129,"",INDEX(Mal!$D$9:$D$431,COUNTIF($E$108:$F1129,"")-COUNT($H$108:$H1129)+1,0)),"")</f>
        <v>#N/A</v>
      </c>
      <c r="C1130" s="39" t="e">
        <f t="shared" si="62"/>
        <v>#N/A</v>
      </c>
      <c r="D1130" s="39" t="e">
        <f>IF($E1130="",IF(INDEX(Mal!$F$9:$F$431,COUNTIF($E$108:$F1129,"")-COUNT($H$108:$H1129)+1,0)=D1129,"",INDEX(Mal!$F$9:$F$431,COUNTIF($E$108:$F1129,"")-COUNT($H$108:$H1129)+1,0)),"")</f>
        <v>#N/A</v>
      </c>
      <c r="E1130" s="39" t="e">
        <f>IF(AND(E1129="",$H1130=$H1129),"",IF(VLOOKUP(H1130,Mal!$A$9:$B$431,2,0)='Sales Orders'!E1129,"",VLOOKUP($H1130,Mal!$A$9:$B$431,2,0)))</f>
        <v>#N/A</v>
      </c>
      <c r="F1130" s="39" t="e">
        <f>IF($E1130="",IF(INDEX(Mal!$C$9:$C$431,COUNTIF($E$108:$F1129,"")-COUNT($H$108:$H1129)+1,0)=F1129,"",INDEX(Mal!$C$9:$C$431,COUNTIF($E$108:$F1129,"")-COUNT($H$108:$H1129)+1,0)),"")</f>
        <v>#N/A</v>
      </c>
      <c r="G1130" s="39" t="e">
        <f t="shared" si="63"/>
        <v>#N/A</v>
      </c>
      <c r="H1130" s="39">
        <f>IF(COUNTIF(Mal!$A$9:$A$431,'Sales Orders'!H1129)+COUNTIFS(Mal!$A$9:$A$431,H1129,Mal!$B$9:$B$431,"&lt;&gt;")+COUNTIFS(Mal!$A$9:$A$431,H1129,Mal!$C$9:$C$431,"&lt;&gt;")=COUNTIF('Sales Orders'!$H$108:H1129,'Sales Orders'!H1129),'Sales Orders'!H1129+1,'Sales Orders'!H1129)</f>
        <v>2</v>
      </c>
      <c r="I1130" s="39" t="e">
        <f>IF(E1130="","",IF(Mal!$C$5="","",Mal!$C$5))</f>
        <v>#N/A</v>
      </c>
      <c r="J1130" s="39" t="e">
        <f>IF(AND(J1129="",$H1130=$H1129),"",IF(VLOOKUP($H1130,Mal!$A$9:$H$431,7,0)='Sales Orders'!J1129,"",VLOOKUP($H1130,Mal!$A$9:$H$431,7,0)))</f>
        <v>#N/A</v>
      </c>
      <c r="K1130" s="39" t="e">
        <f>IF(AND(K1129="",$H1130=$H1129),"",IF(VLOOKUP($H1130,Mal!$A$9:$H$431,8,0)='Sales Orders'!K1129,"",VLOOKUP($H1130,Mal!$A$9:$H$431,8,0)))</f>
        <v>#N/A</v>
      </c>
      <c r="L1130" s="39" t="e">
        <f>IF(E1130="","",IF(Mal!$C$6="","",Mal!$C$6))</f>
        <v>#N/A</v>
      </c>
      <c r="M1130" s="39" t="e">
        <f>IF($E1130="",IF(INDEX(Mal!K$9:K$431,COUNTIF($E$108:$F1129,"")-COUNT($H$108:$H1129)+1,0)=M1129,"",INDEX(Mal!K$9:K$431,COUNTIF($E$108:$F1129,"")-COUNT($H$108:$H1129)+1,0)),"")</f>
        <v>#N/A</v>
      </c>
      <c r="N1130" s="39" t="e">
        <f>IF($E1130="",IF(INDEX(Mal!L$9:L$431,COUNTIF($E$108:$F1129,"")-COUNT($H$108:$H1129)+1,0)=N1129,"",INDEX(Mal!L$9:L$431,COUNTIF($E$108:$F1129,"")-COUNT($H$108:$H1129)+1,0)),"")</f>
        <v>#N/A</v>
      </c>
      <c r="O1130" s="39" t="e">
        <f>IF($E1130="",IF(INDEX(Mal!M$9:M$431,COUNTIF($E$108:$F1129,"")-COUNT($H$108:$H1129)+1,0)=O1129,"",INDEX(Mal!M$9:M$431,COUNTIF($E$108:$F1129,"")-COUNT($H$108:$H1129)+1,0)),"")</f>
        <v>#N/A</v>
      </c>
      <c r="P1130" s="39" t="e">
        <f>IF($E1130="",IF(INDEX(Mal!N$9:N$431,COUNTIF($E$108:$F1129,"")-COUNT($H$108:$H1129)+1,0)=P1129,"",INDEX(Mal!N$9:N$431,COUNTIF($E$108:$F1129,"")-COUNT($H$108:$H1129)+1,0)),"")</f>
        <v>#N/A</v>
      </c>
      <c r="Q1130" s="39" t="e">
        <f>IF($E1130="",IF(INDEX(Mal!O$9:O$431,COUNTIF($E$108:$F1129,"")-COUNT($H$108:$H1129)+1,0)=Q1129,"",INDEX(Mal!O$9:O$431,COUNTIF($E$108:$F1129,"")-COUNT($H$108:$H1129)+1,0)),"")</f>
        <v>#N/A</v>
      </c>
      <c r="R1130" s="39" t="e">
        <f>IF($E1130="",IF(INDEX(Mal!P$9:P$431,COUNTIF($E$108:$F1129,"")-COUNT($H$108:$H1129)+1,0)=R1129,"",INDEX(Mal!P$9:P$431,COUNTIF($E$108:$F1129,"")-COUNT($H$108:$H1129)+1,0)),"")</f>
        <v>#N/A</v>
      </c>
      <c r="S1130" s="39" t="e">
        <f>IF($E1130="",IF(INDEX(Mal!Q$9:Q$431,COUNTIF($E$108:$F1129,"")-COUNT($H$108:$H1129)+1,0)=S1129,"",INDEX(Mal!Q$9:Q$431,COUNTIF($E$108:$F1129,"")-COUNT($H$108:$H1129)+1,0)),"")</f>
        <v>#N/A</v>
      </c>
      <c r="T1130" s="39" t="e">
        <f>IF($E1130="",IF(INDEX(Mal!R$9:R$431,COUNTIF($E$108:$F1129,"")-COUNT($H$108:$H1129)+1,0)=T1129,"",INDEX(Mal!R$9:R$431,COUNTIF($E$108:$F1129,"")-COUNT($H$108:$H1129)+1,0)),"")</f>
        <v>#N/A</v>
      </c>
      <c r="U1130" s="39" t="e">
        <f>IF($E1130="",IF(INDEX(Mal!S$9:S$431,COUNTIF($E$108:$F1129,"")-COUNT($H$108:$H1129)+1,0)=U1129,"",INDEX(Mal!S$9:S$431,COUNTIF($E$108:$F1129,"")-COUNT($H$108:$H1129)+1,0)),"")</f>
        <v>#N/A</v>
      </c>
      <c r="V1130" s="39" t="e">
        <f t="shared" si="60"/>
        <v>#N/A</v>
      </c>
      <c r="W1130" s="39" t="e">
        <f>IF(IF(AND(E1130="",F1130=""),INDEX(Mal!I$9:I$431,(COUNT($H$108:$H1130)-COUNTIF($V$108:$V1130,"")),0),"")="","",IF(AND(E1130="",F1130=""),INDEX(Mal!I$9:I$431,(COUNT($H$108:$H1130)-COUNTIF($V$108:$V1130,"")),0),""))</f>
        <v>#N/A</v>
      </c>
      <c r="X1130" s="39" t="e">
        <f>IF($E1130="",IF(INDEX(Mal!J$9:J$431,COUNTIF($E$108:$F1129,"")-COUNT($H$108:$H1129)+1,0)=X1129,"",INDEX(Mal!J$9:J$431,COUNTIF($E$108:$F1129,"")-COUNT($H$108:$H1129)+1,0)),"")</f>
        <v>#N/A</v>
      </c>
      <c r="Y1130" s="39" t="e">
        <f>IF(AND(Y1129="",$H1130=$H1129),"",IF(VLOOKUP($H1130,Mal!$A$9:$T$431,20,0)='Sales Orders'!Y1129,"",VLOOKUP($H1130,Mal!$A$9:$T$431,20,0)))</f>
        <v>#N/A</v>
      </c>
      <c r="Z1130" s="39" t="e">
        <f t="shared" si="61"/>
        <v>#N/A</v>
      </c>
    </row>
    <row r="1131" spans="1:26">
      <c r="A1131" t="str">
        <f>IFERROR(IF(VLOOKUP(H1131,Mal!$A$9:$A$431,1,0),"","END"),"END")</f>
        <v>END</v>
      </c>
      <c r="B1131" s="39" t="e">
        <f>IF($E1131="",IF(INDEX(Mal!$D$9:$D$431,COUNTIF($E$108:$F1130,"")-COUNT($H$108:$H1130)+1,0)=B1130,"",INDEX(Mal!$D$9:$D$431,COUNTIF($E$108:$F1130,"")-COUNT($H$108:$H1130)+1,0)),"")</f>
        <v>#N/A</v>
      </c>
      <c r="C1131" s="39" t="e">
        <f t="shared" si="62"/>
        <v>#N/A</v>
      </c>
      <c r="D1131" s="39" t="e">
        <f>IF($E1131="",IF(INDEX(Mal!$F$9:$F$431,COUNTIF($E$108:$F1130,"")-COUNT($H$108:$H1130)+1,0)=D1130,"",INDEX(Mal!$F$9:$F$431,COUNTIF($E$108:$F1130,"")-COUNT($H$108:$H1130)+1,0)),"")</f>
        <v>#N/A</v>
      </c>
      <c r="E1131" s="39" t="e">
        <f>IF(AND(E1130="",$H1131=$H1130),"",IF(VLOOKUP(H1131,Mal!$A$9:$B$431,2,0)='Sales Orders'!E1130,"",VLOOKUP($H1131,Mal!$A$9:$B$431,2,0)))</f>
        <v>#N/A</v>
      </c>
      <c r="F1131" s="39" t="e">
        <f>IF($E1131="",IF(INDEX(Mal!$C$9:$C$431,COUNTIF($E$108:$F1130,"")-COUNT($H$108:$H1130)+1,0)=F1130,"",INDEX(Mal!$C$9:$C$431,COUNTIF($E$108:$F1130,"")-COUNT($H$108:$H1130)+1,0)),"")</f>
        <v>#N/A</v>
      </c>
      <c r="G1131" s="39" t="e">
        <f t="shared" si="63"/>
        <v>#N/A</v>
      </c>
      <c r="H1131" s="39">
        <f>IF(COUNTIF(Mal!$A$9:$A$431,'Sales Orders'!H1130)+COUNTIFS(Mal!$A$9:$A$431,H1130,Mal!$B$9:$B$431,"&lt;&gt;")+COUNTIFS(Mal!$A$9:$A$431,H1130,Mal!$C$9:$C$431,"&lt;&gt;")=COUNTIF('Sales Orders'!$H$108:H1130,'Sales Orders'!H1130),'Sales Orders'!H1130+1,'Sales Orders'!H1130)</f>
        <v>2</v>
      </c>
      <c r="I1131" s="39" t="e">
        <f>IF(E1131="","",IF(Mal!$C$5="","",Mal!$C$5))</f>
        <v>#N/A</v>
      </c>
      <c r="J1131" s="39" t="e">
        <f>IF(AND(J1130="",$H1131=$H1130),"",IF(VLOOKUP($H1131,Mal!$A$9:$H$431,7,0)='Sales Orders'!J1130,"",VLOOKUP($H1131,Mal!$A$9:$H$431,7,0)))</f>
        <v>#N/A</v>
      </c>
      <c r="K1131" s="39" t="e">
        <f>IF(AND(K1130="",$H1131=$H1130),"",IF(VLOOKUP($H1131,Mal!$A$9:$H$431,8,0)='Sales Orders'!K1130,"",VLOOKUP($H1131,Mal!$A$9:$H$431,8,0)))</f>
        <v>#N/A</v>
      </c>
      <c r="L1131" s="39" t="e">
        <f>IF(E1131="","",IF(Mal!$C$6="","",Mal!$C$6))</f>
        <v>#N/A</v>
      </c>
      <c r="M1131" s="39" t="e">
        <f>IF($E1131="",IF(INDEX(Mal!K$9:K$431,COUNTIF($E$108:$F1130,"")-COUNT($H$108:$H1130)+1,0)=M1130,"",INDEX(Mal!K$9:K$431,COUNTIF($E$108:$F1130,"")-COUNT($H$108:$H1130)+1,0)),"")</f>
        <v>#N/A</v>
      </c>
      <c r="N1131" s="39" t="e">
        <f>IF($E1131="",IF(INDEX(Mal!L$9:L$431,COUNTIF($E$108:$F1130,"")-COUNT($H$108:$H1130)+1,0)=N1130,"",INDEX(Mal!L$9:L$431,COUNTIF($E$108:$F1130,"")-COUNT($H$108:$H1130)+1,0)),"")</f>
        <v>#N/A</v>
      </c>
      <c r="O1131" s="39" t="e">
        <f>IF($E1131="",IF(INDEX(Mal!M$9:M$431,COUNTIF($E$108:$F1130,"")-COUNT($H$108:$H1130)+1,0)=O1130,"",INDEX(Mal!M$9:M$431,COUNTIF($E$108:$F1130,"")-COUNT($H$108:$H1130)+1,0)),"")</f>
        <v>#N/A</v>
      </c>
      <c r="P1131" s="39" t="e">
        <f>IF($E1131="",IF(INDEX(Mal!N$9:N$431,COUNTIF($E$108:$F1130,"")-COUNT($H$108:$H1130)+1,0)=P1130,"",INDEX(Mal!N$9:N$431,COUNTIF($E$108:$F1130,"")-COUNT($H$108:$H1130)+1,0)),"")</f>
        <v>#N/A</v>
      </c>
      <c r="Q1131" s="39" t="e">
        <f>IF($E1131="",IF(INDEX(Mal!O$9:O$431,COUNTIF($E$108:$F1130,"")-COUNT($H$108:$H1130)+1,0)=Q1130,"",INDEX(Mal!O$9:O$431,COUNTIF($E$108:$F1130,"")-COUNT($H$108:$H1130)+1,0)),"")</f>
        <v>#N/A</v>
      </c>
      <c r="R1131" s="39" t="e">
        <f>IF($E1131="",IF(INDEX(Mal!P$9:P$431,COUNTIF($E$108:$F1130,"")-COUNT($H$108:$H1130)+1,0)=R1130,"",INDEX(Mal!P$9:P$431,COUNTIF($E$108:$F1130,"")-COUNT($H$108:$H1130)+1,0)),"")</f>
        <v>#N/A</v>
      </c>
      <c r="S1131" s="39" t="e">
        <f>IF($E1131="",IF(INDEX(Mal!Q$9:Q$431,COUNTIF($E$108:$F1130,"")-COUNT($H$108:$H1130)+1,0)=S1130,"",INDEX(Mal!Q$9:Q$431,COUNTIF($E$108:$F1130,"")-COUNT($H$108:$H1130)+1,0)),"")</f>
        <v>#N/A</v>
      </c>
      <c r="T1131" s="39" t="e">
        <f>IF($E1131="",IF(INDEX(Mal!R$9:R$431,COUNTIF($E$108:$F1130,"")-COUNT($H$108:$H1130)+1,0)=T1130,"",INDEX(Mal!R$9:R$431,COUNTIF($E$108:$F1130,"")-COUNT($H$108:$H1130)+1,0)),"")</f>
        <v>#N/A</v>
      </c>
      <c r="U1131" s="39" t="e">
        <f>IF($E1131="",IF(INDEX(Mal!S$9:S$431,COUNTIF($E$108:$F1130,"")-COUNT($H$108:$H1130)+1,0)=U1130,"",INDEX(Mal!S$9:S$431,COUNTIF($E$108:$F1130,"")-COUNT($H$108:$H1130)+1,0)),"")</f>
        <v>#N/A</v>
      </c>
      <c r="V1131" s="39" t="e">
        <f t="shared" si="60"/>
        <v>#N/A</v>
      </c>
      <c r="W1131" s="39" t="e">
        <f>IF(IF(AND(E1131="",F1131=""),INDEX(Mal!I$9:I$431,(COUNT($H$108:$H1131)-COUNTIF($V$108:$V1131,"")),0),"")="","",IF(AND(E1131="",F1131=""),INDEX(Mal!I$9:I$431,(COUNT($H$108:$H1131)-COUNTIF($V$108:$V1131,"")),0),""))</f>
        <v>#N/A</v>
      </c>
      <c r="X1131" s="39" t="e">
        <f>IF($E1131="",IF(INDEX(Mal!J$9:J$431,COUNTIF($E$108:$F1130,"")-COUNT($H$108:$H1130)+1,0)=X1130,"",INDEX(Mal!J$9:J$431,COUNTIF($E$108:$F1130,"")-COUNT($H$108:$H1130)+1,0)),"")</f>
        <v>#N/A</v>
      </c>
      <c r="Y1131" s="39" t="e">
        <f>IF(AND(Y1130="",$H1131=$H1130),"",IF(VLOOKUP($H1131,Mal!$A$9:$T$431,20,0)='Sales Orders'!Y1130,"",VLOOKUP($H1131,Mal!$A$9:$T$431,20,0)))</f>
        <v>#N/A</v>
      </c>
      <c r="Z1131" s="39" t="e">
        <f t="shared" si="61"/>
        <v>#N/A</v>
      </c>
    </row>
    <row r="1132" spans="1:26">
      <c r="A1132" t="str">
        <f>IFERROR(IF(VLOOKUP(H1132,Mal!$A$9:$A$431,1,0),"","END"),"END")</f>
        <v>END</v>
      </c>
      <c r="B1132" s="39" t="e">
        <f>IF($E1132="",IF(INDEX(Mal!$D$9:$D$431,COUNTIF($E$108:$F1131,"")-COUNT($H$108:$H1131)+1,0)=B1131,"",INDEX(Mal!$D$9:$D$431,COUNTIF($E$108:$F1131,"")-COUNT($H$108:$H1131)+1,0)),"")</f>
        <v>#N/A</v>
      </c>
      <c r="C1132" s="39" t="e">
        <f t="shared" si="62"/>
        <v>#N/A</v>
      </c>
      <c r="D1132" s="39" t="e">
        <f>IF($E1132="",IF(INDEX(Mal!$F$9:$F$431,COUNTIF($E$108:$F1131,"")-COUNT($H$108:$H1131)+1,0)=D1131,"",INDEX(Mal!$F$9:$F$431,COUNTIF($E$108:$F1131,"")-COUNT($H$108:$H1131)+1,0)),"")</f>
        <v>#N/A</v>
      </c>
      <c r="E1132" s="39" t="e">
        <f>IF(AND(E1131="",$H1132=$H1131),"",IF(VLOOKUP(H1132,Mal!$A$9:$B$431,2,0)='Sales Orders'!E1131,"",VLOOKUP($H1132,Mal!$A$9:$B$431,2,0)))</f>
        <v>#N/A</v>
      </c>
      <c r="F1132" s="39" t="e">
        <f>IF($E1132="",IF(INDEX(Mal!$C$9:$C$431,COUNTIF($E$108:$F1131,"")-COUNT($H$108:$H1131)+1,0)=F1131,"",INDEX(Mal!$C$9:$C$431,COUNTIF($E$108:$F1131,"")-COUNT($H$108:$H1131)+1,0)),"")</f>
        <v>#N/A</v>
      </c>
      <c r="G1132" s="39" t="e">
        <f t="shared" si="63"/>
        <v>#N/A</v>
      </c>
      <c r="H1132" s="39">
        <f>IF(COUNTIF(Mal!$A$9:$A$431,'Sales Orders'!H1131)+COUNTIFS(Mal!$A$9:$A$431,H1131,Mal!$B$9:$B$431,"&lt;&gt;")+COUNTIFS(Mal!$A$9:$A$431,H1131,Mal!$C$9:$C$431,"&lt;&gt;")=COUNTIF('Sales Orders'!$H$108:H1131,'Sales Orders'!H1131),'Sales Orders'!H1131+1,'Sales Orders'!H1131)</f>
        <v>2</v>
      </c>
      <c r="I1132" s="39" t="e">
        <f>IF(E1132="","",IF(Mal!$C$5="","",Mal!$C$5))</f>
        <v>#N/A</v>
      </c>
      <c r="J1132" s="39" t="e">
        <f>IF(AND(J1131="",$H1132=$H1131),"",IF(VLOOKUP($H1132,Mal!$A$9:$H$431,7,0)='Sales Orders'!J1131,"",VLOOKUP($H1132,Mal!$A$9:$H$431,7,0)))</f>
        <v>#N/A</v>
      </c>
      <c r="K1132" s="39" t="e">
        <f>IF(AND(K1131="",$H1132=$H1131),"",IF(VLOOKUP($H1132,Mal!$A$9:$H$431,8,0)='Sales Orders'!K1131,"",VLOOKUP($H1132,Mal!$A$9:$H$431,8,0)))</f>
        <v>#N/A</v>
      </c>
      <c r="L1132" s="39" t="e">
        <f>IF(E1132="","",IF(Mal!$C$6="","",Mal!$C$6))</f>
        <v>#N/A</v>
      </c>
      <c r="M1132" s="39" t="e">
        <f>IF($E1132="",IF(INDEX(Mal!K$9:K$431,COUNTIF($E$108:$F1131,"")-COUNT($H$108:$H1131)+1,0)=M1131,"",INDEX(Mal!K$9:K$431,COUNTIF($E$108:$F1131,"")-COUNT($H$108:$H1131)+1,0)),"")</f>
        <v>#N/A</v>
      </c>
      <c r="N1132" s="39" t="e">
        <f>IF($E1132="",IF(INDEX(Mal!L$9:L$431,COUNTIF($E$108:$F1131,"")-COUNT($H$108:$H1131)+1,0)=N1131,"",INDEX(Mal!L$9:L$431,COUNTIF($E$108:$F1131,"")-COUNT($H$108:$H1131)+1,0)),"")</f>
        <v>#N/A</v>
      </c>
      <c r="O1132" s="39" t="e">
        <f>IF($E1132="",IF(INDEX(Mal!M$9:M$431,COUNTIF($E$108:$F1131,"")-COUNT($H$108:$H1131)+1,0)=O1131,"",INDEX(Mal!M$9:M$431,COUNTIF($E$108:$F1131,"")-COUNT($H$108:$H1131)+1,0)),"")</f>
        <v>#N/A</v>
      </c>
      <c r="P1132" s="39" t="e">
        <f>IF($E1132="",IF(INDEX(Mal!N$9:N$431,COUNTIF($E$108:$F1131,"")-COUNT($H$108:$H1131)+1,0)=P1131,"",INDEX(Mal!N$9:N$431,COUNTIF($E$108:$F1131,"")-COUNT($H$108:$H1131)+1,0)),"")</f>
        <v>#N/A</v>
      </c>
      <c r="Q1132" s="39" t="e">
        <f>IF($E1132="",IF(INDEX(Mal!O$9:O$431,COUNTIF($E$108:$F1131,"")-COUNT($H$108:$H1131)+1,0)=Q1131,"",INDEX(Mal!O$9:O$431,COUNTIF($E$108:$F1131,"")-COUNT($H$108:$H1131)+1,0)),"")</f>
        <v>#N/A</v>
      </c>
      <c r="R1132" s="39" t="e">
        <f>IF($E1132="",IF(INDEX(Mal!P$9:P$431,COUNTIF($E$108:$F1131,"")-COUNT($H$108:$H1131)+1,0)=R1131,"",INDEX(Mal!P$9:P$431,COUNTIF($E$108:$F1131,"")-COUNT($H$108:$H1131)+1,0)),"")</f>
        <v>#N/A</v>
      </c>
      <c r="S1132" s="39" t="e">
        <f>IF($E1132="",IF(INDEX(Mal!Q$9:Q$431,COUNTIF($E$108:$F1131,"")-COUNT($H$108:$H1131)+1,0)=S1131,"",INDEX(Mal!Q$9:Q$431,COUNTIF($E$108:$F1131,"")-COUNT($H$108:$H1131)+1,0)),"")</f>
        <v>#N/A</v>
      </c>
      <c r="T1132" s="39" t="e">
        <f>IF($E1132="",IF(INDEX(Mal!R$9:R$431,COUNTIF($E$108:$F1131,"")-COUNT($H$108:$H1131)+1,0)=T1131,"",INDEX(Mal!R$9:R$431,COUNTIF($E$108:$F1131,"")-COUNT($H$108:$H1131)+1,0)),"")</f>
        <v>#N/A</v>
      </c>
      <c r="U1132" s="39" t="e">
        <f>IF($E1132="",IF(INDEX(Mal!S$9:S$431,COUNTIF($E$108:$F1131,"")-COUNT($H$108:$H1131)+1,0)=U1131,"",INDEX(Mal!S$9:S$431,COUNTIF($E$108:$F1131,"")-COUNT($H$108:$H1131)+1,0)),"")</f>
        <v>#N/A</v>
      </c>
      <c r="V1132" s="39" t="e">
        <f t="shared" si="60"/>
        <v>#N/A</v>
      </c>
      <c r="W1132" s="39" t="e">
        <f>IF(IF(AND(E1132="",F1132=""),INDEX(Mal!I$9:I$431,(COUNT($H$108:$H1132)-COUNTIF($V$108:$V1132,"")),0),"")="","",IF(AND(E1132="",F1132=""),INDEX(Mal!I$9:I$431,(COUNT($H$108:$H1132)-COUNTIF($V$108:$V1132,"")),0),""))</f>
        <v>#N/A</v>
      </c>
      <c r="X1132" s="39" t="e">
        <f>IF($E1132="",IF(INDEX(Mal!J$9:J$431,COUNTIF($E$108:$F1131,"")-COUNT($H$108:$H1131)+1,0)=X1131,"",INDEX(Mal!J$9:J$431,COUNTIF($E$108:$F1131,"")-COUNT($H$108:$H1131)+1,0)),"")</f>
        <v>#N/A</v>
      </c>
      <c r="Y1132" s="39" t="e">
        <f>IF(AND(Y1131="",$H1132=$H1131),"",IF(VLOOKUP($H1132,Mal!$A$9:$T$431,20,0)='Sales Orders'!Y1131,"",VLOOKUP($H1132,Mal!$A$9:$T$431,20,0)))</f>
        <v>#N/A</v>
      </c>
      <c r="Z1132" s="39" t="e">
        <f t="shared" si="61"/>
        <v>#N/A</v>
      </c>
    </row>
    <row r="1133" spans="1:26">
      <c r="A1133" t="str">
        <f>IFERROR(IF(VLOOKUP(H1133,Mal!$A$9:$A$431,1,0),"","END"),"END")</f>
        <v>END</v>
      </c>
      <c r="B1133" s="39" t="e">
        <f>IF($E1133="",IF(INDEX(Mal!$D$9:$D$431,COUNTIF($E$108:$F1132,"")-COUNT($H$108:$H1132)+1,0)=B1132,"",INDEX(Mal!$D$9:$D$431,COUNTIF($E$108:$F1132,"")-COUNT($H$108:$H1132)+1,0)),"")</f>
        <v>#N/A</v>
      </c>
      <c r="C1133" s="39" t="e">
        <f t="shared" si="62"/>
        <v>#N/A</v>
      </c>
      <c r="D1133" s="39" t="e">
        <f>IF($E1133="",IF(INDEX(Mal!$F$9:$F$431,COUNTIF($E$108:$F1132,"")-COUNT($H$108:$H1132)+1,0)=D1132,"",INDEX(Mal!$F$9:$F$431,COUNTIF($E$108:$F1132,"")-COUNT($H$108:$H1132)+1,0)),"")</f>
        <v>#N/A</v>
      </c>
      <c r="E1133" s="39" t="e">
        <f>IF(AND(E1132="",$H1133=$H1132),"",IF(VLOOKUP(H1133,Mal!$A$9:$B$431,2,0)='Sales Orders'!E1132,"",VLOOKUP($H1133,Mal!$A$9:$B$431,2,0)))</f>
        <v>#N/A</v>
      </c>
      <c r="F1133" s="39" t="e">
        <f>IF($E1133="",IF(INDEX(Mal!$C$9:$C$431,COUNTIF($E$108:$F1132,"")-COUNT($H$108:$H1132)+1,0)=F1132,"",INDEX(Mal!$C$9:$C$431,COUNTIF($E$108:$F1132,"")-COUNT($H$108:$H1132)+1,0)),"")</f>
        <v>#N/A</v>
      </c>
      <c r="G1133" s="39" t="e">
        <f t="shared" si="63"/>
        <v>#N/A</v>
      </c>
      <c r="H1133" s="39">
        <f>IF(COUNTIF(Mal!$A$9:$A$431,'Sales Orders'!H1132)+COUNTIFS(Mal!$A$9:$A$431,H1132,Mal!$B$9:$B$431,"&lt;&gt;")+COUNTIFS(Mal!$A$9:$A$431,H1132,Mal!$C$9:$C$431,"&lt;&gt;")=COUNTIF('Sales Orders'!$H$108:H1132,'Sales Orders'!H1132),'Sales Orders'!H1132+1,'Sales Orders'!H1132)</f>
        <v>2</v>
      </c>
      <c r="I1133" s="39" t="e">
        <f>IF(E1133="","",IF(Mal!$C$5="","",Mal!$C$5))</f>
        <v>#N/A</v>
      </c>
      <c r="J1133" s="39" t="e">
        <f>IF(AND(J1132="",$H1133=$H1132),"",IF(VLOOKUP($H1133,Mal!$A$9:$H$431,7,0)='Sales Orders'!J1132,"",VLOOKUP($H1133,Mal!$A$9:$H$431,7,0)))</f>
        <v>#N/A</v>
      </c>
      <c r="K1133" s="39" t="e">
        <f>IF(AND(K1132="",$H1133=$H1132),"",IF(VLOOKUP($H1133,Mal!$A$9:$H$431,8,0)='Sales Orders'!K1132,"",VLOOKUP($H1133,Mal!$A$9:$H$431,8,0)))</f>
        <v>#N/A</v>
      </c>
      <c r="L1133" s="39" t="e">
        <f>IF(E1133="","",IF(Mal!$C$6="","",Mal!$C$6))</f>
        <v>#N/A</v>
      </c>
      <c r="M1133" s="39" t="e">
        <f>IF($E1133="",IF(INDEX(Mal!K$9:K$431,COUNTIF($E$108:$F1132,"")-COUNT($H$108:$H1132)+1,0)=M1132,"",INDEX(Mal!K$9:K$431,COUNTIF($E$108:$F1132,"")-COUNT($H$108:$H1132)+1,0)),"")</f>
        <v>#N/A</v>
      </c>
      <c r="N1133" s="39" t="e">
        <f>IF($E1133="",IF(INDEX(Mal!L$9:L$431,COUNTIF($E$108:$F1132,"")-COUNT($H$108:$H1132)+1,0)=N1132,"",INDEX(Mal!L$9:L$431,COUNTIF($E$108:$F1132,"")-COUNT($H$108:$H1132)+1,0)),"")</f>
        <v>#N/A</v>
      </c>
      <c r="O1133" s="39" t="e">
        <f>IF($E1133="",IF(INDEX(Mal!M$9:M$431,COUNTIF($E$108:$F1132,"")-COUNT($H$108:$H1132)+1,0)=O1132,"",INDEX(Mal!M$9:M$431,COUNTIF($E$108:$F1132,"")-COUNT($H$108:$H1132)+1,0)),"")</f>
        <v>#N/A</v>
      </c>
      <c r="P1133" s="39" t="e">
        <f>IF($E1133="",IF(INDEX(Mal!N$9:N$431,COUNTIF($E$108:$F1132,"")-COUNT($H$108:$H1132)+1,0)=P1132,"",INDEX(Mal!N$9:N$431,COUNTIF($E$108:$F1132,"")-COUNT($H$108:$H1132)+1,0)),"")</f>
        <v>#N/A</v>
      </c>
      <c r="Q1133" s="39" t="e">
        <f>IF($E1133="",IF(INDEX(Mal!O$9:O$431,COUNTIF($E$108:$F1132,"")-COUNT($H$108:$H1132)+1,0)=Q1132,"",INDEX(Mal!O$9:O$431,COUNTIF($E$108:$F1132,"")-COUNT($H$108:$H1132)+1,0)),"")</f>
        <v>#N/A</v>
      </c>
      <c r="R1133" s="39" t="e">
        <f>IF($E1133="",IF(INDEX(Mal!P$9:P$431,COUNTIF($E$108:$F1132,"")-COUNT($H$108:$H1132)+1,0)=R1132,"",INDEX(Mal!P$9:P$431,COUNTIF($E$108:$F1132,"")-COUNT($H$108:$H1132)+1,0)),"")</f>
        <v>#N/A</v>
      </c>
      <c r="S1133" s="39" t="e">
        <f>IF($E1133="",IF(INDEX(Mal!Q$9:Q$431,COUNTIF($E$108:$F1132,"")-COUNT($H$108:$H1132)+1,0)=S1132,"",INDEX(Mal!Q$9:Q$431,COUNTIF($E$108:$F1132,"")-COUNT($H$108:$H1132)+1,0)),"")</f>
        <v>#N/A</v>
      </c>
      <c r="T1133" s="39" t="e">
        <f>IF($E1133="",IF(INDEX(Mal!R$9:R$431,COUNTIF($E$108:$F1132,"")-COUNT($H$108:$H1132)+1,0)=T1132,"",INDEX(Mal!R$9:R$431,COUNTIF($E$108:$F1132,"")-COUNT($H$108:$H1132)+1,0)),"")</f>
        <v>#N/A</v>
      </c>
      <c r="U1133" s="39" t="e">
        <f>IF($E1133="",IF(INDEX(Mal!S$9:S$431,COUNTIF($E$108:$F1132,"")-COUNT($H$108:$H1132)+1,0)=U1132,"",INDEX(Mal!S$9:S$431,COUNTIF($E$108:$F1132,"")-COUNT($H$108:$H1132)+1,0)),"")</f>
        <v>#N/A</v>
      </c>
      <c r="V1133" s="39" t="e">
        <f t="shared" ref="V1133:V1196" si="64">IF(E1133="",IF(F1133="",IF(F1132="",V1132+1,1),""),"")</f>
        <v>#N/A</v>
      </c>
      <c r="W1133" s="39" t="e">
        <f>IF(IF(AND(E1133="",F1133=""),INDEX(Mal!I$9:I$431,(COUNT($H$108:$H1133)-COUNTIF($V$108:$V1133,"")),0),"")="","",IF(AND(E1133="",F1133=""),INDEX(Mal!I$9:I$431,(COUNT($H$108:$H1133)-COUNTIF($V$108:$V1133,"")),0),""))</f>
        <v>#N/A</v>
      </c>
      <c r="X1133" s="39" t="e">
        <f>IF($E1133="",IF(INDEX(Mal!J$9:J$431,COUNTIF($E$108:$F1132,"")-COUNT($H$108:$H1132)+1,0)=X1132,"",INDEX(Mal!J$9:J$431,COUNTIF($E$108:$F1132,"")-COUNT($H$108:$H1132)+1,0)),"")</f>
        <v>#N/A</v>
      </c>
      <c r="Y1133" s="39" t="e">
        <f>IF(AND(Y1132="",$H1133=$H1132),"",IF(VLOOKUP($H1133,Mal!$A$9:$T$431,20,0)='Sales Orders'!Y1132,"",VLOOKUP($H1133,Mal!$A$9:$T$431,20,0)))</f>
        <v>#N/A</v>
      </c>
      <c r="Z1133" s="39" t="e">
        <f t="shared" ref="Z1133:Z1196" si="65">IF(F1133="","",IF(D1133="",0,1))</f>
        <v>#N/A</v>
      </c>
    </row>
    <row r="1134" spans="1:26">
      <c r="A1134" t="str">
        <f>IFERROR(IF(VLOOKUP(H1134,Mal!$A$9:$A$431,1,0),"","END"),"END")</f>
        <v>END</v>
      </c>
      <c r="B1134" s="39" t="e">
        <f>IF($E1134="",IF(INDEX(Mal!$D$9:$D$431,COUNTIF($E$108:$F1133,"")-COUNT($H$108:$H1133)+1,0)=B1133,"",INDEX(Mal!$D$9:$D$431,COUNTIF($E$108:$F1133,"")-COUNT($H$108:$H1133)+1,0)),"")</f>
        <v>#N/A</v>
      </c>
      <c r="C1134" s="39" t="e">
        <f t="shared" ref="C1134:C1197" si="66">D1134</f>
        <v>#N/A</v>
      </c>
      <c r="D1134" s="39" t="e">
        <f>IF($E1134="",IF(INDEX(Mal!$F$9:$F$431,COUNTIF($E$108:$F1133,"")-COUNT($H$108:$H1133)+1,0)=D1133,"",INDEX(Mal!$F$9:$F$431,COUNTIF($E$108:$F1133,"")-COUNT($H$108:$H1133)+1,0)),"")</f>
        <v>#N/A</v>
      </c>
      <c r="E1134" s="39" t="e">
        <f>IF(AND(E1133="",$H1134=$H1133),"",IF(VLOOKUP(H1134,Mal!$A$9:$B$431,2,0)='Sales Orders'!E1133,"",VLOOKUP($H1134,Mal!$A$9:$B$431,2,0)))</f>
        <v>#N/A</v>
      </c>
      <c r="F1134" s="39" t="e">
        <f>IF($E1134="",IF(INDEX(Mal!$C$9:$C$431,COUNTIF($E$108:$F1133,"")-COUNT($H$108:$H1133)+1,0)=F1133,"",INDEX(Mal!$C$9:$C$431,COUNTIF($E$108:$F1133,"")-COUNT($H$108:$H1133)+1,0)),"")</f>
        <v>#N/A</v>
      </c>
      <c r="G1134" s="39" t="e">
        <f t="shared" ref="G1134:G1197" si="67">IF(H1134=H1133,IF(F1134="",G1133,G1133+1),0)</f>
        <v>#N/A</v>
      </c>
      <c r="H1134" s="39">
        <f>IF(COUNTIF(Mal!$A$9:$A$431,'Sales Orders'!H1133)+COUNTIFS(Mal!$A$9:$A$431,H1133,Mal!$B$9:$B$431,"&lt;&gt;")+COUNTIFS(Mal!$A$9:$A$431,H1133,Mal!$C$9:$C$431,"&lt;&gt;")=COUNTIF('Sales Orders'!$H$108:H1133,'Sales Orders'!H1133),'Sales Orders'!H1133+1,'Sales Orders'!H1133)</f>
        <v>2</v>
      </c>
      <c r="I1134" s="39" t="e">
        <f>IF(E1134="","",IF(Mal!$C$5="","",Mal!$C$5))</f>
        <v>#N/A</v>
      </c>
      <c r="J1134" s="39" t="e">
        <f>IF(AND(J1133="",$H1134=$H1133),"",IF(VLOOKUP($H1134,Mal!$A$9:$H$431,7,0)='Sales Orders'!J1133,"",VLOOKUP($H1134,Mal!$A$9:$H$431,7,0)))</f>
        <v>#N/A</v>
      </c>
      <c r="K1134" s="39" t="e">
        <f>IF(AND(K1133="",$H1134=$H1133),"",IF(VLOOKUP($H1134,Mal!$A$9:$H$431,8,0)='Sales Orders'!K1133,"",VLOOKUP($H1134,Mal!$A$9:$H$431,8,0)))</f>
        <v>#N/A</v>
      </c>
      <c r="L1134" s="39" t="e">
        <f>IF(E1134="","",IF(Mal!$C$6="","",Mal!$C$6))</f>
        <v>#N/A</v>
      </c>
      <c r="M1134" s="39" t="e">
        <f>IF($E1134="",IF(INDEX(Mal!K$9:K$431,COUNTIF($E$108:$F1133,"")-COUNT($H$108:$H1133)+1,0)=M1133,"",INDEX(Mal!K$9:K$431,COUNTIF($E$108:$F1133,"")-COUNT($H$108:$H1133)+1,0)),"")</f>
        <v>#N/A</v>
      </c>
      <c r="N1134" s="39" t="e">
        <f>IF($E1134="",IF(INDEX(Mal!L$9:L$431,COUNTIF($E$108:$F1133,"")-COUNT($H$108:$H1133)+1,0)=N1133,"",INDEX(Mal!L$9:L$431,COUNTIF($E$108:$F1133,"")-COUNT($H$108:$H1133)+1,0)),"")</f>
        <v>#N/A</v>
      </c>
      <c r="O1134" s="39" t="e">
        <f>IF($E1134="",IF(INDEX(Mal!M$9:M$431,COUNTIF($E$108:$F1133,"")-COUNT($H$108:$H1133)+1,0)=O1133,"",INDEX(Mal!M$9:M$431,COUNTIF($E$108:$F1133,"")-COUNT($H$108:$H1133)+1,0)),"")</f>
        <v>#N/A</v>
      </c>
      <c r="P1134" s="39" t="e">
        <f>IF($E1134="",IF(INDEX(Mal!N$9:N$431,COUNTIF($E$108:$F1133,"")-COUNT($H$108:$H1133)+1,0)=P1133,"",INDEX(Mal!N$9:N$431,COUNTIF($E$108:$F1133,"")-COUNT($H$108:$H1133)+1,0)),"")</f>
        <v>#N/A</v>
      </c>
      <c r="Q1134" s="39" t="e">
        <f>IF($E1134="",IF(INDEX(Mal!O$9:O$431,COUNTIF($E$108:$F1133,"")-COUNT($H$108:$H1133)+1,0)=Q1133,"",INDEX(Mal!O$9:O$431,COUNTIF($E$108:$F1133,"")-COUNT($H$108:$H1133)+1,0)),"")</f>
        <v>#N/A</v>
      </c>
      <c r="R1134" s="39" t="e">
        <f>IF($E1134="",IF(INDEX(Mal!P$9:P$431,COUNTIF($E$108:$F1133,"")-COUNT($H$108:$H1133)+1,0)=R1133,"",INDEX(Mal!P$9:P$431,COUNTIF($E$108:$F1133,"")-COUNT($H$108:$H1133)+1,0)),"")</f>
        <v>#N/A</v>
      </c>
      <c r="S1134" s="39" t="e">
        <f>IF($E1134="",IF(INDEX(Mal!Q$9:Q$431,COUNTIF($E$108:$F1133,"")-COUNT($H$108:$H1133)+1,0)=S1133,"",INDEX(Mal!Q$9:Q$431,COUNTIF($E$108:$F1133,"")-COUNT($H$108:$H1133)+1,0)),"")</f>
        <v>#N/A</v>
      </c>
      <c r="T1134" s="39" t="e">
        <f>IF($E1134="",IF(INDEX(Mal!R$9:R$431,COUNTIF($E$108:$F1133,"")-COUNT($H$108:$H1133)+1,0)=T1133,"",INDEX(Mal!R$9:R$431,COUNTIF($E$108:$F1133,"")-COUNT($H$108:$H1133)+1,0)),"")</f>
        <v>#N/A</v>
      </c>
      <c r="U1134" s="39" t="e">
        <f>IF($E1134="",IF(INDEX(Mal!S$9:S$431,COUNTIF($E$108:$F1133,"")-COUNT($H$108:$H1133)+1,0)=U1133,"",INDEX(Mal!S$9:S$431,COUNTIF($E$108:$F1133,"")-COUNT($H$108:$H1133)+1,0)),"")</f>
        <v>#N/A</v>
      </c>
      <c r="V1134" s="39" t="e">
        <f t="shared" si="64"/>
        <v>#N/A</v>
      </c>
      <c r="W1134" s="39" t="e">
        <f>IF(IF(AND(E1134="",F1134=""),INDEX(Mal!I$9:I$431,(COUNT($H$108:$H1134)-COUNTIF($V$108:$V1134,"")),0),"")="","",IF(AND(E1134="",F1134=""),INDEX(Mal!I$9:I$431,(COUNT($H$108:$H1134)-COUNTIF($V$108:$V1134,"")),0),""))</f>
        <v>#N/A</v>
      </c>
      <c r="X1134" s="39" t="e">
        <f>IF($E1134="",IF(INDEX(Mal!J$9:J$431,COUNTIF($E$108:$F1133,"")-COUNT($H$108:$H1133)+1,0)=X1133,"",INDEX(Mal!J$9:J$431,COUNTIF($E$108:$F1133,"")-COUNT($H$108:$H1133)+1,0)),"")</f>
        <v>#N/A</v>
      </c>
      <c r="Y1134" s="39" t="e">
        <f>IF(AND(Y1133="",$H1134=$H1133),"",IF(VLOOKUP($H1134,Mal!$A$9:$T$431,20,0)='Sales Orders'!Y1133,"",VLOOKUP($H1134,Mal!$A$9:$T$431,20,0)))</f>
        <v>#N/A</v>
      </c>
      <c r="Z1134" s="39" t="e">
        <f t="shared" si="65"/>
        <v>#N/A</v>
      </c>
    </row>
    <row r="1135" spans="1:26">
      <c r="A1135" t="str">
        <f>IFERROR(IF(VLOOKUP(H1135,Mal!$A$9:$A$431,1,0),"","END"),"END")</f>
        <v>END</v>
      </c>
      <c r="B1135" s="39" t="e">
        <f>IF($E1135="",IF(INDEX(Mal!$D$9:$D$431,COUNTIF($E$108:$F1134,"")-COUNT($H$108:$H1134)+1,0)=B1134,"",INDEX(Mal!$D$9:$D$431,COUNTIF($E$108:$F1134,"")-COUNT($H$108:$H1134)+1,0)),"")</f>
        <v>#N/A</v>
      </c>
      <c r="C1135" s="39" t="e">
        <f t="shared" si="66"/>
        <v>#N/A</v>
      </c>
      <c r="D1135" s="39" t="e">
        <f>IF($E1135="",IF(INDEX(Mal!$F$9:$F$431,COUNTIF($E$108:$F1134,"")-COUNT($H$108:$H1134)+1,0)=D1134,"",INDEX(Mal!$F$9:$F$431,COUNTIF($E$108:$F1134,"")-COUNT($H$108:$H1134)+1,0)),"")</f>
        <v>#N/A</v>
      </c>
      <c r="E1135" s="39" t="e">
        <f>IF(AND(E1134="",$H1135=$H1134),"",IF(VLOOKUP(H1135,Mal!$A$9:$B$431,2,0)='Sales Orders'!E1134,"",VLOOKUP($H1135,Mal!$A$9:$B$431,2,0)))</f>
        <v>#N/A</v>
      </c>
      <c r="F1135" s="39" t="e">
        <f>IF($E1135="",IF(INDEX(Mal!$C$9:$C$431,COUNTIF($E$108:$F1134,"")-COUNT($H$108:$H1134)+1,0)=F1134,"",INDEX(Mal!$C$9:$C$431,COUNTIF($E$108:$F1134,"")-COUNT($H$108:$H1134)+1,0)),"")</f>
        <v>#N/A</v>
      </c>
      <c r="G1135" s="39" t="e">
        <f t="shared" si="67"/>
        <v>#N/A</v>
      </c>
      <c r="H1135" s="39">
        <f>IF(COUNTIF(Mal!$A$9:$A$431,'Sales Orders'!H1134)+COUNTIFS(Mal!$A$9:$A$431,H1134,Mal!$B$9:$B$431,"&lt;&gt;")+COUNTIFS(Mal!$A$9:$A$431,H1134,Mal!$C$9:$C$431,"&lt;&gt;")=COUNTIF('Sales Orders'!$H$108:H1134,'Sales Orders'!H1134),'Sales Orders'!H1134+1,'Sales Orders'!H1134)</f>
        <v>2</v>
      </c>
      <c r="I1135" s="39" t="e">
        <f>IF(E1135="","",IF(Mal!$C$5="","",Mal!$C$5))</f>
        <v>#N/A</v>
      </c>
      <c r="J1135" s="39" t="e">
        <f>IF(AND(J1134="",$H1135=$H1134),"",IF(VLOOKUP($H1135,Mal!$A$9:$H$431,7,0)='Sales Orders'!J1134,"",VLOOKUP($H1135,Mal!$A$9:$H$431,7,0)))</f>
        <v>#N/A</v>
      </c>
      <c r="K1135" s="39" t="e">
        <f>IF(AND(K1134="",$H1135=$H1134),"",IF(VLOOKUP($H1135,Mal!$A$9:$H$431,8,0)='Sales Orders'!K1134,"",VLOOKUP($H1135,Mal!$A$9:$H$431,8,0)))</f>
        <v>#N/A</v>
      </c>
      <c r="L1135" s="39" t="e">
        <f>IF(E1135="","",IF(Mal!$C$6="","",Mal!$C$6))</f>
        <v>#N/A</v>
      </c>
      <c r="M1135" s="39" t="e">
        <f>IF($E1135="",IF(INDEX(Mal!K$9:K$431,COUNTIF($E$108:$F1134,"")-COUNT($H$108:$H1134)+1,0)=M1134,"",INDEX(Mal!K$9:K$431,COUNTIF($E$108:$F1134,"")-COUNT($H$108:$H1134)+1,0)),"")</f>
        <v>#N/A</v>
      </c>
      <c r="N1135" s="39" t="e">
        <f>IF($E1135="",IF(INDEX(Mal!L$9:L$431,COUNTIF($E$108:$F1134,"")-COUNT($H$108:$H1134)+1,0)=N1134,"",INDEX(Mal!L$9:L$431,COUNTIF($E$108:$F1134,"")-COUNT($H$108:$H1134)+1,0)),"")</f>
        <v>#N/A</v>
      </c>
      <c r="O1135" s="39" t="e">
        <f>IF($E1135="",IF(INDEX(Mal!M$9:M$431,COUNTIF($E$108:$F1134,"")-COUNT($H$108:$H1134)+1,0)=O1134,"",INDEX(Mal!M$9:M$431,COUNTIF($E$108:$F1134,"")-COUNT($H$108:$H1134)+1,0)),"")</f>
        <v>#N/A</v>
      </c>
      <c r="P1135" s="39" t="e">
        <f>IF($E1135="",IF(INDEX(Mal!N$9:N$431,COUNTIF($E$108:$F1134,"")-COUNT($H$108:$H1134)+1,0)=P1134,"",INDEX(Mal!N$9:N$431,COUNTIF($E$108:$F1134,"")-COUNT($H$108:$H1134)+1,0)),"")</f>
        <v>#N/A</v>
      </c>
      <c r="Q1135" s="39" t="e">
        <f>IF($E1135="",IF(INDEX(Mal!O$9:O$431,COUNTIF($E$108:$F1134,"")-COUNT($H$108:$H1134)+1,0)=Q1134,"",INDEX(Mal!O$9:O$431,COUNTIF($E$108:$F1134,"")-COUNT($H$108:$H1134)+1,0)),"")</f>
        <v>#N/A</v>
      </c>
      <c r="R1135" s="39" t="e">
        <f>IF($E1135="",IF(INDEX(Mal!P$9:P$431,COUNTIF($E$108:$F1134,"")-COUNT($H$108:$H1134)+1,0)=R1134,"",INDEX(Mal!P$9:P$431,COUNTIF($E$108:$F1134,"")-COUNT($H$108:$H1134)+1,0)),"")</f>
        <v>#N/A</v>
      </c>
      <c r="S1135" s="39" t="e">
        <f>IF($E1135="",IF(INDEX(Mal!Q$9:Q$431,COUNTIF($E$108:$F1134,"")-COUNT($H$108:$H1134)+1,0)=S1134,"",INDEX(Mal!Q$9:Q$431,COUNTIF($E$108:$F1134,"")-COUNT($H$108:$H1134)+1,0)),"")</f>
        <v>#N/A</v>
      </c>
      <c r="T1135" s="39" t="e">
        <f>IF($E1135="",IF(INDEX(Mal!R$9:R$431,COUNTIF($E$108:$F1134,"")-COUNT($H$108:$H1134)+1,0)=T1134,"",INDEX(Mal!R$9:R$431,COUNTIF($E$108:$F1134,"")-COUNT($H$108:$H1134)+1,0)),"")</f>
        <v>#N/A</v>
      </c>
      <c r="U1135" s="39" t="e">
        <f>IF($E1135="",IF(INDEX(Mal!S$9:S$431,COUNTIF($E$108:$F1134,"")-COUNT($H$108:$H1134)+1,0)=U1134,"",INDEX(Mal!S$9:S$431,COUNTIF($E$108:$F1134,"")-COUNT($H$108:$H1134)+1,0)),"")</f>
        <v>#N/A</v>
      </c>
      <c r="V1135" s="39" t="e">
        <f t="shared" si="64"/>
        <v>#N/A</v>
      </c>
      <c r="W1135" s="39" t="e">
        <f>IF(IF(AND(E1135="",F1135=""),INDEX(Mal!I$9:I$431,(COUNT($H$108:$H1135)-COUNTIF($V$108:$V1135,"")),0),"")="","",IF(AND(E1135="",F1135=""),INDEX(Mal!I$9:I$431,(COUNT($H$108:$H1135)-COUNTIF($V$108:$V1135,"")),0),""))</f>
        <v>#N/A</v>
      </c>
      <c r="X1135" s="39" t="e">
        <f>IF($E1135="",IF(INDEX(Mal!J$9:J$431,COUNTIF($E$108:$F1134,"")-COUNT($H$108:$H1134)+1,0)=X1134,"",INDEX(Mal!J$9:J$431,COUNTIF($E$108:$F1134,"")-COUNT($H$108:$H1134)+1,0)),"")</f>
        <v>#N/A</v>
      </c>
      <c r="Y1135" s="39" t="e">
        <f>IF(AND(Y1134="",$H1135=$H1134),"",IF(VLOOKUP($H1135,Mal!$A$9:$T$431,20,0)='Sales Orders'!Y1134,"",VLOOKUP($H1135,Mal!$A$9:$T$431,20,0)))</f>
        <v>#N/A</v>
      </c>
      <c r="Z1135" s="39" t="e">
        <f t="shared" si="65"/>
        <v>#N/A</v>
      </c>
    </row>
    <row r="1136" spans="1:26">
      <c r="A1136" t="str">
        <f>IFERROR(IF(VLOOKUP(H1136,Mal!$A$9:$A$431,1,0),"","END"),"END")</f>
        <v>END</v>
      </c>
      <c r="B1136" s="39" t="e">
        <f>IF($E1136="",IF(INDEX(Mal!$D$9:$D$431,COUNTIF($E$108:$F1135,"")-COUNT($H$108:$H1135)+1,0)=B1135,"",INDEX(Mal!$D$9:$D$431,COUNTIF($E$108:$F1135,"")-COUNT($H$108:$H1135)+1,0)),"")</f>
        <v>#N/A</v>
      </c>
      <c r="C1136" s="39" t="e">
        <f t="shared" si="66"/>
        <v>#N/A</v>
      </c>
      <c r="D1136" s="39" t="e">
        <f>IF($E1136="",IF(INDEX(Mal!$F$9:$F$431,COUNTIF($E$108:$F1135,"")-COUNT($H$108:$H1135)+1,0)=D1135,"",INDEX(Mal!$F$9:$F$431,COUNTIF($E$108:$F1135,"")-COUNT($H$108:$H1135)+1,0)),"")</f>
        <v>#N/A</v>
      </c>
      <c r="E1136" s="39" t="e">
        <f>IF(AND(E1135="",$H1136=$H1135),"",IF(VLOOKUP(H1136,Mal!$A$9:$B$431,2,0)='Sales Orders'!E1135,"",VLOOKUP($H1136,Mal!$A$9:$B$431,2,0)))</f>
        <v>#N/A</v>
      </c>
      <c r="F1136" s="39" t="e">
        <f>IF($E1136="",IF(INDEX(Mal!$C$9:$C$431,COUNTIF($E$108:$F1135,"")-COUNT($H$108:$H1135)+1,0)=F1135,"",INDEX(Mal!$C$9:$C$431,COUNTIF($E$108:$F1135,"")-COUNT($H$108:$H1135)+1,0)),"")</f>
        <v>#N/A</v>
      </c>
      <c r="G1136" s="39" t="e">
        <f t="shared" si="67"/>
        <v>#N/A</v>
      </c>
      <c r="H1136" s="39">
        <f>IF(COUNTIF(Mal!$A$9:$A$431,'Sales Orders'!H1135)+COUNTIFS(Mal!$A$9:$A$431,H1135,Mal!$B$9:$B$431,"&lt;&gt;")+COUNTIFS(Mal!$A$9:$A$431,H1135,Mal!$C$9:$C$431,"&lt;&gt;")=COUNTIF('Sales Orders'!$H$108:H1135,'Sales Orders'!H1135),'Sales Orders'!H1135+1,'Sales Orders'!H1135)</f>
        <v>2</v>
      </c>
      <c r="I1136" s="39" t="e">
        <f>IF(E1136="","",IF(Mal!$C$5="","",Mal!$C$5))</f>
        <v>#N/A</v>
      </c>
      <c r="J1136" s="39" t="e">
        <f>IF(AND(J1135="",$H1136=$H1135),"",IF(VLOOKUP($H1136,Mal!$A$9:$H$431,7,0)='Sales Orders'!J1135,"",VLOOKUP($H1136,Mal!$A$9:$H$431,7,0)))</f>
        <v>#N/A</v>
      </c>
      <c r="K1136" s="39" t="e">
        <f>IF(AND(K1135="",$H1136=$H1135),"",IF(VLOOKUP($H1136,Mal!$A$9:$H$431,8,0)='Sales Orders'!K1135,"",VLOOKUP($H1136,Mal!$A$9:$H$431,8,0)))</f>
        <v>#N/A</v>
      </c>
      <c r="L1136" s="39" t="e">
        <f>IF(E1136="","",IF(Mal!$C$6="","",Mal!$C$6))</f>
        <v>#N/A</v>
      </c>
      <c r="M1136" s="39" t="e">
        <f>IF($E1136="",IF(INDEX(Mal!K$9:K$431,COUNTIF($E$108:$F1135,"")-COUNT($H$108:$H1135)+1,0)=M1135,"",INDEX(Mal!K$9:K$431,COUNTIF($E$108:$F1135,"")-COUNT($H$108:$H1135)+1,0)),"")</f>
        <v>#N/A</v>
      </c>
      <c r="N1136" s="39" t="e">
        <f>IF($E1136="",IF(INDEX(Mal!L$9:L$431,COUNTIF($E$108:$F1135,"")-COUNT($H$108:$H1135)+1,0)=N1135,"",INDEX(Mal!L$9:L$431,COUNTIF($E$108:$F1135,"")-COUNT($H$108:$H1135)+1,0)),"")</f>
        <v>#N/A</v>
      </c>
      <c r="O1136" s="39" t="e">
        <f>IF($E1136="",IF(INDEX(Mal!M$9:M$431,COUNTIF($E$108:$F1135,"")-COUNT($H$108:$H1135)+1,0)=O1135,"",INDEX(Mal!M$9:M$431,COUNTIF($E$108:$F1135,"")-COUNT($H$108:$H1135)+1,0)),"")</f>
        <v>#N/A</v>
      </c>
      <c r="P1136" s="39" t="e">
        <f>IF($E1136="",IF(INDEX(Mal!N$9:N$431,COUNTIF($E$108:$F1135,"")-COUNT($H$108:$H1135)+1,0)=P1135,"",INDEX(Mal!N$9:N$431,COUNTIF($E$108:$F1135,"")-COUNT($H$108:$H1135)+1,0)),"")</f>
        <v>#N/A</v>
      </c>
      <c r="Q1136" s="39" t="e">
        <f>IF($E1136="",IF(INDEX(Mal!O$9:O$431,COUNTIF($E$108:$F1135,"")-COUNT($H$108:$H1135)+1,0)=Q1135,"",INDEX(Mal!O$9:O$431,COUNTIF($E$108:$F1135,"")-COUNT($H$108:$H1135)+1,0)),"")</f>
        <v>#N/A</v>
      </c>
      <c r="R1136" s="39" t="e">
        <f>IF($E1136="",IF(INDEX(Mal!P$9:P$431,COUNTIF($E$108:$F1135,"")-COUNT($H$108:$H1135)+1,0)=R1135,"",INDEX(Mal!P$9:P$431,COUNTIF($E$108:$F1135,"")-COUNT($H$108:$H1135)+1,0)),"")</f>
        <v>#N/A</v>
      </c>
      <c r="S1136" s="39" t="e">
        <f>IF($E1136="",IF(INDEX(Mal!Q$9:Q$431,COUNTIF($E$108:$F1135,"")-COUNT($H$108:$H1135)+1,0)=S1135,"",INDEX(Mal!Q$9:Q$431,COUNTIF($E$108:$F1135,"")-COUNT($H$108:$H1135)+1,0)),"")</f>
        <v>#N/A</v>
      </c>
      <c r="T1136" s="39" t="e">
        <f>IF($E1136="",IF(INDEX(Mal!R$9:R$431,COUNTIF($E$108:$F1135,"")-COUNT($H$108:$H1135)+1,0)=T1135,"",INDEX(Mal!R$9:R$431,COUNTIF($E$108:$F1135,"")-COUNT($H$108:$H1135)+1,0)),"")</f>
        <v>#N/A</v>
      </c>
      <c r="U1136" s="39" t="e">
        <f>IF($E1136="",IF(INDEX(Mal!S$9:S$431,COUNTIF($E$108:$F1135,"")-COUNT($H$108:$H1135)+1,0)=U1135,"",INDEX(Mal!S$9:S$431,COUNTIF($E$108:$F1135,"")-COUNT($H$108:$H1135)+1,0)),"")</f>
        <v>#N/A</v>
      </c>
      <c r="V1136" s="39" t="e">
        <f t="shared" si="64"/>
        <v>#N/A</v>
      </c>
      <c r="W1136" s="39" t="e">
        <f>IF(IF(AND(E1136="",F1136=""),INDEX(Mal!I$9:I$431,(COUNT($H$108:$H1136)-COUNTIF($V$108:$V1136,"")),0),"")="","",IF(AND(E1136="",F1136=""),INDEX(Mal!I$9:I$431,(COUNT($H$108:$H1136)-COUNTIF($V$108:$V1136,"")),0),""))</f>
        <v>#N/A</v>
      </c>
      <c r="X1136" s="39" t="e">
        <f>IF($E1136="",IF(INDEX(Mal!J$9:J$431,COUNTIF($E$108:$F1135,"")-COUNT($H$108:$H1135)+1,0)=X1135,"",INDEX(Mal!J$9:J$431,COUNTIF($E$108:$F1135,"")-COUNT($H$108:$H1135)+1,0)),"")</f>
        <v>#N/A</v>
      </c>
      <c r="Y1136" s="39" t="e">
        <f>IF(AND(Y1135="",$H1136=$H1135),"",IF(VLOOKUP($H1136,Mal!$A$9:$T$431,20,0)='Sales Orders'!Y1135,"",VLOOKUP($H1136,Mal!$A$9:$T$431,20,0)))</f>
        <v>#N/A</v>
      </c>
      <c r="Z1136" s="39" t="e">
        <f t="shared" si="65"/>
        <v>#N/A</v>
      </c>
    </row>
    <row r="1137" spans="1:26">
      <c r="A1137" t="str">
        <f>IFERROR(IF(VLOOKUP(H1137,Mal!$A$9:$A$431,1,0),"","END"),"END")</f>
        <v>END</v>
      </c>
      <c r="B1137" s="39" t="e">
        <f>IF($E1137="",IF(INDEX(Mal!$D$9:$D$431,COUNTIF($E$108:$F1136,"")-COUNT($H$108:$H1136)+1,0)=B1136,"",INDEX(Mal!$D$9:$D$431,COUNTIF($E$108:$F1136,"")-COUNT($H$108:$H1136)+1,0)),"")</f>
        <v>#N/A</v>
      </c>
      <c r="C1137" s="39" t="e">
        <f t="shared" si="66"/>
        <v>#N/A</v>
      </c>
      <c r="D1137" s="39" t="e">
        <f>IF($E1137="",IF(INDEX(Mal!$F$9:$F$431,COUNTIF($E$108:$F1136,"")-COUNT($H$108:$H1136)+1,0)=D1136,"",INDEX(Mal!$F$9:$F$431,COUNTIF($E$108:$F1136,"")-COUNT($H$108:$H1136)+1,0)),"")</f>
        <v>#N/A</v>
      </c>
      <c r="E1137" s="39" t="e">
        <f>IF(AND(E1136="",$H1137=$H1136),"",IF(VLOOKUP(H1137,Mal!$A$9:$B$431,2,0)='Sales Orders'!E1136,"",VLOOKUP($H1137,Mal!$A$9:$B$431,2,0)))</f>
        <v>#N/A</v>
      </c>
      <c r="F1137" s="39" t="e">
        <f>IF($E1137="",IF(INDEX(Mal!$C$9:$C$431,COUNTIF($E$108:$F1136,"")-COUNT($H$108:$H1136)+1,0)=F1136,"",INDEX(Mal!$C$9:$C$431,COUNTIF($E$108:$F1136,"")-COUNT($H$108:$H1136)+1,0)),"")</f>
        <v>#N/A</v>
      </c>
      <c r="G1137" s="39" t="e">
        <f t="shared" si="67"/>
        <v>#N/A</v>
      </c>
      <c r="H1137" s="39">
        <f>IF(COUNTIF(Mal!$A$9:$A$431,'Sales Orders'!H1136)+COUNTIFS(Mal!$A$9:$A$431,H1136,Mal!$B$9:$B$431,"&lt;&gt;")+COUNTIFS(Mal!$A$9:$A$431,H1136,Mal!$C$9:$C$431,"&lt;&gt;")=COUNTIF('Sales Orders'!$H$108:H1136,'Sales Orders'!H1136),'Sales Orders'!H1136+1,'Sales Orders'!H1136)</f>
        <v>2</v>
      </c>
      <c r="I1137" s="39" t="e">
        <f>IF(E1137="","",IF(Mal!$C$5="","",Mal!$C$5))</f>
        <v>#N/A</v>
      </c>
      <c r="J1137" s="39" t="e">
        <f>IF(AND(J1136="",$H1137=$H1136),"",IF(VLOOKUP($H1137,Mal!$A$9:$H$431,7,0)='Sales Orders'!J1136,"",VLOOKUP($H1137,Mal!$A$9:$H$431,7,0)))</f>
        <v>#N/A</v>
      </c>
      <c r="K1137" s="39" t="e">
        <f>IF(AND(K1136="",$H1137=$H1136),"",IF(VLOOKUP($H1137,Mal!$A$9:$H$431,8,0)='Sales Orders'!K1136,"",VLOOKUP($H1137,Mal!$A$9:$H$431,8,0)))</f>
        <v>#N/A</v>
      </c>
      <c r="L1137" s="39" t="e">
        <f>IF(E1137="","",IF(Mal!$C$6="","",Mal!$C$6))</f>
        <v>#N/A</v>
      </c>
      <c r="M1137" s="39" t="e">
        <f>IF($E1137="",IF(INDEX(Mal!K$9:K$431,COUNTIF($E$108:$F1136,"")-COUNT($H$108:$H1136)+1,0)=M1136,"",INDEX(Mal!K$9:K$431,COUNTIF($E$108:$F1136,"")-COUNT($H$108:$H1136)+1,0)),"")</f>
        <v>#N/A</v>
      </c>
      <c r="N1137" s="39" t="e">
        <f>IF($E1137="",IF(INDEX(Mal!L$9:L$431,COUNTIF($E$108:$F1136,"")-COUNT($H$108:$H1136)+1,0)=N1136,"",INDEX(Mal!L$9:L$431,COUNTIF($E$108:$F1136,"")-COUNT($H$108:$H1136)+1,0)),"")</f>
        <v>#N/A</v>
      </c>
      <c r="O1137" s="39" t="e">
        <f>IF($E1137="",IF(INDEX(Mal!M$9:M$431,COUNTIF($E$108:$F1136,"")-COUNT($H$108:$H1136)+1,0)=O1136,"",INDEX(Mal!M$9:M$431,COUNTIF($E$108:$F1136,"")-COUNT($H$108:$H1136)+1,0)),"")</f>
        <v>#N/A</v>
      </c>
      <c r="P1137" s="39" t="e">
        <f>IF($E1137="",IF(INDEX(Mal!N$9:N$431,COUNTIF($E$108:$F1136,"")-COUNT($H$108:$H1136)+1,0)=P1136,"",INDEX(Mal!N$9:N$431,COUNTIF($E$108:$F1136,"")-COUNT($H$108:$H1136)+1,0)),"")</f>
        <v>#N/A</v>
      </c>
      <c r="Q1137" s="39" t="e">
        <f>IF($E1137="",IF(INDEX(Mal!O$9:O$431,COUNTIF($E$108:$F1136,"")-COUNT($H$108:$H1136)+1,0)=Q1136,"",INDEX(Mal!O$9:O$431,COUNTIF($E$108:$F1136,"")-COUNT($H$108:$H1136)+1,0)),"")</f>
        <v>#N/A</v>
      </c>
      <c r="R1137" s="39" t="e">
        <f>IF($E1137="",IF(INDEX(Mal!P$9:P$431,COUNTIF($E$108:$F1136,"")-COUNT($H$108:$H1136)+1,0)=R1136,"",INDEX(Mal!P$9:P$431,COUNTIF($E$108:$F1136,"")-COUNT($H$108:$H1136)+1,0)),"")</f>
        <v>#N/A</v>
      </c>
      <c r="S1137" s="39" t="e">
        <f>IF($E1137="",IF(INDEX(Mal!Q$9:Q$431,COUNTIF($E$108:$F1136,"")-COUNT($H$108:$H1136)+1,0)=S1136,"",INDEX(Mal!Q$9:Q$431,COUNTIF($E$108:$F1136,"")-COUNT($H$108:$H1136)+1,0)),"")</f>
        <v>#N/A</v>
      </c>
      <c r="T1137" s="39" t="e">
        <f>IF($E1137="",IF(INDEX(Mal!R$9:R$431,COUNTIF($E$108:$F1136,"")-COUNT($H$108:$H1136)+1,0)=T1136,"",INDEX(Mal!R$9:R$431,COUNTIF($E$108:$F1136,"")-COUNT($H$108:$H1136)+1,0)),"")</f>
        <v>#N/A</v>
      </c>
      <c r="U1137" s="39" t="e">
        <f>IF($E1137="",IF(INDEX(Mal!S$9:S$431,COUNTIF($E$108:$F1136,"")-COUNT($H$108:$H1136)+1,0)=U1136,"",INDEX(Mal!S$9:S$431,COUNTIF($E$108:$F1136,"")-COUNT($H$108:$H1136)+1,0)),"")</f>
        <v>#N/A</v>
      </c>
      <c r="V1137" s="39" t="e">
        <f t="shared" si="64"/>
        <v>#N/A</v>
      </c>
      <c r="W1137" s="39" t="e">
        <f>IF(IF(AND(E1137="",F1137=""),INDEX(Mal!I$9:I$431,(COUNT($H$108:$H1137)-COUNTIF($V$108:$V1137,"")),0),"")="","",IF(AND(E1137="",F1137=""),INDEX(Mal!I$9:I$431,(COUNT($H$108:$H1137)-COUNTIF($V$108:$V1137,"")),0),""))</f>
        <v>#N/A</v>
      </c>
      <c r="X1137" s="39" t="e">
        <f>IF($E1137="",IF(INDEX(Mal!J$9:J$431,COUNTIF($E$108:$F1136,"")-COUNT($H$108:$H1136)+1,0)=X1136,"",INDEX(Mal!J$9:J$431,COUNTIF($E$108:$F1136,"")-COUNT($H$108:$H1136)+1,0)),"")</f>
        <v>#N/A</v>
      </c>
      <c r="Y1137" s="39" t="e">
        <f>IF(AND(Y1136="",$H1137=$H1136),"",IF(VLOOKUP($H1137,Mal!$A$9:$T$431,20,0)='Sales Orders'!Y1136,"",VLOOKUP($H1137,Mal!$A$9:$T$431,20,0)))</f>
        <v>#N/A</v>
      </c>
      <c r="Z1137" s="39" t="e">
        <f t="shared" si="65"/>
        <v>#N/A</v>
      </c>
    </row>
    <row r="1138" spans="1:26">
      <c r="A1138" t="str">
        <f>IFERROR(IF(VLOOKUP(H1138,Mal!$A$9:$A$431,1,0),"","END"),"END")</f>
        <v>END</v>
      </c>
      <c r="B1138" s="39" t="e">
        <f>IF($E1138="",IF(INDEX(Mal!$D$9:$D$431,COUNTIF($E$108:$F1137,"")-COUNT($H$108:$H1137)+1,0)=B1137,"",INDEX(Mal!$D$9:$D$431,COUNTIF($E$108:$F1137,"")-COUNT($H$108:$H1137)+1,0)),"")</f>
        <v>#N/A</v>
      </c>
      <c r="C1138" s="39" t="e">
        <f t="shared" si="66"/>
        <v>#N/A</v>
      </c>
      <c r="D1138" s="39" t="e">
        <f>IF($E1138="",IF(INDEX(Mal!$F$9:$F$431,COUNTIF($E$108:$F1137,"")-COUNT($H$108:$H1137)+1,0)=D1137,"",INDEX(Mal!$F$9:$F$431,COUNTIF($E$108:$F1137,"")-COUNT($H$108:$H1137)+1,0)),"")</f>
        <v>#N/A</v>
      </c>
      <c r="E1138" s="39" t="e">
        <f>IF(AND(E1137="",$H1138=$H1137),"",IF(VLOOKUP(H1138,Mal!$A$9:$B$431,2,0)='Sales Orders'!E1137,"",VLOOKUP($H1138,Mal!$A$9:$B$431,2,0)))</f>
        <v>#N/A</v>
      </c>
      <c r="F1138" s="39" t="e">
        <f>IF($E1138="",IF(INDEX(Mal!$C$9:$C$431,COUNTIF($E$108:$F1137,"")-COUNT($H$108:$H1137)+1,0)=F1137,"",INDEX(Mal!$C$9:$C$431,COUNTIF($E$108:$F1137,"")-COUNT($H$108:$H1137)+1,0)),"")</f>
        <v>#N/A</v>
      </c>
      <c r="G1138" s="39" t="e">
        <f t="shared" si="67"/>
        <v>#N/A</v>
      </c>
      <c r="H1138" s="39">
        <f>IF(COUNTIF(Mal!$A$9:$A$431,'Sales Orders'!H1137)+COUNTIFS(Mal!$A$9:$A$431,H1137,Mal!$B$9:$B$431,"&lt;&gt;")+COUNTIFS(Mal!$A$9:$A$431,H1137,Mal!$C$9:$C$431,"&lt;&gt;")=COUNTIF('Sales Orders'!$H$108:H1137,'Sales Orders'!H1137),'Sales Orders'!H1137+1,'Sales Orders'!H1137)</f>
        <v>2</v>
      </c>
      <c r="I1138" s="39" t="e">
        <f>IF(E1138="","",IF(Mal!$C$5="","",Mal!$C$5))</f>
        <v>#N/A</v>
      </c>
      <c r="J1138" s="39" t="e">
        <f>IF(AND(J1137="",$H1138=$H1137),"",IF(VLOOKUP($H1138,Mal!$A$9:$H$431,7,0)='Sales Orders'!J1137,"",VLOOKUP($H1138,Mal!$A$9:$H$431,7,0)))</f>
        <v>#N/A</v>
      </c>
      <c r="K1138" s="39" t="e">
        <f>IF(AND(K1137="",$H1138=$H1137),"",IF(VLOOKUP($H1138,Mal!$A$9:$H$431,8,0)='Sales Orders'!K1137,"",VLOOKUP($H1138,Mal!$A$9:$H$431,8,0)))</f>
        <v>#N/A</v>
      </c>
      <c r="L1138" s="39" t="e">
        <f>IF(E1138="","",IF(Mal!$C$6="","",Mal!$C$6))</f>
        <v>#N/A</v>
      </c>
      <c r="M1138" s="39" t="e">
        <f>IF($E1138="",IF(INDEX(Mal!K$9:K$431,COUNTIF($E$108:$F1137,"")-COUNT($H$108:$H1137)+1,0)=M1137,"",INDEX(Mal!K$9:K$431,COUNTIF($E$108:$F1137,"")-COUNT($H$108:$H1137)+1,0)),"")</f>
        <v>#N/A</v>
      </c>
      <c r="N1138" s="39" t="e">
        <f>IF($E1138="",IF(INDEX(Mal!L$9:L$431,COUNTIF($E$108:$F1137,"")-COUNT($H$108:$H1137)+1,0)=N1137,"",INDEX(Mal!L$9:L$431,COUNTIF($E$108:$F1137,"")-COUNT($H$108:$H1137)+1,0)),"")</f>
        <v>#N/A</v>
      </c>
      <c r="O1138" s="39" t="e">
        <f>IF($E1138="",IF(INDEX(Mal!M$9:M$431,COUNTIF($E$108:$F1137,"")-COUNT($H$108:$H1137)+1,0)=O1137,"",INDEX(Mal!M$9:M$431,COUNTIF($E$108:$F1137,"")-COUNT($H$108:$H1137)+1,0)),"")</f>
        <v>#N/A</v>
      </c>
      <c r="P1138" s="39" t="e">
        <f>IF($E1138="",IF(INDEX(Mal!N$9:N$431,COUNTIF($E$108:$F1137,"")-COUNT($H$108:$H1137)+1,0)=P1137,"",INDEX(Mal!N$9:N$431,COUNTIF($E$108:$F1137,"")-COUNT($H$108:$H1137)+1,0)),"")</f>
        <v>#N/A</v>
      </c>
      <c r="Q1138" s="39" t="e">
        <f>IF($E1138="",IF(INDEX(Mal!O$9:O$431,COUNTIF($E$108:$F1137,"")-COUNT($H$108:$H1137)+1,0)=Q1137,"",INDEX(Mal!O$9:O$431,COUNTIF($E$108:$F1137,"")-COUNT($H$108:$H1137)+1,0)),"")</f>
        <v>#N/A</v>
      </c>
      <c r="R1138" s="39" t="e">
        <f>IF($E1138="",IF(INDEX(Mal!P$9:P$431,COUNTIF($E$108:$F1137,"")-COUNT($H$108:$H1137)+1,0)=R1137,"",INDEX(Mal!P$9:P$431,COUNTIF($E$108:$F1137,"")-COUNT($H$108:$H1137)+1,0)),"")</f>
        <v>#N/A</v>
      </c>
      <c r="S1138" s="39" t="e">
        <f>IF($E1138="",IF(INDEX(Mal!Q$9:Q$431,COUNTIF($E$108:$F1137,"")-COUNT($H$108:$H1137)+1,0)=S1137,"",INDEX(Mal!Q$9:Q$431,COUNTIF($E$108:$F1137,"")-COUNT($H$108:$H1137)+1,0)),"")</f>
        <v>#N/A</v>
      </c>
      <c r="T1138" s="39" t="e">
        <f>IF($E1138="",IF(INDEX(Mal!R$9:R$431,COUNTIF($E$108:$F1137,"")-COUNT($H$108:$H1137)+1,0)=T1137,"",INDEX(Mal!R$9:R$431,COUNTIF($E$108:$F1137,"")-COUNT($H$108:$H1137)+1,0)),"")</f>
        <v>#N/A</v>
      </c>
      <c r="U1138" s="39" t="e">
        <f>IF($E1138="",IF(INDEX(Mal!S$9:S$431,COUNTIF($E$108:$F1137,"")-COUNT($H$108:$H1137)+1,0)=U1137,"",INDEX(Mal!S$9:S$431,COUNTIF($E$108:$F1137,"")-COUNT($H$108:$H1137)+1,0)),"")</f>
        <v>#N/A</v>
      </c>
      <c r="V1138" s="39" t="e">
        <f t="shared" si="64"/>
        <v>#N/A</v>
      </c>
      <c r="W1138" s="39" t="e">
        <f>IF(IF(AND(E1138="",F1138=""),INDEX(Mal!I$9:I$431,(COUNT($H$108:$H1138)-COUNTIF($V$108:$V1138,"")),0),"")="","",IF(AND(E1138="",F1138=""),INDEX(Mal!I$9:I$431,(COUNT($H$108:$H1138)-COUNTIF($V$108:$V1138,"")),0),""))</f>
        <v>#N/A</v>
      </c>
      <c r="X1138" s="39" t="e">
        <f>IF($E1138="",IF(INDEX(Mal!J$9:J$431,COUNTIF($E$108:$F1137,"")-COUNT($H$108:$H1137)+1,0)=X1137,"",INDEX(Mal!J$9:J$431,COUNTIF($E$108:$F1137,"")-COUNT($H$108:$H1137)+1,0)),"")</f>
        <v>#N/A</v>
      </c>
      <c r="Y1138" s="39" t="e">
        <f>IF(AND(Y1137="",$H1138=$H1137),"",IF(VLOOKUP($H1138,Mal!$A$9:$T$431,20,0)='Sales Orders'!Y1137,"",VLOOKUP($H1138,Mal!$A$9:$T$431,20,0)))</f>
        <v>#N/A</v>
      </c>
      <c r="Z1138" s="39" t="e">
        <f t="shared" si="65"/>
        <v>#N/A</v>
      </c>
    </row>
    <row r="1139" spans="1:26">
      <c r="A1139" t="str">
        <f>IFERROR(IF(VLOOKUP(H1139,Mal!$A$9:$A$431,1,0),"","END"),"END")</f>
        <v>END</v>
      </c>
      <c r="B1139" s="39" t="e">
        <f>IF($E1139="",IF(INDEX(Mal!$D$9:$D$431,COUNTIF($E$108:$F1138,"")-COUNT($H$108:$H1138)+1,0)=B1138,"",INDEX(Mal!$D$9:$D$431,COUNTIF($E$108:$F1138,"")-COUNT($H$108:$H1138)+1,0)),"")</f>
        <v>#N/A</v>
      </c>
      <c r="C1139" s="39" t="e">
        <f t="shared" si="66"/>
        <v>#N/A</v>
      </c>
      <c r="D1139" s="39" t="e">
        <f>IF($E1139="",IF(INDEX(Mal!$F$9:$F$431,COUNTIF($E$108:$F1138,"")-COUNT($H$108:$H1138)+1,0)=D1138,"",INDEX(Mal!$F$9:$F$431,COUNTIF($E$108:$F1138,"")-COUNT($H$108:$H1138)+1,0)),"")</f>
        <v>#N/A</v>
      </c>
      <c r="E1139" s="39" t="e">
        <f>IF(AND(E1138="",$H1139=$H1138),"",IF(VLOOKUP(H1139,Mal!$A$9:$B$431,2,0)='Sales Orders'!E1138,"",VLOOKUP($H1139,Mal!$A$9:$B$431,2,0)))</f>
        <v>#N/A</v>
      </c>
      <c r="F1139" s="39" t="e">
        <f>IF($E1139="",IF(INDEX(Mal!$C$9:$C$431,COUNTIF($E$108:$F1138,"")-COUNT($H$108:$H1138)+1,0)=F1138,"",INDEX(Mal!$C$9:$C$431,COUNTIF($E$108:$F1138,"")-COUNT($H$108:$H1138)+1,0)),"")</f>
        <v>#N/A</v>
      </c>
      <c r="G1139" s="39" t="e">
        <f t="shared" si="67"/>
        <v>#N/A</v>
      </c>
      <c r="H1139" s="39">
        <f>IF(COUNTIF(Mal!$A$9:$A$431,'Sales Orders'!H1138)+COUNTIFS(Mal!$A$9:$A$431,H1138,Mal!$B$9:$B$431,"&lt;&gt;")+COUNTIFS(Mal!$A$9:$A$431,H1138,Mal!$C$9:$C$431,"&lt;&gt;")=COUNTIF('Sales Orders'!$H$108:H1138,'Sales Orders'!H1138),'Sales Orders'!H1138+1,'Sales Orders'!H1138)</f>
        <v>2</v>
      </c>
      <c r="I1139" s="39" t="e">
        <f>IF(E1139="","",IF(Mal!$C$5="","",Mal!$C$5))</f>
        <v>#N/A</v>
      </c>
      <c r="J1139" s="39" t="e">
        <f>IF(AND(J1138="",$H1139=$H1138),"",IF(VLOOKUP($H1139,Mal!$A$9:$H$431,7,0)='Sales Orders'!J1138,"",VLOOKUP($H1139,Mal!$A$9:$H$431,7,0)))</f>
        <v>#N/A</v>
      </c>
      <c r="K1139" s="39" t="e">
        <f>IF(AND(K1138="",$H1139=$H1138),"",IF(VLOOKUP($H1139,Mal!$A$9:$H$431,8,0)='Sales Orders'!K1138,"",VLOOKUP($H1139,Mal!$A$9:$H$431,8,0)))</f>
        <v>#N/A</v>
      </c>
      <c r="L1139" s="39" t="e">
        <f>IF(E1139="","",IF(Mal!$C$6="","",Mal!$C$6))</f>
        <v>#N/A</v>
      </c>
      <c r="M1139" s="39" t="e">
        <f>IF($E1139="",IF(INDEX(Mal!K$9:K$431,COUNTIF($E$108:$F1138,"")-COUNT($H$108:$H1138)+1,0)=M1138,"",INDEX(Mal!K$9:K$431,COUNTIF($E$108:$F1138,"")-COUNT($H$108:$H1138)+1,0)),"")</f>
        <v>#N/A</v>
      </c>
      <c r="N1139" s="39" t="e">
        <f>IF($E1139="",IF(INDEX(Mal!L$9:L$431,COUNTIF($E$108:$F1138,"")-COUNT($H$108:$H1138)+1,0)=N1138,"",INDEX(Mal!L$9:L$431,COUNTIF($E$108:$F1138,"")-COUNT($H$108:$H1138)+1,0)),"")</f>
        <v>#N/A</v>
      </c>
      <c r="O1139" s="39" t="e">
        <f>IF($E1139="",IF(INDEX(Mal!M$9:M$431,COUNTIF($E$108:$F1138,"")-COUNT($H$108:$H1138)+1,0)=O1138,"",INDEX(Mal!M$9:M$431,COUNTIF($E$108:$F1138,"")-COUNT($H$108:$H1138)+1,0)),"")</f>
        <v>#N/A</v>
      </c>
      <c r="P1139" s="39" t="e">
        <f>IF($E1139="",IF(INDEX(Mal!N$9:N$431,COUNTIF($E$108:$F1138,"")-COUNT($H$108:$H1138)+1,0)=P1138,"",INDEX(Mal!N$9:N$431,COUNTIF($E$108:$F1138,"")-COUNT($H$108:$H1138)+1,0)),"")</f>
        <v>#N/A</v>
      </c>
      <c r="Q1139" s="39" t="e">
        <f>IF($E1139="",IF(INDEX(Mal!O$9:O$431,COUNTIF($E$108:$F1138,"")-COUNT($H$108:$H1138)+1,0)=Q1138,"",INDEX(Mal!O$9:O$431,COUNTIF($E$108:$F1138,"")-COUNT($H$108:$H1138)+1,0)),"")</f>
        <v>#N/A</v>
      </c>
      <c r="R1139" s="39" t="e">
        <f>IF($E1139="",IF(INDEX(Mal!P$9:P$431,COUNTIF($E$108:$F1138,"")-COUNT($H$108:$H1138)+1,0)=R1138,"",INDEX(Mal!P$9:P$431,COUNTIF($E$108:$F1138,"")-COUNT($H$108:$H1138)+1,0)),"")</f>
        <v>#N/A</v>
      </c>
      <c r="S1139" s="39" t="e">
        <f>IF($E1139="",IF(INDEX(Mal!Q$9:Q$431,COUNTIF($E$108:$F1138,"")-COUNT($H$108:$H1138)+1,0)=S1138,"",INDEX(Mal!Q$9:Q$431,COUNTIF($E$108:$F1138,"")-COUNT($H$108:$H1138)+1,0)),"")</f>
        <v>#N/A</v>
      </c>
      <c r="T1139" s="39" t="e">
        <f>IF($E1139="",IF(INDEX(Mal!R$9:R$431,COUNTIF($E$108:$F1138,"")-COUNT($H$108:$H1138)+1,0)=T1138,"",INDEX(Mal!R$9:R$431,COUNTIF($E$108:$F1138,"")-COUNT($H$108:$H1138)+1,0)),"")</f>
        <v>#N/A</v>
      </c>
      <c r="U1139" s="39" t="e">
        <f>IF($E1139="",IF(INDEX(Mal!S$9:S$431,COUNTIF($E$108:$F1138,"")-COUNT($H$108:$H1138)+1,0)=U1138,"",INDEX(Mal!S$9:S$431,COUNTIF($E$108:$F1138,"")-COUNT($H$108:$H1138)+1,0)),"")</f>
        <v>#N/A</v>
      </c>
      <c r="V1139" s="39" t="e">
        <f t="shared" si="64"/>
        <v>#N/A</v>
      </c>
      <c r="W1139" s="39" t="e">
        <f>IF(IF(AND(E1139="",F1139=""),INDEX(Mal!I$9:I$431,(COUNT($H$108:$H1139)-COUNTIF($V$108:$V1139,"")),0),"")="","",IF(AND(E1139="",F1139=""),INDEX(Mal!I$9:I$431,(COUNT($H$108:$H1139)-COUNTIF($V$108:$V1139,"")),0),""))</f>
        <v>#N/A</v>
      </c>
      <c r="X1139" s="39" t="e">
        <f>IF($E1139="",IF(INDEX(Mal!J$9:J$431,COUNTIF($E$108:$F1138,"")-COUNT($H$108:$H1138)+1,0)=X1138,"",INDEX(Mal!J$9:J$431,COUNTIF($E$108:$F1138,"")-COUNT($H$108:$H1138)+1,0)),"")</f>
        <v>#N/A</v>
      </c>
      <c r="Y1139" s="39" t="e">
        <f>IF(AND(Y1138="",$H1139=$H1138),"",IF(VLOOKUP($H1139,Mal!$A$9:$T$431,20,0)='Sales Orders'!Y1138,"",VLOOKUP($H1139,Mal!$A$9:$T$431,20,0)))</f>
        <v>#N/A</v>
      </c>
      <c r="Z1139" s="39" t="e">
        <f t="shared" si="65"/>
        <v>#N/A</v>
      </c>
    </row>
    <row r="1140" spans="1:26">
      <c r="A1140" t="str">
        <f>IFERROR(IF(VLOOKUP(H1140,Mal!$A$9:$A$431,1,0),"","END"),"END")</f>
        <v>END</v>
      </c>
      <c r="B1140" s="39" t="e">
        <f>IF($E1140="",IF(INDEX(Mal!$D$9:$D$431,COUNTIF($E$108:$F1139,"")-COUNT($H$108:$H1139)+1,0)=B1139,"",INDEX(Mal!$D$9:$D$431,COUNTIF($E$108:$F1139,"")-COUNT($H$108:$H1139)+1,0)),"")</f>
        <v>#N/A</v>
      </c>
      <c r="C1140" s="39" t="e">
        <f t="shared" si="66"/>
        <v>#N/A</v>
      </c>
      <c r="D1140" s="39" t="e">
        <f>IF($E1140="",IF(INDEX(Mal!$F$9:$F$431,COUNTIF($E$108:$F1139,"")-COUNT($H$108:$H1139)+1,0)=D1139,"",INDEX(Mal!$F$9:$F$431,COUNTIF($E$108:$F1139,"")-COUNT($H$108:$H1139)+1,0)),"")</f>
        <v>#N/A</v>
      </c>
      <c r="E1140" s="39" t="e">
        <f>IF(AND(E1139="",$H1140=$H1139),"",IF(VLOOKUP(H1140,Mal!$A$9:$B$431,2,0)='Sales Orders'!E1139,"",VLOOKUP($H1140,Mal!$A$9:$B$431,2,0)))</f>
        <v>#N/A</v>
      </c>
      <c r="F1140" s="39" t="e">
        <f>IF($E1140="",IF(INDEX(Mal!$C$9:$C$431,COUNTIF($E$108:$F1139,"")-COUNT($H$108:$H1139)+1,0)=F1139,"",INDEX(Mal!$C$9:$C$431,COUNTIF($E$108:$F1139,"")-COUNT($H$108:$H1139)+1,0)),"")</f>
        <v>#N/A</v>
      </c>
      <c r="G1140" s="39" t="e">
        <f t="shared" si="67"/>
        <v>#N/A</v>
      </c>
      <c r="H1140" s="39">
        <f>IF(COUNTIF(Mal!$A$9:$A$431,'Sales Orders'!H1139)+COUNTIFS(Mal!$A$9:$A$431,H1139,Mal!$B$9:$B$431,"&lt;&gt;")+COUNTIFS(Mal!$A$9:$A$431,H1139,Mal!$C$9:$C$431,"&lt;&gt;")=COUNTIF('Sales Orders'!$H$108:H1139,'Sales Orders'!H1139),'Sales Orders'!H1139+1,'Sales Orders'!H1139)</f>
        <v>2</v>
      </c>
      <c r="I1140" s="39" t="e">
        <f>IF(E1140="","",IF(Mal!$C$5="","",Mal!$C$5))</f>
        <v>#N/A</v>
      </c>
      <c r="J1140" s="39" t="e">
        <f>IF(AND(J1139="",$H1140=$H1139),"",IF(VLOOKUP($H1140,Mal!$A$9:$H$431,7,0)='Sales Orders'!J1139,"",VLOOKUP($H1140,Mal!$A$9:$H$431,7,0)))</f>
        <v>#N/A</v>
      </c>
      <c r="K1140" s="39" t="e">
        <f>IF(AND(K1139="",$H1140=$H1139),"",IF(VLOOKUP($H1140,Mal!$A$9:$H$431,8,0)='Sales Orders'!K1139,"",VLOOKUP($H1140,Mal!$A$9:$H$431,8,0)))</f>
        <v>#N/A</v>
      </c>
      <c r="L1140" s="39" t="e">
        <f>IF(E1140="","",IF(Mal!$C$6="","",Mal!$C$6))</f>
        <v>#N/A</v>
      </c>
      <c r="M1140" s="39" t="e">
        <f>IF($E1140="",IF(INDEX(Mal!K$9:K$431,COUNTIF($E$108:$F1139,"")-COUNT($H$108:$H1139)+1,0)=M1139,"",INDEX(Mal!K$9:K$431,COUNTIF($E$108:$F1139,"")-COUNT($H$108:$H1139)+1,0)),"")</f>
        <v>#N/A</v>
      </c>
      <c r="N1140" s="39" t="e">
        <f>IF($E1140="",IF(INDEX(Mal!L$9:L$431,COUNTIF($E$108:$F1139,"")-COUNT($H$108:$H1139)+1,0)=N1139,"",INDEX(Mal!L$9:L$431,COUNTIF($E$108:$F1139,"")-COUNT($H$108:$H1139)+1,0)),"")</f>
        <v>#N/A</v>
      </c>
      <c r="O1140" s="39" t="e">
        <f>IF($E1140="",IF(INDEX(Mal!M$9:M$431,COUNTIF($E$108:$F1139,"")-COUNT($H$108:$H1139)+1,0)=O1139,"",INDEX(Mal!M$9:M$431,COUNTIF($E$108:$F1139,"")-COUNT($H$108:$H1139)+1,0)),"")</f>
        <v>#N/A</v>
      </c>
      <c r="P1140" s="39" t="e">
        <f>IF($E1140="",IF(INDEX(Mal!N$9:N$431,COUNTIF($E$108:$F1139,"")-COUNT($H$108:$H1139)+1,0)=P1139,"",INDEX(Mal!N$9:N$431,COUNTIF($E$108:$F1139,"")-COUNT($H$108:$H1139)+1,0)),"")</f>
        <v>#N/A</v>
      </c>
      <c r="Q1140" s="39" t="e">
        <f>IF($E1140="",IF(INDEX(Mal!O$9:O$431,COUNTIF($E$108:$F1139,"")-COUNT($H$108:$H1139)+1,0)=Q1139,"",INDEX(Mal!O$9:O$431,COUNTIF($E$108:$F1139,"")-COUNT($H$108:$H1139)+1,0)),"")</f>
        <v>#N/A</v>
      </c>
      <c r="R1140" s="39" t="e">
        <f>IF($E1140="",IF(INDEX(Mal!P$9:P$431,COUNTIF($E$108:$F1139,"")-COUNT($H$108:$H1139)+1,0)=R1139,"",INDEX(Mal!P$9:P$431,COUNTIF($E$108:$F1139,"")-COUNT($H$108:$H1139)+1,0)),"")</f>
        <v>#N/A</v>
      </c>
      <c r="S1140" s="39" t="e">
        <f>IF($E1140="",IF(INDEX(Mal!Q$9:Q$431,COUNTIF($E$108:$F1139,"")-COUNT($H$108:$H1139)+1,0)=S1139,"",INDEX(Mal!Q$9:Q$431,COUNTIF($E$108:$F1139,"")-COUNT($H$108:$H1139)+1,0)),"")</f>
        <v>#N/A</v>
      </c>
      <c r="T1140" s="39" t="e">
        <f>IF($E1140="",IF(INDEX(Mal!R$9:R$431,COUNTIF($E$108:$F1139,"")-COUNT($H$108:$H1139)+1,0)=T1139,"",INDEX(Mal!R$9:R$431,COUNTIF($E$108:$F1139,"")-COUNT($H$108:$H1139)+1,0)),"")</f>
        <v>#N/A</v>
      </c>
      <c r="U1140" s="39" t="e">
        <f>IF($E1140="",IF(INDEX(Mal!S$9:S$431,COUNTIF($E$108:$F1139,"")-COUNT($H$108:$H1139)+1,0)=U1139,"",INDEX(Mal!S$9:S$431,COUNTIF($E$108:$F1139,"")-COUNT($H$108:$H1139)+1,0)),"")</f>
        <v>#N/A</v>
      </c>
      <c r="V1140" s="39" t="e">
        <f t="shared" si="64"/>
        <v>#N/A</v>
      </c>
      <c r="W1140" s="39" t="e">
        <f>IF(IF(AND(E1140="",F1140=""),INDEX(Mal!I$9:I$431,(COUNT($H$108:$H1140)-COUNTIF($V$108:$V1140,"")),0),"")="","",IF(AND(E1140="",F1140=""),INDEX(Mal!I$9:I$431,(COUNT($H$108:$H1140)-COUNTIF($V$108:$V1140,"")),0),""))</f>
        <v>#N/A</v>
      </c>
      <c r="X1140" s="39" t="e">
        <f>IF($E1140="",IF(INDEX(Mal!J$9:J$431,COUNTIF($E$108:$F1139,"")-COUNT($H$108:$H1139)+1,0)=X1139,"",INDEX(Mal!J$9:J$431,COUNTIF($E$108:$F1139,"")-COUNT($H$108:$H1139)+1,0)),"")</f>
        <v>#N/A</v>
      </c>
      <c r="Y1140" s="39" t="e">
        <f>IF(AND(Y1139="",$H1140=$H1139),"",IF(VLOOKUP($H1140,Mal!$A$9:$T$431,20,0)='Sales Orders'!Y1139,"",VLOOKUP($H1140,Mal!$A$9:$T$431,20,0)))</f>
        <v>#N/A</v>
      </c>
      <c r="Z1140" s="39" t="e">
        <f t="shared" si="65"/>
        <v>#N/A</v>
      </c>
    </row>
    <row r="1141" spans="1:26">
      <c r="A1141" t="str">
        <f>IFERROR(IF(VLOOKUP(H1141,Mal!$A$9:$A$431,1,0),"","END"),"END")</f>
        <v>END</v>
      </c>
      <c r="B1141" s="39" t="e">
        <f>IF($E1141="",IF(INDEX(Mal!$D$9:$D$431,COUNTIF($E$108:$F1140,"")-COUNT($H$108:$H1140)+1,0)=B1140,"",INDEX(Mal!$D$9:$D$431,COUNTIF($E$108:$F1140,"")-COUNT($H$108:$H1140)+1,0)),"")</f>
        <v>#N/A</v>
      </c>
      <c r="C1141" s="39" t="e">
        <f t="shared" si="66"/>
        <v>#N/A</v>
      </c>
      <c r="D1141" s="39" t="e">
        <f>IF($E1141="",IF(INDEX(Mal!$F$9:$F$431,COUNTIF($E$108:$F1140,"")-COUNT($H$108:$H1140)+1,0)=D1140,"",INDEX(Mal!$F$9:$F$431,COUNTIF($E$108:$F1140,"")-COUNT($H$108:$H1140)+1,0)),"")</f>
        <v>#N/A</v>
      </c>
      <c r="E1141" s="39" t="e">
        <f>IF(AND(E1140="",$H1141=$H1140),"",IF(VLOOKUP(H1141,Mal!$A$9:$B$431,2,0)='Sales Orders'!E1140,"",VLOOKUP($H1141,Mal!$A$9:$B$431,2,0)))</f>
        <v>#N/A</v>
      </c>
      <c r="F1141" s="39" t="e">
        <f>IF($E1141="",IF(INDEX(Mal!$C$9:$C$431,COUNTIF($E$108:$F1140,"")-COUNT($H$108:$H1140)+1,0)=F1140,"",INDEX(Mal!$C$9:$C$431,COUNTIF($E$108:$F1140,"")-COUNT($H$108:$H1140)+1,0)),"")</f>
        <v>#N/A</v>
      </c>
      <c r="G1141" s="39" t="e">
        <f t="shared" si="67"/>
        <v>#N/A</v>
      </c>
      <c r="H1141" s="39">
        <f>IF(COUNTIF(Mal!$A$9:$A$431,'Sales Orders'!H1140)+COUNTIFS(Mal!$A$9:$A$431,H1140,Mal!$B$9:$B$431,"&lt;&gt;")+COUNTIFS(Mal!$A$9:$A$431,H1140,Mal!$C$9:$C$431,"&lt;&gt;")=COUNTIF('Sales Orders'!$H$108:H1140,'Sales Orders'!H1140),'Sales Orders'!H1140+1,'Sales Orders'!H1140)</f>
        <v>2</v>
      </c>
      <c r="I1141" s="39" t="e">
        <f>IF(E1141="","",IF(Mal!$C$5="","",Mal!$C$5))</f>
        <v>#N/A</v>
      </c>
      <c r="J1141" s="39" t="e">
        <f>IF(AND(J1140="",$H1141=$H1140),"",IF(VLOOKUP($H1141,Mal!$A$9:$H$431,7,0)='Sales Orders'!J1140,"",VLOOKUP($H1141,Mal!$A$9:$H$431,7,0)))</f>
        <v>#N/A</v>
      </c>
      <c r="K1141" s="39" t="e">
        <f>IF(AND(K1140="",$H1141=$H1140),"",IF(VLOOKUP($H1141,Mal!$A$9:$H$431,8,0)='Sales Orders'!K1140,"",VLOOKUP($H1141,Mal!$A$9:$H$431,8,0)))</f>
        <v>#N/A</v>
      </c>
      <c r="L1141" s="39" t="e">
        <f>IF(E1141="","",IF(Mal!$C$6="","",Mal!$C$6))</f>
        <v>#N/A</v>
      </c>
      <c r="M1141" s="39" t="e">
        <f>IF($E1141="",IF(INDEX(Mal!K$9:K$431,COUNTIF($E$108:$F1140,"")-COUNT($H$108:$H1140)+1,0)=M1140,"",INDEX(Mal!K$9:K$431,COUNTIF($E$108:$F1140,"")-COUNT($H$108:$H1140)+1,0)),"")</f>
        <v>#N/A</v>
      </c>
      <c r="N1141" s="39" t="e">
        <f>IF($E1141="",IF(INDEX(Mal!L$9:L$431,COUNTIF($E$108:$F1140,"")-COUNT($H$108:$H1140)+1,0)=N1140,"",INDEX(Mal!L$9:L$431,COUNTIF($E$108:$F1140,"")-COUNT($H$108:$H1140)+1,0)),"")</f>
        <v>#N/A</v>
      </c>
      <c r="O1141" s="39" t="e">
        <f>IF($E1141="",IF(INDEX(Mal!M$9:M$431,COUNTIF($E$108:$F1140,"")-COUNT($H$108:$H1140)+1,0)=O1140,"",INDEX(Mal!M$9:M$431,COUNTIF($E$108:$F1140,"")-COUNT($H$108:$H1140)+1,0)),"")</f>
        <v>#N/A</v>
      </c>
      <c r="P1141" s="39" t="e">
        <f>IF($E1141="",IF(INDEX(Mal!N$9:N$431,COUNTIF($E$108:$F1140,"")-COUNT($H$108:$H1140)+1,0)=P1140,"",INDEX(Mal!N$9:N$431,COUNTIF($E$108:$F1140,"")-COUNT($H$108:$H1140)+1,0)),"")</f>
        <v>#N/A</v>
      </c>
      <c r="Q1141" s="39" t="e">
        <f>IF($E1141="",IF(INDEX(Mal!O$9:O$431,COUNTIF($E$108:$F1140,"")-COUNT($H$108:$H1140)+1,0)=Q1140,"",INDEX(Mal!O$9:O$431,COUNTIF($E$108:$F1140,"")-COUNT($H$108:$H1140)+1,0)),"")</f>
        <v>#N/A</v>
      </c>
      <c r="R1141" s="39" t="e">
        <f>IF($E1141="",IF(INDEX(Mal!P$9:P$431,COUNTIF($E$108:$F1140,"")-COUNT($H$108:$H1140)+1,0)=R1140,"",INDEX(Mal!P$9:P$431,COUNTIF($E$108:$F1140,"")-COUNT($H$108:$H1140)+1,0)),"")</f>
        <v>#N/A</v>
      </c>
      <c r="S1141" s="39" t="e">
        <f>IF($E1141="",IF(INDEX(Mal!Q$9:Q$431,COUNTIF($E$108:$F1140,"")-COUNT($H$108:$H1140)+1,0)=S1140,"",INDEX(Mal!Q$9:Q$431,COUNTIF($E$108:$F1140,"")-COUNT($H$108:$H1140)+1,0)),"")</f>
        <v>#N/A</v>
      </c>
      <c r="T1141" s="39" t="e">
        <f>IF($E1141="",IF(INDEX(Mal!R$9:R$431,COUNTIF($E$108:$F1140,"")-COUNT($H$108:$H1140)+1,0)=T1140,"",INDEX(Mal!R$9:R$431,COUNTIF($E$108:$F1140,"")-COUNT($H$108:$H1140)+1,0)),"")</f>
        <v>#N/A</v>
      </c>
      <c r="U1141" s="39" t="e">
        <f>IF($E1141="",IF(INDEX(Mal!S$9:S$431,COUNTIF($E$108:$F1140,"")-COUNT($H$108:$H1140)+1,0)=U1140,"",INDEX(Mal!S$9:S$431,COUNTIF($E$108:$F1140,"")-COUNT($H$108:$H1140)+1,0)),"")</f>
        <v>#N/A</v>
      </c>
      <c r="V1141" s="39" t="e">
        <f t="shared" si="64"/>
        <v>#N/A</v>
      </c>
      <c r="W1141" s="39" t="e">
        <f>IF(IF(AND(E1141="",F1141=""),INDEX(Mal!I$9:I$431,(COUNT($H$108:$H1141)-COUNTIF($V$108:$V1141,"")),0),"")="","",IF(AND(E1141="",F1141=""),INDEX(Mal!I$9:I$431,(COUNT($H$108:$H1141)-COUNTIF($V$108:$V1141,"")),0),""))</f>
        <v>#N/A</v>
      </c>
      <c r="X1141" s="39" t="e">
        <f>IF($E1141="",IF(INDEX(Mal!J$9:J$431,COUNTIF($E$108:$F1140,"")-COUNT($H$108:$H1140)+1,0)=X1140,"",INDEX(Mal!J$9:J$431,COUNTIF($E$108:$F1140,"")-COUNT($H$108:$H1140)+1,0)),"")</f>
        <v>#N/A</v>
      </c>
      <c r="Y1141" s="39" t="e">
        <f>IF(AND(Y1140="",$H1141=$H1140),"",IF(VLOOKUP($H1141,Mal!$A$9:$T$431,20,0)='Sales Orders'!Y1140,"",VLOOKUP($H1141,Mal!$A$9:$T$431,20,0)))</f>
        <v>#N/A</v>
      </c>
      <c r="Z1141" s="39" t="e">
        <f t="shared" si="65"/>
        <v>#N/A</v>
      </c>
    </row>
    <row r="1142" spans="1:26">
      <c r="A1142" t="str">
        <f>IFERROR(IF(VLOOKUP(H1142,Mal!$A$9:$A$431,1,0),"","END"),"END")</f>
        <v>END</v>
      </c>
      <c r="B1142" s="39" t="e">
        <f>IF($E1142="",IF(INDEX(Mal!$D$9:$D$431,COUNTIF($E$108:$F1141,"")-COUNT($H$108:$H1141)+1,0)=B1141,"",INDEX(Mal!$D$9:$D$431,COUNTIF($E$108:$F1141,"")-COUNT($H$108:$H1141)+1,0)),"")</f>
        <v>#N/A</v>
      </c>
      <c r="C1142" s="39" t="e">
        <f t="shared" si="66"/>
        <v>#N/A</v>
      </c>
      <c r="D1142" s="39" t="e">
        <f>IF($E1142="",IF(INDEX(Mal!$F$9:$F$431,COUNTIF($E$108:$F1141,"")-COUNT($H$108:$H1141)+1,0)=D1141,"",INDEX(Mal!$F$9:$F$431,COUNTIF($E$108:$F1141,"")-COUNT($H$108:$H1141)+1,0)),"")</f>
        <v>#N/A</v>
      </c>
      <c r="E1142" s="39" t="e">
        <f>IF(AND(E1141="",$H1142=$H1141),"",IF(VLOOKUP(H1142,Mal!$A$9:$B$431,2,0)='Sales Orders'!E1141,"",VLOOKUP($H1142,Mal!$A$9:$B$431,2,0)))</f>
        <v>#N/A</v>
      </c>
      <c r="F1142" s="39" t="e">
        <f>IF($E1142="",IF(INDEX(Mal!$C$9:$C$431,COUNTIF($E$108:$F1141,"")-COUNT($H$108:$H1141)+1,0)=F1141,"",INDEX(Mal!$C$9:$C$431,COUNTIF($E$108:$F1141,"")-COUNT($H$108:$H1141)+1,0)),"")</f>
        <v>#N/A</v>
      </c>
      <c r="G1142" s="39" t="e">
        <f t="shared" si="67"/>
        <v>#N/A</v>
      </c>
      <c r="H1142" s="39">
        <f>IF(COUNTIF(Mal!$A$9:$A$431,'Sales Orders'!H1141)+COUNTIFS(Mal!$A$9:$A$431,H1141,Mal!$B$9:$B$431,"&lt;&gt;")+COUNTIFS(Mal!$A$9:$A$431,H1141,Mal!$C$9:$C$431,"&lt;&gt;")=COUNTIF('Sales Orders'!$H$108:H1141,'Sales Orders'!H1141),'Sales Orders'!H1141+1,'Sales Orders'!H1141)</f>
        <v>2</v>
      </c>
      <c r="I1142" s="39" t="e">
        <f>IF(E1142="","",IF(Mal!$C$5="","",Mal!$C$5))</f>
        <v>#N/A</v>
      </c>
      <c r="J1142" s="39" t="e">
        <f>IF(AND(J1141="",$H1142=$H1141),"",IF(VLOOKUP($H1142,Mal!$A$9:$H$431,7,0)='Sales Orders'!J1141,"",VLOOKUP($H1142,Mal!$A$9:$H$431,7,0)))</f>
        <v>#N/A</v>
      </c>
      <c r="K1142" s="39" t="e">
        <f>IF(AND(K1141="",$H1142=$H1141),"",IF(VLOOKUP($H1142,Mal!$A$9:$H$431,8,0)='Sales Orders'!K1141,"",VLOOKUP($H1142,Mal!$A$9:$H$431,8,0)))</f>
        <v>#N/A</v>
      </c>
      <c r="L1142" s="39" t="e">
        <f>IF(E1142="","",IF(Mal!$C$6="","",Mal!$C$6))</f>
        <v>#N/A</v>
      </c>
      <c r="M1142" s="39" t="e">
        <f>IF($E1142="",IF(INDEX(Mal!K$9:K$431,COUNTIF($E$108:$F1141,"")-COUNT($H$108:$H1141)+1,0)=M1141,"",INDEX(Mal!K$9:K$431,COUNTIF($E$108:$F1141,"")-COUNT($H$108:$H1141)+1,0)),"")</f>
        <v>#N/A</v>
      </c>
      <c r="N1142" s="39" t="e">
        <f>IF($E1142="",IF(INDEX(Mal!L$9:L$431,COUNTIF($E$108:$F1141,"")-COUNT($H$108:$H1141)+1,0)=N1141,"",INDEX(Mal!L$9:L$431,COUNTIF($E$108:$F1141,"")-COUNT($H$108:$H1141)+1,0)),"")</f>
        <v>#N/A</v>
      </c>
      <c r="O1142" s="39" t="e">
        <f>IF($E1142="",IF(INDEX(Mal!M$9:M$431,COUNTIF($E$108:$F1141,"")-COUNT($H$108:$H1141)+1,0)=O1141,"",INDEX(Mal!M$9:M$431,COUNTIF($E$108:$F1141,"")-COUNT($H$108:$H1141)+1,0)),"")</f>
        <v>#N/A</v>
      </c>
      <c r="P1142" s="39" t="e">
        <f>IF($E1142="",IF(INDEX(Mal!N$9:N$431,COUNTIF($E$108:$F1141,"")-COUNT($H$108:$H1141)+1,0)=P1141,"",INDEX(Mal!N$9:N$431,COUNTIF($E$108:$F1141,"")-COUNT($H$108:$H1141)+1,0)),"")</f>
        <v>#N/A</v>
      </c>
      <c r="Q1142" s="39" t="e">
        <f>IF($E1142="",IF(INDEX(Mal!O$9:O$431,COUNTIF($E$108:$F1141,"")-COUNT($H$108:$H1141)+1,0)=Q1141,"",INDEX(Mal!O$9:O$431,COUNTIF($E$108:$F1141,"")-COUNT($H$108:$H1141)+1,0)),"")</f>
        <v>#N/A</v>
      </c>
      <c r="R1142" s="39" t="e">
        <f>IF($E1142="",IF(INDEX(Mal!P$9:P$431,COUNTIF($E$108:$F1141,"")-COUNT($H$108:$H1141)+1,0)=R1141,"",INDEX(Mal!P$9:P$431,COUNTIF($E$108:$F1141,"")-COUNT($H$108:$H1141)+1,0)),"")</f>
        <v>#N/A</v>
      </c>
      <c r="S1142" s="39" t="e">
        <f>IF($E1142="",IF(INDEX(Mal!Q$9:Q$431,COUNTIF($E$108:$F1141,"")-COUNT($H$108:$H1141)+1,0)=S1141,"",INDEX(Mal!Q$9:Q$431,COUNTIF($E$108:$F1141,"")-COUNT($H$108:$H1141)+1,0)),"")</f>
        <v>#N/A</v>
      </c>
      <c r="T1142" s="39" t="e">
        <f>IF($E1142="",IF(INDEX(Mal!R$9:R$431,COUNTIF($E$108:$F1141,"")-COUNT($H$108:$H1141)+1,0)=T1141,"",INDEX(Mal!R$9:R$431,COUNTIF($E$108:$F1141,"")-COUNT($H$108:$H1141)+1,0)),"")</f>
        <v>#N/A</v>
      </c>
      <c r="U1142" s="39" t="e">
        <f>IF($E1142="",IF(INDEX(Mal!S$9:S$431,COUNTIF($E$108:$F1141,"")-COUNT($H$108:$H1141)+1,0)=U1141,"",INDEX(Mal!S$9:S$431,COUNTIF($E$108:$F1141,"")-COUNT($H$108:$H1141)+1,0)),"")</f>
        <v>#N/A</v>
      </c>
      <c r="V1142" s="39" t="e">
        <f t="shared" si="64"/>
        <v>#N/A</v>
      </c>
      <c r="W1142" s="39" t="e">
        <f>IF(IF(AND(E1142="",F1142=""),INDEX(Mal!I$9:I$431,(COUNT($H$108:$H1142)-COUNTIF($V$108:$V1142,"")),0),"")="","",IF(AND(E1142="",F1142=""),INDEX(Mal!I$9:I$431,(COUNT($H$108:$H1142)-COUNTIF($V$108:$V1142,"")),0),""))</f>
        <v>#N/A</v>
      </c>
      <c r="X1142" s="39" t="e">
        <f>IF($E1142="",IF(INDEX(Mal!J$9:J$431,COUNTIF($E$108:$F1141,"")-COUNT($H$108:$H1141)+1,0)=X1141,"",INDEX(Mal!J$9:J$431,COUNTIF($E$108:$F1141,"")-COUNT($H$108:$H1141)+1,0)),"")</f>
        <v>#N/A</v>
      </c>
      <c r="Y1142" s="39" t="e">
        <f>IF(AND(Y1141="",$H1142=$H1141),"",IF(VLOOKUP($H1142,Mal!$A$9:$T$431,20,0)='Sales Orders'!Y1141,"",VLOOKUP($H1142,Mal!$A$9:$T$431,20,0)))</f>
        <v>#N/A</v>
      </c>
      <c r="Z1142" s="39" t="e">
        <f t="shared" si="65"/>
        <v>#N/A</v>
      </c>
    </row>
    <row r="1143" spans="1:26">
      <c r="A1143" t="str">
        <f>IFERROR(IF(VLOOKUP(H1143,Mal!$A$9:$A$431,1,0),"","END"),"END")</f>
        <v>END</v>
      </c>
      <c r="B1143" s="39" t="e">
        <f>IF($E1143="",IF(INDEX(Mal!$D$9:$D$431,COUNTIF($E$108:$F1142,"")-COUNT($H$108:$H1142)+1,0)=B1142,"",INDEX(Mal!$D$9:$D$431,COUNTIF($E$108:$F1142,"")-COUNT($H$108:$H1142)+1,0)),"")</f>
        <v>#N/A</v>
      </c>
      <c r="C1143" s="39" t="e">
        <f t="shared" si="66"/>
        <v>#N/A</v>
      </c>
      <c r="D1143" s="39" t="e">
        <f>IF($E1143="",IF(INDEX(Mal!$F$9:$F$431,COUNTIF($E$108:$F1142,"")-COUNT($H$108:$H1142)+1,0)=D1142,"",INDEX(Mal!$F$9:$F$431,COUNTIF($E$108:$F1142,"")-COUNT($H$108:$H1142)+1,0)),"")</f>
        <v>#N/A</v>
      </c>
      <c r="E1143" s="39" t="e">
        <f>IF(AND(E1142="",$H1143=$H1142),"",IF(VLOOKUP(H1143,Mal!$A$9:$B$431,2,0)='Sales Orders'!E1142,"",VLOOKUP($H1143,Mal!$A$9:$B$431,2,0)))</f>
        <v>#N/A</v>
      </c>
      <c r="F1143" s="39" t="e">
        <f>IF($E1143="",IF(INDEX(Mal!$C$9:$C$431,COUNTIF($E$108:$F1142,"")-COUNT($H$108:$H1142)+1,0)=F1142,"",INDEX(Mal!$C$9:$C$431,COUNTIF($E$108:$F1142,"")-COUNT($H$108:$H1142)+1,0)),"")</f>
        <v>#N/A</v>
      </c>
      <c r="G1143" s="39" t="e">
        <f t="shared" si="67"/>
        <v>#N/A</v>
      </c>
      <c r="H1143" s="39">
        <f>IF(COUNTIF(Mal!$A$9:$A$431,'Sales Orders'!H1142)+COUNTIFS(Mal!$A$9:$A$431,H1142,Mal!$B$9:$B$431,"&lt;&gt;")+COUNTIFS(Mal!$A$9:$A$431,H1142,Mal!$C$9:$C$431,"&lt;&gt;")=COUNTIF('Sales Orders'!$H$108:H1142,'Sales Orders'!H1142),'Sales Orders'!H1142+1,'Sales Orders'!H1142)</f>
        <v>2</v>
      </c>
      <c r="I1143" s="39" t="e">
        <f>IF(E1143="","",IF(Mal!$C$5="","",Mal!$C$5))</f>
        <v>#N/A</v>
      </c>
      <c r="J1143" s="39" t="e">
        <f>IF(AND(J1142="",$H1143=$H1142),"",IF(VLOOKUP($H1143,Mal!$A$9:$H$431,7,0)='Sales Orders'!J1142,"",VLOOKUP($H1143,Mal!$A$9:$H$431,7,0)))</f>
        <v>#N/A</v>
      </c>
      <c r="K1143" s="39" t="e">
        <f>IF(AND(K1142="",$H1143=$H1142),"",IF(VLOOKUP($H1143,Mal!$A$9:$H$431,8,0)='Sales Orders'!K1142,"",VLOOKUP($H1143,Mal!$A$9:$H$431,8,0)))</f>
        <v>#N/A</v>
      </c>
      <c r="L1143" s="39" t="e">
        <f>IF(E1143="","",IF(Mal!$C$6="","",Mal!$C$6))</f>
        <v>#N/A</v>
      </c>
      <c r="M1143" s="39" t="e">
        <f>IF($E1143="",IF(INDEX(Mal!K$9:K$431,COUNTIF($E$108:$F1142,"")-COUNT($H$108:$H1142)+1,0)=M1142,"",INDEX(Mal!K$9:K$431,COUNTIF($E$108:$F1142,"")-COUNT($H$108:$H1142)+1,0)),"")</f>
        <v>#N/A</v>
      </c>
      <c r="N1143" s="39" t="e">
        <f>IF($E1143="",IF(INDEX(Mal!L$9:L$431,COUNTIF($E$108:$F1142,"")-COUNT($H$108:$H1142)+1,0)=N1142,"",INDEX(Mal!L$9:L$431,COUNTIF($E$108:$F1142,"")-COUNT($H$108:$H1142)+1,0)),"")</f>
        <v>#N/A</v>
      </c>
      <c r="O1143" s="39" t="e">
        <f>IF($E1143="",IF(INDEX(Mal!M$9:M$431,COUNTIF($E$108:$F1142,"")-COUNT($H$108:$H1142)+1,0)=O1142,"",INDEX(Mal!M$9:M$431,COUNTIF($E$108:$F1142,"")-COUNT($H$108:$H1142)+1,0)),"")</f>
        <v>#N/A</v>
      </c>
      <c r="P1143" s="39" t="e">
        <f>IF($E1143="",IF(INDEX(Mal!N$9:N$431,COUNTIF($E$108:$F1142,"")-COUNT($H$108:$H1142)+1,0)=P1142,"",INDEX(Mal!N$9:N$431,COUNTIF($E$108:$F1142,"")-COUNT($H$108:$H1142)+1,0)),"")</f>
        <v>#N/A</v>
      </c>
      <c r="Q1143" s="39" t="e">
        <f>IF($E1143="",IF(INDEX(Mal!O$9:O$431,COUNTIF($E$108:$F1142,"")-COUNT($H$108:$H1142)+1,0)=Q1142,"",INDEX(Mal!O$9:O$431,COUNTIF($E$108:$F1142,"")-COUNT($H$108:$H1142)+1,0)),"")</f>
        <v>#N/A</v>
      </c>
      <c r="R1143" s="39" t="e">
        <f>IF($E1143="",IF(INDEX(Mal!P$9:P$431,COUNTIF($E$108:$F1142,"")-COUNT($H$108:$H1142)+1,0)=R1142,"",INDEX(Mal!P$9:P$431,COUNTIF($E$108:$F1142,"")-COUNT($H$108:$H1142)+1,0)),"")</f>
        <v>#N/A</v>
      </c>
      <c r="S1143" s="39" t="e">
        <f>IF($E1143="",IF(INDEX(Mal!Q$9:Q$431,COUNTIF($E$108:$F1142,"")-COUNT($H$108:$H1142)+1,0)=S1142,"",INDEX(Mal!Q$9:Q$431,COUNTIF($E$108:$F1142,"")-COUNT($H$108:$H1142)+1,0)),"")</f>
        <v>#N/A</v>
      </c>
      <c r="T1143" s="39" t="e">
        <f>IF($E1143="",IF(INDEX(Mal!R$9:R$431,COUNTIF($E$108:$F1142,"")-COUNT($H$108:$H1142)+1,0)=T1142,"",INDEX(Mal!R$9:R$431,COUNTIF($E$108:$F1142,"")-COUNT($H$108:$H1142)+1,0)),"")</f>
        <v>#N/A</v>
      </c>
      <c r="U1143" s="39" t="e">
        <f>IF($E1143="",IF(INDEX(Mal!S$9:S$431,COUNTIF($E$108:$F1142,"")-COUNT($H$108:$H1142)+1,0)=U1142,"",INDEX(Mal!S$9:S$431,COUNTIF($E$108:$F1142,"")-COUNT($H$108:$H1142)+1,0)),"")</f>
        <v>#N/A</v>
      </c>
      <c r="V1143" s="39" t="e">
        <f t="shared" si="64"/>
        <v>#N/A</v>
      </c>
      <c r="W1143" s="39" t="e">
        <f>IF(IF(AND(E1143="",F1143=""),INDEX(Mal!I$9:I$431,(COUNT($H$108:$H1143)-COUNTIF($V$108:$V1143,"")),0),"")="","",IF(AND(E1143="",F1143=""),INDEX(Mal!I$9:I$431,(COUNT($H$108:$H1143)-COUNTIF($V$108:$V1143,"")),0),""))</f>
        <v>#N/A</v>
      </c>
      <c r="X1143" s="39" t="e">
        <f>IF($E1143="",IF(INDEX(Mal!J$9:J$431,COUNTIF($E$108:$F1142,"")-COUNT($H$108:$H1142)+1,0)=X1142,"",INDEX(Mal!J$9:J$431,COUNTIF($E$108:$F1142,"")-COUNT($H$108:$H1142)+1,0)),"")</f>
        <v>#N/A</v>
      </c>
      <c r="Y1143" s="39" t="e">
        <f>IF(AND(Y1142="",$H1143=$H1142),"",IF(VLOOKUP($H1143,Mal!$A$9:$T$431,20,0)='Sales Orders'!Y1142,"",VLOOKUP($H1143,Mal!$A$9:$T$431,20,0)))</f>
        <v>#N/A</v>
      </c>
      <c r="Z1143" s="39" t="e">
        <f t="shared" si="65"/>
        <v>#N/A</v>
      </c>
    </row>
    <row r="1144" spans="1:26">
      <c r="A1144" t="str">
        <f>IFERROR(IF(VLOOKUP(H1144,Mal!$A$9:$A$431,1,0),"","END"),"END")</f>
        <v>END</v>
      </c>
      <c r="B1144" s="39" t="e">
        <f>IF($E1144="",IF(INDEX(Mal!$D$9:$D$431,COUNTIF($E$108:$F1143,"")-COUNT($H$108:$H1143)+1,0)=B1143,"",INDEX(Mal!$D$9:$D$431,COUNTIF($E$108:$F1143,"")-COUNT($H$108:$H1143)+1,0)),"")</f>
        <v>#N/A</v>
      </c>
      <c r="C1144" s="39" t="e">
        <f t="shared" si="66"/>
        <v>#N/A</v>
      </c>
      <c r="D1144" s="39" t="e">
        <f>IF($E1144="",IF(INDEX(Mal!$F$9:$F$431,COUNTIF($E$108:$F1143,"")-COUNT($H$108:$H1143)+1,0)=D1143,"",INDEX(Mal!$F$9:$F$431,COUNTIF($E$108:$F1143,"")-COUNT($H$108:$H1143)+1,0)),"")</f>
        <v>#N/A</v>
      </c>
      <c r="E1144" s="39" t="e">
        <f>IF(AND(E1143="",$H1144=$H1143),"",IF(VLOOKUP(H1144,Mal!$A$9:$B$431,2,0)='Sales Orders'!E1143,"",VLOOKUP($H1144,Mal!$A$9:$B$431,2,0)))</f>
        <v>#N/A</v>
      </c>
      <c r="F1144" s="39" t="e">
        <f>IF($E1144="",IF(INDEX(Mal!$C$9:$C$431,COUNTIF($E$108:$F1143,"")-COUNT($H$108:$H1143)+1,0)=F1143,"",INDEX(Mal!$C$9:$C$431,COUNTIF($E$108:$F1143,"")-COUNT($H$108:$H1143)+1,0)),"")</f>
        <v>#N/A</v>
      </c>
      <c r="G1144" s="39" t="e">
        <f t="shared" si="67"/>
        <v>#N/A</v>
      </c>
      <c r="H1144" s="39">
        <f>IF(COUNTIF(Mal!$A$9:$A$431,'Sales Orders'!H1143)+COUNTIFS(Mal!$A$9:$A$431,H1143,Mal!$B$9:$B$431,"&lt;&gt;")+COUNTIFS(Mal!$A$9:$A$431,H1143,Mal!$C$9:$C$431,"&lt;&gt;")=COUNTIF('Sales Orders'!$H$108:H1143,'Sales Orders'!H1143),'Sales Orders'!H1143+1,'Sales Orders'!H1143)</f>
        <v>2</v>
      </c>
      <c r="I1144" s="39" t="e">
        <f>IF(E1144="","",IF(Mal!$C$5="","",Mal!$C$5))</f>
        <v>#N/A</v>
      </c>
      <c r="J1144" s="39" t="e">
        <f>IF(AND(J1143="",$H1144=$H1143),"",IF(VLOOKUP($H1144,Mal!$A$9:$H$431,7,0)='Sales Orders'!J1143,"",VLOOKUP($H1144,Mal!$A$9:$H$431,7,0)))</f>
        <v>#N/A</v>
      </c>
      <c r="K1144" s="39" t="e">
        <f>IF(AND(K1143="",$H1144=$H1143),"",IF(VLOOKUP($H1144,Mal!$A$9:$H$431,8,0)='Sales Orders'!K1143,"",VLOOKUP($H1144,Mal!$A$9:$H$431,8,0)))</f>
        <v>#N/A</v>
      </c>
      <c r="L1144" s="39" t="e">
        <f>IF(E1144="","",IF(Mal!$C$6="","",Mal!$C$6))</f>
        <v>#N/A</v>
      </c>
      <c r="M1144" s="39" t="e">
        <f>IF($E1144="",IF(INDEX(Mal!K$9:K$431,COUNTIF($E$108:$F1143,"")-COUNT($H$108:$H1143)+1,0)=M1143,"",INDEX(Mal!K$9:K$431,COUNTIF($E$108:$F1143,"")-COUNT($H$108:$H1143)+1,0)),"")</f>
        <v>#N/A</v>
      </c>
      <c r="N1144" s="39" t="e">
        <f>IF($E1144="",IF(INDEX(Mal!L$9:L$431,COUNTIF($E$108:$F1143,"")-COUNT($H$108:$H1143)+1,0)=N1143,"",INDEX(Mal!L$9:L$431,COUNTIF($E$108:$F1143,"")-COUNT($H$108:$H1143)+1,0)),"")</f>
        <v>#N/A</v>
      </c>
      <c r="O1144" s="39" t="e">
        <f>IF($E1144="",IF(INDEX(Mal!M$9:M$431,COUNTIF($E$108:$F1143,"")-COUNT($H$108:$H1143)+1,0)=O1143,"",INDEX(Mal!M$9:M$431,COUNTIF($E$108:$F1143,"")-COUNT($H$108:$H1143)+1,0)),"")</f>
        <v>#N/A</v>
      </c>
      <c r="P1144" s="39" t="e">
        <f>IF($E1144="",IF(INDEX(Mal!N$9:N$431,COUNTIF($E$108:$F1143,"")-COUNT($H$108:$H1143)+1,0)=P1143,"",INDEX(Mal!N$9:N$431,COUNTIF($E$108:$F1143,"")-COUNT($H$108:$H1143)+1,0)),"")</f>
        <v>#N/A</v>
      </c>
      <c r="Q1144" s="39" t="e">
        <f>IF($E1144="",IF(INDEX(Mal!O$9:O$431,COUNTIF($E$108:$F1143,"")-COUNT($H$108:$H1143)+1,0)=Q1143,"",INDEX(Mal!O$9:O$431,COUNTIF($E$108:$F1143,"")-COUNT($H$108:$H1143)+1,0)),"")</f>
        <v>#N/A</v>
      </c>
      <c r="R1144" s="39" t="e">
        <f>IF($E1144="",IF(INDEX(Mal!P$9:P$431,COUNTIF($E$108:$F1143,"")-COUNT($H$108:$H1143)+1,0)=R1143,"",INDEX(Mal!P$9:P$431,COUNTIF($E$108:$F1143,"")-COUNT($H$108:$H1143)+1,0)),"")</f>
        <v>#N/A</v>
      </c>
      <c r="S1144" s="39" t="e">
        <f>IF($E1144="",IF(INDEX(Mal!Q$9:Q$431,COUNTIF($E$108:$F1143,"")-COUNT($H$108:$H1143)+1,0)=S1143,"",INDEX(Mal!Q$9:Q$431,COUNTIF($E$108:$F1143,"")-COUNT($H$108:$H1143)+1,0)),"")</f>
        <v>#N/A</v>
      </c>
      <c r="T1144" s="39" t="e">
        <f>IF($E1144="",IF(INDEX(Mal!R$9:R$431,COUNTIF($E$108:$F1143,"")-COUNT($H$108:$H1143)+1,0)=T1143,"",INDEX(Mal!R$9:R$431,COUNTIF($E$108:$F1143,"")-COUNT($H$108:$H1143)+1,0)),"")</f>
        <v>#N/A</v>
      </c>
      <c r="U1144" s="39" t="e">
        <f>IF($E1144="",IF(INDEX(Mal!S$9:S$431,COUNTIF($E$108:$F1143,"")-COUNT($H$108:$H1143)+1,0)=U1143,"",INDEX(Mal!S$9:S$431,COUNTIF($E$108:$F1143,"")-COUNT($H$108:$H1143)+1,0)),"")</f>
        <v>#N/A</v>
      </c>
      <c r="V1144" s="39" t="e">
        <f t="shared" si="64"/>
        <v>#N/A</v>
      </c>
      <c r="W1144" s="39" t="e">
        <f>IF(IF(AND(E1144="",F1144=""),INDEX(Mal!I$9:I$431,(COUNT($H$108:$H1144)-COUNTIF($V$108:$V1144,"")),0),"")="","",IF(AND(E1144="",F1144=""),INDEX(Mal!I$9:I$431,(COUNT($H$108:$H1144)-COUNTIF($V$108:$V1144,"")),0),""))</f>
        <v>#N/A</v>
      </c>
      <c r="X1144" s="39" t="e">
        <f>IF($E1144="",IF(INDEX(Mal!J$9:J$431,COUNTIF($E$108:$F1143,"")-COUNT($H$108:$H1143)+1,0)=X1143,"",INDEX(Mal!J$9:J$431,COUNTIF($E$108:$F1143,"")-COUNT($H$108:$H1143)+1,0)),"")</f>
        <v>#N/A</v>
      </c>
      <c r="Y1144" s="39" t="e">
        <f>IF(AND(Y1143="",$H1144=$H1143),"",IF(VLOOKUP($H1144,Mal!$A$9:$T$431,20,0)='Sales Orders'!Y1143,"",VLOOKUP($H1144,Mal!$A$9:$T$431,20,0)))</f>
        <v>#N/A</v>
      </c>
      <c r="Z1144" s="39" t="e">
        <f t="shared" si="65"/>
        <v>#N/A</v>
      </c>
    </row>
    <row r="1145" spans="1:26">
      <c r="A1145" t="str">
        <f>IFERROR(IF(VLOOKUP(H1145,Mal!$A$9:$A$431,1,0),"","END"),"END")</f>
        <v>END</v>
      </c>
      <c r="B1145" s="39" t="e">
        <f>IF($E1145="",IF(INDEX(Mal!$D$9:$D$431,COUNTIF($E$108:$F1144,"")-COUNT($H$108:$H1144)+1,0)=B1144,"",INDEX(Mal!$D$9:$D$431,COUNTIF($E$108:$F1144,"")-COUNT($H$108:$H1144)+1,0)),"")</f>
        <v>#N/A</v>
      </c>
      <c r="C1145" s="39" t="e">
        <f t="shared" si="66"/>
        <v>#N/A</v>
      </c>
      <c r="D1145" s="39" t="e">
        <f>IF($E1145="",IF(INDEX(Mal!$F$9:$F$431,COUNTIF($E$108:$F1144,"")-COUNT($H$108:$H1144)+1,0)=D1144,"",INDEX(Mal!$F$9:$F$431,COUNTIF($E$108:$F1144,"")-COUNT($H$108:$H1144)+1,0)),"")</f>
        <v>#N/A</v>
      </c>
      <c r="E1145" s="39" t="e">
        <f>IF(AND(E1144="",$H1145=$H1144),"",IF(VLOOKUP(H1145,Mal!$A$9:$B$431,2,0)='Sales Orders'!E1144,"",VLOOKUP($H1145,Mal!$A$9:$B$431,2,0)))</f>
        <v>#N/A</v>
      </c>
      <c r="F1145" s="39" t="e">
        <f>IF($E1145="",IF(INDEX(Mal!$C$9:$C$431,COUNTIF($E$108:$F1144,"")-COUNT($H$108:$H1144)+1,0)=F1144,"",INDEX(Mal!$C$9:$C$431,COUNTIF($E$108:$F1144,"")-COUNT($H$108:$H1144)+1,0)),"")</f>
        <v>#N/A</v>
      </c>
      <c r="G1145" s="39" t="e">
        <f t="shared" si="67"/>
        <v>#N/A</v>
      </c>
      <c r="H1145" s="39">
        <f>IF(COUNTIF(Mal!$A$9:$A$431,'Sales Orders'!H1144)+COUNTIFS(Mal!$A$9:$A$431,H1144,Mal!$B$9:$B$431,"&lt;&gt;")+COUNTIFS(Mal!$A$9:$A$431,H1144,Mal!$C$9:$C$431,"&lt;&gt;")=COUNTIF('Sales Orders'!$H$108:H1144,'Sales Orders'!H1144),'Sales Orders'!H1144+1,'Sales Orders'!H1144)</f>
        <v>2</v>
      </c>
      <c r="I1145" s="39" t="e">
        <f>IF(E1145="","",IF(Mal!$C$5="","",Mal!$C$5))</f>
        <v>#N/A</v>
      </c>
      <c r="J1145" s="39" t="e">
        <f>IF(AND(J1144="",$H1145=$H1144),"",IF(VLOOKUP($H1145,Mal!$A$9:$H$431,7,0)='Sales Orders'!J1144,"",VLOOKUP($H1145,Mal!$A$9:$H$431,7,0)))</f>
        <v>#N/A</v>
      </c>
      <c r="K1145" s="39" t="e">
        <f>IF(AND(K1144="",$H1145=$H1144),"",IF(VLOOKUP($H1145,Mal!$A$9:$H$431,8,0)='Sales Orders'!K1144,"",VLOOKUP($H1145,Mal!$A$9:$H$431,8,0)))</f>
        <v>#N/A</v>
      </c>
      <c r="L1145" s="39" t="e">
        <f>IF(E1145="","",IF(Mal!$C$6="","",Mal!$C$6))</f>
        <v>#N/A</v>
      </c>
      <c r="M1145" s="39" t="e">
        <f>IF($E1145="",IF(INDEX(Mal!K$9:K$431,COUNTIF($E$108:$F1144,"")-COUNT($H$108:$H1144)+1,0)=M1144,"",INDEX(Mal!K$9:K$431,COUNTIF($E$108:$F1144,"")-COUNT($H$108:$H1144)+1,0)),"")</f>
        <v>#N/A</v>
      </c>
      <c r="N1145" s="39" t="e">
        <f>IF($E1145="",IF(INDEX(Mal!L$9:L$431,COUNTIF($E$108:$F1144,"")-COUNT($H$108:$H1144)+1,0)=N1144,"",INDEX(Mal!L$9:L$431,COUNTIF($E$108:$F1144,"")-COUNT($H$108:$H1144)+1,0)),"")</f>
        <v>#N/A</v>
      </c>
      <c r="O1145" s="39" t="e">
        <f>IF($E1145="",IF(INDEX(Mal!M$9:M$431,COUNTIF($E$108:$F1144,"")-COUNT($H$108:$H1144)+1,0)=O1144,"",INDEX(Mal!M$9:M$431,COUNTIF($E$108:$F1144,"")-COUNT($H$108:$H1144)+1,0)),"")</f>
        <v>#N/A</v>
      </c>
      <c r="P1145" s="39" t="e">
        <f>IF($E1145="",IF(INDEX(Mal!N$9:N$431,COUNTIF($E$108:$F1144,"")-COUNT($H$108:$H1144)+1,0)=P1144,"",INDEX(Mal!N$9:N$431,COUNTIF($E$108:$F1144,"")-COUNT($H$108:$H1144)+1,0)),"")</f>
        <v>#N/A</v>
      </c>
      <c r="Q1145" s="39" t="e">
        <f>IF($E1145="",IF(INDEX(Mal!O$9:O$431,COUNTIF($E$108:$F1144,"")-COUNT($H$108:$H1144)+1,0)=Q1144,"",INDEX(Mal!O$9:O$431,COUNTIF($E$108:$F1144,"")-COUNT($H$108:$H1144)+1,0)),"")</f>
        <v>#N/A</v>
      </c>
      <c r="R1145" s="39" t="e">
        <f>IF($E1145="",IF(INDEX(Mal!P$9:P$431,COUNTIF($E$108:$F1144,"")-COUNT($H$108:$H1144)+1,0)=R1144,"",INDEX(Mal!P$9:P$431,COUNTIF($E$108:$F1144,"")-COUNT($H$108:$H1144)+1,0)),"")</f>
        <v>#N/A</v>
      </c>
      <c r="S1145" s="39" t="e">
        <f>IF($E1145="",IF(INDEX(Mal!Q$9:Q$431,COUNTIF($E$108:$F1144,"")-COUNT($H$108:$H1144)+1,0)=S1144,"",INDEX(Mal!Q$9:Q$431,COUNTIF($E$108:$F1144,"")-COUNT($H$108:$H1144)+1,0)),"")</f>
        <v>#N/A</v>
      </c>
      <c r="T1145" s="39" t="e">
        <f>IF($E1145="",IF(INDEX(Mal!R$9:R$431,COUNTIF($E$108:$F1144,"")-COUNT($H$108:$H1144)+1,0)=T1144,"",INDEX(Mal!R$9:R$431,COUNTIF($E$108:$F1144,"")-COUNT($H$108:$H1144)+1,0)),"")</f>
        <v>#N/A</v>
      </c>
      <c r="U1145" s="39" t="e">
        <f>IF($E1145="",IF(INDEX(Mal!S$9:S$431,COUNTIF($E$108:$F1144,"")-COUNT($H$108:$H1144)+1,0)=U1144,"",INDEX(Mal!S$9:S$431,COUNTIF($E$108:$F1144,"")-COUNT($H$108:$H1144)+1,0)),"")</f>
        <v>#N/A</v>
      </c>
      <c r="V1145" s="39" t="e">
        <f t="shared" si="64"/>
        <v>#N/A</v>
      </c>
      <c r="W1145" s="39" t="e">
        <f>IF(IF(AND(E1145="",F1145=""),INDEX(Mal!I$9:I$431,(COUNT($H$108:$H1145)-COUNTIF($V$108:$V1145,"")),0),"")="","",IF(AND(E1145="",F1145=""),INDEX(Mal!I$9:I$431,(COUNT($H$108:$H1145)-COUNTIF($V$108:$V1145,"")),0),""))</f>
        <v>#N/A</v>
      </c>
      <c r="X1145" s="39" t="e">
        <f>IF($E1145="",IF(INDEX(Mal!J$9:J$431,COUNTIF($E$108:$F1144,"")-COUNT($H$108:$H1144)+1,0)=X1144,"",INDEX(Mal!J$9:J$431,COUNTIF($E$108:$F1144,"")-COUNT($H$108:$H1144)+1,0)),"")</f>
        <v>#N/A</v>
      </c>
      <c r="Y1145" s="39" t="e">
        <f>IF(AND(Y1144="",$H1145=$H1144),"",IF(VLOOKUP($H1145,Mal!$A$9:$T$431,20,0)='Sales Orders'!Y1144,"",VLOOKUP($H1145,Mal!$A$9:$T$431,20,0)))</f>
        <v>#N/A</v>
      </c>
      <c r="Z1145" s="39" t="e">
        <f t="shared" si="65"/>
        <v>#N/A</v>
      </c>
    </row>
    <row r="1146" spans="1:26">
      <c r="A1146" t="str">
        <f>IFERROR(IF(VLOOKUP(H1146,Mal!$A$9:$A$431,1,0),"","END"),"END")</f>
        <v>END</v>
      </c>
      <c r="B1146" s="39" t="e">
        <f>IF($E1146="",IF(INDEX(Mal!$D$9:$D$431,COUNTIF($E$108:$F1145,"")-COUNT($H$108:$H1145)+1,0)=B1145,"",INDEX(Mal!$D$9:$D$431,COUNTIF($E$108:$F1145,"")-COUNT($H$108:$H1145)+1,0)),"")</f>
        <v>#N/A</v>
      </c>
      <c r="C1146" s="39" t="e">
        <f t="shared" si="66"/>
        <v>#N/A</v>
      </c>
      <c r="D1146" s="39" t="e">
        <f>IF($E1146="",IF(INDEX(Mal!$F$9:$F$431,COUNTIF($E$108:$F1145,"")-COUNT($H$108:$H1145)+1,0)=D1145,"",INDEX(Mal!$F$9:$F$431,COUNTIF($E$108:$F1145,"")-COUNT($H$108:$H1145)+1,0)),"")</f>
        <v>#N/A</v>
      </c>
      <c r="E1146" s="39" t="e">
        <f>IF(AND(E1145="",$H1146=$H1145),"",IF(VLOOKUP(H1146,Mal!$A$9:$B$431,2,0)='Sales Orders'!E1145,"",VLOOKUP($H1146,Mal!$A$9:$B$431,2,0)))</f>
        <v>#N/A</v>
      </c>
      <c r="F1146" s="39" t="e">
        <f>IF($E1146="",IF(INDEX(Mal!$C$9:$C$431,COUNTIF($E$108:$F1145,"")-COUNT($H$108:$H1145)+1,0)=F1145,"",INDEX(Mal!$C$9:$C$431,COUNTIF($E$108:$F1145,"")-COUNT($H$108:$H1145)+1,0)),"")</f>
        <v>#N/A</v>
      </c>
      <c r="G1146" s="39" t="e">
        <f t="shared" si="67"/>
        <v>#N/A</v>
      </c>
      <c r="H1146" s="39">
        <f>IF(COUNTIF(Mal!$A$9:$A$431,'Sales Orders'!H1145)+COUNTIFS(Mal!$A$9:$A$431,H1145,Mal!$B$9:$B$431,"&lt;&gt;")+COUNTIFS(Mal!$A$9:$A$431,H1145,Mal!$C$9:$C$431,"&lt;&gt;")=COUNTIF('Sales Orders'!$H$108:H1145,'Sales Orders'!H1145),'Sales Orders'!H1145+1,'Sales Orders'!H1145)</f>
        <v>2</v>
      </c>
      <c r="I1146" s="39" t="e">
        <f>IF(E1146="","",IF(Mal!$C$5="","",Mal!$C$5))</f>
        <v>#N/A</v>
      </c>
      <c r="J1146" s="39" t="e">
        <f>IF(AND(J1145="",$H1146=$H1145),"",IF(VLOOKUP($H1146,Mal!$A$9:$H$431,7,0)='Sales Orders'!J1145,"",VLOOKUP($H1146,Mal!$A$9:$H$431,7,0)))</f>
        <v>#N/A</v>
      </c>
      <c r="K1146" s="39" t="e">
        <f>IF(AND(K1145="",$H1146=$H1145),"",IF(VLOOKUP($H1146,Mal!$A$9:$H$431,8,0)='Sales Orders'!K1145,"",VLOOKUP($H1146,Mal!$A$9:$H$431,8,0)))</f>
        <v>#N/A</v>
      </c>
      <c r="L1146" s="39" t="e">
        <f>IF(E1146="","",IF(Mal!$C$6="","",Mal!$C$6))</f>
        <v>#N/A</v>
      </c>
      <c r="M1146" s="39" t="e">
        <f>IF($E1146="",IF(INDEX(Mal!K$9:K$431,COUNTIF($E$108:$F1145,"")-COUNT($H$108:$H1145)+1,0)=M1145,"",INDEX(Mal!K$9:K$431,COUNTIF($E$108:$F1145,"")-COUNT($H$108:$H1145)+1,0)),"")</f>
        <v>#N/A</v>
      </c>
      <c r="N1146" s="39" t="e">
        <f>IF($E1146="",IF(INDEX(Mal!L$9:L$431,COUNTIF($E$108:$F1145,"")-COUNT($H$108:$H1145)+1,0)=N1145,"",INDEX(Mal!L$9:L$431,COUNTIF($E$108:$F1145,"")-COUNT($H$108:$H1145)+1,0)),"")</f>
        <v>#N/A</v>
      </c>
      <c r="O1146" s="39" t="e">
        <f>IF($E1146="",IF(INDEX(Mal!M$9:M$431,COUNTIF($E$108:$F1145,"")-COUNT($H$108:$H1145)+1,0)=O1145,"",INDEX(Mal!M$9:M$431,COUNTIF($E$108:$F1145,"")-COUNT($H$108:$H1145)+1,0)),"")</f>
        <v>#N/A</v>
      </c>
      <c r="P1146" s="39" t="e">
        <f>IF($E1146="",IF(INDEX(Mal!N$9:N$431,COUNTIF($E$108:$F1145,"")-COUNT($H$108:$H1145)+1,0)=P1145,"",INDEX(Mal!N$9:N$431,COUNTIF($E$108:$F1145,"")-COUNT($H$108:$H1145)+1,0)),"")</f>
        <v>#N/A</v>
      </c>
      <c r="Q1146" s="39" t="e">
        <f>IF($E1146="",IF(INDEX(Mal!O$9:O$431,COUNTIF($E$108:$F1145,"")-COUNT($H$108:$H1145)+1,0)=Q1145,"",INDEX(Mal!O$9:O$431,COUNTIF($E$108:$F1145,"")-COUNT($H$108:$H1145)+1,0)),"")</f>
        <v>#N/A</v>
      </c>
      <c r="R1146" s="39" t="e">
        <f>IF($E1146="",IF(INDEX(Mal!P$9:P$431,COUNTIF($E$108:$F1145,"")-COUNT($H$108:$H1145)+1,0)=R1145,"",INDEX(Mal!P$9:P$431,COUNTIF($E$108:$F1145,"")-COUNT($H$108:$H1145)+1,0)),"")</f>
        <v>#N/A</v>
      </c>
      <c r="S1146" s="39" t="e">
        <f>IF($E1146="",IF(INDEX(Mal!Q$9:Q$431,COUNTIF($E$108:$F1145,"")-COUNT($H$108:$H1145)+1,0)=S1145,"",INDEX(Mal!Q$9:Q$431,COUNTIF($E$108:$F1145,"")-COUNT($H$108:$H1145)+1,0)),"")</f>
        <v>#N/A</v>
      </c>
      <c r="T1146" s="39" t="e">
        <f>IF($E1146="",IF(INDEX(Mal!R$9:R$431,COUNTIF($E$108:$F1145,"")-COUNT($H$108:$H1145)+1,0)=T1145,"",INDEX(Mal!R$9:R$431,COUNTIF($E$108:$F1145,"")-COUNT($H$108:$H1145)+1,0)),"")</f>
        <v>#N/A</v>
      </c>
      <c r="U1146" s="39" t="e">
        <f>IF($E1146="",IF(INDEX(Mal!S$9:S$431,COUNTIF($E$108:$F1145,"")-COUNT($H$108:$H1145)+1,0)=U1145,"",INDEX(Mal!S$9:S$431,COUNTIF($E$108:$F1145,"")-COUNT($H$108:$H1145)+1,0)),"")</f>
        <v>#N/A</v>
      </c>
      <c r="V1146" s="39" t="e">
        <f t="shared" si="64"/>
        <v>#N/A</v>
      </c>
      <c r="W1146" s="39" t="e">
        <f>IF(IF(AND(E1146="",F1146=""),INDEX(Mal!I$9:I$431,(COUNT($H$108:$H1146)-COUNTIF($V$108:$V1146,"")),0),"")="","",IF(AND(E1146="",F1146=""),INDEX(Mal!I$9:I$431,(COUNT($H$108:$H1146)-COUNTIF($V$108:$V1146,"")),0),""))</f>
        <v>#N/A</v>
      </c>
      <c r="X1146" s="39" t="e">
        <f>IF($E1146="",IF(INDEX(Mal!J$9:J$431,COUNTIF($E$108:$F1145,"")-COUNT($H$108:$H1145)+1,0)=X1145,"",INDEX(Mal!J$9:J$431,COUNTIF($E$108:$F1145,"")-COUNT($H$108:$H1145)+1,0)),"")</f>
        <v>#N/A</v>
      </c>
      <c r="Y1146" s="39" t="e">
        <f>IF(AND(Y1145="",$H1146=$H1145),"",IF(VLOOKUP($H1146,Mal!$A$9:$T$431,20,0)='Sales Orders'!Y1145,"",VLOOKUP($H1146,Mal!$A$9:$T$431,20,0)))</f>
        <v>#N/A</v>
      </c>
      <c r="Z1146" s="39" t="e">
        <f t="shared" si="65"/>
        <v>#N/A</v>
      </c>
    </row>
    <row r="1147" spans="1:26">
      <c r="A1147" t="str">
        <f>IFERROR(IF(VLOOKUP(H1147,Mal!$A$9:$A$431,1,0),"","END"),"END")</f>
        <v>END</v>
      </c>
      <c r="B1147" s="39" t="e">
        <f>IF($E1147="",IF(INDEX(Mal!$D$9:$D$431,COUNTIF($E$108:$F1146,"")-COUNT($H$108:$H1146)+1,0)=B1146,"",INDEX(Mal!$D$9:$D$431,COUNTIF($E$108:$F1146,"")-COUNT($H$108:$H1146)+1,0)),"")</f>
        <v>#N/A</v>
      </c>
      <c r="C1147" s="39" t="e">
        <f t="shared" si="66"/>
        <v>#N/A</v>
      </c>
      <c r="D1147" s="39" t="e">
        <f>IF($E1147="",IF(INDEX(Mal!$F$9:$F$431,COUNTIF($E$108:$F1146,"")-COUNT($H$108:$H1146)+1,0)=D1146,"",INDEX(Mal!$F$9:$F$431,COUNTIF($E$108:$F1146,"")-COUNT($H$108:$H1146)+1,0)),"")</f>
        <v>#N/A</v>
      </c>
      <c r="E1147" s="39" t="e">
        <f>IF(AND(E1146="",$H1147=$H1146),"",IF(VLOOKUP(H1147,Mal!$A$9:$B$431,2,0)='Sales Orders'!E1146,"",VLOOKUP($H1147,Mal!$A$9:$B$431,2,0)))</f>
        <v>#N/A</v>
      </c>
      <c r="F1147" s="39" t="e">
        <f>IF($E1147="",IF(INDEX(Mal!$C$9:$C$431,COUNTIF($E$108:$F1146,"")-COUNT($H$108:$H1146)+1,0)=F1146,"",INDEX(Mal!$C$9:$C$431,COUNTIF($E$108:$F1146,"")-COUNT($H$108:$H1146)+1,0)),"")</f>
        <v>#N/A</v>
      </c>
      <c r="G1147" s="39" t="e">
        <f t="shared" si="67"/>
        <v>#N/A</v>
      </c>
      <c r="H1147" s="39">
        <f>IF(COUNTIF(Mal!$A$9:$A$431,'Sales Orders'!H1146)+COUNTIFS(Mal!$A$9:$A$431,H1146,Mal!$B$9:$B$431,"&lt;&gt;")+COUNTIFS(Mal!$A$9:$A$431,H1146,Mal!$C$9:$C$431,"&lt;&gt;")=COUNTIF('Sales Orders'!$H$108:H1146,'Sales Orders'!H1146),'Sales Orders'!H1146+1,'Sales Orders'!H1146)</f>
        <v>2</v>
      </c>
      <c r="I1147" s="39" t="e">
        <f>IF(E1147="","",IF(Mal!$C$5="","",Mal!$C$5))</f>
        <v>#N/A</v>
      </c>
      <c r="J1147" s="39" t="e">
        <f>IF(AND(J1146="",$H1147=$H1146),"",IF(VLOOKUP($H1147,Mal!$A$9:$H$431,7,0)='Sales Orders'!J1146,"",VLOOKUP($H1147,Mal!$A$9:$H$431,7,0)))</f>
        <v>#N/A</v>
      </c>
      <c r="K1147" s="39" t="e">
        <f>IF(AND(K1146="",$H1147=$H1146),"",IF(VLOOKUP($H1147,Mal!$A$9:$H$431,8,0)='Sales Orders'!K1146,"",VLOOKUP($H1147,Mal!$A$9:$H$431,8,0)))</f>
        <v>#N/A</v>
      </c>
      <c r="L1147" s="39" t="e">
        <f>IF(E1147="","",IF(Mal!$C$6="","",Mal!$C$6))</f>
        <v>#N/A</v>
      </c>
      <c r="M1147" s="39" t="e">
        <f>IF($E1147="",IF(INDEX(Mal!K$9:K$431,COUNTIF($E$108:$F1146,"")-COUNT($H$108:$H1146)+1,0)=M1146,"",INDEX(Mal!K$9:K$431,COUNTIF($E$108:$F1146,"")-COUNT($H$108:$H1146)+1,0)),"")</f>
        <v>#N/A</v>
      </c>
      <c r="N1147" s="39" t="e">
        <f>IF($E1147="",IF(INDEX(Mal!L$9:L$431,COUNTIF($E$108:$F1146,"")-COUNT($H$108:$H1146)+1,0)=N1146,"",INDEX(Mal!L$9:L$431,COUNTIF($E$108:$F1146,"")-COUNT($H$108:$H1146)+1,0)),"")</f>
        <v>#N/A</v>
      </c>
      <c r="O1147" s="39" t="e">
        <f>IF($E1147="",IF(INDEX(Mal!M$9:M$431,COUNTIF($E$108:$F1146,"")-COUNT($H$108:$H1146)+1,0)=O1146,"",INDEX(Mal!M$9:M$431,COUNTIF($E$108:$F1146,"")-COUNT($H$108:$H1146)+1,0)),"")</f>
        <v>#N/A</v>
      </c>
      <c r="P1147" s="39" t="e">
        <f>IF($E1147="",IF(INDEX(Mal!N$9:N$431,COUNTIF($E$108:$F1146,"")-COUNT($H$108:$H1146)+1,0)=P1146,"",INDEX(Mal!N$9:N$431,COUNTIF($E$108:$F1146,"")-COUNT($H$108:$H1146)+1,0)),"")</f>
        <v>#N/A</v>
      </c>
      <c r="Q1147" s="39" t="e">
        <f>IF($E1147="",IF(INDEX(Mal!O$9:O$431,COUNTIF($E$108:$F1146,"")-COUNT($H$108:$H1146)+1,0)=Q1146,"",INDEX(Mal!O$9:O$431,COUNTIF($E$108:$F1146,"")-COUNT($H$108:$H1146)+1,0)),"")</f>
        <v>#N/A</v>
      </c>
      <c r="R1147" s="39" t="e">
        <f>IF($E1147="",IF(INDEX(Mal!P$9:P$431,COUNTIF($E$108:$F1146,"")-COUNT($H$108:$H1146)+1,0)=R1146,"",INDEX(Mal!P$9:P$431,COUNTIF($E$108:$F1146,"")-COUNT($H$108:$H1146)+1,0)),"")</f>
        <v>#N/A</v>
      </c>
      <c r="S1147" s="39" t="e">
        <f>IF($E1147="",IF(INDEX(Mal!Q$9:Q$431,COUNTIF($E$108:$F1146,"")-COUNT($H$108:$H1146)+1,0)=S1146,"",INDEX(Mal!Q$9:Q$431,COUNTIF($E$108:$F1146,"")-COUNT($H$108:$H1146)+1,0)),"")</f>
        <v>#N/A</v>
      </c>
      <c r="T1147" s="39" t="e">
        <f>IF($E1147="",IF(INDEX(Mal!R$9:R$431,COUNTIF($E$108:$F1146,"")-COUNT($H$108:$H1146)+1,0)=T1146,"",INDEX(Mal!R$9:R$431,COUNTIF($E$108:$F1146,"")-COUNT($H$108:$H1146)+1,0)),"")</f>
        <v>#N/A</v>
      </c>
      <c r="U1147" s="39" t="e">
        <f>IF($E1147="",IF(INDEX(Mal!S$9:S$431,COUNTIF($E$108:$F1146,"")-COUNT($H$108:$H1146)+1,0)=U1146,"",INDEX(Mal!S$9:S$431,COUNTIF($E$108:$F1146,"")-COUNT($H$108:$H1146)+1,0)),"")</f>
        <v>#N/A</v>
      </c>
      <c r="V1147" s="39" t="e">
        <f t="shared" si="64"/>
        <v>#N/A</v>
      </c>
      <c r="W1147" s="39" t="e">
        <f>IF(IF(AND(E1147="",F1147=""),INDEX(Mal!I$9:I$431,(COUNT($H$108:$H1147)-COUNTIF($V$108:$V1147,"")),0),"")="","",IF(AND(E1147="",F1147=""),INDEX(Mal!I$9:I$431,(COUNT($H$108:$H1147)-COUNTIF($V$108:$V1147,"")),0),""))</f>
        <v>#N/A</v>
      </c>
      <c r="X1147" s="39" t="e">
        <f>IF($E1147="",IF(INDEX(Mal!J$9:J$431,COUNTIF($E$108:$F1146,"")-COUNT($H$108:$H1146)+1,0)=X1146,"",INDEX(Mal!J$9:J$431,COUNTIF($E$108:$F1146,"")-COUNT($H$108:$H1146)+1,0)),"")</f>
        <v>#N/A</v>
      </c>
      <c r="Y1147" s="39" t="e">
        <f>IF(AND(Y1146="",$H1147=$H1146),"",IF(VLOOKUP($H1147,Mal!$A$9:$T$431,20,0)='Sales Orders'!Y1146,"",VLOOKUP($H1147,Mal!$A$9:$T$431,20,0)))</f>
        <v>#N/A</v>
      </c>
      <c r="Z1147" s="39" t="e">
        <f t="shared" si="65"/>
        <v>#N/A</v>
      </c>
    </row>
    <row r="1148" spans="1:26">
      <c r="A1148" t="str">
        <f>IFERROR(IF(VLOOKUP(H1148,Mal!$A$9:$A$431,1,0),"","END"),"END")</f>
        <v>END</v>
      </c>
      <c r="B1148" s="39" t="e">
        <f>IF($E1148="",IF(INDEX(Mal!$D$9:$D$431,COUNTIF($E$108:$F1147,"")-COUNT($H$108:$H1147)+1,0)=B1147,"",INDEX(Mal!$D$9:$D$431,COUNTIF($E$108:$F1147,"")-COUNT($H$108:$H1147)+1,0)),"")</f>
        <v>#N/A</v>
      </c>
      <c r="C1148" s="39" t="e">
        <f t="shared" si="66"/>
        <v>#N/A</v>
      </c>
      <c r="D1148" s="39" t="e">
        <f>IF($E1148="",IF(INDEX(Mal!$F$9:$F$431,COUNTIF($E$108:$F1147,"")-COUNT($H$108:$H1147)+1,0)=D1147,"",INDEX(Mal!$F$9:$F$431,COUNTIF($E$108:$F1147,"")-COUNT($H$108:$H1147)+1,0)),"")</f>
        <v>#N/A</v>
      </c>
      <c r="E1148" s="39" t="e">
        <f>IF(AND(E1147="",$H1148=$H1147),"",IF(VLOOKUP(H1148,Mal!$A$9:$B$431,2,0)='Sales Orders'!E1147,"",VLOOKUP($H1148,Mal!$A$9:$B$431,2,0)))</f>
        <v>#N/A</v>
      </c>
      <c r="F1148" s="39" t="e">
        <f>IF($E1148="",IF(INDEX(Mal!$C$9:$C$431,COUNTIF($E$108:$F1147,"")-COUNT($H$108:$H1147)+1,0)=F1147,"",INDEX(Mal!$C$9:$C$431,COUNTIF($E$108:$F1147,"")-COUNT($H$108:$H1147)+1,0)),"")</f>
        <v>#N/A</v>
      </c>
      <c r="G1148" s="39" t="e">
        <f t="shared" si="67"/>
        <v>#N/A</v>
      </c>
      <c r="H1148" s="39">
        <f>IF(COUNTIF(Mal!$A$9:$A$431,'Sales Orders'!H1147)+COUNTIFS(Mal!$A$9:$A$431,H1147,Mal!$B$9:$B$431,"&lt;&gt;")+COUNTIFS(Mal!$A$9:$A$431,H1147,Mal!$C$9:$C$431,"&lt;&gt;")=COUNTIF('Sales Orders'!$H$108:H1147,'Sales Orders'!H1147),'Sales Orders'!H1147+1,'Sales Orders'!H1147)</f>
        <v>2</v>
      </c>
      <c r="I1148" s="39" t="e">
        <f>IF(E1148="","",IF(Mal!$C$5="","",Mal!$C$5))</f>
        <v>#N/A</v>
      </c>
      <c r="J1148" s="39" t="e">
        <f>IF(AND(J1147="",$H1148=$H1147),"",IF(VLOOKUP($H1148,Mal!$A$9:$H$431,7,0)='Sales Orders'!J1147,"",VLOOKUP($H1148,Mal!$A$9:$H$431,7,0)))</f>
        <v>#N/A</v>
      </c>
      <c r="K1148" s="39" t="e">
        <f>IF(AND(K1147="",$H1148=$H1147),"",IF(VLOOKUP($H1148,Mal!$A$9:$H$431,8,0)='Sales Orders'!K1147,"",VLOOKUP($H1148,Mal!$A$9:$H$431,8,0)))</f>
        <v>#N/A</v>
      </c>
      <c r="L1148" s="39" t="e">
        <f>IF(E1148="","",IF(Mal!$C$6="","",Mal!$C$6))</f>
        <v>#N/A</v>
      </c>
      <c r="M1148" s="39" t="e">
        <f>IF($E1148="",IF(INDEX(Mal!K$9:K$431,COUNTIF($E$108:$F1147,"")-COUNT($H$108:$H1147)+1,0)=M1147,"",INDEX(Mal!K$9:K$431,COUNTIF($E$108:$F1147,"")-COUNT($H$108:$H1147)+1,0)),"")</f>
        <v>#N/A</v>
      </c>
      <c r="N1148" s="39" t="e">
        <f>IF($E1148="",IF(INDEX(Mal!L$9:L$431,COUNTIF($E$108:$F1147,"")-COUNT($H$108:$H1147)+1,0)=N1147,"",INDEX(Mal!L$9:L$431,COUNTIF($E$108:$F1147,"")-COUNT($H$108:$H1147)+1,0)),"")</f>
        <v>#N/A</v>
      </c>
      <c r="O1148" s="39" t="e">
        <f>IF($E1148="",IF(INDEX(Mal!M$9:M$431,COUNTIF($E$108:$F1147,"")-COUNT($H$108:$H1147)+1,0)=O1147,"",INDEX(Mal!M$9:M$431,COUNTIF($E$108:$F1147,"")-COUNT($H$108:$H1147)+1,0)),"")</f>
        <v>#N/A</v>
      </c>
      <c r="P1148" s="39" t="e">
        <f>IF($E1148="",IF(INDEX(Mal!N$9:N$431,COUNTIF($E$108:$F1147,"")-COUNT($H$108:$H1147)+1,0)=P1147,"",INDEX(Mal!N$9:N$431,COUNTIF($E$108:$F1147,"")-COUNT($H$108:$H1147)+1,0)),"")</f>
        <v>#N/A</v>
      </c>
      <c r="Q1148" s="39" t="e">
        <f>IF($E1148="",IF(INDEX(Mal!O$9:O$431,COUNTIF($E$108:$F1147,"")-COUNT($H$108:$H1147)+1,0)=Q1147,"",INDEX(Mal!O$9:O$431,COUNTIF($E$108:$F1147,"")-COUNT($H$108:$H1147)+1,0)),"")</f>
        <v>#N/A</v>
      </c>
      <c r="R1148" s="39" t="e">
        <f>IF($E1148="",IF(INDEX(Mal!P$9:P$431,COUNTIF($E$108:$F1147,"")-COUNT($H$108:$H1147)+1,0)=R1147,"",INDEX(Mal!P$9:P$431,COUNTIF($E$108:$F1147,"")-COUNT($H$108:$H1147)+1,0)),"")</f>
        <v>#N/A</v>
      </c>
      <c r="S1148" s="39" t="e">
        <f>IF($E1148="",IF(INDEX(Mal!Q$9:Q$431,COUNTIF($E$108:$F1147,"")-COUNT($H$108:$H1147)+1,0)=S1147,"",INDEX(Mal!Q$9:Q$431,COUNTIF($E$108:$F1147,"")-COUNT($H$108:$H1147)+1,0)),"")</f>
        <v>#N/A</v>
      </c>
      <c r="T1148" s="39" t="e">
        <f>IF($E1148="",IF(INDEX(Mal!R$9:R$431,COUNTIF($E$108:$F1147,"")-COUNT($H$108:$H1147)+1,0)=T1147,"",INDEX(Mal!R$9:R$431,COUNTIF($E$108:$F1147,"")-COUNT($H$108:$H1147)+1,0)),"")</f>
        <v>#N/A</v>
      </c>
      <c r="U1148" s="39" t="e">
        <f>IF($E1148="",IF(INDEX(Mal!S$9:S$431,COUNTIF($E$108:$F1147,"")-COUNT($H$108:$H1147)+1,0)=U1147,"",INDEX(Mal!S$9:S$431,COUNTIF($E$108:$F1147,"")-COUNT($H$108:$H1147)+1,0)),"")</f>
        <v>#N/A</v>
      </c>
      <c r="V1148" s="39" t="e">
        <f t="shared" si="64"/>
        <v>#N/A</v>
      </c>
      <c r="W1148" s="39" t="e">
        <f>IF(IF(AND(E1148="",F1148=""),INDEX(Mal!I$9:I$431,(COUNT($H$108:$H1148)-COUNTIF($V$108:$V1148,"")),0),"")="","",IF(AND(E1148="",F1148=""),INDEX(Mal!I$9:I$431,(COUNT($H$108:$H1148)-COUNTIF($V$108:$V1148,"")),0),""))</f>
        <v>#N/A</v>
      </c>
      <c r="X1148" s="39" t="e">
        <f>IF($E1148="",IF(INDEX(Mal!J$9:J$431,COUNTIF($E$108:$F1147,"")-COUNT($H$108:$H1147)+1,0)=X1147,"",INDEX(Mal!J$9:J$431,COUNTIF($E$108:$F1147,"")-COUNT($H$108:$H1147)+1,0)),"")</f>
        <v>#N/A</v>
      </c>
      <c r="Y1148" s="39" t="e">
        <f>IF(AND(Y1147="",$H1148=$H1147),"",IF(VLOOKUP($H1148,Mal!$A$9:$T$431,20,0)='Sales Orders'!Y1147,"",VLOOKUP($H1148,Mal!$A$9:$T$431,20,0)))</f>
        <v>#N/A</v>
      </c>
      <c r="Z1148" s="39" t="e">
        <f t="shared" si="65"/>
        <v>#N/A</v>
      </c>
    </row>
    <row r="1149" spans="1:26">
      <c r="A1149" t="str">
        <f>IFERROR(IF(VLOOKUP(H1149,Mal!$A$9:$A$431,1,0),"","END"),"END")</f>
        <v>END</v>
      </c>
      <c r="B1149" s="39" t="e">
        <f>IF($E1149="",IF(INDEX(Mal!$D$9:$D$431,COUNTIF($E$108:$F1148,"")-COUNT($H$108:$H1148)+1,0)=B1148,"",INDEX(Mal!$D$9:$D$431,COUNTIF($E$108:$F1148,"")-COUNT($H$108:$H1148)+1,0)),"")</f>
        <v>#N/A</v>
      </c>
      <c r="C1149" s="39" t="e">
        <f t="shared" si="66"/>
        <v>#N/A</v>
      </c>
      <c r="D1149" s="39" t="e">
        <f>IF($E1149="",IF(INDEX(Mal!$F$9:$F$431,COUNTIF($E$108:$F1148,"")-COUNT($H$108:$H1148)+1,0)=D1148,"",INDEX(Mal!$F$9:$F$431,COUNTIF($E$108:$F1148,"")-COUNT($H$108:$H1148)+1,0)),"")</f>
        <v>#N/A</v>
      </c>
      <c r="E1149" s="39" t="e">
        <f>IF(AND(E1148="",$H1149=$H1148),"",IF(VLOOKUP(H1149,Mal!$A$9:$B$431,2,0)='Sales Orders'!E1148,"",VLOOKUP($H1149,Mal!$A$9:$B$431,2,0)))</f>
        <v>#N/A</v>
      </c>
      <c r="F1149" s="39" t="e">
        <f>IF($E1149="",IF(INDEX(Mal!$C$9:$C$431,COUNTIF($E$108:$F1148,"")-COUNT($H$108:$H1148)+1,0)=F1148,"",INDEX(Mal!$C$9:$C$431,COUNTIF($E$108:$F1148,"")-COUNT($H$108:$H1148)+1,0)),"")</f>
        <v>#N/A</v>
      </c>
      <c r="G1149" s="39" t="e">
        <f t="shared" si="67"/>
        <v>#N/A</v>
      </c>
      <c r="H1149" s="39">
        <f>IF(COUNTIF(Mal!$A$9:$A$431,'Sales Orders'!H1148)+COUNTIFS(Mal!$A$9:$A$431,H1148,Mal!$B$9:$B$431,"&lt;&gt;")+COUNTIFS(Mal!$A$9:$A$431,H1148,Mal!$C$9:$C$431,"&lt;&gt;")=COUNTIF('Sales Orders'!$H$108:H1148,'Sales Orders'!H1148),'Sales Orders'!H1148+1,'Sales Orders'!H1148)</f>
        <v>2</v>
      </c>
      <c r="I1149" s="39" t="e">
        <f>IF(E1149="","",IF(Mal!$C$5="","",Mal!$C$5))</f>
        <v>#N/A</v>
      </c>
      <c r="J1149" s="39" t="e">
        <f>IF(AND(J1148="",$H1149=$H1148),"",IF(VLOOKUP($H1149,Mal!$A$9:$H$431,7,0)='Sales Orders'!J1148,"",VLOOKUP($H1149,Mal!$A$9:$H$431,7,0)))</f>
        <v>#N/A</v>
      </c>
      <c r="K1149" s="39" t="e">
        <f>IF(AND(K1148="",$H1149=$H1148),"",IF(VLOOKUP($H1149,Mal!$A$9:$H$431,8,0)='Sales Orders'!K1148,"",VLOOKUP($H1149,Mal!$A$9:$H$431,8,0)))</f>
        <v>#N/A</v>
      </c>
      <c r="L1149" s="39" t="e">
        <f>IF(E1149="","",IF(Mal!$C$6="","",Mal!$C$6))</f>
        <v>#N/A</v>
      </c>
      <c r="M1149" s="39" t="e">
        <f>IF($E1149="",IF(INDEX(Mal!K$9:K$431,COUNTIF($E$108:$F1148,"")-COUNT($H$108:$H1148)+1,0)=M1148,"",INDEX(Mal!K$9:K$431,COUNTIF($E$108:$F1148,"")-COUNT($H$108:$H1148)+1,0)),"")</f>
        <v>#N/A</v>
      </c>
      <c r="N1149" s="39" t="e">
        <f>IF($E1149="",IF(INDEX(Mal!L$9:L$431,COUNTIF($E$108:$F1148,"")-COUNT($H$108:$H1148)+1,0)=N1148,"",INDEX(Mal!L$9:L$431,COUNTIF($E$108:$F1148,"")-COUNT($H$108:$H1148)+1,0)),"")</f>
        <v>#N/A</v>
      </c>
      <c r="O1149" s="39" t="e">
        <f>IF($E1149="",IF(INDEX(Mal!M$9:M$431,COUNTIF($E$108:$F1148,"")-COUNT($H$108:$H1148)+1,0)=O1148,"",INDEX(Mal!M$9:M$431,COUNTIF($E$108:$F1148,"")-COUNT($H$108:$H1148)+1,0)),"")</f>
        <v>#N/A</v>
      </c>
      <c r="P1149" s="39" t="e">
        <f>IF($E1149="",IF(INDEX(Mal!N$9:N$431,COUNTIF($E$108:$F1148,"")-COUNT($H$108:$H1148)+1,0)=P1148,"",INDEX(Mal!N$9:N$431,COUNTIF($E$108:$F1148,"")-COUNT($H$108:$H1148)+1,0)),"")</f>
        <v>#N/A</v>
      </c>
      <c r="Q1149" s="39" t="e">
        <f>IF($E1149="",IF(INDEX(Mal!O$9:O$431,COUNTIF($E$108:$F1148,"")-COUNT($H$108:$H1148)+1,0)=Q1148,"",INDEX(Mal!O$9:O$431,COUNTIF($E$108:$F1148,"")-COUNT($H$108:$H1148)+1,0)),"")</f>
        <v>#N/A</v>
      </c>
      <c r="R1149" s="39" t="e">
        <f>IF($E1149="",IF(INDEX(Mal!P$9:P$431,COUNTIF($E$108:$F1148,"")-COUNT($H$108:$H1148)+1,0)=R1148,"",INDEX(Mal!P$9:P$431,COUNTIF($E$108:$F1148,"")-COUNT($H$108:$H1148)+1,0)),"")</f>
        <v>#N/A</v>
      </c>
      <c r="S1149" s="39" t="e">
        <f>IF($E1149="",IF(INDEX(Mal!Q$9:Q$431,COUNTIF($E$108:$F1148,"")-COUNT($H$108:$H1148)+1,0)=S1148,"",INDEX(Mal!Q$9:Q$431,COUNTIF($E$108:$F1148,"")-COUNT($H$108:$H1148)+1,0)),"")</f>
        <v>#N/A</v>
      </c>
      <c r="T1149" s="39" t="e">
        <f>IF($E1149="",IF(INDEX(Mal!R$9:R$431,COUNTIF($E$108:$F1148,"")-COUNT($H$108:$H1148)+1,0)=T1148,"",INDEX(Mal!R$9:R$431,COUNTIF($E$108:$F1148,"")-COUNT($H$108:$H1148)+1,0)),"")</f>
        <v>#N/A</v>
      </c>
      <c r="U1149" s="39" t="e">
        <f>IF($E1149="",IF(INDEX(Mal!S$9:S$431,COUNTIF($E$108:$F1148,"")-COUNT($H$108:$H1148)+1,0)=U1148,"",INDEX(Mal!S$9:S$431,COUNTIF($E$108:$F1148,"")-COUNT($H$108:$H1148)+1,0)),"")</f>
        <v>#N/A</v>
      </c>
      <c r="V1149" s="39" t="e">
        <f t="shared" si="64"/>
        <v>#N/A</v>
      </c>
      <c r="W1149" s="39" t="e">
        <f>IF(IF(AND(E1149="",F1149=""),INDEX(Mal!I$9:I$431,(COUNT($H$108:$H1149)-COUNTIF($V$108:$V1149,"")),0),"")="","",IF(AND(E1149="",F1149=""),INDEX(Mal!I$9:I$431,(COUNT($H$108:$H1149)-COUNTIF($V$108:$V1149,"")),0),""))</f>
        <v>#N/A</v>
      </c>
      <c r="X1149" s="39" t="e">
        <f>IF($E1149="",IF(INDEX(Mal!J$9:J$431,COUNTIF($E$108:$F1148,"")-COUNT($H$108:$H1148)+1,0)=X1148,"",INDEX(Mal!J$9:J$431,COUNTIF($E$108:$F1148,"")-COUNT($H$108:$H1148)+1,0)),"")</f>
        <v>#N/A</v>
      </c>
      <c r="Y1149" s="39" t="e">
        <f>IF(AND(Y1148="",$H1149=$H1148),"",IF(VLOOKUP($H1149,Mal!$A$9:$T$431,20,0)='Sales Orders'!Y1148,"",VLOOKUP($H1149,Mal!$A$9:$T$431,20,0)))</f>
        <v>#N/A</v>
      </c>
      <c r="Z1149" s="39" t="e">
        <f t="shared" si="65"/>
        <v>#N/A</v>
      </c>
    </row>
    <row r="1150" spans="1:26">
      <c r="A1150" t="str">
        <f>IFERROR(IF(VLOOKUP(H1150,Mal!$A$9:$A$431,1,0),"","END"),"END")</f>
        <v>END</v>
      </c>
      <c r="B1150" s="39" t="e">
        <f>IF($E1150="",IF(INDEX(Mal!$D$9:$D$431,COUNTIF($E$108:$F1149,"")-COUNT($H$108:$H1149)+1,0)=B1149,"",INDEX(Mal!$D$9:$D$431,COUNTIF($E$108:$F1149,"")-COUNT($H$108:$H1149)+1,0)),"")</f>
        <v>#N/A</v>
      </c>
      <c r="C1150" s="39" t="e">
        <f t="shared" si="66"/>
        <v>#N/A</v>
      </c>
      <c r="D1150" s="39" t="e">
        <f>IF($E1150="",IF(INDEX(Mal!$F$9:$F$431,COUNTIF($E$108:$F1149,"")-COUNT($H$108:$H1149)+1,0)=D1149,"",INDEX(Mal!$F$9:$F$431,COUNTIF($E$108:$F1149,"")-COUNT($H$108:$H1149)+1,0)),"")</f>
        <v>#N/A</v>
      </c>
      <c r="E1150" s="39" t="e">
        <f>IF(AND(E1149="",$H1150=$H1149),"",IF(VLOOKUP(H1150,Mal!$A$9:$B$431,2,0)='Sales Orders'!E1149,"",VLOOKUP($H1150,Mal!$A$9:$B$431,2,0)))</f>
        <v>#N/A</v>
      </c>
      <c r="F1150" s="39" t="e">
        <f>IF($E1150="",IF(INDEX(Mal!$C$9:$C$431,COUNTIF($E$108:$F1149,"")-COUNT($H$108:$H1149)+1,0)=F1149,"",INDEX(Mal!$C$9:$C$431,COUNTIF($E$108:$F1149,"")-COUNT($H$108:$H1149)+1,0)),"")</f>
        <v>#N/A</v>
      </c>
      <c r="G1150" s="39" t="e">
        <f t="shared" si="67"/>
        <v>#N/A</v>
      </c>
      <c r="H1150" s="39">
        <f>IF(COUNTIF(Mal!$A$9:$A$431,'Sales Orders'!H1149)+COUNTIFS(Mal!$A$9:$A$431,H1149,Mal!$B$9:$B$431,"&lt;&gt;")+COUNTIFS(Mal!$A$9:$A$431,H1149,Mal!$C$9:$C$431,"&lt;&gt;")=COUNTIF('Sales Orders'!$H$108:H1149,'Sales Orders'!H1149),'Sales Orders'!H1149+1,'Sales Orders'!H1149)</f>
        <v>2</v>
      </c>
      <c r="I1150" s="39" t="e">
        <f>IF(E1150="","",IF(Mal!$C$5="","",Mal!$C$5))</f>
        <v>#N/A</v>
      </c>
      <c r="J1150" s="39" t="e">
        <f>IF(AND(J1149="",$H1150=$H1149),"",IF(VLOOKUP($H1150,Mal!$A$9:$H$431,7,0)='Sales Orders'!J1149,"",VLOOKUP($H1150,Mal!$A$9:$H$431,7,0)))</f>
        <v>#N/A</v>
      </c>
      <c r="K1150" s="39" t="e">
        <f>IF(AND(K1149="",$H1150=$H1149),"",IF(VLOOKUP($H1150,Mal!$A$9:$H$431,8,0)='Sales Orders'!K1149,"",VLOOKUP($H1150,Mal!$A$9:$H$431,8,0)))</f>
        <v>#N/A</v>
      </c>
      <c r="L1150" s="39" t="e">
        <f>IF(E1150="","",IF(Mal!$C$6="","",Mal!$C$6))</f>
        <v>#N/A</v>
      </c>
      <c r="M1150" s="39" t="e">
        <f>IF($E1150="",IF(INDEX(Mal!K$9:K$431,COUNTIF($E$108:$F1149,"")-COUNT($H$108:$H1149)+1,0)=M1149,"",INDEX(Mal!K$9:K$431,COUNTIF($E$108:$F1149,"")-COUNT($H$108:$H1149)+1,0)),"")</f>
        <v>#N/A</v>
      </c>
      <c r="N1150" s="39" t="e">
        <f>IF($E1150="",IF(INDEX(Mal!L$9:L$431,COUNTIF($E$108:$F1149,"")-COUNT($H$108:$H1149)+1,0)=N1149,"",INDEX(Mal!L$9:L$431,COUNTIF($E$108:$F1149,"")-COUNT($H$108:$H1149)+1,0)),"")</f>
        <v>#N/A</v>
      </c>
      <c r="O1150" s="39" t="e">
        <f>IF($E1150="",IF(INDEX(Mal!M$9:M$431,COUNTIF($E$108:$F1149,"")-COUNT($H$108:$H1149)+1,0)=O1149,"",INDEX(Mal!M$9:M$431,COUNTIF($E$108:$F1149,"")-COUNT($H$108:$H1149)+1,0)),"")</f>
        <v>#N/A</v>
      </c>
      <c r="P1150" s="39" t="e">
        <f>IF($E1150="",IF(INDEX(Mal!N$9:N$431,COUNTIF($E$108:$F1149,"")-COUNT($H$108:$H1149)+1,0)=P1149,"",INDEX(Mal!N$9:N$431,COUNTIF($E$108:$F1149,"")-COUNT($H$108:$H1149)+1,0)),"")</f>
        <v>#N/A</v>
      </c>
      <c r="Q1150" s="39" t="e">
        <f>IF($E1150="",IF(INDEX(Mal!O$9:O$431,COUNTIF($E$108:$F1149,"")-COUNT($H$108:$H1149)+1,0)=Q1149,"",INDEX(Mal!O$9:O$431,COUNTIF($E$108:$F1149,"")-COUNT($H$108:$H1149)+1,0)),"")</f>
        <v>#N/A</v>
      </c>
      <c r="R1150" s="39" t="e">
        <f>IF($E1150="",IF(INDEX(Mal!P$9:P$431,COUNTIF($E$108:$F1149,"")-COUNT($H$108:$H1149)+1,0)=R1149,"",INDEX(Mal!P$9:P$431,COUNTIF($E$108:$F1149,"")-COUNT($H$108:$H1149)+1,0)),"")</f>
        <v>#N/A</v>
      </c>
      <c r="S1150" s="39" t="e">
        <f>IF($E1150="",IF(INDEX(Mal!Q$9:Q$431,COUNTIF($E$108:$F1149,"")-COUNT($H$108:$H1149)+1,0)=S1149,"",INDEX(Mal!Q$9:Q$431,COUNTIF($E$108:$F1149,"")-COUNT($H$108:$H1149)+1,0)),"")</f>
        <v>#N/A</v>
      </c>
      <c r="T1150" s="39" t="e">
        <f>IF($E1150="",IF(INDEX(Mal!R$9:R$431,COUNTIF($E$108:$F1149,"")-COUNT($H$108:$H1149)+1,0)=T1149,"",INDEX(Mal!R$9:R$431,COUNTIF($E$108:$F1149,"")-COUNT($H$108:$H1149)+1,0)),"")</f>
        <v>#N/A</v>
      </c>
      <c r="U1150" s="39" t="e">
        <f>IF($E1150="",IF(INDEX(Mal!S$9:S$431,COUNTIF($E$108:$F1149,"")-COUNT($H$108:$H1149)+1,0)=U1149,"",INDEX(Mal!S$9:S$431,COUNTIF($E$108:$F1149,"")-COUNT($H$108:$H1149)+1,0)),"")</f>
        <v>#N/A</v>
      </c>
      <c r="V1150" s="39" t="e">
        <f t="shared" si="64"/>
        <v>#N/A</v>
      </c>
      <c r="W1150" s="39" t="e">
        <f>IF(IF(AND(E1150="",F1150=""),INDEX(Mal!I$9:I$431,(COUNT($H$108:$H1150)-COUNTIF($V$108:$V1150,"")),0),"")="","",IF(AND(E1150="",F1150=""),INDEX(Mal!I$9:I$431,(COUNT($H$108:$H1150)-COUNTIF($V$108:$V1150,"")),0),""))</f>
        <v>#N/A</v>
      </c>
      <c r="X1150" s="39" t="e">
        <f>IF($E1150="",IF(INDEX(Mal!J$9:J$431,COUNTIF($E$108:$F1149,"")-COUNT($H$108:$H1149)+1,0)=X1149,"",INDEX(Mal!J$9:J$431,COUNTIF($E$108:$F1149,"")-COUNT($H$108:$H1149)+1,0)),"")</f>
        <v>#N/A</v>
      </c>
      <c r="Y1150" s="39" t="e">
        <f>IF(AND(Y1149="",$H1150=$H1149),"",IF(VLOOKUP($H1150,Mal!$A$9:$T$431,20,0)='Sales Orders'!Y1149,"",VLOOKUP($H1150,Mal!$A$9:$T$431,20,0)))</f>
        <v>#N/A</v>
      </c>
      <c r="Z1150" s="39" t="e">
        <f t="shared" si="65"/>
        <v>#N/A</v>
      </c>
    </row>
    <row r="1151" spans="1:26">
      <c r="A1151" t="str">
        <f>IFERROR(IF(VLOOKUP(H1151,Mal!$A$9:$A$431,1,0),"","END"),"END")</f>
        <v>END</v>
      </c>
      <c r="B1151" s="39" t="e">
        <f>IF($E1151="",IF(INDEX(Mal!$D$9:$D$431,COUNTIF($E$108:$F1150,"")-COUNT($H$108:$H1150)+1,0)=B1150,"",INDEX(Mal!$D$9:$D$431,COUNTIF($E$108:$F1150,"")-COUNT($H$108:$H1150)+1,0)),"")</f>
        <v>#N/A</v>
      </c>
      <c r="C1151" s="39" t="e">
        <f t="shared" si="66"/>
        <v>#N/A</v>
      </c>
      <c r="D1151" s="39" t="e">
        <f>IF($E1151="",IF(INDEX(Mal!$F$9:$F$431,COUNTIF($E$108:$F1150,"")-COUNT($H$108:$H1150)+1,0)=D1150,"",INDEX(Mal!$F$9:$F$431,COUNTIF($E$108:$F1150,"")-COUNT($H$108:$H1150)+1,0)),"")</f>
        <v>#N/A</v>
      </c>
      <c r="E1151" s="39" t="e">
        <f>IF(AND(E1150="",$H1151=$H1150),"",IF(VLOOKUP(H1151,Mal!$A$9:$B$431,2,0)='Sales Orders'!E1150,"",VLOOKUP($H1151,Mal!$A$9:$B$431,2,0)))</f>
        <v>#N/A</v>
      </c>
      <c r="F1151" s="39" t="e">
        <f>IF($E1151="",IF(INDEX(Mal!$C$9:$C$431,COUNTIF($E$108:$F1150,"")-COUNT($H$108:$H1150)+1,0)=F1150,"",INDEX(Mal!$C$9:$C$431,COUNTIF($E$108:$F1150,"")-COUNT($H$108:$H1150)+1,0)),"")</f>
        <v>#N/A</v>
      </c>
      <c r="G1151" s="39" t="e">
        <f t="shared" si="67"/>
        <v>#N/A</v>
      </c>
      <c r="H1151" s="39">
        <f>IF(COUNTIF(Mal!$A$9:$A$431,'Sales Orders'!H1150)+COUNTIFS(Mal!$A$9:$A$431,H1150,Mal!$B$9:$B$431,"&lt;&gt;")+COUNTIFS(Mal!$A$9:$A$431,H1150,Mal!$C$9:$C$431,"&lt;&gt;")=COUNTIF('Sales Orders'!$H$108:H1150,'Sales Orders'!H1150),'Sales Orders'!H1150+1,'Sales Orders'!H1150)</f>
        <v>2</v>
      </c>
      <c r="I1151" s="39" t="e">
        <f>IF(E1151="","",IF(Mal!$C$5="","",Mal!$C$5))</f>
        <v>#N/A</v>
      </c>
      <c r="J1151" s="39" t="e">
        <f>IF(AND(J1150="",$H1151=$H1150),"",IF(VLOOKUP($H1151,Mal!$A$9:$H$431,7,0)='Sales Orders'!J1150,"",VLOOKUP($H1151,Mal!$A$9:$H$431,7,0)))</f>
        <v>#N/A</v>
      </c>
      <c r="K1151" s="39" t="e">
        <f>IF(AND(K1150="",$H1151=$H1150),"",IF(VLOOKUP($H1151,Mal!$A$9:$H$431,8,0)='Sales Orders'!K1150,"",VLOOKUP($H1151,Mal!$A$9:$H$431,8,0)))</f>
        <v>#N/A</v>
      </c>
      <c r="L1151" s="39" t="e">
        <f>IF(E1151="","",IF(Mal!$C$6="","",Mal!$C$6))</f>
        <v>#N/A</v>
      </c>
      <c r="M1151" s="39" t="e">
        <f>IF($E1151="",IF(INDEX(Mal!K$9:K$431,COUNTIF($E$108:$F1150,"")-COUNT($H$108:$H1150)+1,0)=M1150,"",INDEX(Mal!K$9:K$431,COUNTIF($E$108:$F1150,"")-COUNT($H$108:$H1150)+1,0)),"")</f>
        <v>#N/A</v>
      </c>
      <c r="N1151" s="39" t="e">
        <f>IF($E1151="",IF(INDEX(Mal!L$9:L$431,COUNTIF($E$108:$F1150,"")-COUNT($H$108:$H1150)+1,0)=N1150,"",INDEX(Mal!L$9:L$431,COUNTIF($E$108:$F1150,"")-COUNT($H$108:$H1150)+1,0)),"")</f>
        <v>#N/A</v>
      </c>
      <c r="O1151" s="39" t="e">
        <f>IF($E1151="",IF(INDEX(Mal!M$9:M$431,COUNTIF($E$108:$F1150,"")-COUNT($H$108:$H1150)+1,0)=O1150,"",INDEX(Mal!M$9:M$431,COUNTIF($E$108:$F1150,"")-COUNT($H$108:$H1150)+1,0)),"")</f>
        <v>#N/A</v>
      </c>
      <c r="P1151" s="39" t="e">
        <f>IF($E1151="",IF(INDEX(Mal!N$9:N$431,COUNTIF($E$108:$F1150,"")-COUNT($H$108:$H1150)+1,0)=P1150,"",INDEX(Mal!N$9:N$431,COUNTIF($E$108:$F1150,"")-COUNT($H$108:$H1150)+1,0)),"")</f>
        <v>#N/A</v>
      </c>
      <c r="Q1151" s="39" t="e">
        <f>IF($E1151="",IF(INDEX(Mal!O$9:O$431,COUNTIF($E$108:$F1150,"")-COUNT($H$108:$H1150)+1,0)=Q1150,"",INDEX(Mal!O$9:O$431,COUNTIF($E$108:$F1150,"")-COUNT($H$108:$H1150)+1,0)),"")</f>
        <v>#N/A</v>
      </c>
      <c r="R1151" s="39" t="e">
        <f>IF($E1151="",IF(INDEX(Mal!P$9:P$431,COUNTIF($E$108:$F1150,"")-COUNT($H$108:$H1150)+1,0)=R1150,"",INDEX(Mal!P$9:P$431,COUNTIF($E$108:$F1150,"")-COUNT($H$108:$H1150)+1,0)),"")</f>
        <v>#N/A</v>
      </c>
      <c r="S1151" s="39" t="e">
        <f>IF($E1151="",IF(INDEX(Mal!Q$9:Q$431,COUNTIF($E$108:$F1150,"")-COUNT($H$108:$H1150)+1,0)=S1150,"",INDEX(Mal!Q$9:Q$431,COUNTIF($E$108:$F1150,"")-COUNT($H$108:$H1150)+1,0)),"")</f>
        <v>#N/A</v>
      </c>
      <c r="T1151" s="39" t="e">
        <f>IF($E1151="",IF(INDEX(Mal!R$9:R$431,COUNTIF($E$108:$F1150,"")-COUNT($H$108:$H1150)+1,0)=T1150,"",INDEX(Mal!R$9:R$431,COUNTIF($E$108:$F1150,"")-COUNT($H$108:$H1150)+1,0)),"")</f>
        <v>#N/A</v>
      </c>
      <c r="U1151" s="39" t="e">
        <f>IF($E1151="",IF(INDEX(Mal!S$9:S$431,COUNTIF($E$108:$F1150,"")-COUNT($H$108:$H1150)+1,0)=U1150,"",INDEX(Mal!S$9:S$431,COUNTIF($E$108:$F1150,"")-COUNT($H$108:$H1150)+1,0)),"")</f>
        <v>#N/A</v>
      </c>
      <c r="V1151" s="39" t="e">
        <f t="shared" si="64"/>
        <v>#N/A</v>
      </c>
      <c r="W1151" s="39" t="e">
        <f>IF(IF(AND(E1151="",F1151=""),INDEX(Mal!I$9:I$431,(COUNT($H$108:$H1151)-COUNTIF($V$108:$V1151,"")),0),"")="","",IF(AND(E1151="",F1151=""),INDEX(Mal!I$9:I$431,(COUNT($H$108:$H1151)-COUNTIF($V$108:$V1151,"")),0),""))</f>
        <v>#N/A</v>
      </c>
      <c r="X1151" s="39" t="e">
        <f>IF($E1151="",IF(INDEX(Mal!J$9:J$431,COUNTIF($E$108:$F1150,"")-COUNT($H$108:$H1150)+1,0)=X1150,"",INDEX(Mal!J$9:J$431,COUNTIF($E$108:$F1150,"")-COUNT($H$108:$H1150)+1,0)),"")</f>
        <v>#N/A</v>
      </c>
      <c r="Y1151" s="39" t="e">
        <f>IF(AND(Y1150="",$H1151=$H1150),"",IF(VLOOKUP($H1151,Mal!$A$9:$T$431,20,0)='Sales Orders'!Y1150,"",VLOOKUP($H1151,Mal!$A$9:$T$431,20,0)))</f>
        <v>#N/A</v>
      </c>
      <c r="Z1151" s="39" t="e">
        <f t="shared" si="65"/>
        <v>#N/A</v>
      </c>
    </row>
    <row r="1152" spans="1:26">
      <c r="A1152" t="str">
        <f>IFERROR(IF(VLOOKUP(H1152,Mal!$A$9:$A$431,1,0),"","END"),"END")</f>
        <v>END</v>
      </c>
      <c r="B1152" s="39" t="e">
        <f>IF($E1152="",IF(INDEX(Mal!$D$9:$D$431,COUNTIF($E$108:$F1151,"")-COUNT($H$108:$H1151)+1,0)=B1151,"",INDEX(Mal!$D$9:$D$431,COUNTIF($E$108:$F1151,"")-COUNT($H$108:$H1151)+1,0)),"")</f>
        <v>#N/A</v>
      </c>
      <c r="C1152" s="39" t="e">
        <f t="shared" si="66"/>
        <v>#N/A</v>
      </c>
      <c r="D1152" s="39" t="e">
        <f>IF($E1152="",IF(INDEX(Mal!$F$9:$F$431,COUNTIF($E$108:$F1151,"")-COUNT($H$108:$H1151)+1,0)=D1151,"",INDEX(Mal!$F$9:$F$431,COUNTIF($E$108:$F1151,"")-COUNT($H$108:$H1151)+1,0)),"")</f>
        <v>#N/A</v>
      </c>
      <c r="E1152" s="39" t="e">
        <f>IF(AND(E1151="",$H1152=$H1151),"",IF(VLOOKUP(H1152,Mal!$A$9:$B$431,2,0)='Sales Orders'!E1151,"",VLOOKUP($H1152,Mal!$A$9:$B$431,2,0)))</f>
        <v>#N/A</v>
      </c>
      <c r="F1152" s="39" t="e">
        <f>IF($E1152="",IF(INDEX(Mal!$C$9:$C$431,COUNTIF($E$108:$F1151,"")-COUNT($H$108:$H1151)+1,0)=F1151,"",INDEX(Mal!$C$9:$C$431,COUNTIF($E$108:$F1151,"")-COUNT($H$108:$H1151)+1,0)),"")</f>
        <v>#N/A</v>
      </c>
      <c r="G1152" s="39" t="e">
        <f t="shared" si="67"/>
        <v>#N/A</v>
      </c>
      <c r="H1152" s="39">
        <f>IF(COUNTIF(Mal!$A$9:$A$431,'Sales Orders'!H1151)+COUNTIFS(Mal!$A$9:$A$431,H1151,Mal!$B$9:$B$431,"&lt;&gt;")+COUNTIFS(Mal!$A$9:$A$431,H1151,Mal!$C$9:$C$431,"&lt;&gt;")=COUNTIF('Sales Orders'!$H$108:H1151,'Sales Orders'!H1151),'Sales Orders'!H1151+1,'Sales Orders'!H1151)</f>
        <v>2</v>
      </c>
      <c r="I1152" s="39" t="e">
        <f>IF(E1152="","",IF(Mal!$C$5="","",Mal!$C$5))</f>
        <v>#N/A</v>
      </c>
      <c r="J1152" s="39" t="e">
        <f>IF(AND(J1151="",$H1152=$H1151),"",IF(VLOOKUP($H1152,Mal!$A$9:$H$431,7,0)='Sales Orders'!J1151,"",VLOOKUP($H1152,Mal!$A$9:$H$431,7,0)))</f>
        <v>#N/A</v>
      </c>
      <c r="K1152" s="39" t="e">
        <f>IF(AND(K1151="",$H1152=$H1151),"",IF(VLOOKUP($H1152,Mal!$A$9:$H$431,8,0)='Sales Orders'!K1151,"",VLOOKUP($H1152,Mal!$A$9:$H$431,8,0)))</f>
        <v>#N/A</v>
      </c>
      <c r="L1152" s="39" t="e">
        <f>IF(E1152="","",IF(Mal!$C$6="","",Mal!$C$6))</f>
        <v>#N/A</v>
      </c>
      <c r="M1152" s="39" t="e">
        <f>IF($E1152="",IF(INDEX(Mal!K$9:K$431,COUNTIF($E$108:$F1151,"")-COUNT($H$108:$H1151)+1,0)=M1151,"",INDEX(Mal!K$9:K$431,COUNTIF($E$108:$F1151,"")-COUNT($H$108:$H1151)+1,0)),"")</f>
        <v>#N/A</v>
      </c>
      <c r="N1152" s="39" t="e">
        <f>IF($E1152="",IF(INDEX(Mal!L$9:L$431,COUNTIF($E$108:$F1151,"")-COUNT($H$108:$H1151)+1,0)=N1151,"",INDEX(Mal!L$9:L$431,COUNTIF($E$108:$F1151,"")-COUNT($H$108:$H1151)+1,0)),"")</f>
        <v>#N/A</v>
      </c>
      <c r="O1152" s="39" t="e">
        <f>IF($E1152="",IF(INDEX(Mal!M$9:M$431,COUNTIF($E$108:$F1151,"")-COUNT($H$108:$H1151)+1,0)=O1151,"",INDEX(Mal!M$9:M$431,COUNTIF($E$108:$F1151,"")-COUNT($H$108:$H1151)+1,0)),"")</f>
        <v>#N/A</v>
      </c>
      <c r="P1152" s="39" t="e">
        <f>IF($E1152="",IF(INDEX(Mal!N$9:N$431,COUNTIF($E$108:$F1151,"")-COUNT($H$108:$H1151)+1,0)=P1151,"",INDEX(Mal!N$9:N$431,COUNTIF($E$108:$F1151,"")-COUNT($H$108:$H1151)+1,0)),"")</f>
        <v>#N/A</v>
      </c>
      <c r="Q1152" s="39" t="e">
        <f>IF($E1152="",IF(INDEX(Mal!O$9:O$431,COUNTIF($E$108:$F1151,"")-COUNT($H$108:$H1151)+1,0)=Q1151,"",INDEX(Mal!O$9:O$431,COUNTIF($E$108:$F1151,"")-COUNT($H$108:$H1151)+1,0)),"")</f>
        <v>#N/A</v>
      </c>
      <c r="R1152" s="39" t="e">
        <f>IF($E1152="",IF(INDEX(Mal!P$9:P$431,COUNTIF($E$108:$F1151,"")-COUNT($H$108:$H1151)+1,0)=R1151,"",INDEX(Mal!P$9:P$431,COUNTIF($E$108:$F1151,"")-COUNT($H$108:$H1151)+1,0)),"")</f>
        <v>#N/A</v>
      </c>
      <c r="S1152" s="39" t="e">
        <f>IF($E1152="",IF(INDEX(Mal!Q$9:Q$431,COUNTIF($E$108:$F1151,"")-COUNT($H$108:$H1151)+1,0)=S1151,"",INDEX(Mal!Q$9:Q$431,COUNTIF($E$108:$F1151,"")-COUNT($H$108:$H1151)+1,0)),"")</f>
        <v>#N/A</v>
      </c>
      <c r="T1152" s="39" t="e">
        <f>IF($E1152="",IF(INDEX(Mal!R$9:R$431,COUNTIF($E$108:$F1151,"")-COUNT($H$108:$H1151)+1,0)=T1151,"",INDEX(Mal!R$9:R$431,COUNTIF($E$108:$F1151,"")-COUNT($H$108:$H1151)+1,0)),"")</f>
        <v>#N/A</v>
      </c>
      <c r="U1152" s="39" t="e">
        <f>IF($E1152="",IF(INDEX(Mal!S$9:S$431,COUNTIF($E$108:$F1151,"")-COUNT($H$108:$H1151)+1,0)=U1151,"",INDEX(Mal!S$9:S$431,COUNTIF($E$108:$F1151,"")-COUNT($H$108:$H1151)+1,0)),"")</f>
        <v>#N/A</v>
      </c>
      <c r="V1152" s="39" t="e">
        <f t="shared" si="64"/>
        <v>#N/A</v>
      </c>
      <c r="W1152" s="39" t="e">
        <f>IF(IF(AND(E1152="",F1152=""),INDEX(Mal!I$9:I$431,(COUNT($H$108:$H1152)-COUNTIF($V$108:$V1152,"")),0),"")="","",IF(AND(E1152="",F1152=""),INDEX(Mal!I$9:I$431,(COUNT($H$108:$H1152)-COUNTIF($V$108:$V1152,"")),0),""))</f>
        <v>#N/A</v>
      </c>
      <c r="X1152" s="39" t="e">
        <f>IF($E1152="",IF(INDEX(Mal!J$9:J$431,COUNTIF($E$108:$F1151,"")-COUNT($H$108:$H1151)+1,0)=X1151,"",INDEX(Mal!J$9:J$431,COUNTIF($E$108:$F1151,"")-COUNT($H$108:$H1151)+1,0)),"")</f>
        <v>#N/A</v>
      </c>
      <c r="Y1152" s="39" t="e">
        <f>IF(AND(Y1151="",$H1152=$H1151),"",IF(VLOOKUP($H1152,Mal!$A$9:$T$431,20,0)='Sales Orders'!Y1151,"",VLOOKUP($H1152,Mal!$A$9:$T$431,20,0)))</f>
        <v>#N/A</v>
      </c>
      <c r="Z1152" s="39" t="e">
        <f t="shared" si="65"/>
        <v>#N/A</v>
      </c>
    </row>
    <row r="1153" spans="1:26">
      <c r="A1153" t="str">
        <f>IFERROR(IF(VLOOKUP(H1153,Mal!$A$9:$A$431,1,0),"","END"),"END")</f>
        <v>END</v>
      </c>
      <c r="B1153" s="39" t="e">
        <f>IF($E1153="",IF(INDEX(Mal!$D$9:$D$431,COUNTIF($E$108:$F1152,"")-COUNT($H$108:$H1152)+1,0)=B1152,"",INDEX(Mal!$D$9:$D$431,COUNTIF($E$108:$F1152,"")-COUNT($H$108:$H1152)+1,0)),"")</f>
        <v>#N/A</v>
      </c>
      <c r="C1153" s="39" t="e">
        <f t="shared" si="66"/>
        <v>#N/A</v>
      </c>
      <c r="D1153" s="39" t="e">
        <f>IF($E1153="",IF(INDEX(Mal!$F$9:$F$431,COUNTIF($E$108:$F1152,"")-COUNT($H$108:$H1152)+1,0)=D1152,"",INDEX(Mal!$F$9:$F$431,COUNTIF($E$108:$F1152,"")-COUNT($H$108:$H1152)+1,0)),"")</f>
        <v>#N/A</v>
      </c>
      <c r="E1153" s="39" t="e">
        <f>IF(AND(E1152="",$H1153=$H1152),"",IF(VLOOKUP(H1153,Mal!$A$9:$B$431,2,0)='Sales Orders'!E1152,"",VLOOKUP($H1153,Mal!$A$9:$B$431,2,0)))</f>
        <v>#N/A</v>
      </c>
      <c r="F1153" s="39" t="e">
        <f>IF($E1153="",IF(INDEX(Mal!$C$9:$C$431,COUNTIF($E$108:$F1152,"")-COUNT($H$108:$H1152)+1,0)=F1152,"",INDEX(Mal!$C$9:$C$431,COUNTIF($E$108:$F1152,"")-COUNT($H$108:$H1152)+1,0)),"")</f>
        <v>#N/A</v>
      </c>
      <c r="G1153" s="39" t="e">
        <f t="shared" si="67"/>
        <v>#N/A</v>
      </c>
      <c r="H1153" s="39">
        <f>IF(COUNTIF(Mal!$A$9:$A$431,'Sales Orders'!H1152)+COUNTIFS(Mal!$A$9:$A$431,H1152,Mal!$B$9:$B$431,"&lt;&gt;")+COUNTIFS(Mal!$A$9:$A$431,H1152,Mal!$C$9:$C$431,"&lt;&gt;")=COUNTIF('Sales Orders'!$H$108:H1152,'Sales Orders'!H1152),'Sales Orders'!H1152+1,'Sales Orders'!H1152)</f>
        <v>2</v>
      </c>
      <c r="I1153" s="39" t="e">
        <f>IF(E1153="","",IF(Mal!$C$5="","",Mal!$C$5))</f>
        <v>#N/A</v>
      </c>
      <c r="J1153" s="39" t="e">
        <f>IF(AND(J1152="",$H1153=$H1152),"",IF(VLOOKUP($H1153,Mal!$A$9:$H$431,7,0)='Sales Orders'!J1152,"",VLOOKUP($H1153,Mal!$A$9:$H$431,7,0)))</f>
        <v>#N/A</v>
      </c>
      <c r="K1153" s="39" t="e">
        <f>IF(AND(K1152="",$H1153=$H1152),"",IF(VLOOKUP($H1153,Mal!$A$9:$H$431,8,0)='Sales Orders'!K1152,"",VLOOKUP($H1153,Mal!$A$9:$H$431,8,0)))</f>
        <v>#N/A</v>
      </c>
      <c r="L1153" s="39" t="e">
        <f>IF(E1153="","",IF(Mal!$C$6="","",Mal!$C$6))</f>
        <v>#N/A</v>
      </c>
      <c r="M1153" s="39" t="e">
        <f>IF($E1153="",IF(INDEX(Mal!K$9:K$431,COUNTIF($E$108:$F1152,"")-COUNT($H$108:$H1152)+1,0)=M1152,"",INDEX(Mal!K$9:K$431,COUNTIF($E$108:$F1152,"")-COUNT($H$108:$H1152)+1,0)),"")</f>
        <v>#N/A</v>
      </c>
      <c r="N1153" s="39" t="e">
        <f>IF($E1153="",IF(INDEX(Mal!L$9:L$431,COUNTIF($E$108:$F1152,"")-COUNT($H$108:$H1152)+1,0)=N1152,"",INDEX(Mal!L$9:L$431,COUNTIF($E$108:$F1152,"")-COUNT($H$108:$H1152)+1,0)),"")</f>
        <v>#N/A</v>
      </c>
      <c r="O1153" s="39" t="e">
        <f>IF($E1153="",IF(INDEX(Mal!M$9:M$431,COUNTIF($E$108:$F1152,"")-COUNT($H$108:$H1152)+1,0)=O1152,"",INDEX(Mal!M$9:M$431,COUNTIF($E$108:$F1152,"")-COUNT($H$108:$H1152)+1,0)),"")</f>
        <v>#N/A</v>
      </c>
      <c r="P1153" s="39" t="e">
        <f>IF($E1153="",IF(INDEX(Mal!N$9:N$431,COUNTIF($E$108:$F1152,"")-COUNT($H$108:$H1152)+1,0)=P1152,"",INDEX(Mal!N$9:N$431,COUNTIF($E$108:$F1152,"")-COUNT($H$108:$H1152)+1,0)),"")</f>
        <v>#N/A</v>
      </c>
      <c r="Q1153" s="39" t="e">
        <f>IF($E1153="",IF(INDEX(Mal!O$9:O$431,COUNTIF($E$108:$F1152,"")-COUNT($H$108:$H1152)+1,0)=Q1152,"",INDEX(Mal!O$9:O$431,COUNTIF($E$108:$F1152,"")-COUNT($H$108:$H1152)+1,0)),"")</f>
        <v>#N/A</v>
      </c>
      <c r="R1153" s="39" t="e">
        <f>IF($E1153="",IF(INDEX(Mal!P$9:P$431,COUNTIF($E$108:$F1152,"")-COUNT($H$108:$H1152)+1,0)=R1152,"",INDEX(Mal!P$9:P$431,COUNTIF($E$108:$F1152,"")-COUNT($H$108:$H1152)+1,0)),"")</f>
        <v>#N/A</v>
      </c>
      <c r="S1153" s="39" t="e">
        <f>IF($E1153="",IF(INDEX(Mal!Q$9:Q$431,COUNTIF($E$108:$F1152,"")-COUNT($H$108:$H1152)+1,0)=S1152,"",INDEX(Mal!Q$9:Q$431,COUNTIF($E$108:$F1152,"")-COUNT($H$108:$H1152)+1,0)),"")</f>
        <v>#N/A</v>
      </c>
      <c r="T1153" s="39" t="e">
        <f>IF($E1153="",IF(INDEX(Mal!R$9:R$431,COUNTIF($E$108:$F1152,"")-COUNT($H$108:$H1152)+1,0)=T1152,"",INDEX(Mal!R$9:R$431,COUNTIF($E$108:$F1152,"")-COUNT($H$108:$H1152)+1,0)),"")</f>
        <v>#N/A</v>
      </c>
      <c r="U1153" s="39" t="e">
        <f>IF($E1153="",IF(INDEX(Mal!S$9:S$431,COUNTIF($E$108:$F1152,"")-COUNT($H$108:$H1152)+1,0)=U1152,"",INDEX(Mal!S$9:S$431,COUNTIF($E$108:$F1152,"")-COUNT($H$108:$H1152)+1,0)),"")</f>
        <v>#N/A</v>
      </c>
      <c r="V1153" s="39" t="e">
        <f t="shared" si="64"/>
        <v>#N/A</v>
      </c>
      <c r="W1153" s="39" t="e">
        <f>IF(IF(AND(E1153="",F1153=""),INDEX(Mal!I$9:I$431,(COUNT($H$108:$H1153)-COUNTIF($V$108:$V1153,"")),0),"")="","",IF(AND(E1153="",F1153=""),INDEX(Mal!I$9:I$431,(COUNT($H$108:$H1153)-COUNTIF($V$108:$V1153,"")),0),""))</f>
        <v>#N/A</v>
      </c>
      <c r="X1153" s="39" t="e">
        <f>IF($E1153="",IF(INDEX(Mal!J$9:J$431,COUNTIF($E$108:$F1152,"")-COUNT($H$108:$H1152)+1,0)=X1152,"",INDEX(Mal!J$9:J$431,COUNTIF($E$108:$F1152,"")-COUNT($H$108:$H1152)+1,0)),"")</f>
        <v>#N/A</v>
      </c>
      <c r="Y1153" s="39" t="e">
        <f>IF(AND(Y1152="",$H1153=$H1152),"",IF(VLOOKUP($H1153,Mal!$A$9:$T$431,20,0)='Sales Orders'!Y1152,"",VLOOKUP($H1153,Mal!$A$9:$T$431,20,0)))</f>
        <v>#N/A</v>
      </c>
      <c r="Z1153" s="39" t="e">
        <f t="shared" si="65"/>
        <v>#N/A</v>
      </c>
    </row>
    <row r="1154" spans="1:26">
      <c r="A1154" t="str">
        <f>IFERROR(IF(VLOOKUP(H1154,Mal!$A$9:$A$431,1,0),"","END"),"END")</f>
        <v>END</v>
      </c>
      <c r="B1154" s="39" t="e">
        <f>IF($E1154="",IF(INDEX(Mal!$D$9:$D$431,COUNTIF($E$108:$F1153,"")-COUNT($H$108:$H1153)+1,0)=B1153,"",INDEX(Mal!$D$9:$D$431,COUNTIF($E$108:$F1153,"")-COUNT($H$108:$H1153)+1,0)),"")</f>
        <v>#N/A</v>
      </c>
      <c r="C1154" s="39" t="e">
        <f t="shared" si="66"/>
        <v>#N/A</v>
      </c>
      <c r="D1154" s="39" t="e">
        <f>IF($E1154="",IF(INDEX(Mal!$F$9:$F$431,COUNTIF($E$108:$F1153,"")-COUNT($H$108:$H1153)+1,0)=D1153,"",INDEX(Mal!$F$9:$F$431,COUNTIF($E$108:$F1153,"")-COUNT($H$108:$H1153)+1,0)),"")</f>
        <v>#N/A</v>
      </c>
      <c r="E1154" s="39" t="e">
        <f>IF(AND(E1153="",$H1154=$H1153),"",IF(VLOOKUP(H1154,Mal!$A$9:$B$431,2,0)='Sales Orders'!E1153,"",VLOOKUP($H1154,Mal!$A$9:$B$431,2,0)))</f>
        <v>#N/A</v>
      </c>
      <c r="F1154" s="39" t="e">
        <f>IF($E1154="",IF(INDEX(Mal!$C$9:$C$431,COUNTIF($E$108:$F1153,"")-COUNT($H$108:$H1153)+1,0)=F1153,"",INDEX(Mal!$C$9:$C$431,COUNTIF($E$108:$F1153,"")-COUNT($H$108:$H1153)+1,0)),"")</f>
        <v>#N/A</v>
      </c>
      <c r="G1154" s="39" t="e">
        <f t="shared" si="67"/>
        <v>#N/A</v>
      </c>
      <c r="H1154" s="39">
        <f>IF(COUNTIF(Mal!$A$9:$A$431,'Sales Orders'!H1153)+COUNTIFS(Mal!$A$9:$A$431,H1153,Mal!$B$9:$B$431,"&lt;&gt;")+COUNTIFS(Mal!$A$9:$A$431,H1153,Mal!$C$9:$C$431,"&lt;&gt;")=COUNTIF('Sales Orders'!$H$108:H1153,'Sales Orders'!H1153),'Sales Orders'!H1153+1,'Sales Orders'!H1153)</f>
        <v>2</v>
      </c>
      <c r="I1154" s="39" t="e">
        <f>IF(E1154="","",IF(Mal!$C$5="","",Mal!$C$5))</f>
        <v>#N/A</v>
      </c>
      <c r="J1154" s="39" t="e">
        <f>IF(AND(J1153="",$H1154=$H1153),"",IF(VLOOKUP($H1154,Mal!$A$9:$H$431,7,0)='Sales Orders'!J1153,"",VLOOKUP($H1154,Mal!$A$9:$H$431,7,0)))</f>
        <v>#N/A</v>
      </c>
      <c r="K1154" s="39" t="e">
        <f>IF(AND(K1153="",$H1154=$H1153),"",IF(VLOOKUP($H1154,Mal!$A$9:$H$431,8,0)='Sales Orders'!K1153,"",VLOOKUP($H1154,Mal!$A$9:$H$431,8,0)))</f>
        <v>#N/A</v>
      </c>
      <c r="L1154" s="39" t="e">
        <f>IF(E1154="","",IF(Mal!$C$6="","",Mal!$C$6))</f>
        <v>#N/A</v>
      </c>
      <c r="M1154" s="39" t="e">
        <f>IF($E1154="",IF(INDEX(Mal!K$9:K$431,COUNTIF($E$108:$F1153,"")-COUNT($H$108:$H1153)+1,0)=M1153,"",INDEX(Mal!K$9:K$431,COUNTIF($E$108:$F1153,"")-COUNT($H$108:$H1153)+1,0)),"")</f>
        <v>#N/A</v>
      </c>
      <c r="N1154" s="39" t="e">
        <f>IF($E1154="",IF(INDEX(Mal!L$9:L$431,COUNTIF($E$108:$F1153,"")-COUNT($H$108:$H1153)+1,0)=N1153,"",INDEX(Mal!L$9:L$431,COUNTIF($E$108:$F1153,"")-COUNT($H$108:$H1153)+1,0)),"")</f>
        <v>#N/A</v>
      </c>
      <c r="O1154" s="39" t="e">
        <f>IF($E1154="",IF(INDEX(Mal!M$9:M$431,COUNTIF($E$108:$F1153,"")-COUNT($H$108:$H1153)+1,0)=O1153,"",INDEX(Mal!M$9:M$431,COUNTIF($E$108:$F1153,"")-COUNT($H$108:$H1153)+1,0)),"")</f>
        <v>#N/A</v>
      </c>
      <c r="P1154" s="39" t="e">
        <f>IF($E1154="",IF(INDEX(Mal!N$9:N$431,COUNTIF($E$108:$F1153,"")-COUNT($H$108:$H1153)+1,0)=P1153,"",INDEX(Mal!N$9:N$431,COUNTIF($E$108:$F1153,"")-COUNT($H$108:$H1153)+1,0)),"")</f>
        <v>#N/A</v>
      </c>
      <c r="Q1154" s="39" t="e">
        <f>IF($E1154="",IF(INDEX(Mal!O$9:O$431,COUNTIF($E$108:$F1153,"")-COUNT($H$108:$H1153)+1,0)=Q1153,"",INDEX(Mal!O$9:O$431,COUNTIF($E$108:$F1153,"")-COUNT($H$108:$H1153)+1,0)),"")</f>
        <v>#N/A</v>
      </c>
      <c r="R1154" s="39" t="e">
        <f>IF($E1154="",IF(INDEX(Mal!P$9:P$431,COUNTIF($E$108:$F1153,"")-COUNT($H$108:$H1153)+1,0)=R1153,"",INDEX(Mal!P$9:P$431,COUNTIF($E$108:$F1153,"")-COUNT($H$108:$H1153)+1,0)),"")</f>
        <v>#N/A</v>
      </c>
      <c r="S1154" s="39" t="e">
        <f>IF($E1154="",IF(INDEX(Mal!Q$9:Q$431,COUNTIF($E$108:$F1153,"")-COUNT($H$108:$H1153)+1,0)=S1153,"",INDEX(Mal!Q$9:Q$431,COUNTIF($E$108:$F1153,"")-COUNT($H$108:$H1153)+1,0)),"")</f>
        <v>#N/A</v>
      </c>
      <c r="T1154" s="39" t="e">
        <f>IF($E1154="",IF(INDEX(Mal!R$9:R$431,COUNTIF($E$108:$F1153,"")-COUNT($H$108:$H1153)+1,0)=T1153,"",INDEX(Mal!R$9:R$431,COUNTIF($E$108:$F1153,"")-COUNT($H$108:$H1153)+1,0)),"")</f>
        <v>#N/A</v>
      </c>
      <c r="U1154" s="39" t="e">
        <f>IF($E1154="",IF(INDEX(Mal!S$9:S$431,COUNTIF($E$108:$F1153,"")-COUNT($H$108:$H1153)+1,0)=U1153,"",INDEX(Mal!S$9:S$431,COUNTIF($E$108:$F1153,"")-COUNT($H$108:$H1153)+1,0)),"")</f>
        <v>#N/A</v>
      </c>
      <c r="V1154" s="39" t="e">
        <f t="shared" si="64"/>
        <v>#N/A</v>
      </c>
      <c r="W1154" s="39" t="e">
        <f>IF(IF(AND(E1154="",F1154=""),INDEX(Mal!I$9:I$431,(COUNT($H$108:$H1154)-COUNTIF($V$108:$V1154,"")),0),"")="","",IF(AND(E1154="",F1154=""),INDEX(Mal!I$9:I$431,(COUNT($H$108:$H1154)-COUNTIF($V$108:$V1154,"")),0),""))</f>
        <v>#N/A</v>
      </c>
      <c r="X1154" s="39" t="e">
        <f>IF($E1154="",IF(INDEX(Mal!J$9:J$431,COUNTIF($E$108:$F1153,"")-COUNT($H$108:$H1153)+1,0)=X1153,"",INDEX(Mal!J$9:J$431,COUNTIF($E$108:$F1153,"")-COUNT($H$108:$H1153)+1,0)),"")</f>
        <v>#N/A</v>
      </c>
      <c r="Y1154" s="39" t="e">
        <f>IF(AND(Y1153="",$H1154=$H1153),"",IF(VLOOKUP($H1154,Mal!$A$9:$T$431,20,0)='Sales Orders'!Y1153,"",VLOOKUP($H1154,Mal!$A$9:$T$431,20,0)))</f>
        <v>#N/A</v>
      </c>
      <c r="Z1154" s="39" t="e">
        <f t="shared" si="65"/>
        <v>#N/A</v>
      </c>
    </row>
    <row r="1155" spans="1:26">
      <c r="A1155" t="str">
        <f>IFERROR(IF(VLOOKUP(H1155,Mal!$A$9:$A$431,1,0),"","END"),"END")</f>
        <v>END</v>
      </c>
      <c r="B1155" s="39" t="e">
        <f>IF($E1155="",IF(INDEX(Mal!$D$9:$D$431,COUNTIF($E$108:$F1154,"")-COUNT($H$108:$H1154)+1,0)=B1154,"",INDEX(Mal!$D$9:$D$431,COUNTIF($E$108:$F1154,"")-COUNT($H$108:$H1154)+1,0)),"")</f>
        <v>#N/A</v>
      </c>
      <c r="C1155" s="39" t="e">
        <f t="shared" si="66"/>
        <v>#N/A</v>
      </c>
      <c r="D1155" s="39" t="e">
        <f>IF($E1155="",IF(INDEX(Mal!$F$9:$F$431,COUNTIF($E$108:$F1154,"")-COUNT($H$108:$H1154)+1,0)=D1154,"",INDEX(Mal!$F$9:$F$431,COUNTIF($E$108:$F1154,"")-COUNT($H$108:$H1154)+1,0)),"")</f>
        <v>#N/A</v>
      </c>
      <c r="E1155" s="39" t="e">
        <f>IF(AND(E1154="",$H1155=$H1154),"",IF(VLOOKUP(H1155,Mal!$A$9:$B$431,2,0)='Sales Orders'!E1154,"",VLOOKUP($H1155,Mal!$A$9:$B$431,2,0)))</f>
        <v>#N/A</v>
      </c>
      <c r="F1155" s="39" t="e">
        <f>IF($E1155="",IF(INDEX(Mal!$C$9:$C$431,COUNTIF($E$108:$F1154,"")-COUNT($H$108:$H1154)+1,0)=F1154,"",INDEX(Mal!$C$9:$C$431,COUNTIF($E$108:$F1154,"")-COUNT($H$108:$H1154)+1,0)),"")</f>
        <v>#N/A</v>
      </c>
      <c r="G1155" s="39" t="e">
        <f t="shared" si="67"/>
        <v>#N/A</v>
      </c>
      <c r="H1155" s="39">
        <f>IF(COUNTIF(Mal!$A$9:$A$431,'Sales Orders'!H1154)+COUNTIFS(Mal!$A$9:$A$431,H1154,Mal!$B$9:$B$431,"&lt;&gt;")+COUNTIFS(Mal!$A$9:$A$431,H1154,Mal!$C$9:$C$431,"&lt;&gt;")=COUNTIF('Sales Orders'!$H$108:H1154,'Sales Orders'!H1154),'Sales Orders'!H1154+1,'Sales Orders'!H1154)</f>
        <v>2</v>
      </c>
      <c r="I1155" s="39" t="e">
        <f>IF(E1155="","",IF(Mal!$C$5="","",Mal!$C$5))</f>
        <v>#N/A</v>
      </c>
      <c r="J1155" s="39" t="e">
        <f>IF(AND(J1154="",$H1155=$H1154),"",IF(VLOOKUP($H1155,Mal!$A$9:$H$431,7,0)='Sales Orders'!J1154,"",VLOOKUP($H1155,Mal!$A$9:$H$431,7,0)))</f>
        <v>#N/A</v>
      </c>
      <c r="K1155" s="39" t="e">
        <f>IF(AND(K1154="",$H1155=$H1154),"",IF(VLOOKUP($H1155,Mal!$A$9:$H$431,8,0)='Sales Orders'!K1154,"",VLOOKUP($H1155,Mal!$A$9:$H$431,8,0)))</f>
        <v>#N/A</v>
      </c>
      <c r="L1155" s="39" t="e">
        <f>IF(E1155="","",IF(Mal!$C$6="","",Mal!$C$6))</f>
        <v>#N/A</v>
      </c>
      <c r="M1155" s="39" t="e">
        <f>IF($E1155="",IF(INDEX(Mal!K$9:K$431,COUNTIF($E$108:$F1154,"")-COUNT($H$108:$H1154)+1,0)=M1154,"",INDEX(Mal!K$9:K$431,COUNTIF($E$108:$F1154,"")-COUNT($H$108:$H1154)+1,0)),"")</f>
        <v>#N/A</v>
      </c>
      <c r="N1155" s="39" t="e">
        <f>IF($E1155="",IF(INDEX(Mal!L$9:L$431,COUNTIF($E$108:$F1154,"")-COUNT($H$108:$H1154)+1,0)=N1154,"",INDEX(Mal!L$9:L$431,COUNTIF($E$108:$F1154,"")-COUNT($H$108:$H1154)+1,0)),"")</f>
        <v>#N/A</v>
      </c>
      <c r="O1155" s="39" t="e">
        <f>IF($E1155="",IF(INDEX(Mal!M$9:M$431,COUNTIF($E$108:$F1154,"")-COUNT($H$108:$H1154)+1,0)=O1154,"",INDEX(Mal!M$9:M$431,COUNTIF($E$108:$F1154,"")-COUNT($H$108:$H1154)+1,0)),"")</f>
        <v>#N/A</v>
      </c>
      <c r="P1155" s="39" t="e">
        <f>IF($E1155="",IF(INDEX(Mal!N$9:N$431,COUNTIF($E$108:$F1154,"")-COUNT($H$108:$H1154)+1,0)=P1154,"",INDEX(Mal!N$9:N$431,COUNTIF($E$108:$F1154,"")-COUNT($H$108:$H1154)+1,0)),"")</f>
        <v>#N/A</v>
      </c>
      <c r="Q1155" s="39" t="e">
        <f>IF($E1155="",IF(INDEX(Mal!O$9:O$431,COUNTIF($E$108:$F1154,"")-COUNT($H$108:$H1154)+1,0)=Q1154,"",INDEX(Mal!O$9:O$431,COUNTIF($E$108:$F1154,"")-COUNT($H$108:$H1154)+1,0)),"")</f>
        <v>#N/A</v>
      </c>
      <c r="R1155" s="39" t="e">
        <f>IF($E1155="",IF(INDEX(Mal!P$9:P$431,COUNTIF($E$108:$F1154,"")-COUNT($H$108:$H1154)+1,0)=R1154,"",INDEX(Mal!P$9:P$431,COUNTIF($E$108:$F1154,"")-COUNT($H$108:$H1154)+1,0)),"")</f>
        <v>#N/A</v>
      </c>
      <c r="S1155" s="39" t="e">
        <f>IF($E1155="",IF(INDEX(Mal!Q$9:Q$431,COUNTIF($E$108:$F1154,"")-COUNT($H$108:$H1154)+1,0)=S1154,"",INDEX(Mal!Q$9:Q$431,COUNTIF($E$108:$F1154,"")-COUNT($H$108:$H1154)+1,0)),"")</f>
        <v>#N/A</v>
      </c>
      <c r="T1155" s="39" t="e">
        <f>IF($E1155="",IF(INDEX(Mal!R$9:R$431,COUNTIF($E$108:$F1154,"")-COUNT($H$108:$H1154)+1,0)=T1154,"",INDEX(Mal!R$9:R$431,COUNTIF($E$108:$F1154,"")-COUNT($H$108:$H1154)+1,0)),"")</f>
        <v>#N/A</v>
      </c>
      <c r="U1155" s="39" t="e">
        <f>IF($E1155="",IF(INDEX(Mal!S$9:S$431,COUNTIF($E$108:$F1154,"")-COUNT($H$108:$H1154)+1,0)=U1154,"",INDEX(Mal!S$9:S$431,COUNTIF($E$108:$F1154,"")-COUNT($H$108:$H1154)+1,0)),"")</f>
        <v>#N/A</v>
      </c>
      <c r="V1155" s="39" t="e">
        <f t="shared" si="64"/>
        <v>#N/A</v>
      </c>
      <c r="W1155" s="39" t="e">
        <f>IF(IF(AND(E1155="",F1155=""),INDEX(Mal!I$9:I$431,(COUNT($H$108:$H1155)-COUNTIF($V$108:$V1155,"")),0),"")="","",IF(AND(E1155="",F1155=""),INDEX(Mal!I$9:I$431,(COUNT($H$108:$H1155)-COUNTIF($V$108:$V1155,"")),0),""))</f>
        <v>#N/A</v>
      </c>
      <c r="X1155" s="39" t="e">
        <f>IF($E1155="",IF(INDEX(Mal!J$9:J$431,COUNTIF($E$108:$F1154,"")-COUNT($H$108:$H1154)+1,0)=X1154,"",INDEX(Mal!J$9:J$431,COUNTIF($E$108:$F1154,"")-COUNT($H$108:$H1154)+1,0)),"")</f>
        <v>#N/A</v>
      </c>
      <c r="Y1155" s="39" t="e">
        <f>IF(AND(Y1154="",$H1155=$H1154),"",IF(VLOOKUP($H1155,Mal!$A$9:$T$431,20,0)='Sales Orders'!Y1154,"",VLOOKUP($H1155,Mal!$A$9:$T$431,20,0)))</f>
        <v>#N/A</v>
      </c>
      <c r="Z1155" s="39" t="e">
        <f t="shared" si="65"/>
        <v>#N/A</v>
      </c>
    </row>
    <row r="1156" spans="1:26">
      <c r="A1156" t="str">
        <f>IFERROR(IF(VLOOKUP(H1156,Mal!$A$9:$A$431,1,0),"","END"),"END")</f>
        <v>END</v>
      </c>
      <c r="B1156" s="39" t="e">
        <f>IF($E1156="",IF(INDEX(Mal!$D$9:$D$431,COUNTIF($E$108:$F1155,"")-COUNT($H$108:$H1155)+1,0)=B1155,"",INDEX(Mal!$D$9:$D$431,COUNTIF($E$108:$F1155,"")-COUNT($H$108:$H1155)+1,0)),"")</f>
        <v>#N/A</v>
      </c>
      <c r="C1156" s="39" t="e">
        <f t="shared" si="66"/>
        <v>#N/A</v>
      </c>
      <c r="D1156" s="39" t="e">
        <f>IF($E1156="",IF(INDEX(Mal!$F$9:$F$431,COUNTIF($E$108:$F1155,"")-COUNT($H$108:$H1155)+1,0)=D1155,"",INDEX(Mal!$F$9:$F$431,COUNTIF($E$108:$F1155,"")-COUNT($H$108:$H1155)+1,0)),"")</f>
        <v>#N/A</v>
      </c>
      <c r="E1156" s="39" t="e">
        <f>IF(AND(E1155="",$H1156=$H1155),"",IF(VLOOKUP(H1156,Mal!$A$9:$B$431,2,0)='Sales Orders'!E1155,"",VLOOKUP($H1156,Mal!$A$9:$B$431,2,0)))</f>
        <v>#N/A</v>
      </c>
      <c r="F1156" s="39" t="e">
        <f>IF($E1156="",IF(INDEX(Mal!$C$9:$C$431,COUNTIF($E$108:$F1155,"")-COUNT($H$108:$H1155)+1,0)=F1155,"",INDEX(Mal!$C$9:$C$431,COUNTIF($E$108:$F1155,"")-COUNT($H$108:$H1155)+1,0)),"")</f>
        <v>#N/A</v>
      </c>
      <c r="G1156" s="39" t="e">
        <f t="shared" si="67"/>
        <v>#N/A</v>
      </c>
      <c r="H1156" s="39">
        <f>IF(COUNTIF(Mal!$A$9:$A$431,'Sales Orders'!H1155)+COUNTIFS(Mal!$A$9:$A$431,H1155,Mal!$B$9:$B$431,"&lt;&gt;")+COUNTIFS(Mal!$A$9:$A$431,H1155,Mal!$C$9:$C$431,"&lt;&gt;")=COUNTIF('Sales Orders'!$H$108:H1155,'Sales Orders'!H1155),'Sales Orders'!H1155+1,'Sales Orders'!H1155)</f>
        <v>2</v>
      </c>
      <c r="I1156" s="39" t="e">
        <f>IF(E1156="","",IF(Mal!$C$5="","",Mal!$C$5))</f>
        <v>#N/A</v>
      </c>
      <c r="J1156" s="39" t="e">
        <f>IF(AND(J1155="",$H1156=$H1155),"",IF(VLOOKUP($H1156,Mal!$A$9:$H$431,7,0)='Sales Orders'!J1155,"",VLOOKUP($H1156,Mal!$A$9:$H$431,7,0)))</f>
        <v>#N/A</v>
      </c>
      <c r="K1156" s="39" t="e">
        <f>IF(AND(K1155="",$H1156=$H1155),"",IF(VLOOKUP($H1156,Mal!$A$9:$H$431,8,0)='Sales Orders'!K1155,"",VLOOKUP($H1156,Mal!$A$9:$H$431,8,0)))</f>
        <v>#N/A</v>
      </c>
      <c r="L1156" s="39" t="e">
        <f>IF(E1156="","",IF(Mal!$C$6="","",Mal!$C$6))</f>
        <v>#N/A</v>
      </c>
      <c r="M1156" s="39" t="e">
        <f>IF($E1156="",IF(INDEX(Mal!K$9:K$431,COUNTIF($E$108:$F1155,"")-COUNT($H$108:$H1155)+1,0)=M1155,"",INDEX(Mal!K$9:K$431,COUNTIF($E$108:$F1155,"")-COUNT($H$108:$H1155)+1,0)),"")</f>
        <v>#N/A</v>
      </c>
      <c r="N1156" s="39" t="e">
        <f>IF($E1156="",IF(INDEX(Mal!L$9:L$431,COUNTIF($E$108:$F1155,"")-COUNT($H$108:$H1155)+1,0)=N1155,"",INDEX(Mal!L$9:L$431,COUNTIF($E$108:$F1155,"")-COUNT($H$108:$H1155)+1,0)),"")</f>
        <v>#N/A</v>
      </c>
      <c r="O1156" s="39" t="e">
        <f>IF($E1156="",IF(INDEX(Mal!M$9:M$431,COUNTIF($E$108:$F1155,"")-COUNT($H$108:$H1155)+1,0)=O1155,"",INDEX(Mal!M$9:M$431,COUNTIF($E$108:$F1155,"")-COUNT($H$108:$H1155)+1,0)),"")</f>
        <v>#N/A</v>
      </c>
      <c r="P1156" s="39" t="e">
        <f>IF($E1156="",IF(INDEX(Mal!N$9:N$431,COUNTIF($E$108:$F1155,"")-COUNT($H$108:$H1155)+1,0)=P1155,"",INDEX(Mal!N$9:N$431,COUNTIF($E$108:$F1155,"")-COUNT($H$108:$H1155)+1,0)),"")</f>
        <v>#N/A</v>
      </c>
      <c r="Q1156" s="39" t="e">
        <f>IF($E1156="",IF(INDEX(Mal!O$9:O$431,COUNTIF($E$108:$F1155,"")-COUNT($H$108:$H1155)+1,0)=Q1155,"",INDEX(Mal!O$9:O$431,COUNTIF($E$108:$F1155,"")-COUNT($H$108:$H1155)+1,0)),"")</f>
        <v>#N/A</v>
      </c>
      <c r="R1156" s="39" t="e">
        <f>IF($E1156="",IF(INDEX(Mal!P$9:P$431,COUNTIF($E$108:$F1155,"")-COUNT($H$108:$H1155)+1,0)=R1155,"",INDEX(Mal!P$9:P$431,COUNTIF($E$108:$F1155,"")-COUNT($H$108:$H1155)+1,0)),"")</f>
        <v>#N/A</v>
      </c>
      <c r="S1156" s="39" t="e">
        <f>IF($E1156="",IF(INDEX(Mal!Q$9:Q$431,COUNTIF($E$108:$F1155,"")-COUNT($H$108:$H1155)+1,0)=S1155,"",INDEX(Mal!Q$9:Q$431,COUNTIF($E$108:$F1155,"")-COUNT($H$108:$H1155)+1,0)),"")</f>
        <v>#N/A</v>
      </c>
      <c r="T1156" s="39" t="e">
        <f>IF($E1156="",IF(INDEX(Mal!R$9:R$431,COUNTIF($E$108:$F1155,"")-COUNT($H$108:$H1155)+1,0)=T1155,"",INDEX(Mal!R$9:R$431,COUNTIF($E$108:$F1155,"")-COUNT($H$108:$H1155)+1,0)),"")</f>
        <v>#N/A</v>
      </c>
      <c r="U1156" s="39" t="e">
        <f>IF($E1156="",IF(INDEX(Mal!S$9:S$431,COUNTIF($E$108:$F1155,"")-COUNT($H$108:$H1155)+1,0)=U1155,"",INDEX(Mal!S$9:S$431,COUNTIF($E$108:$F1155,"")-COUNT($H$108:$H1155)+1,0)),"")</f>
        <v>#N/A</v>
      </c>
      <c r="V1156" s="39" t="e">
        <f t="shared" si="64"/>
        <v>#N/A</v>
      </c>
      <c r="W1156" s="39" t="e">
        <f>IF(IF(AND(E1156="",F1156=""),INDEX(Mal!I$9:I$431,(COUNT($H$108:$H1156)-COUNTIF($V$108:$V1156,"")),0),"")="","",IF(AND(E1156="",F1156=""),INDEX(Mal!I$9:I$431,(COUNT($H$108:$H1156)-COUNTIF($V$108:$V1156,"")),0),""))</f>
        <v>#N/A</v>
      </c>
      <c r="X1156" s="39" t="e">
        <f>IF($E1156="",IF(INDEX(Mal!J$9:J$431,COUNTIF($E$108:$F1155,"")-COUNT($H$108:$H1155)+1,0)=X1155,"",INDEX(Mal!J$9:J$431,COUNTIF($E$108:$F1155,"")-COUNT($H$108:$H1155)+1,0)),"")</f>
        <v>#N/A</v>
      </c>
      <c r="Y1156" s="39" t="e">
        <f>IF(AND(Y1155="",$H1156=$H1155),"",IF(VLOOKUP($H1156,Mal!$A$9:$T$431,20,0)='Sales Orders'!Y1155,"",VLOOKUP($H1156,Mal!$A$9:$T$431,20,0)))</f>
        <v>#N/A</v>
      </c>
      <c r="Z1156" s="39" t="e">
        <f t="shared" si="65"/>
        <v>#N/A</v>
      </c>
    </row>
    <row r="1157" spans="1:26">
      <c r="A1157" t="str">
        <f>IFERROR(IF(VLOOKUP(H1157,Mal!$A$9:$A$431,1,0),"","END"),"END")</f>
        <v>END</v>
      </c>
      <c r="B1157" s="39" t="e">
        <f>IF($E1157="",IF(INDEX(Mal!$D$9:$D$431,COUNTIF($E$108:$F1156,"")-COUNT($H$108:$H1156)+1,0)=B1156,"",INDEX(Mal!$D$9:$D$431,COUNTIF($E$108:$F1156,"")-COUNT($H$108:$H1156)+1,0)),"")</f>
        <v>#N/A</v>
      </c>
      <c r="C1157" s="39" t="e">
        <f t="shared" si="66"/>
        <v>#N/A</v>
      </c>
      <c r="D1157" s="39" t="e">
        <f>IF($E1157="",IF(INDEX(Mal!$F$9:$F$431,COUNTIF($E$108:$F1156,"")-COUNT($H$108:$H1156)+1,0)=D1156,"",INDEX(Mal!$F$9:$F$431,COUNTIF($E$108:$F1156,"")-COUNT($H$108:$H1156)+1,0)),"")</f>
        <v>#N/A</v>
      </c>
      <c r="E1157" s="39" t="e">
        <f>IF(AND(E1156="",$H1157=$H1156),"",IF(VLOOKUP(H1157,Mal!$A$9:$B$431,2,0)='Sales Orders'!E1156,"",VLOOKUP($H1157,Mal!$A$9:$B$431,2,0)))</f>
        <v>#N/A</v>
      </c>
      <c r="F1157" s="39" t="e">
        <f>IF($E1157="",IF(INDEX(Mal!$C$9:$C$431,COUNTIF($E$108:$F1156,"")-COUNT($H$108:$H1156)+1,0)=F1156,"",INDEX(Mal!$C$9:$C$431,COUNTIF($E$108:$F1156,"")-COUNT($H$108:$H1156)+1,0)),"")</f>
        <v>#N/A</v>
      </c>
      <c r="G1157" s="39" t="e">
        <f t="shared" si="67"/>
        <v>#N/A</v>
      </c>
      <c r="H1157" s="39">
        <f>IF(COUNTIF(Mal!$A$9:$A$431,'Sales Orders'!H1156)+COUNTIFS(Mal!$A$9:$A$431,H1156,Mal!$B$9:$B$431,"&lt;&gt;")+COUNTIFS(Mal!$A$9:$A$431,H1156,Mal!$C$9:$C$431,"&lt;&gt;")=COUNTIF('Sales Orders'!$H$108:H1156,'Sales Orders'!H1156),'Sales Orders'!H1156+1,'Sales Orders'!H1156)</f>
        <v>2</v>
      </c>
      <c r="I1157" s="39" t="e">
        <f>IF(E1157="","",IF(Mal!$C$5="","",Mal!$C$5))</f>
        <v>#N/A</v>
      </c>
      <c r="J1157" s="39" t="e">
        <f>IF(AND(J1156="",$H1157=$H1156),"",IF(VLOOKUP($H1157,Mal!$A$9:$H$431,7,0)='Sales Orders'!J1156,"",VLOOKUP($H1157,Mal!$A$9:$H$431,7,0)))</f>
        <v>#N/A</v>
      </c>
      <c r="K1157" s="39" t="e">
        <f>IF(AND(K1156="",$H1157=$H1156),"",IF(VLOOKUP($H1157,Mal!$A$9:$H$431,8,0)='Sales Orders'!K1156,"",VLOOKUP($H1157,Mal!$A$9:$H$431,8,0)))</f>
        <v>#N/A</v>
      </c>
      <c r="L1157" s="39" t="e">
        <f>IF(E1157="","",IF(Mal!$C$6="","",Mal!$C$6))</f>
        <v>#N/A</v>
      </c>
      <c r="M1157" s="39" t="e">
        <f>IF($E1157="",IF(INDEX(Mal!K$9:K$431,COUNTIF($E$108:$F1156,"")-COUNT($H$108:$H1156)+1,0)=M1156,"",INDEX(Mal!K$9:K$431,COUNTIF($E$108:$F1156,"")-COUNT($H$108:$H1156)+1,0)),"")</f>
        <v>#N/A</v>
      </c>
      <c r="N1157" s="39" t="e">
        <f>IF($E1157="",IF(INDEX(Mal!L$9:L$431,COUNTIF($E$108:$F1156,"")-COUNT($H$108:$H1156)+1,0)=N1156,"",INDEX(Mal!L$9:L$431,COUNTIF($E$108:$F1156,"")-COUNT($H$108:$H1156)+1,0)),"")</f>
        <v>#N/A</v>
      </c>
      <c r="O1157" s="39" t="e">
        <f>IF($E1157="",IF(INDEX(Mal!M$9:M$431,COUNTIF($E$108:$F1156,"")-COUNT($H$108:$H1156)+1,0)=O1156,"",INDEX(Mal!M$9:M$431,COUNTIF($E$108:$F1156,"")-COUNT($H$108:$H1156)+1,0)),"")</f>
        <v>#N/A</v>
      </c>
      <c r="P1157" s="39" t="e">
        <f>IF($E1157="",IF(INDEX(Mal!N$9:N$431,COUNTIF($E$108:$F1156,"")-COUNT($H$108:$H1156)+1,0)=P1156,"",INDEX(Mal!N$9:N$431,COUNTIF($E$108:$F1156,"")-COUNT($H$108:$H1156)+1,0)),"")</f>
        <v>#N/A</v>
      </c>
      <c r="Q1157" s="39" t="e">
        <f>IF($E1157="",IF(INDEX(Mal!O$9:O$431,COUNTIF($E$108:$F1156,"")-COUNT($H$108:$H1156)+1,0)=Q1156,"",INDEX(Mal!O$9:O$431,COUNTIF($E$108:$F1156,"")-COUNT($H$108:$H1156)+1,0)),"")</f>
        <v>#N/A</v>
      </c>
      <c r="R1157" s="39" t="e">
        <f>IF($E1157="",IF(INDEX(Mal!P$9:P$431,COUNTIF($E$108:$F1156,"")-COUNT($H$108:$H1156)+1,0)=R1156,"",INDEX(Mal!P$9:P$431,COUNTIF($E$108:$F1156,"")-COUNT($H$108:$H1156)+1,0)),"")</f>
        <v>#N/A</v>
      </c>
      <c r="S1157" s="39" t="e">
        <f>IF($E1157="",IF(INDEX(Mal!Q$9:Q$431,COUNTIF($E$108:$F1156,"")-COUNT($H$108:$H1156)+1,0)=S1156,"",INDEX(Mal!Q$9:Q$431,COUNTIF($E$108:$F1156,"")-COUNT($H$108:$H1156)+1,0)),"")</f>
        <v>#N/A</v>
      </c>
      <c r="T1157" s="39" t="e">
        <f>IF($E1157="",IF(INDEX(Mal!R$9:R$431,COUNTIF($E$108:$F1156,"")-COUNT($H$108:$H1156)+1,0)=T1156,"",INDEX(Mal!R$9:R$431,COUNTIF($E$108:$F1156,"")-COUNT($H$108:$H1156)+1,0)),"")</f>
        <v>#N/A</v>
      </c>
      <c r="U1157" s="39" t="e">
        <f>IF($E1157="",IF(INDEX(Mal!S$9:S$431,COUNTIF($E$108:$F1156,"")-COUNT($H$108:$H1156)+1,0)=U1156,"",INDEX(Mal!S$9:S$431,COUNTIF($E$108:$F1156,"")-COUNT($H$108:$H1156)+1,0)),"")</f>
        <v>#N/A</v>
      </c>
      <c r="V1157" s="39" t="e">
        <f t="shared" si="64"/>
        <v>#N/A</v>
      </c>
      <c r="W1157" s="39" t="e">
        <f>IF(IF(AND(E1157="",F1157=""),INDEX(Mal!I$9:I$431,(COUNT($H$108:$H1157)-COUNTIF($V$108:$V1157,"")),0),"")="","",IF(AND(E1157="",F1157=""),INDEX(Mal!I$9:I$431,(COUNT($H$108:$H1157)-COUNTIF($V$108:$V1157,"")),0),""))</f>
        <v>#N/A</v>
      </c>
      <c r="X1157" s="39" t="e">
        <f>IF($E1157="",IF(INDEX(Mal!J$9:J$431,COUNTIF($E$108:$F1156,"")-COUNT($H$108:$H1156)+1,0)=X1156,"",INDEX(Mal!J$9:J$431,COUNTIF($E$108:$F1156,"")-COUNT($H$108:$H1156)+1,0)),"")</f>
        <v>#N/A</v>
      </c>
      <c r="Y1157" s="39" t="e">
        <f>IF(AND(Y1156="",$H1157=$H1156),"",IF(VLOOKUP($H1157,Mal!$A$9:$T$431,20,0)='Sales Orders'!Y1156,"",VLOOKUP($H1157,Mal!$A$9:$T$431,20,0)))</f>
        <v>#N/A</v>
      </c>
      <c r="Z1157" s="39" t="e">
        <f t="shared" si="65"/>
        <v>#N/A</v>
      </c>
    </row>
    <row r="1158" spans="1:26">
      <c r="A1158" t="str">
        <f>IFERROR(IF(VLOOKUP(H1158,Mal!$A$9:$A$431,1,0),"","END"),"END")</f>
        <v>END</v>
      </c>
      <c r="B1158" s="39" t="e">
        <f>IF($E1158="",IF(INDEX(Mal!$D$9:$D$431,COUNTIF($E$108:$F1157,"")-COUNT($H$108:$H1157)+1,0)=B1157,"",INDEX(Mal!$D$9:$D$431,COUNTIF($E$108:$F1157,"")-COUNT($H$108:$H1157)+1,0)),"")</f>
        <v>#N/A</v>
      </c>
      <c r="C1158" s="39" t="e">
        <f t="shared" si="66"/>
        <v>#N/A</v>
      </c>
      <c r="D1158" s="39" t="e">
        <f>IF($E1158="",IF(INDEX(Mal!$F$9:$F$431,COUNTIF($E$108:$F1157,"")-COUNT($H$108:$H1157)+1,0)=D1157,"",INDEX(Mal!$F$9:$F$431,COUNTIF($E$108:$F1157,"")-COUNT($H$108:$H1157)+1,0)),"")</f>
        <v>#N/A</v>
      </c>
      <c r="E1158" s="39" t="e">
        <f>IF(AND(E1157="",$H1158=$H1157),"",IF(VLOOKUP(H1158,Mal!$A$9:$B$431,2,0)='Sales Orders'!E1157,"",VLOOKUP($H1158,Mal!$A$9:$B$431,2,0)))</f>
        <v>#N/A</v>
      </c>
      <c r="F1158" s="39" t="e">
        <f>IF($E1158="",IF(INDEX(Mal!$C$9:$C$431,COUNTIF($E$108:$F1157,"")-COUNT($H$108:$H1157)+1,0)=F1157,"",INDEX(Mal!$C$9:$C$431,COUNTIF($E$108:$F1157,"")-COUNT($H$108:$H1157)+1,0)),"")</f>
        <v>#N/A</v>
      </c>
      <c r="G1158" s="39" t="e">
        <f t="shared" si="67"/>
        <v>#N/A</v>
      </c>
      <c r="H1158" s="39">
        <f>IF(COUNTIF(Mal!$A$9:$A$431,'Sales Orders'!H1157)+COUNTIFS(Mal!$A$9:$A$431,H1157,Mal!$B$9:$B$431,"&lt;&gt;")+COUNTIFS(Mal!$A$9:$A$431,H1157,Mal!$C$9:$C$431,"&lt;&gt;")=COUNTIF('Sales Orders'!$H$108:H1157,'Sales Orders'!H1157),'Sales Orders'!H1157+1,'Sales Orders'!H1157)</f>
        <v>2</v>
      </c>
      <c r="I1158" s="39" t="e">
        <f>IF(E1158="","",IF(Mal!$C$5="","",Mal!$C$5))</f>
        <v>#N/A</v>
      </c>
      <c r="J1158" s="39" t="e">
        <f>IF(AND(J1157="",$H1158=$H1157),"",IF(VLOOKUP($H1158,Mal!$A$9:$H$431,7,0)='Sales Orders'!J1157,"",VLOOKUP($H1158,Mal!$A$9:$H$431,7,0)))</f>
        <v>#N/A</v>
      </c>
      <c r="K1158" s="39" t="e">
        <f>IF(AND(K1157="",$H1158=$H1157),"",IF(VLOOKUP($H1158,Mal!$A$9:$H$431,8,0)='Sales Orders'!K1157,"",VLOOKUP($H1158,Mal!$A$9:$H$431,8,0)))</f>
        <v>#N/A</v>
      </c>
      <c r="L1158" s="39" t="e">
        <f>IF(E1158="","",IF(Mal!$C$6="","",Mal!$C$6))</f>
        <v>#N/A</v>
      </c>
      <c r="M1158" s="39" t="e">
        <f>IF($E1158="",IF(INDEX(Mal!K$9:K$431,COUNTIF($E$108:$F1157,"")-COUNT($H$108:$H1157)+1,0)=M1157,"",INDEX(Mal!K$9:K$431,COUNTIF($E$108:$F1157,"")-COUNT($H$108:$H1157)+1,0)),"")</f>
        <v>#N/A</v>
      </c>
      <c r="N1158" s="39" t="e">
        <f>IF($E1158="",IF(INDEX(Mal!L$9:L$431,COUNTIF($E$108:$F1157,"")-COUNT($H$108:$H1157)+1,0)=N1157,"",INDEX(Mal!L$9:L$431,COUNTIF($E$108:$F1157,"")-COUNT($H$108:$H1157)+1,0)),"")</f>
        <v>#N/A</v>
      </c>
      <c r="O1158" s="39" t="e">
        <f>IF($E1158="",IF(INDEX(Mal!M$9:M$431,COUNTIF($E$108:$F1157,"")-COUNT($H$108:$H1157)+1,0)=O1157,"",INDEX(Mal!M$9:M$431,COUNTIF($E$108:$F1157,"")-COUNT($H$108:$H1157)+1,0)),"")</f>
        <v>#N/A</v>
      </c>
      <c r="P1158" s="39" t="e">
        <f>IF($E1158="",IF(INDEX(Mal!N$9:N$431,COUNTIF($E$108:$F1157,"")-COUNT($H$108:$H1157)+1,0)=P1157,"",INDEX(Mal!N$9:N$431,COUNTIF($E$108:$F1157,"")-COUNT($H$108:$H1157)+1,0)),"")</f>
        <v>#N/A</v>
      </c>
      <c r="Q1158" s="39" t="e">
        <f>IF($E1158="",IF(INDEX(Mal!O$9:O$431,COUNTIF($E$108:$F1157,"")-COUNT($H$108:$H1157)+1,0)=Q1157,"",INDEX(Mal!O$9:O$431,COUNTIF($E$108:$F1157,"")-COUNT($H$108:$H1157)+1,0)),"")</f>
        <v>#N/A</v>
      </c>
      <c r="R1158" s="39" t="e">
        <f>IF($E1158="",IF(INDEX(Mal!P$9:P$431,COUNTIF($E$108:$F1157,"")-COUNT($H$108:$H1157)+1,0)=R1157,"",INDEX(Mal!P$9:P$431,COUNTIF($E$108:$F1157,"")-COUNT($H$108:$H1157)+1,0)),"")</f>
        <v>#N/A</v>
      </c>
      <c r="S1158" s="39" t="e">
        <f>IF($E1158="",IF(INDEX(Mal!Q$9:Q$431,COUNTIF($E$108:$F1157,"")-COUNT($H$108:$H1157)+1,0)=S1157,"",INDEX(Mal!Q$9:Q$431,COUNTIF($E$108:$F1157,"")-COUNT($H$108:$H1157)+1,0)),"")</f>
        <v>#N/A</v>
      </c>
      <c r="T1158" s="39" t="e">
        <f>IF($E1158="",IF(INDEX(Mal!R$9:R$431,COUNTIF($E$108:$F1157,"")-COUNT($H$108:$H1157)+1,0)=T1157,"",INDEX(Mal!R$9:R$431,COUNTIF($E$108:$F1157,"")-COUNT($H$108:$H1157)+1,0)),"")</f>
        <v>#N/A</v>
      </c>
      <c r="U1158" s="39" t="e">
        <f>IF($E1158="",IF(INDEX(Mal!S$9:S$431,COUNTIF($E$108:$F1157,"")-COUNT($H$108:$H1157)+1,0)=U1157,"",INDEX(Mal!S$9:S$431,COUNTIF($E$108:$F1157,"")-COUNT($H$108:$H1157)+1,0)),"")</f>
        <v>#N/A</v>
      </c>
      <c r="V1158" s="39" t="e">
        <f t="shared" si="64"/>
        <v>#N/A</v>
      </c>
      <c r="W1158" s="39" t="e">
        <f>IF(IF(AND(E1158="",F1158=""),INDEX(Mal!I$9:I$431,(COUNT($H$108:$H1158)-COUNTIF($V$108:$V1158,"")),0),"")="","",IF(AND(E1158="",F1158=""),INDEX(Mal!I$9:I$431,(COUNT($H$108:$H1158)-COUNTIF($V$108:$V1158,"")),0),""))</f>
        <v>#N/A</v>
      </c>
      <c r="X1158" s="39" t="e">
        <f>IF($E1158="",IF(INDEX(Mal!J$9:J$431,COUNTIF($E$108:$F1157,"")-COUNT($H$108:$H1157)+1,0)=X1157,"",INDEX(Mal!J$9:J$431,COUNTIF($E$108:$F1157,"")-COUNT($H$108:$H1157)+1,0)),"")</f>
        <v>#N/A</v>
      </c>
      <c r="Y1158" s="39" t="e">
        <f>IF(AND(Y1157="",$H1158=$H1157),"",IF(VLOOKUP($H1158,Mal!$A$9:$T$431,20,0)='Sales Orders'!Y1157,"",VLOOKUP($H1158,Mal!$A$9:$T$431,20,0)))</f>
        <v>#N/A</v>
      </c>
      <c r="Z1158" s="39" t="e">
        <f t="shared" si="65"/>
        <v>#N/A</v>
      </c>
    </row>
    <row r="1159" spans="1:26">
      <c r="A1159" t="str">
        <f>IFERROR(IF(VLOOKUP(H1159,Mal!$A$9:$A$431,1,0),"","END"),"END")</f>
        <v>END</v>
      </c>
      <c r="B1159" s="39" t="e">
        <f>IF($E1159="",IF(INDEX(Mal!$D$9:$D$431,COUNTIF($E$108:$F1158,"")-COUNT($H$108:$H1158)+1,0)=B1158,"",INDEX(Mal!$D$9:$D$431,COUNTIF($E$108:$F1158,"")-COUNT($H$108:$H1158)+1,0)),"")</f>
        <v>#N/A</v>
      </c>
      <c r="C1159" s="39" t="e">
        <f t="shared" si="66"/>
        <v>#N/A</v>
      </c>
      <c r="D1159" s="39" t="e">
        <f>IF($E1159="",IF(INDEX(Mal!$F$9:$F$431,COUNTIF($E$108:$F1158,"")-COUNT($H$108:$H1158)+1,0)=D1158,"",INDEX(Mal!$F$9:$F$431,COUNTIF($E$108:$F1158,"")-COUNT($H$108:$H1158)+1,0)),"")</f>
        <v>#N/A</v>
      </c>
      <c r="E1159" s="39" t="e">
        <f>IF(AND(E1158="",$H1159=$H1158),"",IF(VLOOKUP(H1159,Mal!$A$9:$B$431,2,0)='Sales Orders'!E1158,"",VLOOKUP($H1159,Mal!$A$9:$B$431,2,0)))</f>
        <v>#N/A</v>
      </c>
      <c r="F1159" s="39" t="e">
        <f>IF($E1159="",IF(INDEX(Mal!$C$9:$C$431,COUNTIF($E$108:$F1158,"")-COUNT($H$108:$H1158)+1,0)=F1158,"",INDEX(Mal!$C$9:$C$431,COUNTIF($E$108:$F1158,"")-COUNT($H$108:$H1158)+1,0)),"")</f>
        <v>#N/A</v>
      </c>
      <c r="G1159" s="39" t="e">
        <f t="shared" si="67"/>
        <v>#N/A</v>
      </c>
      <c r="H1159" s="39">
        <f>IF(COUNTIF(Mal!$A$9:$A$431,'Sales Orders'!H1158)+COUNTIFS(Mal!$A$9:$A$431,H1158,Mal!$B$9:$B$431,"&lt;&gt;")+COUNTIFS(Mal!$A$9:$A$431,H1158,Mal!$C$9:$C$431,"&lt;&gt;")=COUNTIF('Sales Orders'!$H$108:H1158,'Sales Orders'!H1158),'Sales Orders'!H1158+1,'Sales Orders'!H1158)</f>
        <v>2</v>
      </c>
      <c r="I1159" s="39" t="e">
        <f>IF(E1159="","",IF(Mal!$C$5="","",Mal!$C$5))</f>
        <v>#N/A</v>
      </c>
      <c r="J1159" s="39" t="e">
        <f>IF(AND(J1158="",$H1159=$H1158),"",IF(VLOOKUP($H1159,Mal!$A$9:$H$431,7,0)='Sales Orders'!J1158,"",VLOOKUP($H1159,Mal!$A$9:$H$431,7,0)))</f>
        <v>#N/A</v>
      </c>
      <c r="K1159" s="39" t="e">
        <f>IF(AND(K1158="",$H1159=$H1158),"",IF(VLOOKUP($H1159,Mal!$A$9:$H$431,8,0)='Sales Orders'!K1158,"",VLOOKUP($H1159,Mal!$A$9:$H$431,8,0)))</f>
        <v>#N/A</v>
      </c>
      <c r="L1159" s="39" t="e">
        <f>IF(E1159="","",IF(Mal!$C$6="","",Mal!$C$6))</f>
        <v>#N/A</v>
      </c>
      <c r="M1159" s="39" t="e">
        <f>IF($E1159="",IF(INDEX(Mal!K$9:K$431,COUNTIF($E$108:$F1158,"")-COUNT($H$108:$H1158)+1,0)=M1158,"",INDEX(Mal!K$9:K$431,COUNTIF($E$108:$F1158,"")-COUNT($H$108:$H1158)+1,0)),"")</f>
        <v>#N/A</v>
      </c>
      <c r="N1159" s="39" t="e">
        <f>IF($E1159="",IF(INDEX(Mal!L$9:L$431,COUNTIF($E$108:$F1158,"")-COUNT($H$108:$H1158)+1,0)=N1158,"",INDEX(Mal!L$9:L$431,COUNTIF($E$108:$F1158,"")-COUNT($H$108:$H1158)+1,0)),"")</f>
        <v>#N/A</v>
      </c>
      <c r="O1159" s="39" t="e">
        <f>IF($E1159="",IF(INDEX(Mal!M$9:M$431,COUNTIF($E$108:$F1158,"")-COUNT($H$108:$H1158)+1,0)=O1158,"",INDEX(Mal!M$9:M$431,COUNTIF($E$108:$F1158,"")-COUNT($H$108:$H1158)+1,0)),"")</f>
        <v>#N/A</v>
      </c>
      <c r="P1159" s="39" t="e">
        <f>IF($E1159="",IF(INDEX(Mal!N$9:N$431,COUNTIF($E$108:$F1158,"")-COUNT($H$108:$H1158)+1,0)=P1158,"",INDEX(Mal!N$9:N$431,COUNTIF($E$108:$F1158,"")-COUNT($H$108:$H1158)+1,0)),"")</f>
        <v>#N/A</v>
      </c>
      <c r="Q1159" s="39" t="e">
        <f>IF($E1159="",IF(INDEX(Mal!O$9:O$431,COUNTIF($E$108:$F1158,"")-COUNT($H$108:$H1158)+1,0)=Q1158,"",INDEX(Mal!O$9:O$431,COUNTIF($E$108:$F1158,"")-COUNT($H$108:$H1158)+1,0)),"")</f>
        <v>#N/A</v>
      </c>
      <c r="R1159" s="39" t="e">
        <f>IF($E1159="",IF(INDEX(Mal!P$9:P$431,COUNTIF($E$108:$F1158,"")-COUNT($H$108:$H1158)+1,0)=R1158,"",INDEX(Mal!P$9:P$431,COUNTIF($E$108:$F1158,"")-COUNT($H$108:$H1158)+1,0)),"")</f>
        <v>#N/A</v>
      </c>
      <c r="S1159" s="39" t="e">
        <f>IF($E1159="",IF(INDEX(Mal!Q$9:Q$431,COUNTIF($E$108:$F1158,"")-COUNT($H$108:$H1158)+1,0)=S1158,"",INDEX(Mal!Q$9:Q$431,COUNTIF($E$108:$F1158,"")-COUNT($H$108:$H1158)+1,0)),"")</f>
        <v>#N/A</v>
      </c>
      <c r="T1159" s="39" t="e">
        <f>IF($E1159="",IF(INDEX(Mal!R$9:R$431,COUNTIF($E$108:$F1158,"")-COUNT($H$108:$H1158)+1,0)=T1158,"",INDEX(Mal!R$9:R$431,COUNTIF($E$108:$F1158,"")-COUNT($H$108:$H1158)+1,0)),"")</f>
        <v>#N/A</v>
      </c>
      <c r="U1159" s="39" t="e">
        <f>IF($E1159="",IF(INDEX(Mal!S$9:S$431,COUNTIF($E$108:$F1158,"")-COUNT($H$108:$H1158)+1,0)=U1158,"",INDEX(Mal!S$9:S$431,COUNTIF($E$108:$F1158,"")-COUNT($H$108:$H1158)+1,0)),"")</f>
        <v>#N/A</v>
      </c>
      <c r="V1159" s="39" t="e">
        <f t="shared" si="64"/>
        <v>#N/A</v>
      </c>
      <c r="W1159" s="39" t="e">
        <f>IF(IF(AND(E1159="",F1159=""),INDEX(Mal!I$9:I$431,(COUNT($H$108:$H1159)-COUNTIF($V$108:$V1159,"")),0),"")="","",IF(AND(E1159="",F1159=""),INDEX(Mal!I$9:I$431,(COUNT($H$108:$H1159)-COUNTIF($V$108:$V1159,"")),0),""))</f>
        <v>#N/A</v>
      </c>
      <c r="X1159" s="39" t="e">
        <f>IF($E1159="",IF(INDEX(Mal!J$9:J$431,COUNTIF($E$108:$F1158,"")-COUNT($H$108:$H1158)+1,0)=X1158,"",INDEX(Mal!J$9:J$431,COUNTIF($E$108:$F1158,"")-COUNT($H$108:$H1158)+1,0)),"")</f>
        <v>#N/A</v>
      </c>
      <c r="Y1159" s="39" t="e">
        <f>IF(AND(Y1158="",$H1159=$H1158),"",IF(VLOOKUP($H1159,Mal!$A$9:$T$431,20,0)='Sales Orders'!Y1158,"",VLOOKUP($H1159,Mal!$A$9:$T$431,20,0)))</f>
        <v>#N/A</v>
      </c>
      <c r="Z1159" s="39" t="e">
        <f t="shared" si="65"/>
        <v>#N/A</v>
      </c>
    </row>
    <row r="1160" spans="1:26">
      <c r="A1160" t="str">
        <f>IFERROR(IF(VLOOKUP(H1160,Mal!$A$9:$A$431,1,0),"","END"),"END")</f>
        <v>END</v>
      </c>
      <c r="B1160" s="39" t="e">
        <f>IF($E1160="",IF(INDEX(Mal!$D$9:$D$431,COUNTIF($E$108:$F1159,"")-COUNT($H$108:$H1159)+1,0)=B1159,"",INDEX(Mal!$D$9:$D$431,COUNTIF($E$108:$F1159,"")-COUNT($H$108:$H1159)+1,0)),"")</f>
        <v>#N/A</v>
      </c>
      <c r="C1160" s="39" t="e">
        <f t="shared" si="66"/>
        <v>#N/A</v>
      </c>
      <c r="D1160" s="39" t="e">
        <f>IF($E1160="",IF(INDEX(Mal!$F$9:$F$431,COUNTIF($E$108:$F1159,"")-COUNT($H$108:$H1159)+1,0)=D1159,"",INDEX(Mal!$F$9:$F$431,COUNTIF($E$108:$F1159,"")-COUNT($H$108:$H1159)+1,0)),"")</f>
        <v>#N/A</v>
      </c>
      <c r="E1160" s="39" t="e">
        <f>IF(AND(E1159="",$H1160=$H1159),"",IF(VLOOKUP(H1160,Mal!$A$9:$B$431,2,0)='Sales Orders'!E1159,"",VLOOKUP($H1160,Mal!$A$9:$B$431,2,0)))</f>
        <v>#N/A</v>
      </c>
      <c r="F1160" s="39" t="e">
        <f>IF($E1160="",IF(INDEX(Mal!$C$9:$C$431,COUNTIF($E$108:$F1159,"")-COUNT($H$108:$H1159)+1,0)=F1159,"",INDEX(Mal!$C$9:$C$431,COUNTIF($E$108:$F1159,"")-COUNT($H$108:$H1159)+1,0)),"")</f>
        <v>#N/A</v>
      </c>
      <c r="G1160" s="39" t="e">
        <f t="shared" si="67"/>
        <v>#N/A</v>
      </c>
      <c r="H1160" s="39">
        <f>IF(COUNTIF(Mal!$A$9:$A$431,'Sales Orders'!H1159)+COUNTIFS(Mal!$A$9:$A$431,H1159,Mal!$B$9:$B$431,"&lt;&gt;")+COUNTIFS(Mal!$A$9:$A$431,H1159,Mal!$C$9:$C$431,"&lt;&gt;")=COUNTIF('Sales Orders'!$H$108:H1159,'Sales Orders'!H1159),'Sales Orders'!H1159+1,'Sales Orders'!H1159)</f>
        <v>2</v>
      </c>
      <c r="I1160" s="39" t="e">
        <f>IF(E1160="","",IF(Mal!$C$5="","",Mal!$C$5))</f>
        <v>#N/A</v>
      </c>
      <c r="J1160" s="39" t="e">
        <f>IF(AND(J1159="",$H1160=$H1159),"",IF(VLOOKUP($H1160,Mal!$A$9:$H$431,7,0)='Sales Orders'!J1159,"",VLOOKUP($H1160,Mal!$A$9:$H$431,7,0)))</f>
        <v>#N/A</v>
      </c>
      <c r="K1160" s="39" t="e">
        <f>IF(AND(K1159="",$H1160=$H1159),"",IF(VLOOKUP($H1160,Mal!$A$9:$H$431,8,0)='Sales Orders'!K1159,"",VLOOKUP($H1160,Mal!$A$9:$H$431,8,0)))</f>
        <v>#N/A</v>
      </c>
      <c r="L1160" s="39" t="e">
        <f>IF(E1160="","",IF(Mal!$C$6="","",Mal!$C$6))</f>
        <v>#N/A</v>
      </c>
      <c r="M1160" s="39" t="e">
        <f>IF($E1160="",IF(INDEX(Mal!K$9:K$431,COUNTIF($E$108:$F1159,"")-COUNT($H$108:$H1159)+1,0)=M1159,"",INDEX(Mal!K$9:K$431,COUNTIF($E$108:$F1159,"")-COUNT($H$108:$H1159)+1,0)),"")</f>
        <v>#N/A</v>
      </c>
      <c r="N1160" s="39" t="e">
        <f>IF($E1160="",IF(INDEX(Mal!L$9:L$431,COUNTIF($E$108:$F1159,"")-COUNT($H$108:$H1159)+1,0)=N1159,"",INDEX(Mal!L$9:L$431,COUNTIF($E$108:$F1159,"")-COUNT($H$108:$H1159)+1,0)),"")</f>
        <v>#N/A</v>
      </c>
      <c r="O1160" s="39" t="e">
        <f>IF($E1160="",IF(INDEX(Mal!M$9:M$431,COUNTIF($E$108:$F1159,"")-COUNT($H$108:$H1159)+1,0)=O1159,"",INDEX(Mal!M$9:M$431,COUNTIF($E$108:$F1159,"")-COUNT($H$108:$H1159)+1,0)),"")</f>
        <v>#N/A</v>
      </c>
      <c r="P1160" s="39" t="e">
        <f>IF($E1160="",IF(INDEX(Mal!N$9:N$431,COUNTIF($E$108:$F1159,"")-COUNT($H$108:$H1159)+1,0)=P1159,"",INDEX(Mal!N$9:N$431,COUNTIF($E$108:$F1159,"")-COUNT($H$108:$H1159)+1,0)),"")</f>
        <v>#N/A</v>
      </c>
      <c r="Q1160" s="39" t="e">
        <f>IF($E1160="",IF(INDEX(Mal!O$9:O$431,COUNTIF($E$108:$F1159,"")-COUNT($H$108:$H1159)+1,0)=Q1159,"",INDEX(Mal!O$9:O$431,COUNTIF($E$108:$F1159,"")-COUNT($H$108:$H1159)+1,0)),"")</f>
        <v>#N/A</v>
      </c>
      <c r="R1160" s="39" t="e">
        <f>IF($E1160="",IF(INDEX(Mal!P$9:P$431,COUNTIF($E$108:$F1159,"")-COUNT($H$108:$H1159)+1,0)=R1159,"",INDEX(Mal!P$9:P$431,COUNTIF($E$108:$F1159,"")-COUNT($H$108:$H1159)+1,0)),"")</f>
        <v>#N/A</v>
      </c>
      <c r="S1160" s="39" t="e">
        <f>IF($E1160="",IF(INDEX(Mal!Q$9:Q$431,COUNTIF($E$108:$F1159,"")-COUNT($H$108:$H1159)+1,0)=S1159,"",INDEX(Mal!Q$9:Q$431,COUNTIF($E$108:$F1159,"")-COUNT($H$108:$H1159)+1,0)),"")</f>
        <v>#N/A</v>
      </c>
      <c r="T1160" s="39" t="e">
        <f>IF($E1160="",IF(INDEX(Mal!R$9:R$431,COUNTIF($E$108:$F1159,"")-COUNT($H$108:$H1159)+1,0)=T1159,"",INDEX(Mal!R$9:R$431,COUNTIF($E$108:$F1159,"")-COUNT($H$108:$H1159)+1,0)),"")</f>
        <v>#N/A</v>
      </c>
      <c r="U1160" s="39" t="e">
        <f>IF($E1160="",IF(INDEX(Mal!S$9:S$431,COUNTIF($E$108:$F1159,"")-COUNT($H$108:$H1159)+1,0)=U1159,"",INDEX(Mal!S$9:S$431,COUNTIF($E$108:$F1159,"")-COUNT($H$108:$H1159)+1,0)),"")</f>
        <v>#N/A</v>
      </c>
      <c r="V1160" s="39" t="e">
        <f t="shared" si="64"/>
        <v>#N/A</v>
      </c>
      <c r="W1160" s="39" t="e">
        <f>IF(IF(AND(E1160="",F1160=""),INDEX(Mal!I$9:I$431,(COUNT($H$108:$H1160)-COUNTIF($V$108:$V1160,"")),0),"")="","",IF(AND(E1160="",F1160=""),INDEX(Mal!I$9:I$431,(COUNT($H$108:$H1160)-COUNTIF($V$108:$V1160,"")),0),""))</f>
        <v>#N/A</v>
      </c>
      <c r="X1160" s="39" t="e">
        <f>IF($E1160="",IF(INDEX(Mal!J$9:J$431,COUNTIF($E$108:$F1159,"")-COUNT($H$108:$H1159)+1,0)=X1159,"",INDEX(Mal!J$9:J$431,COUNTIF($E$108:$F1159,"")-COUNT($H$108:$H1159)+1,0)),"")</f>
        <v>#N/A</v>
      </c>
      <c r="Y1160" s="39" t="e">
        <f>IF(AND(Y1159="",$H1160=$H1159),"",IF(VLOOKUP($H1160,Mal!$A$9:$T$431,20,0)='Sales Orders'!Y1159,"",VLOOKUP($H1160,Mal!$A$9:$T$431,20,0)))</f>
        <v>#N/A</v>
      </c>
      <c r="Z1160" s="39" t="e">
        <f t="shared" si="65"/>
        <v>#N/A</v>
      </c>
    </row>
    <row r="1161" spans="1:26">
      <c r="A1161" t="str">
        <f>IFERROR(IF(VLOOKUP(H1161,Mal!$A$9:$A$431,1,0),"","END"),"END")</f>
        <v>END</v>
      </c>
      <c r="B1161" s="39" t="e">
        <f>IF($E1161="",IF(INDEX(Mal!$D$9:$D$431,COUNTIF($E$108:$F1160,"")-COUNT($H$108:$H1160)+1,0)=B1160,"",INDEX(Mal!$D$9:$D$431,COUNTIF($E$108:$F1160,"")-COUNT($H$108:$H1160)+1,0)),"")</f>
        <v>#N/A</v>
      </c>
      <c r="C1161" s="39" t="e">
        <f t="shared" si="66"/>
        <v>#N/A</v>
      </c>
      <c r="D1161" s="39" t="e">
        <f>IF($E1161="",IF(INDEX(Mal!$F$9:$F$431,COUNTIF($E$108:$F1160,"")-COUNT($H$108:$H1160)+1,0)=D1160,"",INDEX(Mal!$F$9:$F$431,COUNTIF($E$108:$F1160,"")-COUNT($H$108:$H1160)+1,0)),"")</f>
        <v>#N/A</v>
      </c>
      <c r="E1161" s="39" t="e">
        <f>IF(AND(E1160="",$H1161=$H1160),"",IF(VLOOKUP(H1161,Mal!$A$9:$B$431,2,0)='Sales Orders'!E1160,"",VLOOKUP($H1161,Mal!$A$9:$B$431,2,0)))</f>
        <v>#N/A</v>
      </c>
      <c r="F1161" s="39" t="e">
        <f>IF($E1161="",IF(INDEX(Mal!$C$9:$C$431,COUNTIF($E$108:$F1160,"")-COUNT($H$108:$H1160)+1,0)=F1160,"",INDEX(Mal!$C$9:$C$431,COUNTIF($E$108:$F1160,"")-COUNT($H$108:$H1160)+1,0)),"")</f>
        <v>#N/A</v>
      </c>
      <c r="G1161" s="39" t="e">
        <f t="shared" si="67"/>
        <v>#N/A</v>
      </c>
      <c r="H1161" s="39">
        <f>IF(COUNTIF(Mal!$A$9:$A$431,'Sales Orders'!H1160)+COUNTIFS(Mal!$A$9:$A$431,H1160,Mal!$B$9:$B$431,"&lt;&gt;")+COUNTIFS(Mal!$A$9:$A$431,H1160,Mal!$C$9:$C$431,"&lt;&gt;")=COUNTIF('Sales Orders'!$H$108:H1160,'Sales Orders'!H1160),'Sales Orders'!H1160+1,'Sales Orders'!H1160)</f>
        <v>2</v>
      </c>
      <c r="I1161" s="39" t="e">
        <f>IF(E1161="","",IF(Mal!$C$5="","",Mal!$C$5))</f>
        <v>#N/A</v>
      </c>
      <c r="J1161" s="39" t="e">
        <f>IF(AND(J1160="",$H1161=$H1160),"",IF(VLOOKUP($H1161,Mal!$A$9:$H$431,7,0)='Sales Orders'!J1160,"",VLOOKUP($H1161,Mal!$A$9:$H$431,7,0)))</f>
        <v>#N/A</v>
      </c>
      <c r="K1161" s="39" t="e">
        <f>IF(AND(K1160="",$H1161=$H1160),"",IF(VLOOKUP($H1161,Mal!$A$9:$H$431,8,0)='Sales Orders'!K1160,"",VLOOKUP($H1161,Mal!$A$9:$H$431,8,0)))</f>
        <v>#N/A</v>
      </c>
      <c r="L1161" s="39" t="e">
        <f>IF(E1161="","",IF(Mal!$C$6="","",Mal!$C$6))</f>
        <v>#N/A</v>
      </c>
      <c r="M1161" s="39" t="e">
        <f>IF($E1161="",IF(INDEX(Mal!K$9:K$431,COUNTIF($E$108:$F1160,"")-COUNT($H$108:$H1160)+1,0)=M1160,"",INDEX(Mal!K$9:K$431,COUNTIF($E$108:$F1160,"")-COUNT($H$108:$H1160)+1,0)),"")</f>
        <v>#N/A</v>
      </c>
      <c r="N1161" s="39" t="e">
        <f>IF($E1161="",IF(INDEX(Mal!L$9:L$431,COUNTIF($E$108:$F1160,"")-COUNT($H$108:$H1160)+1,0)=N1160,"",INDEX(Mal!L$9:L$431,COUNTIF($E$108:$F1160,"")-COUNT($H$108:$H1160)+1,0)),"")</f>
        <v>#N/A</v>
      </c>
      <c r="O1161" s="39" t="e">
        <f>IF($E1161="",IF(INDEX(Mal!M$9:M$431,COUNTIF($E$108:$F1160,"")-COUNT($H$108:$H1160)+1,0)=O1160,"",INDEX(Mal!M$9:M$431,COUNTIF($E$108:$F1160,"")-COUNT($H$108:$H1160)+1,0)),"")</f>
        <v>#N/A</v>
      </c>
      <c r="P1161" s="39" t="e">
        <f>IF($E1161="",IF(INDEX(Mal!N$9:N$431,COUNTIF($E$108:$F1160,"")-COUNT($H$108:$H1160)+1,0)=P1160,"",INDEX(Mal!N$9:N$431,COUNTIF($E$108:$F1160,"")-COUNT($H$108:$H1160)+1,0)),"")</f>
        <v>#N/A</v>
      </c>
      <c r="Q1161" s="39" t="e">
        <f>IF($E1161="",IF(INDEX(Mal!O$9:O$431,COUNTIF($E$108:$F1160,"")-COUNT($H$108:$H1160)+1,0)=Q1160,"",INDEX(Mal!O$9:O$431,COUNTIF($E$108:$F1160,"")-COUNT($H$108:$H1160)+1,0)),"")</f>
        <v>#N/A</v>
      </c>
      <c r="R1161" s="39" t="e">
        <f>IF($E1161="",IF(INDEX(Mal!P$9:P$431,COUNTIF($E$108:$F1160,"")-COUNT($H$108:$H1160)+1,0)=R1160,"",INDEX(Mal!P$9:P$431,COUNTIF($E$108:$F1160,"")-COUNT($H$108:$H1160)+1,0)),"")</f>
        <v>#N/A</v>
      </c>
      <c r="S1161" s="39" t="e">
        <f>IF($E1161="",IF(INDEX(Mal!Q$9:Q$431,COUNTIF($E$108:$F1160,"")-COUNT($H$108:$H1160)+1,0)=S1160,"",INDEX(Mal!Q$9:Q$431,COUNTIF($E$108:$F1160,"")-COUNT($H$108:$H1160)+1,0)),"")</f>
        <v>#N/A</v>
      </c>
      <c r="T1161" s="39" t="e">
        <f>IF($E1161="",IF(INDEX(Mal!R$9:R$431,COUNTIF($E$108:$F1160,"")-COUNT($H$108:$H1160)+1,0)=T1160,"",INDEX(Mal!R$9:R$431,COUNTIF($E$108:$F1160,"")-COUNT($H$108:$H1160)+1,0)),"")</f>
        <v>#N/A</v>
      </c>
      <c r="U1161" s="39" t="e">
        <f>IF($E1161="",IF(INDEX(Mal!S$9:S$431,COUNTIF($E$108:$F1160,"")-COUNT($H$108:$H1160)+1,0)=U1160,"",INDEX(Mal!S$9:S$431,COUNTIF($E$108:$F1160,"")-COUNT($H$108:$H1160)+1,0)),"")</f>
        <v>#N/A</v>
      </c>
      <c r="V1161" s="39" t="e">
        <f t="shared" si="64"/>
        <v>#N/A</v>
      </c>
      <c r="W1161" s="39" t="e">
        <f>IF(IF(AND(E1161="",F1161=""),INDEX(Mal!I$9:I$431,(COUNT($H$108:$H1161)-COUNTIF($V$108:$V1161,"")),0),"")="","",IF(AND(E1161="",F1161=""),INDEX(Mal!I$9:I$431,(COUNT($H$108:$H1161)-COUNTIF($V$108:$V1161,"")),0),""))</f>
        <v>#N/A</v>
      </c>
      <c r="X1161" s="39" t="e">
        <f>IF($E1161="",IF(INDEX(Mal!J$9:J$431,COUNTIF($E$108:$F1160,"")-COUNT($H$108:$H1160)+1,0)=X1160,"",INDEX(Mal!J$9:J$431,COUNTIF($E$108:$F1160,"")-COUNT($H$108:$H1160)+1,0)),"")</f>
        <v>#N/A</v>
      </c>
      <c r="Y1161" s="39" t="e">
        <f>IF(AND(Y1160="",$H1161=$H1160),"",IF(VLOOKUP($H1161,Mal!$A$9:$T$431,20,0)='Sales Orders'!Y1160,"",VLOOKUP($H1161,Mal!$A$9:$T$431,20,0)))</f>
        <v>#N/A</v>
      </c>
      <c r="Z1161" s="39" t="e">
        <f t="shared" si="65"/>
        <v>#N/A</v>
      </c>
    </row>
    <row r="1162" spans="1:26">
      <c r="A1162" t="str">
        <f>IFERROR(IF(VLOOKUP(H1162,Mal!$A$9:$A$431,1,0),"","END"),"END")</f>
        <v>END</v>
      </c>
      <c r="B1162" s="39" t="e">
        <f>IF($E1162="",IF(INDEX(Mal!$D$9:$D$431,COUNTIF($E$108:$F1161,"")-COUNT($H$108:$H1161)+1,0)=B1161,"",INDEX(Mal!$D$9:$D$431,COUNTIF($E$108:$F1161,"")-COUNT($H$108:$H1161)+1,0)),"")</f>
        <v>#N/A</v>
      </c>
      <c r="C1162" s="39" t="e">
        <f t="shared" si="66"/>
        <v>#N/A</v>
      </c>
      <c r="D1162" s="39" t="e">
        <f>IF($E1162="",IF(INDEX(Mal!$F$9:$F$431,COUNTIF($E$108:$F1161,"")-COUNT($H$108:$H1161)+1,0)=D1161,"",INDEX(Mal!$F$9:$F$431,COUNTIF($E$108:$F1161,"")-COUNT($H$108:$H1161)+1,0)),"")</f>
        <v>#N/A</v>
      </c>
      <c r="E1162" s="39" t="e">
        <f>IF(AND(E1161="",$H1162=$H1161),"",IF(VLOOKUP(H1162,Mal!$A$9:$B$431,2,0)='Sales Orders'!E1161,"",VLOOKUP($H1162,Mal!$A$9:$B$431,2,0)))</f>
        <v>#N/A</v>
      </c>
      <c r="F1162" s="39" t="e">
        <f>IF($E1162="",IF(INDEX(Mal!$C$9:$C$431,COUNTIF($E$108:$F1161,"")-COUNT($H$108:$H1161)+1,0)=F1161,"",INDEX(Mal!$C$9:$C$431,COUNTIF($E$108:$F1161,"")-COUNT($H$108:$H1161)+1,0)),"")</f>
        <v>#N/A</v>
      </c>
      <c r="G1162" s="39" t="e">
        <f t="shared" si="67"/>
        <v>#N/A</v>
      </c>
      <c r="H1162" s="39">
        <f>IF(COUNTIF(Mal!$A$9:$A$431,'Sales Orders'!H1161)+COUNTIFS(Mal!$A$9:$A$431,H1161,Mal!$B$9:$B$431,"&lt;&gt;")+COUNTIFS(Mal!$A$9:$A$431,H1161,Mal!$C$9:$C$431,"&lt;&gt;")=COUNTIF('Sales Orders'!$H$108:H1161,'Sales Orders'!H1161),'Sales Orders'!H1161+1,'Sales Orders'!H1161)</f>
        <v>2</v>
      </c>
      <c r="I1162" s="39" t="e">
        <f>IF(E1162="","",IF(Mal!$C$5="","",Mal!$C$5))</f>
        <v>#N/A</v>
      </c>
      <c r="J1162" s="39" t="e">
        <f>IF(AND(J1161="",$H1162=$H1161),"",IF(VLOOKUP($H1162,Mal!$A$9:$H$431,7,0)='Sales Orders'!J1161,"",VLOOKUP($H1162,Mal!$A$9:$H$431,7,0)))</f>
        <v>#N/A</v>
      </c>
      <c r="K1162" s="39" t="e">
        <f>IF(AND(K1161="",$H1162=$H1161),"",IF(VLOOKUP($H1162,Mal!$A$9:$H$431,8,0)='Sales Orders'!K1161,"",VLOOKUP($H1162,Mal!$A$9:$H$431,8,0)))</f>
        <v>#N/A</v>
      </c>
      <c r="L1162" s="39" t="e">
        <f>IF(E1162="","",IF(Mal!$C$6="","",Mal!$C$6))</f>
        <v>#N/A</v>
      </c>
      <c r="M1162" s="39" t="e">
        <f>IF($E1162="",IF(INDEX(Mal!K$9:K$431,COUNTIF($E$108:$F1161,"")-COUNT($H$108:$H1161)+1,0)=M1161,"",INDEX(Mal!K$9:K$431,COUNTIF($E$108:$F1161,"")-COUNT($H$108:$H1161)+1,0)),"")</f>
        <v>#N/A</v>
      </c>
      <c r="N1162" s="39" t="e">
        <f>IF($E1162="",IF(INDEX(Mal!L$9:L$431,COUNTIF($E$108:$F1161,"")-COUNT($H$108:$H1161)+1,0)=N1161,"",INDEX(Mal!L$9:L$431,COUNTIF($E$108:$F1161,"")-COUNT($H$108:$H1161)+1,0)),"")</f>
        <v>#N/A</v>
      </c>
      <c r="O1162" s="39" t="e">
        <f>IF($E1162="",IF(INDEX(Mal!M$9:M$431,COUNTIF($E$108:$F1161,"")-COUNT($H$108:$H1161)+1,0)=O1161,"",INDEX(Mal!M$9:M$431,COUNTIF($E$108:$F1161,"")-COUNT($H$108:$H1161)+1,0)),"")</f>
        <v>#N/A</v>
      </c>
      <c r="P1162" s="39" t="e">
        <f>IF($E1162="",IF(INDEX(Mal!N$9:N$431,COUNTIF($E$108:$F1161,"")-COUNT($H$108:$H1161)+1,0)=P1161,"",INDEX(Mal!N$9:N$431,COUNTIF($E$108:$F1161,"")-COUNT($H$108:$H1161)+1,0)),"")</f>
        <v>#N/A</v>
      </c>
      <c r="Q1162" s="39" t="e">
        <f>IF($E1162="",IF(INDEX(Mal!O$9:O$431,COUNTIF($E$108:$F1161,"")-COUNT($H$108:$H1161)+1,0)=Q1161,"",INDEX(Mal!O$9:O$431,COUNTIF($E$108:$F1161,"")-COUNT($H$108:$H1161)+1,0)),"")</f>
        <v>#N/A</v>
      </c>
      <c r="R1162" s="39" t="e">
        <f>IF($E1162="",IF(INDEX(Mal!P$9:P$431,COUNTIF($E$108:$F1161,"")-COUNT($H$108:$H1161)+1,0)=R1161,"",INDEX(Mal!P$9:P$431,COUNTIF($E$108:$F1161,"")-COUNT($H$108:$H1161)+1,0)),"")</f>
        <v>#N/A</v>
      </c>
      <c r="S1162" s="39" t="e">
        <f>IF($E1162="",IF(INDEX(Mal!Q$9:Q$431,COUNTIF($E$108:$F1161,"")-COUNT($H$108:$H1161)+1,0)=S1161,"",INDEX(Mal!Q$9:Q$431,COUNTIF($E$108:$F1161,"")-COUNT($H$108:$H1161)+1,0)),"")</f>
        <v>#N/A</v>
      </c>
      <c r="T1162" s="39" t="e">
        <f>IF($E1162="",IF(INDEX(Mal!R$9:R$431,COUNTIF($E$108:$F1161,"")-COUNT($H$108:$H1161)+1,0)=T1161,"",INDEX(Mal!R$9:R$431,COUNTIF($E$108:$F1161,"")-COUNT($H$108:$H1161)+1,0)),"")</f>
        <v>#N/A</v>
      </c>
      <c r="U1162" s="39" t="e">
        <f>IF($E1162="",IF(INDEX(Mal!S$9:S$431,COUNTIF($E$108:$F1161,"")-COUNT($H$108:$H1161)+1,0)=U1161,"",INDEX(Mal!S$9:S$431,COUNTIF($E$108:$F1161,"")-COUNT($H$108:$H1161)+1,0)),"")</f>
        <v>#N/A</v>
      </c>
      <c r="V1162" s="39" t="e">
        <f t="shared" si="64"/>
        <v>#N/A</v>
      </c>
      <c r="W1162" s="39" t="e">
        <f>IF(IF(AND(E1162="",F1162=""),INDEX(Mal!I$9:I$431,(COUNT($H$108:$H1162)-COUNTIF($V$108:$V1162,"")),0),"")="","",IF(AND(E1162="",F1162=""),INDEX(Mal!I$9:I$431,(COUNT($H$108:$H1162)-COUNTIF($V$108:$V1162,"")),0),""))</f>
        <v>#N/A</v>
      </c>
      <c r="X1162" s="39" t="e">
        <f>IF($E1162="",IF(INDEX(Mal!J$9:J$431,COUNTIF($E$108:$F1161,"")-COUNT($H$108:$H1161)+1,0)=X1161,"",INDEX(Mal!J$9:J$431,COUNTIF($E$108:$F1161,"")-COUNT($H$108:$H1161)+1,0)),"")</f>
        <v>#N/A</v>
      </c>
      <c r="Y1162" s="39" t="e">
        <f>IF(AND(Y1161="",$H1162=$H1161),"",IF(VLOOKUP($H1162,Mal!$A$9:$T$431,20,0)='Sales Orders'!Y1161,"",VLOOKUP($H1162,Mal!$A$9:$T$431,20,0)))</f>
        <v>#N/A</v>
      </c>
      <c r="Z1162" s="39" t="e">
        <f t="shared" si="65"/>
        <v>#N/A</v>
      </c>
    </row>
    <row r="1163" spans="1:26">
      <c r="A1163" t="str">
        <f>IFERROR(IF(VLOOKUP(H1163,Mal!$A$9:$A$431,1,0),"","END"),"END")</f>
        <v>END</v>
      </c>
      <c r="B1163" s="39" t="e">
        <f>IF($E1163="",IF(INDEX(Mal!$D$9:$D$431,COUNTIF($E$108:$F1162,"")-COUNT($H$108:$H1162)+1,0)=B1162,"",INDEX(Mal!$D$9:$D$431,COUNTIF($E$108:$F1162,"")-COUNT($H$108:$H1162)+1,0)),"")</f>
        <v>#N/A</v>
      </c>
      <c r="C1163" s="39" t="e">
        <f t="shared" si="66"/>
        <v>#N/A</v>
      </c>
      <c r="D1163" s="39" t="e">
        <f>IF($E1163="",IF(INDEX(Mal!$F$9:$F$431,COUNTIF($E$108:$F1162,"")-COUNT($H$108:$H1162)+1,0)=D1162,"",INDEX(Mal!$F$9:$F$431,COUNTIF($E$108:$F1162,"")-COUNT($H$108:$H1162)+1,0)),"")</f>
        <v>#N/A</v>
      </c>
      <c r="E1163" s="39" t="e">
        <f>IF(AND(E1162="",$H1163=$H1162),"",IF(VLOOKUP(H1163,Mal!$A$9:$B$431,2,0)='Sales Orders'!E1162,"",VLOOKUP($H1163,Mal!$A$9:$B$431,2,0)))</f>
        <v>#N/A</v>
      </c>
      <c r="F1163" s="39" t="e">
        <f>IF($E1163="",IF(INDEX(Mal!$C$9:$C$431,COUNTIF($E$108:$F1162,"")-COUNT($H$108:$H1162)+1,0)=F1162,"",INDEX(Mal!$C$9:$C$431,COUNTIF($E$108:$F1162,"")-COUNT($H$108:$H1162)+1,0)),"")</f>
        <v>#N/A</v>
      </c>
      <c r="G1163" s="39" t="e">
        <f t="shared" si="67"/>
        <v>#N/A</v>
      </c>
      <c r="H1163" s="39">
        <f>IF(COUNTIF(Mal!$A$9:$A$431,'Sales Orders'!H1162)+COUNTIFS(Mal!$A$9:$A$431,H1162,Mal!$B$9:$B$431,"&lt;&gt;")+COUNTIFS(Mal!$A$9:$A$431,H1162,Mal!$C$9:$C$431,"&lt;&gt;")=COUNTIF('Sales Orders'!$H$108:H1162,'Sales Orders'!H1162),'Sales Orders'!H1162+1,'Sales Orders'!H1162)</f>
        <v>2</v>
      </c>
      <c r="I1163" s="39" t="e">
        <f>IF(E1163="","",IF(Mal!$C$5="","",Mal!$C$5))</f>
        <v>#N/A</v>
      </c>
      <c r="J1163" s="39" t="e">
        <f>IF(AND(J1162="",$H1163=$H1162),"",IF(VLOOKUP($H1163,Mal!$A$9:$H$431,7,0)='Sales Orders'!J1162,"",VLOOKUP($H1163,Mal!$A$9:$H$431,7,0)))</f>
        <v>#N/A</v>
      </c>
      <c r="K1163" s="39" t="e">
        <f>IF(AND(K1162="",$H1163=$H1162),"",IF(VLOOKUP($H1163,Mal!$A$9:$H$431,8,0)='Sales Orders'!K1162,"",VLOOKUP($H1163,Mal!$A$9:$H$431,8,0)))</f>
        <v>#N/A</v>
      </c>
      <c r="L1163" s="39" t="e">
        <f>IF(E1163="","",IF(Mal!$C$6="","",Mal!$C$6))</f>
        <v>#N/A</v>
      </c>
      <c r="M1163" s="39" t="e">
        <f>IF($E1163="",IF(INDEX(Mal!K$9:K$431,COUNTIF($E$108:$F1162,"")-COUNT($H$108:$H1162)+1,0)=M1162,"",INDEX(Mal!K$9:K$431,COUNTIF($E$108:$F1162,"")-COUNT($H$108:$H1162)+1,0)),"")</f>
        <v>#N/A</v>
      </c>
      <c r="N1163" s="39" t="e">
        <f>IF($E1163="",IF(INDEX(Mal!L$9:L$431,COUNTIF($E$108:$F1162,"")-COUNT($H$108:$H1162)+1,0)=N1162,"",INDEX(Mal!L$9:L$431,COUNTIF($E$108:$F1162,"")-COUNT($H$108:$H1162)+1,0)),"")</f>
        <v>#N/A</v>
      </c>
      <c r="O1163" s="39" t="e">
        <f>IF($E1163="",IF(INDEX(Mal!M$9:M$431,COUNTIF($E$108:$F1162,"")-COUNT($H$108:$H1162)+1,0)=O1162,"",INDEX(Mal!M$9:M$431,COUNTIF($E$108:$F1162,"")-COUNT($H$108:$H1162)+1,0)),"")</f>
        <v>#N/A</v>
      </c>
      <c r="P1163" s="39" t="e">
        <f>IF($E1163="",IF(INDEX(Mal!N$9:N$431,COUNTIF($E$108:$F1162,"")-COUNT($H$108:$H1162)+1,0)=P1162,"",INDEX(Mal!N$9:N$431,COUNTIF($E$108:$F1162,"")-COUNT($H$108:$H1162)+1,0)),"")</f>
        <v>#N/A</v>
      </c>
      <c r="Q1163" s="39" t="e">
        <f>IF($E1163="",IF(INDEX(Mal!O$9:O$431,COUNTIF($E$108:$F1162,"")-COUNT($H$108:$H1162)+1,0)=Q1162,"",INDEX(Mal!O$9:O$431,COUNTIF($E$108:$F1162,"")-COUNT($H$108:$H1162)+1,0)),"")</f>
        <v>#N/A</v>
      </c>
      <c r="R1163" s="39" t="e">
        <f>IF($E1163="",IF(INDEX(Mal!P$9:P$431,COUNTIF($E$108:$F1162,"")-COUNT($H$108:$H1162)+1,0)=R1162,"",INDEX(Mal!P$9:P$431,COUNTIF($E$108:$F1162,"")-COUNT($H$108:$H1162)+1,0)),"")</f>
        <v>#N/A</v>
      </c>
      <c r="S1163" s="39" t="e">
        <f>IF($E1163="",IF(INDEX(Mal!Q$9:Q$431,COUNTIF($E$108:$F1162,"")-COUNT($H$108:$H1162)+1,0)=S1162,"",INDEX(Mal!Q$9:Q$431,COUNTIF($E$108:$F1162,"")-COUNT($H$108:$H1162)+1,0)),"")</f>
        <v>#N/A</v>
      </c>
      <c r="T1163" s="39" t="e">
        <f>IF($E1163="",IF(INDEX(Mal!R$9:R$431,COUNTIF($E$108:$F1162,"")-COUNT($H$108:$H1162)+1,0)=T1162,"",INDEX(Mal!R$9:R$431,COUNTIF($E$108:$F1162,"")-COUNT($H$108:$H1162)+1,0)),"")</f>
        <v>#N/A</v>
      </c>
      <c r="U1163" s="39" t="e">
        <f>IF($E1163="",IF(INDEX(Mal!S$9:S$431,COUNTIF($E$108:$F1162,"")-COUNT($H$108:$H1162)+1,0)=U1162,"",INDEX(Mal!S$9:S$431,COUNTIF($E$108:$F1162,"")-COUNT($H$108:$H1162)+1,0)),"")</f>
        <v>#N/A</v>
      </c>
      <c r="V1163" s="39" t="e">
        <f t="shared" si="64"/>
        <v>#N/A</v>
      </c>
      <c r="W1163" s="39" t="e">
        <f>IF(IF(AND(E1163="",F1163=""),INDEX(Mal!I$9:I$431,(COUNT($H$108:$H1163)-COUNTIF($V$108:$V1163,"")),0),"")="","",IF(AND(E1163="",F1163=""),INDEX(Mal!I$9:I$431,(COUNT($H$108:$H1163)-COUNTIF($V$108:$V1163,"")),0),""))</f>
        <v>#N/A</v>
      </c>
      <c r="X1163" s="39" t="e">
        <f>IF($E1163="",IF(INDEX(Mal!J$9:J$431,COUNTIF($E$108:$F1162,"")-COUNT($H$108:$H1162)+1,0)=X1162,"",INDEX(Mal!J$9:J$431,COUNTIF($E$108:$F1162,"")-COUNT($H$108:$H1162)+1,0)),"")</f>
        <v>#N/A</v>
      </c>
      <c r="Y1163" s="39" t="e">
        <f>IF(AND(Y1162="",$H1163=$H1162),"",IF(VLOOKUP($H1163,Mal!$A$9:$T$431,20,0)='Sales Orders'!Y1162,"",VLOOKUP($H1163,Mal!$A$9:$T$431,20,0)))</f>
        <v>#N/A</v>
      </c>
      <c r="Z1163" s="39" t="e">
        <f t="shared" si="65"/>
        <v>#N/A</v>
      </c>
    </row>
    <row r="1164" spans="1:26">
      <c r="A1164" t="str">
        <f>IFERROR(IF(VLOOKUP(H1164,Mal!$A$9:$A$431,1,0),"","END"),"END")</f>
        <v>END</v>
      </c>
      <c r="B1164" s="39" t="e">
        <f>IF($E1164="",IF(INDEX(Mal!$D$9:$D$431,COUNTIF($E$108:$F1163,"")-COUNT($H$108:$H1163)+1,0)=B1163,"",INDEX(Mal!$D$9:$D$431,COUNTIF($E$108:$F1163,"")-COUNT($H$108:$H1163)+1,0)),"")</f>
        <v>#N/A</v>
      </c>
      <c r="C1164" s="39" t="e">
        <f t="shared" si="66"/>
        <v>#N/A</v>
      </c>
      <c r="D1164" s="39" t="e">
        <f>IF($E1164="",IF(INDEX(Mal!$F$9:$F$431,COUNTIF($E$108:$F1163,"")-COUNT($H$108:$H1163)+1,0)=D1163,"",INDEX(Mal!$F$9:$F$431,COUNTIF($E$108:$F1163,"")-COUNT($H$108:$H1163)+1,0)),"")</f>
        <v>#N/A</v>
      </c>
      <c r="E1164" s="39" t="e">
        <f>IF(AND(E1163="",$H1164=$H1163),"",IF(VLOOKUP(H1164,Mal!$A$9:$B$431,2,0)='Sales Orders'!E1163,"",VLOOKUP($H1164,Mal!$A$9:$B$431,2,0)))</f>
        <v>#N/A</v>
      </c>
      <c r="F1164" s="39" t="e">
        <f>IF($E1164="",IF(INDEX(Mal!$C$9:$C$431,COUNTIF($E$108:$F1163,"")-COUNT($H$108:$H1163)+1,0)=F1163,"",INDEX(Mal!$C$9:$C$431,COUNTIF($E$108:$F1163,"")-COUNT($H$108:$H1163)+1,0)),"")</f>
        <v>#N/A</v>
      </c>
      <c r="G1164" s="39" t="e">
        <f t="shared" si="67"/>
        <v>#N/A</v>
      </c>
      <c r="H1164" s="39">
        <f>IF(COUNTIF(Mal!$A$9:$A$431,'Sales Orders'!H1163)+COUNTIFS(Mal!$A$9:$A$431,H1163,Mal!$B$9:$B$431,"&lt;&gt;")+COUNTIFS(Mal!$A$9:$A$431,H1163,Mal!$C$9:$C$431,"&lt;&gt;")=COUNTIF('Sales Orders'!$H$108:H1163,'Sales Orders'!H1163),'Sales Orders'!H1163+1,'Sales Orders'!H1163)</f>
        <v>2</v>
      </c>
      <c r="I1164" s="39" t="e">
        <f>IF(E1164="","",IF(Mal!$C$5="","",Mal!$C$5))</f>
        <v>#N/A</v>
      </c>
      <c r="J1164" s="39" t="e">
        <f>IF(AND(J1163="",$H1164=$H1163),"",IF(VLOOKUP($H1164,Mal!$A$9:$H$431,7,0)='Sales Orders'!J1163,"",VLOOKUP($H1164,Mal!$A$9:$H$431,7,0)))</f>
        <v>#N/A</v>
      </c>
      <c r="K1164" s="39" t="e">
        <f>IF(AND(K1163="",$H1164=$H1163),"",IF(VLOOKUP($H1164,Mal!$A$9:$H$431,8,0)='Sales Orders'!K1163,"",VLOOKUP($H1164,Mal!$A$9:$H$431,8,0)))</f>
        <v>#N/A</v>
      </c>
      <c r="L1164" s="39" t="e">
        <f>IF(E1164="","",IF(Mal!$C$6="","",Mal!$C$6))</f>
        <v>#N/A</v>
      </c>
      <c r="M1164" s="39" t="e">
        <f>IF($E1164="",IF(INDEX(Mal!K$9:K$431,COUNTIF($E$108:$F1163,"")-COUNT($H$108:$H1163)+1,0)=M1163,"",INDEX(Mal!K$9:K$431,COUNTIF($E$108:$F1163,"")-COUNT($H$108:$H1163)+1,0)),"")</f>
        <v>#N/A</v>
      </c>
      <c r="N1164" s="39" t="e">
        <f>IF($E1164="",IF(INDEX(Mal!L$9:L$431,COUNTIF($E$108:$F1163,"")-COUNT($H$108:$H1163)+1,0)=N1163,"",INDEX(Mal!L$9:L$431,COUNTIF($E$108:$F1163,"")-COUNT($H$108:$H1163)+1,0)),"")</f>
        <v>#N/A</v>
      </c>
      <c r="O1164" s="39" t="e">
        <f>IF($E1164="",IF(INDEX(Mal!M$9:M$431,COUNTIF($E$108:$F1163,"")-COUNT($H$108:$H1163)+1,0)=O1163,"",INDEX(Mal!M$9:M$431,COUNTIF($E$108:$F1163,"")-COUNT($H$108:$H1163)+1,0)),"")</f>
        <v>#N/A</v>
      </c>
      <c r="P1164" s="39" t="e">
        <f>IF($E1164="",IF(INDEX(Mal!N$9:N$431,COUNTIF($E$108:$F1163,"")-COUNT($H$108:$H1163)+1,0)=P1163,"",INDEX(Mal!N$9:N$431,COUNTIF($E$108:$F1163,"")-COUNT($H$108:$H1163)+1,0)),"")</f>
        <v>#N/A</v>
      </c>
      <c r="Q1164" s="39" t="e">
        <f>IF($E1164="",IF(INDEX(Mal!O$9:O$431,COUNTIF($E$108:$F1163,"")-COUNT($H$108:$H1163)+1,0)=Q1163,"",INDEX(Mal!O$9:O$431,COUNTIF($E$108:$F1163,"")-COUNT($H$108:$H1163)+1,0)),"")</f>
        <v>#N/A</v>
      </c>
      <c r="R1164" s="39" t="e">
        <f>IF($E1164="",IF(INDEX(Mal!P$9:P$431,COUNTIF($E$108:$F1163,"")-COUNT($H$108:$H1163)+1,0)=R1163,"",INDEX(Mal!P$9:P$431,COUNTIF($E$108:$F1163,"")-COUNT($H$108:$H1163)+1,0)),"")</f>
        <v>#N/A</v>
      </c>
      <c r="S1164" s="39" t="e">
        <f>IF($E1164="",IF(INDEX(Mal!Q$9:Q$431,COUNTIF($E$108:$F1163,"")-COUNT($H$108:$H1163)+1,0)=S1163,"",INDEX(Mal!Q$9:Q$431,COUNTIF($E$108:$F1163,"")-COUNT($H$108:$H1163)+1,0)),"")</f>
        <v>#N/A</v>
      </c>
      <c r="T1164" s="39" t="e">
        <f>IF($E1164="",IF(INDEX(Mal!R$9:R$431,COUNTIF($E$108:$F1163,"")-COUNT($H$108:$H1163)+1,0)=T1163,"",INDEX(Mal!R$9:R$431,COUNTIF($E$108:$F1163,"")-COUNT($H$108:$H1163)+1,0)),"")</f>
        <v>#N/A</v>
      </c>
      <c r="U1164" s="39" t="e">
        <f>IF($E1164="",IF(INDEX(Mal!S$9:S$431,COUNTIF($E$108:$F1163,"")-COUNT($H$108:$H1163)+1,0)=U1163,"",INDEX(Mal!S$9:S$431,COUNTIF($E$108:$F1163,"")-COUNT($H$108:$H1163)+1,0)),"")</f>
        <v>#N/A</v>
      </c>
      <c r="V1164" s="39" t="e">
        <f t="shared" si="64"/>
        <v>#N/A</v>
      </c>
      <c r="W1164" s="39" t="e">
        <f>IF(IF(AND(E1164="",F1164=""),INDEX(Mal!I$9:I$431,(COUNT($H$108:$H1164)-COUNTIF($V$108:$V1164,"")),0),"")="","",IF(AND(E1164="",F1164=""),INDEX(Mal!I$9:I$431,(COUNT($H$108:$H1164)-COUNTIF($V$108:$V1164,"")),0),""))</f>
        <v>#N/A</v>
      </c>
      <c r="X1164" s="39" t="e">
        <f>IF($E1164="",IF(INDEX(Mal!J$9:J$431,COUNTIF($E$108:$F1163,"")-COUNT($H$108:$H1163)+1,0)=X1163,"",INDEX(Mal!J$9:J$431,COUNTIF($E$108:$F1163,"")-COUNT($H$108:$H1163)+1,0)),"")</f>
        <v>#N/A</v>
      </c>
      <c r="Y1164" s="39" t="e">
        <f>IF(AND(Y1163="",$H1164=$H1163),"",IF(VLOOKUP($H1164,Mal!$A$9:$T$431,20,0)='Sales Orders'!Y1163,"",VLOOKUP($H1164,Mal!$A$9:$T$431,20,0)))</f>
        <v>#N/A</v>
      </c>
      <c r="Z1164" s="39" t="e">
        <f t="shared" si="65"/>
        <v>#N/A</v>
      </c>
    </row>
    <row r="1165" spans="1:26">
      <c r="A1165" t="str">
        <f>IFERROR(IF(VLOOKUP(H1165,Mal!$A$9:$A$431,1,0),"","END"),"END")</f>
        <v>END</v>
      </c>
      <c r="B1165" s="39" t="e">
        <f>IF($E1165="",IF(INDEX(Mal!$D$9:$D$431,COUNTIF($E$108:$F1164,"")-COUNT($H$108:$H1164)+1,0)=B1164,"",INDEX(Mal!$D$9:$D$431,COUNTIF($E$108:$F1164,"")-COUNT($H$108:$H1164)+1,0)),"")</f>
        <v>#N/A</v>
      </c>
      <c r="C1165" s="39" t="e">
        <f t="shared" si="66"/>
        <v>#N/A</v>
      </c>
      <c r="D1165" s="39" t="e">
        <f>IF($E1165="",IF(INDEX(Mal!$F$9:$F$431,COUNTIF($E$108:$F1164,"")-COUNT($H$108:$H1164)+1,0)=D1164,"",INDEX(Mal!$F$9:$F$431,COUNTIF($E$108:$F1164,"")-COUNT($H$108:$H1164)+1,0)),"")</f>
        <v>#N/A</v>
      </c>
      <c r="E1165" s="39" t="e">
        <f>IF(AND(E1164="",$H1165=$H1164),"",IF(VLOOKUP(H1165,Mal!$A$9:$B$431,2,0)='Sales Orders'!E1164,"",VLOOKUP($H1165,Mal!$A$9:$B$431,2,0)))</f>
        <v>#N/A</v>
      </c>
      <c r="F1165" s="39" t="e">
        <f>IF($E1165="",IF(INDEX(Mal!$C$9:$C$431,COUNTIF($E$108:$F1164,"")-COUNT($H$108:$H1164)+1,0)=F1164,"",INDEX(Mal!$C$9:$C$431,COUNTIF($E$108:$F1164,"")-COUNT($H$108:$H1164)+1,0)),"")</f>
        <v>#N/A</v>
      </c>
      <c r="G1165" s="39" t="e">
        <f t="shared" si="67"/>
        <v>#N/A</v>
      </c>
      <c r="H1165" s="39">
        <f>IF(COUNTIF(Mal!$A$9:$A$431,'Sales Orders'!H1164)+COUNTIFS(Mal!$A$9:$A$431,H1164,Mal!$B$9:$B$431,"&lt;&gt;")+COUNTIFS(Mal!$A$9:$A$431,H1164,Mal!$C$9:$C$431,"&lt;&gt;")=COUNTIF('Sales Orders'!$H$108:H1164,'Sales Orders'!H1164),'Sales Orders'!H1164+1,'Sales Orders'!H1164)</f>
        <v>2</v>
      </c>
      <c r="I1165" s="39" t="e">
        <f>IF(E1165="","",IF(Mal!$C$5="","",Mal!$C$5))</f>
        <v>#N/A</v>
      </c>
      <c r="J1165" s="39" t="e">
        <f>IF(AND(J1164="",$H1165=$H1164),"",IF(VLOOKUP($H1165,Mal!$A$9:$H$431,7,0)='Sales Orders'!J1164,"",VLOOKUP($H1165,Mal!$A$9:$H$431,7,0)))</f>
        <v>#N/A</v>
      </c>
      <c r="K1165" s="39" t="e">
        <f>IF(AND(K1164="",$H1165=$H1164),"",IF(VLOOKUP($H1165,Mal!$A$9:$H$431,8,0)='Sales Orders'!K1164,"",VLOOKUP($H1165,Mal!$A$9:$H$431,8,0)))</f>
        <v>#N/A</v>
      </c>
      <c r="L1165" s="39" t="e">
        <f>IF(E1165="","",IF(Mal!$C$6="","",Mal!$C$6))</f>
        <v>#N/A</v>
      </c>
      <c r="M1165" s="39" t="e">
        <f>IF($E1165="",IF(INDEX(Mal!K$9:K$431,COUNTIF($E$108:$F1164,"")-COUNT($H$108:$H1164)+1,0)=M1164,"",INDEX(Mal!K$9:K$431,COUNTIF($E$108:$F1164,"")-COUNT($H$108:$H1164)+1,0)),"")</f>
        <v>#N/A</v>
      </c>
      <c r="N1165" s="39" t="e">
        <f>IF($E1165="",IF(INDEX(Mal!L$9:L$431,COUNTIF($E$108:$F1164,"")-COUNT($H$108:$H1164)+1,0)=N1164,"",INDEX(Mal!L$9:L$431,COUNTIF($E$108:$F1164,"")-COUNT($H$108:$H1164)+1,0)),"")</f>
        <v>#N/A</v>
      </c>
      <c r="O1165" s="39" t="e">
        <f>IF($E1165="",IF(INDEX(Mal!M$9:M$431,COUNTIF($E$108:$F1164,"")-COUNT($H$108:$H1164)+1,0)=O1164,"",INDEX(Mal!M$9:M$431,COUNTIF($E$108:$F1164,"")-COUNT($H$108:$H1164)+1,0)),"")</f>
        <v>#N/A</v>
      </c>
      <c r="P1165" s="39" t="e">
        <f>IF($E1165="",IF(INDEX(Mal!N$9:N$431,COUNTIF($E$108:$F1164,"")-COUNT($H$108:$H1164)+1,0)=P1164,"",INDEX(Mal!N$9:N$431,COUNTIF($E$108:$F1164,"")-COUNT($H$108:$H1164)+1,0)),"")</f>
        <v>#N/A</v>
      </c>
      <c r="Q1165" s="39" t="e">
        <f>IF($E1165="",IF(INDEX(Mal!O$9:O$431,COUNTIF($E$108:$F1164,"")-COUNT($H$108:$H1164)+1,0)=Q1164,"",INDEX(Mal!O$9:O$431,COUNTIF($E$108:$F1164,"")-COUNT($H$108:$H1164)+1,0)),"")</f>
        <v>#N/A</v>
      </c>
      <c r="R1165" s="39" t="e">
        <f>IF($E1165="",IF(INDEX(Mal!P$9:P$431,COUNTIF($E$108:$F1164,"")-COUNT($H$108:$H1164)+1,0)=R1164,"",INDEX(Mal!P$9:P$431,COUNTIF($E$108:$F1164,"")-COUNT($H$108:$H1164)+1,0)),"")</f>
        <v>#N/A</v>
      </c>
      <c r="S1165" s="39" t="e">
        <f>IF($E1165="",IF(INDEX(Mal!Q$9:Q$431,COUNTIF($E$108:$F1164,"")-COUNT($H$108:$H1164)+1,0)=S1164,"",INDEX(Mal!Q$9:Q$431,COUNTIF($E$108:$F1164,"")-COUNT($H$108:$H1164)+1,0)),"")</f>
        <v>#N/A</v>
      </c>
      <c r="T1165" s="39" t="e">
        <f>IF($E1165="",IF(INDEX(Mal!R$9:R$431,COUNTIF($E$108:$F1164,"")-COUNT($H$108:$H1164)+1,0)=T1164,"",INDEX(Mal!R$9:R$431,COUNTIF($E$108:$F1164,"")-COUNT($H$108:$H1164)+1,0)),"")</f>
        <v>#N/A</v>
      </c>
      <c r="U1165" s="39" t="e">
        <f>IF($E1165="",IF(INDEX(Mal!S$9:S$431,COUNTIF($E$108:$F1164,"")-COUNT($H$108:$H1164)+1,0)=U1164,"",INDEX(Mal!S$9:S$431,COUNTIF($E$108:$F1164,"")-COUNT($H$108:$H1164)+1,0)),"")</f>
        <v>#N/A</v>
      </c>
      <c r="V1165" s="39" t="e">
        <f t="shared" si="64"/>
        <v>#N/A</v>
      </c>
      <c r="W1165" s="39" t="e">
        <f>IF(IF(AND(E1165="",F1165=""),INDEX(Mal!I$9:I$431,(COUNT($H$108:$H1165)-COUNTIF($V$108:$V1165,"")),0),"")="","",IF(AND(E1165="",F1165=""),INDEX(Mal!I$9:I$431,(COUNT($H$108:$H1165)-COUNTIF($V$108:$V1165,"")),0),""))</f>
        <v>#N/A</v>
      </c>
      <c r="X1165" s="39" t="e">
        <f>IF($E1165="",IF(INDEX(Mal!J$9:J$431,COUNTIF($E$108:$F1164,"")-COUNT($H$108:$H1164)+1,0)=X1164,"",INDEX(Mal!J$9:J$431,COUNTIF($E$108:$F1164,"")-COUNT($H$108:$H1164)+1,0)),"")</f>
        <v>#N/A</v>
      </c>
      <c r="Y1165" s="39" t="e">
        <f>IF(AND(Y1164="",$H1165=$H1164),"",IF(VLOOKUP($H1165,Mal!$A$9:$T$431,20,0)='Sales Orders'!Y1164,"",VLOOKUP($H1165,Mal!$A$9:$T$431,20,0)))</f>
        <v>#N/A</v>
      </c>
      <c r="Z1165" s="39" t="e">
        <f t="shared" si="65"/>
        <v>#N/A</v>
      </c>
    </row>
    <row r="1166" spans="1:26">
      <c r="A1166" t="str">
        <f>IFERROR(IF(VLOOKUP(H1166,Mal!$A$9:$A$431,1,0),"","END"),"END")</f>
        <v>END</v>
      </c>
      <c r="B1166" s="39" t="e">
        <f>IF($E1166="",IF(INDEX(Mal!$D$9:$D$431,COUNTIF($E$108:$F1165,"")-COUNT($H$108:$H1165)+1,0)=B1165,"",INDEX(Mal!$D$9:$D$431,COUNTIF($E$108:$F1165,"")-COUNT($H$108:$H1165)+1,0)),"")</f>
        <v>#N/A</v>
      </c>
      <c r="C1166" s="39" t="e">
        <f t="shared" si="66"/>
        <v>#N/A</v>
      </c>
      <c r="D1166" s="39" t="e">
        <f>IF($E1166="",IF(INDEX(Mal!$F$9:$F$431,COUNTIF($E$108:$F1165,"")-COUNT($H$108:$H1165)+1,0)=D1165,"",INDEX(Mal!$F$9:$F$431,COUNTIF($E$108:$F1165,"")-COUNT($H$108:$H1165)+1,0)),"")</f>
        <v>#N/A</v>
      </c>
      <c r="E1166" s="39" t="e">
        <f>IF(AND(E1165="",$H1166=$H1165),"",IF(VLOOKUP(H1166,Mal!$A$9:$B$431,2,0)='Sales Orders'!E1165,"",VLOOKUP($H1166,Mal!$A$9:$B$431,2,0)))</f>
        <v>#N/A</v>
      </c>
      <c r="F1166" s="39" t="e">
        <f>IF($E1166="",IF(INDEX(Mal!$C$9:$C$431,COUNTIF($E$108:$F1165,"")-COUNT($H$108:$H1165)+1,0)=F1165,"",INDEX(Mal!$C$9:$C$431,COUNTIF($E$108:$F1165,"")-COUNT($H$108:$H1165)+1,0)),"")</f>
        <v>#N/A</v>
      </c>
      <c r="G1166" s="39" t="e">
        <f t="shared" si="67"/>
        <v>#N/A</v>
      </c>
      <c r="H1166" s="39">
        <f>IF(COUNTIF(Mal!$A$9:$A$431,'Sales Orders'!H1165)+COUNTIFS(Mal!$A$9:$A$431,H1165,Mal!$B$9:$B$431,"&lt;&gt;")+COUNTIFS(Mal!$A$9:$A$431,H1165,Mal!$C$9:$C$431,"&lt;&gt;")=COUNTIF('Sales Orders'!$H$108:H1165,'Sales Orders'!H1165),'Sales Orders'!H1165+1,'Sales Orders'!H1165)</f>
        <v>2</v>
      </c>
      <c r="I1166" s="39" t="e">
        <f>IF(E1166="","",IF(Mal!$C$5="","",Mal!$C$5))</f>
        <v>#N/A</v>
      </c>
      <c r="J1166" s="39" t="e">
        <f>IF(AND(J1165="",$H1166=$H1165),"",IF(VLOOKUP($H1166,Mal!$A$9:$H$431,7,0)='Sales Orders'!J1165,"",VLOOKUP($H1166,Mal!$A$9:$H$431,7,0)))</f>
        <v>#N/A</v>
      </c>
      <c r="K1166" s="39" t="e">
        <f>IF(AND(K1165="",$H1166=$H1165),"",IF(VLOOKUP($H1166,Mal!$A$9:$H$431,8,0)='Sales Orders'!K1165,"",VLOOKUP($H1166,Mal!$A$9:$H$431,8,0)))</f>
        <v>#N/A</v>
      </c>
      <c r="L1166" s="39" t="e">
        <f>IF(E1166="","",IF(Mal!$C$6="","",Mal!$C$6))</f>
        <v>#N/A</v>
      </c>
      <c r="M1166" s="39" t="e">
        <f>IF($E1166="",IF(INDEX(Mal!K$9:K$431,COUNTIF($E$108:$F1165,"")-COUNT($H$108:$H1165)+1,0)=M1165,"",INDEX(Mal!K$9:K$431,COUNTIF($E$108:$F1165,"")-COUNT($H$108:$H1165)+1,0)),"")</f>
        <v>#N/A</v>
      </c>
      <c r="N1166" s="39" t="e">
        <f>IF($E1166="",IF(INDEX(Mal!L$9:L$431,COUNTIF($E$108:$F1165,"")-COUNT($H$108:$H1165)+1,0)=N1165,"",INDEX(Mal!L$9:L$431,COUNTIF($E$108:$F1165,"")-COUNT($H$108:$H1165)+1,0)),"")</f>
        <v>#N/A</v>
      </c>
      <c r="O1166" s="39" t="e">
        <f>IF($E1166="",IF(INDEX(Mal!M$9:M$431,COUNTIF($E$108:$F1165,"")-COUNT($H$108:$H1165)+1,0)=O1165,"",INDEX(Mal!M$9:M$431,COUNTIF($E$108:$F1165,"")-COUNT($H$108:$H1165)+1,0)),"")</f>
        <v>#N/A</v>
      </c>
      <c r="P1166" s="39" t="e">
        <f>IF($E1166="",IF(INDEX(Mal!N$9:N$431,COUNTIF($E$108:$F1165,"")-COUNT($H$108:$H1165)+1,0)=P1165,"",INDEX(Mal!N$9:N$431,COUNTIF($E$108:$F1165,"")-COUNT($H$108:$H1165)+1,0)),"")</f>
        <v>#N/A</v>
      </c>
      <c r="Q1166" s="39" t="e">
        <f>IF($E1166="",IF(INDEX(Mal!O$9:O$431,COUNTIF($E$108:$F1165,"")-COUNT($H$108:$H1165)+1,0)=Q1165,"",INDEX(Mal!O$9:O$431,COUNTIF($E$108:$F1165,"")-COUNT($H$108:$H1165)+1,0)),"")</f>
        <v>#N/A</v>
      </c>
      <c r="R1166" s="39" t="e">
        <f>IF($E1166="",IF(INDEX(Mal!P$9:P$431,COUNTIF($E$108:$F1165,"")-COUNT($H$108:$H1165)+1,0)=R1165,"",INDEX(Mal!P$9:P$431,COUNTIF($E$108:$F1165,"")-COUNT($H$108:$H1165)+1,0)),"")</f>
        <v>#N/A</v>
      </c>
      <c r="S1166" s="39" t="e">
        <f>IF($E1166="",IF(INDEX(Mal!Q$9:Q$431,COUNTIF($E$108:$F1165,"")-COUNT($H$108:$H1165)+1,0)=S1165,"",INDEX(Mal!Q$9:Q$431,COUNTIF($E$108:$F1165,"")-COUNT($H$108:$H1165)+1,0)),"")</f>
        <v>#N/A</v>
      </c>
      <c r="T1166" s="39" t="e">
        <f>IF($E1166="",IF(INDEX(Mal!R$9:R$431,COUNTIF($E$108:$F1165,"")-COUNT($H$108:$H1165)+1,0)=T1165,"",INDEX(Mal!R$9:R$431,COUNTIF($E$108:$F1165,"")-COUNT($H$108:$H1165)+1,0)),"")</f>
        <v>#N/A</v>
      </c>
      <c r="U1166" s="39" t="e">
        <f>IF($E1166="",IF(INDEX(Mal!S$9:S$431,COUNTIF($E$108:$F1165,"")-COUNT($H$108:$H1165)+1,0)=U1165,"",INDEX(Mal!S$9:S$431,COUNTIF($E$108:$F1165,"")-COUNT($H$108:$H1165)+1,0)),"")</f>
        <v>#N/A</v>
      </c>
      <c r="V1166" s="39" t="e">
        <f t="shared" si="64"/>
        <v>#N/A</v>
      </c>
      <c r="W1166" s="39" t="e">
        <f>IF(IF(AND(E1166="",F1166=""),INDEX(Mal!I$9:I$431,(COUNT($H$108:$H1166)-COUNTIF($V$108:$V1166,"")),0),"")="","",IF(AND(E1166="",F1166=""),INDEX(Mal!I$9:I$431,(COUNT($H$108:$H1166)-COUNTIF($V$108:$V1166,"")),0),""))</f>
        <v>#N/A</v>
      </c>
      <c r="X1166" s="39" t="e">
        <f>IF($E1166="",IF(INDEX(Mal!J$9:J$431,COUNTIF($E$108:$F1165,"")-COUNT($H$108:$H1165)+1,0)=X1165,"",INDEX(Mal!J$9:J$431,COUNTIF($E$108:$F1165,"")-COUNT($H$108:$H1165)+1,0)),"")</f>
        <v>#N/A</v>
      </c>
      <c r="Y1166" s="39" t="e">
        <f>IF(AND(Y1165="",$H1166=$H1165),"",IF(VLOOKUP($H1166,Mal!$A$9:$T$431,20,0)='Sales Orders'!Y1165,"",VLOOKUP($H1166,Mal!$A$9:$T$431,20,0)))</f>
        <v>#N/A</v>
      </c>
      <c r="Z1166" s="39" t="e">
        <f t="shared" si="65"/>
        <v>#N/A</v>
      </c>
    </row>
    <row r="1167" spans="1:26">
      <c r="A1167" t="str">
        <f>IFERROR(IF(VLOOKUP(H1167,Mal!$A$9:$A$431,1,0),"","END"),"END")</f>
        <v>END</v>
      </c>
      <c r="B1167" s="39" t="e">
        <f>IF($E1167="",IF(INDEX(Mal!$D$9:$D$431,COUNTIF($E$108:$F1166,"")-COUNT($H$108:$H1166)+1,0)=B1166,"",INDEX(Mal!$D$9:$D$431,COUNTIF($E$108:$F1166,"")-COUNT($H$108:$H1166)+1,0)),"")</f>
        <v>#N/A</v>
      </c>
      <c r="C1167" s="39" t="e">
        <f t="shared" si="66"/>
        <v>#N/A</v>
      </c>
      <c r="D1167" s="39" t="e">
        <f>IF($E1167="",IF(INDEX(Mal!$F$9:$F$431,COUNTIF($E$108:$F1166,"")-COUNT($H$108:$H1166)+1,0)=D1166,"",INDEX(Mal!$F$9:$F$431,COUNTIF($E$108:$F1166,"")-COUNT($H$108:$H1166)+1,0)),"")</f>
        <v>#N/A</v>
      </c>
      <c r="E1167" s="39" t="e">
        <f>IF(AND(E1166="",$H1167=$H1166),"",IF(VLOOKUP(H1167,Mal!$A$9:$B$431,2,0)='Sales Orders'!E1166,"",VLOOKUP($H1167,Mal!$A$9:$B$431,2,0)))</f>
        <v>#N/A</v>
      </c>
      <c r="F1167" s="39" t="e">
        <f>IF($E1167="",IF(INDEX(Mal!$C$9:$C$431,COUNTIF($E$108:$F1166,"")-COUNT($H$108:$H1166)+1,0)=F1166,"",INDEX(Mal!$C$9:$C$431,COUNTIF($E$108:$F1166,"")-COUNT($H$108:$H1166)+1,0)),"")</f>
        <v>#N/A</v>
      </c>
      <c r="G1167" s="39" t="e">
        <f t="shared" si="67"/>
        <v>#N/A</v>
      </c>
      <c r="H1167" s="39">
        <f>IF(COUNTIF(Mal!$A$9:$A$431,'Sales Orders'!H1166)+COUNTIFS(Mal!$A$9:$A$431,H1166,Mal!$B$9:$B$431,"&lt;&gt;")+COUNTIFS(Mal!$A$9:$A$431,H1166,Mal!$C$9:$C$431,"&lt;&gt;")=COUNTIF('Sales Orders'!$H$108:H1166,'Sales Orders'!H1166),'Sales Orders'!H1166+1,'Sales Orders'!H1166)</f>
        <v>2</v>
      </c>
      <c r="I1167" s="39" t="e">
        <f>IF(E1167="","",IF(Mal!$C$5="","",Mal!$C$5))</f>
        <v>#N/A</v>
      </c>
      <c r="J1167" s="39" t="e">
        <f>IF(AND(J1166="",$H1167=$H1166),"",IF(VLOOKUP($H1167,Mal!$A$9:$H$431,7,0)='Sales Orders'!J1166,"",VLOOKUP($H1167,Mal!$A$9:$H$431,7,0)))</f>
        <v>#N/A</v>
      </c>
      <c r="K1167" s="39" t="e">
        <f>IF(AND(K1166="",$H1167=$H1166),"",IF(VLOOKUP($H1167,Mal!$A$9:$H$431,8,0)='Sales Orders'!K1166,"",VLOOKUP($H1167,Mal!$A$9:$H$431,8,0)))</f>
        <v>#N/A</v>
      </c>
      <c r="L1167" s="39" t="e">
        <f>IF(E1167="","",IF(Mal!$C$6="","",Mal!$C$6))</f>
        <v>#N/A</v>
      </c>
      <c r="M1167" s="39" t="e">
        <f>IF($E1167="",IF(INDEX(Mal!K$9:K$431,COUNTIF($E$108:$F1166,"")-COUNT($H$108:$H1166)+1,0)=M1166,"",INDEX(Mal!K$9:K$431,COUNTIF($E$108:$F1166,"")-COUNT($H$108:$H1166)+1,0)),"")</f>
        <v>#N/A</v>
      </c>
      <c r="N1167" s="39" t="e">
        <f>IF($E1167="",IF(INDEX(Mal!L$9:L$431,COUNTIF($E$108:$F1166,"")-COUNT($H$108:$H1166)+1,0)=N1166,"",INDEX(Mal!L$9:L$431,COUNTIF($E$108:$F1166,"")-COUNT($H$108:$H1166)+1,0)),"")</f>
        <v>#N/A</v>
      </c>
      <c r="O1167" s="39" t="e">
        <f>IF($E1167="",IF(INDEX(Mal!M$9:M$431,COUNTIF($E$108:$F1166,"")-COUNT($H$108:$H1166)+1,0)=O1166,"",INDEX(Mal!M$9:M$431,COUNTIF($E$108:$F1166,"")-COUNT($H$108:$H1166)+1,0)),"")</f>
        <v>#N/A</v>
      </c>
      <c r="P1167" s="39" t="e">
        <f>IF($E1167="",IF(INDEX(Mal!N$9:N$431,COUNTIF($E$108:$F1166,"")-COUNT($H$108:$H1166)+1,0)=P1166,"",INDEX(Mal!N$9:N$431,COUNTIF($E$108:$F1166,"")-COUNT($H$108:$H1166)+1,0)),"")</f>
        <v>#N/A</v>
      </c>
      <c r="Q1167" s="39" t="e">
        <f>IF($E1167="",IF(INDEX(Mal!O$9:O$431,COUNTIF($E$108:$F1166,"")-COUNT($H$108:$H1166)+1,0)=Q1166,"",INDEX(Mal!O$9:O$431,COUNTIF($E$108:$F1166,"")-COUNT($H$108:$H1166)+1,0)),"")</f>
        <v>#N/A</v>
      </c>
      <c r="R1167" s="39" t="e">
        <f>IF($E1167="",IF(INDEX(Mal!P$9:P$431,COUNTIF($E$108:$F1166,"")-COUNT($H$108:$H1166)+1,0)=R1166,"",INDEX(Mal!P$9:P$431,COUNTIF($E$108:$F1166,"")-COUNT($H$108:$H1166)+1,0)),"")</f>
        <v>#N/A</v>
      </c>
      <c r="S1167" s="39" t="e">
        <f>IF($E1167="",IF(INDEX(Mal!Q$9:Q$431,COUNTIF($E$108:$F1166,"")-COUNT($H$108:$H1166)+1,0)=S1166,"",INDEX(Mal!Q$9:Q$431,COUNTIF($E$108:$F1166,"")-COUNT($H$108:$H1166)+1,0)),"")</f>
        <v>#N/A</v>
      </c>
      <c r="T1167" s="39" t="e">
        <f>IF($E1167="",IF(INDEX(Mal!R$9:R$431,COUNTIF($E$108:$F1166,"")-COUNT($H$108:$H1166)+1,0)=T1166,"",INDEX(Mal!R$9:R$431,COUNTIF($E$108:$F1166,"")-COUNT($H$108:$H1166)+1,0)),"")</f>
        <v>#N/A</v>
      </c>
      <c r="U1167" s="39" t="e">
        <f>IF($E1167="",IF(INDEX(Mal!S$9:S$431,COUNTIF($E$108:$F1166,"")-COUNT($H$108:$H1166)+1,0)=U1166,"",INDEX(Mal!S$9:S$431,COUNTIF($E$108:$F1166,"")-COUNT($H$108:$H1166)+1,0)),"")</f>
        <v>#N/A</v>
      </c>
      <c r="V1167" s="39" t="e">
        <f t="shared" si="64"/>
        <v>#N/A</v>
      </c>
      <c r="W1167" s="39" t="e">
        <f>IF(IF(AND(E1167="",F1167=""),INDEX(Mal!I$9:I$431,(COUNT($H$108:$H1167)-COUNTIF($V$108:$V1167,"")),0),"")="","",IF(AND(E1167="",F1167=""),INDEX(Mal!I$9:I$431,(COUNT($H$108:$H1167)-COUNTIF($V$108:$V1167,"")),0),""))</f>
        <v>#N/A</v>
      </c>
      <c r="X1167" s="39" t="e">
        <f>IF($E1167="",IF(INDEX(Mal!J$9:J$431,COUNTIF($E$108:$F1166,"")-COUNT($H$108:$H1166)+1,0)=X1166,"",INDEX(Mal!J$9:J$431,COUNTIF($E$108:$F1166,"")-COUNT($H$108:$H1166)+1,0)),"")</f>
        <v>#N/A</v>
      </c>
      <c r="Y1167" s="39" t="e">
        <f>IF(AND(Y1166="",$H1167=$H1166),"",IF(VLOOKUP($H1167,Mal!$A$9:$T$431,20,0)='Sales Orders'!Y1166,"",VLOOKUP($H1167,Mal!$A$9:$T$431,20,0)))</f>
        <v>#N/A</v>
      </c>
      <c r="Z1167" s="39" t="e">
        <f t="shared" si="65"/>
        <v>#N/A</v>
      </c>
    </row>
    <row r="1168" spans="1:26">
      <c r="A1168" t="str">
        <f>IFERROR(IF(VLOOKUP(H1168,Mal!$A$9:$A$431,1,0),"","END"),"END")</f>
        <v>END</v>
      </c>
      <c r="B1168" s="39" t="e">
        <f>IF($E1168="",IF(INDEX(Mal!$D$9:$D$431,COUNTIF($E$108:$F1167,"")-COUNT($H$108:$H1167)+1,0)=B1167,"",INDEX(Mal!$D$9:$D$431,COUNTIF($E$108:$F1167,"")-COUNT($H$108:$H1167)+1,0)),"")</f>
        <v>#N/A</v>
      </c>
      <c r="C1168" s="39" t="e">
        <f t="shared" si="66"/>
        <v>#N/A</v>
      </c>
      <c r="D1168" s="39" t="e">
        <f>IF($E1168="",IF(INDEX(Mal!$F$9:$F$431,COUNTIF($E$108:$F1167,"")-COUNT($H$108:$H1167)+1,0)=D1167,"",INDEX(Mal!$F$9:$F$431,COUNTIF($E$108:$F1167,"")-COUNT($H$108:$H1167)+1,0)),"")</f>
        <v>#N/A</v>
      </c>
      <c r="E1168" s="39" t="e">
        <f>IF(AND(E1167="",$H1168=$H1167),"",IF(VLOOKUP(H1168,Mal!$A$9:$B$431,2,0)='Sales Orders'!E1167,"",VLOOKUP($H1168,Mal!$A$9:$B$431,2,0)))</f>
        <v>#N/A</v>
      </c>
      <c r="F1168" s="39" t="e">
        <f>IF($E1168="",IF(INDEX(Mal!$C$9:$C$431,COUNTIF($E$108:$F1167,"")-COUNT($H$108:$H1167)+1,0)=F1167,"",INDEX(Mal!$C$9:$C$431,COUNTIF($E$108:$F1167,"")-COUNT($H$108:$H1167)+1,0)),"")</f>
        <v>#N/A</v>
      </c>
      <c r="G1168" s="39" t="e">
        <f t="shared" si="67"/>
        <v>#N/A</v>
      </c>
      <c r="H1168" s="39">
        <f>IF(COUNTIF(Mal!$A$9:$A$431,'Sales Orders'!H1167)+COUNTIFS(Mal!$A$9:$A$431,H1167,Mal!$B$9:$B$431,"&lt;&gt;")+COUNTIFS(Mal!$A$9:$A$431,H1167,Mal!$C$9:$C$431,"&lt;&gt;")=COUNTIF('Sales Orders'!$H$108:H1167,'Sales Orders'!H1167),'Sales Orders'!H1167+1,'Sales Orders'!H1167)</f>
        <v>2</v>
      </c>
      <c r="I1168" s="39" t="e">
        <f>IF(E1168="","",IF(Mal!$C$5="","",Mal!$C$5))</f>
        <v>#N/A</v>
      </c>
      <c r="J1168" s="39" t="e">
        <f>IF(AND(J1167="",$H1168=$H1167),"",IF(VLOOKUP($H1168,Mal!$A$9:$H$431,7,0)='Sales Orders'!J1167,"",VLOOKUP($H1168,Mal!$A$9:$H$431,7,0)))</f>
        <v>#N/A</v>
      </c>
      <c r="K1168" s="39" t="e">
        <f>IF(AND(K1167="",$H1168=$H1167),"",IF(VLOOKUP($H1168,Mal!$A$9:$H$431,8,0)='Sales Orders'!K1167,"",VLOOKUP($H1168,Mal!$A$9:$H$431,8,0)))</f>
        <v>#N/A</v>
      </c>
      <c r="L1168" s="39" t="e">
        <f>IF(E1168="","",IF(Mal!$C$6="","",Mal!$C$6))</f>
        <v>#N/A</v>
      </c>
      <c r="M1168" s="39" t="e">
        <f>IF($E1168="",IF(INDEX(Mal!K$9:K$431,COUNTIF($E$108:$F1167,"")-COUNT($H$108:$H1167)+1,0)=M1167,"",INDEX(Mal!K$9:K$431,COUNTIF($E$108:$F1167,"")-COUNT($H$108:$H1167)+1,0)),"")</f>
        <v>#N/A</v>
      </c>
      <c r="N1168" s="39" t="e">
        <f>IF($E1168="",IF(INDEX(Mal!L$9:L$431,COUNTIF($E$108:$F1167,"")-COUNT($H$108:$H1167)+1,0)=N1167,"",INDEX(Mal!L$9:L$431,COUNTIF($E$108:$F1167,"")-COUNT($H$108:$H1167)+1,0)),"")</f>
        <v>#N/A</v>
      </c>
      <c r="O1168" s="39" t="e">
        <f>IF($E1168="",IF(INDEX(Mal!M$9:M$431,COUNTIF($E$108:$F1167,"")-COUNT($H$108:$H1167)+1,0)=O1167,"",INDEX(Mal!M$9:M$431,COUNTIF($E$108:$F1167,"")-COUNT($H$108:$H1167)+1,0)),"")</f>
        <v>#N/A</v>
      </c>
      <c r="P1168" s="39" t="e">
        <f>IF($E1168="",IF(INDEX(Mal!N$9:N$431,COUNTIF($E$108:$F1167,"")-COUNT($H$108:$H1167)+1,0)=P1167,"",INDEX(Mal!N$9:N$431,COUNTIF($E$108:$F1167,"")-COUNT($H$108:$H1167)+1,0)),"")</f>
        <v>#N/A</v>
      </c>
      <c r="Q1168" s="39" t="e">
        <f>IF($E1168="",IF(INDEX(Mal!O$9:O$431,COUNTIF($E$108:$F1167,"")-COUNT($H$108:$H1167)+1,0)=Q1167,"",INDEX(Mal!O$9:O$431,COUNTIF($E$108:$F1167,"")-COUNT($H$108:$H1167)+1,0)),"")</f>
        <v>#N/A</v>
      </c>
      <c r="R1168" s="39" t="e">
        <f>IF($E1168="",IF(INDEX(Mal!P$9:P$431,COUNTIF($E$108:$F1167,"")-COUNT($H$108:$H1167)+1,0)=R1167,"",INDEX(Mal!P$9:P$431,COUNTIF($E$108:$F1167,"")-COUNT($H$108:$H1167)+1,0)),"")</f>
        <v>#N/A</v>
      </c>
      <c r="S1168" s="39" t="e">
        <f>IF($E1168="",IF(INDEX(Mal!Q$9:Q$431,COUNTIF($E$108:$F1167,"")-COUNT($H$108:$H1167)+1,0)=S1167,"",INDEX(Mal!Q$9:Q$431,COUNTIF($E$108:$F1167,"")-COUNT($H$108:$H1167)+1,0)),"")</f>
        <v>#N/A</v>
      </c>
      <c r="T1168" s="39" t="e">
        <f>IF($E1168="",IF(INDEX(Mal!R$9:R$431,COUNTIF($E$108:$F1167,"")-COUNT($H$108:$H1167)+1,0)=T1167,"",INDEX(Mal!R$9:R$431,COUNTIF($E$108:$F1167,"")-COUNT($H$108:$H1167)+1,0)),"")</f>
        <v>#N/A</v>
      </c>
      <c r="U1168" s="39" t="e">
        <f>IF($E1168="",IF(INDEX(Mal!S$9:S$431,COUNTIF($E$108:$F1167,"")-COUNT($H$108:$H1167)+1,0)=U1167,"",INDEX(Mal!S$9:S$431,COUNTIF($E$108:$F1167,"")-COUNT($H$108:$H1167)+1,0)),"")</f>
        <v>#N/A</v>
      </c>
      <c r="V1168" s="39" t="e">
        <f t="shared" si="64"/>
        <v>#N/A</v>
      </c>
      <c r="W1168" s="39" t="e">
        <f>IF(IF(AND(E1168="",F1168=""),INDEX(Mal!I$9:I$431,(COUNT($H$108:$H1168)-COUNTIF($V$108:$V1168,"")),0),"")="","",IF(AND(E1168="",F1168=""),INDEX(Mal!I$9:I$431,(COUNT($H$108:$H1168)-COUNTIF($V$108:$V1168,"")),0),""))</f>
        <v>#N/A</v>
      </c>
      <c r="X1168" s="39" t="e">
        <f>IF($E1168="",IF(INDEX(Mal!J$9:J$431,COUNTIF($E$108:$F1167,"")-COUNT($H$108:$H1167)+1,0)=X1167,"",INDEX(Mal!J$9:J$431,COUNTIF($E$108:$F1167,"")-COUNT($H$108:$H1167)+1,0)),"")</f>
        <v>#N/A</v>
      </c>
      <c r="Y1168" s="39" t="e">
        <f>IF(AND(Y1167="",$H1168=$H1167),"",IF(VLOOKUP($H1168,Mal!$A$9:$T$431,20,0)='Sales Orders'!Y1167,"",VLOOKUP($H1168,Mal!$A$9:$T$431,20,0)))</f>
        <v>#N/A</v>
      </c>
      <c r="Z1168" s="39" t="e">
        <f t="shared" si="65"/>
        <v>#N/A</v>
      </c>
    </row>
    <row r="1169" spans="1:26">
      <c r="A1169" t="str">
        <f>IFERROR(IF(VLOOKUP(H1169,Mal!$A$9:$A$431,1,0),"","END"),"END")</f>
        <v>END</v>
      </c>
      <c r="B1169" s="39" t="e">
        <f>IF($E1169="",IF(INDEX(Mal!$D$9:$D$431,COUNTIF($E$108:$F1168,"")-COUNT($H$108:$H1168)+1,0)=B1168,"",INDEX(Mal!$D$9:$D$431,COUNTIF($E$108:$F1168,"")-COUNT($H$108:$H1168)+1,0)),"")</f>
        <v>#N/A</v>
      </c>
      <c r="C1169" s="39" t="e">
        <f t="shared" si="66"/>
        <v>#N/A</v>
      </c>
      <c r="D1169" s="39" t="e">
        <f>IF($E1169="",IF(INDEX(Mal!$F$9:$F$431,COUNTIF($E$108:$F1168,"")-COUNT($H$108:$H1168)+1,0)=D1168,"",INDEX(Mal!$F$9:$F$431,COUNTIF($E$108:$F1168,"")-COUNT($H$108:$H1168)+1,0)),"")</f>
        <v>#N/A</v>
      </c>
      <c r="E1169" s="39" t="e">
        <f>IF(AND(E1168="",$H1169=$H1168),"",IF(VLOOKUP(H1169,Mal!$A$9:$B$431,2,0)='Sales Orders'!E1168,"",VLOOKUP($H1169,Mal!$A$9:$B$431,2,0)))</f>
        <v>#N/A</v>
      </c>
      <c r="F1169" s="39" t="e">
        <f>IF($E1169="",IF(INDEX(Mal!$C$9:$C$431,COUNTIF($E$108:$F1168,"")-COUNT($H$108:$H1168)+1,0)=F1168,"",INDEX(Mal!$C$9:$C$431,COUNTIF($E$108:$F1168,"")-COUNT($H$108:$H1168)+1,0)),"")</f>
        <v>#N/A</v>
      </c>
      <c r="G1169" s="39" t="e">
        <f t="shared" si="67"/>
        <v>#N/A</v>
      </c>
      <c r="H1169" s="39">
        <f>IF(COUNTIF(Mal!$A$9:$A$431,'Sales Orders'!H1168)+COUNTIFS(Mal!$A$9:$A$431,H1168,Mal!$B$9:$B$431,"&lt;&gt;")+COUNTIFS(Mal!$A$9:$A$431,H1168,Mal!$C$9:$C$431,"&lt;&gt;")=COUNTIF('Sales Orders'!$H$108:H1168,'Sales Orders'!H1168),'Sales Orders'!H1168+1,'Sales Orders'!H1168)</f>
        <v>2</v>
      </c>
      <c r="I1169" s="39" t="e">
        <f>IF(E1169="","",IF(Mal!$C$5="","",Mal!$C$5))</f>
        <v>#N/A</v>
      </c>
      <c r="J1169" s="39" t="e">
        <f>IF(AND(J1168="",$H1169=$H1168),"",IF(VLOOKUP($H1169,Mal!$A$9:$H$431,7,0)='Sales Orders'!J1168,"",VLOOKUP($H1169,Mal!$A$9:$H$431,7,0)))</f>
        <v>#N/A</v>
      </c>
      <c r="K1169" s="39" t="e">
        <f>IF(AND(K1168="",$H1169=$H1168),"",IF(VLOOKUP($H1169,Mal!$A$9:$H$431,8,0)='Sales Orders'!K1168,"",VLOOKUP($H1169,Mal!$A$9:$H$431,8,0)))</f>
        <v>#N/A</v>
      </c>
      <c r="L1169" s="39" t="e">
        <f>IF(E1169="","",IF(Mal!$C$6="","",Mal!$C$6))</f>
        <v>#N/A</v>
      </c>
      <c r="M1169" s="39" t="e">
        <f>IF($E1169="",IF(INDEX(Mal!K$9:K$431,COUNTIF($E$108:$F1168,"")-COUNT($H$108:$H1168)+1,0)=M1168,"",INDEX(Mal!K$9:K$431,COUNTIF($E$108:$F1168,"")-COUNT($H$108:$H1168)+1,0)),"")</f>
        <v>#N/A</v>
      </c>
      <c r="N1169" s="39" t="e">
        <f>IF($E1169="",IF(INDEX(Mal!L$9:L$431,COUNTIF($E$108:$F1168,"")-COUNT($H$108:$H1168)+1,0)=N1168,"",INDEX(Mal!L$9:L$431,COUNTIF($E$108:$F1168,"")-COUNT($H$108:$H1168)+1,0)),"")</f>
        <v>#N/A</v>
      </c>
      <c r="O1169" s="39" t="e">
        <f>IF($E1169="",IF(INDEX(Mal!M$9:M$431,COUNTIF($E$108:$F1168,"")-COUNT($H$108:$H1168)+1,0)=O1168,"",INDEX(Mal!M$9:M$431,COUNTIF($E$108:$F1168,"")-COUNT($H$108:$H1168)+1,0)),"")</f>
        <v>#N/A</v>
      </c>
      <c r="P1169" s="39" t="e">
        <f>IF($E1169="",IF(INDEX(Mal!N$9:N$431,COUNTIF($E$108:$F1168,"")-COUNT($H$108:$H1168)+1,0)=P1168,"",INDEX(Mal!N$9:N$431,COUNTIF($E$108:$F1168,"")-COUNT($H$108:$H1168)+1,0)),"")</f>
        <v>#N/A</v>
      </c>
      <c r="Q1169" s="39" t="e">
        <f>IF($E1169="",IF(INDEX(Mal!O$9:O$431,COUNTIF($E$108:$F1168,"")-COUNT($H$108:$H1168)+1,0)=Q1168,"",INDEX(Mal!O$9:O$431,COUNTIF($E$108:$F1168,"")-COUNT($H$108:$H1168)+1,0)),"")</f>
        <v>#N/A</v>
      </c>
      <c r="R1169" s="39" t="e">
        <f>IF($E1169="",IF(INDEX(Mal!P$9:P$431,COUNTIF($E$108:$F1168,"")-COUNT($H$108:$H1168)+1,0)=R1168,"",INDEX(Mal!P$9:P$431,COUNTIF($E$108:$F1168,"")-COUNT($H$108:$H1168)+1,0)),"")</f>
        <v>#N/A</v>
      </c>
      <c r="S1169" s="39" t="e">
        <f>IF($E1169="",IF(INDEX(Mal!Q$9:Q$431,COUNTIF($E$108:$F1168,"")-COUNT($H$108:$H1168)+1,0)=S1168,"",INDEX(Mal!Q$9:Q$431,COUNTIF($E$108:$F1168,"")-COUNT($H$108:$H1168)+1,0)),"")</f>
        <v>#N/A</v>
      </c>
      <c r="T1169" s="39" t="e">
        <f>IF($E1169="",IF(INDEX(Mal!R$9:R$431,COUNTIF($E$108:$F1168,"")-COUNT($H$108:$H1168)+1,0)=T1168,"",INDEX(Mal!R$9:R$431,COUNTIF($E$108:$F1168,"")-COUNT($H$108:$H1168)+1,0)),"")</f>
        <v>#N/A</v>
      </c>
      <c r="U1169" s="39" t="e">
        <f>IF($E1169="",IF(INDEX(Mal!S$9:S$431,COUNTIF($E$108:$F1168,"")-COUNT($H$108:$H1168)+1,0)=U1168,"",INDEX(Mal!S$9:S$431,COUNTIF($E$108:$F1168,"")-COUNT($H$108:$H1168)+1,0)),"")</f>
        <v>#N/A</v>
      </c>
      <c r="V1169" s="39" t="e">
        <f t="shared" si="64"/>
        <v>#N/A</v>
      </c>
      <c r="W1169" s="39" t="e">
        <f>IF(IF(AND(E1169="",F1169=""),INDEX(Mal!I$9:I$431,(COUNT($H$108:$H1169)-COUNTIF($V$108:$V1169,"")),0),"")="","",IF(AND(E1169="",F1169=""),INDEX(Mal!I$9:I$431,(COUNT($H$108:$H1169)-COUNTIF($V$108:$V1169,"")),0),""))</f>
        <v>#N/A</v>
      </c>
      <c r="X1169" s="39" t="e">
        <f>IF($E1169="",IF(INDEX(Mal!J$9:J$431,COUNTIF($E$108:$F1168,"")-COUNT($H$108:$H1168)+1,0)=X1168,"",INDEX(Mal!J$9:J$431,COUNTIF($E$108:$F1168,"")-COUNT($H$108:$H1168)+1,0)),"")</f>
        <v>#N/A</v>
      </c>
      <c r="Y1169" s="39" t="e">
        <f>IF(AND(Y1168="",$H1169=$H1168),"",IF(VLOOKUP($H1169,Mal!$A$9:$T$431,20,0)='Sales Orders'!Y1168,"",VLOOKUP($H1169,Mal!$A$9:$T$431,20,0)))</f>
        <v>#N/A</v>
      </c>
      <c r="Z1169" s="39" t="e">
        <f t="shared" si="65"/>
        <v>#N/A</v>
      </c>
    </row>
    <row r="1170" spans="1:26">
      <c r="A1170" t="str">
        <f>IFERROR(IF(VLOOKUP(H1170,Mal!$A$9:$A$431,1,0),"","END"),"END")</f>
        <v>END</v>
      </c>
      <c r="B1170" s="39" t="e">
        <f>IF($E1170="",IF(INDEX(Mal!$D$9:$D$431,COUNTIF($E$108:$F1169,"")-COUNT($H$108:$H1169)+1,0)=B1169,"",INDEX(Mal!$D$9:$D$431,COUNTIF($E$108:$F1169,"")-COUNT($H$108:$H1169)+1,0)),"")</f>
        <v>#N/A</v>
      </c>
      <c r="C1170" s="39" t="e">
        <f t="shared" si="66"/>
        <v>#N/A</v>
      </c>
      <c r="D1170" s="39" t="e">
        <f>IF($E1170="",IF(INDEX(Mal!$F$9:$F$431,COUNTIF($E$108:$F1169,"")-COUNT($H$108:$H1169)+1,0)=D1169,"",INDEX(Mal!$F$9:$F$431,COUNTIF($E$108:$F1169,"")-COUNT($H$108:$H1169)+1,0)),"")</f>
        <v>#N/A</v>
      </c>
      <c r="E1170" s="39" t="e">
        <f>IF(AND(E1169="",$H1170=$H1169),"",IF(VLOOKUP(H1170,Mal!$A$9:$B$431,2,0)='Sales Orders'!E1169,"",VLOOKUP($H1170,Mal!$A$9:$B$431,2,0)))</f>
        <v>#N/A</v>
      </c>
      <c r="F1170" s="39" t="e">
        <f>IF($E1170="",IF(INDEX(Mal!$C$9:$C$431,COUNTIF($E$108:$F1169,"")-COUNT($H$108:$H1169)+1,0)=F1169,"",INDEX(Mal!$C$9:$C$431,COUNTIF($E$108:$F1169,"")-COUNT($H$108:$H1169)+1,0)),"")</f>
        <v>#N/A</v>
      </c>
      <c r="G1170" s="39" t="e">
        <f t="shared" si="67"/>
        <v>#N/A</v>
      </c>
      <c r="H1170" s="39">
        <f>IF(COUNTIF(Mal!$A$9:$A$431,'Sales Orders'!H1169)+COUNTIFS(Mal!$A$9:$A$431,H1169,Mal!$B$9:$B$431,"&lt;&gt;")+COUNTIFS(Mal!$A$9:$A$431,H1169,Mal!$C$9:$C$431,"&lt;&gt;")=COUNTIF('Sales Orders'!$H$108:H1169,'Sales Orders'!H1169),'Sales Orders'!H1169+1,'Sales Orders'!H1169)</f>
        <v>2</v>
      </c>
      <c r="I1170" s="39" t="e">
        <f>IF(E1170="","",IF(Mal!$C$5="","",Mal!$C$5))</f>
        <v>#N/A</v>
      </c>
      <c r="J1170" s="39" t="e">
        <f>IF(AND(J1169="",$H1170=$H1169),"",IF(VLOOKUP($H1170,Mal!$A$9:$H$431,7,0)='Sales Orders'!J1169,"",VLOOKUP($H1170,Mal!$A$9:$H$431,7,0)))</f>
        <v>#N/A</v>
      </c>
      <c r="K1170" s="39" t="e">
        <f>IF(AND(K1169="",$H1170=$H1169),"",IF(VLOOKUP($H1170,Mal!$A$9:$H$431,8,0)='Sales Orders'!K1169,"",VLOOKUP($H1170,Mal!$A$9:$H$431,8,0)))</f>
        <v>#N/A</v>
      </c>
      <c r="L1170" s="39" t="e">
        <f>IF(E1170="","",IF(Mal!$C$6="","",Mal!$C$6))</f>
        <v>#N/A</v>
      </c>
      <c r="M1170" s="39" t="e">
        <f>IF($E1170="",IF(INDEX(Mal!K$9:K$431,COUNTIF($E$108:$F1169,"")-COUNT($H$108:$H1169)+1,0)=M1169,"",INDEX(Mal!K$9:K$431,COUNTIF($E$108:$F1169,"")-COUNT($H$108:$H1169)+1,0)),"")</f>
        <v>#N/A</v>
      </c>
      <c r="N1170" s="39" t="e">
        <f>IF($E1170="",IF(INDEX(Mal!L$9:L$431,COUNTIF($E$108:$F1169,"")-COUNT($H$108:$H1169)+1,0)=N1169,"",INDEX(Mal!L$9:L$431,COUNTIF($E$108:$F1169,"")-COUNT($H$108:$H1169)+1,0)),"")</f>
        <v>#N/A</v>
      </c>
      <c r="O1170" s="39" t="e">
        <f>IF($E1170="",IF(INDEX(Mal!M$9:M$431,COUNTIF($E$108:$F1169,"")-COUNT($H$108:$H1169)+1,0)=O1169,"",INDEX(Mal!M$9:M$431,COUNTIF($E$108:$F1169,"")-COUNT($H$108:$H1169)+1,0)),"")</f>
        <v>#N/A</v>
      </c>
      <c r="P1170" s="39" t="e">
        <f>IF($E1170="",IF(INDEX(Mal!N$9:N$431,COUNTIF($E$108:$F1169,"")-COUNT($H$108:$H1169)+1,0)=P1169,"",INDEX(Mal!N$9:N$431,COUNTIF($E$108:$F1169,"")-COUNT($H$108:$H1169)+1,0)),"")</f>
        <v>#N/A</v>
      </c>
      <c r="Q1170" s="39" t="e">
        <f>IF($E1170="",IF(INDEX(Mal!O$9:O$431,COUNTIF($E$108:$F1169,"")-COUNT($H$108:$H1169)+1,0)=Q1169,"",INDEX(Mal!O$9:O$431,COUNTIF($E$108:$F1169,"")-COUNT($H$108:$H1169)+1,0)),"")</f>
        <v>#N/A</v>
      </c>
      <c r="R1170" s="39" t="e">
        <f>IF($E1170="",IF(INDEX(Mal!P$9:P$431,COUNTIF($E$108:$F1169,"")-COUNT($H$108:$H1169)+1,0)=R1169,"",INDEX(Mal!P$9:P$431,COUNTIF($E$108:$F1169,"")-COUNT($H$108:$H1169)+1,0)),"")</f>
        <v>#N/A</v>
      </c>
      <c r="S1170" s="39" t="e">
        <f>IF($E1170="",IF(INDEX(Mal!Q$9:Q$431,COUNTIF($E$108:$F1169,"")-COUNT($H$108:$H1169)+1,0)=S1169,"",INDEX(Mal!Q$9:Q$431,COUNTIF($E$108:$F1169,"")-COUNT($H$108:$H1169)+1,0)),"")</f>
        <v>#N/A</v>
      </c>
      <c r="T1170" s="39" t="e">
        <f>IF($E1170="",IF(INDEX(Mal!R$9:R$431,COUNTIF($E$108:$F1169,"")-COUNT($H$108:$H1169)+1,0)=T1169,"",INDEX(Mal!R$9:R$431,COUNTIF($E$108:$F1169,"")-COUNT($H$108:$H1169)+1,0)),"")</f>
        <v>#N/A</v>
      </c>
      <c r="U1170" s="39" t="e">
        <f>IF($E1170="",IF(INDEX(Mal!S$9:S$431,COUNTIF($E$108:$F1169,"")-COUNT($H$108:$H1169)+1,0)=U1169,"",INDEX(Mal!S$9:S$431,COUNTIF($E$108:$F1169,"")-COUNT($H$108:$H1169)+1,0)),"")</f>
        <v>#N/A</v>
      </c>
      <c r="V1170" s="39" t="e">
        <f t="shared" si="64"/>
        <v>#N/A</v>
      </c>
      <c r="W1170" s="39" t="e">
        <f>IF(IF(AND(E1170="",F1170=""),INDEX(Mal!I$9:I$431,(COUNT($H$108:$H1170)-COUNTIF($V$108:$V1170,"")),0),"")="","",IF(AND(E1170="",F1170=""),INDEX(Mal!I$9:I$431,(COUNT($H$108:$H1170)-COUNTIF($V$108:$V1170,"")),0),""))</f>
        <v>#N/A</v>
      </c>
      <c r="X1170" s="39" t="e">
        <f>IF($E1170="",IF(INDEX(Mal!J$9:J$431,COUNTIF($E$108:$F1169,"")-COUNT($H$108:$H1169)+1,0)=X1169,"",INDEX(Mal!J$9:J$431,COUNTIF($E$108:$F1169,"")-COUNT($H$108:$H1169)+1,0)),"")</f>
        <v>#N/A</v>
      </c>
      <c r="Y1170" s="39" t="e">
        <f>IF(AND(Y1169="",$H1170=$H1169),"",IF(VLOOKUP($H1170,Mal!$A$9:$T$431,20,0)='Sales Orders'!Y1169,"",VLOOKUP($H1170,Mal!$A$9:$T$431,20,0)))</f>
        <v>#N/A</v>
      </c>
      <c r="Z1170" s="39" t="e">
        <f t="shared" si="65"/>
        <v>#N/A</v>
      </c>
    </row>
    <row r="1171" spans="1:26">
      <c r="A1171" t="str">
        <f>IFERROR(IF(VLOOKUP(H1171,Mal!$A$9:$A$431,1,0),"","END"),"END")</f>
        <v>END</v>
      </c>
      <c r="B1171" s="39" t="e">
        <f>IF($E1171="",IF(INDEX(Mal!$D$9:$D$431,COUNTIF($E$108:$F1170,"")-COUNT($H$108:$H1170)+1,0)=B1170,"",INDEX(Mal!$D$9:$D$431,COUNTIF($E$108:$F1170,"")-COUNT($H$108:$H1170)+1,0)),"")</f>
        <v>#N/A</v>
      </c>
      <c r="C1171" s="39" t="e">
        <f t="shared" si="66"/>
        <v>#N/A</v>
      </c>
      <c r="D1171" s="39" t="e">
        <f>IF($E1171="",IF(INDEX(Mal!$F$9:$F$431,COUNTIF($E$108:$F1170,"")-COUNT($H$108:$H1170)+1,0)=D1170,"",INDEX(Mal!$F$9:$F$431,COUNTIF($E$108:$F1170,"")-COUNT($H$108:$H1170)+1,0)),"")</f>
        <v>#N/A</v>
      </c>
      <c r="E1171" s="39" t="e">
        <f>IF(AND(E1170="",$H1171=$H1170),"",IF(VLOOKUP(H1171,Mal!$A$9:$B$431,2,0)='Sales Orders'!E1170,"",VLOOKUP($H1171,Mal!$A$9:$B$431,2,0)))</f>
        <v>#N/A</v>
      </c>
      <c r="F1171" s="39" t="e">
        <f>IF($E1171="",IF(INDEX(Mal!$C$9:$C$431,COUNTIF($E$108:$F1170,"")-COUNT($H$108:$H1170)+1,0)=F1170,"",INDEX(Mal!$C$9:$C$431,COUNTIF($E$108:$F1170,"")-COUNT($H$108:$H1170)+1,0)),"")</f>
        <v>#N/A</v>
      </c>
      <c r="G1171" s="39" t="e">
        <f t="shared" si="67"/>
        <v>#N/A</v>
      </c>
      <c r="H1171" s="39">
        <f>IF(COUNTIF(Mal!$A$9:$A$431,'Sales Orders'!H1170)+COUNTIFS(Mal!$A$9:$A$431,H1170,Mal!$B$9:$B$431,"&lt;&gt;")+COUNTIFS(Mal!$A$9:$A$431,H1170,Mal!$C$9:$C$431,"&lt;&gt;")=COUNTIF('Sales Orders'!$H$108:H1170,'Sales Orders'!H1170),'Sales Orders'!H1170+1,'Sales Orders'!H1170)</f>
        <v>2</v>
      </c>
      <c r="I1171" s="39" t="e">
        <f>IF(E1171="","",IF(Mal!$C$5="","",Mal!$C$5))</f>
        <v>#N/A</v>
      </c>
      <c r="J1171" s="39" t="e">
        <f>IF(AND(J1170="",$H1171=$H1170),"",IF(VLOOKUP($H1171,Mal!$A$9:$H$431,7,0)='Sales Orders'!J1170,"",VLOOKUP($H1171,Mal!$A$9:$H$431,7,0)))</f>
        <v>#N/A</v>
      </c>
      <c r="K1171" s="39" t="e">
        <f>IF(AND(K1170="",$H1171=$H1170),"",IF(VLOOKUP($H1171,Mal!$A$9:$H$431,8,0)='Sales Orders'!K1170,"",VLOOKUP($H1171,Mal!$A$9:$H$431,8,0)))</f>
        <v>#N/A</v>
      </c>
      <c r="L1171" s="39" t="e">
        <f>IF(E1171="","",IF(Mal!$C$6="","",Mal!$C$6))</f>
        <v>#N/A</v>
      </c>
      <c r="M1171" s="39" t="e">
        <f>IF($E1171="",IF(INDEX(Mal!K$9:K$431,COUNTIF($E$108:$F1170,"")-COUNT($H$108:$H1170)+1,0)=M1170,"",INDEX(Mal!K$9:K$431,COUNTIF($E$108:$F1170,"")-COUNT($H$108:$H1170)+1,0)),"")</f>
        <v>#N/A</v>
      </c>
      <c r="N1171" s="39" t="e">
        <f>IF($E1171="",IF(INDEX(Mal!L$9:L$431,COUNTIF($E$108:$F1170,"")-COUNT($H$108:$H1170)+1,0)=N1170,"",INDEX(Mal!L$9:L$431,COUNTIF($E$108:$F1170,"")-COUNT($H$108:$H1170)+1,0)),"")</f>
        <v>#N/A</v>
      </c>
      <c r="O1171" s="39" t="e">
        <f>IF($E1171="",IF(INDEX(Mal!M$9:M$431,COUNTIF($E$108:$F1170,"")-COUNT($H$108:$H1170)+1,0)=O1170,"",INDEX(Mal!M$9:M$431,COUNTIF($E$108:$F1170,"")-COUNT($H$108:$H1170)+1,0)),"")</f>
        <v>#N/A</v>
      </c>
      <c r="P1171" s="39" t="e">
        <f>IF($E1171="",IF(INDEX(Mal!N$9:N$431,COUNTIF($E$108:$F1170,"")-COUNT($H$108:$H1170)+1,0)=P1170,"",INDEX(Mal!N$9:N$431,COUNTIF($E$108:$F1170,"")-COUNT($H$108:$H1170)+1,0)),"")</f>
        <v>#N/A</v>
      </c>
      <c r="Q1171" s="39" t="e">
        <f>IF($E1171="",IF(INDEX(Mal!O$9:O$431,COUNTIF($E$108:$F1170,"")-COUNT($H$108:$H1170)+1,0)=Q1170,"",INDEX(Mal!O$9:O$431,COUNTIF($E$108:$F1170,"")-COUNT($H$108:$H1170)+1,0)),"")</f>
        <v>#N/A</v>
      </c>
      <c r="R1171" s="39" t="e">
        <f>IF($E1171="",IF(INDEX(Mal!P$9:P$431,COUNTIF($E$108:$F1170,"")-COUNT($H$108:$H1170)+1,0)=R1170,"",INDEX(Mal!P$9:P$431,COUNTIF($E$108:$F1170,"")-COUNT($H$108:$H1170)+1,0)),"")</f>
        <v>#N/A</v>
      </c>
      <c r="S1171" s="39" t="e">
        <f>IF($E1171="",IF(INDEX(Mal!Q$9:Q$431,COUNTIF($E$108:$F1170,"")-COUNT($H$108:$H1170)+1,0)=S1170,"",INDEX(Mal!Q$9:Q$431,COUNTIF($E$108:$F1170,"")-COUNT($H$108:$H1170)+1,0)),"")</f>
        <v>#N/A</v>
      </c>
      <c r="T1171" s="39" t="e">
        <f>IF($E1171="",IF(INDEX(Mal!R$9:R$431,COUNTIF($E$108:$F1170,"")-COUNT($H$108:$H1170)+1,0)=T1170,"",INDEX(Mal!R$9:R$431,COUNTIF($E$108:$F1170,"")-COUNT($H$108:$H1170)+1,0)),"")</f>
        <v>#N/A</v>
      </c>
      <c r="U1171" s="39" t="e">
        <f>IF($E1171="",IF(INDEX(Mal!S$9:S$431,COUNTIF($E$108:$F1170,"")-COUNT($H$108:$H1170)+1,0)=U1170,"",INDEX(Mal!S$9:S$431,COUNTIF($E$108:$F1170,"")-COUNT($H$108:$H1170)+1,0)),"")</f>
        <v>#N/A</v>
      </c>
      <c r="V1171" s="39" t="e">
        <f t="shared" si="64"/>
        <v>#N/A</v>
      </c>
      <c r="W1171" s="39" t="e">
        <f>IF(IF(AND(E1171="",F1171=""),INDEX(Mal!I$9:I$431,(COUNT($H$108:$H1171)-COUNTIF($V$108:$V1171,"")),0),"")="","",IF(AND(E1171="",F1171=""),INDEX(Mal!I$9:I$431,(COUNT($H$108:$H1171)-COUNTIF($V$108:$V1171,"")),0),""))</f>
        <v>#N/A</v>
      </c>
      <c r="X1171" s="39" t="e">
        <f>IF($E1171="",IF(INDEX(Mal!J$9:J$431,COUNTIF($E$108:$F1170,"")-COUNT($H$108:$H1170)+1,0)=X1170,"",INDEX(Mal!J$9:J$431,COUNTIF($E$108:$F1170,"")-COUNT($H$108:$H1170)+1,0)),"")</f>
        <v>#N/A</v>
      </c>
      <c r="Y1171" s="39" t="e">
        <f>IF(AND(Y1170="",$H1171=$H1170),"",IF(VLOOKUP($H1171,Mal!$A$9:$T$431,20,0)='Sales Orders'!Y1170,"",VLOOKUP($H1171,Mal!$A$9:$T$431,20,0)))</f>
        <v>#N/A</v>
      </c>
      <c r="Z1171" s="39" t="e">
        <f t="shared" si="65"/>
        <v>#N/A</v>
      </c>
    </row>
    <row r="1172" spans="1:26">
      <c r="A1172" t="str">
        <f>IFERROR(IF(VLOOKUP(H1172,Mal!$A$9:$A$431,1,0),"","END"),"END")</f>
        <v>END</v>
      </c>
      <c r="B1172" s="39" t="e">
        <f>IF($E1172="",IF(INDEX(Mal!$D$9:$D$431,COUNTIF($E$108:$F1171,"")-COUNT($H$108:$H1171)+1,0)=B1171,"",INDEX(Mal!$D$9:$D$431,COUNTIF($E$108:$F1171,"")-COUNT($H$108:$H1171)+1,0)),"")</f>
        <v>#N/A</v>
      </c>
      <c r="C1172" s="39" t="e">
        <f t="shared" si="66"/>
        <v>#N/A</v>
      </c>
      <c r="D1172" s="39" t="e">
        <f>IF($E1172="",IF(INDEX(Mal!$F$9:$F$431,COUNTIF($E$108:$F1171,"")-COUNT($H$108:$H1171)+1,0)=D1171,"",INDEX(Mal!$F$9:$F$431,COUNTIF($E$108:$F1171,"")-COUNT($H$108:$H1171)+1,0)),"")</f>
        <v>#N/A</v>
      </c>
      <c r="E1172" s="39" t="e">
        <f>IF(AND(E1171="",$H1172=$H1171),"",IF(VLOOKUP(H1172,Mal!$A$9:$B$431,2,0)='Sales Orders'!E1171,"",VLOOKUP($H1172,Mal!$A$9:$B$431,2,0)))</f>
        <v>#N/A</v>
      </c>
      <c r="F1172" s="39" t="e">
        <f>IF($E1172="",IF(INDEX(Mal!$C$9:$C$431,COUNTIF($E$108:$F1171,"")-COUNT($H$108:$H1171)+1,0)=F1171,"",INDEX(Mal!$C$9:$C$431,COUNTIF($E$108:$F1171,"")-COUNT($H$108:$H1171)+1,0)),"")</f>
        <v>#N/A</v>
      </c>
      <c r="G1172" s="39" t="e">
        <f t="shared" si="67"/>
        <v>#N/A</v>
      </c>
      <c r="H1172" s="39">
        <f>IF(COUNTIF(Mal!$A$9:$A$431,'Sales Orders'!H1171)+COUNTIFS(Mal!$A$9:$A$431,H1171,Mal!$B$9:$B$431,"&lt;&gt;")+COUNTIFS(Mal!$A$9:$A$431,H1171,Mal!$C$9:$C$431,"&lt;&gt;")=COUNTIF('Sales Orders'!$H$108:H1171,'Sales Orders'!H1171),'Sales Orders'!H1171+1,'Sales Orders'!H1171)</f>
        <v>2</v>
      </c>
      <c r="I1172" s="39" t="e">
        <f>IF(E1172="","",IF(Mal!$C$5="","",Mal!$C$5))</f>
        <v>#N/A</v>
      </c>
      <c r="J1172" s="39" t="e">
        <f>IF(AND(J1171="",$H1172=$H1171),"",IF(VLOOKUP($H1172,Mal!$A$9:$H$431,7,0)='Sales Orders'!J1171,"",VLOOKUP($H1172,Mal!$A$9:$H$431,7,0)))</f>
        <v>#N/A</v>
      </c>
      <c r="K1172" s="39" t="e">
        <f>IF(AND(K1171="",$H1172=$H1171),"",IF(VLOOKUP($H1172,Mal!$A$9:$H$431,8,0)='Sales Orders'!K1171,"",VLOOKUP($H1172,Mal!$A$9:$H$431,8,0)))</f>
        <v>#N/A</v>
      </c>
      <c r="L1172" s="39" t="e">
        <f>IF(E1172="","",IF(Mal!$C$6="","",Mal!$C$6))</f>
        <v>#N/A</v>
      </c>
      <c r="M1172" s="39" t="e">
        <f>IF($E1172="",IF(INDEX(Mal!K$9:K$431,COUNTIF($E$108:$F1171,"")-COUNT($H$108:$H1171)+1,0)=M1171,"",INDEX(Mal!K$9:K$431,COUNTIF($E$108:$F1171,"")-COUNT($H$108:$H1171)+1,0)),"")</f>
        <v>#N/A</v>
      </c>
      <c r="N1172" s="39" t="e">
        <f>IF($E1172="",IF(INDEX(Mal!L$9:L$431,COUNTIF($E$108:$F1171,"")-COUNT($H$108:$H1171)+1,0)=N1171,"",INDEX(Mal!L$9:L$431,COUNTIF($E$108:$F1171,"")-COUNT($H$108:$H1171)+1,0)),"")</f>
        <v>#N/A</v>
      </c>
      <c r="O1172" s="39" t="e">
        <f>IF($E1172="",IF(INDEX(Mal!M$9:M$431,COUNTIF($E$108:$F1171,"")-COUNT($H$108:$H1171)+1,0)=O1171,"",INDEX(Mal!M$9:M$431,COUNTIF($E$108:$F1171,"")-COUNT($H$108:$H1171)+1,0)),"")</f>
        <v>#N/A</v>
      </c>
      <c r="P1172" s="39" t="e">
        <f>IF($E1172="",IF(INDEX(Mal!N$9:N$431,COUNTIF($E$108:$F1171,"")-COUNT($H$108:$H1171)+1,0)=P1171,"",INDEX(Mal!N$9:N$431,COUNTIF($E$108:$F1171,"")-COUNT($H$108:$H1171)+1,0)),"")</f>
        <v>#N/A</v>
      </c>
      <c r="Q1172" s="39" t="e">
        <f>IF($E1172="",IF(INDEX(Mal!O$9:O$431,COUNTIF($E$108:$F1171,"")-COUNT($H$108:$H1171)+1,0)=Q1171,"",INDEX(Mal!O$9:O$431,COUNTIF($E$108:$F1171,"")-COUNT($H$108:$H1171)+1,0)),"")</f>
        <v>#N/A</v>
      </c>
      <c r="R1172" s="39" t="e">
        <f>IF($E1172="",IF(INDEX(Mal!P$9:P$431,COUNTIF($E$108:$F1171,"")-COUNT($H$108:$H1171)+1,0)=R1171,"",INDEX(Mal!P$9:P$431,COUNTIF($E$108:$F1171,"")-COUNT($H$108:$H1171)+1,0)),"")</f>
        <v>#N/A</v>
      </c>
      <c r="S1172" s="39" t="e">
        <f>IF($E1172="",IF(INDEX(Mal!Q$9:Q$431,COUNTIF($E$108:$F1171,"")-COUNT($H$108:$H1171)+1,0)=S1171,"",INDEX(Mal!Q$9:Q$431,COUNTIF($E$108:$F1171,"")-COUNT($H$108:$H1171)+1,0)),"")</f>
        <v>#N/A</v>
      </c>
      <c r="T1172" s="39" t="e">
        <f>IF($E1172="",IF(INDEX(Mal!R$9:R$431,COUNTIF($E$108:$F1171,"")-COUNT($H$108:$H1171)+1,0)=T1171,"",INDEX(Mal!R$9:R$431,COUNTIF($E$108:$F1171,"")-COUNT($H$108:$H1171)+1,0)),"")</f>
        <v>#N/A</v>
      </c>
      <c r="U1172" s="39" t="e">
        <f>IF($E1172="",IF(INDEX(Mal!S$9:S$431,COUNTIF($E$108:$F1171,"")-COUNT($H$108:$H1171)+1,0)=U1171,"",INDEX(Mal!S$9:S$431,COUNTIF($E$108:$F1171,"")-COUNT($H$108:$H1171)+1,0)),"")</f>
        <v>#N/A</v>
      </c>
      <c r="V1172" s="39" t="e">
        <f t="shared" si="64"/>
        <v>#N/A</v>
      </c>
      <c r="W1172" s="39" t="e">
        <f>IF(IF(AND(E1172="",F1172=""),INDEX(Mal!I$9:I$431,(COUNT($H$108:$H1172)-COUNTIF($V$108:$V1172,"")),0),"")="","",IF(AND(E1172="",F1172=""),INDEX(Mal!I$9:I$431,(COUNT($H$108:$H1172)-COUNTIF($V$108:$V1172,"")),0),""))</f>
        <v>#N/A</v>
      </c>
      <c r="X1172" s="39" t="e">
        <f>IF($E1172="",IF(INDEX(Mal!J$9:J$431,COUNTIF($E$108:$F1171,"")-COUNT($H$108:$H1171)+1,0)=X1171,"",INDEX(Mal!J$9:J$431,COUNTIF($E$108:$F1171,"")-COUNT($H$108:$H1171)+1,0)),"")</f>
        <v>#N/A</v>
      </c>
      <c r="Y1172" s="39" t="e">
        <f>IF(AND(Y1171="",$H1172=$H1171),"",IF(VLOOKUP($H1172,Mal!$A$9:$T$431,20,0)='Sales Orders'!Y1171,"",VLOOKUP($H1172,Mal!$A$9:$T$431,20,0)))</f>
        <v>#N/A</v>
      </c>
      <c r="Z1172" s="39" t="e">
        <f t="shared" si="65"/>
        <v>#N/A</v>
      </c>
    </row>
    <row r="1173" spans="1:26">
      <c r="A1173" t="str">
        <f>IFERROR(IF(VLOOKUP(H1173,Mal!$A$9:$A$431,1,0),"","END"),"END")</f>
        <v>END</v>
      </c>
      <c r="B1173" s="39" t="e">
        <f>IF($E1173="",IF(INDEX(Mal!$D$9:$D$431,COUNTIF($E$108:$F1172,"")-COUNT($H$108:$H1172)+1,0)=B1172,"",INDEX(Mal!$D$9:$D$431,COUNTIF($E$108:$F1172,"")-COUNT($H$108:$H1172)+1,0)),"")</f>
        <v>#N/A</v>
      </c>
      <c r="C1173" s="39" t="e">
        <f t="shared" si="66"/>
        <v>#N/A</v>
      </c>
      <c r="D1173" s="39" t="e">
        <f>IF($E1173="",IF(INDEX(Mal!$F$9:$F$431,COUNTIF($E$108:$F1172,"")-COUNT($H$108:$H1172)+1,0)=D1172,"",INDEX(Mal!$F$9:$F$431,COUNTIF($E$108:$F1172,"")-COUNT($H$108:$H1172)+1,0)),"")</f>
        <v>#N/A</v>
      </c>
      <c r="E1173" s="39" t="e">
        <f>IF(AND(E1172="",$H1173=$H1172),"",IF(VLOOKUP(H1173,Mal!$A$9:$B$431,2,0)='Sales Orders'!E1172,"",VLOOKUP($H1173,Mal!$A$9:$B$431,2,0)))</f>
        <v>#N/A</v>
      </c>
      <c r="F1173" s="39" t="e">
        <f>IF($E1173="",IF(INDEX(Mal!$C$9:$C$431,COUNTIF($E$108:$F1172,"")-COUNT($H$108:$H1172)+1,0)=F1172,"",INDEX(Mal!$C$9:$C$431,COUNTIF($E$108:$F1172,"")-COUNT($H$108:$H1172)+1,0)),"")</f>
        <v>#N/A</v>
      </c>
      <c r="G1173" s="39" t="e">
        <f t="shared" si="67"/>
        <v>#N/A</v>
      </c>
      <c r="H1173" s="39">
        <f>IF(COUNTIF(Mal!$A$9:$A$431,'Sales Orders'!H1172)+COUNTIFS(Mal!$A$9:$A$431,H1172,Mal!$B$9:$B$431,"&lt;&gt;")+COUNTIFS(Mal!$A$9:$A$431,H1172,Mal!$C$9:$C$431,"&lt;&gt;")=COUNTIF('Sales Orders'!$H$108:H1172,'Sales Orders'!H1172),'Sales Orders'!H1172+1,'Sales Orders'!H1172)</f>
        <v>2</v>
      </c>
      <c r="I1173" s="39" t="e">
        <f>IF(E1173="","",IF(Mal!$C$5="","",Mal!$C$5))</f>
        <v>#N/A</v>
      </c>
      <c r="J1173" s="39" t="e">
        <f>IF(AND(J1172="",$H1173=$H1172),"",IF(VLOOKUP($H1173,Mal!$A$9:$H$431,7,0)='Sales Orders'!J1172,"",VLOOKUP($H1173,Mal!$A$9:$H$431,7,0)))</f>
        <v>#N/A</v>
      </c>
      <c r="K1173" s="39" t="e">
        <f>IF(AND(K1172="",$H1173=$H1172),"",IF(VLOOKUP($H1173,Mal!$A$9:$H$431,8,0)='Sales Orders'!K1172,"",VLOOKUP($H1173,Mal!$A$9:$H$431,8,0)))</f>
        <v>#N/A</v>
      </c>
      <c r="L1173" s="39" t="e">
        <f>IF(E1173="","",IF(Mal!$C$6="","",Mal!$C$6))</f>
        <v>#N/A</v>
      </c>
      <c r="M1173" s="39" t="e">
        <f>IF($E1173="",IF(INDEX(Mal!K$9:K$431,COUNTIF($E$108:$F1172,"")-COUNT($H$108:$H1172)+1,0)=M1172,"",INDEX(Mal!K$9:K$431,COUNTIF($E$108:$F1172,"")-COUNT($H$108:$H1172)+1,0)),"")</f>
        <v>#N/A</v>
      </c>
      <c r="N1173" s="39" t="e">
        <f>IF($E1173="",IF(INDEX(Mal!L$9:L$431,COUNTIF($E$108:$F1172,"")-COUNT($H$108:$H1172)+1,0)=N1172,"",INDEX(Mal!L$9:L$431,COUNTIF($E$108:$F1172,"")-COUNT($H$108:$H1172)+1,0)),"")</f>
        <v>#N/A</v>
      </c>
      <c r="O1173" s="39" t="e">
        <f>IF($E1173="",IF(INDEX(Mal!M$9:M$431,COUNTIF($E$108:$F1172,"")-COUNT($H$108:$H1172)+1,0)=O1172,"",INDEX(Mal!M$9:M$431,COUNTIF($E$108:$F1172,"")-COUNT($H$108:$H1172)+1,0)),"")</f>
        <v>#N/A</v>
      </c>
      <c r="P1173" s="39" t="e">
        <f>IF($E1173="",IF(INDEX(Mal!N$9:N$431,COUNTIF($E$108:$F1172,"")-COUNT($H$108:$H1172)+1,0)=P1172,"",INDEX(Mal!N$9:N$431,COUNTIF($E$108:$F1172,"")-COUNT($H$108:$H1172)+1,0)),"")</f>
        <v>#N/A</v>
      </c>
      <c r="Q1173" s="39" t="e">
        <f>IF($E1173="",IF(INDEX(Mal!O$9:O$431,COUNTIF($E$108:$F1172,"")-COUNT($H$108:$H1172)+1,0)=Q1172,"",INDEX(Mal!O$9:O$431,COUNTIF($E$108:$F1172,"")-COUNT($H$108:$H1172)+1,0)),"")</f>
        <v>#N/A</v>
      </c>
      <c r="R1173" s="39" t="e">
        <f>IF($E1173="",IF(INDEX(Mal!P$9:P$431,COUNTIF($E$108:$F1172,"")-COUNT($H$108:$H1172)+1,0)=R1172,"",INDEX(Mal!P$9:P$431,COUNTIF($E$108:$F1172,"")-COUNT($H$108:$H1172)+1,0)),"")</f>
        <v>#N/A</v>
      </c>
      <c r="S1173" s="39" t="e">
        <f>IF($E1173="",IF(INDEX(Mal!Q$9:Q$431,COUNTIF($E$108:$F1172,"")-COUNT($H$108:$H1172)+1,0)=S1172,"",INDEX(Mal!Q$9:Q$431,COUNTIF($E$108:$F1172,"")-COUNT($H$108:$H1172)+1,0)),"")</f>
        <v>#N/A</v>
      </c>
      <c r="T1173" s="39" t="e">
        <f>IF($E1173="",IF(INDEX(Mal!R$9:R$431,COUNTIF($E$108:$F1172,"")-COUNT($H$108:$H1172)+1,0)=T1172,"",INDEX(Mal!R$9:R$431,COUNTIF($E$108:$F1172,"")-COUNT($H$108:$H1172)+1,0)),"")</f>
        <v>#N/A</v>
      </c>
      <c r="U1173" s="39" t="e">
        <f>IF($E1173="",IF(INDEX(Mal!S$9:S$431,COUNTIF($E$108:$F1172,"")-COUNT($H$108:$H1172)+1,0)=U1172,"",INDEX(Mal!S$9:S$431,COUNTIF($E$108:$F1172,"")-COUNT($H$108:$H1172)+1,0)),"")</f>
        <v>#N/A</v>
      </c>
      <c r="V1173" s="39" t="e">
        <f t="shared" si="64"/>
        <v>#N/A</v>
      </c>
      <c r="W1173" s="39" t="e">
        <f>IF(IF(AND(E1173="",F1173=""),INDEX(Mal!I$9:I$431,(COUNT($H$108:$H1173)-COUNTIF($V$108:$V1173,"")),0),"")="","",IF(AND(E1173="",F1173=""),INDEX(Mal!I$9:I$431,(COUNT($H$108:$H1173)-COUNTIF($V$108:$V1173,"")),0),""))</f>
        <v>#N/A</v>
      </c>
      <c r="X1173" s="39" t="e">
        <f>IF($E1173="",IF(INDEX(Mal!J$9:J$431,COUNTIF($E$108:$F1172,"")-COUNT($H$108:$H1172)+1,0)=X1172,"",INDEX(Mal!J$9:J$431,COUNTIF($E$108:$F1172,"")-COUNT($H$108:$H1172)+1,0)),"")</f>
        <v>#N/A</v>
      </c>
      <c r="Y1173" s="39" t="e">
        <f>IF(AND(Y1172="",$H1173=$H1172),"",IF(VLOOKUP($H1173,Mal!$A$9:$T$431,20,0)='Sales Orders'!Y1172,"",VLOOKUP($H1173,Mal!$A$9:$T$431,20,0)))</f>
        <v>#N/A</v>
      </c>
      <c r="Z1173" s="39" t="e">
        <f t="shared" si="65"/>
        <v>#N/A</v>
      </c>
    </row>
    <row r="1174" spans="1:26">
      <c r="A1174" t="str">
        <f>IFERROR(IF(VLOOKUP(H1174,Mal!$A$9:$A$431,1,0),"","END"),"END")</f>
        <v>END</v>
      </c>
      <c r="B1174" s="39" t="e">
        <f>IF($E1174="",IF(INDEX(Mal!$D$9:$D$431,COUNTIF($E$108:$F1173,"")-COUNT($H$108:$H1173)+1,0)=B1173,"",INDEX(Mal!$D$9:$D$431,COUNTIF($E$108:$F1173,"")-COUNT($H$108:$H1173)+1,0)),"")</f>
        <v>#N/A</v>
      </c>
      <c r="C1174" s="39" t="e">
        <f t="shared" si="66"/>
        <v>#N/A</v>
      </c>
      <c r="D1174" s="39" t="e">
        <f>IF($E1174="",IF(INDEX(Mal!$F$9:$F$431,COUNTIF($E$108:$F1173,"")-COUNT($H$108:$H1173)+1,0)=D1173,"",INDEX(Mal!$F$9:$F$431,COUNTIF($E$108:$F1173,"")-COUNT($H$108:$H1173)+1,0)),"")</f>
        <v>#N/A</v>
      </c>
      <c r="E1174" s="39" t="e">
        <f>IF(AND(E1173="",$H1174=$H1173),"",IF(VLOOKUP(H1174,Mal!$A$9:$B$431,2,0)='Sales Orders'!E1173,"",VLOOKUP($H1174,Mal!$A$9:$B$431,2,0)))</f>
        <v>#N/A</v>
      </c>
      <c r="F1174" s="39" t="e">
        <f>IF($E1174="",IF(INDEX(Mal!$C$9:$C$431,COUNTIF($E$108:$F1173,"")-COUNT($H$108:$H1173)+1,0)=F1173,"",INDEX(Mal!$C$9:$C$431,COUNTIF($E$108:$F1173,"")-COUNT($H$108:$H1173)+1,0)),"")</f>
        <v>#N/A</v>
      </c>
      <c r="G1174" s="39" t="e">
        <f t="shared" si="67"/>
        <v>#N/A</v>
      </c>
      <c r="H1174" s="39">
        <f>IF(COUNTIF(Mal!$A$9:$A$431,'Sales Orders'!H1173)+COUNTIFS(Mal!$A$9:$A$431,H1173,Mal!$B$9:$B$431,"&lt;&gt;")+COUNTIFS(Mal!$A$9:$A$431,H1173,Mal!$C$9:$C$431,"&lt;&gt;")=COUNTIF('Sales Orders'!$H$108:H1173,'Sales Orders'!H1173),'Sales Orders'!H1173+1,'Sales Orders'!H1173)</f>
        <v>2</v>
      </c>
      <c r="I1174" s="39" t="e">
        <f>IF(E1174="","",IF(Mal!$C$5="","",Mal!$C$5))</f>
        <v>#N/A</v>
      </c>
      <c r="J1174" s="39" t="e">
        <f>IF(AND(J1173="",$H1174=$H1173),"",IF(VLOOKUP($H1174,Mal!$A$9:$H$431,7,0)='Sales Orders'!J1173,"",VLOOKUP($H1174,Mal!$A$9:$H$431,7,0)))</f>
        <v>#N/A</v>
      </c>
      <c r="K1174" s="39" t="e">
        <f>IF(AND(K1173="",$H1174=$H1173),"",IF(VLOOKUP($H1174,Mal!$A$9:$H$431,8,0)='Sales Orders'!K1173,"",VLOOKUP($H1174,Mal!$A$9:$H$431,8,0)))</f>
        <v>#N/A</v>
      </c>
      <c r="L1174" s="39" t="e">
        <f>IF(E1174="","",IF(Mal!$C$6="","",Mal!$C$6))</f>
        <v>#N/A</v>
      </c>
      <c r="M1174" s="39" t="e">
        <f>IF($E1174="",IF(INDEX(Mal!K$9:K$431,COUNTIF($E$108:$F1173,"")-COUNT($H$108:$H1173)+1,0)=M1173,"",INDEX(Mal!K$9:K$431,COUNTIF($E$108:$F1173,"")-COUNT($H$108:$H1173)+1,0)),"")</f>
        <v>#N/A</v>
      </c>
      <c r="N1174" s="39" t="e">
        <f>IF($E1174="",IF(INDEX(Mal!L$9:L$431,COUNTIF($E$108:$F1173,"")-COUNT($H$108:$H1173)+1,0)=N1173,"",INDEX(Mal!L$9:L$431,COUNTIF($E$108:$F1173,"")-COUNT($H$108:$H1173)+1,0)),"")</f>
        <v>#N/A</v>
      </c>
      <c r="O1174" s="39" t="e">
        <f>IF($E1174="",IF(INDEX(Mal!M$9:M$431,COUNTIF($E$108:$F1173,"")-COUNT($H$108:$H1173)+1,0)=O1173,"",INDEX(Mal!M$9:M$431,COUNTIF($E$108:$F1173,"")-COUNT($H$108:$H1173)+1,0)),"")</f>
        <v>#N/A</v>
      </c>
      <c r="P1174" s="39" t="e">
        <f>IF($E1174="",IF(INDEX(Mal!N$9:N$431,COUNTIF($E$108:$F1173,"")-COUNT($H$108:$H1173)+1,0)=P1173,"",INDEX(Mal!N$9:N$431,COUNTIF($E$108:$F1173,"")-COUNT($H$108:$H1173)+1,0)),"")</f>
        <v>#N/A</v>
      </c>
      <c r="Q1174" s="39" t="e">
        <f>IF($E1174="",IF(INDEX(Mal!O$9:O$431,COUNTIF($E$108:$F1173,"")-COUNT($H$108:$H1173)+1,0)=Q1173,"",INDEX(Mal!O$9:O$431,COUNTIF($E$108:$F1173,"")-COUNT($H$108:$H1173)+1,0)),"")</f>
        <v>#N/A</v>
      </c>
      <c r="R1174" s="39" t="e">
        <f>IF($E1174="",IF(INDEX(Mal!P$9:P$431,COUNTIF($E$108:$F1173,"")-COUNT($H$108:$H1173)+1,0)=R1173,"",INDEX(Mal!P$9:P$431,COUNTIF($E$108:$F1173,"")-COUNT($H$108:$H1173)+1,0)),"")</f>
        <v>#N/A</v>
      </c>
      <c r="S1174" s="39" t="e">
        <f>IF($E1174="",IF(INDEX(Mal!Q$9:Q$431,COUNTIF($E$108:$F1173,"")-COUNT($H$108:$H1173)+1,0)=S1173,"",INDEX(Mal!Q$9:Q$431,COUNTIF($E$108:$F1173,"")-COUNT($H$108:$H1173)+1,0)),"")</f>
        <v>#N/A</v>
      </c>
      <c r="T1174" s="39" t="e">
        <f>IF($E1174="",IF(INDEX(Mal!R$9:R$431,COUNTIF($E$108:$F1173,"")-COUNT($H$108:$H1173)+1,0)=T1173,"",INDEX(Mal!R$9:R$431,COUNTIF($E$108:$F1173,"")-COUNT($H$108:$H1173)+1,0)),"")</f>
        <v>#N/A</v>
      </c>
      <c r="U1174" s="39" t="e">
        <f>IF($E1174="",IF(INDEX(Mal!S$9:S$431,COUNTIF($E$108:$F1173,"")-COUNT($H$108:$H1173)+1,0)=U1173,"",INDEX(Mal!S$9:S$431,COUNTIF($E$108:$F1173,"")-COUNT($H$108:$H1173)+1,0)),"")</f>
        <v>#N/A</v>
      </c>
      <c r="V1174" s="39" t="e">
        <f t="shared" si="64"/>
        <v>#N/A</v>
      </c>
      <c r="W1174" s="39" t="e">
        <f>IF(IF(AND(E1174="",F1174=""),INDEX(Mal!I$9:I$431,(COUNT($H$108:$H1174)-COUNTIF($V$108:$V1174,"")),0),"")="","",IF(AND(E1174="",F1174=""),INDEX(Mal!I$9:I$431,(COUNT($H$108:$H1174)-COUNTIF($V$108:$V1174,"")),0),""))</f>
        <v>#N/A</v>
      </c>
      <c r="X1174" s="39" t="e">
        <f>IF($E1174="",IF(INDEX(Mal!J$9:J$431,COUNTIF($E$108:$F1173,"")-COUNT($H$108:$H1173)+1,0)=X1173,"",INDEX(Mal!J$9:J$431,COUNTIF($E$108:$F1173,"")-COUNT($H$108:$H1173)+1,0)),"")</f>
        <v>#N/A</v>
      </c>
      <c r="Y1174" s="39" t="e">
        <f>IF(AND(Y1173="",$H1174=$H1173),"",IF(VLOOKUP($H1174,Mal!$A$9:$T$431,20,0)='Sales Orders'!Y1173,"",VLOOKUP($H1174,Mal!$A$9:$T$431,20,0)))</f>
        <v>#N/A</v>
      </c>
      <c r="Z1174" s="39" t="e">
        <f t="shared" si="65"/>
        <v>#N/A</v>
      </c>
    </row>
    <row r="1175" spans="1:26">
      <c r="A1175" t="str">
        <f>IFERROR(IF(VLOOKUP(H1175,Mal!$A$9:$A$431,1,0),"","END"),"END")</f>
        <v>END</v>
      </c>
      <c r="B1175" s="39" t="e">
        <f>IF($E1175="",IF(INDEX(Mal!$D$9:$D$431,COUNTIF($E$108:$F1174,"")-COUNT($H$108:$H1174)+1,0)=B1174,"",INDEX(Mal!$D$9:$D$431,COUNTIF($E$108:$F1174,"")-COUNT($H$108:$H1174)+1,0)),"")</f>
        <v>#N/A</v>
      </c>
      <c r="C1175" s="39" t="e">
        <f t="shared" si="66"/>
        <v>#N/A</v>
      </c>
      <c r="D1175" s="39" t="e">
        <f>IF($E1175="",IF(INDEX(Mal!$F$9:$F$431,COUNTIF($E$108:$F1174,"")-COUNT($H$108:$H1174)+1,0)=D1174,"",INDEX(Mal!$F$9:$F$431,COUNTIF($E$108:$F1174,"")-COUNT($H$108:$H1174)+1,0)),"")</f>
        <v>#N/A</v>
      </c>
      <c r="E1175" s="39" t="e">
        <f>IF(AND(E1174="",$H1175=$H1174),"",IF(VLOOKUP(H1175,Mal!$A$9:$B$431,2,0)='Sales Orders'!E1174,"",VLOOKUP($H1175,Mal!$A$9:$B$431,2,0)))</f>
        <v>#N/A</v>
      </c>
      <c r="F1175" s="39" t="e">
        <f>IF($E1175="",IF(INDEX(Mal!$C$9:$C$431,COUNTIF($E$108:$F1174,"")-COUNT($H$108:$H1174)+1,0)=F1174,"",INDEX(Mal!$C$9:$C$431,COUNTIF($E$108:$F1174,"")-COUNT($H$108:$H1174)+1,0)),"")</f>
        <v>#N/A</v>
      </c>
      <c r="G1175" s="39" t="e">
        <f t="shared" si="67"/>
        <v>#N/A</v>
      </c>
      <c r="H1175" s="39">
        <f>IF(COUNTIF(Mal!$A$9:$A$431,'Sales Orders'!H1174)+COUNTIFS(Mal!$A$9:$A$431,H1174,Mal!$B$9:$B$431,"&lt;&gt;")+COUNTIFS(Mal!$A$9:$A$431,H1174,Mal!$C$9:$C$431,"&lt;&gt;")=COUNTIF('Sales Orders'!$H$108:H1174,'Sales Orders'!H1174),'Sales Orders'!H1174+1,'Sales Orders'!H1174)</f>
        <v>2</v>
      </c>
      <c r="I1175" s="39" t="e">
        <f>IF(E1175="","",IF(Mal!$C$5="","",Mal!$C$5))</f>
        <v>#N/A</v>
      </c>
      <c r="J1175" s="39" t="e">
        <f>IF(AND(J1174="",$H1175=$H1174),"",IF(VLOOKUP($H1175,Mal!$A$9:$H$431,7,0)='Sales Orders'!J1174,"",VLOOKUP($H1175,Mal!$A$9:$H$431,7,0)))</f>
        <v>#N/A</v>
      </c>
      <c r="K1175" s="39" t="e">
        <f>IF(AND(K1174="",$H1175=$H1174),"",IF(VLOOKUP($H1175,Mal!$A$9:$H$431,8,0)='Sales Orders'!K1174,"",VLOOKUP($H1175,Mal!$A$9:$H$431,8,0)))</f>
        <v>#N/A</v>
      </c>
      <c r="L1175" s="39" t="e">
        <f>IF(E1175="","",IF(Mal!$C$6="","",Mal!$C$6))</f>
        <v>#N/A</v>
      </c>
      <c r="M1175" s="39" t="e">
        <f>IF($E1175="",IF(INDEX(Mal!K$9:K$431,COUNTIF($E$108:$F1174,"")-COUNT($H$108:$H1174)+1,0)=M1174,"",INDEX(Mal!K$9:K$431,COUNTIF($E$108:$F1174,"")-COUNT($H$108:$H1174)+1,0)),"")</f>
        <v>#N/A</v>
      </c>
      <c r="N1175" s="39" t="e">
        <f>IF($E1175="",IF(INDEX(Mal!L$9:L$431,COUNTIF($E$108:$F1174,"")-COUNT($H$108:$H1174)+1,0)=N1174,"",INDEX(Mal!L$9:L$431,COUNTIF($E$108:$F1174,"")-COUNT($H$108:$H1174)+1,0)),"")</f>
        <v>#N/A</v>
      </c>
      <c r="O1175" s="39" t="e">
        <f>IF($E1175="",IF(INDEX(Mal!M$9:M$431,COUNTIF($E$108:$F1174,"")-COUNT($H$108:$H1174)+1,0)=O1174,"",INDEX(Mal!M$9:M$431,COUNTIF($E$108:$F1174,"")-COUNT($H$108:$H1174)+1,0)),"")</f>
        <v>#N/A</v>
      </c>
      <c r="P1175" s="39" t="e">
        <f>IF($E1175="",IF(INDEX(Mal!N$9:N$431,COUNTIF($E$108:$F1174,"")-COUNT($H$108:$H1174)+1,0)=P1174,"",INDEX(Mal!N$9:N$431,COUNTIF($E$108:$F1174,"")-COUNT($H$108:$H1174)+1,0)),"")</f>
        <v>#N/A</v>
      </c>
      <c r="Q1175" s="39" t="e">
        <f>IF($E1175="",IF(INDEX(Mal!O$9:O$431,COUNTIF($E$108:$F1174,"")-COUNT($H$108:$H1174)+1,0)=Q1174,"",INDEX(Mal!O$9:O$431,COUNTIF($E$108:$F1174,"")-COUNT($H$108:$H1174)+1,0)),"")</f>
        <v>#N/A</v>
      </c>
      <c r="R1175" s="39" t="e">
        <f>IF($E1175="",IF(INDEX(Mal!P$9:P$431,COUNTIF($E$108:$F1174,"")-COUNT($H$108:$H1174)+1,0)=R1174,"",INDEX(Mal!P$9:P$431,COUNTIF($E$108:$F1174,"")-COUNT($H$108:$H1174)+1,0)),"")</f>
        <v>#N/A</v>
      </c>
      <c r="S1175" s="39" t="e">
        <f>IF($E1175="",IF(INDEX(Mal!Q$9:Q$431,COUNTIF($E$108:$F1174,"")-COUNT($H$108:$H1174)+1,0)=S1174,"",INDEX(Mal!Q$9:Q$431,COUNTIF($E$108:$F1174,"")-COUNT($H$108:$H1174)+1,0)),"")</f>
        <v>#N/A</v>
      </c>
      <c r="T1175" s="39" t="e">
        <f>IF($E1175="",IF(INDEX(Mal!R$9:R$431,COUNTIF($E$108:$F1174,"")-COUNT($H$108:$H1174)+1,0)=T1174,"",INDEX(Mal!R$9:R$431,COUNTIF($E$108:$F1174,"")-COUNT($H$108:$H1174)+1,0)),"")</f>
        <v>#N/A</v>
      </c>
      <c r="U1175" s="39" t="e">
        <f>IF($E1175="",IF(INDEX(Mal!S$9:S$431,COUNTIF($E$108:$F1174,"")-COUNT($H$108:$H1174)+1,0)=U1174,"",INDEX(Mal!S$9:S$431,COUNTIF($E$108:$F1174,"")-COUNT($H$108:$H1174)+1,0)),"")</f>
        <v>#N/A</v>
      </c>
      <c r="V1175" s="39" t="e">
        <f t="shared" si="64"/>
        <v>#N/A</v>
      </c>
      <c r="W1175" s="39" t="e">
        <f>IF(IF(AND(E1175="",F1175=""),INDEX(Mal!I$9:I$431,(COUNT($H$108:$H1175)-COUNTIF($V$108:$V1175,"")),0),"")="","",IF(AND(E1175="",F1175=""),INDEX(Mal!I$9:I$431,(COUNT($H$108:$H1175)-COUNTIF($V$108:$V1175,"")),0),""))</f>
        <v>#N/A</v>
      </c>
      <c r="X1175" s="39" t="e">
        <f>IF($E1175="",IF(INDEX(Mal!J$9:J$431,COUNTIF($E$108:$F1174,"")-COUNT($H$108:$H1174)+1,0)=X1174,"",INDEX(Mal!J$9:J$431,COUNTIF($E$108:$F1174,"")-COUNT($H$108:$H1174)+1,0)),"")</f>
        <v>#N/A</v>
      </c>
      <c r="Y1175" s="39" t="e">
        <f>IF(AND(Y1174="",$H1175=$H1174),"",IF(VLOOKUP($H1175,Mal!$A$9:$T$431,20,0)='Sales Orders'!Y1174,"",VLOOKUP($H1175,Mal!$A$9:$T$431,20,0)))</f>
        <v>#N/A</v>
      </c>
      <c r="Z1175" s="39" t="e">
        <f t="shared" si="65"/>
        <v>#N/A</v>
      </c>
    </row>
    <row r="1176" spans="1:26">
      <c r="A1176" t="str">
        <f>IFERROR(IF(VLOOKUP(H1176,Mal!$A$9:$A$431,1,0),"","END"),"END")</f>
        <v>END</v>
      </c>
      <c r="B1176" s="39" t="e">
        <f>IF($E1176="",IF(INDEX(Mal!$D$9:$D$431,COUNTIF($E$108:$F1175,"")-COUNT($H$108:$H1175)+1,0)=B1175,"",INDEX(Mal!$D$9:$D$431,COUNTIF($E$108:$F1175,"")-COUNT($H$108:$H1175)+1,0)),"")</f>
        <v>#N/A</v>
      </c>
      <c r="C1176" s="39" t="e">
        <f t="shared" si="66"/>
        <v>#N/A</v>
      </c>
      <c r="D1176" s="39" t="e">
        <f>IF($E1176="",IF(INDEX(Mal!$F$9:$F$431,COUNTIF($E$108:$F1175,"")-COUNT($H$108:$H1175)+1,0)=D1175,"",INDEX(Mal!$F$9:$F$431,COUNTIF($E$108:$F1175,"")-COUNT($H$108:$H1175)+1,0)),"")</f>
        <v>#N/A</v>
      </c>
      <c r="E1176" s="39" t="e">
        <f>IF(AND(E1175="",$H1176=$H1175),"",IF(VLOOKUP(H1176,Mal!$A$9:$B$431,2,0)='Sales Orders'!E1175,"",VLOOKUP($H1176,Mal!$A$9:$B$431,2,0)))</f>
        <v>#N/A</v>
      </c>
      <c r="F1176" s="39" t="e">
        <f>IF($E1176="",IF(INDEX(Mal!$C$9:$C$431,COUNTIF($E$108:$F1175,"")-COUNT($H$108:$H1175)+1,0)=F1175,"",INDEX(Mal!$C$9:$C$431,COUNTIF($E$108:$F1175,"")-COUNT($H$108:$H1175)+1,0)),"")</f>
        <v>#N/A</v>
      </c>
      <c r="G1176" s="39" t="e">
        <f t="shared" si="67"/>
        <v>#N/A</v>
      </c>
      <c r="H1176" s="39">
        <f>IF(COUNTIF(Mal!$A$9:$A$431,'Sales Orders'!H1175)+COUNTIFS(Mal!$A$9:$A$431,H1175,Mal!$B$9:$B$431,"&lt;&gt;")+COUNTIFS(Mal!$A$9:$A$431,H1175,Mal!$C$9:$C$431,"&lt;&gt;")=COUNTIF('Sales Orders'!$H$108:H1175,'Sales Orders'!H1175),'Sales Orders'!H1175+1,'Sales Orders'!H1175)</f>
        <v>2</v>
      </c>
      <c r="I1176" s="39" t="e">
        <f>IF(E1176="","",IF(Mal!$C$5="","",Mal!$C$5))</f>
        <v>#N/A</v>
      </c>
      <c r="J1176" s="39" t="e">
        <f>IF(AND(J1175="",$H1176=$H1175),"",IF(VLOOKUP($H1176,Mal!$A$9:$H$431,7,0)='Sales Orders'!J1175,"",VLOOKUP($H1176,Mal!$A$9:$H$431,7,0)))</f>
        <v>#N/A</v>
      </c>
      <c r="K1176" s="39" t="e">
        <f>IF(AND(K1175="",$H1176=$H1175),"",IF(VLOOKUP($H1176,Mal!$A$9:$H$431,8,0)='Sales Orders'!K1175,"",VLOOKUP($H1176,Mal!$A$9:$H$431,8,0)))</f>
        <v>#N/A</v>
      </c>
      <c r="L1176" s="39" t="e">
        <f>IF(E1176="","",IF(Mal!$C$6="","",Mal!$C$6))</f>
        <v>#N/A</v>
      </c>
      <c r="M1176" s="39" t="e">
        <f>IF($E1176="",IF(INDEX(Mal!K$9:K$431,COUNTIF($E$108:$F1175,"")-COUNT($H$108:$H1175)+1,0)=M1175,"",INDEX(Mal!K$9:K$431,COUNTIF($E$108:$F1175,"")-COUNT($H$108:$H1175)+1,0)),"")</f>
        <v>#N/A</v>
      </c>
      <c r="N1176" s="39" t="e">
        <f>IF($E1176="",IF(INDEX(Mal!L$9:L$431,COUNTIF($E$108:$F1175,"")-COUNT($H$108:$H1175)+1,0)=N1175,"",INDEX(Mal!L$9:L$431,COUNTIF($E$108:$F1175,"")-COUNT($H$108:$H1175)+1,0)),"")</f>
        <v>#N/A</v>
      </c>
      <c r="O1176" s="39" t="e">
        <f>IF($E1176="",IF(INDEX(Mal!M$9:M$431,COUNTIF($E$108:$F1175,"")-COUNT($H$108:$H1175)+1,0)=O1175,"",INDEX(Mal!M$9:M$431,COUNTIF($E$108:$F1175,"")-COUNT($H$108:$H1175)+1,0)),"")</f>
        <v>#N/A</v>
      </c>
      <c r="P1176" s="39" t="e">
        <f>IF($E1176="",IF(INDEX(Mal!N$9:N$431,COUNTIF($E$108:$F1175,"")-COUNT($H$108:$H1175)+1,0)=P1175,"",INDEX(Mal!N$9:N$431,COUNTIF($E$108:$F1175,"")-COUNT($H$108:$H1175)+1,0)),"")</f>
        <v>#N/A</v>
      </c>
      <c r="Q1176" s="39" t="e">
        <f>IF($E1176="",IF(INDEX(Mal!O$9:O$431,COUNTIF($E$108:$F1175,"")-COUNT($H$108:$H1175)+1,0)=Q1175,"",INDEX(Mal!O$9:O$431,COUNTIF($E$108:$F1175,"")-COUNT($H$108:$H1175)+1,0)),"")</f>
        <v>#N/A</v>
      </c>
      <c r="R1176" s="39" t="e">
        <f>IF($E1176="",IF(INDEX(Mal!P$9:P$431,COUNTIF($E$108:$F1175,"")-COUNT($H$108:$H1175)+1,0)=R1175,"",INDEX(Mal!P$9:P$431,COUNTIF($E$108:$F1175,"")-COUNT($H$108:$H1175)+1,0)),"")</f>
        <v>#N/A</v>
      </c>
      <c r="S1176" s="39" t="e">
        <f>IF($E1176="",IF(INDEX(Mal!Q$9:Q$431,COUNTIF($E$108:$F1175,"")-COUNT($H$108:$H1175)+1,0)=S1175,"",INDEX(Mal!Q$9:Q$431,COUNTIF($E$108:$F1175,"")-COUNT($H$108:$H1175)+1,0)),"")</f>
        <v>#N/A</v>
      </c>
      <c r="T1176" s="39" t="e">
        <f>IF($E1176="",IF(INDEX(Mal!R$9:R$431,COUNTIF($E$108:$F1175,"")-COUNT($H$108:$H1175)+1,0)=T1175,"",INDEX(Mal!R$9:R$431,COUNTIF($E$108:$F1175,"")-COUNT($H$108:$H1175)+1,0)),"")</f>
        <v>#N/A</v>
      </c>
      <c r="U1176" s="39" t="e">
        <f>IF($E1176="",IF(INDEX(Mal!S$9:S$431,COUNTIF($E$108:$F1175,"")-COUNT($H$108:$H1175)+1,0)=U1175,"",INDEX(Mal!S$9:S$431,COUNTIF($E$108:$F1175,"")-COUNT($H$108:$H1175)+1,0)),"")</f>
        <v>#N/A</v>
      </c>
      <c r="V1176" s="39" t="e">
        <f t="shared" si="64"/>
        <v>#N/A</v>
      </c>
      <c r="W1176" s="39" t="e">
        <f>IF(IF(AND(E1176="",F1176=""),INDEX(Mal!I$9:I$431,(COUNT($H$108:$H1176)-COUNTIF($V$108:$V1176,"")),0),"")="","",IF(AND(E1176="",F1176=""),INDEX(Mal!I$9:I$431,(COUNT($H$108:$H1176)-COUNTIF($V$108:$V1176,"")),0),""))</f>
        <v>#N/A</v>
      </c>
      <c r="X1176" s="39" t="e">
        <f>IF($E1176="",IF(INDEX(Mal!J$9:J$431,COUNTIF($E$108:$F1175,"")-COUNT($H$108:$H1175)+1,0)=X1175,"",INDEX(Mal!J$9:J$431,COUNTIF($E$108:$F1175,"")-COUNT($H$108:$H1175)+1,0)),"")</f>
        <v>#N/A</v>
      </c>
      <c r="Y1176" s="39" t="e">
        <f>IF(AND(Y1175="",$H1176=$H1175),"",IF(VLOOKUP($H1176,Mal!$A$9:$T$431,20,0)='Sales Orders'!Y1175,"",VLOOKUP($H1176,Mal!$A$9:$T$431,20,0)))</f>
        <v>#N/A</v>
      </c>
      <c r="Z1176" s="39" t="e">
        <f t="shared" si="65"/>
        <v>#N/A</v>
      </c>
    </row>
    <row r="1177" spans="1:26">
      <c r="A1177" t="str">
        <f>IFERROR(IF(VLOOKUP(H1177,Mal!$A$9:$A$431,1,0),"","END"),"END")</f>
        <v>END</v>
      </c>
      <c r="B1177" s="39" t="e">
        <f>IF($E1177="",IF(INDEX(Mal!$D$9:$D$431,COUNTIF($E$108:$F1176,"")-COUNT($H$108:$H1176)+1,0)=B1176,"",INDEX(Mal!$D$9:$D$431,COUNTIF($E$108:$F1176,"")-COUNT($H$108:$H1176)+1,0)),"")</f>
        <v>#N/A</v>
      </c>
      <c r="C1177" s="39" t="e">
        <f t="shared" si="66"/>
        <v>#N/A</v>
      </c>
      <c r="D1177" s="39" t="e">
        <f>IF($E1177="",IF(INDEX(Mal!$F$9:$F$431,COUNTIF($E$108:$F1176,"")-COUNT($H$108:$H1176)+1,0)=D1176,"",INDEX(Mal!$F$9:$F$431,COUNTIF($E$108:$F1176,"")-COUNT($H$108:$H1176)+1,0)),"")</f>
        <v>#N/A</v>
      </c>
      <c r="E1177" s="39" t="e">
        <f>IF(AND(E1176="",$H1177=$H1176),"",IF(VLOOKUP(H1177,Mal!$A$9:$B$431,2,0)='Sales Orders'!E1176,"",VLOOKUP($H1177,Mal!$A$9:$B$431,2,0)))</f>
        <v>#N/A</v>
      </c>
      <c r="F1177" s="39" t="e">
        <f>IF($E1177="",IF(INDEX(Mal!$C$9:$C$431,COUNTIF($E$108:$F1176,"")-COUNT($H$108:$H1176)+1,0)=F1176,"",INDEX(Mal!$C$9:$C$431,COUNTIF($E$108:$F1176,"")-COUNT($H$108:$H1176)+1,0)),"")</f>
        <v>#N/A</v>
      </c>
      <c r="G1177" s="39" t="e">
        <f t="shared" si="67"/>
        <v>#N/A</v>
      </c>
      <c r="H1177" s="39">
        <f>IF(COUNTIF(Mal!$A$9:$A$431,'Sales Orders'!H1176)+COUNTIFS(Mal!$A$9:$A$431,H1176,Mal!$B$9:$B$431,"&lt;&gt;")+COUNTIFS(Mal!$A$9:$A$431,H1176,Mal!$C$9:$C$431,"&lt;&gt;")=COUNTIF('Sales Orders'!$H$108:H1176,'Sales Orders'!H1176),'Sales Orders'!H1176+1,'Sales Orders'!H1176)</f>
        <v>2</v>
      </c>
      <c r="I1177" s="39" t="e">
        <f>IF(E1177="","",IF(Mal!$C$5="","",Mal!$C$5))</f>
        <v>#N/A</v>
      </c>
      <c r="J1177" s="39" t="e">
        <f>IF(AND(J1176="",$H1177=$H1176),"",IF(VLOOKUP($H1177,Mal!$A$9:$H$431,7,0)='Sales Orders'!J1176,"",VLOOKUP($H1177,Mal!$A$9:$H$431,7,0)))</f>
        <v>#N/A</v>
      </c>
      <c r="K1177" s="39" t="e">
        <f>IF(AND(K1176="",$H1177=$H1176),"",IF(VLOOKUP($H1177,Mal!$A$9:$H$431,8,0)='Sales Orders'!K1176,"",VLOOKUP($H1177,Mal!$A$9:$H$431,8,0)))</f>
        <v>#N/A</v>
      </c>
      <c r="L1177" s="39" t="e">
        <f>IF(E1177="","",IF(Mal!$C$6="","",Mal!$C$6))</f>
        <v>#N/A</v>
      </c>
      <c r="M1177" s="39" t="e">
        <f>IF($E1177="",IF(INDEX(Mal!K$9:K$431,COUNTIF($E$108:$F1176,"")-COUNT($H$108:$H1176)+1,0)=M1176,"",INDEX(Mal!K$9:K$431,COUNTIF($E$108:$F1176,"")-COUNT($H$108:$H1176)+1,0)),"")</f>
        <v>#N/A</v>
      </c>
      <c r="N1177" s="39" t="e">
        <f>IF($E1177="",IF(INDEX(Mal!L$9:L$431,COUNTIF($E$108:$F1176,"")-COUNT($H$108:$H1176)+1,0)=N1176,"",INDEX(Mal!L$9:L$431,COUNTIF($E$108:$F1176,"")-COUNT($H$108:$H1176)+1,0)),"")</f>
        <v>#N/A</v>
      </c>
      <c r="O1177" s="39" t="e">
        <f>IF($E1177="",IF(INDEX(Mal!M$9:M$431,COUNTIF($E$108:$F1176,"")-COUNT($H$108:$H1176)+1,0)=O1176,"",INDEX(Mal!M$9:M$431,COUNTIF($E$108:$F1176,"")-COUNT($H$108:$H1176)+1,0)),"")</f>
        <v>#N/A</v>
      </c>
      <c r="P1177" s="39" t="e">
        <f>IF($E1177="",IF(INDEX(Mal!N$9:N$431,COUNTIF($E$108:$F1176,"")-COUNT($H$108:$H1176)+1,0)=P1176,"",INDEX(Mal!N$9:N$431,COUNTIF($E$108:$F1176,"")-COUNT($H$108:$H1176)+1,0)),"")</f>
        <v>#N/A</v>
      </c>
      <c r="Q1177" s="39" t="e">
        <f>IF($E1177="",IF(INDEX(Mal!O$9:O$431,COUNTIF($E$108:$F1176,"")-COUNT($H$108:$H1176)+1,0)=Q1176,"",INDEX(Mal!O$9:O$431,COUNTIF($E$108:$F1176,"")-COUNT($H$108:$H1176)+1,0)),"")</f>
        <v>#N/A</v>
      </c>
      <c r="R1177" s="39" t="e">
        <f>IF($E1177="",IF(INDEX(Mal!P$9:P$431,COUNTIF($E$108:$F1176,"")-COUNT($H$108:$H1176)+1,0)=R1176,"",INDEX(Mal!P$9:P$431,COUNTIF($E$108:$F1176,"")-COUNT($H$108:$H1176)+1,0)),"")</f>
        <v>#N/A</v>
      </c>
      <c r="S1177" s="39" t="e">
        <f>IF($E1177="",IF(INDEX(Mal!Q$9:Q$431,COUNTIF($E$108:$F1176,"")-COUNT($H$108:$H1176)+1,0)=S1176,"",INDEX(Mal!Q$9:Q$431,COUNTIF($E$108:$F1176,"")-COUNT($H$108:$H1176)+1,0)),"")</f>
        <v>#N/A</v>
      </c>
      <c r="T1177" s="39" t="e">
        <f>IF($E1177="",IF(INDEX(Mal!R$9:R$431,COUNTIF($E$108:$F1176,"")-COUNT($H$108:$H1176)+1,0)=T1176,"",INDEX(Mal!R$9:R$431,COUNTIF($E$108:$F1176,"")-COUNT($H$108:$H1176)+1,0)),"")</f>
        <v>#N/A</v>
      </c>
      <c r="U1177" s="39" t="e">
        <f>IF($E1177="",IF(INDEX(Mal!S$9:S$431,COUNTIF($E$108:$F1176,"")-COUNT($H$108:$H1176)+1,0)=U1176,"",INDEX(Mal!S$9:S$431,COUNTIF($E$108:$F1176,"")-COUNT($H$108:$H1176)+1,0)),"")</f>
        <v>#N/A</v>
      </c>
      <c r="V1177" s="39" t="e">
        <f t="shared" si="64"/>
        <v>#N/A</v>
      </c>
      <c r="W1177" s="39" t="e">
        <f>IF(IF(AND(E1177="",F1177=""),INDEX(Mal!I$9:I$431,(COUNT($H$108:$H1177)-COUNTIF($V$108:$V1177,"")),0),"")="","",IF(AND(E1177="",F1177=""),INDEX(Mal!I$9:I$431,(COUNT($H$108:$H1177)-COUNTIF($V$108:$V1177,"")),0),""))</f>
        <v>#N/A</v>
      </c>
      <c r="X1177" s="39" t="e">
        <f>IF($E1177="",IF(INDEX(Mal!J$9:J$431,COUNTIF($E$108:$F1176,"")-COUNT($H$108:$H1176)+1,0)=X1176,"",INDEX(Mal!J$9:J$431,COUNTIF($E$108:$F1176,"")-COUNT($H$108:$H1176)+1,0)),"")</f>
        <v>#N/A</v>
      </c>
      <c r="Y1177" s="39" t="e">
        <f>IF(AND(Y1176="",$H1177=$H1176),"",IF(VLOOKUP($H1177,Mal!$A$9:$T$431,20,0)='Sales Orders'!Y1176,"",VLOOKUP($H1177,Mal!$A$9:$T$431,20,0)))</f>
        <v>#N/A</v>
      </c>
      <c r="Z1177" s="39" t="e">
        <f t="shared" si="65"/>
        <v>#N/A</v>
      </c>
    </row>
    <row r="1178" spans="1:26">
      <c r="A1178" t="str">
        <f>IFERROR(IF(VLOOKUP(H1178,Mal!$A$9:$A$431,1,0),"","END"),"END")</f>
        <v>END</v>
      </c>
      <c r="B1178" s="39" t="e">
        <f>IF($E1178="",IF(INDEX(Mal!$D$9:$D$431,COUNTIF($E$108:$F1177,"")-COUNT($H$108:$H1177)+1,0)=B1177,"",INDEX(Mal!$D$9:$D$431,COUNTIF($E$108:$F1177,"")-COUNT($H$108:$H1177)+1,0)),"")</f>
        <v>#N/A</v>
      </c>
      <c r="C1178" s="39" t="e">
        <f t="shared" si="66"/>
        <v>#N/A</v>
      </c>
      <c r="D1178" s="39" t="e">
        <f>IF($E1178="",IF(INDEX(Mal!$F$9:$F$431,COUNTIF($E$108:$F1177,"")-COUNT($H$108:$H1177)+1,0)=D1177,"",INDEX(Mal!$F$9:$F$431,COUNTIF($E$108:$F1177,"")-COUNT($H$108:$H1177)+1,0)),"")</f>
        <v>#N/A</v>
      </c>
      <c r="E1178" s="39" t="e">
        <f>IF(AND(E1177="",$H1178=$H1177),"",IF(VLOOKUP(H1178,Mal!$A$9:$B$431,2,0)='Sales Orders'!E1177,"",VLOOKUP($H1178,Mal!$A$9:$B$431,2,0)))</f>
        <v>#N/A</v>
      </c>
      <c r="F1178" s="39" t="e">
        <f>IF($E1178="",IF(INDEX(Mal!$C$9:$C$431,COUNTIF($E$108:$F1177,"")-COUNT($H$108:$H1177)+1,0)=F1177,"",INDEX(Mal!$C$9:$C$431,COUNTIF($E$108:$F1177,"")-COUNT($H$108:$H1177)+1,0)),"")</f>
        <v>#N/A</v>
      </c>
      <c r="G1178" s="39" t="e">
        <f t="shared" si="67"/>
        <v>#N/A</v>
      </c>
      <c r="H1178" s="39">
        <f>IF(COUNTIF(Mal!$A$9:$A$431,'Sales Orders'!H1177)+COUNTIFS(Mal!$A$9:$A$431,H1177,Mal!$B$9:$B$431,"&lt;&gt;")+COUNTIFS(Mal!$A$9:$A$431,H1177,Mal!$C$9:$C$431,"&lt;&gt;")=COUNTIF('Sales Orders'!$H$108:H1177,'Sales Orders'!H1177),'Sales Orders'!H1177+1,'Sales Orders'!H1177)</f>
        <v>2</v>
      </c>
      <c r="I1178" s="39" t="e">
        <f>IF(E1178="","",IF(Mal!$C$5="","",Mal!$C$5))</f>
        <v>#N/A</v>
      </c>
      <c r="J1178" s="39" t="e">
        <f>IF(AND(J1177="",$H1178=$H1177),"",IF(VLOOKUP($H1178,Mal!$A$9:$H$431,7,0)='Sales Orders'!J1177,"",VLOOKUP($H1178,Mal!$A$9:$H$431,7,0)))</f>
        <v>#N/A</v>
      </c>
      <c r="K1178" s="39" t="e">
        <f>IF(AND(K1177="",$H1178=$H1177),"",IF(VLOOKUP($H1178,Mal!$A$9:$H$431,8,0)='Sales Orders'!K1177,"",VLOOKUP($H1178,Mal!$A$9:$H$431,8,0)))</f>
        <v>#N/A</v>
      </c>
      <c r="L1178" s="39" t="e">
        <f>IF(E1178="","",IF(Mal!$C$6="","",Mal!$C$6))</f>
        <v>#N/A</v>
      </c>
      <c r="M1178" s="39" t="e">
        <f>IF($E1178="",IF(INDEX(Mal!K$9:K$431,COUNTIF($E$108:$F1177,"")-COUNT($H$108:$H1177)+1,0)=M1177,"",INDEX(Mal!K$9:K$431,COUNTIF($E$108:$F1177,"")-COUNT($H$108:$H1177)+1,0)),"")</f>
        <v>#N/A</v>
      </c>
      <c r="N1178" s="39" t="e">
        <f>IF($E1178="",IF(INDEX(Mal!L$9:L$431,COUNTIF($E$108:$F1177,"")-COUNT($H$108:$H1177)+1,0)=N1177,"",INDEX(Mal!L$9:L$431,COUNTIF($E$108:$F1177,"")-COUNT($H$108:$H1177)+1,0)),"")</f>
        <v>#N/A</v>
      </c>
      <c r="O1178" s="39" t="e">
        <f>IF($E1178="",IF(INDEX(Mal!M$9:M$431,COUNTIF($E$108:$F1177,"")-COUNT($H$108:$H1177)+1,0)=O1177,"",INDEX(Mal!M$9:M$431,COUNTIF($E$108:$F1177,"")-COUNT($H$108:$H1177)+1,0)),"")</f>
        <v>#N/A</v>
      </c>
      <c r="P1178" s="39" t="e">
        <f>IF($E1178="",IF(INDEX(Mal!N$9:N$431,COUNTIF($E$108:$F1177,"")-COUNT($H$108:$H1177)+1,0)=P1177,"",INDEX(Mal!N$9:N$431,COUNTIF($E$108:$F1177,"")-COUNT($H$108:$H1177)+1,0)),"")</f>
        <v>#N/A</v>
      </c>
      <c r="Q1178" s="39" t="e">
        <f>IF($E1178="",IF(INDEX(Mal!O$9:O$431,COUNTIF($E$108:$F1177,"")-COUNT($H$108:$H1177)+1,0)=Q1177,"",INDEX(Mal!O$9:O$431,COUNTIF($E$108:$F1177,"")-COUNT($H$108:$H1177)+1,0)),"")</f>
        <v>#N/A</v>
      </c>
      <c r="R1178" s="39" t="e">
        <f>IF($E1178="",IF(INDEX(Mal!P$9:P$431,COUNTIF($E$108:$F1177,"")-COUNT($H$108:$H1177)+1,0)=R1177,"",INDEX(Mal!P$9:P$431,COUNTIF($E$108:$F1177,"")-COUNT($H$108:$H1177)+1,0)),"")</f>
        <v>#N/A</v>
      </c>
      <c r="S1178" s="39" t="e">
        <f>IF($E1178="",IF(INDEX(Mal!Q$9:Q$431,COUNTIF($E$108:$F1177,"")-COUNT($H$108:$H1177)+1,0)=S1177,"",INDEX(Mal!Q$9:Q$431,COUNTIF($E$108:$F1177,"")-COUNT($H$108:$H1177)+1,0)),"")</f>
        <v>#N/A</v>
      </c>
      <c r="T1178" s="39" t="e">
        <f>IF($E1178="",IF(INDEX(Mal!R$9:R$431,COUNTIF($E$108:$F1177,"")-COUNT($H$108:$H1177)+1,0)=T1177,"",INDEX(Mal!R$9:R$431,COUNTIF($E$108:$F1177,"")-COUNT($H$108:$H1177)+1,0)),"")</f>
        <v>#N/A</v>
      </c>
      <c r="U1178" s="39" t="e">
        <f>IF($E1178="",IF(INDEX(Mal!S$9:S$431,COUNTIF($E$108:$F1177,"")-COUNT($H$108:$H1177)+1,0)=U1177,"",INDEX(Mal!S$9:S$431,COUNTIF($E$108:$F1177,"")-COUNT($H$108:$H1177)+1,0)),"")</f>
        <v>#N/A</v>
      </c>
      <c r="V1178" s="39" t="e">
        <f t="shared" si="64"/>
        <v>#N/A</v>
      </c>
      <c r="W1178" s="39" t="e">
        <f>IF(IF(AND(E1178="",F1178=""),INDEX(Mal!I$9:I$431,(COUNT($H$108:$H1178)-COUNTIF($V$108:$V1178,"")),0),"")="","",IF(AND(E1178="",F1178=""),INDEX(Mal!I$9:I$431,(COUNT($H$108:$H1178)-COUNTIF($V$108:$V1178,"")),0),""))</f>
        <v>#N/A</v>
      </c>
      <c r="X1178" s="39" t="e">
        <f>IF($E1178="",IF(INDEX(Mal!J$9:J$431,COUNTIF($E$108:$F1177,"")-COUNT($H$108:$H1177)+1,0)=X1177,"",INDEX(Mal!J$9:J$431,COUNTIF($E$108:$F1177,"")-COUNT($H$108:$H1177)+1,0)),"")</f>
        <v>#N/A</v>
      </c>
      <c r="Y1178" s="39" t="e">
        <f>IF(AND(Y1177="",$H1178=$H1177),"",IF(VLOOKUP($H1178,Mal!$A$9:$T$431,20,0)='Sales Orders'!Y1177,"",VLOOKUP($H1178,Mal!$A$9:$T$431,20,0)))</f>
        <v>#N/A</v>
      </c>
      <c r="Z1178" s="39" t="e">
        <f t="shared" si="65"/>
        <v>#N/A</v>
      </c>
    </row>
    <row r="1179" spans="1:26">
      <c r="A1179" t="str">
        <f>IFERROR(IF(VLOOKUP(H1179,Mal!$A$9:$A$431,1,0),"","END"),"END")</f>
        <v>END</v>
      </c>
      <c r="B1179" s="39" t="e">
        <f>IF($E1179="",IF(INDEX(Mal!$D$9:$D$431,COUNTIF($E$108:$F1178,"")-COUNT($H$108:$H1178)+1,0)=B1178,"",INDEX(Mal!$D$9:$D$431,COUNTIF($E$108:$F1178,"")-COUNT($H$108:$H1178)+1,0)),"")</f>
        <v>#N/A</v>
      </c>
      <c r="C1179" s="39" t="e">
        <f t="shared" si="66"/>
        <v>#N/A</v>
      </c>
      <c r="D1179" s="39" t="e">
        <f>IF($E1179="",IF(INDEX(Mal!$F$9:$F$431,COUNTIF($E$108:$F1178,"")-COUNT($H$108:$H1178)+1,0)=D1178,"",INDEX(Mal!$F$9:$F$431,COUNTIF($E$108:$F1178,"")-COUNT($H$108:$H1178)+1,0)),"")</f>
        <v>#N/A</v>
      </c>
      <c r="E1179" s="39" t="e">
        <f>IF(AND(E1178="",$H1179=$H1178),"",IF(VLOOKUP(H1179,Mal!$A$9:$B$431,2,0)='Sales Orders'!E1178,"",VLOOKUP($H1179,Mal!$A$9:$B$431,2,0)))</f>
        <v>#N/A</v>
      </c>
      <c r="F1179" s="39" t="e">
        <f>IF($E1179="",IF(INDEX(Mal!$C$9:$C$431,COUNTIF($E$108:$F1178,"")-COUNT($H$108:$H1178)+1,0)=F1178,"",INDEX(Mal!$C$9:$C$431,COUNTIF($E$108:$F1178,"")-COUNT($H$108:$H1178)+1,0)),"")</f>
        <v>#N/A</v>
      </c>
      <c r="G1179" s="39" t="e">
        <f t="shared" si="67"/>
        <v>#N/A</v>
      </c>
      <c r="H1179" s="39">
        <f>IF(COUNTIF(Mal!$A$9:$A$431,'Sales Orders'!H1178)+COUNTIFS(Mal!$A$9:$A$431,H1178,Mal!$B$9:$B$431,"&lt;&gt;")+COUNTIFS(Mal!$A$9:$A$431,H1178,Mal!$C$9:$C$431,"&lt;&gt;")=COUNTIF('Sales Orders'!$H$108:H1178,'Sales Orders'!H1178),'Sales Orders'!H1178+1,'Sales Orders'!H1178)</f>
        <v>2</v>
      </c>
      <c r="I1179" s="39" t="e">
        <f>IF(E1179="","",IF(Mal!$C$5="","",Mal!$C$5))</f>
        <v>#N/A</v>
      </c>
      <c r="J1179" s="39" t="e">
        <f>IF(AND(J1178="",$H1179=$H1178),"",IF(VLOOKUP($H1179,Mal!$A$9:$H$431,7,0)='Sales Orders'!J1178,"",VLOOKUP($H1179,Mal!$A$9:$H$431,7,0)))</f>
        <v>#N/A</v>
      </c>
      <c r="K1179" s="39" t="e">
        <f>IF(AND(K1178="",$H1179=$H1178),"",IF(VLOOKUP($H1179,Mal!$A$9:$H$431,8,0)='Sales Orders'!K1178,"",VLOOKUP($H1179,Mal!$A$9:$H$431,8,0)))</f>
        <v>#N/A</v>
      </c>
      <c r="L1179" s="39" t="e">
        <f>IF(E1179="","",IF(Mal!$C$6="","",Mal!$C$6))</f>
        <v>#N/A</v>
      </c>
      <c r="M1179" s="39" t="e">
        <f>IF($E1179="",IF(INDEX(Mal!K$9:K$431,COUNTIF($E$108:$F1178,"")-COUNT($H$108:$H1178)+1,0)=M1178,"",INDEX(Mal!K$9:K$431,COUNTIF($E$108:$F1178,"")-COUNT($H$108:$H1178)+1,0)),"")</f>
        <v>#N/A</v>
      </c>
      <c r="N1179" s="39" t="e">
        <f>IF($E1179="",IF(INDEX(Mal!L$9:L$431,COUNTIF($E$108:$F1178,"")-COUNT($H$108:$H1178)+1,0)=N1178,"",INDEX(Mal!L$9:L$431,COUNTIF($E$108:$F1178,"")-COUNT($H$108:$H1178)+1,0)),"")</f>
        <v>#N/A</v>
      </c>
      <c r="O1179" s="39" t="e">
        <f>IF($E1179="",IF(INDEX(Mal!M$9:M$431,COUNTIF($E$108:$F1178,"")-COUNT($H$108:$H1178)+1,0)=O1178,"",INDEX(Mal!M$9:M$431,COUNTIF($E$108:$F1178,"")-COUNT($H$108:$H1178)+1,0)),"")</f>
        <v>#N/A</v>
      </c>
      <c r="P1179" s="39" t="e">
        <f>IF($E1179="",IF(INDEX(Mal!N$9:N$431,COUNTIF($E$108:$F1178,"")-COUNT($H$108:$H1178)+1,0)=P1178,"",INDEX(Mal!N$9:N$431,COUNTIF($E$108:$F1178,"")-COUNT($H$108:$H1178)+1,0)),"")</f>
        <v>#N/A</v>
      </c>
      <c r="Q1179" s="39" t="e">
        <f>IF($E1179="",IF(INDEX(Mal!O$9:O$431,COUNTIF($E$108:$F1178,"")-COUNT($H$108:$H1178)+1,0)=Q1178,"",INDEX(Mal!O$9:O$431,COUNTIF($E$108:$F1178,"")-COUNT($H$108:$H1178)+1,0)),"")</f>
        <v>#N/A</v>
      </c>
      <c r="R1179" s="39" t="e">
        <f>IF($E1179="",IF(INDEX(Mal!P$9:P$431,COUNTIF($E$108:$F1178,"")-COUNT($H$108:$H1178)+1,0)=R1178,"",INDEX(Mal!P$9:P$431,COUNTIF($E$108:$F1178,"")-COUNT($H$108:$H1178)+1,0)),"")</f>
        <v>#N/A</v>
      </c>
      <c r="S1179" s="39" t="e">
        <f>IF($E1179="",IF(INDEX(Mal!Q$9:Q$431,COUNTIF($E$108:$F1178,"")-COUNT($H$108:$H1178)+1,0)=S1178,"",INDEX(Mal!Q$9:Q$431,COUNTIF($E$108:$F1178,"")-COUNT($H$108:$H1178)+1,0)),"")</f>
        <v>#N/A</v>
      </c>
      <c r="T1179" s="39" t="e">
        <f>IF($E1179="",IF(INDEX(Mal!R$9:R$431,COUNTIF($E$108:$F1178,"")-COUNT($H$108:$H1178)+1,0)=T1178,"",INDEX(Mal!R$9:R$431,COUNTIF($E$108:$F1178,"")-COUNT($H$108:$H1178)+1,0)),"")</f>
        <v>#N/A</v>
      </c>
      <c r="U1179" s="39" t="e">
        <f>IF($E1179="",IF(INDEX(Mal!S$9:S$431,COUNTIF($E$108:$F1178,"")-COUNT($H$108:$H1178)+1,0)=U1178,"",INDEX(Mal!S$9:S$431,COUNTIF($E$108:$F1178,"")-COUNT($H$108:$H1178)+1,0)),"")</f>
        <v>#N/A</v>
      </c>
      <c r="V1179" s="39" t="e">
        <f t="shared" si="64"/>
        <v>#N/A</v>
      </c>
      <c r="W1179" s="39" t="e">
        <f>IF(IF(AND(E1179="",F1179=""),INDEX(Mal!I$9:I$431,(COUNT($H$108:$H1179)-COUNTIF($V$108:$V1179,"")),0),"")="","",IF(AND(E1179="",F1179=""),INDEX(Mal!I$9:I$431,(COUNT($H$108:$H1179)-COUNTIF($V$108:$V1179,"")),0),""))</f>
        <v>#N/A</v>
      </c>
      <c r="X1179" s="39" t="e">
        <f>IF($E1179="",IF(INDEX(Mal!J$9:J$431,COUNTIF($E$108:$F1178,"")-COUNT($H$108:$H1178)+1,0)=X1178,"",INDEX(Mal!J$9:J$431,COUNTIF($E$108:$F1178,"")-COUNT($H$108:$H1178)+1,0)),"")</f>
        <v>#N/A</v>
      </c>
      <c r="Y1179" s="39" t="e">
        <f>IF(AND(Y1178="",$H1179=$H1178),"",IF(VLOOKUP($H1179,Mal!$A$9:$T$431,20,0)='Sales Orders'!Y1178,"",VLOOKUP($H1179,Mal!$A$9:$T$431,20,0)))</f>
        <v>#N/A</v>
      </c>
      <c r="Z1179" s="39" t="e">
        <f t="shared" si="65"/>
        <v>#N/A</v>
      </c>
    </row>
    <row r="1180" spans="1:26">
      <c r="A1180" t="str">
        <f>IFERROR(IF(VLOOKUP(H1180,Mal!$A$9:$A$431,1,0),"","END"),"END")</f>
        <v>END</v>
      </c>
      <c r="B1180" s="39" t="e">
        <f>IF($E1180="",IF(INDEX(Mal!$D$9:$D$431,COUNTIF($E$108:$F1179,"")-COUNT($H$108:$H1179)+1,0)=B1179,"",INDEX(Mal!$D$9:$D$431,COUNTIF($E$108:$F1179,"")-COUNT($H$108:$H1179)+1,0)),"")</f>
        <v>#N/A</v>
      </c>
      <c r="C1180" s="39" t="e">
        <f t="shared" si="66"/>
        <v>#N/A</v>
      </c>
      <c r="D1180" s="39" t="e">
        <f>IF($E1180="",IF(INDEX(Mal!$F$9:$F$431,COUNTIF($E$108:$F1179,"")-COUNT($H$108:$H1179)+1,0)=D1179,"",INDEX(Mal!$F$9:$F$431,COUNTIF($E$108:$F1179,"")-COUNT($H$108:$H1179)+1,0)),"")</f>
        <v>#N/A</v>
      </c>
      <c r="E1180" s="39" t="e">
        <f>IF(AND(E1179="",$H1180=$H1179),"",IF(VLOOKUP(H1180,Mal!$A$9:$B$431,2,0)='Sales Orders'!E1179,"",VLOOKUP($H1180,Mal!$A$9:$B$431,2,0)))</f>
        <v>#N/A</v>
      </c>
      <c r="F1180" s="39" t="e">
        <f>IF($E1180="",IF(INDEX(Mal!$C$9:$C$431,COUNTIF($E$108:$F1179,"")-COUNT($H$108:$H1179)+1,0)=F1179,"",INDEX(Mal!$C$9:$C$431,COUNTIF($E$108:$F1179,"")-COUNT($H$108:$H1179)+1,0)),"")</f>
        <v>#N/A</v>
      </c>
      <c r="G1180" s="39" t="e">
        <f t="shared" si="67"/>
        <v>#N/A</v>
      </c>
      <c r="H1180" s="39">
        <f>IF(COUNTIF(Mal!$A$9:$A$431,'Sales Orders'!H1179)+COUNTIFS(Mal!$A$9:$A$431,H1179,Mal!$B$9:$B$431,"&lt;&gt;")+COUNTIFS(Mal!$A$9:$A$431,H1179,Mal!$C$9:$C$431,"&lt;&gt;")=COUNTIF('Sales Orders'!$H$108:H1179,'Sales Orders'!H1179),'Sales Orders'!H1179+1,'Sales Orders'!H1179)</f>
        <v>2</v>
      </c>
      <c r="I1180" s="39" t="e">
        <f>IF(E1180="","",IF(Mal!$C$5="","",Mal!$C$5))</f>
        <v>#N/A</v>
      </c>
      <c r="J1180" s="39" t="e">
        <f>IF(AND(J1179="",$H1180=$H1179),"",IF(VLOOKUP($H1180,Mal!$A$9:$H$431,7,0)='Sales Orders'!J1179,"",VLOOKUP($H1180,Mal!$A$9:$H$431,7,0)))</f>
        <v>#N/A</v>
      </c>
      <c r="K1180" s="39" t="e">
        <f>IF(AND(K1179="",$H1180=$H1179),"",IF(VLOOKUP($H1180,Mal!$A$9:$H$431,8,0)='Sales Orders'!K1179,"",VLOOKUP($H1180,Mal!$A$9:$H$431,8,0)))</f>
        <v>#N/A</v>
      </c>
      <c r="L1180" s="39" t="e">
        <f>IF(E1180="","",IF(Mal!$C$6="","",Mal!$C$6))</f>
        <v>#N/A</v>
      </c>
      <c r="M1180" s="39" t="e">
        <f>IF($E1180="",IF(INDEX(Mal!K$9:K$431,COUNTIF($E$108:$F1179,"")-COUNT($H$108:$H1179)+1,0)=M1179,"",INDEX(Mal!K$9:K$431,COUNTIF($E$108:$F1179,"")-COUNT($H$108:$H1179)+1,0)),"")</f>
        <v>#N/A</v>
      </c>
      <c r="N1180" s="39" t="e">
        <f>IF($E1180="",IF(INDEX(Mal!L$9:L$431,COUNTIF($E$108:$F1179,"")-COUNT($H$108:$H1179)+1,0)=N1179,"",INDEX(Mal!L$9:L$431,COUNTIF($E$108:$F1179,"")-COUNT($H$108:$H1179)+1,0)),"")</f>
        <v>#N/A</v>
      </c>
      <c r="O1180" s="39" t="e">
        <f>IF($E1180="",IF(INDEX(Mal!M$9:M$431,COUNTIF($E$108:$F1179,"")-COUNT($H$108:$H1179)+1,0)=O1179,"",INDEX(Mal!M$9:M$431,COUNTIF($E$108:$F1179,"")-COUNT($H$108:$H1179)+1,0)),"")</f>
        <v>#N/A</v>
      </c>
      <c r="P1180" s="39" t="e">
        <f>IF($E1180="",IF(INDEX(Mal!N$9:N$431,COUNTIF($E$108:$F1179,"")-COUNT($H$108:$H1179)+1,0)=P1179,"",INDEX(Mal!N$9:N$431,COUNTIF($E$108:$F1179,"")-COUNT($H$108:$H1179)+1,0)),"")</f>
        <v>#N/A</v>
      </c>
      <c r="Q1180" s="39" t="e">
        <f>IF($E1180="",IF(INDEX(Mal!O$9:O$431,COUNTIF($E$108:$F1179,"")-COUNT($H$108:$H1179)+1,0)=Q1179,"",INDEX(Mal!O$9:O$431,COUNTIF($E$108:$F1179,"")-COUNT($H$108:$H1179)+1,0)),"")</f>
        <v>#N/A</v>
      </c>
      <c r="R1180" s="39" t="e">
        <f>IF($E1180="",IF(INDEX(Mal!P$9:P$431,COUNTIF($E$108:$F1179,"")-COUNT($H$108:$H1179)+1,0)=R1179,"",INDEX(Mal!P$9:P$431,COUNTIF($E$108:$F1179,"")-COUNT($H$108:$H1179)+1,0)),"")</f>
        <v>#N/A</v>
      </c>
      <c r="S1180" s="39" t="e">
        <f>IF($E1180="",IF(INDEX(Mal!Q$9:Q$431,COUNTIF($E$108:$F1179,"")-COUNT($H$108:$H1179)+1,0)=S1179,"",INDEX(Mal!Q$9:Q$431,COUNTIF($E$108:$F1179,"")-COUNT($H$108:$H1179)+1,0)),"")</f>
        <v>#N/A</v>
      </c>
      <c r="T1180" s="39" t="e">
        <f>IF($E1180="",IF(INDEX(Mal!R$9:R$431,COUNTIF($E$108:$F1179,"")-COUNT($H$108:$H1179)+1,0)=T1179,"",INDEX(Mal!R$9:R$431,COUNTIF($E$108:$F1179,"")-COUNT($H$108:$H1179)+1,0)),"")</f>
        <v>#N/A</v>
      </c>
      <c r="U1180" s="39" t="e">
        <f>IF($E1180="",IF(INDEX(Mal!S$9:S$431,COUNTIF($E$108:$F1179,"")-COUNT($H$108:$H1179)+1,0)=U1179,"",INDEX(Mal!S$9:S$431,COUNTIF($E$108:$F1179,"")-COUNT($H$108:$H1179)+1,0)),"")</f>
        <v>#N/A</v>
      </c>
      <c r="V1180" s="39" t="e">
        <f t="shared" si="64"/>
        <v>#N/A</v>
      </c>
      <c r="W1180" s="39" t="e">
        <f>IF(IF(AND(E1180="",F1180=""),INDEX(Mal!I$9:I$431,(COUNT($H$108:$H1180)-COUNTIF($V$108:$V1180,"")),0),"")="","",IF(AND(E1180="",F1180=""),INDEX(Mal!I$9:I$431,(COUNT($H$108:$H1180)-COUNTIF($V$108:$V1180,"")),0),""))</f>
        <v>#N/A</v>
      </c>
      <c r="X1180" s="39" t="e">
        <f>IF($E1180="",IF(INDEX(Mal!J$9:J$431,COUNTIF($E$108:$F1179,"")-COUNT($H$108:$H1179)+1,0)=X1179,"",INDEX(Mal!J$9:J$431,COUNTIF($E$108:$F1179,"")-COUNT($H$108:$H1179)+1,0)),"")</f>
        <v>#N/A</v>
      </c>
      <c r="Y1180" s="39" t="e">
        <f>IF(AND(Y1179="",$H1180=$H1179),"",IF(VLOOKUP($H1180,Mal!$A$9:$T$431,20,0)='Sales Orders'!Y1179,"",VLOOKUP($H1180,Mal!$A$9:$T$431,20,0)))</f>
        <v>#N/A</v>
      </c>
      <c r="Z1180" s="39" t="e">
        <f t="shared" si="65"/>
        <v>#N/A</v>
      </c>
    </row>
    <row r="1181" spans="1:26">
      <c r="A1181" t="str">
        <f>IFERROR(IF(VLOOKUP(H1181,Mal!$A$9:$A$431,1,0),"","END"),"END")</f>
        <v>END</v>
      </c>
      <c r="B1181" s="39" t="e">
        <f>IF($E1181="",IF(INDEX(Mal!$D$9:$D$431,COUNTIF($E$108:$F1180,"")-COUNT($H$108:$H1180)+1,0)=B1180,"",INDEX(Mal!$D$9:$D$431,COUNTIF($E$108:$F1180,"")-COUNT($H$108:$H1180)+1,0)),"")</f>
        <v>#N/A</v>
      </c>
      <c r="C1181" s="39" t="e">
        <f t="shared" si="66"/>
        <v>#N/A</v>
      </c>
      <c r="D1181" s="39" t="e">
        <f>IF($E1181="",IF(INDEX(Mal!$F$9:$F$431,COUNTIF($E$108:$F1180,"")-COUNT($H$108:$H1180)+1,0)=D1180,"",INDEX(Mal!$F$9:$F$431,COUNTIF($E$108:$F1180,"")-COUNT($H$108:$H1180)+1,0)),"")</f>
        <v>#N/A</v>
      </c>
      <c r="E1181" s="39" t="e">
        <f>IF(AND(E1180="",$H1181=$H1180),"",IF(VLOOKUP(H1181,Mal!$A$9:$B$431,2,0)='Sales Orders'!E1180,"",VLOOKUP($H1181,Mal!$A$9:$B$431,2,0)))</f>
        <v>#N/A</v>
      </c>
      <c r="F1181" s="39" t="e">
        <f>IF($E1181="",IF(INDEX(Mal!$C$9:$C$431,COUNTIF($E$108:$F1180,"")-COUNT($H$108:$H1180)+1,0)=F1180,"",INDEX(Mal!$C$9:$C$431,COUNTIF($E$108:$F1180,"")-COUNT($H$108:$H1180)+1,0)),"")</f>
        <v>#N/A</v>
      </c>
      <c r="G1181" s="39" t="e">
        <f t="shared" si="67"/>
        <v>#N/A</v>
      </c>
      <c r="H1181" s="39">
        <f>IF(COUNTIF(Mal!$A$9:$A$431,'Sales Orders'!H1180)+COUNTIFS(Mal!$A$9:$A$431,H1180,Mal!$B$9:$B$431,"&lt;&gt;")+COUNTIFS(Mal!$A$9:$A$431,H1180,Mal!$C$9:$C$431,"&lt;&gt;")=COUNTIF('Sales Orders'!$H$108:H1180,'Sales Orders'!H1180),'Sales Orders'!H1180+1,'Sales Orders'!H1180)</f>
        <v>2</v>
      </c>
      <c r="I1181" s="39" t="e">
        <f>IF(E1181="","",IF(Mal!$C$5="","",Mal!$C$5))</f>
        <v>#N/A</v>
      </c>
      <c r="J1181" s="39" t="e">
        <f>IF(AND(J1180="",$H1181=$H1180),"",IF(VLOOKUP($H1181,Mal!$A$9:$H$431,7,0)='Sales Orders'!J1180,"",VLOOKUP($H1181,Mal!$A$9:$H$431,7,0)))</f>
        <v>#N/A</v>
      </c>
      <c r="K1181" s="39" t="e">
        <f>IF(AND(K1180="",$H1181=$H1180),"",IF(VLOOKUP($H1181,Mal!$A$9:$H$431,8,0)='Sales Orders'!K1180,"",VLOOKUP($H1181,Mal!$A$9:$H$431,8,0)))</f>
        <v>#N/A</v>
      </c>
      <c r="L1181" s="39" t="e">
        <f>IF(E1181="","",IF(Mal!$C$6="","",Mal!$C$6))</f>
        <v>#N/A</v>
      </c>
      <c r="M1181" s="39" t="e">
        <f>IF($E1181="",IF(INDEX(Mal!K$9:K$431,COUNTIF($E$108:$F1180,"")-COUNT($H$108:$H1180)+1,0)=M1180,"",INDEX(Mal!K$9:K$431,COUNTIF($E$108:$F1180,"")-COUNT($H$108:$H1180)+1,0)),"")</f>
        <v>#N/A</v>
      </c>
      <c r="N1181" s="39" t="e">
        <f>IF($E1181="",IF(INDEX(Mal!L$9:L$431,COUNTIF($E$108:$F1180,"")-COUNT($H$108:$H1180)+1,0)=N1180,"",INDEX(Mal!L$9:L$431,COUNTIF($E$108:$F1180,"")-COUNT($H$108:$H1180)+1,0)),"")</f>
        <v>#N/A</v>
      </c>
      <c r="O1181" s="39" t="e">
        <f>IF($E1181="",IF(INDEX(Mal!M$9:M$431,COUNTIF($E$108:$F1180,"")-COUNT($H$108:$H1180)+1,0)=O1180,"",INDEX(Mal!M$9:M$431,COUNTIF($E$108:$F1180,"")-COUNT($H$108:$H1180)+1,0)),"")</f>
        <v>#N/A</v>
      </c>
      <c r="P1181" s="39" t="e">
        <f>IF($E1181="",IF(INDEX(Mal!N$9:N$431,COUNTIF($E$108:$F1180,"")-COUNT($H$108:$H1180)+1,0)=P1180,"",INDEX(Mal!N$9:N$431,COUNTIF($E$108:$F1180,"")-COUNT($H$108:$H1180)+1,0)),"")</f>
        <v>#N/A</v>
      </c>
      <c r="Q1181" s="39" t="e">
        <f>IF($E1181="",IF(INDEX(Mal!O$9:O$431,COUNTIF($E$108:$F1180,"")-COUNT($H$108:$H1180)+1,0)=Q1180,"",INDEX(Mal!O$9:O$431,COUNTIF($E$108:$F1180,"")-COUNT($H$108:$H1180)+1,0)),"")</f>
        <v>#N/A</v>
      </c>
      <c r="R1181" s="39" t="e">
        <f>IF($E1181="",IF(INDEX(Mal!P$9:P$431,COUNTIF($E$108:$F1180,"")-COUNT($H$108:$H1180)+1,0)=R1180,"",INDEX(Mal!P$9:P$431,COUNTIF($E$108:$F1180,"")-COUNT($H$108:$H1180)+1,0)),"")</f>
        <v>#N/A</v>
      </c>
      <c r="S1181" s="39" t="e">
        <f>IF($E1181="",IF(INDEX(Mal!Q$9:Q$431,COUNTIF($E$108:$F1180,"")-COUNT($H$108:$H1180)+1,0)=S1180,"",INDEX(Mal!Q$9:Q$431,COUNTIF($E$108:$F1180,"")-COUNT($H$108:$H1180)+1,0)),"")</f>
        <v>#N/A</v>
      </c>
      <c r="T1181" s="39" t="e">
        <f>IF($E1181="",IF(INDEX(Mal!R$9:R$431,COUNTIF($E$108:$F1180,"")-COUNT($H$108:$H1180)+1,0)=T1180,"",INDEX(Mal!R$9:R$431,COUNTIF($E$108:$F1180,"")-COUNT($H$108:$H1180)+1,0)),"")</f>
        <v>#N/A</v>
      </c>
      <c r="U1181" s="39" t="e">
        <f>IF($E1181="",IF(INDEX(Mal!S$9:S$431,COUNTIF($E$108:$F1180,"")-COUNT($H$108:$H1180)+1,0)=U1180,"",INDEX(Mal!S$9:S$431,COUNTIF($E$108:$F1180,"")-COUNT($H$108:$H1180)+1,0)),"")</f>
        <v>#N/A</v>
      </c>
      <c r="V1181" s="39" t="e">
        <f t="shared" si="64"/>
        <v>#N/A</v>
      </c>
      <c r="W1181" s="39" t="e">
        <f>IF(IF(AND(E1181="",F1181=""),INDEX(Mal!I$9:I$431,(COUNT($H$108:$H1181)-COUNTIF($V$108:$V1181,"")),0),"")="","",IF(AND(E1181="",F1181=""),INDEX(Mal!I$9:I$431,(COUNT($H$108:$H1181)-COUNTIF($V$108:$V1181,"")),0),""))</f>
        <v>#N/A</v>
      </c>
      <c r="X1181" s="39" t="e">
        <f>IF($E1181="",IF(INDEX(Mal!J$9:J$431,COUNTIF($E$108:$F1180,"")-COUNT($H$108:$H1180)+1,0)=X1180,"",INDEX(Mal!J$9:J$431,COUNTIF($E$108:$F1180,"")-COUNT($H$108:$H1180)+1,0)),"")</f>
        <v>#N/A</v>
      </c>
      <c r="Y1181" s="39" t="e">
        <f>IF(AND(Y1180="",$H1181=$H1180),"",IF(VLOOKUP($H1181,Mal!$A$9:$T$431,20,0)='Sales Orders'!Y1180,"",VLOOKUP($H1181,Mal!$A$9:$T$431,20,0)))</f>
        <v>#N/A</v>
      </c>
      <c r="Z1181" s="39" t="e">
        <f t="shared" si="65"/>
        <v>#N/A</v>
      </c>
    </row>
    <row r="1182" spans="1:26">
      <c r="A1182" t="str">
        <f>IFERROR(IF(VLOOKUP(H1182,Mal!$A$9:$A$431,1,0),"","END"),"END")</f>
        <v>END</v>
      </c>
      <c r="B1182" s="39" t="e">
        <f>IF($E1182="",IF(INDEX(Mal!$D$9:$D$431,COUNTIF($E$108:$F1181,"")-COUNT($H$108:$H1181)+1,0)=B1181,"",INDEX(Mal!$D$9:$D$431,COUNTIF($E$108:$F1181,"")-COUNT($H$108:$H1181)+1,0)),"")</f>
        <v>#N/A</v>
      </c>
      <c r="C1182" s="39" t="e">
        <f t="shared" si="66"/>
        <v>#N/A</v>
      </c>
      <c r="D1182" s="39" t="e">
        <f>IF($E1182="",IF(INDEX(Mal!$F$9:$F$431,COUNTIF($E$108:$F1181,"")-COUNT($H$108:$H1181)+1,0)=D1181,"",INDEX(Mal!$F$9:$F$431,COUNTIF($E$108:$F1181,"")-COUNT($H$108:$H1181)+1,0)),"")</f>
        <v>#N/A</v>
      </c>
      <c r="E1182" s="39" t="e">
        <f>IF(AND(E1181="",$H1182=$H1181),"",IF(VLOOKUP(H1182,Mal!$A$9:$B$431,2,0)='Sales Orders'!E1181,"",VLOOKUP($H1182,Mal!$A$9:$B$431,2,0)))</f>
        <v>#N/A</v>
      </c>
      <c r="F1182" s="39" t="e">
        <f>IF($E1182="",IF(INDEX(Mal!$C$9:$C$431,COUNTIF($E$108:$F1181,"")-COUNT($H$108:$H1181)+1,0)=F1181,"",INDEX(Mal!$C$9:$C$431,COUNTIF($E$108:$F1181,"")-COUNT($H$108:$H1181)+1,0)),"")</f>
        <v>#N/A</v>
      </c>
      <c r="G1182" s="39" t="e">
        <f t="shared" si="67"/>
        <v>#N/A</v>
      </c>
      <c r="H1182" s="39">
        <f>IF(COUNTIF(Mal!$A$9:$A$431,'Sales Orders'!H1181)+COUNTIFS(Mal!$A$9:$A$431,H1181,Mal!$B$9:$B$431,"&lt;&gt;")+COUNTIFS(Mal!$A$9:$A$431,H1181,Mal!$C$9:$C$431,"&lt;&gt;")=COUNTIF('Sales Orders'!$H$108:H1181,'Sales Orders'!H1181),'Sales Orders'!H1181+1,'Sales Orders'!H1181)</f>
        <v>2</v>
      </c>
      <c r="I1182" s="39" t="e">
        <f>IF(E1182="","",IF(Mal!$C$5="","",Mal!$C$5))</f>
        <v>#N/A</v>
      </c>
      <c r="J1182" s="39" t="e">
        <f>IF(AND(J1181="",$H1182=$H1181),"",IF(VLOOKUP($H1182,Mal!$A$9:$H$431,7,0)='Sales Orders'!J1181,"",VLOOKUP($H1182,Mal!$A$9:$H$431,7,0)))</f>
        <v>#N/A</v>
      </c>
      <c r="K1182" s="39" t="e">
        <f>IF(AND(K1181="",$H1182=$H1181),"",IF(VLOOKUP($H1182,Mal!$A$9:$H$431,8,0)='Sales Orders'!K1181,"",VLOOKUP($H1182,Mal!$A$9:$H$431,8,0)))</f>
        <v>#N/A</v>
      </c>
      <c r="L1182" s="39" t="e">
        <f>IF(E1182="","",IF(Mal!$C$6="","",Mal!$C$6))</f>
        <v>#N/A</v>
      </c>
      <c r="M1182" s="39" t="e">
        <f>IF($E1182="",IF(INDEX(Mal!K$9:K$431,COUNTIF($E$108:$F1181,"")-COUNT($H$108:$H1181)+1,0)=M1181,"",INDEX(Mal!K$9:K$431,COUNTIF($E$108:$F1181,"")-COUNT($H$108:$H1181)+1,0)),"")</f>
        <v>#N/A</v>
      </c>
      <c r="N1182" s="39" t="e">
        <f>IF($E1182="",IF(INDEX(Mal!L$9:L$431,COUNTIF($E$108:$F1181,"")-COUNT($H$108:$H1181)+1,0)=N1181,"",INDEX(Mal!L$9:L$431,COUNTIF($E$108:$F1181,"")-COUNT($H$108:$H1181)+1,0)),"")</f>
        <v>#N/A</v>
      </c>
      <c r="O1182" s="39" t="e">
        <f>IF($E1182="",IF(INDEX(Mal!M$9:M$431,COUNTIF($E$108:$F1181,"")-COUNT($H$108:$H1181)+1,0)=O1181,"",INDEX(Mal!M$9:M$431,COUNTIF($E$108:$F1181,"")-COUNT($H$108:$H1181)+1,0)),"")</f>
        <v>#N/A</v>
      </c>
      <c r="P1182" s="39" t="e">
        <f>IF($E1182="",IF(INDEX(Mal!N$9:N$431,COUNTIF($E$108:$F1181,"")-COUNT($H$108:$H1181)+1,0)=P1181,"",INDEX(Mal!N$9:N$431,COUNTIF($E$108:$F1181,"")-COUNT($H$108:$H1181)+1,0)),"")</f>
        <v>#N/A</v>
      </c>
      <c r="Q1182" s="39" t="e">
        <f>IF($E1182="",IF(INDEX(Mal!O$9:O$431,COUNTIF($E$108:$F1181,"")-COUNT($H$108:$H1181)+1,0)=Q1181,"",INDEX(Mal!O$9:O$431,COUNTIF($E$108:$F1181,"")-COUNT($H$108:$H1181)+1,0)),"")</f>
        <v>#N/A</v>
      </c>
      <c r="R1182" s="39" t="e">
        <f>IF($E1182="",IF(INDEX(Mal!P$9:P$431,COUNTIF($E$108:$F1181,"")-COUNT($H$108:$H1181)+1,0)=R1181,"",INDEX(Mal!P$9:P$431,COUNTIF($E$108:$F1181,"")-COUNT($H$108:$H1181)+1,0)),"")</f>
        <v>#N/A</v>
      </c>
      <c r="S1182" s="39" t="e">
        <f>IF($E1182="",IF(INDEX(Mal!Q$9:Q$431,COUNTIF($E$108:$F1181,"")-COUNT($H$108:$H1181)+1,0)=S1181,"",INDEX(Mal!Q$9:Q$431,COUNTIF($E$108:$F1181,"")-COUNT($H$108:$H1181)+1,0)),"")</f>
        <v>#N/A</v>
      </c>
      <c r="T1182" s="39" t="e">
        <f>IF($E1182="",IF(INDEX(Mal!R$9:R$431,COUNTIF($E$108:$F1181,"")-COUNT($H$108:$H1181)+1,0)=T1181,"",INDEX(Mal!R$9:R$431,COUNTIF($E$108:$F1181,"")-COUNT($H$108:$H1181)+1,0)),"")</f>
        <v>#N/A</v>
      </c>
      <c r="U1182" s="39" t="e">
        <f>IF($E1182="",IF(INDEX(Mal!S$9:S$431,COUNTIF($E$108:$F1181,"")-COUNT($H$108:$H1181)+1,0)=U1181,"",INDEX(Mal!S$9:S$431,COUNTIF($E$108:$F1181,"")-COUNT($H$108:$H1181)+1,0)),"")</f>
        <v>#N/A</v>
      </c>
      <c r="V1182" s="39" t="e">
        <f t="shared" si="64"/>
        <v>#N/A</v>
      </c>
      <c r="W1182" s="39" t="e">
        <f>IF(IF(AND(E1182="",F1182=""),INDEX(Mal!I$9:I$431,(COUNT($H$108:$H1182)-COUNTIF($V$108:$V1182,"")),0),"")="","",IF(AND(E1182="",F1182=""),INDEX(Mal!I$9:I$431,(COUNT($H$108:$H1182)-COUNTIF($V$108:$V1182,"")),0),""))</f>
        <v>#N/A</v>
      </c>
      <c r="X1182" s="39" t="e">
        <f>IF($E1182="",IF(INDEX(Mal!J$9:J$431,COUNTIF($E$108:$F1181,"")-COUNT($H$108:$H1181)+1,0)=X1181,"",INDEX(Mal!J$9:J$431,COUNTIF($E$108:$F1181,"")-COUNT($H$108:$H1181)+1,0)),"")</f>
        <v>#N/A</v>
      </c>
      <c r="Y1182" s="39" t="e">
        <f>IF(AND(Y1181="",$H1182=$H1181),"",IF(VLOOKUP($H1182,Mal!$A$9:$T$431,20,0)='Sales Orders'!Y1181,"",VLOOKUP($H1182,Mal!$A$9:$T$431,20,0)))</f>
        <v>#N/A</v>
      </c>
      <c r="Z1182" s="39" t="e">
        <f t="shared" si="65"/>
        <v>#N/A</v>
      </c>
    </row>
    <row r="1183" spans="1:26">
      <c r="A1183" t="str">
        <f>IFERROR(IF(VLOOKUP(H1183,Mal!$A$9:$A$431,1,0),"","END"),"END")</f>
        <v>END</v>
      </c>
      <c r="B1183" s="39" t="e">
        <f>IF($E1183="",IF(INDEX(Mal!$D$9:$D$431,COUNTIF($E$108:$F1182,"")-COUNT($H$108:$H1182)+1,0)=B1182,"",INDEX(Mal!$D$9:$D$431,COUNTIF($E$108:$F1182,"")-COUNT($H$108:$H1182)+1,0)),"")</f>
        <v>#N/A</v>
      </c>
      <c r="C1183" s="39" t="e">
        <f t="shared" si="66"/>
        <v>#N/A</v>
      </c>
      <c r="D1183" s="39" t="e">
        <f>IF($E1183="",IF(INDEX(Mal!$F$9:$F$431,COUNTIF($E$108:$F1182,"")-COUNT($H$108:$H1182)+1,0)=D1182,"",INDEX(Mal!$F$9:$F$431,COUNTIF($E$108:$F1182,"")-COUNT($H$108:$H1182)+1,0)),"")</f>
        <v>#N/A</v>
      </c>
      <c r="E1183" s="39" t="e">
        <f>IF(AND(E1182="",$H1183=$H1182),"",IF(VLOOKUP(H1183,Mal!$A$9:$B$431,2,0)='Sales Orders'!E1182,"",VLOOKUP($H1183,Mal!$A$9:$B$431,2,0)))</f>
        <v>#N/A</v>
      </c>
      <c r="F1183" s="39" t="e">
        <f>IF($E1183="",IF(INDEX(Mal!$C$9:$C$431,COUNTIF($E$108:$F1182,"")-COUNT($H$108:$H1182)+1,0)=F1182,"",INDEX(Mal!$C$9:$C$431,COUNTIF($E$108:$F1182,"")-COUNT($H$108:$H1182)+1,0)),"")</f>
        <v>#N/A</v>
      </c>
      <c r="G1183" s="39" t="e">
        <f t="shared" si="67"/>
        <v>#N/A</v>
      </c>
      <c r="H1183" s="39">
        <f>IF(COUNTIF(Mal!$A$9:$A$431,'Sales Orders'!H1182)+COUNTIFS(Mal!$A$9:$A$431,H1182,Mal!$B$9:$B$431,"&lt;&gt;")+COUNTIFS(Mal!$A$9:$A$431,H1182,Mal!$C$9:$C$431,"&lt;&gt;")=COUNTIF('Sales Orders'!$H$108:H1182,'Sales Orders'!H1182),'Sales Orders'!H1182+1,'Sales Orders'!H1182)</f>
        <v>2</v>
      </c>
      <c r="I1183" s="39" t="e">
        <f>IF(E1183="","",IF(Mal!$C$5="","",Mal!$C$5))</f>
        <v>#N/A</v>
      </c>
      <c r="J1183" s="39" t="e">
        <f>IF(AND(J1182="",$H1183=$H1182),"",IF(VLOOKUP($H1183,Mal!$A$9:$H$431,7,0)='Sales Orders'!J1182,"",VLOOKUP($H1183,Mal!$A$9:$H$431,7,0)))</f>
        <v>#N/A</v>
      </c>
      <c r="K1183" s="39" t="e">
        <f>IF(AND(K1182="",$H1183=$H1182),"",IF(VLOOKUP($H1183,Mal!$A$9:$H$431,8,0)='Sales Orders'!K1182,"",VLOOKUP($H1183,Mal!$A$9:$H$431,8,0)))</f>
        <v>#N/A</v>
      </c>
      <c r="L1183" s="39" t="e">
        <f>IF(E1183="","",IF(Mal!$C$6="","",Mal!$C$6))</f>
        <v>#N/A</v>
      </c>
      <c r="M1183" s="39" t="e">
        <f>IF($E1183="",IF(INDEX(Mal!K$9:K$431,COUNTIF($E$108:$F1182,"")-COUNT($H$108:$H1182)+1,0)=M1182,"",INDEX(Mal!K$9:K$431,COUNTIF($E$108:$F1182,"")-COUNT($H$108:$H1182)+1,0)),"")</f>
        <v>#N/A</v>
      </c>
      <c r="N1183" s="39" t="e">
        <f>IF($E1183="",IF(INDEX(Mal!L$9:L$431,COUNTIF($E$108:$F1182,"")-COUNT($H$108:$H1182)+1,0)=N1182,"",INDEX(Mal!L$9:L$431,COUNTIF($E$108:$F1182,"")-COUNT($H$108:$H1182)+1,0)),"")</f>
        <v>#N/A</v>
      </c>
      <c r="O1183" s="39" t="e">
        <f>IF($E1183="",IF(INDEX(Mal!M$9:M$431,COUNTIF($E$108:$F1182,"")-COUNT($H$108:$H1182)+1,0)=O1182,"",INDEX(Mal!M$9:M$431,COUNTIF($E$108:$F1182,"")-COUNT($H$108:$H1182)+1,0)),"")</f>
        <v>#N/A</v>
      </c>
      <c r="P1183" s="39" t="e">
        <f>IF($E1183="",IF(INDEX(Mal!N$9:N$431,COUNTIF($E$108:$F1182,"")-COUNT($H$108:$H1182)+1,0)=P1182,"",INDEX(Mal!N$9:N$431,COUNTIF($E$108:$F1182,"")-COUNT($H$108:$H1182)+1,0)),"")</f>
        <v>#N/A</v>
      </c>
      <c r="Q1183" s="39" t="e">
        <f>IF($E1183="",IF(INDEX(Mal!O$9:O$431,COUNTIF($E$108:$F1182,"")-COUNT($H$108:$H1182)+1,0)=Q1182,"",INDEX(Mal!O$9:O$431,COUNTIF($E$108:$F1182,"")-COUNT($H$108:$H1182)+1,0)),"")</f>
        <v>#N/A</v>
      </c>
      <c r="R1183" s="39" t="e">
        <f>IF($E1183="",IF(INDEX(Mal!P$9:P$431,COUNTIF($E$108:$F1182,"")-COUNT($H$108:$H1182)+1,0)=R1182,"",INDEX(Mal!P$9:P$431,COUNTIF($E$108:$F1182,"")-COUNT($H$108:$H1182)+1,0)),"")</f>
        <v>#N/A</v>
      </c>
      <c r="S1183" s="39" t="e">
        <f>IF($E1183="",IF(INDEX(Mal!Q$9:Q$431,COUNTIF($E$108:$F1182,"")-COUNT($H$108:$H1182)+1,0)=S1182,"",INDEX(Mal!Q$9:Q$431,COUNTIF($E$108:$F1182,"")-COUNT($H$108:$H1182)+1,0)),"")</f>
        <v>#N/A</v>
      </c>
      <c r="T1183" s="39" t="e">
        <f>IF($E1183="",IF(INDEX(Mal!R$9:R$431,COUNTIF($E$108:$F1182,"")-COUNT($H$108:$H1182)+1,0)=T1182,"",INDEX(Mal!R$9:R$431,COUNTIF($E$108:$F1182,"")-COUNT($H$108:$H1182)+1,0)),"")</f>
        <v>#N/A</v>
      </c>
      <c r="U1183" s="39" t="e">
        <f>IF($E1183="",IF(INDEX(Mal!S$9:S$431,COUNTIF($E$108:$F1182,"")-COUNT($H$108:$H1182)+1,0)=U1182,"",INDEX(Mal!S$9:S$431,COUNTIF($E$108:$F1182,"")-COUNT($H$108:$H1182)+1,0)),"")</f>
        <v>#N/A</v>
      </c>
      <c r="V1183" s="39" t="e">
        <f t="shared" si="64"/>
        <v>#N/A</v>
      </c>
      <c r="W1183" s="39" t="e">
        <f>IF(IF(AND(E1183="",F1183=""),INDEX(Mal!I$9:I$431,(COUNT($H$108:$H1183)-COUNTIF($V$108:$V1183,"")),0),"")="","",IF(AND(E1183="",F1183=""),INDEX(Mal!I$9:I$431,(COUNT($H$108:$H1183)-COUNTIF($V$108:$V1183,"")),0),""))</f>
        <v>#N/A</v>
      </c>
      <c r="X1183" s="39" t="e">
        <f>IF($E1183="",IF(INDEX(Mal!J$9:J$431,COUNTIF($E$108:$F1182,"")-COUNT($H$108:$H1182)+1,0)=X1182,"",INDEX(Mal!J$9:J$431,COUNTIF($E$108:$F1182,"")-COUNT($H$108:$H1182)+1,0)),"")</f>
        <v>#N/A</v>
      </c>
      <c r="Y1183" s="39" t="e">
        <f>IF(AND(Y1182="",$H1183=$H1182),"",IF(VLOOKUP($H1183,Mal!$A$9:$T$431,20,0)='Sales Orders'!Y1182,"",VLOOKUP($H1183,Mal!$A$9:$T$431,20,0)))</f>
        <v>#N/A</v>
      </c>
      <c r="Z1183" s="39" t="e">
        <f t="shared" si="65"/>
        <v>#N/A</v>
      </c>
    </row>
    <row r="1184" spans="1:26">
      <c r="A1184" t="str">
        <f>IFERROR(IF(VLOOKUP(H1184,Mal!$A$9:$A$431,1,0),"","END"),"END")</f>
        <v>END</v>
      </c>
      <c r="B1184" s="39" t="e">
        <f>IF($E1184="",IF(INDEX(Mal!$D$9:$D$431,COUNTIF($E$108:$F1183,"")-COUNT($H$108:$H1183)+1,0)=B1183,"",INDEX(Mal!$D$9:$D$431,COUNTIF($E$108:$F1183,"")-COUNT($H$108:$H1183)+1,0)),"")</f>
        <v>#N/A</v>
      </c>
      <c r="C1184" s="39" t="e">
        <f t="shared" si="66"/>
        <v>#N/A</v>
      </c>
      <c r="D1184" s="39" t="e">
        <f>IF($E1184="",IF(INDEX(Mal!$F$9:$F$431,COUNTIF($E$108:$F1183,"")-COUNT($H$108:$H1183)+1,0)=D1183,"",INDEX(Mal!$F$9:$F$431,COUNTIF($E$108:$F1183,"")-COUNT($H$108:$H1183)+1,0)),"")</f>
        <v>#N/A</v>
      </c>
      <c r="E1184" s="39" t="e">
        <f>IF(AND(E1183="",$H1184=$H1183),"",IF(VLOOKUP(H1184,Mal!$A$9:$B$431,2,0)='Sales Orders'!E1183,"",VLOOKUP($H1184,Mal!$A$9:$B$431,2,0)))</f>
        <v>#N/A</v>
      </c>
      <c r="F1184" s="39" t="e">
        <f>IF($E1184="",IF(INDEX(Mal!$C$9:$C$431,COUNTIF($E$108:$F1183,"")-COUNT($H$108:$H1183)+1,0)=F1183,"",INDEX(Mal!$C$9:$C$431,COUNTIF($E$108:$F1183,"")-COUNT($H$108:$H1183)+1,0)),"")</f>
        <v>#N/A</v>
      </c>
      <c r="G1184" s="39" t="e">
        <f t="shared" si="67"/>
        <v>#N/A</v>
      </c>
      <c r="H1184" s="39">
        <f>IF(COUNTIF(Mal!$A$9:$A$431,'Sales Orders'!H1183)+COUNTIFS(Mal!$A$9:$A$431,H1183,Mal!$B$9:$B$431,"&lt;&gt;")+COUNTIFS(Mal!$A$9:$A$431,H1183,Mal!$C$9:$C$431,"&lt;&gt;")=COUNTIF('Sales Orders'!$H$108:H1183,'Sales Orders'!H1183),'Sales Orders'!H1183+1,'Sales Orders'!H1183)</f>
        <v>2</v>
      </c>
      <c r="I1184" s="39" t="e">
        <f>IF(E1184="","",IF(Mal!$C$5="","",Mal!$C$5))</f>
        <v>#N/A</v>
      </c>
      <c r="J1184" s="39" t="e">
        <f>IF(AND(J1183="",$H1184=$H1183),"",IF(VLOOKUP($H1184,Mal!$A$9:$H$431,7,0)='Sales Orders'!J1183,"",VLOOKUP($H1184,Mal!$A$9:$H$431,7,0)))</f>
        <v>#N/A</v>
      </c>
      <c r="K1184" s="39" t="e">
        <f>IF(AND(K1183="",$H1184=$H1183),"",IF(VLOOKUP($H1184,Mal!$A$9:$H$431,8,0)='Sales Orders'!K1183,"",VLOOKUP($H1184,Mal!$A$9:$H$431,8,0)))</f>
        <v>#N/A</v>
      </c>
      <c r="L1184" s="39" t="e">
        <f>IF(E1184="","",IF(Mal!$C$6="","",Mal!$C$6))</f>
        <v>#N/A</v>
      </c>
      <c r="M1184" s="39" t="e">
        <f>IF($E1184="",IF(INDEX(Mal!K$9:K$431,COUNTIF($E$108:$F1183,"")-COUNT($H$108:$H1183)+1,0)=M1183,"",INDEX(Mal!K$9:K$431,COUNTIF($E$108:$F1183,"")-COUNT($H$108:$H1183)+1,0)),"")</f>
        <v>#N/A</v>
      </c>
      <c r="N1184" s="39" t="e">
        <f>IF($E1184="",IF(INDEX(Mal!L$9:L$431,COUNTIF($E$108:$F1183,"")-COUNT($H$108:$H1183)+1,0)=N1183,"",INDEX(Mal!L$9:L$431,COUNTIF($E$108:$F1183,"")-COUNT($H$108:$H1183)+1,0)),"")</f>
        <v>#N/A</v>
      </c>
      <c r="O1184" s="39" t="e">
        <f>IF($E1184="",IF(INDEX(Mal!M$9:M$431,COUNTIF($E$108:$F1183,"")-COUNT($H$108:$H1183)+1,0)=O1183,"",INDEX(Mal!M$9:M$431,COUNTIF($E$108:$F1183,"")-COUNT($H$108:$H1183)+1,0)),"")</f>
        <v>#N/A</v>
      </c>
      <c r="P1184" s="39" t="e">
        <f>IF($E1184="",IF(INDEX(Mal!N$9:N$431,COUNTIF($E$108:$F1183,"")-COUNT($H$108:$H1183)+1,0)=P1183,"",INDEX(Mal!N$9:N$431,COUNTIF($E$108:$F1183,"")-COUNT($H$108:$H1183)+1,0)),"")</f>
        <v>#N/A</v>
      </c>
      <c r="Q1184" s="39" t="e">
        <f>IF($E1184="",IF(INDEX(Mal!O$9:O$431,COUNTIF($E$108:$F1183,"")-COUNT($H$108:$H1183)+1,0)=Q1183,"",INDEX(Mal!O$9:O$431,COUNTIF($E$108:$F1183,"")-COUNT($H$108:$H1183)+1,0)),"")</f>
        <v>#N/A</v>
      </c>
      <c r="R1184" s="39" t="e">
        <f>IF($E1184="",IF(INDEX(Mal!P$9:P$431,COUNTIF($E$108:$F1183,"")-COUNT($H$108:$H1183)+1,0)=R1183,"",INDEX(Mal!P$9:P$431,COUNTIF($E$108:$F1183,"")-COUNT($H$108:$H1183)+1,0)),"")</f>
        <v>#N/A</v>
      </c>
      <c r="S1184" s="39" t="e">
        <f>IF($E1184="",IF(INDEX(Mal!Q$9:Q$431,COUNTIF($E$108:$F1183,"")-COUNT($H$108:$H1183)+1,0)=S1183,"",INDEX(Mal!Q$9:Q$431,COUNTIF($E$108:$F1183,"")-COUNT($H$108:$H1183)+1,0)),"")</f>
        <v>#N/A</v>
      </c>
      <c r="T1184" s="39" t="e">
        <f>IF($E1184="",IF(INDEX(Mal!R$9:R$431,COUNTIF($E$108:$F1183,"")-COUNT($H$108:$H1183)+1,0)=T1183,"",INDEX(Mal!R$9:R$431,COUNTIF($E$108:$F1183,"")-COUNT($H$108:$H1183)+1,0)),"")</f>
        <v>#N/A</v>
      </c>
      <c r="U1184" s="39" t="e">
        <f>IF($E1184="",IF(INDEX(Mal!S$9:S$431,COUNTIF($E$108:$F1183,"")-COUNT($H$108:$H1183)+1,0)=U1183,"",INDEX(Mal!S$9:S$431,COUNTIF($E$108:$F1183,"")-COUNT($H$108:$H1183)+1,0)),"")</f>
        <v>#N/A</v>
      </c>
      <c r="V1184" s="39" t="e">
        <f t="shared" si="64"/>
        <v>#N/A</v>
      </c>
      <c r="W1184" s="39" t="e">
        <f>IF(IF(AND(E1184="",F1184=""),INDEX(Mal!I$9:I$431,(COUNT($H$108:$H1184)-COUNTIF($V$108:$V1184,"")),0),"")="","",IF(AND(E1184="",F1184=""),INDEX(Mal!I$9:I$431,(COUNT($H$108:$H1184)-COUNTIF($V$108:$V1184,"")),0),""))</f>
        <v>#N/A</v>
      </c>
      <c r="X1184" s="39" t="e">
        <f>IF($E1184="",IF(INDEX(Mal!J$9:J$431,COUNTIF($E$108:$F1183,"")-COUNT($H$108:$H1183)+1,0)=X1183,"",INDEX(Mal!J$9:J$431,COUNTIF($E$108:$F1183,"")-COUNT($H$108:$H1183)+1,0)),"")</f>
        <v>#N/A</v>
      </c>
      <c r="Y1184" s="39" t="e">
        <f>IF(AND(Y1183="",$H1184=$H1183),"",IF(VLOOKUP($H1184,Mal!$A$9:$T$431,20,0)='Sales Orders'!Y1183,"",VLOOKUP($H1184,Mal!$A$9:$T$431,20,0)))</f>
        <v>#N/A</v>
      </c>
      <c r="Z1184" s="39" t="e">
        <f t="shared" si="65"/>
        <v>#N/A</v>
      </c>
    </row>
    <row r="1185" spans="1:26">
      <c r="A1185" t="str">
        <f>IFERROR(IF(VLOOKUP(H1185,Mal!$A$9:$A$431,1,0),"","END"),"END")</f>
        <v>END</v>
      </c>
      <c r="B1185" s="39" t="e">
        <f>IF($E1185="",IF(INDEX(Mal!$D$9:$D$431,COUNTIF($E$108:$F1184,"")-COUNT($H$108:$H1184)+1,0)=B1184,"",INDEX(Mal!$D$9:$D$431,COUNTIF($E$108:$F1184,"")-COUNT($H$108:$H1184)+1,0)),"")</f>
        <v>#N/A</v>
      </c>
      <c r="C1185" s="39" t="e">
        <f t="shared" si="66"/>
        <v>#N/A</v>
      </c>
      <c r="D1185" s="39" t="e">
        <f>IF($E1185="",IF(INDEX(Mal!$F$9:$F$431,COUNTIF($E$108:$F1184,"")-COUNT($H$108:$H1184)+1,0)=D1184,"",INDEX(Mal!$F$9:$F$431,COUNTIF($E$108:$F1184,"")-COUNT($H$108:$H1184)+1,0)),"")</f>
        <v>#N/A</v>
      </c>
      <c r="E1185" s="39" t="e">
        <f>IF(AND(E1184="",$H1185=$H1184),"",IF(VLOOKUP(H1185,Mal!$A$9:$B$431,2,0)='Sales Orders'!E1184,"",VLOOKUP($H1185,Mal!$A$9:$B$431,2,0)))</f>
        <v>#N/A</v>
      </c>
      <c r="F1185" s="39" t="e">
        <f>IF($E1185="",IF(INDEX(Mal!$C$9:$C$431,COUNTIF($E$108:$F1184,"")-COUNT($H$108:$H1184)+1,0)=F1184,"",INDEX(Mal!$C$9:$C$431,COUNTIF($E$108:$F1184,"")-COUNT($H$108:$H1184)+1,0)),"")</f>
        <v>#N/A</v>
      </c>
      <c r="G1185" s="39" t="e">
        <f t="shared" si="67"/>
        <v>#N/A</v>
      </c>
      <c r="H1185" s="39">
        <f>IF(COUNTIF(Mal!$A$9:$A$431,'Sales Orders'!H1184)+COUNTIFS(Mal!$A$9:$A$431,H1184,Mal!$B$9:$B$431,"&lt;&gt;")+COUNTIFS(Mal!$A$9:$A$431,H1184,Mal!$C$9:$C$431,"&lt;&gt;")=COUNTIF('Sales Orders'!$H$108:H1184,'Sales Orders'!H1184),'Sales Orders'!H1184+1,'Sales Orders'!H1184)</f>
        <v>2</v>
      </c>
      <c r="I1185" s="39" t="e">
        <f>IF(E1185="","",IF(Mal!$C$5="","",Mal!$C$5))</f>
        <v>#N/A</v>
      </c>
      <c r="J1185" s="39" t="e">
        <f>IF(AND(J1184="",$H1185=$H1184),"",IF(VLOOKUP($H1185,Mal!$A$9:$H$431,7,0)='Sales Orders'!J1184,"",VLOOKUP($H1185,Mal!$A$9:$H$431,7,0)))</f>
        <v>#N/A</v>
      </c>
      <c r="K1185" s="39" t="e">
        <f>IF(AND(K1184="",$H1185=$H1184),"",IF(VLOOKUP($H1185,Mal!$A$9:$H$431,8,0)='Sales Orders'!K1184,"",VLOOKUP($H1185,Mal!$A$9:$H$431,8,0)))</f>
        <v>#N/A</v>
      </c>
      <c r="L1185" s="39" t="e">
        <f>IF(E1185="","",IF(Mal!$C$6="","",Mal!$C$6))</f>
        <v>#N/A</v>
      </c>
      <c r="M1185" s="39" t="e">
        <f>IF($E1185="",IF(INDEX(Mal!K$9:K$431,COUNTIF($E$108:$F1184,"")-COUNT($H$108:$H1184)+1,0)=M1184,"",INDEX(Mal!K$9:K$431,COUNTIF($E$108:$F1184,"")-COUNT($H$108:$H1184)+1,0)),"")</f>
        <v>#N/A</v>
      </c>
      <c r="N1185" s="39" t="e">
        <f>IF($E1185="",IF(INDEX(Mal!L$9:L$431,COUNTIF($E$108:$F1184,"")-COUNT($H$108:$H1184)+1,0)=N1184,"",INDEX(Mal!L$9:L$431,COUNTIF($E$108:$F1184,"")-COUNT($H$108:$H1184)+1,0)),"")</f>
        <v>#N/A</v>
      </c>
      <c r="O1185" s="39" t="e">
        <f>IF($E1185="",IF(INDEX(Mal!M$9:M$431,COUNTIF($E$108:$F1184,"")-COUNT($H$108:$H1184)+1,0)=O1184,"",INDEX(Mal!M$9:M$431,COUNTIF($E$108:$F1184,"")-COUNT($H$108:$H1184)+1,0)),"")</f>
        <v>#N/A</v>
      </c>
      <c r="P1185" s="39" t="e">
        <f>IF($E1185="",IF(INDEX(Mal!N$9:N$431,COUNTIF($E$108:$F1184,"")-COUNT($H$108:$H1184)+1,0)=P1184,"",INDEX(Mal!N$9:N$431,COUNTIF($E$108:$F1184,"")-COUNT($H$108:$H1184)+1,0)),"")</f>
        <v>#N/A</v>
      </c>
      <c r="Q1185" s="39" t="e">
        <f>IF($E1185="",IF(INDEX(Mal!O$9:O$431,COUNTIF($E$108:$F1184,"")-COUNT($H$108:$H1184)+1,0)=Q1184,"",INDEX(Mal!O$9:O$431,COUNTIF($E$108:$F1184,"")-COUNT($H$108:$H1184)+1,0)),"")</f>
        <v>#N/A</v>
      </c>
      <c r="R1185" s="39" t="e">
        <f>IF($E1185="",IF(INDEX(Mal!P$9:P$431,COUNTIF($E$108:$F1184,"")-COUNT($H$108:$H1184)+1,0)=R1184,"",INDEX(Mal!P$9:P$431,COUNTIF($E$108:$F1184,"")-COUNT($H$108:$H1184)+1,0)),"")</f>
        <v>#N/A</v>
      </c>
      <c r="S1185" s="39" t="e">
        <f>IF($E1185="",IF(INDEX(Mal!Q$9:Q$431,COUNTIF($E$108:$F1184,"")-COUNT($H$108:$H1184)+1,0)=S1184,"",INDEX(Mal!Q$9:Q$431,COUNTIF($E$108:$F1184,"")-COUNT($H$108:$H1184)+1,0)),"")</f>
        <v>#N/A</v>
      </c>
      <c r="T1185" s="39" t="e">
        <f>IF($E1185="",IF(INDEX(Mal!R$9:R$431,COUNTIF($E$108:$F1184,"")-COUNT($H$108:$H1184)+1,0)=T1184,"",INDEX(Mal!R$9:R$431,COUNTIF($E$108:$F1184,"")-COUNT($H$108:$H1184)+1,0)),"")</f>
        <v>#N/A</v>
      </c>
      <c r="U1185" s="39" t="e">
        <f>IF($E1185="",IF(INDEX(Mal!S$9:S$431,COUNTIF($E$108:$F1184,"")-COUNT($H$108:$H1184)+1,0)=U1184,"",INDEX(Mal!S$9:S$431,COUNTIF($E$108:$F1184,"")-COUNT($H$108:$H1184)+1,0)),"")</f>
        <v>#N/A</v>
      </c>
      <c r="V1185" s="39" t="e">
        <f t="shared" si="64"/>
        <v>#N/A</v>
      </c>
      <c r="W1185" s="39" t="e">
        <f>IF(IF(AND(E1185="",F1185=""),INDEX(Mal!I$9:I$431,(COUNT($H$108:$H1185)-COUNTIF($V$108:$V1185,"")),0),"")="","",IF(AND(E1185="",F1185=""),INDEX(Mal!I$9:I$431,(COUNT($H$108:$H1185)-COUNTIF($V$108:$V1185,"")),0),""))</f>
        <v>#N/A</v>
      </c>
      <c r="X1185" s="39" t="e">
        <f>IF($E1185="",IF(INDEX(Mal!J$9:J$431,COUNTIF($E$108:$F1184,"")-COUNT($H$108:$H1184)+1,0)=X1184,"",INDEX(Mal!J$9:J$431,COUNTIF($E$108:$F1184,"")-COUNT($H$108:$H1184)+1,0)),"")</f>
        <v>#N/A</v>
      </c>
      <c r="Y1185" s="39" t="e">
        <f>IF(AND(Y1184="",$H1185=$H1184),"",IF(VLOOKUP($H1185,Mal!$A$9:$T$431,20,0)='Sales Orders'!Y1184,"",VLOOKUP($H1185,Mal!$A$9:$T$431,20,0)))</f>
        <v>#N/A</v>
      </c>
      <c r="Z1185" s="39" t="e">
        <f t="shared" si="65"/>
        <v>#N/A</v>
      </c>
    </row>
    <row r="1186" spans="1:26">
      <c r="A1186" t="str">
        <f>IFERROR(IF(VLOOKUP(H1186,Mal!$A$9:$A$431,1,0),"","END"),"END")</f>
        <v>END</v>
      </c>
      <c r="B1186" s="39" t="e">
        <f>IF($E1186="",IF(INDEX(Mal!$D$9:$D$431,COUNTIF($E$108:$F1185,"")-COUNT($H$108:$H1185)+1,0)=B1185,"",INDEX(Mal!$D$9:$D$431,COUNTIF($E$108:$F1185,"")-COUNT($H$108:$H1185)+1,0)),"")</f>
        <v>#N/A</v>
      </c>
      <c r="C1186" s="39" t="e">
        <f t="shared" si="66"/>
        <v>#N/A</v>
      </c>
      <c r="D1186" s="39" t="e">
        <f>IF($E1186="",IF(INDEX(Mal!$F$9:$F$431,COUNTIF($E$108:$F1185,"")-COUNT($H$108:$H1185)+1,0)=D1185,"",INDEX(Mal!$F$9:$F$431,COUNTIF($E$108:$F1185,"")-COUNT($H$108:$H1185)+1,0)),"")</f>
        <v>#N/A</v>
      </c>
      <c r="E1186" s="39" t="e">
        <f>IF(AND(E1185="",$H1186=$H1185),"",IF(VLOOKUP(H1186,Mal!$A$9:$B$431,2,0)='Sales Orders'!E1185,"",VLOOKUP($H1186,Mal!$A$9:$B$431,2,0)))</f>
        <v>#N/A</v>
      </c>
      <c r="F1186" s="39" t="e">
        <f>IF($E1186="",IF(INDEX(Mal!$C$9:$C$431,COUNTIF($E$108:$F1185,"")-COUNT($H$108:$H1185)+1,0)=F1185,"",INDEX(Mal!$C$9:$C$431,COUNTIF($E$108:$F1185,"")-COUNT($H$108:$H1185)+1,0)),"")</f>
        <v>#N/A</v>
      </c>
      <c r="G1186" s="39" t="e">
        <f t="shared" si="67"/>
        <v>#N/A</v>
      </c>
      <c r="H1186" s="39">
        <f>IF(COUNTIF(Mal!$A$9:$A$431,'Sales Orders'!H1185)+COUNTIFS(Mal!$A$9:$A$431,H1185,Mal!$B$9:$B$431,"&lt;&gt;")+COUNTIFS(Mal!$A$9:$A$431,H1185,Mal!$C$9:$C$431,"&lt;&gt;")=COUNTIF('Sales Orders'!$H$108:H1185,'Sales Orders'!H1185),'Sales Orders'!H1185+1,'Sales Orders'!H1185)</f>
        <v>2</v>
      </c>
      <c r="I1186" s="39" t="e">
        <f>IF(E1186="","",IF(Mal!$C$5="","",Mal!$C$5))</f>
        <v>#N/A</v>
      </c>
      <c r="J1186" s="39" t="e">
        <f>IF(AND(J1185="",$H1186=$H1185),"",IF(VLOOKUP($H1186,Mal!$A$9:$H$431,7,0)='Sales Orders'!J1185,"",VLOOKUP($H1186,Mal!$A$9:$H$431,7,0)))</f>
        <v>#N/A</v>
      </c>
      <c r="K1186" s="39" t="e">
        <f>IF(AND(K1185="",$H1186=$H1185),"",IF(VLOOKUP($H1186,Mal!$A$9:$H$431,8,0)='Sales Orders'!K1185,"",VLOOKUP($H1186,Mal!$A$9:$H$431,8,0)))</f>
        <v>#N/A</v>
      </c>
      <c r="L1186" s="39" t="e">
        <f>IF(E1186="","",IF(Mal!$C$6="","",Mal!$C$6))</f>
        <v>#N/A</v>
      </c>
      <c r="M1186" s="39" t="e">
        <f>IF($E1186="",IF(INDEX(Mal!K$9:K$431,COUNTIF($E$108:$F1185,"")-COUNT($H$108:$H1185)+1,0)=M1185,"",INDEX(Mal!K$9:K$431,COUNTIF($E$108:$F1185,"")-COUNT($H$108:$H1185)+1,0)),"")</f>
        <v>#N/A</v>
      </c>
      <c r="N1186" s="39" t="e">
        <f>IF($E1186="",IF(INDEX(Mal!L$9:L$431,COUNTIF($E$108:$F1185,"")-COUNT($H$108:$H1185)+1,0)=N1185,"",INDEX(Mal!L$9:L$431,COUNTIF($E$108:$F1185,"")-COUNT($H$108:$H1185)+1,0)),"")</f>
        <v>#N/A</v>
      </c>
      <c r="O1186" s="39" t="e">
        <f>IF($E1186="",IF(INDEX(Mal!M$9:M$431,COUNTIF($E$108:$F1185,"")-COUNT($H$108:$H1185)+1,0)=O1185,"",INDEX(Mal!M$9:M$431,COUNTIF($E$108:$F1185,"")-COUNT($H$108:$H1185)+1,0)),"")</f>
        <v>#N/A</v>
      </c>
      <c r="P1186" s="39" t="e">
        <f>IF($E1186="",IF(INDEX(Mal!N$9:N$431,COUNTIF($E$108:$F1185,"")-COUNT($H$108:$H1185)+1,0)=P1185,"",INDEX(Mal!N$9:N$431,COUNTIF($E$108:$F1185,"")-COUNT($H$108:$H1185)+1,0)),"")</f>
        <v>#N/A</v>
      </c>
      <c r="Q1186" s="39" t="e">
        <f>IF($E1186="",IF(INDEX(Mal!O$9:O$431,COUNTIF($E$108:$F1185,"")-COUNT($H$108:$H1185)+1,0)=Q1185,"",INDEX(Mal!O$9:O$431,COUNTIF($E$108:$F1185,"")-COUNT($H$108:$H1185)+1,0)),"")</f>
        <v>#N/A</v>
      </c>
      <c r="R1186" s="39" t="e">
        <f>IF($E1186="",IF(INDEX(Mal!P$9:P$431,COUNTIF($E$108:$F1185,"")-COUNT($H$108:$H1185)+1,0)=R1185,"",INDEX(Mal!P$9:P$431,COUNTIF($E$108:$F1185,"")-COUNT($H$108:$H1185)+1,0)),"")</f>
        <v>#N/A</v>
      </c>
      <c r="S1186" s="39" t="e">
        <f>IF($E1186="",IF(INDEX(Mal!Q$9:Q$431,COUNTIF($E$108:$F1185,"")-COUNT($H$108:$H1185)+1,0)=S1185,"",INDEX(Mal!Q$9:Q$431,COUNTIF($E$108:$F1185,"")-COUNT($H$108:$H1185)+1,0)),"")</f>
        <v>#N/A</v>
      </c>
      <c r="T1186" s="39" t="e">
        <f>IF($E1186="",IF(INDEX(Mal!R$9:R$431,COUNTIF($E$108:$F1185,"")-COUNT($H$108:$H1185)+1,0)=T1185,"",INDEX(Mal!R$9:R$431,COUNTIF($E$108:$F1185,"")-COUNT($H$108:$H1185)+1,0)),"")</f>
        <v>#N/A</v>
      </c>
      <c r="U1186" s="39" t="e">
        <f>IF($E1186="",IF(INDEX(Mal!S$9:S$431,COUNTIF($E$108:$F1185,"")-COUNT($H$108:$H1185)+1,0)=U1185,"",INDEX(Mal!S$9:S$431,COUNTIF($E$108:$F1185,"")-COUNT($H$108:$H1185)+1,0)),"")</f>
        <v>#N/A</v>
      </c>
      <c r="V1186" s="39" t="e">
        <f t="shared" si="64"/>
        <v>#N/A</v>
      </c>
      <c r="W1186" s="39" t="e">
        <f>IF(IF(AND(E1186="",F1186=""),INDEX(Mal!I$9:I$431,(COUNT($H$108:$H1186)-COUNTIF($V$108:$V1186,"")),0),"")="","",IF(AND(E1186="",F1186=""),INDEX(Mal!I$9:I$431,(COUNT($H$108:$H1186)-COUNTIF($V$108:$V1186,"")),0),""))</f>
        <v>#N/A</v>
      </c>
      <c r="X1186" s="39" t="e">
        <f>IF($E1186="",IF(INDEX(Mal!J$9:J$431,COUNTIF($E$108:$F1185,"")-COUNT($H$108:$H1185)+1,0)=X1185,"",INDEX(Mal!J$9:J$431,COUNTIF($E$108:$F1185,"")-COUNT($H$108:$H1185)+1,0)),"")</f>
        <v>#N/A</v>
      </c>
      <c r="Y1186" s="39" t="e">
        <f>IF(AND(Y1185="",$H1186=$H1185),"",IF(VLOOKUP($H1186,Mal!$A$9:$T$431,20,0)='Sales Orders'!Y1185,"",VLOOKUP($H1186,Mal!$A$9:$T$431,20,0)))</f>
        <v>#N/A</v>
      </c>
      <c r="Z1186" s="39" t="e">
        <f t="shared" si="65"/>
        <v>#N/A</v>
      </c>
    </row>
    <row r="1187" spans="1:26">
      <c r="A1187" t="str">
        <f>IFERROR(IF(VLOOKUP(H1187,Mal!$A$9:$A$431,1,0),"","END"),"END")</f>
        <v>END</v>
      </c>
      <c r="B1187" s="39" t="e">
        <f>IF($E1187="",IF(INDEX(Mal!$D$9:$D$431,COUNTIF($E$108:$F1186,"")-COUNT($H$108:$H1186)+1,0)=B1186,"",INDEX(Mal!$D$9:$D$431,COUNTIF($E$108:$F1186,"")-COUNT($H$108:$H1186)+1,0)),"")</f>
        <v>#N/A</v>
      </c>
      <c r="C1187" s="39" t="e">
        <f t="shared" si="66"/>
        <v>#N/A</v>
      </c>
      <c r="D1187" s="39" t="e">
        <f>IF($E1187="",IF(INDEX(Mal!$F$9:$F$431,COUNTIF($E$108:$F1186,"")-COUNT($H$108:$H1186)+1,0)=D1186,"",INDEX(Mal!$F$9:$F$431,COUNTIF($E$108:$F1186,"")-COUNT($H$108:$H1186)+1,0)),"")</f>
        <v>#N/A</v>
      </c>
      <c r="E1187" s="39" t="e">
        <f>IF(AND(E1186="",$H1187=$H1186),"",IF(VLOOKUP(H1187,Mal!$A$9:$B$431,2,0)='Sales Orders'!E1186,"",VLOOKUP($H1187,Mal!$A$9:$B$431,2,0)))</f>
        <v>#N/A</v>
      </c>
      <c r="F1187" s="39" t="e">
        <f>IF($E1187="",IF(INDEX(Mal!$C$9:$C$431,COUNTIF($E$108:$F1186,"")-COUNT($H$108:$H1186)+1,0)=F1186,"",INDEX(Mal!$C$9:$C$431,COUNTIF($E$108:$F1186,"")-COUNT($H$108:$H1186)+1,0)),"")</f>
        <v>#N/A</v>
      </c>
      <c r="G1187" s="39" t="e">
        <f t="shared" si="67"/>
        <v>#N/A</v>
      </c>
      <c r="H1187" s="39">
        <f>IF(COUNTIF(Mal!$A$9:$A$431,'Sales Orders'!H1186)+COUNTIFS(Mal!$A$9:$A$431,H1186,Mal!$B$9:$B$431,"&lt;&gt;")+COUNTIFS(Mal!$A$9:$A$431,H1186,Mal!$C$9:$C$431,"&lt;&gt;")=COUNTIF('Sales Orders'!$H$108:H1186,'Sales Orders'!H1186),'Sales Orders'!H1186+1,'Sales Orders'!H1186)</f>
        <v>2</v>
      </c>
      <c r="I1187" s="39" t="e">
        <f>IF(E1187="","",IF(Mal!$C$5="","",Mal!$C$5))</f>
        <v>#N/A</v>
      </c>
      <c r="J1187" s="39" t="e">
        <f>IF(AND(J1186="",$H1187=$H1186),"",IF(VLOOKUP($H1187,Mal!$A$9:$H$431,7,0)='Sales Orders'!J1186,"",VLOOKUP($H1187,Mal!$A$9:$H$431,7,0)))</f>
        <v>#N/A</v>
      </c>
      <c r="K1187" s="39" t="e">
        <f>IF(AND(K1186="",$H1187=$H1186),"",IF(VLOOKUP($H1187,Mal!$A$9:$H$431,8,0)='Sales Orders'!K1186,"",VLOOKUP($H1187,Mal!$A$9:$H$431,8,0)))</f>
        <v>#N/A</v>
      </c>
      <c r="L1187" s="39" t="e">
        <f>IF(E1187="","",IF(Mal!$C$6="","",Mal!$C$6))</f>
        <v>#N/A</v>
      </c>
      <c r="M1187" s="39" t="e">
        <f>IF($E1187="",IF(INDEX(Mal!K$9:K$431,COUNTIF($E$108:$F1186,"")-COUNT($H$108:$H1186)+1,0)=M1186,"",INDEX(Mal!K$9:K$431,COUNTIF($E$108:$F1186,"")-COUNT($H$108:$H1186)+1,0)),"")</f>
        <v>#N/A</v>
      </c>
      <c r="N1187" s="39" t="e">
        <f>IF($E1187="",IF(INDEX(Mal!L$9:L$431,COUNTIF($E$108:$F1186,"")-COUNT($H$108:$H1186)+1,0)=N1186,"",INDEX(Mal!L$9:L$431,COUNTIF($E$108:$F1186,"")-COUNT($H$108:$H1186)+1,0)),"")</f>
        <v>#N/A</v>
      </c>
      <c r="O1187" s="39" t="e">
        <f>IF($E1187="",IF(INDEX(Mal!M$9:M$431,COUNTIF($E$108:$F1186,"")-COUNT($H$108:$H1186)+1,0)=O1186,"",INDEX(Mal!M$9:M$431,COUNTIF($E$108:$F1186,"")-COUNT($H$108:$H1186)+1,0)),"")</f>
        <v>#N/A</v>
      </c>
      <c r="P1187" s="39" t="e">
        <f>IF($E1187="",IF(INDEX(Mal!N$9:N$431,COUNTIF($E$108:$F1186,"")-COUNT($H$108:$H1186)+1,0)=P1186,"",INDEX(Mal!N$9:N$431,COUNTIF($E$108:$F1186,"")-COUNT($H$108:$H1186)+1,0)),"")</f>
        <v>#N/A</v>
      </c>
      <c r="Q1187" s="39" t="e">
        <f>IF($E1187="",IF(INDEX(Mal!O$9:O$431,COUNTIF($E$108:$F1186,"")-COUNT($H$108:$H1186)+1,0)=Q1186,"",INDEX(Mal!O$9:O$431,COUNTIF($E$108:$F1186,"")-COUNT($H$108:$H1186)+1,0)),"")</f>
        <v>#N/A</v>
      </c>
      <c r="R1187" s="39" t="e">
        <f>IF($E1187="",IF(INDEX(Mal!P$9:P$431,COUNTIF($E$108:$F1186,"")-COUNT($H$108:$H1186)+1,0)=R1186,"",INDEX(Mal!P$9:P$431,COUNTIF($E$108:$F1186,"")-COUNT($H$108:$H1186)+1,0)),"")</f>
        <v>#N/A</v>
      </c>
      <c r="S1187" s="39" t="e">
        <f>IF($E1187="",IF(INDEX(Mal!Q$9:Q$431,COUNTIF($E$108:$F1186,"")-COUNT($H$108:$H1186)+1,0)=S1186,"",INDEX(Mal!Q$9:Q$431,COUNTIF($E$108:$F1186,"")-COUNT($H$108:$H1186)+1,0)),"")</f>
        <v>#N/A</v>
      </c>
      <c r="T1187" s="39" t="e">
        <f>IF($E1187="",IF(INDEX(Mal!R$9:R$431,COUNTIF($E$108:$F1186,"")-COUNT($H$108:$H1186)+1,0)=T1186,"",INDEX(Mal!R$9:R$431,COUNTIF($E$108:$F1186,"")-COUNT($H$108:$H1186)+1,0)),"")</f>
        <v>#N/A</v>
      </c>
      <c r="U1187" s="39" t="e">
        <f>IF($E1187="",IF(INDEX(Mal!S$9:S$431,COUNTIF($E$108:$F1186,"")-COUNT($H$108:$H1186)+1,0)=U1186,"",INDEX(Mal!S$9:S$431,COUNTIF($E$108:$F1186,"")-COUNT($H$108:$H1186)+1,0)),"")</f>
        <v>#N/A</v>
      </c>
      <c r="V1187" s="39" t="e">
        <f t="shared" si="64"/>
        <v>#N/A</v>
      </c>
      <c r="W1187" s="39" t="e">
        <f>IF(IF(AND(E1187="",F1187=""),INDEX(Mal!I$9:I$431,(COUNT($H$108:$H1187)-COUNTIF($V$108:$V1187,"")),0),"")="","",IF(AND(E1187="",F1187=""),INDEX(Mal!I$9:I$431,(COUNT($H$108:$H1187)-COUNTIF($V$108:$V1187,"")),0),""))</f>
        <v>#N/A</v>
      </c>
      <c r="X1187" s="39" t="e">
        <f>IF($E1187="",IF(INDEX(Mal!J$9:J$431,COUNTIF($E$108:$F1186,"")-COUNT($H$108:$H1186)+1,0)=X1186,"",INDEX(Mal!J$9:J$431,COUNTIF($E$108:$F1186,"")-COUNT($H$108:$H1186)+1,0)),"")</f>
        <v>#N/A</v>
      </c>
      <c r="Y1187" s="39" t="e">
        <f>IF(AND(Y1186="",$H1187=$H1186),"",IF(VLOOKUP($H1187,Mal!$A$9:$T$431,20,0)='Sales Orders'!Y1186,"",VLOOKUP($H1187,Mal!$A$9:$T$431,20,0)))</f>
        <v>#N/A</v>
      </c>
      <c r="Z1187" s="39" t="e">
        <f t="shared" si="65"/>
        <v>#N/A</v>
      </c>
    </row>
    <row r="1188" spans="1:26">
      <c r="A1188" t="str">
        <f>IFERROR(IF(VLOOKUP(H1188,Mal!$A$9:$A$431,1,0),"","END"),"END")</f>
        <v>END</v>
      </c>
      <c r="B1188" s="39" t="e">
        <f>IF($E1188="",IF(INDEX(Mal!$D$9:$D$431,COUNTIF($E$108:$F1187,"")-COUNT($H$108:$H1187)+1,0)=B1187,"",INDEX(Mal!$D$9:$D$431,COUNTIF($E$108:$F1187,"")-COUNT($H$108:$H1187)+1,0)),"")</f>
        <v>#N/A</v>
      </c>
      <c r="C1188" s="39" t="e">
        <f t="shared" si="66"/>
        <v>#N/A</v>
      </c>
      <c r="D1188" s="39" t="e">
        <f>IF($E1188="",IF(INDEX(Mal!$F$9:$F$431,COUNTIF($E$108:$F1187,"")-COUNT($H$108:$H1187)+1,0)=D1187,"",INDEX(Mal!$F$9:$F$431,COUNTIF($E$108:$F1187,"")-COUNT($H$108:$H1187)+1,0)),"")</f>
        <v>#N/A</v>
      </c>
      <c r="E1188" s="39" t="e">
        <f>IF(AND(E1187="",$H1188=$H1187),"",IF(VLOOKUP(H1188,Mal!$A$9:$B$431,2,0)='Sales Orders'!E1187,"",VLOOKUP($H1188,Mal!$A$9:$B$431,2,0)))</f>
        <v>#N/A</v>
      </c>
      <c r="F1188" s="39" t="e">
        <f>IF($E1188="",IF(INDEX(Mal!$C$9:$C$431,COUNTIF($E$108:$F1187,"")-COUNT($H$108:$H1187)+1,0)=F1187,"",INDEX(Mal!$C$9:$C$431,COUNTIF($E$108:$F1187,"")-COUNT($H$108:$H1187)+1,0)),"")</f>
        <v>#N/A</v>
      </c>
      <c r="G1188" s="39" t="e">
        <f t="shared" si="67"/>
        <v>#N/A</v>
      </c>
      <c r="H1188" s="39">
        <f>IF(COUNTIF(Mal!$A$9:$A$431,'Sales Orders'!H1187)+COUNTIFS(Mal!$A$9:$A$431,H1187,Mal!$B$9:$B$431,"&lt;&gt;")+COUNTIFS(Mal!$A$9:$A$431,H1187,Mal!$C$9:$C$431,"&lt;&gt;")=COUNTIF('Sales Orders'!$H$108:H1187,'Sales Orders'!H1187),'Sales Orders'!H1187+1,'Sales Orders'!H1187)</f>
        <v>2</v>
      </c>
      <c r="I1188" s="39" t="e">
        <f>IF(E1188="","",IF(Mal!$C$5="","",Mal!$C$5))</f>
        <v>#N/A</v>
      </c>
      <c r="J1188" s="39" t="e">
        <f>IF(AND(J1187="",$H1188=$H1187),"",IF(VLOOKUP($H1188,Mal!$A$9:$H$431,7,0)='Sales Orders'!J1187,"",VLOOKUP($H1188,Mal!$A$9:$H$431,7,0)))</f>
        <v>#N/A</v>
      </c>
      <c r="K1188" s="39" t="e">
        <f>IF(AND(K1187="",$H1188=$H1187),"",IF(VLOOKUP($H1188,Mal!$A$9:$H$431,8,0)='Sales Orders'!K1187,"",VLOOKUP($H1188,Mal!$A$9:$H$431,8,0)))</f>
        <v>#N/A</v>
      </c>
      <c r="L1188" s="39" t="e">
        <f>IF(E1188="","",IF(Mal!$C$6="","",Mal!$C$6))</f>
        <v>#N/A</v>
      </c>
      <c r="M1188" s="39" t="e">
        <f>IF($E1188="",IF(INDEX(Mal!K$9:K$431,COUNTIF($E$108:$F1187,"")-COUNT($H$108:$H1187)+1,0)=M1187,"",INDEX(Mal!K$9:K$431,COUNTIF($E$108:$F1187,"")-COUNT($H$108:$H1187)+1,0)),"")</f>
        <v>#N/A</v>
      </c>
      <c r="N1188" s="39" t="e">
        <f>IF($E1188="",IF(INDEX(Mal!L$9:L$431,COUNTIF($E$108:$F1187,"")-COUNT($H$108:$H1187)+1,0)=N1187,"",INDEX(Mal!L$9:L$431,COUNTIF($E$108:$F1187,"")-COUNT($H$108:$H1187)+1,0)),"")</f>
        <v>#N/A</v>
      </c>
      <c r="O1188" s="39" t="e">
        <f>IF($E1188="",IF(INDEX(Mal!M$9:M$431,COUNTIF($E$108:$F1187,"")-COUNT($H$108:$H1187)+1,0)=O1187,"",INDEX(Mal!M$9:M$431,COUNTIF($E$108:$F1187,"")-COUNT($H$108:$H1187)+1,0)),"")</f>
        <v>#N/A</v>
      </c>
      <c r="P1188" s="39" t="e">
        <f>IF($E1188="",IF(INDEX(Mal!N$9:N$431,COUNTIF($E$108:$F1187,"")-COUNT($H$108:$H1187)+1,0)=P1187,"",INDEX(Mal!N$9:N$431,COUNTIF($E$108:$F1187,"")-COUNT($H$108:$H1187)+1,0)),"")</f>
        <v>#N/A</v>
      </c>
      <c r="Q1188" s="39" t="e">
        <f>IF($E1188="",IF(INDEX(Mal!O$9:O$431,COUNTIF($E$108:$F1187,"")-COUNT($H$108:$H1187)+1,0)=Q1187,"",INDEX(Mal!O$9:O$431,COUNTIF($E$108:$F1187,"")-COUNT($H$108:$H1187)+1,0)),"")</f>
        <v>#N/A</v>
      </c>
      <c r="R1188" s="39" t="e">
        <f>IF($E1188="",IF(INDEX(Mal!P$9:P$431,COUNTIF($E$108:$F1187,"")-COUNT($H$108:$H1187)+1,0)=R1187,"",INDEX(Mal!P$9:P$431,COUNTIF($E$108:$F1187,"")-COUNT($H$108:$H1187)+1,0)),"")</f>
        <v>#N/A</v>
      </c>
      <c r="S1188" s="39" t="e">
        <f>IF($E1188="",IF(INDEX(Mal!Q$9:Q$431,COUNTIF($E$108:$F1187,"")-COUNT($H$108:$H1187)+1,0)=S1187,"",INDEX(Mal!Q$9:Q$431,COUNTIF($E$108:$F1187,"")-COUNT($H$108:$H1187)+1,0)),"")</f>
        <v>#N/A</v>
      </c>
      <c r="T1188" s="39" t="e">
        <f>IF($E1188="",IF(INDEX(Mal!R$9:R$431,COUNTIF($E$108:$F1187,"")-COUNT($H$108:$H1187)+1,0)=T1187,"",INDEX(Mal!R$9:R$431,COUNTIF($E$108:$F1187,"")-COUNT($H$108:$H1187)+1,0)),"")</f>
        <v>#N/A</v>
      </c>
      <c r="U1188" s="39" t="e">
        <f>IF($E1188="",IF(INDEX(Mal!S$9:S$431,COUNTIF($E$108:$F1187,"")-COUNT($H$108:$H1187)+1,0)=U1187,"",INDEX(Mal!S$9:S$431,COUNTIF($E$108:$F1187,"")-COUNT($H$108:$H1187)+1,0)),"")</f>
        <v>#N/A</v>
      </c>
      <c r="V1188" s="39" t="e">
        <f t="shared" si="64"/>
        <v>#N/A</v>
      </c>
      <c r="W1188" s="39" t="e">
        <f>IF(IF(AND(E1188="",F1188=""),INDEX(Mal!I$9:I$431,(COUNT($H$108:$H1188)-COUNTIF($V$108:$V1188,"")),0),"")="","",IF(AND(E1188="",F1188=""),INDEX(Mal!I$9:I$431,(COUNT($H$108:$H1188)-COUNTIF($V$108:$V1188,"")),0),""))</f>
        <v>#N/A</v>
      </c>
      <c r="X1188" s="39" t="e">
        <f>IF($E1188="",IF(INDEX(Mal!J$9:J$431,COUNTIF($E$108:$F1187,"")-COUNT($H$108:$H1187)+1,0)=X1187,"",INDEX(Mal!J$9:J$431,COUNTIF($E$108:$F1187,"")-COUNT($H$108:$H1187)+1,0)),"")</f>
        <v>#N/A</v>
      </c>
      <c r="Y1188" s="39" t="e">
        <f>IF(AND(Y1187="",$H1188=$H1187),"",IF(VLOOKUP($H1188,Mal!$A$9:$T$431,20,0)='Sales Orders'!Y1187,"",VLOOKUP($H1188,Mal!$A$9:$T$431,20,0)))</f>
        <v>#N/A</v>
      </c>
      <c r="Z1188" s="39" t="e">
        <f t="shared" si="65"/>
        <v>#N/A</v>
      </c>
    </row>
    <row r="1189" spans="1:26">
      <c r="A1189" t="str">
        <f>IFERROR(IF(VLOOKUP(H1189,Mal!$A$9:$A$431,1,0),"","END"),"END")</f>
        <v>END</v>
      </c>
      <c r="B1189" s="39" t="e">
        <f>IF($E1189="",IF(INDEX(Mal!$D$9:$D$431,COUNTIF($E$108:$F1188,"")-COUNT($H$108:$H1188)+1,0)=B1188,"",INDEX(Mal!$D$9:$D$431,COUNTIF($E$108:$F1188,"")-COUNT($H$108:$H1188)+1,0)),"")</f>
        <v>#N/A</v>
      </c>
      <c r="C1189" s="39" t="e">
        <f t="shared" si="66"/>
        <v>#N/A</v>
      </c>
      <c r="D1189" s="39" t="e">
        <f>IF($E1189="",IF(INDEX(Mal!$F$9:$F$431,COUNTIF($E$108:$F1188,"")-COUNT($H$108:$H1188)+1,0)=D1188,"",INDEX(Mal!$F$9:$F$431,COUNTIF($E$108:$F1188,"")-COUNT($H$108:$H1188)+1,0)),"")</f>
        <v>#N/A</v>
      </c>
      <c r="E1189" s="39" t="e">
        <f>IF(AND(E1188="",$H1189=$H1188),"",IF(VLOOKUP(H1189,Mal!$A$9:$B$431,2,0)='Sales Orders'!E1188,"",VLOOKUP($H1189,Mal!$A$9:$B$431,2,0)))</f>
        <v>#N/A</v>
      </c>
      <c r="F1189" s="39" t="e">
        <f>IF($E1189="",IF(INDEX(Mal!$C$9:$C$431,COUNTIF($E$108:$F1188,"")-COUNT($H$108:$H1188)+1,0)=F1188,"",INDEX(Mal!$C$9:$C$431,COUNTIF($E$108:$F1188,"")-COUNT($H$108:$H1188)+1,0)),"")</f>
        <v>#N/A</v>
      </c>
      <c r="G1189" s="39" t="e">
        <f t="shared" si="67"/>
        <v>#N/A</v>
      </c>
      <c r="H1189" s="39">
        <f>IF(COUNTIF(Mal!$A$9:$A$431,'Sales Orders'!H1188)+COUNTIFS(Mal!$A$9:$A$431,H1188,Mal!$B$9:$B$431,"&lt;&gt;")+COUNTIFS(Mal!$A$9:$A$431,H1188,Mal!$C$9:$C$431,"&lt;&gt;")=COUNTIF('Sales Orders'!$H$108:H1188,'Sales Orders'!H1188),'Sales Orders'!H1188+1,'Sales Orders'!H1188)</f>
        <v>2</v>
      </c>
      <c r="I1189" s="39" t="e">
        <f>IF(E1189="","",IF(Mal!$C$5="","",Mal!$C$5))</f>
        <v>#N/A</v>
      </c>
      <c r="J1189" s="39" t="e">
        <f>IF(AND(J1188="",$H1189=$H1188),"",IF(VLOOKUP($H1189,Mal!$A$9:$H$431,7,0)='Sales Orders'!J1188,"",VLOOKUP($H1189,Mal!$A$9:$H$431,7,0)))</f>
        <v>#N/A</v>
      </c>
      <c r="K1189" s="39" t="e">
        <f>IF(AND(K1188="",$H1189=$H1188),"",IF(VLOOKUP($H1189,Mal!$A$9:$H$431,8,0)='Sales Orders'!K1188,"",VLOOKUP($H1189,Mal!$A$9:$H$431,8,0)))</f>
        <v>#N/A</v>
      </c>
      <c r="L1189" s="39" t="e">
        <f>IF(E1189="","",IF(Mal!$C$6="","",Mal!$C$6))</f>
        <v>#N/A</v>
      </c>
      <c r="M1189" s="39" t="e">
        <f>IF($E1189="",IF(INDEX(Mal!K$9:K$431,COUNTIF($E$108:$F1188,"")-COUNT($H$108:$H1188)+1,0)=M1188,"",INDEX(Mal!K$9:K$431,COUNTIF($E$108:$F1188,"")-COUNT($H$108:$H1188)+1,0)),"")</f>
        <v>#N/A</v>
      </c>
      <c r="N1189" s="39" t="e">
        <f>IF($E1189="",IF(INDEX(Mal!L$9:L$431,COUNTIF($E$108:$F1188,"")-COUNT($H$108:$H1188)+1,0)=N1188,"",INDEX(Mal!L$9:L$431,COUNTIF($E$108:$F1188,"")-COUNT($H$108:$H1188)+1,0)),"")</f>
        <v>#N/A</v>
      </c>
      <c r="O1189" s="39" t="e">
        <f>IF($E1189="",IF(INDEX(Mal!M$9:M$431,COUNTIF($E$108:$F1188,"")-COUNT($H$108:$H1188)+1,0)=O1188,"",INDEX(Mal!M$9:M$431,COUNTIF($E$108:$F1188,"")-COUNT($H$108:$H1188)+1,0)),"")</f>
        <v>#N/A</v>
      </c>
      <c r="P1189" s="39" t="e">
        <f>IF($E1189="",IF(INDEX(Mal!N$9:N$431,COUNTIF($E$108:$F1188,"")-COUNT($H$108:$H1188)+1,0)=P1188,"",INDEX(Mal!N$9:N$431,COUNTIF($E$108:$F1188,"")-COUNT($H$108:$H1188)+1,0)),"")</f>
        <v>#N/A</v>
      </c>
      <c r="Q1189" s="39" t="e">
        <f>IF($E1189="",IF(INDEX(Mal!O$9:O$431,COUNTIF($E$108:$F1188,"")-COUNT($H$108:$H1188)+1,0)=Q1188,"",INDEX(Mal!O$9:O$431,COUNTIF($E$108:$F1188,"")-COUNT($H$108:$H1188)+1,0)),"")</f>
        <v>#N/A</v>
      </c>
      <c r="R1189" s="39" t="e">
        <f>IF($E1189="",IF(INDEX(Mal!P$9:P$431,COUNTIF($E$108:$F1188,"")-COUNT($H$108:$H1188)+1,0)=R1188,"",INDEX(Mal!P$9:P$431,COUNTIF($E$108:$F1188,"")-COUNT($H$108:$H1188)+1,0)),"")</f>
        <v>#N/A</v>
      </c>
      <c r="S1189" s="39" t="e">
        <f>IF($E1189="",IF(INDEX(Mal!Q$9:Q$431,COUNTIF($E$108:$F1188,"")-COUNT($H$108:$H1188)+1,0)=S1188,"",INDEX(Mal!Q$9:Q$431,COUNTIF($E$108:$F1188,"")-COUNT($H$108:$H1188)+1,0)),"")</f>
        <v>#N/A</v>
      </c>
      <c r="T1189" s="39" t="e">
        <f>IF($E1189="",IF(INDEX(Mal!R$9:R$431,COUNTIF($E$108:$F1188,"")-COUNT($H$108:$H1188)+1,0)=T1188,"",INDEX(Mal!R$9:R$431,COUNTIF($E$108:$F1188,"")-COUNT($H$108:$H1188)+1,0)),"")</f>
        <v>#N/A</v>
      </c>
      <c r="U1189" s="39" t="e">
        <f>IF($E1189="",IF(INDEX(Mal!S$9:S$431,COUNTIF($E$108:$F1188,"")-COUNT($H$108:$H1188)+1,0)=U1188,"",INDEX(Mal!S$9:S$431,COUNTIF($E$108:$F1188,"")-COUNT($H$108:$H1188)+1,0)),"")</f>
        <v>#N/A</v>
      </c>
      <c r="V1189" s="39" t="e">
        <f t="shared" si="64"/>
        <v>#N/A</v>
      </c>
      <c r="W1189" s="39" t="e">
        <f>IF(IF(AND(E1189="",F1189=""),INDEX(Mal!I$9:I$431,(COUNT($H$108:$H1189)-COUNTIF($V$108:$V1189,"")),0),"")="","",IF(AND(E1189="",F1189=""),INDEX(Mal!I$9:I$431,(COUNT($H$108:$H1189)-COUNTIF($V$108:$V1189,"")),0),""))</f>
        <v>#N/A</v>
      </c>
      <c r="X1189" s="39" t="e">
        <f>IF($E1189="",IF(INDEX(Mal!J$9:J$431,COUNTIF($E$108:$F1188,"")-COUNT($H$108:$H1188)+1,0)=X1188,"",INDEX(Mal!J$9:J$431,COUNTIF($E$108:$F1188,"")-COUNT($H$108:$H1188)+1,0)),"")</f>
        <v>#N/A</v>
      </c>
      <c r="Y1189" s="39" t="e">
        <f>IF(AND(Y1188="",$H1189=$H1188),"",IF(VLOOKUP($H1189,Mal!$A$9:$T$431,20,0)='Sales Orders'!Y1188,"",VLOOKUP($H1189,Mal!$A$9:$T$431,20,0)))</f>
        <v>#N/A</v>
      </c>
      <c r="Z1189" s="39" t="e">
        <f t="shared" si="65"/>
        <v>#N/A</v>
      </c>
    </row>
    <row r="1190" spans="1:26">
      <c r="A1190" t="str">
        <f>IFERROR(IF(VLOOKUP(H1190,Mal!$A$9:$A$431,1,0),"","END"),"END")</f>
        <v>END</v>
      </c>
      <c r="B1190" s="39" t="e">
        <f>IF($E1190="",IF(INDEX(Mal!$D$9:$D$431,COUNTIF($E$108:$F1189,"")-COUNT($H$108:$H1189)+1,0)=B1189,"",INDEX(Mal!$D$9:$D$431,COUNTIF($E$108:$F1189,"")-COUNT($H$108:$H1189)+1,0)),"")</f>
        <v>#N/A</v>
      </c>
      <c r="C1190" s="39" t="e">
        <f t="shared" si="66"/>
        <v>#N/A</v>
      </c>
      <c r="D1190" s="39" t="e">
        <f>IF($E1190="",IF(INDEX(Mal!$F$9:$F$431,COUNTIF($E$108:$F1189,"")-COUNT($H$108:$H1189)+1,0)=D1189,"",INDEX(Mal!$F$9:$F$431,COUNTIF($E$108:$F1189,"")-COUNT($H$108:$H1189)+1,0)),"")</f>
        <v>#N/A</v>
      </c>
      <c r="E1190" s="39" t="e">
        <f>IF(AND(E1189="",$H1190=$H1189),"",IF(VLOOKUP(H1190,Mal!$A$9:$B$431,2,0)='Sales Orders'!E1189,"",VLOOKUP($H1190,Mal!$A$9:$B$431,2,0)))</f>
        <v>#N/A</v>
      </c>
      <c r="F1190" s="39" t="e">
        <f>IF($E1190="",IF(INDEX(Mal!$C$9:$C$431,COUNTIF($E$108:$F1189,"")-COUNT($H$108:$H1189)+1,0)=F1189,"",INDEX(Mal!$C$9:$C$431,COUNTIF($E$108:$F1189,"")-COUNT($H$108:$H1189)+1,0)),"")</f>
        <v>#N/A</v>
      </c>
      <c r="G1190" s="39" t="e">
        <f t="shared" si="67"/>
        <v>#N/A</v>
      </c>
      <c r="H1190" s="39">
        <f>IF(COUNTIF(Mal!$A$9:$A$431,'Sales Orders'!H1189)+COUNTIFS(Mal!$A$9:$A$431,H1189,Mal!$B$9:$B$431,"&lt;&gt;")+COUNTIFS(Mal!$A$9:$A$431,H1189,Mal!$C$9:$C$431,"&lt;&gt;")=COUNTIF('Sales Orders'!$H$108:H1189,'Sales Orders'!H1189),'Sales Orders'!H1189+1,'Sales Orders'!H1189)</f>
        <v>2</v>
      </c>
      <c r="I1190" s="39" t="e">
        <f>IF(E1190="","",IF(Mal!$C$5="","",Mal!$C$5))</f>
        <v>#N/A</v>
      </c>
      <c r="J1190" s="39" t="e">
        <f>IF(AND(J1189="",$H1190=$H1189),"",IF(VLOOKUP($H1190,Mal!$A$9:$H$431,7,0)='Sales Orders'!J1189,"",VLOOKUP($H1190,Mal!$A$9:$H$431,7,0)))</f>
        <v>#N/A</v>
      </c>
      <c r="K1190" s="39" t="e">
        <f>IF(AND(K1189="",$H1190=$H1189),"",IF(VLOOKUP($H1190,Mal!$A$9:$H$431,8,0)='Sales Orders'!K1189,"",VLOOKUP($H1190,Mal!$A$9:$H$431,8,0)))</f>
        <v>#N/A</v>
      </c>
      <c r="L1190" s="39" t="e">
        <f>IF(E1190="","",IF(Mal!$C$6="","",Mal!$C$6))</f>
        <v>#N/A</v>
      </c>
      <c r="M1190" s="39" t="e">
        <f>IF($E1190="",IF(INDEX(Mal!K$9:K$431,COUNTIF($E$108:$F1189,"")-COUNT($H$108:$H1189)+1,0)=M1189,"",INDEX(Mal!K$9:K$431,COUNTIF($E$108:$F1189,"")-COUNT($H$108:$H1189)+1,0)),"")</f>
        <v>#N/A</v>
      </c>
      <c r="N1190" s="39" t="e">
        <f>IF($E1190="",IF(INDEX(Mal!L$9:L$431,COUNTIF($E$108:$F1189,"")-COUNT($H$108:$H1189)+1,0)=N1189,"",INDEX(Mal!L$9:L$431,COUNTIF($E$108:$F1189,"")-COUNT($H$108:$H1189)+1,0)),"")</f>
        <v>#N/A</v>
      </c>
      <c r="O1190" s="39" t="e">
        <f>IF($E1190="",IF(INDEX(Mal!M$9:M$431,COUNTIF($E$108:$F1189,"")-COUNT($H$108:$H1189)+1,0)=O1189,"",INDEX(Mal!M$9:M$431,COUNTIF($E$108:$F1189,"")-COUNT($H$108:$H1189)+1,0)),"")</f>
        <v>#N/A</v>
      </c>
      <c r="P1190" s="39" t="e">
        <f>IF($E1190="",IF(INDEX(Mal!N$9:N$431,COUNTIF($E$108:$F1189,"")-COUNT($H$108:$H1189)+1,0)=P1189,"",INDEX(Mal!N$9:N$431,COUNTIF($E$108:$F1189,"")-COUNT($H$108:$H1189)+1,0)),"")</f>
        <v>#N/A</v>
      </c>
      <c r="Q1190" s="39" t="e">
        <f>IF($E1190="",IF(INDEX(Mal!O$9:O$431,COUNTIF($E$108:$F1189,"")-COUNT($H$108:$H1189)+1,0)=Q1189,"",INDEX(Mal!O$9:O$431,COUNTIF($E$108:$F1189,"")-COUNT($H$108:$H1189)+1,0)),"")</f>
        <v>#N/A</v>
      </c>
      <c r="R1190" s="39" t="e">
        <f>IF($E1190="",IF(INDEX(Mal!P$9:P$431,COUNTIF($E$108:$F1189,"")-COUNT($H$108:$H1189)+1,0)=R1189,"",INDEX(Mal!P$9:P$431,COUNTIF($E$108:$F1189,"")-COUNT($H$108:$H1189)+1,0)),"")</f>
        <v>#N/A</v>
      </c>
      <c r="S1190" s="39" t="e">
        <f>IF($E1190="",IF(INDEX(Mal!Q$9:Q$431,COUNTIF($E$108:$F1189,"")-COUNT($H$108:$H1189)+1,0)=S1189,"",INDEX(Mal!Q$9:Q$431,COUNTIF($E$108:$F1189,"")-COUNT($H$108:$H1189)+1,0)),"")</f>
        <v>#N/A</v>
      </c>
      <c r="T1190" s="39" t="e">
        <f>IF($E1190="",IF(INDEX(Mal!R$9:R$431,COUNTIF($E$108:$F1189,"")-COUNT($H$108:$H1189)+1,0)=T1189,"",INDEX(Mal!R$9:R$431,COUNTIF($E$108:$F1189,"")-COUNT($H$108:$H1189)+1,0)),"")</f>
        <v>#N/A</v>
      </c>
      <c r="U1190" s="39" t="e">
        <f>IF($E1190="",IF(INDEX(Mal!S$9:S$431,COUNTIF($E$108:$F1189,"")-COUNT($H$108:$H1189)+1,0)=U1189,"",INDEX(Mal!S$9:S$431,COUNTIF($E$108:$F1189,"")-COUNT($H$108:$H1189)+1,0)),"")</f>
        <v>#N/A</v>
      </c>
      <c r="V1190" s="39" t="e">
        <f t="shared" si="64"/>
        <v>#N/A</v>
      </c>
      <c r="W1190" s="39" t="e">
        <f>IF(IF(AND(E1190="",F1190=""),INDEX(Mal!I$9:I$431,(COUNT($H$108:$H1190)-COUNTIF($V$108:$V1190,"")),0),"")="","",IF(AND(E1190="",F1190=""),INDEX(Mal!I$9:I$431,(COUNT($H$108:$H1190)-COUNTIF($V$108:$V1190,"")),0),""))</f>
        <v>#N/A</v>
      </c>
      <c r="X1190" s="39" t="e">
        <f>IF($E1190="",IF(INDEX(Mal!J$9:J$431,COUNTIF($E$108:$F1189,"")-COUNT($H$108:$H1189)+1,0)=X1189,"",INDEX(Mal!J$9:J$431,COUNTIF($E$108:$F1189,"")-COUNT($H$108:$H1189)+1,0)),"")</f>
        <v>#N/A</v>
      </c>
      <c r="Y1190" s="39" t="e">
        <f>IF(AND(Y1189="",$H1190=$H1189),"",IF(VLOOKUP($H1190,Mal!$A$9:$T$431,20,0)='Sales Orders'!Y1189,"",VLOOKUP($H1190,Mal!$A$9:$T$431,20,0)))</f>
        <v>#N/A</v>
      </c>
      <c r="Z1190" s="39" t="e">
        <f t="shared" si="65"/>
        <v>#N/A</v>
      </c>
    </row>
    <row r="1191" spans="1:26">
      <c r="A1191" t="str">
        <f>IFERROR(IF(VLOOKUP(H1191,Mal!$A$9:$A$431,1,0),"","END"),"END")</f>
        <v>END</v>
      </c>
      <c r="B1191" s="39" t="e">
        <f>IF($E1191="",IF(INDEX(Mal!$D$9:$D$431,COUNTIF($E$108:$F1190,"")-COUNT($H$108:$H1190)+1,0)=B1190,"",INDEX(Mal!$D$9:$D$431,COUNTIF($E$108:$F1190,"")-COUNT($H$108:$H1190)+1,0)),"")</f>
        <v>#N/A</v>
      </c>
      <c r="C1191" s="39" t="e">
        <f t="shared" si="66"/>
        <v>#N/A</v>
      </c>
      <c r="D1191" s="39" t="e">
        <f>IF($E1191="",IF(INDEX(Mal!$F$9:$F$431,COUNTIF($E$108:$F1190,"")-COUNT($H$108:$H1190)+1,0)=D1190,"",INDEX(Mal!$F$9:$F$431,COUNTIF($E$108:$F1190,"")-COUNT($H$108:$H1190)+1,0)),"")</f>
        <v>#N/A</v>
      </c>
      <c r="E1191" s="39" t="e">
        <f>IF(AND(E1190="",$H1191=$H1190),"",IF(VLOOKUP(H1191,Mal!$A$9:$B$431,2,0)='Sales Orders'!E1190,"",VLOOKUP($H1191,Mal!$A$9:$B$431,2,0)))</f>
        <v>#N/A</v>
      </c>
      <c r="F1191" s="39" t="e">
        <f>IF($E1191="",IF(INDEX(Mal!$C$9:$C$431,COUNTIF($E$108:$F1190,"")-COUNT($H$108:$H1190)+1,0)=F1190,"",INDEX(Mal!$C$9:$C$431,COUNTIF($E$108:$F1190,"")-COUNT($H$108:$H1190)+1,0)),"")</f>
        <v>#N/A</v>
      </c>
      <c r="G1191" s="39" t="e">
        <f t="shared" si="67"/>
        <v>#N/A</v>
      </c>
      <c r="H1191" s="39">
        <f>IF(COUNTIF(Mal!$A$9:$A$431,'Sales Orders'!H1190)+COUNTIFS(Mal!$A$9:$A$431,H1190,Mal!$B$9:$B$431,"&lt;&gt;")+COUNTIFS(Mal!$A$9:$A$431,H1190,Mal!$C$9:$C$431,"&lt;&gt;")=COUNTIF('Sales Orders'!$H$108:H1190,'Sales Orders'!H1190),'Sales Orders'!H1190+1,'Sales Orders'!H1190)</f>
        <v>2</v>
      </c>
      <c r="I1191" s="39" t="e">
        <f>IF(E1191="","",IF(Mal!$C$5="","",Mal!$C$5))</f>
        <v>#N/A</v>
      </c>
      <c r="J1191" s="39" t="e">
        <f>IF(AND(J1190="",$H1191=$H1190),"",IF(VLOOKUP($H1191,Mal!$A$9:$H$431,7,0)='Sales Orders'!J1190,"",VLOOKUP($H1191,Mal!$A$9:$H$431,7,0)))</f>
        <v>#N/A</v>
      </c>
      <c r="K1191" s="39" t="e">
        <f>IF(AND(K1190="",$H1191=$H1190),"",IF(VLOOKUP($H1191,Mal!$A$9:$H$431,8,0)='Sales Orders'!K1190,"",VLOOKUP($H1191,Mal!$A$9:$H$431,8,0)))</f>
        <v>#N/A</v>
      </c>
      <c r="L1191" s="39" t="e">
        <f>IF(E1191="","",IF(Mal!$C$6="","",Mal!$C$6))</f>
        <v>#N/A</v>
      </c>
      <c r="M1191" s="39" t="e">
        <f>IF($E1191="",IF(INDEX(Mal!K$9:K$431,COUNTIF($E$108:$F1190,"")-COUNT($H$108:$H1190)+1,0)=M1190,"",INDEX(Mal!K$9:K$431,COUNTIF($E$108:$F1190,"")-COUNT($H$108:$H1190)+1,0)),"")</f>
        <v>#N/A</v>
      </c>
      <c r="N1191" s="39" t="e">
        <f>IF($E1191="",IF(INDEX(Mal!L$9:L$431,COUNTIF($E$108:$F1190,"")-COUNT($H$108:$H1190)+1,0)=N1190,"",INDEX(Mal!L$9:L$431,COUNTIF($E$108:$F1190,"")-COUNT($H$108:$H1190)+1,0)),"")</f>
        <v>#N/A</v>
      </c>
      <c r="O1191" s="39" t="e">
        <f>IF($E1191="",IF(INDEX(Mal!M$9:M$431,COUNTIF($E$108:$F1190,"")-COUNT($H$108:$H1190)+1,0)=O1190,"",INDEX(Mal!M$9:M$431,COUNTIF($E$108:$F1190,"")-COUNT($H$108:$H1190)+1,0)),"")</f>
        <v>#N/A</v>
      </c>
      <c r="P1191" s="39" t="e">
        <f>IF($E1191="",IF(INDEX(Mal!N$9:N$431,COUNTIF($E$108:$F1190,"")-COUNT($H$108:$H1190)+1,0)=P1190,"",INDEX(Mal!N$9:N$431,COUNTIF($E$108:$F1190,"")-COUNT($H$108:$H1190)+1,0)),"")</f>
        <v>#N/A</v>
      </c>
      <c r="Q1191" s="39" t="e">
        <f>IF($E1191="",IF(INDEX(Mal!O$9:O$431,COUNTIF($E$108:$F1190,"")-COUNT($H$108:$H1190)+1,0)=Q1190,"",INDEX(Mal!O$9:O$431,COUNTIF($E$108:$F1190,"")-COUNT($H$108:$H1190)+1,0)),"")</f>
        <v>#N/A</v>
      </c>
      <c r="R1191" s="39" t="e">
        <f>IF($E1191="",IF(INDEX(Mal!P$9:P$431,COUNTIF($E$108:$F1190,"")-COUNT($H$108:$H1190)+1,0)=R1190,"",INDEX(Mal!P$9:P$431,COUNTIF($E$108:$F1190,"")-COUNT($H$108:$H1190)+1,0)),"")</f>
        <v>#N/A</v>
      </c>
      <c r="S1191" s="39" t="e">
        <f>IF($E1191="",IF(INDEX(Mal!Q$9:Q$431,COUNTIF($E$108:$F1190,"")-COUNT($H$108:$H1190)+1,0)=S1190,"",INDEX(Mal!Q$9:Q$431,COUNTIF($E$108:$F1190,"")-COUNT($H$108:$H1190)+1,0)),"")</f>
        <v>#N/A</v>
      </c>
      <c r="T1191" s="39" t="e">
        <f>IF($E1191="",IF(INDEX(Mal!R$9:R$431,COUNTIF($E$108:$F1190,"")-COUNT($H$108:$H1190)+1,0)=T1190,"",INDEX(Mal!R$9:R$431,COUNTIF($E$108:$F1190,"")-COUNT($H$108:$H1190)+1,0)),"")</f>
        <v>#N/A</v>
      </c>
      <c r="U1191" s="39" t="e">
        <f>IF($E1191="",IF(INDEX(Mal!S$9:S$431,COUNTIF($E$108:$F1190,"")-COUNT($H$108:$H1190)+1,0)=U1190,"",INDEX(Mal!S$9:S$431,COUNTIF($E$108:$F1190,"")-COUNT($H$108:$H1190)+1,0)),"")</f>
        <v>#N/A</v>
      </c>
      <c r="V1191" s="39" t="e">
        <f t="shared" si="64"/>
        <v>#N/A</v>
      </c>
      <c r="W1191" s="39" t="e">
        <f>IF(IF(AND(E1191="",F1191=""),INDEX(Mal!I$9:I$431,(COUNT($H$108:$H1191)-COUNTIF($V$108:$V1191,"")),0),"")="","",IF(AND(E1191="",F1191=""),INDEX(Mal!I$9:I$431,(COUNT($H$108:$H1191)-COUNTIF($V$108:$V1191,"")),0),""))</f>
        <v>#N/A</v>
      </c>
      <c r="X1191" s="39" t="e">
        <f>IF($E1191="",IF(INDEX(Mal!J$9:J$431,COUNTIF($E$108:$F1190,"")-COUNT($H$108:$H1190)+1,0)=X1190,"",INDEX(Mal!J$9:J$431,COUNTIF($E$108:$F1190,"")-COUNT($H$108:$H1190)+1,0)),"")</f>
        <v>#N/A</v>
      </c>
      <c r="Y1191" s="39" t="e">
        <f>IF(AND(Y1190="",$H1191=$H1190),"",IF(VLOOKUP($H1191,Mal!$A$9:$T$431,20,0)='Sales Orders'!Y1190,"",VLOOKUP($H1191,Mal!$A$9:$T$431,20,0)))</f>
        <v>#N/A</v>
      </c>
      <c r="Z1191" s="39" t="e">
        <f t="shared" si="65"/>
        <v>#N/A</v>
      </c>
    </row>
    <row r="1192" spans="1:26">
      <c r="A1192" t="str">
        <f>IFERROR(IF(VLOOKUP(H1192,Mal!$A$9:$A$431,1,0),"","END"),"END")</f>
        <v>END</v>
      </c>
      <c r="B1192" s="39" t="e">
        <f>IF($E1192="",IF(INDEX(Mal!$D$9:$D$431,COUNTIF($E$108:$F1191,"")-COUNT($H$108:$H1191)+1,0)=B1191,"",INDEX(Mal!$D$9:$D$431,COUNTIF($E$108:$F1191,"")-COUNT($H$108:$H1191)+1,0)),"")</f>
        <v>#N/A</v>
      </c>
      <c r="C1192" s="39" t="e">
        <f t="shared" si="66"/>
        <v>#N/A</v>
      </c>
      <c r="D1192" s="39" t="e">
        <f>IF($E1192="",IF(INDEX(Mal!$F$9:$F$431,COUNTIF($E$108:$F1191,"")-COUNT($H$108:$H1191)+1,0)=D1191,"",INDEX(Mal!$F$9:$F$431,COUNTIF($E$108:$F1191,"")-COUNT($H$108:$H1191)+1,0)),"")</f>
        <v>#N/A</v>
      </c>
      <c r="E1192" s="39" t="e">
        <f>IF(AND(E1191="",$H1192=$H1191),"",IF(VLOOKUP(H1192,Mal!$A$9:$B$431,2,0)='Sales Orders'!E1191,"",VLOOKUP($H1192,Mal!$A$9:$B$431,2,0)))</f>
        <v>#N/A</v>
      </c>
      <c r="F1192" s="39" t="e">
        <f>IF($E1192="",IF(INDEX(Mal!$C$9:$C$431,COUNTIF($E$108:$F1191,"")-COUNT($H$108:$H1191)+1,0)=F1191,"",INDEX(Mal!$C$9:$C$431,COUNTIF($E$108:$F1191,"")-COUNT($H$108:$H1191)+1,0)),"")</f>
        <v>#N/A</v>
      </c>
      <c r="G1192" s="39" t="e">
        <f t="shared" si="67"/>
        <v>#N/A</v>
      </c>
      <c r="H1192" s="39">
        <f>IF(COUNTIF(Mal!$A$9:$A$431,'Sales Orders'!H1191)+COUNTIFS(Mal!$A$9:$A$431,H1191,Mal!$B$9:$B$431,"&lt;&gt;")+COUNTIFS(Mal!$A$9:$A$431,H1191,Mal!$C$9:$C$431,"&lt;&gt;")=COUNTIF('Sales Orders'!$H$108:H1191,'Sales Orders'!H1191),'Sales Orders'!H1191+1,'Sales Orders'!H1191)</f>
        <v>2</v>
      </c>
      <c r="I1192" s="39" t="e">
        <f>IF(E1192="","",IF(Mal!$C$5="","",Mal!$C$5))</f>
        <v>#N/A</v>
      </c>
      <c r="J1192" s="39" t="e">
        <f>IF(AND(J1191="",$H1192=$H1191),"",IF(VLOOKUP($H1192,Mal!$A$9:$H$431,7,0)='Sales Orders'!J1191,"",VLOOKUP($H1192,Mal!$A$9:$H$431,7,0)))</f>
        <v>#N/A</v>
      </c>
      <c r="K1192" s="39" t="e">
        <f>IF(AND(K1191="",$H1192=$H1191),"",IF(VLOOKUP($H1192,Mal!$A$9:$H$431,8,0)='Sales Orders'!K1191,"",VLOOKUP($H1192,Mal!$A$9:$H$431,8,0)))</f>
        <v>#N/A</v>
      </c>
      <c r="L1192" s="39" t="e">
        <f>IF(E1192="","",IF(Mal!$C$6="","",Mal!$C$6))</f>
        <v>#N/A</v>
      </c>
      <c r="M1192" s="39" t="e">
        <f>IF($E1192="",IF(INDEX(Mal!K$9:K$431,COUNTIF($E$108:$F1191,"")-COUNT($H$108:$H1191)+1,0)=M1191,"",INDEX(Mal!K$9:K$431,COUNTIF($E$108:$F1191,"")-COUNT($H$108:$H1191)+1,0)),"")</f>
        <v>#N/A</v>
      </c>
      <c r="N1192" s="39" t="e">
        <f>IF($E1192="",IF(INDEX(Mal!L$9:L$431,COUNTIF($E$108:$F1191,"")-COUNT($H$108:$H1191)+1,0)=N1191,"",INDEX(Mal!L$9:L$431,COUNTIF($E$108:$F1191,"")-COUNT($H$108:$H1191)+1,0)),"")</f>
        <v>#N/A</v>
      </c>
      <c r="O1192" s="39" t="e">
        <f>IF($E1192="",IF(INDEX(Mal!M$9:M$431,COUNTIF($E$108:$F1191,"")-COUNT($H$108:$H1191)+1,0)=O1191,"",INDEX(Mal!M$9:M$431,COUNTIF($E$108:$F1191,"")-COUNT($H$108:$H1191)+1,0)),"")</f>
        <v>#N/A</v>
      </c>
      <c r="P1192" s="39" t="e">
        <f>IF($E1192="",IF(INDEX(Mal!N$9:N$431,COUNTIF($E$108:$F1191,"")-COUNT($H$108:$H1191)+1,0)=P1191,"",INDEX(Mal!N$9:N$431,COUNTIF($E$108:$F1191,"")-COUNT($H$108:$H1191)+1,0)),"")</f>
        <v>#N/A</v>
      </c>
      <c r="Q1192" s="39" t="e">
        <f>IF($E1192="",IF(INDEX(Mal!O$9:O$431,COUNTIF($E$108:$F1191,"")-COUNT($H$108:$H1191)+1,0)=Q1191,"",INDEX(Mal!O$9:O$431,COUNTIF($E$108:$F1191,"")-COUNT($H$108:$H1191)+1,0)),"")</f>
        <v>#N/A</v>
      </c>
      <c r="R1192" s="39" t="e">
        <f>IF($E1192="",IF(INDEX(Mal!P$9:P$431,COUNTIF($E$108:$F1191,"")-COUNT($H$108:$H1191)+1,0)=R1191,"",INDEX(Mal!P$9:P$431,COUNTIF($E$108:$F1191,"")-COUNT($H$108:$H1191)+1,0)),"")</f>
        <v>#N/A</v>
      </c>
      <c r="S1192" s="39" t="e">
        <f>IF($E1192="",IF(INDEX(Mal!Q$9:Q$431,COUNTIF($E$108:$F1191,"")-COUNT($H$108:$H1191)+1,0)=S1191,"",INDEX(Mal!Q$9:Q$431,COUNTIF($E$108:$F1191,"")-COUNT($H$108:$H1191)+1,0)),"")</f>
        <v>#N/A</v>
      </c>
      <c r="T1192" s="39" t="e">
        <f>IF($E1192="",IF(INDEX(Mal!R$9:R$431,COUNTIF($E$108:$F1191,"")-COUNT($H$108:$H1191)+1,0)=T1191,"",INDEX(Mal!R$9:R$431,COUNTIF($E$108:$F1191,"")-COUNT($H$108:$H1191)+1,0)),"")</f>
        <v>#N/A</v>
      </c>
      <c r="U1192" s="39" t="e">
        <f>IF($E1192="",IF(INDEX(Mal!S$9:S$431,COUNTIF($E$108:$F1191,"")-COUNT($H$108:$H1191)+1,0)=U1191,"",INDEX(Mal!S$9:S$431,COUNTIF($E$108:$F1191,"")-COUNT($H$108:$H1191)+1,0)),"")</f>
        <v>#N/A</v>
      </c>
      <c r="V1192" s="39" t="e">
        <f t="shared" si="64"/>
        <v>#N/A</v>
      </c>
      <c r="W1192" s="39" t="e">
        <f>IF(IF(AND(E1192="",F1192=""),INDEX(Mal!I$9:I$431,(COUNT($H$108:$H1192)-COUNTIF($V$108:$V1192,"")),0),"")="","",IF(AND(E1192="",F1192=""),INDEX(Mal!I$9:I$431,(COUNT($H$108:$H1192)-COUNTIF($V$108:$V1192,"")),0),""))</f>
        <v>#N/A</v>
      </c>
      <c r="X1192" s="39" t="e">
        <f>IF($E1192="",IF(INDEX(Mal!J$9:J$431,COUNTIF($E$108:$F1191,"")-COUNT($H$108:$H1191)+1,0)=X1191,"",INDEX(Mal!J$9:J$431,COUNTIF($E$108:$F1191,"")-COUNT($H$108:$H1191)+1,0)),"")</f>
        <v>#N/A</v>
      </c>
      <c r="Y1192" s="39" t="e">
        <f>IF(AND(Y1191="",$H1192=$H1191),"",IF(VLOOKUP($H1192,Mal!$A$9:$T$431,20,0)='Sales Orders'!Y1191,"",VLOOKUP($H1192,Mal!$A$9:$T$431,20,0)))</f>
        <v>#N/A</v>
      </c>
      <c r="Z1192" s="39" t="e">
        <f t="shared" si="65"/>
        <v>#N/A</v>
      </c>
    </row>
    <row r="1193" spans="1:26">
      <c r="A1193" t="str">
        <f>IFERROR(IF(VLOOKUP(H1193,Mal!$A$9:$A$431,1,0),"","END"),"END")</f>
        <v>END</v>
      </c>
      <c r="B1193" s="39" t="e">
        <f>IF($E1193="",IF(INDEX(Mal!$D$9:$D$431,COUNTIF($E$108:$F1192,"")-COUNT($H$108:$H1192)+1,0)=B1192,"",INDEX(Mal!$D$9:$D$431,COUNTIF($E$108:$F1192,"")-COUNT($H$108:$H1192)+1,0)),"")</f>
        <v>#N/A</v>
      </c>
      <c r="C1193" s="39" t="e">
        <f t="shared" si="66"/>
        <v>#N/A</v>
      </c>
      <c r="D1193" s="39" t="e">
        <f>IF($E1193="",IF(INDEX(Mal!$F$9:$F$431,COUNTIF($E$108:$F1192,"")-COUNT($H$108:$H1192)+1,0)=D1192,"",INDEX(Mal!$F$9:$F$431,COUNTIF($E$108:$F1192,"")-COUNT($H$108:$H1192)+1,0)),"")</f>
        <v>#N/A</v>
      </c>
      <c r="E1193" s="39" t="e">
        <f>IF(AND(E1192="",$H1193=$H1192),"",IF(VLOOKUP(H1193,Mal!$A$9:$B$431,2,0)='Sales Orders'!E1192,"",VLOOKUP($H1193,Mal!$A$9:$B$431,2,0)))</f>
        <v>#N/A</v>
      </c>
      <c r="F1193" s="39" t="e">
        <f>IF($E1193="",IF(INDEX(Mal!$C$9:$C$431,COUNTIF($E$108:$F1192,"")-COUNT($H$108:$H1192)+1,0)=F1192,"",INDEX(Mal!$C$9:$C$431,COUNTIF($E$108:$F1192,"")-COUNT($H$108:$H1192)+1,0)),"")</f>
        <v>#N/A</v>
      </c>
      <c r="G1193" s="39" t="e">
        <f t="shared" si="67"/>
        <v>#N/A</v>
      </c>
      <c r="H1193" s="39">
        <f>IF(COUNTIF(Mal!$A$9:$A$431,'Sales Orders'!H1192)+COUNTIFS(Mal!$A$9:$A$431,H1192,Mal!$B$9:$B$431,"&lt;&gt;")+COUNTIFS(Mal!$A$9:$A$431,H1192,Mal!$C$9:$C$431,"&lt;&gt;")=COUNTIF('Sales Orders'!$H$108:H1192,'Sales Orders'!H1192),'Sales Orders'!H1192+1,'Sales Orders'!H1192)</f>
        <v>2</v>
      </c>
      <c r="I1193" s="39" t="e">
        <f>IF(E1193="","",IF(Mal!$C$5="","",Mal!$C$5))</f>
        <v>#N/A</v>
      </c>
      <c r="J1193" s="39" t="e">
        <f>IF(AND(J1192="",$H1193=$H1192),"",IF(VLOOKUP($H1193,Mal!$A$9:$H$431,7,0)='Sales Orders'!J1192,"",VLOOKUP($H1193,Mal!$A$9:$H$431,7,0)))</f>
        <v>#N/A</v>
      </c>
      <c r="K1193" s="39" t="e">
        <f>IF(AND(K1192="",$H1193=$H1192),"",IF(VLOOKUP($H1193,Mal!$A$9:$H$431,8,0)='Sales Orders'!K1192,"",VLOOKUP($H1193,Mal!$A$9:$H$431,8,0)))</f>
        <v>#N/A</v>
      </c>
      <c r="L1193" s="39" t="e">
        <f>IF(E1193="","",IF(Mal!$C$6="","",Mal!$C$6))</f>
        <v>#N/A</v>
      </c>
      <c r="M1193" s="39" t="e">
        <f>IF($E1193="",IF(INDEX(Mal!K$9:K$431,COUNTIF($E$108:$F1192,"")-COUNT($H$108:$H1192)+1,0)=M1192,"",INDEX(Mal!K$9:K$431,COUNTIF($E$108:$F1192,"")-COUNT($H$108:$H1192)+1,0)),"")</f>
        <v>#N/A</v>
      </c>
      <c r="N1193" s="39" t="e">
        <f>IF($E1193="",IF(INDEX(Mal!L$9:L$431,COUNTIF($E$108:$F1192,"")-COUNT($H$108:$H1192)+1,0)=N1192,"",INDEX(Mal!L$9:L$431,COUNTIF($E$108:$F1192,"")-COUNT($H$108:$H1192)+1,0)),"")</f>
        <v>#N/A</v>
      </c>
      <c r="O1193" s="39" t="e">
        <f>IF($E1193="",IF(INDEX(Mal!M$9:M$431,COUNTIF($E$108:$F1192,"")-COUNT($H$108:$H1192)+1,0)=O1192,"",INDEX(Mal!M$9:M$431,COUNTIF($E$108:$F1192,"")-COUNT($H$108:$H1192)+1,0)),"")</f>
        <v>#N/A</v>
      </c>
      <c r="P1193" s="39" t="e">
        <f>IF($E1193="",IF(INDEX(Mal!N$9:N$431,COUNTIF($E$108:$F1192,"")-COUNT($H$108:$H1192)+1,0)=P1192,"",INDEX(Mal!N$9:N$431,COUNTIF($E$108:$F1192,"")-COUNT($H$108:$H1192)+1,0)),"")</f>
        <v>#N/A</v>
      </c>
      <c r="Q1193" s="39" t="e">
        <f>IF($E1193="",IF(INDEX(Mal!O$9:O$431,COUNTIF($E$108:$F1192,"")-COUNT($H$108:$H1192)+1,0)=Q1192,"",INDEX(Mal!O$9:O$431,COUNTIF($E$108:$F1192,"")-COUNT($H$108:$H1192)+1,0)),"")</f>
        <v>#N/A</v>
      </c>
      <c r="R1193" s="39" t="e">
        <f>IF($E1193="",IF(INDEX(Mal!P$9:P$431,COUNTIF($E$108:$F1192,"")-COUNT($H$108:$H1192)+1,0)=R1192,"",INDEX(Mal!P$9:P$431,COUNTIF($E$108:$F1192,"")-COUNT($H$108:$H1192)+1,0)),"")</f>
        <v>#N/A</v>
      </c>
      <c r="S1193" s="39" t="e">
        <f>IF($E1193="",IF(INDEX(Mal!Q$9:Q$431,COUNTIF($E$108:$F1192,"")-COUNT($H$108:$H1192)+1,0)=S1192,"",INDEX(Mal!Q$9:Q$431,COUNTIF($E$108:$F1192,"")-COUNT($H$108:$H1192)+1,0)),"")</f>
        <v>#N/A</v>
      </c>
      <c r="T1193" s="39" t="e">
        <f>IF($E1193="",IF(INDEX(Mal!R$9:R$431,COUNTIF($E$108:$F1192,"")-COUNT($H$108:$H1192)+1,0)=T1192,"",INDEX(Mal!R$9:R$431,COUNTIF($E$108:$F1192,"")-COUNT($H$108:$H1192)+1,0)),"")</f>
        <v>#N/A</v>
      </c>
      <c r="U1193" s="39" t="e">
        <f>IF($E1193="",IF(INDEX(Mal!S$9:S$431,COUNTIF($E$108:$F1192,"")-COUNT($H$108:$H1192)+1,0)=U1192,"",INDEX(Mal!S$9:S$431,COUNTIF($E$108:$F1192,"")-COUNT($H$108:$H1192)+1,0)),"")</f>
        <v>#N/A</v>
      </c>
      <c r="V1193" s="39" t="e">
        <f t="shared" si="64"/>
        <v>#N/A</v>
      </c>
      <c r="W1193" s="39" t="e">
        <f>IF(IF(AND(E1193="",F1193=""),INDEX(Mal!I$9:I$431,(COUNT($H$108:$H1193)-COUNTIF($V$108:$V1193,"")),0),"")="","",IF(AND(E1193="",F1193=""),INDEX(Mal!I$9:I$431,(COUNT($H$108:$H1193)-COUNTIF($V$108:$V1193,"")),0),""))</f>
        <v>#N/A</v>
      </c>
      <c r="X1193" s="39" t="e">
        <f>IF($E1193="",IF(INDEX(Mal!J$9:J$431,COUNTIF($E$108:$F1192,"")-COUNT($H$108:$H1192)+1,0)=X1192,"",INDEX(Mal!J$9:J$431,COUNTIF($E$108:$F1192,"")-COUNT($H$108:$H1192)+1,0)),"")</f>
        <v>#N/A</v>
      </c>
      <c r="Y1193" s="39" t="e">
        <f>IF(AND(Y1192="",$H1193=$H1192),"",IF(VLOOKUP($H1193,Mal!$A$9:$T$431,20,0)='Sales Orders'!Y1192,"",VLOOKUP($H1193,Mal!$A$9:$T$431,20,0)))</f>
        <v>#N/A</v>
      </c>
      <c r="Z1193" s="39" t="e">
        <f t="shared" si="65"/>
        <v>#N/A</v>
      </c>
    </row>
    <row r="1194" spans="1:26">
      <c r="A1194" t="str">
        <f>IFERROR(IF(VLOOKUP(H1194,Mal!$A$9:$A$431,1,0),"","END"),"END")</f>
        <v>END</v>
      </c>
      <c r="B1194" s="39" t="e">
        <f>IF($E1194="",IF(INDEX(Mal!$D$9:$D$431,COUNTIF($E$108:$F1193,"")-COUNT($H$108:$H1193)+1,0)=B1193,"",INDEX(Mal!$D$9:$D$431,COUNTIF($E$108:$F1193,"")-COUNT($H$108:$H1193)+1,0)),"")</f>
        <v>#N/A</v>
      </c>
      <c r="C1194" s="39" t="e">
        <f t="shared" si="66"/>
        <v>#N/A</v>
      </c>
      <c r="D1194" s="39" t="e">
        <f>IF($E1194="",IF(INDEX(Mal!$F$9:$F$431,COUNTIF($E$108:$F1193,"")-COUNT($H$108:$H1193)+1,0)=D1193,"",INDEX(Mal!$F$9:$F$431,COUNTIF($E$108:$F1193,"")-COUNT($H$108:$H1193)+1,0)),"")</f>
        <v>#N/A</v>
      </c>
      <c r="E1194" s="39" t="e">
        <f>IF(AND(E1193="",$H1194=$H1193),"",IF(VLOOKUP(H1194,Mal!$A$9:$B$431,2,0)='Sales Orders'!E1193,"",VLOOKUP($H1194,Mal!$A$9:$B$431,2,0)))</f>
        <v>#N/A</v>
      </c>
      <c r="F1194" s="39" t="e">
        <f>IF($E1194="",IF(INDEX(Mal!$C$9:$C$431,COUNTIF($E$108:$F1193,"")-COUNT($H$108:$H1193)+1,0)=F1193,"",INDEX(Mal!$C$9:$C$431,COUNTIF($E$108:$F1193,"")-COUNT($H$108:$H1193)+1,0)),"")</f>
        <v>#N/A</v>
      </c>
      <c r="G1194" s="39" t="e">
        <f t="shared" si="67"/>
        <v>#N/A</v>
      </c>
      <c r="H1194" s="39">
        <f>IF(COUNTIF(Mal!$A$9:$A$431,'Sales Orders'!H1193)+COUNTIFS(Mal!$A$9:$A$431,H1193,Mal!$B$9:$B$431,"&lt;&gt;")+COUNTIFS(Mal!$A$9:$A$431,H1193,Mal!$C$9:$C$431,"&lt;&gt;")=COUNTIF('Sales Orders'!$H$108:H1193,'Sales Orders'!H1193),'Sales Orders'!H1193+1,'Sales Orders'!H1193)</f>
        <v>2</v>
      </c>
      <c r="I1194" s="39" t="e">
        <f>IF(E1194="","",IF(Mal!$C$5="","",Mal!$C$5))</f>
        <v>#N/A</v>
      </c>
      <c r="J1194" s="39" t="e">
        <f>IF(AND(J1193="",$H1194=$H1193),"",IF(VLOOKUP($H1194,Mal!$A$9:$H$431,7,0)='Sales Orders'!J1193,"",VLOOKUP($H1194,Mal!$A$9:$H$431,7,0)))</f>
        <v>#N/A</v>
      </c>
      <c r="K1194" s="39" t="e">
        <f>IF(AND(K1193="",$H1194=$H1193),"",IF(VLOOKUP($H1194,Mal!$A$9:$H$431,8,0)='Sales Orders'!K1193,"",VLOOKUP($H1194,Mal!$A$9:$H$431,8,0)))</f>
        <v>#N/A</v>
      </c>
      <c r="L1194" s="39" t="e">
        <f>IF(E1194="","",IF(Mal!$C$6="","",Mal!$C$6))</f>
        <v>#N/A</v>
      </c>
      <c r="M1194" s="39" t="e">
        <f>IF($E1194="",IF(INDEX(Mal!K$9:K$431,COUNTIF($E$108:$F1193,"")-COUNT($H$108:$H1193)+1,0)=M1193,"",INDEX(Mal!K$9:K$431,COUNTIF($E$108:$F1193,"")-COUNT($H$108:$H1193)+1,0)),"")</f>
        <v>#N/A</v>
      </c>
      <c r="N1194" s="39" t="e">
        <f>IF($E1194="",IF(INDEX(Mal!L$9:L$431,COUNTIF($E$108:$F1193,"")-COUNT($H$108:$H1193)+1,0)=N1193,"",INDEX(Mal!L$9:L$431,COUNTIF($E$108:$F1193,"")-COUNT($H$108:$H1193)+1,0)),"")</f>
        <v>#N/A</v>
      </c>
      <c r="O1194" s="39" t="e">
        <f>IF($E1194="",IF(INDEX(Mal!M$9:M$431,COUNTIF($E$108:$F1193,"")-COUNT($H$108:$H1193)+1,0)=O1193,"",INDEX(Mal!M$9:M$431,COUNTIF($E$108:$F1193,"")-COUNT($H$108:$H1193)+1,0)),"")</f>
        <v>#N/A</v>
      </c>
      <c r="P1194" s="39" t="e">
        <f>IF($E1194="",IF(INDEX(Mal!N$9:N$431,COUNTIF($E$108:$F1193,"")-COUNT($H$108:$H1193)+1,0)=P1193,"",INDEX(Mal!N$9:N$431,COUNTIF($E$108:$F1193,"")-COUNT($H$108:$H1193)+1,0)),"")</f>
        <v>#N/A</v>
      </c>
      <c r="Q1194" s="39" t="e">
        <f>IF($E1194="",IF(INDEX(Mal!O$9:O$431,COUNTIF($E$108:$F1193,"")-COUNT($H$108:$H1193)+1,0)=Q1193,"",INDEX(Mal!O$9:O$431,COUNTIF($E$108:$F1193,"")-COUNT($H$108:$H1193)+1,0)),"")</f>
        <v>#N/A</v>
      </c>
      <c r="R1194" s="39" t="e">
        <f>IF($E1194="",IF(INDEX(Mal!P$9:P$431,COUNTIF($E$108:$F1193,"")-COUNT($H$108:$H1193)+1,0)=R1193,"",INDEX(Mal!P$9:P$431,COUNTIF($E$108:$F1193,"")-COUNT($H$108:$H1193)+1,0)),"")</f>
        <v>#N/A</v>
      </c>
      <c r="S1194" s="39" t="e">
        <f>IF($E1194="",IF(INDEX(Mal!Q$9:Q$431,COUNTIF($E$108:$F1193,"")-COUNT($H$108:$H1193)+1,0)=S1193,"",INDEX(Mal!Q$9:Q$431,COUNTIF($E$108:$F1193,"")-COUNT($H$108:$H1193)+1,0)),"")</f>
        <v>#N/A</v>
      </c>
      <c r="T1194" s="39" t="e">
        <f>IF($E1194="",IF(INDEX(Mal!R$9:R$431,COUNTIF($E$108:$F1193,"")-COUNT($H$108:$H1193)+1,0)=T1193,"",INDEX(Mal!R$9:R$431,COUNTIF($E$108:$F1193,"")-COUNT($H$108:$H1193)+1,0)),"")</f>
        <v>#N/A</v>
      </c>
      <c r="U1194" s="39" t="e">
        <f>IF($E1194="",IF(INDEX(Mal!S$9:S$431,COUNTIF($E$108:$F1193,"")-COUNT($H$108:$H1193)+1,0)=U1193,"",INDEX(Mal!S$9:S$431,COUNTIF($E$108:$F1193,"")-COUNT($H$108:$H1193)+1,0)),"")</f>
        <v>#N/A</v>
      </c>
      <c r="V1194" s="39" t="e">
        <f t="shared" si="64"/>
        <v>#N/A</v>
      </c>
      <c r="W1194" s="39" t="e">
        <f>IF(IF(AND(E1194="",F1194=""),INDEX(Mal!I$9:I$431,(COUNT($H$108:$H1194)-COUNTIF($V$108:$V1194,"")),0),"")="","",IF(AND(E1194="",F1194=""),INDEX(Mal!I$9:I$431,(COUNT($H$108:$H1194)-COUNTIF($V$108:$V1194,"")),0),""))</f>
        <v>#N/A</v>
      </c>
      <c r="X1194" s="39" t="e">
        <f>IF($E1194="",IF(INDEX(Mal!J$9:J$431,COUNTIF($E$108:$F1193,"")-COUNT($H$108:$H1193)+1,0)=X1193,"",INDEX(Mal!J$9:J$431,COUNTIF($E$108:$F1193,"")-COUNT($H$108:$H1193)+1,0)),"")</f>
        <v>#N/A</v>
      </c>
      <c r="Y1194" s="39" t="e">
        <f>IF(AND(Y1193="",$H1194=$H1193),"",IF(VLOOKUP($H1194,Mal!$A$9:$T$431,20,0)='Sales Orders'!Y1193,"",VLOOKUP($H1194,Mal!$A$9:$T$431,20,0)))</f>
        <v>#N/A</v>
      </c>
      <c r="Z1194" s="39" t="e">
        <f t="shared" si="65"/>
        <v>#N/A</v>
      </c>
    </row>
    <row r="1195" spans="1:26">
      <c r="A1195" t="str">
        <f>IFERROR(IF(VLOOKUP(H1195,Mal!$A$9:$A$431,1,0),"","END"),"END")</f>
        <v>END</v>
      </c>
      <c r="B1195" s="39" t="e">
        <f>IF($E1195="",IF(INDEX(Mal!$D$9:$D$431,COUNTIF($E$108:$F1194,"")-COUNT($H$108:$H1194)+1,0)=B1194,"",INDEX(Mal!$D$9:$D$431,COUNTIF($E$108:$F1194,"")-COUNT($H$108:$H1194)+1,0)),"")</f>
        <v>#N/A</v>
      </c>
      <c r="C1195" s="39" t="e">
        <f t="shared" si="66"/>
        <v>#N/A</v>
      </c>
      <c r="D1195" s="39" t="e">
        <f>IF($E1195="",IF(INDEX(Mal!$F$9:$F$431,COUNTIF($E$108:$F1194,"")-COUNT($H$108:$H1194)+1,0)=D1194,"",INDEX(Mal!$F$9:$F$431,COUNTIF($E$108:$F1194,"")-COUNT($H$108:$H1194)+1,0)),"")</f>
        <v>#N/A</v>
      </c>
      <c r="E1195" s="39" t="e">
        <f>IF(AND(E1194="",$H1195=$H1194),"",IF(VLOOKUP(H1195,Mal!$A$9:$B$431,2,0)='Sales Orders'!E1194,"",VLOOKUP($H1195,Mal!$A$9:$B$431,2,0)))</f>
        <v>#N/A</v>
      </c>
      <c r="F1195" s="39" t="e">
        <f>IF($E1195="",IF(INDEX(Mal!$C$9:$C$431,COUNTIF($E$108:$F1194,"")-COUNT($H$108:$H1194)+1,0)=F1194,"",INDEX(Mal!$C$9:$C$431,COUNTIF($E$108:$F1194,"")-COUNT($H$108:$H1194)+1,0)),"")</f>
        <v>#N/A</v>
      </c>
      <c r="G1195" s="39" t="e">
        <f t="shared" si="67"/>
        <v>#N/A</v>
      </c>
      <c r="H1195" s="39">
        <f>IF(COUNTIF(Mal!$A$9:$A$431,'Sales Orders'!H1194)+COUNTIFS(Mal!$A$9:$A$431,H1194,Mal!$B$9:$B$431,"&lt;&gt;")+COUNTIFS(Mal!$A$9:$A$431,H1194,Mal!$C$9:$C$431,"&lt;&gt;")=COUNTIF('Sales Orders'!$H$108:H1194,'Sales Orders'!H1194),'Sales Orders'!H1194+1,'Sales Orders'!H1194)</f>
        <v>2</v>
      </c>
      <c r="I1195" s="39" t="e">
        <f>IF(E1195="","",IF(Mal!$C$5="","",Mal!$C$5))</f>
        <v>#N/A</v>
      </c>
      <c r="J1195" s="39" t="e">
        <f>IF(AND(J1194="",$H1195=$H1194),"",IF(VLOOKUP($H1195,Mal!$A$9:$H$431,7,0)='Sales Orders'!J1194,"",VLOOKUP($H1195,Mal!$A$9:$H$431,7,0)))</f>
        <v>#N/A</v>
      </c>
      <c r="K1195" s="39" t="e">
        <f>IF(AND(K1194="",$H1195=$H1194),"",IF(VLOOKUP($H1195,Mal!$A$9:$H$431,8,0)='Sales Orders'!K1194,"",VLOOKUP($H1195,Mal!$A$9:$H$431,8,0)))</f>
        <v>#N/A</v>
      </c>
      <c r="L1195" s="39" t="e">
        <f>IF(E1195="","",IF(Mal!$C$6="","",Mal!$C$6))</f>
        <v>#N/A</v>
      </c>
      <c r="M1195" s="39" t="e">
        <f>IF($E1195="",IF(INDEX(Mal!K$9:K$431,COUNTIF($E$108:$F1194,"")-COUNT($H$108:$H1194)+1,0)=M1194,"",INDEX(Mal!K$9:K$431,COUNTIF($E$108:$F1194,"")-COUNT($H$108:$H1194)+1,0)),"")</f>
        <v>#N/A</v>
      </c>
      <c r="N1195" s="39" t="e">
        <f>IF($E1195="",IF(INDEX(Mal!L$9:L$431,COUNTIF($E$108:$F1194,"")-COUNT($H$108:$H1194)+1,0)=N1194,"",INDEX(Mal!L$9:L$431,COUNTIF($E$108:$F1194,"")-COUNT($H$108:$H1194)+1,0)),"")</f>
        <v>#N/A</v>
      </c>
      <c r="O1195" s="39" t="e">
        <f>IF($E1195="",IF(INDEX(Mal!M$9:M$431,COUNTIF($E$108:$F1194,"")-COUNT($H$108:$H1194)+1,0)=O1194,"",INDEX(Mal!M$9:M$431,COUNTIF($E$108:$F1194,"")-COUNT($H$108:$H1194)+1,0)),"")</f>
        <v>#N/A</v>
      </c>
      <c r="P1195" s="39" t="e">
        <f>IF($E1195="",IF(INDEX(Mal!N$9:N$431,COUNTIF($E$108:$F1194,"")-COUNT($H$108:$H1194)+1,0)=P1194,"",INDEX(Mal!N$9:N$431,COUNTIF($E$108:$F1194,"")-COUNT($H$108:$H1194)+1,0)),"")</f>
        <v>#N/A</v>
      </c>
      <c r="Q1195" s="39" t="e">
        <f>IF($E1195="",IF(INDEX(Mal!O$9:O$431,COUNTIF($E$108:$F1194,"")-COUNT($H$108:$H1194)+1,0)=Q1194,"",INDEX(Mal!O$9:O$431,COUNTIF($E$108:$F1194,"")-COUNT($H$108:$H1194)+1,0)),"")</f>
        <v>#N/A</v>
      </c>
      <c r="R1195" s="39" t="e">
        <f>IF($E1195="",IF(INDEX(Mal!P$9:P$431,COUNTIF($E$108:$F1194,"")-COUNT($H$108:$H1194)+1,0)=R1194,"",INDEX(Mal!P$9:P$431,COUNTIF($E$108:$F1194,"")-COUNT($H$108:$H1194)+1,0)),"")</f>
        <v>#N/A</v>
      </c>
      <c r="S1195" s="39" t="e">
        <f>IF($E1195="",IF(INDEX(Mal!Q$9:Q$431,COUNTIF($E$108:$F1194,"")-COUNT($H$108:$H1194)+1,0)=S1194,"",INDEX(Mal!Q$9:Q$431,COUNTIF($E$108:$F1194,"")-COUNT($H$108:$H1194)+1,0)),"")</f>
        <v>#N/A</v>
      </c>
      <c r="T1195" s="39" t="e">
        <f>IF($E1195="",IF(INDEX(Mal!R$9:R$431,COUNTIF($E$108:$F1194,"")-COUNT($H$108:$H1194)+1,0)=T1194,"",INDEX(Mal!R$9:R$431,COUNTIF($E$108:$F1194,"")-COUNT($H$108:$H1194)+1,0)),"")</f>
        <v>#N/A</v>
      </c>
      <c r="U1195" s="39" t="e">
        <f>IF($E1195="",IF(INDEX(Mal!S$9:S$431,COUNTIF($E$108:$F1194,"")-COUNT($H$108:$H1194)+1,0)=U1194,"",INDEX(Mal!S$9:S$431,COUNTIF($E$108:$F1194,"")-COUNT($H$108:$H1194)+1,0)),"")</f>
        <v>#N/A</v>
      </c>
      <c r="V1195" s="39" t="e">
        <f t="shared" si="64"/>
        <v>#N/A</v>
      </c>
      <c r="W1195" s="39" t="e">
        <f>IF(IF(AND(E1195="",F1195=""),INDEX(Mal!I$9:I$431,(COUNT($H$108:$H1195)-COUNTIF($V$108:$V1195,"")),0),"")="","",IF(AND(E1195="",F1195=""),INDEX(Mal!I$9:I$431,(COUNT($H$108:$H1195)-COUNTIF($V$108:$V1195,"")),0),""))</f>
        <v>#N/A</v>
      </c>
      <c r="X1195" s="39" t="e">
        <f>IF($E1195="",IF(INDEX(Mal!J$9:J$431,COUNTIF($E$108:$F1194,"")-COUNT($H$108:$H1194)+1,0)=X1194,"",INDEX(Mal!J$9:J$431,COUNTIF($E$108:$F1194,"")-COUNT($H$108:$H1194)+1,0)),"")</f>
        <v>#N/A</v>
      </c>
      <c r="Y1195" s="39" t="e">
        <f>IF(AND(Y1194="",$H1195=$H1194),"",IF(VLOOKUP($H1195,Mal!$A$9:$T$431,20,0)='Sales Orders'!Y1194,"",VLOOKUP($H1195,Mal!$A$9:$T$431,20,0)))</f>
        <v>#N/A</v>
      </c>
      <c r="Z1195" s="39" t="e">
        <f t="shared" si="65"/>
        <v>#N/A</v>
      </c>
    </row>
    <row r="1196" spans="1:26">
      <c r="A1196" t="str">
        <f>IFERROR(IF(VLOOKUP(H1196,Mal!$A$9:$A$431,1,0),"","END"),"END")</f>
        <v>END</v>
      </c>
      <c r="B1196" s="39" t="e">
        <f>IF($E1196="",IF(INDEX(Mal!$D$9:$D$431,COUNTIF($E$108:$F1195,"")-COUNT($H$108:$H1195)+1,0)=B1195,"",INDEX(Mal!$D$9:$D$431,COUNTIF($E$108:$F1195,"")-COUNT($H$108:$H1195)+1,0)),"")</f>
        <v>#N/A</v>
      </c>
      <c r="C1196" s="39" t="e">
        <f t="shared" si="66"/>
        <v>#N/A</v>
      </c>
      <c r="D1196" s="39" t="e">
        <f>IF($E1196="",IF(INDEX(Mal!$F$9:$F$431,COUNTIF($E$108:$F1195,"")-COUNT($H$108:$H1195)+1,0)=D1195,"",INDEX(Mal!$F$9:$F$431,COUNTIF($E$108:$F1195,"")-COUNT($H$108:$H1195)+1,0)),"")</f>
        <v>#N/A</v>
      </c>
      <c r="E1196" s="39" t="e">
        <f>IF(AND(E1195="",$H1196=$H1195),"",IF(VLOOKUP(H1196,Mal!$A$9:$B$431,2,0)='Sales Orders'!E1195,"",VLOOKUP($H1196,Mal!$A$9:$B$431,2,0)))</f>
        <v>#N/A</v>
      </c>
      <c r="F1196" s="39" t="e">
        <f>IF($E1196="",IF(INDEX(Mal!$C$9:$C$431,COUNTIF($E$108:$F1195,"")-COUNT($H$108:$H1195)+1,0)=F1195,"",INDEX(Mal!$C$9:$C$431,COUNTIF($E$108:$F1195,"")-COUNT($H$108:$H1195)+1,0)),"")</f>
        <v>#N/A</v>
      </c>
      <c r="G1196" s="39" t="e">
        <f t="shared" si="67"/>
        <v>#N/A</v>
      </c>
      <c r="H1196" s="39">
        <f>IF(COUNTIF(Mal!$A$9:$A$431,'Sales Orders'!H1195)+COUNTIFS(Mal!$A$9:$A$431,H1195,Mal!$B$9:$B$431,"&lt;&gt;")+COUNTIFS(Mal!$A$9:$A$431,H1195,Mal!$C$9:$C$431,"&lt;&gt;")=COUNTIF('Sales Orders'!$H$108:H1195,'Sales Orders'!H1195),'Sales Orders'!H1195+1,'Sales Orders'!H1195)</f>
        <v>2</v>
      </c>
      <c r="I1196" s="39" t="e">
        <f>IF(E1196="","",IF(Mal!$C$5="","",Mal!$C$5))</f>
        <v>#N/A</v>
      </c>
      <c r="J1196" s="39" t="e">
        <f>IF(AND(J1195="",$H1196=$H1195),"",IF(VLOOKUP($H1196,Mal!$A$9:$H$431,7,0)='Sales Orders'!J1195,"",VLOOKUP($H1196,Mal!$A$9:$H$431,7,0)))</f>
        <v>#N/A</v>
      </c>
      <c r="K1196" s="39" t="e">
        <f>IF(AND(K1195="",$H1196=$H1195),"",IF(VLOOKUP($H1196,Mal!$A$9:$H$431,8,0)='Sales Orders'!K1195,"",VLOOKUP($H1196,Mal!$A$9:$H$431,8,0)))</f>
        <v>#N/A</v>
      </c>
      <c r="L1196" s="39" t="e">
        <f>IF(E1196="","",IF(Mal!$C$6="","",Mal!$C$6))</f>
        <v>#N/A</v>
      </c>
      <c r="M1196" s="39" t="e">
        <f>IF($E1196="",IF(INDEX(Mal!K$9:K$431,COUNTIF($E$108:$F1195,"")-COUNT($H$108:$H1195)+1,0)=M1195,"",INDEX(Mal!K$9:K$431,COUNTIF($E$108:$F1195,"")-COUNT($H$108:$H1195)+1,0)),"")</f>
        <v>#N/A</v>
      </c>
      <c r="N1196" s="39" t="e">
        <f>IF($E1196="",IF(INDEX(Mal!L$9:L$431,COUNTIF($E$108:$F1195,"")-COUNT($H$108:$H1195)+1,0)=N1195,"",INDEX(Mal!L$9:L$431,COUNTIF($E$108:$F1195,"")-COUNT($H$108:$H1195)+1,0)),"")</f>
        <v>#N/A</v>
      </c>
      <c r="O1196" s="39" t="e">
        <f>IF($E1196="",IF(INDEX(Mal!M$9:M$431,COUNTIF($E$108:$F1195,"")-COUNT($H$108:$H1195)+1,0)=O1195,"",INDEX(Mal!M$9:M$431,COUNTIF($E$108:$F1195,"")-COUNT($H$108:$H1195)+1,0)),"")</f>
        <v>#N/A</v>
      </c>
      <c r="P1196" s="39" t="e">
        <f>IF($E1196="",IF(INDEX(Mal!N$9:N$431,COUNTIF($E$108:$F1195,"")-COUNT($H$108:$H1195)+1,0)=P1195,"",INDEX(Mal!N$9:N$431,COUNTIF($E$108:$F1195,"")-COUNT($H$108:$H1195)+1,0)),"")</f>
        <v>#N/A</v>
      </c>
      <c r="Q1196" s="39" t="e">
        <f>IF($E1196="",IF(INDEX(Mal!O$9:O$431,COUNTIF($E$108:$F1195,"")-COUNT($H$108:$H1195)+1,0)=Q1195,"",INDEX(Mal!O$9:O$431,COUNTIF($E$108:$F1195,"")-COUNT($H$108:$H1195)+1,0)),"")</f>
        <v>#N/A</v>
      </c>
      <c r="R1196" s="39" t="e">
        <f>IF($E1196="",IF(INDEX(Mal!P$9:P$431,COUNTIF($E$108:$F1195,"")-COUNT($H$108:$H1195)+1,0)=R1195,"",INDEX(Mal!P$9:P$431,COUNTIF($E$108:$F1195,"")-COUNT($H$108:$H1195)+1,0)),"")</f>
        <v>#N/A</v>
      </c>
      <c r="S1196" s="39" t="e">
        <f>IF($E1196="",IF(INDEX(Mal!Q$9:Q$431,COUNTIF($E$108:$F1195,"")-COUNT($H$108:$H1195)+1,0)=S1195,"",INDEX(Mal!Q$9:Q$431,COUNTIF($E$108:$F1195,"")-COUNT($H$108:$H1195)+1,0)),"")</f>
        <v>#N/A</v>
      </c>
      <c r="T1196" s="39" t="e">
        <f>IF($E1196="",IF(INDEX(Mal!R$9:R$431,COUNTIF($E$108:$F1195,"")-COUNT($H$108:$H1195)+1,0)=T1195,"",INDEX(Mal!R$9:R$431,COUNTIF($E$108:$F1195,"")-COUNT($H$108:$H1195)+1,0)),"")</f>
        <v>#N/A</v>
      </c>
      <c r="U1196" s="39" t="e">
        <f>IF($E1196="",IF(INDEX(Mal!S$9:S$431,COUNTIF($E$108:$F1195,"")-COUNT($H$108:$H1195)+1,0)=U1195,"",INDEX(Mal!S$9:S$431,COUNTIF($E$108:$F1195,"")-COUNT($H$108:$H1195)+1,0)),"")</f>
        <v>#N/A</v>
      </c>
      <c r="V1196" s="39" t="e">
        <f t="shared" si="64"/>
        <v>#N/A</v>
      </c>
      <c r="W1196" s="39" t="e">
        <f>IF(IF(AND(E1196="",F1196=""),INDEX(Mal!I$9:I$431,(COUNT($H$108:$H1196)-COUNTIF($V$108:$V1196,"")),0),"")="","",IF(AND(E1196="",F1196=""),INDEX(Mal!I$9:I$431,(COUNT($H$108:$H1196)-COUNTIF($V$108:$V1196,"")),0),""))</f>
        <v>#N/A</v>
      </c>
      <c r="X1196" s="39" t="e">
        <f>IF($E1196="",IF(INDEX(Mal!J$9:J$431,COUNTIF($E$108:$F1195,"")-COUNT($H$108:$H1195)+1,0)=X1195,"",INDEX(Mal!J$9:J$431,COUNTIF($E$108:$F1195,"")-COUNT($H$108:$H1195)+1,0)),"")</f>
        <v>#N/A</v>
      </c>
      <c r="Y1196" s="39" t="e">
        <f>IF(AND(Y1195="",$H1196=$H1195),"",IF(VLOOKUP($H1196,Mal!$A$9:$T$431,20,0)='Sales Orders'!Y1195,"",VLOOKUP($H1196,Mal!$A$9:$T$431,20,0)))</f>
        <v>#N/A</v>
      </c>
      <c r="Z1196" s="39" t="e">
        <f t="shared" si="65"/>
        <v>#N/A</v>
      </c>
    </row>
    <row r="1197" spans="1:26">
      <c r="A1197" t="str">
        <f>IFERROR(IF(VLOOKUP(H1197,Mal!$A$9:$A$431,1,0),"","END"),"END")</f>
        <v>END</v>
      </c>
      <c r="B1197" s="39" t="e">
        <f>IF($E1197="",IF(INDEX(Mal!$D$9:$D$431,COUNTIF($E$108:$F1196,"")-COUNT($H$108:$H1196)+1,0)=B1196,"",INDEX(Mal!$D$9:$D$431,COUNTIF($E$108:$F1196,"")-COUNT($H$108:$H1196)+1,0)),"")</f>
        <v>#N/A</v>
      </c>
      <c r="C1197" s="39" t="e">
        <f t="shared" si="66"/>
        <v>#N/A</v>
      </c>
      <c r="D1197" s="39" t="e">
        <f>IF($E1197="",IF(INDEX(Mal!$F$9:$F$431,COUNTIF($E$108:$F1196,"")-COUNT($H$108:$H1196)+1,0)=D1196,"",INDEX(Mal!$F$9:$F$431,COUNTIF($E$108:$F1196,"")-COUNT($H$108:$H1196)+1,0)),"")</f>
        <v>#N/A</v>
      </c>
      <c r="E1197" s="39" t="e">
        <f>IF(AND(E1196="",$H1197=$H1196),"",IF(VLOOKUP(H1197,Mal!$A$9:$B$431,2,0)='Sales Orders'!E1196,"",VLOOKUP($H1197,Mal!$A$9:$B$431,2,0)))</f>
        <v>#N/A</v>
      </c>
      <c r="F1197" s="39" t="e">
        <f>IF($E1197="",IF(INDEX(Mal!$C$9:$C$431,COUNTIF($E$108:$F1196,"")-COUNT($H$108:$H1196)+1,0)=F1196,"",INDEX(Mal!$C$9:$C$431,COUNTIF($E$108:$F1196,"")-COUNT($H$108:$H1196)+1,0)),"")</f>
        <v>#N/A</v>
      </c>
      <c r="G1197" s="39" t="e">
        <f t="shared" si="67"/>
        <v>#N/A</v>
      </c>
      <c r="H1197" s="39">
        <f>IF(COUNTIF(Mal!$A$9:$A$431,'Sales Orders'!H1196)+COUNTIFS(Mal!$A$9:$A$431,H1196,Mal!$B$9:$B$431,"&lt;&gt;")+COUNTIFS(Mal!$A$9:$A$431,H1196,Mal!$C$9:$C$431,"&lt;&gt;")=COUNTIF('Sales Orders'!$H$108:H1196,'Sales Orders'!H1196),'Sales Orders'!H1196+1,'Sales Orders'!H1196)</f>
        <v>2</v>
      </c>
      <c r="I1197" s="39" t="e">
        <f>IF(E1197="","",IF(Mal!$C$5="","",Mal!$C$5))</f>
        <v>#N/A</v>
      </c>
      <c r="J1197" s="39" t="e">
        <f>IF(AND(J1196="",$H1197=$H1196),"",IF(VLOOKUP($H1197,Mal!$A$9:$H$431,7,0)='Sales Orders'!J1196,"",VLOOKUP($H1197,Mal!$A$9:$H$431,7,0)))</f>
        <v>#N/A</v>
      </c>
      <c r="K1197" s="39" t="e">
        <f>IF(AND(K1196="",$H1197=$H1196),"",IF(VLOOKUP($H1197,Mal!$A$9:$H$431,8,0)='Sales Orders'!K1196,"",VLOOKUP($H1197,Mal!$A$9:$H$431,8,0)))</f>
        <v>#N/A</v>
      </c>
      <c r="L1197" s="39" t="e">
        <f>IF(E1197="","",IF(Mal!$C$6="","",Mal!$C$6))</f>
        <v>#N/A</v>
      </c>
      <c r="M1197" s="39" t="e">
        <f>IF($E1197="",IF(INDEX(Mal!K$9:K$431,COUNTIF($E$108:$F1196,"")-COUNT($H$108:$H1196)+1,0)=M1196,"",INDEX(Mal!K$9:K$431,COUNTIF($E$108:$F1196,"")-COUNT($H$108:$H1196)+1,0)),"")</f>
        <v>#N/A</v>
      </c>
      <c r="N1197" s="39" t="e">
        <f>IF($E1197="",IF(INDEX(Mal!L$9:L$431,COUNTIF($E$108:$F1196,"")-COUNT($H$108:$H1196)+1,0)=N1196,"",INDEX(Mal!L$9:L$431,COUNTIF($E$108:$F1196,"")-COUNT($H$108:$H1196)+1,0)),"")</f>
        <v>#N/A</v>
      </c>
      <c r="O1197" s="39" t="e">
        <f>IF($E1197="",IF(INDEX(Mal!M$9:M$431,COUNTIF($E$108:$F1196,"")-COUNT($H$108:$H1196)+1,0)=O1196,"",INDEX(Mal!M$9:M$431,COUNTIF($E$108:$F1196,"")-COUNT($H$108:$H1196)+1,0)),"")</f>
        <v>#N/A</v>
      </c>
      <c r="P1197" s="39" t="e">
        <f>IF($E1197="",IF(INDEX(Mal!N$9:N$431,COUNTIF($E$108:$F1196,"")-COUNT($H$108:$H1196)+1,0)=P1196,"",INDEX(Mal!N$9:N$431,COUNTIF($E$108:$F1196,"")-COUNT($H$108:$H1196)+1,0)),"")</f>
        <v>#N/A</v>
      </c>
      <c r="Q1197" s="39" t="e">
        <f>IF($E1197="",IF(INDEX(Mal!O$9:O$431,COUNTIF($E$108:$F1196,"")-COUNT($H$108:$H1196)+1,0)=Q1196,"",INDEX(Mal!O$9:O$431,COUNTIF($E$108:$F1196,"")-COUNT($H$108:$H1196)+1,0)),"")</f>
        <v>#N/A</v>
      </c>
      <c r="R1197" s="39" t="e">
        <f>IF($E1197="",IF(INDEX(Mal!P$9:P$431,COUNTIF($E$108:$F1196,"")-COUNT($H$108:$H1196)+1,0)=R1196,"",INDEX(Mal!P$9:P$431,COUNTIF($E$108:$F1196,"")-COUNT($H$108:$H1196)+1,0)),"")</f>
        <v>#N/A</v>
      </c>
      <c r="S1197" s="39" t="e">
        <f>IF($E1197="",IF(INDEX(Mal!Q$9:Q$431,COUNTIF($E$108:$F1196,"")-COUNT($H$108:$H1196)+1,0)=S1196,"",INDEX(Mal!Q$9:Q$431,COUNTIF($E$108:$F1196,"")-COUNT($H$108:$H1196)+1,0)),"")</f>
        <v>#N/A</v>
      </c>
      <c r="T1197" s="39" t="e">
        <f>IF($E1197="",IF(INDEX(Mal!R$9:R$431,COUNTIF($E$108:$F1196,"")-COUNT($H$108:$H1196)+1,0)=T1196,"",INDEX(Mal!R$9:R$431,COUNTIF($E$108:$F1196,"")-COUNT($H$108:$H1196)+1,0)),"")</f>
        <v>#N/A</v>
      </c>
      <c r="U1197" s="39" t="e">
        <f>IF($E1197="",IF(INDEX(Mal!S$9:S$431,COUNTIF($E$108:$F1196,"")-COUNT($H$108:$H1196)+1,0)=U1196,"",INDEX(Mal!S$9:S$431,COUNTIF($E$108:$F1196,"")-COUNT($H$108:$H1196)+1,0)),"")</f>
        <v>#N/A</v>
      </c>
      <c r="V1197" s="39" t="e">
        <f t="shared" ref="V1197:V1260" si="68">IF(E1197="",IF(F1197="",IF(F1196="",V1196+1,1),""),"")</f>
        <v>#N/A</v>
      </c>
      <c r="W1197" s="39" t="e">
        <f>IF(IF(AND(E1197="",F1197=""),INDEX(Mal!I$9:I$431,(COUNT($H$108:$H1197)-COUNTIF($V$108:$V1197,"")),0),"")="","",IF(AND(E1197="",F1197=""),INDEX(Mal!I$9:I$431,(COUNT($H$108:$H1197)-COUNTIF($V$108:$V1197,"")),0),""))</f>
        <v>#N/A</v>
      </c>
      <c r="X1197" s="39" t="e">
        <f>IF($E1197="",IF(INDEX(Mal!J$9:J$431,COUNTIF($E$108:$F1196,"")-COUNT($H$108:$H1196)+1,0)=X1196,"",INDEX(Mal!J$9:J$431,COUNTIF($E$108:$F1196,"")-COUNT($H$108:$H1196)+1,0)),"")</f>
        <v>#N/A</v>
      </c>
      <c r="Y1197" s="39" t="e">
        <f>IF(AND(Y1196="",$H1197=$H1196),"",IF(VLOOKUP($H1197,Mal!$A$9:$T$431,20,0)='Sales Orders'!Y1196,"",VLOOKUP($H1197,Mal!$A$9:$T$431,20,0)))</f>
        <v>#N/A</v>
      </c>
      <c r="Z1197" s="39" t="e">
        <f t="shared" ref="Z1197:Z1260" si="69">IF(F1197="","",IF(D1197="",0,1))</f>
        <v>#N/A</v>
      </c>
    </row>
    <row r="1198" spans="1:26">
      <c r="A1198" t="str">
        <f>IFERROR(IF(VLOOKUP(H1198,Mal!$A$9:$A$431,1,0),"","END"),"END")</f>
        <v>END</v>
      </c>
      <c r="B1198" s="39" t="e">
        <f>IF($E1198="",IF(INDEX(Mal!$D$9:$D$431,COUNTIF($E$108:$F1197,"")-COUNT($H$108:$H1197)+1,0)=B1197,"",INDEX(Mal!$D$9:$D$431,COUNTIF($E$108:$F1197,"")-COUNT($H$108:$H1197)+1,0)),"")</f>
        <v>#N/A</v>
      </c>
      <c r="C1198" s="39" t="e">
        <f t="shared" ref="C1198:C1261" si="70">D1198</f>
        <v>#N/A</v>
      </c>
      <c r="D1198" s="39" t="e">
        <f>IF($E1198="",IF(INDEX(Mal!$F$9:$F$431,COUNTIF($E$108:$F1197,"")-COUNT($H$108:$H1197)+1,0)=D1197,"",INDEX(Mal!$F$9:$F$431,COUNTIF($E$108:$F1197,"")-COUNT($H$108:$H1197)+1,0)),"")</f>
        <v>#N/A</v>
      </c>
      <c r="E1198" s="39" t="e">
        <f>IF(AND(E1197="",$H1198=$H1197),"",IF(VLOOKUP(H1198,Mal!$A$9:$B$431,2,0)='Sales Orders'!E1197,"",VLOOKUP($H1198,Mal!$A$9:$B$431,2,0)))</f>
        <v>#N/A</v>
      </c>
      <c r="F1198" s="39" t="e">
        <f>IF($E1198="",IF(INDEX(Mal!$C$9:$C$431,COUNTIF($E$108:$F1197,"")-COUNT($H$108:$H1197)+1,0)=F1197,"",INDEX(Mal!$C$9:$C$431,COUNTIF($E$108:$F1197,"")-COUNT($H$108:$H1197)+1,0)),"")</f>
        <v>#N/A</v>
      </c>
      <c r="G1198" s="39" t="e">
        <f t="shared" ref="G1198:G1261" si="71">IF(H1198=H1197,IF(F1198="",G1197,G1197+1),0)</f>
        <v>#N/A</v>
      </c>
      <c r="H1198" s="39">
        <f>IF(COUNTIF(Mal!$A$9:$A$431,'Sales Orders'!H1197)+COUNTIFS(Mal!$A$9:$A$431,H1197,Mal!$B$9:$B$431,"&lt;&gt;")+COUNTIFS(Mal!$A$9:$A$431,H1197,Mal!$C$9:$C$431,"&lt;&gt;")=COUNTIF('Sales Orders'!$H$108:H1197,'Sales Orders'!H1197),'Sales Orders'!H1197+1,'Sales Orders'!H1197)</f>
        <v>2</v>
      </c>
      <c r="I1198" s="39" t="e">
        <f>IF(E1198="","",IF(Mal!$C$5="","",Mal!$C$5))</f>
        <v>#N/A</v>
      </c>
      <c r="J1198" s="39" t="e">
        <f>IF(AND(J1197="",$H1198=$H1197),"",IF(VLOOKUP($H1198,Mal!$A$9:$H$431,7,0)='Sales Orders'!J1197,"",VLOOKUP($H1198,Mal!$A$9:$H$431,7,0)))</f>
        <v>#N/A</v>
      </c>
      <c r="K1198" s="39" t="e">
        <f>IF(AND(K1197="",$H1198=$H1197),"",IF(VLOOKUP($H1198,Mal!$A$9:$H$431,8,0)='Sales Orders'!K1197,"",VLOOKUP($H1198,Mal!$A$9:$H$431,8,0)))</f>
        <v>#N/A</v>
      </c>
      <c r="L1198" s="39" t="e">
        <f>IF(E1198="","",IF(Mal!$C$6="","",Mal!$C$6))</f>
        <v>#N/A</v>
      </c>
      <c r="M1198" s="39" t="e">
        <f>IF($E1198="",IF(INDEX(Mal!K$9:K$431,COUNTIF($E$108:$F1197,"")-COUNT($H$108:$H1197)+1,0)=M1197,"",INDEX(Mal!K$9:K$431,COUNTIF($E$108:$F1197,"")-COUNT($H$108:$H1197)+1,0)),"")</f>
        <v>#N/A</v>
      </c>
      <c r="N1198" s="39" t="e">
        <f>IF($E1198="",IF(INDEX(Mal!L$9:L$431,COUNTIF($E$108:$F1197,"")-COUNT($H$108:$H1197)+1,0)=N1197,"",INDEX(Mal!L$9:L$431,COUNTIF($E$108:$F1197,"")-COUNT($H$108:$H1197)+1,0)),"")</f>
        <v>#N/A</v>
      </c>
      <c r="O1198" s="39" t="e">
        <f>IF($E1198="",IF(INDEX(Mal!M$9:M$431,COUNTIF($E$108:$F1197,"")-COUNT($H$108:$H1197)+1,0)=O1197,"",INDEX(Mal!M$9:M$431,COUNTIF($E$108:$F1197,"")-COUNT($H$108:$H1197)+1,0)),"")</f>
        <v>#N/A</v>
      </c>
      <c r="P1198" s="39" t="e">
        <f>IF($E1198="",IF(INDEX(Mal!N$9:N$431,COUNTIF($E$108:$F1197,"")-COUNT($H$108:$H1197)+1,0)=P1197,"",INDEX(Mal!N$9:N$431,COUNTIF($E$108:$F1197,"")-COUNT($H$108:$H1197)+1,0)),"")</f>
        <v>#N/A</v>
      </c>
      <c r="Q1198" s="39" t="e">
        <f>IF($E1198="",IF(INDEX(Mal!O$9:O$431,COUNTIF($E$108:$F1197,"")-COUNT($H$108:$H1197)+1,0)=Q1197,"",INDEX(Mal!O$9:O$431,COUNTIF($E$108:$F1197,"")-COUNT($H$108:$H1197)+1,0)),"")</f>
        <v>#N/A</v>
      </c>
      <c r="R1198" s="39" t="e">
        <f>IF($E1198="",IF(INDEX(Mal!P$9:P$431,COUNTIF($E$108:$F1197,"")-COUNT($H$108:$H1197)+1,0)=R1197,"",INDEX(Mal!P$9:P$431,COUNTIF($E$108:$F1197,"")-COUNT($H$108:$H1197)+1,0)),"")</f>
        <v>#N/A</v>
      </c>
      <c r="S1198" s="39" t="e">
        <f>IF($E1198="",IF(INDEX(Mal!Q$9:Q$431,COUNTIF($E$108:$F1197,"")-COUNT($H$108:$H1197)+1,0)=S1197,"",INDEX(Mal!Q$9:Q$431,COUNTIF($E$108:$F1197,"")-COUNT($H$108:$H1197)+1,0)),"")</f>
        <v>#N/A</v>
      </c>
      <c r="T1198" s="39" t="e">
        <f>IF($E1198="",IF(INDEX(Mal!R$9:R$431,COUNTIF($E$108:$F1197,"")-COUNT($H$108:$H1197)+1,0)=T1197,"",INDEX(Mal!R$9:R$431,COUNTIF($E$108:$F1197,"")-COUNT($H$108:$H1197)+1,0)),"")</f>
        <v>#N/A</v>
      </c>
      <c r="U1198" s="39" t="e">
        <f>IF($E1198="",IF(INDEX(Mal!S$9:S$431,COUNTIF($E$108:$F1197,"")-COUNT($H$108:$H1197)+1,0)=U1197,"",INDEX(Mal!S$9:S$431,COUNTIF($E$108:$F1197,"")-COUNT($H$108:$H1197)+1,0)),"")</f>
        <v>#N/A</v>
      </c>
      <c r="V1198" s="39" t="e">
        <f t="shared" si="68"/>
        <v>#N/A</v>
      </c>
      <c r="W1198" s="39" t="e">
        <f>IF(IF(AND(E1198="",F1198=""),INDEX(Mal!I$9:I$431,(COUNT($H$108:$H1198)-COUNTIF($V$108:$V1198,"")),0),"")="","",IF(AND(E1198="",F1198=""),INDEX(Mal!I$9:I$431,(COUNT($H$108:$H1198)-COUNTIF($V$108:$V1198,"")),0),""))</f>
        <v>#N/A</v>
      </c>
      <c r="X1198" s="39" t="e">
        <f>IF($E1198="",IF(INDEX(Mal!J$9:J$431,COUNTIF($E$108:$F1197,"")-COUNT($H$108:$H1197)+1,0)=X1197,"",INDEX(Mal!J$9:J$431,COUNTIF($E$108:$F1197,"")-COUNT($H$108:$H1197)+1,0)),"")</f>
        <v>#N/A</v>
      </c>
      <c r="Y1198" s="39" t="e">
        <f>IF(AND(Y1197="",$H1198=$H1197),"",IF(VLOOKUP($H1198,Mal!$A$9:$T$431,20,0)='Sales Orders'!Y1197,"",VLOOKUP($H1198,Mal!$A$9:$T$431,20,0)))</f>
        <v>#N/A</v>
      </c>
      <c r="Z1198" s="39" t="e">
        <f t="shared" si="69"/>
        <v>#N/A</v>
      </c>
    </row>
    <row r="1199" spans="1:26">
      <c r="A1199" t="str">
        <f>IFERROR(IF(VLOOKUP(H1199,Mal!$A$9:$A$431,1,0),"","END"),"END")</f>
        <v>END</v>
      </c>
      <c r="B1199" s="39" t="e">
        <f>IF($E1199="",IF(INDEX(Mal!$D$9:$D$431,COUNTIF($E$108:$F1198,"")-COUNT($H$108:$H1198)+1,0)=B1198,"",INDEX(Mal!$D$9:$D$431,COUNTIF($E$108:$F1198,"")-COUNT($H$108:$H1198)+1,0)),"")</f>
        <v>#N/A</v>
      </c>
      <c r="C1199" s="39" t="e">
        <f t="shared" si="70"/>
        <v>#N/A</v>
      </c>
      <c r="D1199" s="39" t="e">
        <f>IF($E1199="",IF(INDEX(Mal!$F$9:$F$431,COUNTIF($E$108:$F1198,"")-COUNT($H$108:$H1198)+1,0)=D1198,"",INDEX(Mal!$F$9:$F$431,COUNTIF($E$108:$F1198,"")-COUNT($H$108:$H1198)+1,0)),"")</f>
        <v>#N/A</v>
      </c>
      <c r="E1199" s="39" t="e">
        <f>IF(AND(E1198="",$H1199=$H1198),"",IF(VLOOKUP(H1199,Mal!$A$9:$B$431,2,0)='Sales Orders'!E1198,"",VLOOKUP($H1199,Mal!$A$9:$B$431,2,0)))</f>
        <v>#N/A</v>
      </c>
      <c r="F1199" s="39" t="e">
        <f>IF($E1199="",IF(INDEX(Mal!$C$9:$C$431,COUNTIF($E$108:$F1198,"")-COUNT($H$108:$H1198)+1,0)=F1198,"",INDEX(Mal!$C$9:$C$431,COUNTIF($E$108:$F1198,"")-COUNT($H$108:$H1198)+1,0)),"")</f>
        <v>#N/A</v>
      </c>
      <c r="G1199" s="39" t="e">
        <f t="shared" si="71"/>
        <v>#N/A</v>
      </c>
      <c r="H1199" s="39">
        <f>IF(COUNTIF(Mal!$A$9:$A$431,'Sales Orders'!H1198)+COUNTIFS(Mal!$A$9:$A$431,H1198,Mal!$B$9:$B$431,"&lt;&gt;")+COUNTIFS(Mal!$A$9:$A$431,H1198,Mal!$C$9:$C$431,"&lt;&gt;")=COUNTIF('Sales Orders'!$H$108:H1198,'Sales Orders'!H1198),'Sales Orders'!H1198+1,'Sales Orders'!H1198)</f>
        <v>2</v>
      </c>
      <c r="I1199" s="39" t="e">
        <f>IF(E1199="","",IF(Mal!$C$5="","",Mal!$C$5))</f>
        <v>#N/A</v>
      </c>
      <c r="J1199" s="39" t="e">
        <f>IF(AND(J1198="",$H1199=$H1198),"",IF(VLOOKUP($H1199,Mal!$A$9:$H$431,7,0)='Sales Orders'!J1198,"",VLOOKUP($H1199,Mal!$A$9:$H$431,7,0)))</f>
        <v>#N/A</v>
      </c>
      <c r="K1199" s="39" t="e">
        <f>IF(AND(K1198="",$H1199=$H1198),"",IF(VLOOKUP($H1199,Mal!$A$9:$H$431,8,0)='Sales Orders'!K1198,"",VLOOKUP($H1199,Mal!$A$9:$H$431,8,0)))</f>
        <v>#N/A</v>
      </c>
      <c r="L1199" s="39" t="e">
        <f>IF(E1199="","",IF(Mal!$C$6="","",Mal!$C$6))</f>
        <v>#N/A</v>
      </c>
      <c r="M1199" s="39" t="e">
        <f>IF($E1199="",IF(INDEX(Mal!K$9:K$431,COUNTIF($E$108:$F1198,"")-COUNT($H$108:$H1198)+1,0)=M1198,"",INDEX(Mal!K$9:K$431,COUNTIF($E$108:$F1198,"")-COUNT($H$108:$H1198)+1,0)),"")</f>
        <v>#N/A</v>
      </c>
      <c r="N1199" s="39" t="e">
        <f>IF($E1199="",IF(INDEX(Mal!L$9:L$431,COUNTIF($E$108:$F1198,"")-COUNT($H$108:$H1198)+1,0)=N1198,"",INDEX(Mal!L$9:L$431,COUNTIF($E$108:$F1198,"")-COUNT($H$108:$H1198)+1,0)),"")</f>
        <v>#N/A</v>
      </c>
      <c r="O1199" s="39" t="e">
        <f>IF($E1199="",IF(INDEX(Mal!M$9:M$431,COUNTIF($E$108:$F1198,"")-COUNT($H$108:$H1198)+1,0)=O1198,"",INDEX(Mal!M$9:M$431,COUNTIF($E$108:$F1198,"")-COUNT($H$108:$H1198)+1,0)),"")</f>
        <v>#N/A</v>
      </c>
      <c r="P1199" s="39" t="e">
        <f>IF($E1199="",IF(INDEX(Mal!N$9:N$431,COUNTIF($E$108:$F1198,"")-COUNT($H$108:$H1198)+1,0)=P1198,"",INDEX(Mal!N$9:N$431,COUNTIF($E$108:$F1198,"")-COUNT($H$108:$H1198)+1,0)),"")</f>
        <v>#N/A</v>
      </c>
      <c r="Q1199" s="39" t="e">
        <f>IF($E1199="",IF(INDEX(Mal!O$9:O$431,COUNTIF($E$108:$F1198,"")-COUNT($H$108:$H1198)+1,0)=Q1198,"",INDEX(Mal!O$9:O$431,COUNTIF($E$108:$F1198,"")-COUNT($H$108:$H1198)+1,0)),"")</f>
        <v>#N/A</v>
      </c>
      <c r="R1199" s="39" t="e">
        <f>IF($E1199="",IF(INDEX(Mal!P$9:P$431,COUNTIF($E$108:$F1198,"")-COUNT($H$108:$H1198)+1,0)=R1198,"",INDEX(Mal!P$9:P$431,COUNTIF($E$108:$F1198,"")-COUNT($H$108:$H1198)+1,0)),"")</f>
        <v>#N/A</v>
      </c>
      <c r="S1199" s="39" t="e">
        <f>IF($E1199="",IF(INDEX(Mal!Q$9:Q$431,COUNTIF($E$108:$F1198,"")-COUNT($H$108:$H1198)+1,0)=S1198,"",INDEX(Mal!Q$9:Q$431,COUNTIF($E$108:$F1198,"")-COUNT($H$108:$H1198)+1,0)),"")</f>
        <v>#N/A</v>
      </c>
      <c r="T1199" s="39" t="e">
        <f>IF($E1199="",IF(INDEX(Mal!R$9:R$431,COUNTIF($E$108:$F1198,"")-COUNT($H$108:$H1198)+1,0)=T1198,"",INDEX(Mal!R$9:R$431,COUNTIF($E$108:$F1198,"")-COUNT($H$108:$H1198)+1,0)),"")</f>
        <v>#N/A</v>
      </c>
      <c r="U1199" s="39" t="e">
        <f>IF($E1199="",IF(INDEX(Mal!S$9:S$431,COUNTIF($E$108:$F1198,"")-COUNT($H$108:$H1198)+1,0)=U1198,"",INDEX(Mal!S$9:S$431,COUNTIF($E$108:$F1198,"")-COUNT($H$108:$H1198)+1,0)),"")</f>
        <v>#N/A</v>
      </c>
      <c r="V1199" s="39" t="e">
        <f t="shared" si="68"/>
        <v>#N/A</v>
      </c>
      <c r="W1199" s="39" t="e">
        <f>IF(IF(AND(E1199="",F1199=""),INDEX(Mal!I$9:I$431,(COUNT($H$108:$H1199)-COUNTIF($V$108:$V1199,"")),0),"")="","",IF(AND(E1199="",F1199=""),INDEX(Mal!I$9:I$431,(COUNT($H$108:$H1199)-COUNTIF($V$108:$V1199,"")),0),""))</f>
        <v>#N/A</v>
      </c>
      <c r="X1199" s="39" t="e">
        <f>IF($E1199="",IF(INDEX(Mal!J$9:J$431,COUNTIF($E$108:$F1198,"")-COUNT($H$108:$H1198)+1,0)=X1198,"",INDEX(Mal!J$9:J$431,COUNTIF($E$108:$F1198,"")-COUNT($H$108:$H1198)+1,0)),"")</f>
        <v>#N/A</v>
      </c>
      <c r="Y1199" s="39" t="e">
        <f>IF(AND(Y1198="",$H1199=$H1198),"",IF(VLOOKUP($H1199,Mal!$A$9:$T$431,20,0)='Sales Orders'!Y1198,"",VLOOKUP($H1199,Mal!$A$9:$T$431,20,0)))</f>
        <v>#N/A</v>
      </c>
      <c r="Z1199" s="39" t="e">
        <f t="shared" si="69"/>
        <v>#N/A</v>
      </c>
    </row>
    <row r="1200" spans="1:26">
      <c r="A1200" t="str">
        <f>IFERROR(IF(VLOOKUP(H1200,Mal!$A$9:$A$431,1,0),"","END"),"END")</f>
        <v>END</v>
      </c>
      <c r="B1200" s="39" t="e">
        <f>IF($E1200="",IF(INDEX(Mal!$D$9:$D$431,COUNTIF($E$108:$F1199,"")-COUNT($H$108:$H1199)+1,0)=B1199,"",INDEX(Mal!$D$9:$D$431,COUNTIF($E$108:$F1199,"")-COUNT($H$108:$H1199)+1,0)),"")</f>
        <v>#N/A</v>
      </c>
      <c r="C1200" s="39" t="e">
        <f t="shared" si="70"/>
        <v>#N/A</v>
      </c>
      <c r="D1200" s="39" t="e">
        <f>IF($E1200="",IF(INDEX(Mal!$F$9:$F$431,COUNTIF($E$108:$F1199,"")-COUNT($H$108:$H1199)+1,0)=D1199,"",INDEX(Mal!$F$9:$F$431,COUNTIF($E$108:$F1199,"")-COUNT($H$108:$H1199)+1,0)),"")</f>
        <v>#N/A</v>
      </c>
      <c r="E1200" s="39" t="e">
        <f>IF(AND(E1199="",$H1200=$H1199),"",IF(VLOOKUP(H1200,Mal!$A$9:$B$431,2,0)='Sales Orders'!E1199,"",VLOOKUP($H1200,Mal!$A$9:$B$431,2,0)))</f>
        <v>#N/A</v>
      </c>
      <c r="F1200" s="39" t="e">
        <f>IF($E1200="",IF(INDEX(Mal!$C$9:$C$431,COUNTIF($E$108:$F1199,"")-COUNT($H$108:$H1199)+1,0)=F1199,"",INDEX(Mal!$C$9:$C$431,COUNTIF($E$108:$F1199,"")-COUNT($H$108:$H1199)+1,0)),"")</f>
        <v>#N/A</v>
      </c>
      <c r="G1200" s="39" t="e">
        <f t="shared" si="71"/>
        <v>#N/A</v>
      </c>
      <c r="H1200" s="39">
        <f>IF(COUNTIF(Mal!$A$9:$A$431,'Sales Orders'!H1199)+COUNTIFS(Mal!$A$9:$A$431,H1199,Mal!$B$9:$B$431,"&lt;&gt;")+COUNTIFS(Mal!$A$9:$A$431,H1199,Mal!$C$9:$C$431,"&lt;&gt;")=COUNTIF('Sales Orders'!$H$108:H1199,'Sales Orders'!H1199),'Sales Orders'!H1199+1,'Sales Orders'!H1199)</f>
        <v>2</v>
      </c>
      <c r="I1200" s="39" t="e">
        <f>IF(E1200="","",IF(Mal!$C$5="","",Mal!$C$5))</f>
        <v>#N/A</v>
      </c>
      <c r="J1200" s="39" t="e">
        <f>IF(AND(J1199="",$H1200=$H1199),"",IF(VLOOKUP($H1200,Mal!$A$9:$H$431,7,0)='Sales Orders'!J1199,"",VLOOKUP($H1200,Mal!$A$9:$H$431,7,0)))</f>
        <v>#N/A</v>
      </c>
      <c r="K1200" s="39" t="e">
        <f>IF(AND(K1199="",$H1200=$H1199),"",IF(VLOOKUP($H1200,Mal!$A$9:$H$431,8,0)='Sales Orders'!K1199,"",VLOOKUP($H1200,Mal!$A$9:$H$431,8,0)))</f>
        <v>#N/A</v>
      </c>
      <c r="L1200" s="39" t="e">
        <f>IF(E1200="","",IF(Mal!$C$6="","",Mal!$C$6))</f>
        <v>#N/A</v>
      </c>
      <c r="M1200" s="39" t="e">
        <f>IF($E1200="",IF(INDEX(Mal!K$9:K$431,COUNTIF($E$108:$F1199,"")-COUNT($H$108:$H1199)+1,0)=M1199,"",INDEX(Mal!K$9:K$431,COUNTIF($E$108:$F1199,"")-COUNT($H$108:$H1199)+1,0)),"")</f>
        <v>#N/A</v>
      </c>
      <c r="N1200" s="39" t="e">
        <f>IF($E1200="",IF(INDEX(Mal!L$9:L$431,COUNTIF($E$108:$F1199,"")-COUNT($H$108:$H1199)+1,0)=N1199,"",INDEX(Mal!L$9:L$431,COUNTIF($E$108:$F1199,"")-COUNT($H$108:$H1199)+1,0)),"")</f>
        <v>#N/A</v>
      </c>
      <c r="O1200" s="39" t="e">
        <f>IF($E1200="",IF(INDEX(Mal!M$9:M$431,COUNTIF($E$108:$F1199,"")-COUNT($H$108:$H1199)+1,0)=O1199,"",INDEX(Mal!M$9:M$431,COUNTIF($E$108:$F1199,"")-COUNT($H$108:$H1199)+1,0)),"")</f>
        <v>#N/A</v>
      </c>
      <c r="P1200" s="39" t="e">
        <f>IF($E1200="",IF(INDEX(Mal!N$9:N$431,COUNTIF($E$108:$F1199,"")-COUNT($H$108:$H1199)+1,0)=P1199,"",INDEX(Mal!N$9:N$431,COUNTIF($E$108:$F1199,"")-COUNT($H$108:$H1199)+1,0)),"")</f>
        <v>#N/A</v>
      </c>
      <c r="Q1200" s="39" t="e">
        <f>IF($E1200="",IF(INDEX(Mal!O$9:O$431,COUNTIF($E$108:$F1199,"")-COUNT($H$108:$H1199)+1,0)=Q1199,"",INDEX(Mal!O$9:O$431,COUNTIF($E$108:$F1199,"")-COUNT($H$108:$H1199)+1,0)),"")</f>
        <v>#N/A</v>
      </c>
      <c r="R1200" s="39" t="e">
        <f>IF($E1200="",IF(INDEX(Mal!P$9:P$431,COUNTIF($E$108:$F1199,"")-COUNT($H$108:$H1199)+1,0)=R1199,"",INDEX(Mal!P$9:P$431,COUNTIF($E$108:$F1199,"")-COUNT($H$108:$H1199)+1,0)),"")</f>
        <v>#N/A</v>
      </c>
      <c r="S1200" s="39" t="e">
        <f>IF($E1200="",IF(INDEX(Mal!Q$9:Q$431,COUNTIF($E$108:$F1199,"")-COUNT($H$108:$H1199)+1,0)=S1199,"",INDEX(Mal!Q$9:Q$431,COUNTIF($E$108:$F1199,"")-COUNT($H$108:$H1199)+1,0)),"")</f>
        <v>#N/A</v>
      </c>
      <c r="T1200" s="39" t="e">
        <f>IF($E1200="",IF(INDEX(Mal!R$9:R$431,COUNTIF($E$108:$F1199,"")-COUNT($H$108:$H1199)+1,0)=T1199,"",INDEX(Mal!R$9:R$431,COUNTIF($E$108:$F1199,"")-COUNT($H$108:$H1199)+1,0)),"")</f>
        <v>#N/A</v>
      </c>
      <c r="U1200" s="39" t="e">
        <f>IF($E1200="",IF(INDEX(Mal!S$9:S$431,COUNTIF($E$108:$F1199,"")-COUNT($H$108:$H1199)+1,0)=U1199,"",INDEX(Mal!S$9:S$431,COUNTIF($E$108:$F1199,"")-COUNT($H$108:$H1199)+1,0)),"")</f>
        <v>#N/A</v>
      </c>
      <c r="V1200" s="39" t="e">
        <f t="shared" si="68"/>
        <v>#N/A</v>
      </c>
      <c r="W1200" s="39" t="e">
        <f>IF(IF(AND(E1200="",F1200=""),INDEX(Mal!I$9:I$431,(COUNT($H$108:$H1200)-COUNTIF($V$108:$V1200,"")),0),"")="","",IF(AND(E1200="",F1200=""),INDEX(Mal!I$9:I$431,(COUNT($H$108:$H1200)-COUNTIF($V$108:$V1200,"")),0),""))</f>
        <v>#N/A</v>
      </c>
      <c r="X1200" s="39" t="e">
        <f>IF($E1200="",IF(INDEX(Mal!J$9:J$431,COUNTIF($E$108:$F1199,"")-COUNT($H$108:$H1199)+1,0)=X1199,"",INDEX(Mal!J$9:J$431,COUNTIF($E$108:$F1199,"")-COUNT($H$108:$H1199)+1,0)),"")</f>
        <v>#N/A</v>
      </c>
      <c r="Y1200" s="39" t="e">
        <f>IF(AND(Y1199="",$H1200=$H1199),"",IF(VLOOKUP($H1200,Mal!$A$9:$T$431,20,0)='Sales Orders'!Y1199,"",VLOOKUP($H1200,Mal!$A$9:$T$431,20,0)))</f>
        <v>#N/A</v>
      </c>
      <c r="Z1200" s="39" t="e">
        <f t="shared" si="69"/>
        <v>#N/A</v>
      </c>
    </row>
    <row r="1201" spans="1:26">
      <c r="A1201" t="str">
        <f>IFERROR(IF(VLOOKUP(H1201,Mal!$A$9:$A$431,1,0),"","END"),"END")</f>
        <v>END</v>
      </c>
      <c r="B1201" s="39" t="e">
        <f>IF($E1201="",IF(INDEX(Mal!$D$9:$D$431,COUNTIF($E$108:$F1200,"")-COUNT($H$108:$H1200)+1,0)=B1200,"",INDEX(Mal!$D$9:$D$431,COUNTIF($E$108:$F1200,"")-COUNT($H$108:$H1200)+1,0)),"")</f>
        <v>#N/A</v>
      </c>
      <c r="C1201" s="39" t="e">
        <f t="shared" si="70"/>
        <v>#N/A</v>
      </c>
      <c r="D1201" s="39" t="e">
        <f>IF($E1201="",IF(INDEX(Mal!$F$9:$F$431,COUNTIF($E$108:$F1200,"")-COUNT($H$108:$H1200)+1,0)=D1200,"",INDEX(Mal!$F$9:$F$431,COUNTIF($E$108:$F1200,"")-COUNT($H$108:$H1200)+1,0)),"")</f>
        <v>#N/A</v>
      </c>
      <c r="E1201" s="39" t="e">
        <f>IF(AND(E1200="",$H1201=$H1200),"",IF(VLOOKUP(H1201,Mal!$A$9:$B$431,2,0)='Sales Orders'!E1200,"",VLOOKUP($H1201,Mal!$A$9:$B$431,2,0)))</f>
        <v>#N/A</v>
      </c>
      <c r="F1201" s="39" t="e">
        <f>IF($E1201="",IF(INDEX(Mal!$C$9:$C$431,COUNTIF($E$108:$F1200,"")-COUNT($H$108:$H1200)+1,0)=F1200,"",INDEX(Mal!$C$9:$C$431,COUNTIF($E$108:$F1200,"")-COUNT($H$108:$H1200)+1,0)),"")</f>
        <v>#N/A</v>
      </c>
      <c r="G1201" s="39" t="e">
        <f t="shared" si="71"/>
        <v>#N/A</v>
      </c>
      <c r="H1201" s="39">
        <f>IF(COUNTIF(Mal!$A$9:$A$431,'Sales Orders'!H1200)+COUNTIFS(Mal!$A$9:$A$431,H1200,Mal!$B$9:$B$431,"&lt;&gt;")+COUNTIFS(Mal!$A$9:$A$431,H1200,Mal!$C$9:$C$431,"&lt;&gt;")=COUNTIF('Sales Orders'!$H$108:H1200,'Sales Orders'!H1200),'Sales Orders'!H1200+1,'Sales Orders'!H1200)</f>
        <v>2</v>
      </c>
      <c r="I1201" s="39" t="e">
        <f>IF(E1201="","",IF(Mal!$C$5="","",Mal!$C$5))</f>
        <v>#N/A</v>
      </c>
      <c r="J1201" s="39" t="e">
        <f>IF(AND(J1200="",$H1201=$H1200),"",IF(VLOOKUP($H1201,Mal!$A$9:$H$431,7,0)='Sales Orders'!J1200,"",VLOOKUP($H1201,Mal!$A$9:$H$431,7,0)))</f>
        <v>#N/A</v>
      </c>
      <c r="K1201" s="39" t="e">
        <f>IF(AND(K1200="",$H1201=$H1200),"",IF(VLOOKUP($H1201,Mal!$A$9:$H$431,8,0)='Sales Orders'!K1200,"",VLOOKUP($H1201,Mal!$A$9:$H$431,8,0)))</f>
        <v>#N/A</v>
      </c>
      <c r="L1201" s="39" t="e">
        <f>IF(E1201="","",IF(Mal!$C$6="","",Mal!$C$6))</f>
        <v>#N/A</v>
      </c>
      <c r="M1201" s="39" t="e">
        <f>IF($E1201="",IF(INDEX(Mal!K$9:K$431,COUNTIF($E$108:$F1200,"")-COUNT($H$108:$H1200)+1,0)=M1200,"",INDEX(Mal!K$9:K$431,COUNTIF($E$108:$F1200,"")-COUNT($H$108:$H1200)+1,0)),"")</f>
        <v>#N/A</v>
      </c>
      <c r="N1201" s="39" t="e">
        <f>IF($E1201="",IF(INDEX(Mal!L$9:L$431,COUNTIF($E$108:$F1200,"")-COUNT($H$108:$H1200)+1,0)=N1200,"",INDEX(Mal!L$9:L$431,COUNTIF($E$108:$F1200,"")-COUNT($H$108:$H1200)+1,0)),"")</f>
        <v>#N/A</v>
      </c>
      <c r="O1201" s="39" t="e">
        <f>IF($E1201="",IF(INDEX(Mal!M$9:M$431,COUNTIF($E$108:$F1200,"")-COUNT($H$108:$H1200)+1,0)=O1200,"",INDEX(Mal!M$9:M$431,COUNTIF($E$108:$F1200,"")-COUNT($H$108:$H1200)+1,0)),"")</f>
        <v>#N/A</v>
      </c>
      <c r="P1201" s="39" t="e">
        <f>IF($E1201="",IF(INDEX(Mal!N$9:N$431,COUNTIF($E$108:$F1200,"")-COUNT($H$108:$H1200)+1,0)=P1200,"",INDEX(Mal!N$9:N$431,COUNTIF($E$108:$F1200,"")-COUNT($H$108:$H1200)+1,0)),"")</f>
        <v>#N/A</v>
      </c>
      <c r="Q1201" s="39" t="e">
        <f>IF($E1201="",IF(INDEX(Mal!O$9:O$431,COUNTIF($E$108:$F1200,"")-COUNT($H$108:$H1200)+1,0)=Q1200,"",INDEX(Mal!O$9:O$431,COUNTIF($E$108:$F1200,"")-COUNT($H$108:$H1200)+1,0)),"")</f>
        <v>#N/A</v>
      </c>
      <c r="R1201" s="39" t="e">
        <f>IF($E1201="",IF(INDEX(Mal!P$9:P$431,COUNTIF($E$108:$F1200,"")-COUNT($H$108:$H1200)+1,0)=R1200,"",INDEX(Mal!P$9:P$431,COUNTIF($E$108:$F1200,"")-COUNT($H$108:$H1200)+1,0)),"")</f>
        <v>#N/A</v>
      </c>
      <c r="S1201" s="39" t="e">
        <f>IF($E1201="",IF(INDEX(Mal!Q$9:Q$431,COUNTIF($E$108:$F1200,"")-COUNT($H$108:$H1200)+1,0)=S1200,"",INDEX(Mal!Q$9:Q$431,COUNTIF($E$108:$F1200,"")-COUNT($H$108:$H1200)+1,0)),"")</f>
        <v>#N/A</v>
      </c>
      <c r="T1201" s="39" t="e">
        <f>IF($E1201="",IF(INDEX(Mal!R$9:R$431,COUNTIF($E$108:$F1200,"")-COUNT($H$108:$H1200)+1,0)=T1200,"",INDEX(Mal!R$9:R$431,COUNTIF($E$108:$F1200,"")-COUNT($H$108:$H1200)+1,0)),"")</f>
        <v>#N/A</v>
      </c>
      <c r="U1201" s="39" t="e">
        <f>IF($E1201="",IF(INDEX(Mal!S$9:S$431,COUNTIF($E$108:$F1200,"")-COUNT($H$108:$H1200)+1,0)=U1200,"",INDEX(Mal!S$9:S$431,COUNTIF($E$108:$F1200,"")-COUNT($H$108:$H1200)+1,0)),"")</f>
        <v>#N/A</v>
      </c>
      <c r="V1201" s="39" t="e">
        <f t="shared" si="68"/>
        <v>#N/A</v>
      </c>
      <c r="W1201" s="39" t="e">
        <f>IF(IF(AND(E1201="",F1201=""),INDEX(Mal!I$9:I$431,(COUNT($H$108:$H1201)-COUNTIF($V$108:$V1201,"")),0),"")="","",IF(AND(E1201="",F1201=""),INDEX(Mal!I$9:I$431,(COUNT($H$108:$H1201)-COUNTIF($V$108:$V1201,"")),0),""))</f>
        <v>#N/A</v>
      </c>
      <c r="X1201" s="39" t="e">
        <f>IF($E1201="",IF(INDEX(Mal!J$9:J$431,COUNTIF($E$108:$F1200,"")-COUNT($H$108:$H1200)+1,0)=X1200,"",INDEX(Mal!J$9:J$431,COUNTIF($E$108:$F1200,"")-COUNT($H$108:$H1200)+1,0)),"")</f>
        <v>#N/A</v>
      </c>
      <c r="Y1201" s="39" t="e">
        <f>IF(AND(Y1200="",$H1201=$H1200),"",IF(VLOOKUP($H1201,Mal!$A$9:$T$431,20,0)='Sales Orders'!Y1200,"",VLOOKUP($H1201,Mal!$A$9:$T$431,20,0)))</f>
        <v>#N/A</v>
      </c>
      <c r="Z1201" s="39" t="e">
        <f t="shared" si="69"/>
        <v>#N/A</v>
      </c>
    </row>
    <row r="1202" spans="1:26">
      <c r="A1202" t="str">
        <f>IFERROR(IF(VLOOKUP(H1202,Mal!$A$9:$A$431,1,0),"","END"),"END")</f>
        <v>END</v>
      </c>
      <c r="B1202" s="39" t="e">
        <f>IF($E1202="",IF(INDEX(Mal!$D$9:$D$431,COUNTIF($E$108:$F1201,"")-COUNT($H$108:$H1201)+1,0)=B1201,"",INDEX(Mal!$D$9:$D$431,COUNTIF($E$108:$F1201,"")-COUNT($H$108:$H1201)+1,0)),"")</f>
        <v>#N/A</v>
      </c>
      <c r="C1202" s="39" t="e">
        <f t="shared" si="70"/>
        <v>#N/A</v>
      </c>
      <c r="D1202" s="39" t="e">
        <f>IF($E1202="",IF(INDEX(Mal!$F$9:$F$431,COUNTIF($E$108:$F1201,"")-COUNT($H$108:$H1201)+1,0)=D1201,"",INDEX(Mal!$F$9:$F$431,COUNTIF($E$108:$F1201,"")-COUNT($H$108:$H1201)+1,0)),"")</f>
        <v>#N/A</v>
      </c>
      <c r="E1202" s="39" t="e">
        <f>IF(AND(E1201="",$H1202=$H1201),"",IF(VLOOKUP(H1202,Mal!$A$9:$B$431,2,0)='Sales Orders'!E1201,"",VLOOKUP($H1202,Mal!$A$9:$B$431,2,0)))</f>
        <v>#N/A</v>
      </c>
      <c r="F1202" s="39" t="e">
        <f>IF($E1202="",IF(INDEX(Mal!$C$9:$C$431,COUNTIF($E$108:$F1201,"")-COUNT($H$108:$H1201)+1,0)=F1201,"",INDEX(Mal!$C$9:$C$431,COUNTIF($E$108:$F1201,"")-COUNT($H$108:$H1201)+1,0)),"")</f>
        <v>#N/A</v>
      </c>
      <c r="G1202" s="39" t="e">
        <f t="shared" si="71"/>
        <v>#N/A</v>
      </c>
      <c r="H1202" s="39">
        <f>IF(COUNTIF(Mal!$A$9:$A$431,'Sales Orders'!H1201)+COUNTIFS(Mal!$A$9:$A$431,H1201,Mal!$B$9:$B$431,"&lt;&gt;")+COUNTIFS(Mal!$A$9:$A$431,H1201,Mal!$C$9:$C$431,"&lt;&gt;")=COUNTIF('Sales Orders'!$H$108:H1201,'Sales Orders'!H1201),'Sales Orders'!H1201+1,'Sales Orders'!H1201)</f>
        <v>2</v>
      </c>
      <c r="I1202" s="39" t="e">
        <f>IF(E1202="","",IF(Mal!$C$5="","",Mal!$C$5))</f>
        <v>#N/A</v>
      </c>
      <c r="J1202" s="39" t="e">
        <f>IF(AND(J1201="",$H1202=$H1201),"",IF(VLOOKUP($H1202,Mal!$A$9:$H$431,7,0)='Sales Orders'!J1201,"",VLOOKUP($H1202,Mal!$A$9:$H$431,7,0)))</f>
        <v>#N/A</v>
      </c>
      <c r="K1202" s="39" t="e">
        <f>IF(AND(K1201="",$H1202=$H1201),"",IF(VLOOKUP($H1202,Mal!$A$9:$H$431,8,0)='Sales Orders'!K1201,"",VLOOKUP($H1202,Mal!$A$9:$H$431,8,0)))</f>
        <v>#N/A</v>
      </c>
      <c r="L1202" s="39" t="e">
        <f>IF(E1202="","",IF(Mal!$C$6="","",Mal!$C$6))</f>
        <v>#N/A</v>
      </c>
      <c r="M1202" s="39" t="e">
        <f>IF($E1202="",IF(INDEX(Mal!K$9:K$431,COUNTIF($E$108:$F1201,"")-COUNT($H$108:$H1201)+1,0)=M1201,"",INDEX(Mal!K$9:K$431,COUNTIF($E$108:$F1201,"")-COUNT($H$108:$H1201)+1,0)),"")</f>
        <v>#N/A</v>
      </c>
      <c r="N1202" s="39" t="e">
        <f>IF($E1202="",IF(INDEX(Mal!L$9:L$431,COUNTIF($E$108:$F1201,"")-COUNT($H$108:$H1201)+1,0)=N1201,"",INDEX(Mal!L$9:L$431,COUNTIF($E$108:$F1201,"")-COUNT($H$108:$H1201)+1,0)),"")</f>
        <v>#N/A</v>
      </c>
      <c r="O1202" s="39" t="e">
        <f>IF($E1202="",IF(INDEX(Mal!M$9:M$431,COUNTIF($E$108:$F1201,"")-COUNT($H$108:$H1201)+1,0)=O1201,"",INDEX(Mal!M$9:M$431,COUNTIF($E$108:$F1201,"")-COUNT($H$108:$H1201)+1,0)),"")</f>
        <v>#N/A</v>
      </c>
      <c r="P1202" s="39" t="e">
        <f>IF($E1202="",IF(INDEX(Mal!N$9:N$431,COUNTIF($E$108:$F1201,"")-COUNT($H$108:$H1201)+1,0)=P1201,"",INDEX(Mal!N$9:N$431,COUNTIF($E$108:$F1201,"")-COUNT($H$108:$H1201)+1,0)),"")</f>
        <v>#N/A</v>
      </c>
      <c r="Q1202" s="39" t="e">
        <f>IF($E1202="",IF(INDEX(Mal!O$9:O$431,COUNTIF($E$108:$F1201,"")-COUNT($H$108:$H1201)+1,0)=Q1201,"",INDEX(Mal!O$9:O$431,COUNTIF($E$108:$F1201,"")-COUNT($H$108:$H1201)+1,0)),"")</f>
        <v>#N/A</v>
      </c>
      <c r="R1202" s="39" t="e">
        <f>IF($E1202="",IF(INDEX(Mal!P$9:P$431,COUNTIF($E$108:$F1201,"")-COUNT($H$108:$H1201)+1,0)=R1201,"",INDEX(Mal!P$9:P$431,COUNTIF($E$108:$F1201,"")-COUNT($H$108:$H1201)+1,0)),"")</f>
        <v>#N/A</v>
      </c>
      <c r="S1202" s="39" t="e">
        <f>IF($E1202="",IF(INDEX(Mal!Q$9:Q$431,COUNTIF($E$108:$F1201,"")-COUNT($H$108:$H1201)+1,0)=S1201,"",INDEX(Mal!Q$9:Q$431,COUNTIF($E$108:$F1201,"")-COUNT($H$108:$H1201)+1,0)),"")</f>
        <v>#N/A</v>
      </c>
      <c r="T1202" s="39" t="e">
        <f>IF($E1202="",IF(INDEX(Mal!R$9:R$431,COUNTIF($E$108:$F1201,"")-COUNT($H$108:$H1201)+1,0)=T1201,"",INDEX(Mal!R$9:R$431,COUNTIF($E$108:$F1201,"")-COUNT($H$108:$H1201)+1,0)),"")</f>
        <v>#N/A</v>
      </c>
      <c r="U1202" s="39" t="e">
        <f>IF($E1202="",IF(INDEX(Mal!S$9:S$431,COUNTIF($E$108:$F1201,"")-COUNT($H$108:$H1201)+1,0)=U1201,"",INDEX(Mal!S$9:S$431,COUNTIF($E$108:$F1201,"")-COUNT($H$108:$H1201)+1,0)),"")</f>
        <v>#N/A</v>
      </c>
      <c r="V1202" s="39" t="e">
        <f t="shared" si="68"/>
        <v>#N/A</v>
      </c>
      <c r="W1202" s="39" t="e">
        <f>IF(IF(AND(E1202="",F1202=""),INDEX(Mal!I$9:I$431,(COUNT($H$108:$H1202)-COUNTIF($V$108:$V1202,"")),0),"")="","",IF(AND(E1202="",F1202=""),INDEX(Mal!I$9:I$431,(COUNT($H$108:$H1202)-COUNTIF($V$108:$V1202,"")),0),""))</f>
        <v>#N/A</v>
      </c>
      <c r="X1202" s="39" t="e">
        <f>IF($E1202="",IF(INDEX(Mal!J$9:J$431,COUNTIF($E$108:$F1201,"")-COUNT($H$108:$H1201)+1,0)=X1201,"",INDEX(Mal!J$9:J$431,COUNTIF($E$108:$F1201,"")-COUNT($H$108:$H1201)+1,0)),"")</f>
        <v>#N/A</v>
      </c>
      <c r="Y1202" s="39" t="e">
        <f>IF(AND(Y1201="",$H1202=$H1201),"",IF(VLOOKUP($H1202,Mal!$A$9:$T$431,20,0)='Sales Orders'!Y1201,"",VLOOKUP($H1202,Mal!$A$9:$T$431,20,0)))</f>
        <v>#N/A</v>
      </c>
      <c r="Z1202" s="39" t="e">
        <f t="shared" si="69"/>
        <v>#N/A</v>
      </c>
    </row>
    <row r="1203" spans="1:26">
      <c r="A1203" t="str">
        <f>IFERROR(IF(VLOOKUP(H1203,Mal!$A$9:$A$431,1,0),"","END"),"END")</f>
        <v>END</v>
      </c>
      <c r="B1203" s="39" t="e">
        <f>IF($E1203="",IF(INDEX(Mal!$D$9:$D$431,COUNTIF($E$108:$F1202,"")-COUNT($H$108:$H1202)+1,0)=B1202,"",INDEX(Mal!$D$9:$D$431,COUNTIF($E$108:$F1202,"")-COUNT($H$108:$H1202)+1,0)),"")</f>
        <v>#N/A</v>
      </c>
      <c r="C1203" s="39" t="e">
        <f t="shared" si="70"/>
        <v>#N/A</v>
      </c>
      <c r="D1203" s="39" t="e">
        <f>IF($E1203="",IF(INDEX(Mal!$F$9:$F$431,COUNTIF($E$108:$F1202,"")-COUNT($H$108:$H1202)+1,0)=D1202,"",INDEX(Mal!$F$9:$F$431,COUNTIF($E$108:$F1202,"")-COUNT($H$108:$H1202)+1,0)),"")</f>
        <v>#N/A</v>
      </c>
      <c r="E1203" s="39" t="e">
        <f>IF(AND(E1202="",$H1203=$H1202),"",IF(VLOOKUP(H1203,Mal!$A$9:$B$431,2,0)='Sales Orders'!E1202,"",VLOOKUP($H1203,Mal!$A$9:$B$431,2,0)))</f>
        <v>#N/A</v>
      </c>
      <c r="F1203" s="39" t="e">
        <f>IF($E1203="",IF(INDEX(Mal!$C$9:$C$431,COUNTIF($E$108:$F1202,"")-COUNT($H$108:$H1202)+1,0)=F1202,"",INDEX(Mal!$C$9:$C$431,COUNTIF($E$108:$F1202,"")-COUNT($H$108:$H1202)+1,0)),"")</f>
        <v>#N/A</v>
      </c>
      <c r="G1203" s="39" t="e">
        <f t="shared" si="71"/>
        <v>#N/A</v>
      </c>
      <c r="H1203" s="39">
        <f>IF(COUNTIF(Mal!$A$9:$A$431,'Sales Orders'!H1202)+COUNTIFS(Mal!$A$9:$A$431,H1202,Mal!$B$9:$B$431,"&lt;&gt;")+COUNTIFS(Mal!$A$9:$A$431,H1202,Mal!$C$9:$C$431,"&lt;&gt;")=COUNTIF('Sales Orders'!$H$108:H1202,'Sales Orders'!H1202),'Sales Orders'!H1202+1,'Sales Orders'!H1202)</f>
        <v>2</v>
      </c>
      <c r="I1203" s="39" t="e">
        <f>IF(E1203="","",IF(Mal!$C$5="","",Mal!$C$5))</f>
        <v>#N/A</v>
      </c>
      <c r="J1203" s="39" t="e">
        <f>IF(AND(J1202="",$H1203=$H1202),"",IF(VLOOKUP($H1203,Mal!$A$9:$H$431,7,0)='Sales Orders'!J1202,"",VLOOKUP($H1203,Mal!$A$9:$H$431,7,0)))</f>
        <v>#N/A</v>
      </c>
      <c r="K1203" s="39" t="e">
        <f>IF(AND(K1202="",$H1203=$H1202),"",IF(VLOOKUP($H1203,Mal!$A$9:$H$431,8,0)='Sales Orders'!K1202,"",VLOOKUP($H1203,Mal!$A$9:$H$431,8,0)))</f>
        <v>#N/A</v>
      </c>
      <c r="L1203" s="39" t="e">
        <f>IF(E1203="","",IF(Mal!$C$6="","",Mal!$C$6))</f>
        <v>#N/A</v>
      </c>
      <c r="M1203" s="39" t="e">
        <f>IF($E1203="",IF(INDEX(Mal!K$9:K$431,COUNTIF($E$108:$F1202,"")-COUNT($H$108:$H1202)+1,0)=M1202,"",INDEX(Mal!K$9:K$431,COUNTIF($E$108:$F1202,"")-COUNT($H$108:$H1202)+1,0)),"")</f>
        <v>#N/A</v>
      </c>
      <c r="N1203" s="39" t="e">
        <f>IF($E1203="",IF(INDEX(Mal!L$9:L$431,COUNTIF($E$108:$F1202,"")-COUNT($H$108:$H1202)+1,0)=N1202,"",INDEX(Mal!L$9:L$431,COUNTIF($E$108:$F1202,"")-COUNT($H$108:$H1202)+1,0)),"")</f>
        <v>#N/A</v>
      </c>
      <c r="O1203" s="39" t="e">
        <f>IF($E1203="",IF(INDEX(Mal!M$9:M$431,COUNTIF($E$108:$F1202,"")-COUNT($H$108:$H1202)+1,0)=O1202,"",INDEX(Mal!M$9:M$431,COUNTIF($E$108:$F1202,"")-COUNT($H$108:$H1202)+1,0)),"")</f>
        <v>#N/A</v>
      </c>
      <c r="P1203" s="39" t="e">
        <f>IF($E1203="",IF(INDEX(Mal!N$9:N$431,COUNTIF($E$108:$F1202,"")-COUNT($H$108:$H1202)+1,0)=P1202,"",INDEX(Mal!N$9:N$431,COUNTIF($E$108:$F1202,"")-COUNT($H$108:$H1202)+1,0)),"")</f>
        <v>#N/A</v>
      </c>
      <c r="Q1203" s="39" t="e">
        <f>IF($E1203="",IF(INDEX(Mal!O$9:O$431,COUNTIF($E$108:$F1202,"")-COUNT($H$108:$H1202)+1,0)=Q1202,"",INDEX(Mal!O$9:O$431,COUNTIF($E$108:$F1202,"")-COUNT($H$108:$H1202)+1,0)),"")</f>
        <v>#N/A</v>
      </c>
      <c r="R1203" s="39" t="e">
        <f>IF($E1203="",IF(INDEX(Mal!P$9:P$431,COUNTIF($E$108:$F1202,"")-COUNT($H$108:$H1202)+1,0)=R1202,"",INDEX(Mal!P$9:P$431,COUNTIF($E$108:$F1202,"")-COUNT($H$108:$H1202)+1,0)),"")</f>
        <v>#N/A</v>
      </c>
      <c r="S1203" s="39" t="e">
        <f>IF($E1203="",IF(INDEX(Mal!Q$9:Q$431,COUNTIF($E$108:$F1202,"")-COUNT($H$108:$H1202)+1,0)=S1202,"",INDEX(Mal!Q$9:Q$431,COUNTIF($E$108:$F1202,"")-COUNT($H$108:$H1202)+1,0)),"")</f>
        <v>#N/A</v>
      </c>
      <c r="T1203" s="39" t="e">
        <f>IF($E1203="",IF(INDEX(Mal!R$9:R$431,COUNTIF($E$108:$F1202,"")-COUNT($H$108:$H1202)+1,0)=T1202,"",INDEX(Mal!R$9:R$431,COUNTIF($E$108:$F1202,"")-COUNT($H$108:$H1202)+1,0)),"")</f>
        <v>#N/A</v>
      </c>
      <c r="U1203" s="39" t="e">
        <f>IF($E1203="",IF(INDEX(Mal!S$9:S$431,COUNTIF($E$108:$F1202,"")-COUNT($H$108:$H1202)+1,0)=U1202,"",INDEX(Mal!S$9:S$431,COUNTIF($E$108:$F1202,"")-COUNT($H$108:$H1202)+1,0)),"")</f>
        <v>#N/A</v>
      </c>
      <c r="V1203" s="39" t="e">
        <f t="shared" si="68"/>
        <v>#N/A</v>
      </c>
      <c r="W1203" s="39" t="e">
        <f>IF(IF(AND(E1203="",F1203=""),INDEX(Mal!I$9:I$431,(COUNT($H$108:$H1203)-COUNTIF($V$108:$V1203,"")),0),"")="","",IF(AND(E1203="",F1203=""),INDEX(Mal!I$9:I$431,(COUNT($H$108:$H1203)-COUNTIF($V$108:$V1203,"")),0),""))</f>
        <v>#N/A</v>
      </c>
      <c r="X1203" s="39" t="e">
        <f>IF($E1203="",IF(INDEX(Mal!J$9:J$431,COUNTIF($E$108:$F1202,"")-COUNT($H$108:$H1202)+1,0)=X1202,"",INDEX(Mal!J$9:J$431,COUNTIF($E$108:$F1202,"")-COUNT($H$108:$H1202)+1,0)),"")</f>
        <v>#N/A</v>
      </c>
      <c r="Y1203" s="39" t="e">
        <f>IF(AND(Y1202="",$H1203=$H1202),"",IF(VLOOKUP($H1203,Mal!$A$9:$T$431,20,0)='Sales Orders'!Y1202,"",VLOOKUP($H1203,Mal!$A$9:$T$431,20,0)))</f>
        <v>#N/A</v>
      </c>
      <c r="Z1203" s="39" t="e">
        <f t="shared" si="69"/>
        <v>#N/A</v>
      </c>
    </row>
    <row r="1204" spans="1:26">
      <c r="A1204" t="str">
        <f>IFERROR(IF(VLOOKUP(H1204,Mal!$A$9:$A$431,1,0),"","END"),"END")</f>
        <v>END</v>
      </c>
      <c r="B1204" s="39" t="e">
        <f>IF($E1204="",IF(INDEX(Mal!$D$9:$D$431,COUNTIF($E$108:$F1203,"")-COUNT($H$108:$H1203)+1,0)=B1203,"",INDEX(Mal!$D$9:$D$431,COUNTIF($E$108:$F1203,"")-COUNT($H$108:$H1203)+1,0)),"")</f>
        <v>#N/A</v>
      </c>
      <c r="C1204" s="39" t="e">
        <f t="shared" si="70"/>
        <v>#N/A</v>
      </c>
      <c r="D1204" s="39" t="e">
        <f>IF($E1204="",IF(INDEX(Mal!$F$9:$F$431,COUNTIF($E$108:$F1203,"")-COUNT($H$108:$H1203)+1,0)=D1203,"",INDEX(Mal!$F$9:$F$431,COUNTIF($E$108:$F1203,"")-COUNT($H$108:$H1203)+1,0)),"")</f>
        <v>#N/A</v>
      </c>
      <c r="E1204" s="39" t="e">
        <f>IF(AND(E1203="",$H1204=$H1203),"",IF(VLOOKUP(H1204,Mal!$A$9:$B$431,2,0)='Sales Orders'!E1203,"",VLOOKUP($H1204,Mal!$A$9:$B$431,2,0)))</f>
        <v>#N/A</v>
      </c>
      <c r="F1204" s="39" t="e">
        <f>IF($E1204="",IF(INDEX(Mal!$C$9:$C$431,COUNTIF($E$108:$F1203,"")-COUNT($H$108:$H1203)+1,0)=F1203,"",INDEX(Mal!$C$9:$C$431,COUNTIF($E$108:$F1203,"")-COUNT($H$108:$H1203)+1,0)),"")</f>
        <v>#N/A</v>
      </c>
      <c r="G1204" s="39" t="e">
        <f t="shared" si="71"/>
        <v>#N/A</v>
      </c>
      <c r="H1204" s="39">
        <f>IF(COUNTIF(Mal!$A$9:$A$431,'Sales Orders'!H1203)+COUNTIFS(Mal!$A$9:$A$431,H1203,Mal!$B$9:$B$431,"&lt;&gt;")+COUNTIFS(Mal!$A$9:$A$431,H1203,Mal!$C$9:$C$431,"&lt;&gt;")=COUNTIF('Sales Orders'!$H$108:H1203,'Sales Orders'!H1203),'Sales Orders'!H1203+1,'Sales Orders'!H1203)</f>
        <v>2</v>
      </c>
      <c r="I1204" s="39" t="e">
        <f>IF(E1204="","",IF(Mal!$C$5="","",Mal!$C$5))</f>
        <v>#N/A</v>
      </c>
      <c r="J1204" s="39" t="e">
        <f>IF(AND(J1203="",$H1204=$H1203),"",IF(VLOOKUP($H1204,Mal!$A$9:$H$431,7,0)='Sales Orders'!J1203,"",VLOOKUP($H1204,Mal!$A$9:$H$431,7,0)))</f>
        <v>#N/A</v>
      </c>
      <c r="K1204" s="39" t="e">
        <f>IF(AND(K1203="",$H1204=$H1203),"",IF(VLOOKUP($H1204,Mal!$A$9:$H$431,8,0)='Sales Orders'!K1203,"",VLOOKUP($H1204,Mal!$A$9:$H$431,8,0)))</f>
        <v>#N/A</v>
      </c>
      <c r="L1204" s="39" t="e">
        <f>IF(E1204="","",IF(Mal!$C$6="","",Mal!$C$6))</f>
        <v>#N/A</v>
      </c>
      <c r="M1204" s="39" t="e">
        <f>IF($E1204="",IF(INDEX(Mal!K$9:K$431,COUNTIF($E$108:$F1203,"")-COUNT($H$108:$H1203)+1,0)=M1203,"",INDEX(Mal!K$9:K$431,COUNTIF($E$108:$F1203,"")-COUNT($H$108:$H1203)+1,0)),"")</f>
        <v>#N/A</v>
      </c>
      <c r="N1204" s="39" t="e">
        <f>IF($E1204="",IF(INDEX(Mal!L$9:L$431,COUNTIF($E$108:$F1203,"")-COUNT($H$108:$H1203)+1,0)=N1203,"",INDEX(Mal!L$9:L$431,COUNTIF($E$108:$F1203,"")-COUNT($H$108:$H1203)+1,0)),"")</f>
        <v>#N/A</v>
      </c>
      <c r="O1204" s="39" t="e">
        <f>IF($E1204="",IF(INDEX(Mal!M$9:M$431,COUNTIF($E$108:$F1203,"")-COUNT($H$108:$H1203)+1,0)=O1203,"",INDEX(Mal!M$9:M$431,COUNTIF($E$108:$F1203,"")-COUNT($H$108:$H1203)+1,0)),"")</f>
        <v>#N/A</v>
      </c>
      <c r="P1204" s="39" t="e">
        <f>IF($E1204="",IF(INDEX(Mal!N$9:N$431,COUNTIF($E$108:$F1203,"")-COUNT($H$108:$H1203)+1,0)=P1203,"",INDEX(Mal!N$9:N$431,COUNTIF($E$108:$F1203,"")-COUNT($H$108:$H1203)+1,0)),"")</f>
        <v>#N/A</v>
      </c>
      <c r="Q1204" s="39" t="e">
        <f>IF($E1204="",IF(INDEX(Mal!O$9:O$431,COUNTIF($E$108:$F1203,"")-COUNT($H$108:$H1203)+1,0)=Q1203,"",INDEX(Mal!O$9:O$431,COUNTIF($E$108:$F1203,"")-COUNT($H$108:$H1203)+1,0)),"")</f>
        <v>#N/A</v>
      </c>
      <c r="R1204" s="39" t="e">
        <f>IF($E1204="",IF(INDEX(Mal!P$9:P$431,COUNTIF($E$108:$F1203,"")-COUNT($H$108:$H1203)+1,0)=R1203,"",INDEX(Mal!P$9:P$431,COUNTIF($E$108:$F1203,"")-COUNT($H$108:$H1203)+1,0)),"")</f>
        <v>#N/A</v>
      </c>
      <c r="S1204" s="39" t="e">
        <f>IF($E1204="",IF(INDEX(Mal!Q$9:Q$431,COUNTIF($E$108:$F1203,"")-COUNT($H$108:$H1203)+1,0)=S1203,"",INDEX(Mal!Q$9:Q$431,COUNTIF($E$108:$F1203,"")-COUNT($H$108:$H1203)+1,0)),"")</f>
        <v>#N/A</v>
      </c>
      <c r="T1204" s="39" t="e">
        <f>IF($E1204="",IF(INDEX(Mal!R$9:R$431,COUNTIF($E$108:$F1203,"")-COUNT($H$108:$H1203)+1,0)=T1203,"",INDEX(Mal!R$9:R$431,COUNTIF($E$108:$F1203,"")-COUNT($H$108:$H1203)+1,0)),"")</f>
        <v>#N/A</v>
      </c>
      <c r="U1204" s="39" t="e">
        <f>IF($E1204="",IF(INDEX(Mal!S$9:S$431,COUNTIF($E$108:$F1203,"")-COUNT($H$108:$H1203)+1,0)=U1203,"",INDEX(Mal!S$9:S$431,COUNTIF($E$108:$F1203,"")-COUNT($H$108:$H1203)+1,0)),"")</f>
        <v>#N/A</v>
      </c>
      <c r="V1204" s="39" t="e">
        <f t="shared" si="68"/>
        <v>#N/A</v>
      </c>
      <c r="W1204" s="39" t="e">
        <f>IF(IF(AND(E1204="",F1204=""),INDEX(Mal!I$9:I$431,(COUNT($H$108:$H1204)-COUNTIF($V$108:$V1204,"")),0),"")="","",IF(AND(E1204="",F1204=""),INDEX(Mal!I$9:I$431,(COUNT($H$108:$H1204)-COUNTIF($V$108:$V1204,"")),0),""))</f>
        <v>#N/A</v>
      </c>
      <c r="X1204" s="39" t="e">
        <f>IF($E1204="",IF(INDEX(Mal!J$9:J$431,COUNTIF($E$108:$F1203,"")-COUNT($H$108:$H1203)+1,0)=X1203,"",INDEX(Mal!J$9:J$431,COUNTIF($E$108:$F1203,"")-COUNT($H$108:$H1203)+1,0)),"")</f>
        <v>#N/A</v>
      </c>
      <c r="Y1204" s="39" t="e">
        <f>IF(AND(Y1203="",$H1204=$H1203),"",IF(VLOOKUP($H1204,Mal!$A$9:$T$431,20,0)='Sales Orders'!Y1203,"",VLOOKUP($H1204,Mal!$A$9:$T$431,20,0)))</f>
        <v>#N/A</v>
      </c>
      <c r="Z1204" s="39" t="e">
        <f t="shared" si="69"/>
        <v>#N/A</v>
      </c>
    </row>
    <row r="1205" spans="1:26">
      <c r="A1205" t="str">
        <f>IFERROR(IF(VLOOKUP(H1205,Mal!$A$9:$A$431,1,0),"","END"),"END")</f>
        <v>END</v>
      </c>
      <c r="B1205" s="39" t="e">
        <f>IF($E1205="",IF(INDEX(Mal!$D$9:$D$431,COUNTIF($E$108:$F1204,"")-COUNT($H$108:$H1204)+1,0)=B1204,"",INDEX(Mal!$D$9:$D$431,COUNTIF($E$108:$F1204,"")-COUNT($H$108:$H1204)+1,0)),"")</f>
        <v>#N/A</v>
      </c>
      <c r="C1205" s="39" t="e">
        <f t="shared" si="70"/>
        <v>#N/A</v>
      </c>
      <c r="D1205" s="39" t="e">
        <f>IF($E1205="",IF(INDEX(Mal!$F$9:$F$431,COUNTIF($E$108:$F1204,"")-COUNT($H$108:$H1204)+1,0)=D1204,"",INDEX(Mal!$F$9:$F$431,COUNTIF($E$108:$F1204,"")-COUNT($H$108:$H1204)+1,0)),"")</f>
        <v>#N/A</v>
      </c>
      <c r="E1205" s="39" t="e">
        <f>IF(AND(E1204="",$H1205=$H1204),"",IF(VLOOKUP(H1205,Mal!$A$9:$B$431,2,0)='Sales Orders'!E1204,"",VLOOKUP($H1205,Mal!$A$9:$B$431,2,0)))</f>
        <v>#N/A</v>
      </c>
      <c r="F1205" s="39" t="e">
        <f>IF($E1205="",IF(INDEX(Mal!$C$9:$C$431,COUNTIF($E$108:$F1204,"")-COUNT($H$108:$H1204)+1,0)=F1204,"",INDEX(Mal!$C$9:$C$431,COUNTIF($E$108:$F1204,"")-COUNT($H$108:$H1204)+1,0)),"")</f>
        <v>#N/A</v>
      </c>
      <c r="G1205" s="39" t="e">
        <f t="shared" si="71"/>
        <v>#N/A</v>
      </c>
      <c r="H1205" s="39">
        <f>IF(COUNTIF(Mal!$A$9:$A$431,'Sales Orders'!H1204)+COUNTIFS(Mal!$A$9:$A$431,H1204,Mal!$B$9:$B$431,"&lt;&gt;")+COUNTIFS(Mal!$A$9:$A$431,H1204,Mal!$C$9:$C$431,"&lt;&gt;")=COUNTIF('Sales Orders'!$H$108:H1204,'Sales Orders'!H1204),'Sales Orders'!H1204+1,'Sales Orders'!H1204)</f>
        <v>2</v>
      </c>
      <c r="I1205" s="39" t="e">
        <f>IF(E1205="","",IF(Mal!$C$5="","",Mal!$C$5))</f>
        <v>#N/A</v>
      </c>
      <c r="J1205" s="39" t="e">
        <f>IF(AND(J1204="",$H1205=$H1204),"",IF(VLOOKUP($H1205,Mal!$A$9:$H$431,7,0)='Sales Orders'!J1204,"",VLOOKUP($H1205,Mal!$A$9:$H$431,7,0)))</f>
        <v>#N/A</v>
      </c>
      <c r="K1205" s="39" t="e">
        <f>IF(AND(K1204="",$H1205=$H1204),"",IF(VLOOKUP($H1205,Mal!$A$9:$H$431,8,0)='Sales Orders'!K1204,"",VLOOKUP($H1205,Mal!$A$9:$H$431,8,0)))</f>
        <v>#N/A</v>
      </c>
      <c r="L1205" s="39" t="e">
        <f>IF(E1205="","",IF(Mal!$C$6="","",Mal!$C$6))</f>
        <v>#N/A</v>
      </c>
      <c r="M1205" s="39" t="e">
        <f>IF($E1205="",IF(INDEX(Mal!K$9:K$431,COUNTIF($E$108:$F1204,"")-COUNT($H$108:$H1204)+1,0)=M1204,"",INDEX(Mal!K$9:K$431,COUNTIF($E$108:$F1204,"")-COUNT($H$108:$H1204)+1,0)),"")</f>
        <v>#N/A</v>
      </c>
      <c r="N1205" s="39" t="e">
        <f>IF($E1205="",IF(INDEX(Mal!L$9:L$431,COUNTIF($E$108:$F1204,"")-COUNT($H$108:$H1204)+1,0)=N1204,"",INDEX(Mal!L$9:L$431,COUNTIF($E$108:$F1204,"")-COUNT($H$108:$H1204)+1,0)),"")</f>
        <v>#N/A</v>
      </c>
      <c r="O1205" s="39" t="e">
        <f>IF($E1205="",IF(INDEX(Mal!M$9:M$431,COUNTIF($E$108:$F1204,"")-COUNT($H$108:$H1204)+1,0)=O1204,"",INDEX(Mal!M$9:M$431,COUNTIF($E$108:$F1204,"")-COUNT($H$108:$H1204)+1,0)),"")</f>
        <v>#N/A</v>
      </c>
      <c r="P1205" s="39" t="e">
        <f>IF($E1205="",IF(INDEX(Mal!N$9:N$431,COUNTIF($E$108:$F1204,"")-COUNT($H$108:$H1204)+1,0)=P1204,"",INDEX(Mal!N$9:N$431,COUNTIF($E$108:$F1204,"")-COUNT($H$108:$H1204)+1,0)),"")</f>
        <v>#N/A</v>
      </c>
      <c r="Q1205" s="39" t="e">
        <f>IF($E1205="",IF(INDEX(Mal!O$9:O$431,COUNTIF($E$108:$F1204,"")-COUNT($H$108:$H1204)+1,0)=Q1204,"",INDEX(Mal!O$9:O$431,COUNTIF($E$108:$F1204,"")-COUNT($H$108:$H1204)+1,0)),"")</f>
        <v>#N/A</v>
      </c>
      <c r="R1205" s="39" t="e">
        <f>IF($E1205="",IF(INDEX(Mal!P$9:P$431,COUNTIF($E$108:$F1204,"")-COUNT($H$108:$H1204)+1,0)=R1204,"",INDEX(Mal!P$9:P$431,COUNTIF($E$108:$F1204,"")-COUNT($H$108:$H1204)+1,0)),"")</f>
        <v>#N/A</v>
      </c>
      <c r="S1205" s="39" t="e">
        <f>IF($E1205="",IF(INDEX(Mal!Q$9:Q$431,COUNTIF($E$108:$F1204,"")-COUNT($H$108:$H1204)+1,0)=S1204,"",INDEX(Mal!Q$9:Q$431,COUNTIF($E$108:$F1204,"")-COUNT($H$108:$H1204)+1,0)),"")</f>
        <v>#N/A</v>
      </c>
      <c r="T1205" s="39" t="e">
        <f>IF($E1205="",IF(INDEX(Mal!R$9:R$431,COUNTIF($E$108:$F1204,"")-COUNT($H$108:$H1204)+1,0)=T1204,"",INDEX(Mal!R$9:R$431,COUNTIF($E$108:$F1204,"")-COUNT($H$108:$H1204)+1,0)),"")</f>
        <v>#N/A</v>
      </c>
      <c r="U1205" s="39" t="e">
        <f>IF($E1205="",IF(INDEX(Mal!S$9:S$431,COUNTIF($E$108:$F1204,"")-COUNT($H$108:$H1204)+1,0)=U1204,"",INDEX(Mal!S$9:S$431,COUNTIF($E$108:$F1204,"")-COUNT($H$108:$H1204)+1,0)),"")</f>
        <v>#N/A</v>
      </c>
      <c r="V1205" s="39" t="e">
        <f t="shared" si="68"/>
        <v>#N/A</v>
      </c>
      <c r="W1205" s="39" t="e">
        <f>IF(IF(AND(E1205="",F1205=""),INDEX(Mal!I$9:I$431,(COUNT($H$108:$H1205)-COUNTIF($V$108:$V1205,"")),0),"")="","",IF(AND(E1205="",F1205=""),INDEX(Mal!I$9:I$431,(COUNT($H$108:$H1205)-COUNTIF($V$108:$V1205,"")),0),""))</f>
        <v>#N/A</v>
      </c>
      <c r="X1205" s="39" t="e">
        <f>IF($E1205="",IF(INDEX(Mal!J$9:J$431,COUNTIF($E$108:$F1204,"")-COUNT($H$108:$H1204)+1,0)=X1204,"",INDEX(Mal!J$9:J$431,COUNTIF($E$108:$F1204,"")-COUNT($H$108:$H1204)+1,0)),"")</f>
        <v>#N/A</v>
      </c>
      <c r="Y1205" s="39" t="e">
        <f>IF(AND(Y1204="",$H1205=$H1204),"",IF(VLOOKUP($H1205,Mal!$A$9:$T$431,20,0)='Sales Orders'!Y1204,"",VLOOKUP($H1205,Mal!$A$9:$T$431,20,0)))</f>
        <v>#N/A</v>
      </c>
      <c r="Z1205" s="39" t="e">
        <f t="shared" si="69"/>
        <v>#N/A</v>
      </c>
    </row>
    <row r="1206" spans="1:26">
      <c r="A1206" t="str">
        <f>IFERROR(IF(VLOOKUP(H1206,Mal!$A$9:$A$431,1,0),"","END"),"END")</f>
        <v>END</v>
      </c>
      <c r="B1206" s="39" t="e">
        <f>IF($E1206="",IF(INDEX(Mal!$D$9:$D$431,COUNTIF($E$108:$F1205,"")-COUNT($H$108:$H1205)+1,0)=B1205,"",INDEX(Mal!$D$9:$D$431,COUNTIF($E$108:$F1205,"")-COUNT($H$108:$H1205)+1,0)),"")</f>
        <v>#N/A</v>
      </c>
      <c r="C1206" s="39" t="e">
        <f t="shared" si="70"/>
        <v>#N/A</v>
      </c>
      <c r="D1206" s="39" t="e">
        <f>IF($E1206="",IF(INDEX(Mal!$F$9:$F$431,COUNTIF($E$108:$F1205,"")-COUNT($H$108:$H1205)+1,0)=D1205,"",INDEX(Mal!$F$9:$F$431,COUNTIF($E$108:$F1205,"")-COUNT($H$108:$H1205)+1,0)),"")</f>
        <v>#N/A</v>
      </c>
      <c r="E1206" s="39" t="e">
        <f>IF(AND(E1205="",$H1206=$H1205),"",IF(VLOOKUP(H1206,Mal!$A$9:$B$431,2,0)='Sales Orders'!E1205,"",VLOOKUP($H1206,Mal!$A$9:$B$431,2,0)))</f>
        <v>#N/A</v>
      </c>
      <c r="F1206" s="39" t="e">
        <f>IF($E1206="",IF(INDEX(Mal!$C$9:$C$431,COUNTIF($E$108:$F1205,"")-COUNT($H$108:$H1205)+1,0)=F1205,"",INDEX(Mal!$C$9:$C$431,COUNTIF($E$108:$F1205,"")-COUNT($H$108:$H1205)+1,0)),"")</f>
        <v>#N/A</v>
      </c>
      <c r="G1206" s="39" t="e">
        <f t="shared" si="71"/>
        <v>#N/A</v>
      </c>
      <c r="H1206" s="39">
        <f>IF(COUNTIF(Mal!$A$9:$A$431,'Sales Orders'!H1205)+COUNTIFS(Mal!$A$9:$A$431,H1205,Mal!$B$9:$B$431,"&lt;&gt;")+COUNTIFS(Mal!$A$9:$A$431,H1205,Mal!$C$9:$C$431,"&lt;&gt;")=COUNTIF('Sales Orders'!$H$108:H1205,'Sales Orders'!H1205),'Sales Orders'!H1205+1,'Sales Orders'!H1205)</f>
        <v>2</v>
      </c>
      <c r="I1206" s="39" t="e">
        <f>IF(E1206="","",IF(Mal!$C$5="","",Mal!$C$5))</f>
        <v>#N/A</v>
      </c>
      <c r="J1206" s="39" t="e">
        <f>IF(AND(J1205="",$H1206=$H1205),"",IF(VLOOKUP($H1206,Mal!$A$9:$H$431,7,0)='Sales Orders'!J1205,"",VLOOKUP($H1206,Mal!$A$9:$H$431,7,0)))</f>
        <v>#N/A</v>
      </c>
      <c r="K1206" s="39" t="e">
        <f>IF(AND(K1205="",$H1206=$H1205),"",IF(VLOOKUP($H1206,Mal!$A$9:$H$431,8,0)='Sales Orders'!K1205,"",VLOOKUP($H1206,Mal!$A$9:$H$431,8,0)))</f>
        <v>#N/A</v>
      </c>
      <c r="L1206" s="39" t="e">
        <f>IF(E1206="","",IF(Mal!$C$6="","",Mal!$C$6))</f>
        <v>#N/A</v>
      </c>
      <c r="M1206" s="39" t="e">
        <f>IF($E1206="",IF(INDEX(Mal!K$9:K$431,COUNTIF($E$108:$F1205,"")-COUNT($H$108:$H1205)+1,0)=M1205,"",INDEX(Mal!K$9:K$431,COUNTIF($E$108:$F1205,"")-COUNT($H$108:$H1205)+1,0)),"")</f>
        <v>#N/A</v>
      </c>
      <c r="N1206" s="39" t="e">
        <f>IF($E1206="",IF(INDEX(Mal!L$9:L$431,COUNTIF($E$108:$F1205,"")-COUNT($H$108:$H1205)+1,0)=N1205,"",INDEX(Mal!L$9:L$431,COUNTIF($E$108:$F1205,"")-COUNT($H$108:$H1205)+1,0)),"")</f>
        <v>#N/A</v>
      </c>
      <c r="O1206" s="39" t="e">
        <f>IF($E1206="",IF(INDEX(Mal!M$9:M$431,COUNTIF($E$108:$F1205,"")-COUNT($H$108:$H1205)+1,0)=O1205,"",INDEX(Mal!M$9:M$431,COUNTIF($E$108:$F1205,"")-COUNT($H$108:$H1205)+1,0)),"")</f>
        <v>#N/A</v>
      </c>
      <c r="P1206" s="39" t="e">
        <f>IF($E1206="",IF(INDEX(Mal!N$9:N$431,COUNTIF($E$108:$F1205,"")-COUNT($H$108:$H1205)+1,0)=P1205,"",INDEX(Mal!N$9:N$431,COUNTIF($E$108:$F1205,"")-COUNT($H$108:$H1205)+1,0)),"")</f>
        <v>#N/A</v>
      </c>
      <c r="Q1206" s="39" t="e">
        <f>IF($E1206="",IF(INDEX(Mal!O$9:O$431,COUNTIF($E$108:$F1205,"")-COUNT($H$108:$H1205)+1,0)=Q1205,"",INDEX(Mal!O$9:O$431,COUNTIF($E$108:$F1205,"")-COUNT($H$108:$H1205)+1,0)),"")</f>
        <v>#N/A</v>
      </c>
      <c r="R1206" s="39" t="e">
        <f>IF($E1206="",IF(INDEX(Mal!P$9:P$431,COUNTIF($E$108:$F1205,"")-COUNT($H$108:$H1205)+1,0)=R1205,"",INDEX(Mal!P$9:P$431,COUNTIF($E$108:$F1205,"")-COUNT($H$108:$H1205)+1,0)),"")</f>
        <v>#N/A</v>
      </c>
      <c r="S1206" s="39" t="e">
        <f>IF($E1206="",IF(INDEX(Mal!Q$9:Q$431,COUNTIF($E$108:$F1205,"")-COUNT($H$108:$H1205)+1,0)=S1205,"",INDEX(Mal!Q$9:Q$431,COUNTIF($E$108:$F1205,"")-COUNT($H$108:$H1205)+1,0)),"")</f>
        <v>#N/A</v>
      </c>
      <c r="T1206" s="39" t="e">
        <f>IF($E1206="",IF(INDEX(Mal!R$9:R$431,COUNTIF($E$108:$F1205,"")-COUNT($H$108:$H1205)+1,0)=T1205,"",INDEX(Mal!R$9:R$431,COUNTIF($E$108:$F1205,"")-COUNT($H$108:$H1205)+1,0)),"")</f>
        <v>#N/A</v>
      </c>
      <c r="U1206" s="39" t="e">
        <f>IF($E1206="",IF(INDEX(Mal!S$9:S$431,COUNTIF($E$108:$F1205,"")-COUNT($H$108:$H1205)+1,0)=U1205,"",INDEX(Mal!S$9:S$431,COUNTIF($E$108:$F1205,"")-COUNT($H$108:$H1205)+1,0)),"")</f>
        <v>#N/A</v>
      </c>
      <c r="V1206" s="39" t="e">
        <f t="shared" si="68"/>
        <v>#N/A</v>
      </c>
      <c r="W1206" s="39" t="e">
        <f>IF(IF(AND(E1206="",F1206=""),INDEX(Mal!I$9:I$431,(COUNT($H$108:$H1206)-COUNTIF($V$108:$V1206,"")),0),"")="","",IF(AND(E1206="",F1206=""),INDEX(Mal!I$9:I$431,(COUNT($H$108:$H1206)-COUNTIF($V$108:$V1206,"")),0),""))</f>
        <v>#N/A</v>
      </c>
      <c r="X1206" s="39" t="e">
        <f>IF($E1206="",IF(INDEX(Mal!J$9:J$431,COUNTIF($E$108:$F1205,"")-COUNT($H$108:$H1205)+1,0)=X1205,"",INDEX(Mal!J$9:J$431,COUNTIF($E$108:$F1205,"")-COUNT($H$108:$H1205)+1,0)),"")</f>
        <v>#N/A</v>
      </c>
      <c r="Y1206" s="39" t="e">
        <f>IF(AND(Y1205="",$H1206=$H1205),"",IF(VLOOKUP($H1206,Mal!$A$9:$T$431,20,0)='Sales Orders'!Y1205,"",VLOOKUP($H1206,Mal!$A$9:$T$431,20,0)))</f>
        <v>#N/A</v>
      </c>
      <c r="Z1206" s="39" t="e">
        <f t="shared" si="69"/>
        <v>#N/A</v>
      </c>
    </row>
    <row r="1207" spans="1:26">
      <c r="A1207" t="str">
        <f>IFERROR(IF(VLOOKUP(H1207,Mal!$A$9:$A$431,1,0),"","END"),"END")</f>
        <v>END</v>
      </c>
      <c r="B1207" s="39" t="e">
        <f>IF($E1207="",IF(INDEX(Mal!$D$9:$D$431,COUNTIF($E$108:$F1206,"")-COUNT($H$108:$H1206)+1,0)=B1206,"",INDEX(Mal!$D$9:$D$431,COUNTIF($E$108:$F1206,"")-COUNT($H$108:$H1206)+1,0)),"")</f>
        <v>#N/A</v>
      </c>
      <c r="C1207" s="39" t="e">
        <f t="shared" si="70"/>
        <v>#N/A</v>
      </c>
      <c r="D1207" s="39" t="e">
        <f>IF($E1207="",IF(INDEX(Mal!$F$9:$F$431,COUNTIF($E$108:$F1206,"")-COUNT($H$108:$H1206)+1,0)=D1206,"",INDEX(Mal!$F$9:$F$431,COUNTIF($E$108:$F1206,"")-COUNT($H$108:$H1206)+1,0)),"")</f>
        <v>#N/A</v>
      </c>
      <c r="E1207" s="39" t="e">
        <f>IF(AND(E1206="",$H1207=$H1206),"",IF(VLOOKUP(H1207,Mal!$A$9:$B$431,2,0)='Sales Orders'!E1206,"",VLOOKUP($H1207,Mal!$A$9:$B$431,2,0)))</f>
        <v>#N/A</v>
      </c>
      <c r="F1207" s="39" t="e">
        <f>IF($E1207="",IF(INDEX(Mal!$C$9:$C$431,COUNTIF($E$108:$F1206,"")-COUNT($H$108:$H1206)+1,0)=F1206,"",INDEX(Mal!$C$9:$C$431,COUNTIF($E$108:$F1206,"")-COUNT($H$108:$H1206)+1,0)),"")</f>
        <v>#N/A</v>
      </c>
      <c r="G1207" s="39" t="e">
        <f t="shared" si="71"/>
        <v>#N/A</v>
      </c>
      <c r="H1207" s="39">
        <f>IF(COUNTIF(Mal!$A$9:$A$431,'Sales Orders'!H1206)+COUNTIFS(Mal!$A$9:$A$431,H1206,Mal!$B$9:$B$431,"&lt;&gt;")+COUNTIFS(Mal!$A$9:$A$431,H1206,Mal!$C$9:$C$431,"&lt;&gt;")=COUNTIF('Sales Orders'!$H$108:H1206,'Sales Orders'!H1206),'Sales Orders'!H1206+1,'Sales Orders'!H1206)</f>
        <v>2</v>
      </c>
      <c r="I1207" s="39" t="e">
        <f>IF(E1207="","",IF(Mal!$C$5="","",Mal!$C$5))</f>
        <v>#N/A</v>
      </c>
      <c r="J1207" s="39" t="e">
        <f>IF(AND(J1206="",$H1207=$H1206),"",IF(VLOOKUP($H1207,Mal!$A$9:$H$431,7,0)='Sales Orders'!J1206,"",VLOOKUP($H1207,Mal!$A$9:$H$431,7,0)))</f>
        <v>#N/A</v>
      </c>
      <c r="K1207" s="39" t="e">
        <f>IF(AND(K1206="",$H1207=$H1206),"",IF(VLOOKUP($H1207,Mal!$A$9:$H$431,8,0)='Sales Orders'!K1206,"",VLOOKUP($H1207,Mal!$A$9:$H$431,8,0)))</f>
        <v>#N/A</v>
      </c>
      <c r="L1207" s="39" t="e">
        <f>IF(E1207="","",IF(Mal!$C$6="","",Mal!$C$6))</f>
        <v>#N/A</v>
      </c>
      <c r="M1207" s="39" t="e">
        <f>IF($E1207="",IF(INDEX(Mal!K$9:K$431,COUNTIF($E$108:$F1206,"")-COUNT($H$108:$H1206)+1,0)=M1206,"",INDEX(Mal!K$9:K$431,COUNTIF($E$108:$F1206,"")-COUNT($H$108:$H1206)+1,0)),"")</f>
        <v>#N/A</v>
      </c>
      <c r="N1207" s="39" t="e">
        <f>IF($E1207="",IF(INDEX(Mal!L$9:L$431,COUNTIF($E$108:$F1206,"")-COUNT($H$108:$H1206)+1,0)=N1206,"",INDEX(Mal!L$9:L$431,COUNTIF($E$108:$F1206,"")-COUNT($H$108:$H1206)+1,0)),"")</f>
        <v>#N/A</v>
      </c>
      <c r="O1207" s="39" t="e">
        <f>IF($E1207="",IF(INDEX(Mal!M$9:M$431,COUNTIF($E$108:$F1206,"")-COUNT($H$108:$H1206)+1,0)=O1206,"",INDEX(Mal!M$9:M$431,COUNTIF($E$108:$F1206,"")-COUNT($H$108:$H1206)+1,0)),"")</f>
        <v>#N/A</v>
      </c>
      <c r="P1207" s="39" t="e">
        <f>IF($E1207="",IF(INDEX(Mal!N$9:N$431,COUNTIF($E$108:$F1206,"")-COUNT($H$108:$H1206)+1,0)=P1206,"",INDEX(Mal!N$9:N$431,COUNTIF($E$108:$F1206,"")-COUNT($H$108:$H1206)+1,0)),"")</f>
        <v>#N/A</v>
      </c>
      <c r="Q1207" s="39" t="e">
        <f>IF($E1207="",IF(INDEX(Mal!O$9:O$431,COUNTIF($E$108:$F1206,"")-COUNT($H$108:$H1206)+1,0)=Q1206,"",INDEX(Mal!O$9:O$431,COUNTIF($E$108:$F1206,"")-COUNT($H$108:$H1206)+1,0)),"")</f>
        <v>#N/A</v>
      </c>
      <c r="R1207" s="39" t="e">
        <f>IF($E1207="",IF(INDEX(Mal!P$9:P$431,COUNTIF($E$108:$F1206,"")-COUNT($H$108:$H1206)+1,0)=R1206,"",INDEX(Mal!P$9:P$431,COUNTIF($E$108:$F1206,"")-COUNT($H$108:$H1206)+1,0)),"")</f>
        <v>#N/A</v>
      </c>
      <c r="S1207" s="39" t="e">
        <f>IF($E1207="",IF(INDEX(Mal!Q$9:Q$431,COUNTIF($E$108:$F1206,"")-COUNT($H$108:$H1206)+1,0)=S1206,"",INDEX(Mal!Q$9:Q$431,COUNTIF($E$108:$F1206,"")-COUNT($H$108:$H1206)+1,0)),"")</f>
        <v>#N/A</v>
      </c>
      <c r="T1207" s="39" t="e">
        <f>IF($E1207="",IF(INDEX(Mal!R$9:R$431,COUNTIF($E$108:$F1206,"")-COUNT($H$108:$H1206)+1,0)=T1206,"",INDEX(Mal!R$9:R$431,COUNTIF($E$108:$F1206,"")-COUNT($H$108:$H1206)+1,0)),"")</f>
        <v>#N/A</v>
      </c>
      <c r="U1207" s="39" t="e">
        <f>IF($E1207="",IF(INDEX(Mal!S$9:S$431,COUNTIF($E$108:$F1206,"")-COUNT($H$108:$H1206)+1,0)=U1206,"",INDEX(Mal!S$9:S$431,COUNTIF($E$108:$F1206,"")-COUNT($H$108:$H1206)+1,0)),"")</f>
        <v>#N/A</v>
      </c>
      <c r="V1207" s="39" t="e">
        <f t="shared" si="68"/>
        <v>#N/A</v>
      </c>
      <c r="W1207" s="39" t="e">
        <f>IF(IF(AND(E1207="",F1207=""),INDEX(Mal!I$9:I$431,(COUNT($H$108:$H1207)-COUNTIF($V$108:$V1207,"")),0),"")="","",IF(AND(E1207="",F1207=""),INDEX(Mal!I$9:I$431,(COUNT($H$108:$H1207)-COUNTIF($V$108:$V1207,"")),0),""))</f>
        <v>#N/A</v>
      </c>
      <c r="X1207" s="39" t="e">
        <f>IF($E1207="",IF(INDEX(Mal!J$9:J$431,COUNTIF($E$108:$F1206,"")-COUNT($H$108:$H1206)+1,0)=X1206,"",INDEX(Mal!J$9:J$431,COUNTIF($E$108:$F1206,"")-COUNT($H$108:$H1206)+1,0)),"")</f>
        <v>#N/A</v>
      </c>
      <c r="Y1207" s="39" t="e">
        <f>IF(AND(Y1206="",$H1207=$H1206),"",IF(VLOOKUP($H1207,Mal!$A$9:$T$431,20,0)='Sales Orders'!Y1206,"",VLOOKUP($H1207,Mal!$A$9:$T$431,20,0)))</f>
        <v>#N/A</v>
      </c>
      <c r="Z1207" s="39" t="e">
        <f t="shared" si="69"/>
        <v>#N/A</v>
      </c>
    </row>
    <row r="1208" spans="1:26">
      <c r="A1208" t="str">
        <f>IFERROR(IF(VLOOKUP(H1208,Mal!$A$9:$A$431,1,0),"","END"),"END")</f>
        <v>END</v>
      </c>
      <c r="B1208" s="39" t="e">
        <f>IF($E1208="",IF(INDEX(Mal!$D$9:$D$431,COUNTIF($E$108:$F1207,"")-COUNT($H$108:$H1207)+1,0)=B1207,"",INDEX(Mal!$D$9:$D$431,COUNTIF($E$108:$F1207,"")-COUNT($H$108:$H1207)+1,0)),"")</f>
        <v>#N/A</v>
      </c>
      <c r="C1208" s="39" t="e">
        <f t="shared" si="70"/>
        <v>#N/A</v>
      </c>
      <c r="D1208" s="39" t="e">
        <f>IF($E1208="",IF(INDEX(Mal!$F$9:$F$431,COUNTIF($E$108:$F1207,"")-COUNT($H$108:$H1207)+1,0)=D1207,"",INDEX(Mal!$F$9:$F$431,COUNTIF($E$108:$F1207,"")-COUNT($H$108:$H1207)+1,0)),"")</f>
        <v>#N/A</v>
      </c>
      <c r="E1208" s="39" t="e">
        <f>IF(AND(E1207="",$H1208=$H1207),"",IF(VLOOKUP(H1208,Mal!$A$9:$B$431,2,0)='Sales Orders'!E1207,"",VLOOKUP($H1208,Mal!$A$9:$B$431,2,0)))</f>
        <v>#N/A</v>
      </c>
      <c r="F1208" s="39" t="e">
        <f>IF($E1208="",IF(INDEX(Mal!$C$9:$C$431,COUNTIF($E$108:$F1207,"")-COUNT($H$108:$H1207)+1,0)=F1207,"",INDEX(Mal!$C$9:$C$431,COUNTIF($E$108:$F1207,"")-COUNT($H$108:$H1207)+1,0)),"")</f>
        <v>#N/A</v>
      </c>
      <c r="G1208" s="39" t="e">
        <f t="shared" si="71"/>
        <v>#N/A</v>
      </c>
      <c r="H1208" s="39">
        <f>IF(COUNTIF(Mal!$A$9:$A$431,'Sales Orders'!H1207)+COUNTIFS(Mal!$A$9:$A$431,H1207,Mal!$B$9:$B$431,"&lt;&gt;")+COUNTIFS(Mal!$A$9:$A$431,H1207,Mal!$C$9:$C$431,"&lt;&gt;")=COUNTIF('Sales Orders'!$H$108:H1207,'Sales Orders'!H1207),'Sales Orders'!H1207+1,'Sales Orders'!H1207)</f>
        <v>2</v>
      </c>
      <c r="I1208" s="39" t="e">
        <f>IF(E1208="","",IF(Mal!$C$5="","",Mal!$C$5))</f>
        <v>#N/A</v>
      </c>
      <c r="J1208" s="39" t="e">
        <f>IF(AND(J1207="",$H1208=$H1207),"",IF(VLOOKUP($H1208,Mal!$A$9:$H$431,7,0)='Sales Orders'!J1207,"",VLOOKUP($H1208,Mal!$A$9:$H$431,7,0)))</f>
        <v>#N/A</v>
      </c>
      <c r="K1208" s="39" t="e">
        <f>IF(AND(K1207="",$H1208=$H1207),"",IF(VLOOKUP($H1208,Mal!$A$9:$H$431,8,0)='Sales Orders'!K1207,"",VLOOKUP($H1208,Mal!$A$9:$H$431,8,0)))</f>
        <v>#N/A</v>
      </c>
      <c r="L1208" s="39" t="e">
        <f>IF(E1208="","",IF(Mal!$C$6="","",Mal!$C$6))</f>
        <v>#N/A</v>
      </c>
      <c r="M1208" s="39" t="e">
        <f>IF($E1208="",IF(INDEX(Mal!K$9:K$431,COUNTIF($E$108:$F1207,"")-COUNT($H$108:$H1207)+1,0)=M1207,"",INDEX(Mal!K$9:K$431,COUNTIF($E$108:$F1207,"")-COUNT($H$108:$H1207)+1,0)),"")</f>
        <v>#N/A</v>
      </c>
      <c r="N1208" s="39" t="e">
        <f>IF($E1208="",IF(INDEX(Mal!L$9:L$431,COUNTIF($E$108:$F1207,"")-COUNT($H$108:$H1207)+1,0)=N1207,"",INDEX(Mal!L$9:L$431,COUNTIF($E$108:$F1207,"")-COUNT($H$108:$H1207)+1,0)),"")</f>
        <v>#N/A</v>
      </c>
      <c r="O1208" s="39" t="e">
        <f>IF($E1208="",IF(INDEX(Mal!M$9:M$431,COUNTIF($E$108:$F1207,"")-COUNT($H$108:$H1207)+1,0)=O1207,"",INDEX(Mal!M$9:M$431,COUNTIF($E$108:$F1207,"")-COUNT($H$108:$H1207)+1,0)),"")</f>
        <v>#N/A</v>
      </c>
      <c r="P1208" s="39" t="e">
        <f>IF($E1208="",IF(INDEX(Mal!N$9:N$431,COUNTIF($E$108:$F1207,"")-COUNT($H$108:$H1207)+1,0)=P1207,"",INDEX(Mal!N$9:N$431,COUNTIF($E$108:$F1207,"")-COUNT($H$108:$H1207)+1,0)),"")</f>
        <v>#N/A</v>
      </c>
      <c r="Q1208" s="39" t="e">
        <f>IF($E1208="",IF(INDEX(Mal!O$9:O$431,COUNTIF($E$108:$F1207,"")-COUNT($H$108:$H1207)+1,0)=Q1207,"",INDEX(Mal!O$9:O$431,COUNTIF($E$108:$F1207,"")-COUNT($H$108:$H1207)+1,0)),"")</f>
        <v>#N/A</v>
      </c>
      <c r="R1208" s="39" t="e">
        <f>IF($E1208="",IF(INDEX(Mal!P$9:P$431,COUNTIF($E$108:$F1207,"")-COUNT($H$108:$H1207)+1,0)=R1207,"",INDEX(Mal!P$9:P$431,COUNTIF($E$108:$F1207,"")-COUNT($H$108:$H1207)+1,0)),"")</f>
        <v>#N/A</v>
      </c>
      <c r="S1208" s="39" t="e">
        <f>IF($E1208="",IF(INDEX(Mal!Q$9:Q$431,COUNTIF($E$108:$F1207,"")-COUNT($H$108:$H1207)+1,0)=S1207,"",INDEX(Mal!Q$9:Q$431,COUNTIF($E$108:$F1207,"")-COUNT($H$108:$H1207)+1,0)),"")</f>
        <v>#N/A</v>
      </c>
      <c r="T1208" s="39" t="e">
        <f>IF($E1208="",IF(INDEX(Mal!R$9:R$431,COUNTIF($E$108:$F1207,"")-COUNT($H$108:$H1207)+1,0)=T1207,"",INDEX(Mal!R$9:R$431,COUNTIF($E$108:$F1207,"")-COUNT($H$108:$H1207)+1,0)),"")</f>
        <v>#N/A</v>
      </c>
      <c r="U1208" s="39" t="e">
        <f>IF($E1208="",IF(INDEX(Mal!S$9:S$431,COUNTIF($E$108:$F1207,"")-COUNT($H$108:$H1207)+1,0)=U1207,"",INDEX(Mal!S$9:S$431,COUNTIF($E$108:$F1207,"")-COUNT($H$108:$H1207)+1,0)),"")</f>
        <v>#N/A</v>
      </c>
      <c r="V1208" s="39" t="e">
        <f t="shared" si="68"/>
        <v>#N/A</v>
      </c>
      <c r="W1208" s="39" t="e">
        <f>IF(IF(AND(E1208="",F1208=""),INDEX(Mal!I$9:I$431,(COUNT($H$108:$H1208)-COUNTIF($V$108:$V1208,"")),0),"")="","",IF(AND(E1208="",F1208=""),INDEX(Mal!I$9:I$431,(COUNT($H$108:$H1208)-COUNTIF($V$108:$V1208,"")),0),""))</f>
        <v>#N/A</v>
      </c>
      <c r="X1208" s="39" t="e">
        <f>IF($E1208="",IF(INDEX(Mal!J$9:J$431,COUNTIF($E$108:$F1207,"")-COUNT($H$108:$H1207)+1,0)=X1207,"",INDEX(Mal!J$9:J$431,COUNTIF($E$108:$F1207,"")-COUNT($H$108:$H1207)+1,0)),"")</f>
        <v>#N/A</v>
      </c>
      <c r="Y1208" s="39" t="e">
        <f>IF(AND(Y1207="",$H1208=$H1207),"",IF(VLOOKUP($H1208,Mal!$A$9:$T$431,20,0)='Sales Orders'!Y1207,"",VLOOKUP($H1208,Mal!$A$9:$T$431,20,0)))</f>
        <v>#N/A</v>
      </c>
      <c r="Z1208" s="39" t="e">
        <f t="shared" si="69"/>
        <v>#N/A</v>
      </c>
    </row>
    <row r="1209" spans="1:26">
      <c r="A1209" t="str">
        <f>IFERROR(IF(VLOOKUP(H1209,Mal!$A$9:$A$431,1,0),"","END"),"END")</f>
        <v>END</v>
      </c>
      <c r="B1209" s="39" t="e">
        <f>IF($E1209="",IF(INDEX(Mal!$D$9:$D$431,COUNTIF($E$108:$F1208,"")-COUNT($H$108:$H1208)+1,0)=B1208,"",INDEX(Mal!$D$9:$D$431,COUNTIF($E$108:$F1208,"")-COUNT($H$108:$H1208)+1,0)),"")</f>
        <v>#N/A</v>
      </c>
      <c r="C1209" s="39" t="e">
        <f t="shared" si="70"/>
        <v>#N/A</v>
      </c>
      <c r="D1209" s="39" t="e">
        <f>IF($E1209="",IF(INDEX(Mal!$F$9:$F$431,COUNTIF($E$108:$F1208,"")-COUNT($H$108:$H1208)+1,0)=D1208,"",INDEX(Mal!$F$9:$F$431,COUNTIF($E$108:$F1208,"")-COUNT($H$108:$H1208)+1,0)),"")</f>
        <v>#N/A</v>
      </c>
      <c r="E1209" s="39" t="e">
        <f>IF(AND(E1208="",$H1209=$H1208),"",IF(VLOOKUP(H1209,Mal!$A$9:$B$431,2,0)='Sales Orders'!E1208,"",VLOOKUP($H1209,Mal!$A$9:$B$431,2,0)))</f>
        <v>#N/A</v>
      </c>
      <c r="F1209" s="39" t="e">
        <f>IF($E1209="",IF(INDEX(Mal!$C$9:$C$431,COUNTIF($E$108:$F1208,"")-COUNT($H$108:$H1208)+1,0)=F1208,"",INDEX(Mal!$C$9:$C$431,COUNTIF($E$108:$F1208,"")-COUNT($H$108:$H1208)+1,0)),"")</f>
        <v>#N/A</v>
      </c>
      <c r="G1209" s="39" t="e">
        <f t="shared" si="71"/>
        <v>#N/A</v>
      </c>
      <c r="H1209" s="39">
        <f>IF(COUNTIF(Mal!$A$9:$A$431,'Sales Orders'!H1208)+COUNTIFS(Mal!$A$9:$A$431,H1208,Mal!$B$9:$B$431,"&lt;&gt;")+COUNTIFS(Mal!$A$9:$A$431,H1208,Mal!$C$9:$C$431,"&lt;&gt;")=COUNTIF('Sales Orders'!$H$108:H1208,'Sales Orders'!H1208),'Sales Orders'!H1208+1,'Sales Orders'!H1208)</f>
        <v>2</v>
      </c>
      <c r="I1209" s="39" t="e">
        <f>IF(E1209="","",IF(Mal!$C$5="","",Mal!$C$5))</f>
        <v>#N/A</v>
      </c>
      <c r="J1209" s="39" t="e">
        <f>IF(AND(J1208="",$H1209=$H1208),"",IF(VLOOKUP($H1209,Mal!$A$9:$H$431,7,0)='Sales Orders'!J1208,"",VLOOKUP($H1209,Mal!$A$9:$H$431,7,0)))</f>
        <v>#N/A</v>
      </c>
      <c r="K1209" s="39" t="e">
        <f>IF(AND(K1208="",$H1209=$H1208),"",IF(VLOOKUP($H1209,Mal!$A$9:$H$431,8,0)='Sales Orders'!K1208,"",VLOOKUP($H1209,Mal!$A$9:$H$431,8,0)))</f>
        <v>#N/A</v>
      </c>
      <c r="L1209" s="39" t="e">
        <f>IF(E1209="","",IF(Mal!$C$6="","",Mal!$C$6))</f>
        <v>#N/A</v>
      </c>
      <c r="M1209" s="39" t="e">
        <f>IF($E1209="",IF(INDEX(Mal!K$9:K$431,COUNTIF($E$108:$F1208,"")-COUNT($H$108:$H1208)+1,0)=M1208,"",INDEX(Mal!K$9:K$431,COUNTIF($E$108:$F1208,"")-COUNT($H$108:$H1208)+1,0)),"")</f>
        <v>#N/A</v>
      </c>
      <c r="N1209" s="39" t="e">
        <f>IF($E1209="",IF(INDEX(Mal!L$9:L$431,COUNTIF($E$108:$F1208,"")-COUNT($H$108:$H1208)+1,0)=N1208,"",INDEX(Mal!L$9:L$431,COUNTIF($E$108:$F1208,"")-COUNT($H$108:$H1208)+1,0)),"")</f>
        <v>#N/A</v>
      </c>
      <c r="O1209" s="39" t="e">
        <f>IF($E1209="",IF(INDEX(Mal!M$9:M$431,COUNTIF($E$108:$F1208,"")-COUNT($H$108:$H1208)+1,0)=O1208,"",INDEX(Mal!M$9:M$431,COUNTIF($E$108:$F1208,"")-COUNT($H$108:$H1208)+1,0)),"")</f>
        <v>#N/A</v>
      </c>
      <c r="P1209" s="39" t="e">
        <f>IF($E1209="",IF(INDEX(Mal!N$9:N$431,COUNTIF($E$108:$F1208,"")-COUNT($H$108:$H1208)+1,0)=P1208,"",INDEX(Mal!N$9:N$431,COUNTIF($E$108:$F1208,"")-COUNT($H$108:$H1208)+1,0)),"")</f>
        <v>#N/A</v>
      </c>
      <c r="Q1209" s="39" t="e">
        <f>IF($E1209="",IF(INDEX(Mal!O$9:O$431,COUNTIF($E$108:$F1208,"")-COUNT($H$108:$H1208)+1,0)=Q1208,"",INDEX(Mal!O$9:O$431,COUNTIF($E$108:$F1208,"")-COUNT($H$108:$H1208)+1,0)),"")</f>
        <v>#N/A</v>
      </c>
      <c r="R1209" s="39" t="e">
        <f>IF($E1209="",IF(INDEX(Mal!P$9:P$431,COUNTIF($E$108:$F1208,"")-COUNT($H$108:$H1208)+1,0)=R1208,"",INDEX(Mal!P$9:P$431,COUNTIF($E$108:$F1208,"")-COUNT($H$108:$H1208)+1,0)),"")</f>
        <v>#N/A</v>
      </c>
      <c r="S1209" s="39" t="e">
        <f>IF($E1209="",IF(INDEX(Mal!Q$9:Q$431,COUNTIF($E$108:$F1208,"")-COUNT($H$108:$H1208)+1,0)=S1208,"",INDEX(Mal!Q$9:Q$431,COUNTIF($E$108:$F1208,"")-COUNT($H$108:$H1208)+1,0)),"")</f>
        <v>#N/A</v>
      </c>
      <c r="T1209" s="39" t="e">
        <f>IF($E1209="",IF(INDEX(Mal!R$9:R$431,COUNTIF($E$108:$F1208,"")-COUNT($H$108:$H1208)+1,0)=T1208,"",INDEX(Mal!R$9:R$431,COUNTIF($E$108:$F1208,"")-COUNT($H$108:$H1208)+1,0)),"")</f>
        <v>#N/A</v>
      </c>
      <c r="U1209" s="39" t="e">
        <f>IF($E1209="",IF(INDEX(Mal!S$9:S$431,COUNTIF($E$108:$F1208,"")-COUNT($H$108:$H1208)+1,0)=U1208,"",INDEX(Mal!S$9:S$431,COUNTIF($E$108:$F1208,"")-COUNT($H$108:$H1208)+1,0)),"")</f>
        <v>#N/A</v>
      </c>
      <c r="V1209" s="39" t="e">
        <f t="shared" si="68"/>
        <v>#N/A</v>
      </c>
      <c r="W1209" s="39" t="e">
        <f>IF(IF(AND(E1209="",F1209=""),INDEX(Mal!I$9:I$431,(COUNT($H$108:$H1209)-COUNTIF($V$108:$V1209,"")),0),"")="","",IF(AND(E1209="",F1209=""),INDEX(Mal!I$9:I$431,(COUNT($H$108:$H1209)-COUNTIF($V$108:$V1209,"")),0),""))</f>
        <v>#N/A</v>
      </c>
      <c r="X1209" s="39" t="e">
        <f>IF($E1209="",IF(INDEX(Mal!J$9:J$431,COUNTIF($E$108:$F1208,"")-COUNT($H$108:$H1208)+1,0)=X1208,"",INDEX(Mal!J$9:J$431,COUNTIF($E$108:$F1208,"")-COUNT($H$108:$H1208)+1,0)),"")</f>
        <v>#N/A</v>
      </c>
      <c r="Y1209" s="39" t="e">
        <f>IF(AND(Y1208="",$H1209=$H1208),"",IF(VLOOKUP($H1209,Mal!$A$9:$T$431,20,0)='Sales Orders'!Y1208,"",VLOOKUP($H1209,Mal!$A$9:$T$431,20,0)))</f>
        <v>#N/A</v>
      </c>
      <c r="Z1209" s="39" t="e">
        <f t="shared" si="69"/>
        <v>#N/A</v>
      </c>
    </row>
    <row r="1210" spans="1:26">
      <c r="A1210" t="str">
        <f>IFERROR(IF(VLOOKUP(H1210,Mal!$A$9:$A$431,1,0),"","END"),"END")</f>
        <v>END</v>
      </c>
      <c r="B1210" s="39" t="e">
        <f>IF($E1210="",IF(INDEX(Mal!$D$9:$D$431,COUNTIF($E$108:$F1209,"")-COUNT($H$108:$H1209)+1,0)=B1209,"",INDEX(Mal!$D$9:$D$431,COUNTIF($E$108:$F1209,"")-COUNT($H$108:$H1209)+1,0)),"")</f>
        <v>#N/A</v>
      </c>
      <c r="C1210" s="39" t="e">
        <f t="shared" si="70"/>
        <v>#N/A</v>
      </c>
      <c r="D1210" s="39" t="e">
        <f>IF($E1210="",IF(INDEX(Mal!$F$9:$F$431,COUNTIF($E$108:$F1209,"")-COUNT($H$108:$H1209)+1,0)=D1209,"",INDEX(Mal!$F$9:$F$431,COUNTIF($E$108:$F1209,"")-COUNT($H$108:$H1209)+1,0)),"")</f>
        <v>#N/A</v>
      </c>
      <c r="E1210" s="39" t="e">
        <f>IF(AND(E1209="",$H1210=$H1209),"",IF(VLOOKUP(H1210,Mal!$A$9:$B$431,2,0)='Sales Orders'!E1209,"",VLOOKUP($H1210,Mal!$A$9:$B$431,2,0)))</f>
        <v>#N/A</v>
      </c>
      <c r="F1210" s="39" t="e">
        <f>IF($E1210="",IF(INDEX(Mal!$C$9:$C$431,COUNTIF($E$108:$F1209,"")-COUNT($H$108:$H1209)+1,0)=F1209,"",INDEX(Mal!$C$9:$C$431,COUNTIF($E$108:$F1209,"")-COUNT($H$108:$H1209)+1,0)),"")</f>
        <v>#N/A</v>
      </c>
      <c r="G1210" s="39" t="e">
        <f t="shared" si="71"/>
        <v>#N/A</v>
      </c>
      <c r="H1210" s="39">
        <f>IF(COUNTIF(Mal!$A$9:$A$431,'Sales Orders'!H1209)+COUNTIFS(Mal!$A$9:$A$431,H1209,Mal!$B$9:$B$431,"&lt;&gt;")+COUNTIFS(Mal!$A$9:$A$431,H1209,Mal!$C$9:$C$431,"&lt;&gt;")=COUNTIF('Sales Orders'!$H$108:H1209,'Sales Orders'!H1209),'Sales Orders'!H1209+1,'Sales Orders'!H1209)</f>
        <v>2</v>
      </c>
      <c r="I1210" s="39" t="e">
        <f>IF(E1210="","",IF(Mal!$C$5="","",Mal!$C$5))</f>
        <v>#N/A</v>
      </c>
      <c r="J1210" s="39" t="e">
        <f>IF(AND(J1209="",$H1210=$H1209),"",IF(VLOOKUP($H1210,Mal!$A$9:$H$431,7,0)='Sales Orders'!J1209,"",VLOOKUP($H1210,Mal!$A$9:$H$431,7,0)))</f>
        <v>#N/A</v>
      </c>
      <c r="K1210" s="39" t="e">
        <f>IF(AND(K1209="",$H1210=$H1209),"",IF(VLOOKUP($H1210,Mal!$A$9:$H$431,8,0)='Sales Orders'!K1209,"",VLOOKUP($H1210,Mal!$A$9:$H$431,8,0)))</f>
        <v>#N/A</v>
      </c>
      <c r="L1210" s="39" t="e">
        <f>IF(E1210="","",IF(Mal!$C$6="","",Mal!$C$6))</f>
        <v>#N/A</v>
      </c>
      <c r="M1210" s="39" t="e">
        <f>IF($E1210="",IF(INDEX(Mal!K$9:K$431,COUNTIF($E$108:$F1209,"")-COUNT($H$108:$H1209)+1,0)=M1209,"",INDEX(Mal!K$9:K$431,COUNTIF($E$108:$F1209,"")-COUNT($H$108:$H1209)+1,0)),"")</f>
        <v>#N/A</v>
      </c>
      <c r="N1210" s="39" t="e">
        <f>IF($E1210="",IF(INDEX(Mal!L$9:L$431,COUNTIF($E$108:$F1209,"")-COUNT($H$108:$H1209)+1,0)=N1209,"",INDEX(Mal!L$9:L$431,COUNTIF($E$108:$F1209,"")-COUNT($H$108:$H1209)+1,0)),"")</f>
        <v>#N/A</v>
      </c>
      <c r="O1210" s="39" t="e">
        <f>IF($E1210="",IF(INDEX(Mal!M$9:M$431,COUNTIF($E$108:$F1209,"")-COUNT($H$108:$H1209)+1,0)=O1209,"",INDEX(Mal!M$9:M$431,COUNTIF($E$108:$F1209,"")-COUNT($H$108:$H1209)+1,0)),"")</f>
        <v>#N/A</v>
      </c>
      <c r="P1210" s="39" t="e">
        <f>IF($E1210="",IF(INDEX(Mal!N$9:N$431,COUNTIF($E$108:$F1209,"")-COUNT($H$108:$H1209)+1,0)=P1209,"",INDEX(Mal!N$9:N$431,COUNTIF($E$108:$F1209,"")-COUNT($H$108:$H1209)+1,0)),"")</f>
        <v>#N/A</v>
      </c>
      <c r="Q1210" s="39" t="e">
        <f>IF($E1210="",IF(INDEX(Mal!O$9:O$431,COUNTIF($E$108:$F1209,"")-COUNT($H$108:$H1209)+1,0)=Q1209,"",INDEX(Mal!O$9:O$431,COUNTIF($E$108:$F1209,"")-COUNT($H$108:$H1209)+1,0)),"")</f>
        <v>#N/A</v>
      </c>
      <c r="R1210" s="39" t="e">
        <f>IF($E1210="",IF(INDEX(Mal!P$9:P$431,COUNTIF($E$108:$F1209,"")-COUNT($H$108:$H1209)+1,0)=R1209,"",INDEX(Mal!P$9:P$431,COUNTIF($E$108:$F1209,"")-COUNT($H$108:$H1209)+1,0)),"")</f>
        <v>#N/A</v>
      </c>
      <c r="S1210" s="39" t="e">
        <f>IF($E1210="",IF(INDEX(Mal!Q$9:Q$431,COUNTIF($E$108:$F1209,"")-COUNT($H$108:$H1209)+1,0)=S1209,"",INDEX(Mal!Q$9:Q$431,COUNTIF($E$108:$F1209,"")-COUNT($H$108:$H1209)+1,0)),"")</f>
        <v>#N/A</v>
      </c>
      <c r="T1210" s="39" t="e">
        <f>IF($E1210="",IF(INDEX(Mal!R$9:R$431,COUNTIF($E$108:$F1209,"")-COUNT($H$108:$H1209)+1,0)=T1209,"",INDEX(Mal!R$9:R$431,COUNTIF($E$108:$F1209,"")-COUNT($H$108:$H1209)+1,0)),"")</f>
        <v>#N/A</v>
      </c>
      <c r="U1210" s="39" t="e">
        <f>IF($E1210="",IF(INDEX(Mal!S$9:S$431,COUNTIF($E$108:$F1209,"")-COUNT($H$108:$H1209)+1,0)=U1209,"",INDEX(Mal!S$9:S$431,COUNTIF($E$108:$F1209,"")-COUNT($H$108:$H1209)+1,0)),"")</f>
        <v>#N/A</v>
      </c>
      <c r="V1210" s="39" t="e">
        <f t="shared" si="68"/>
        <v>#N/A</v>
      </c>
      <c r="W1210" s="39" t="e">
        <f>IF(IF(AND(E1210="",F1210=""),INDEX(Mal!I$9:I$431,(COUNT($H$108:$H1210)-COUNTIF($V$108:$V1210,"")),0),"")="","",IF(AND(E1210="",F1210=""),INDEX(Mal!I$9:I$431,(COUNT($H$108:$H1210)-COUNTIF($V$108:$V1210,"")),0),""))</f>
        <v>#N/A</v>
      </c>
      <c r="X1210" s="39" t="e">
        <f>IF($E1210="",IF(INDEX(Mal!J$9:J$431,COUNTIF($E$108:$F1209,"")-COUNT($H$108:$H1209)+1,0)=X1209,"",INDEX(Mal!J$9:J$431,COUNTIF($E$108:$F1209,"")-COUNT($H$108:$H1209)+1,0)),"")</f>
        <v>#N/A</v>
      </c>
      <c r="Y1210" s="39" t="e">
        <f>IF(AND(Y1209="",$H1210=$H1209),"",IF(VLOOKUP($H1210,Mal!$A$9:$T$431,20,0)='Sales Orders'!Y1209,"",VLOOKUP($H1210,Mal!$A$9:$T$431,20,0)))</f>
        <v>#N/A</v>
      </c>
      <c r="Z1210" s="39" t="e">
        <f t="shared" si="69"/>
        <v>#N/A</v>
      </c>
    </row>
    <row r="1211" spans="1:26">
      <c r="A1211" t="str">
        <f>IFERROR(IF(VLOOKUP(H1211,Mal!$A$9:$A$431,1,0),"","END"),"END")</f>
        <v>END</v>
      </c>
      <c r="B1211" s="39" t="e">
        <f>IF($E1211="",IF(INDEX(Mal!$D$9:$D$431,COUNTIF($E$108:$F1210,"")-COUNT($H$108:$H1210)+1,0)=B1210,"",INDEX(Mal!$D$9:$D$431,COUNTIF($E$108:$F1210,"")-COUNT($H$108:$H1210)+1,0)),"")</f>
        <v>#N/A</v>
      </c>
      <c r="C1211" s="39" t="e">
        <f t="shared" si="70"/>
        <v>#N/A</v>
      </c>
      <c r="D1211" s="39" t="e">
        <f>IF($E1211="",IF(INDEX(Mal!$F$9:$F$431,COUNTIF($E$108:$F1210,"")-COUNT($H$108:$H1210)+1,0)=D1210,"",INDEX(Mal!$F$9:$F$431,COUNTIF($E$108:$F1210,"")-COUNT($H$108:$H1210)+1,0)),"")</f>
        <v>#N/A</v>
      </c>
      <c r="E1211" s="39" t="e">
        <f>IF(AND(E1210="",$H1211=$H1210),"",IF(VLOOKUP(H1211,Mal!$A$9:$B$431,2,0)='Sales Orders'!E1210,"",VLOOKUP($H1211,Mal!$A$9:$B$431,2,0)))</f>
        <v>#N/A</v>
      </c>
      <c r="F1211" s="39" t="e">
        <f>IF($E1211="",IF(INDEX(Mal!$C$9:$C$431,COUNTIF($E$108:$F1210,"")-COUNT($H$108:$H1210)+1,0)=F1210,"",INDEX(Mal!$C$9:$C$431,COUNTIF($E$108:$F1210,"")-COUNT($H$108:$H1210)+1,0)),"")</f>
        <v>#N/A</v>
      </c>
      <c r="G1211" s="39" t="e">
        <f t="shared" si="71"/>
        <v>#N/A</v>
      </c>
      <c r="H1211" s="39">
        <f>IF(COUNTIF(Mal!$A$9:$A$431,'Sales Orders'!H1210)+COUNTIFS(Mal!$A$9:$A$431,H1210,Mal!$B$9:$B$431,"&lt;&gt;")+COUNTIFS(Mal!$A$9:$A$431,H1210,Mal!$C$9:$C$431,"&lt;&gt;")=COUNTIF('Sales Orders'!$H$108:H1210,'Sales Orders'!H1210),'Sales Orders'!H1210+1,'Sales Orders'!H1210)</f>
        <v>2</v>
      </c>
      <c r="I1211" s="39" t="e">
        <f>IF(E1211="","",IF(Mal!$C$5="","",Mal!$C$5))</f>
        <v>#N/A</v>
      </c>
      <c r="J1211" s="39" t="e">
        <f>IF(AND(J1210="",$H1211=$H1210),"",IF(VLOOKUP($H1211,Mal!$A$9:$H$431,7,0)='Sales Orders'!J1210,"",VLOOKUP($H1211,Mal!$A$9:$H$431,7,0)))</f>
        <v>#N/A</v>
      </c>
      <c r="K1211" s="39" t="e">
        <f>IF(AND(K1210="",$H1211=$H1210),"",IF(VLOOKUP($H1211,Mal!$A$9:$H$431,8,0)='Sales Orders'!K1210,"",VLOOKUP($H1211,Mal!$A$9:$H$431,8,0)))</f>
        <v>#N/A</v>
      </c>
      <c r="L1211" s="39" t="e">
        <f>IF(E1211="","",IF(Mal!$C$6="","",Mal!$C$6))</f>
        <v>#N/A</v>
      </c>
      <c r="M1211" s="39" t="e">
        <f>IF($E1211="",IF(INDEX(Mal!K$9:K$431,COUNTIF($E$108:$F1210,"")-COUNT($H$108:$H1210)+1,0)=M1210,"",INDEX(Mal!K$9:K$431,COUNTIF($E$108:$F1210,"")-COUNT($H$108:$H1210)+1,0)),"")</f>
        <v>#N/A</v>
      </c>
      <c r="N1211" s="39" t="e">
        <f>IF($E1211="",IF(INDEX(Mal!L$9:L$431,COUNTIF($E$108:$F1210,"")-COUNT($H$108:$H1210)+1,0)=N1210,"",INDEX(Mal!L$9:L$431,COUNTIF($E$108:$F1210,"")-COUNT($H$108:$H1210)+1,0)),"")</f>
        <v>#N/A</v>
      </c>
      <c r="O1211" s="39" t="e">
        <f>IF($E1211="",IF(INDEX(Mal!M$9:M$431,COUNTIF($E$108:$F1210,"")-COUNT($H$108:$H1210)+1,0)=O1210,"",INDEX(Mal!M$9:M$431,COUNTIF($E$108:$F1210,"")-COUNT($H$108:$H1210)+1,0)),"")</f>
        <v>#N/A</v>
      </c>
      <c r="P1211" s="39" t="e">
        <f>IF($E1211="",IF(INDEX(Mal!N$9:N$431,COUNTIF($E$108:$F1210,"")-COUNT($H$108:$H1210)+1,0)=P1210,"",INDEX(Mal!N$9:N$431,COUNTIF($E$108:$F1210,"")-COUNT($H$108:$H1210)+1,0)),"")</f>
        <v>#N/A</v>
      </c>
      <c r="Q1211" s="39" t="e">
        <f>IF($E1211="",IF(INDEX(Mal!O$9:O$431,COUNTIF($E$108:$F1210,"")-COUNT($H$108:$H1210)+1,0)=Q1210,"",INDEX(Mal!O$9:O$431,COUNTIF($E$108:$F1210,"")-COUNT($H$108:$H1210)+1,0)),"")</f>
        <v>#N/A</v>
      </c>
      <c r="R1211" s="39" t="e">
        <f>IF($E1211="",IF(INDEX(Mal!P$9:P$431,COUNTIF($E$108:$F1210,"")-COUNT($H$108:$H1210)+1,0)=R1210,"",INDEX(Mal!P$9:P$431,COUNTIF($E$108:$F1210,"")-COUNT($H$108:$H1210)+1,0)),"")</f>
        <v>#N/A</v>
      </c>
      <c r="S1211" s="39" t="e">
        <f>IF($E1211="",IF(INDEX(Mal!Q$9:Q$431,COUNTIF($E$108:$F1210,"")-COUNT($H$108:$H1210)+1,0)=S1210,"",INDEX(Mal!Q$9:Q$431,COUNTIF($E$108:$F1210,"")-COUNT($H$108:$H1210)+1,0)),"")</f>
        <v>#N/A</v>
      </c>
      <c r="T1211" s="39" t="e">
        <f>IF($E1211="",IF(INDEX(Mal!R$9:R$431,COUNTIF($E$108:$F1210,"")-COUNT($H$108:$H1210)+1,0)=T1210,"",INDEX(Mal!R$9:R$431,COUNTIF($E$108:$F1210,"")-COUNT($H$108:$H1210)+1,0)),"")</f>
        <v>#N/A</v>
      </c>
      <c r="U1211" s="39" t="e">
        <f>IF($E1211="",IF(INDEX(Mal!S$9:S$431,COUNTIF($E$108:$F1210,"")-COUNT($H$108:$H1210)+1,0)=U1210,"",INDEX(Mal!S$9:S$431,COUNTIF($E$108:$F1210,"")-COUNT($H$108:$H1210)+1,0)),"")</f>
        <v>#N/A</v>
      </c>
      <c r="V1211" s="39" t="e">
        <f t="shared" si="68"/>
        <v>#N/A</v>
      </c>
      <c r="W1211" s="39" t="e">
        <f>IF(IF(AND(E1211="",F1211=""),INDEX(Mal!I$9:I$431,(COUNT($H$108:$H1211)-COUNTIF($V$108:$V1211,"")),0),"")="","",IF(AND(E1211="",F1211=""),INDEX(Mal!I$9:I$431,(COUNT($H$108:$H1211)-COUNTIF($V$108:$V1211,"")),0),""))</f>
        <v>#N/A</v>
      </c>
      <c r="X1211" s="39" t="e">
        <f>IF($E1211="",IF(INDEX(Mal!J$9:J$431,COUNTIF($E$108:$F1210,"")-COUNT($H$108:$H1210)+1,0)=X1210,"",INDEX(Mal!J$9:J$431,COUNTIF($E$108:$F1210,"")-COUNT($H$108:$H1210)+1,0)),"")</f>
        <v>#N/A</v>
      </c>
      <c r="Y1211" s="39" t="e">
        <f>IF(AND(Y1210="",$H1211=$H1210),"",IF(VLOOKUP($H1211,Mal!$A$9:$T$431,20,0)='Sales Orders'!Y1210,"",VLOOKUP($H1211,Mal!$A$9:$T$431,20,0)))</f>
        <v>#N/A</v>
      </c>
      <c r="Z1211" s="39" t="e">
        <f t="shared" si="69"/>
        <v>#N/A</v>
      </c>
    </row>
    <row r="1212" spans="1:26">
      <c r="A1212" t="str">
        <f>IFERROR(IF(VLOOKUP(H1212,Mal!$A$9:$A$431,1,0),"","END"),"END")</f>
        <v>END</v>
      </c>
      <c r="B1212" s="39" t="e">
        <f>IF($E1212="",IF(INDEX(Mal!$D$9:$D$431,COUNTIF($E$108:$F1211,"")-COUNT($H$108:$H1211)+1,0)=B1211,"",INDEX(Mal!$D$9:$D$431,COUNTIF($E$108:$F1211,"")-COUNT($H$108:$H1211)+1,0)),"")</f>
        <v>#N/A</v>
      </c>
      <c r="C1212" s="39" t="e">
        <f t="shared" si="70"/>
        <v>#N/A</v>
      </c>
      <c r="D1212" s="39" t="e">
        <f>IF($E1212="",IF(INDEX(Mal!$F$9:$F$431,COUNTIF($E$108:$F1211,"")-COUNT($H$108:$H1211)+1,0)=D1211,"",INDEX(Mal!$F$9:$F$431,COUNTIF($E$108:$F1211,"")-COUNT($H$108:$H1211)+1,0)),"")</f>
        <v>#N/A</v>
      </c>
      <c r="E1212" s="39" t="e">
        <f>IF(AND(E1211="",$H1212=$H1211),"",IF(VLOOKUP(H1212,Mal!$A$9:$B$431,2,0)='Sales Orders'!E1211,"",VLOOKUP($H1212,Mal!$A$9:$B$431,2,0)))</f>
        <v>#N/A</v>
      </c>
      <c r="F1212" s="39" t="e">
        <f>IF($E1212="",IF(INDEX(Mal!$C$9:$C$431,COUNTIF($E$108:$F1211,"")-COUNT($H$108:$H1211)+1,0)=F1211,"",INDEX(Mal!$C$9:$C$431,COUNTIF($E$108:$F1211,"")-COUNT($H$108:$H1211)+1,0)),"")</f>
        <v>#N/A</v>
      </c>
      <c r="G1212" s="39" t="e">
        <f t="shared" si="71"/>
        <v>#N/A</v>
      </c>
      <c r="H1212" s="39">
        <f>IF(COUNTIF(Mal!$A$9:$A$431,'Sales Orders'!H1211)+COUNTIFS(Mal!$A$9:$A$431,H1211,Mal!$B$9:$B$431,"&lt;&gt;")+COUNTIFS(Mal!$A$9:$A$431,H1211,Mal!$C$9:$C$431,"&lt;&gt;")=COUNTIF('Sales Orders'!$H$108:H1211,'Sales Orders'!H1211),'Sales Orders'!H1211+1,'Sales Orders'!H1211)</f>
        <v>2</v>
      </c>
      <c r="I1212" s="39" t="e">
        <f>IF(E1212="","",IF(Mal!$C$5="","",Mal!$C$5))</f>
        <v>#N/A</v>
      </c>
      <c r="J1212" s="39" t="e">
        <f>IF(AND(J1211="",$H1212=$H1211),"",IF(VLOOKUP($H1212,Mal!$A$9:$H$431,7,0)='Sales Orders'!J1211,"",VLOOKUP($H1212,Mal!$A$9:$H$431,7,0)))</f>
        <v>#N/A</v>
      </c>
      <c r="K1212" s="39" t="e">
        <f>IF(AND(K1211="",$H1212=$H1211),"",IF(VLOOKUP($H1212,Mal!$A$9:$H$431,8,0)='Sales Orders'!K1211,"",VLOOKUP($H1212,Mal!$A$9:$H$431,8,0)))</f>
        <v>#N/A</v>
      </c>
      <c r="L1212" s="39" t="e">
        <f>IF(E1212="","",IF(Mal!$C$6="","",Mal!$C$6))</f>
        <v>#N/A</v>
      </c>
      <c r="M1212" s="39" t="e">
        <f>IF($E1212="",IF(INDEX(Mal!K$9:K$431,COUNTIF($E$108:$F1211,"")-COUNT($H$108:$H1211)+1,0)=M1211,"",INDEX(Mal!K$9:K$431,COUNTIF($E$108:$F1211,"")-COUNT($H$108:$H1211)+1,0)),"")</f>
        <v>#N/A</v>
      </c>
      <c r="N1212" s="39" t="e">
        <f>IF($E1212="",IF(INDEX(Mal!L$9:L$431,COUNTIF($E$108:$F1211,"")-COUNT($H$108:$H1211)+1,0)=N1211,"",INDEX(Mal!L$9:L$431,COUNTIF($E$108:$F1211,"")-COUNT($H$108:$H1211)+1,0)),"")</f>
        <v>#N/A</v>
      </c>
      <c r="O1212" s="39" t="e">
        <f>IF($E1212="",IF(INDEX(Mal!M$9:M$431,COUNTIF($E$108:$F1211,"")-COUNT($H$108:$H1211)+1,0)=O1211,"",INDEX(Mal!M$9:M$431,COUNTIF($E$108:$F1211,"")-COUNT($H$108:$H1211)+1,0)),"")</f>
        <v>#N/A</v>
      </c>
      <c r="P1212" s="39" t="e">
        <f>IF($E1212="",IF(INDEX(Mal!N$9:N$431,COUNTIF($E$108:$F1211,"")-COUNT($H$108:$H1211)+1,0)=P1211,"",INDEX(Mal!N$9:N$431,COUNTIF($E$108:$F1211,"")-COUNT($H$108:$H1211)+1,0)),"")</f>
        <v>#N/A</v>
      </c>
      <c r="Q1212" s="39" t="e">
        <f>IF($E1212="",IF(INDEX(Mal!O$9:O$431,COUNTIF($E$108:$F1211,"")-COUNT($H$108:$H1211)+1,0)=Q1211,"",INDEX(Mal!O$9:O$431,COUNTIF($E$108:$F1211,"")-COUNT($H$108:$H1211)+1,0)),"")</f>
        <v>#N/A</v>
      </c>
      <c r="R1212" s="39" t="e">
        <f>IF($E1212="",IF(INDEX(Mal!P$9:P$431,COUNTIF($E$108:$F1211,"")-COUNT($H$108:$H1211)+1,0)=R1211,"",INDEX(Mal!P$9:P$431,COUNTIF($E$108:$F1211,"")-COUNT($H$108:$H1211)+1,0)),"")</f>
        <v>#N/A</v>
      </c>
      <c r="S1212" s="39" t="e">
        <f>IF($E1212="",IF(INDEX(Mal!Q$9:Q$431,COUNTIF($E$108:$F1211,"")-COUNT($H$108:$H1211)+1,0)=S1211,"",INDEX(Mal!Q$9:Q$431,COUNTIF($E$108:$F1211,"")-COUNT($H$108:$H1211)+1,0)),"")</f>
        <v>#N/A</v>
      </c>
      <c r="T1212" s="39" t="e">
        <f>IF($E1212="",IF(INDEX(Mal!R$9:R$431,COUNTIF($E$108:$F1211,"")-COUNT($H$108:$H1211)+1,0)=T1211,"",INDEX(Mal!R$9:R$431,COUNTIF($E$108:$F1211,"")-COUNT($H$108:$H1211)+1,0)),"")</f>
        <v>#N/A</v>
      </c>
      <c r="U1212" s="39" t="e">
        <f>IF($E1212="",IF(INDEX(Mal!S$9:S$431,COUNTIF($E$108:$F1211,"")-COUNT($H$108:$H1211)+1,0)=U1211,"",INDEX(Mal!S$9:S$431,COUNTIF($E$108:$F1211,"")-COUNT($H$108:$H1211)+1,0)),"")</f>
        <v>#N/A</v>
      </c>
      <c r="V1212" s="39" t="e">
        <f t="shared" si="68"/>
        <v>#N/A</v>
      </c>
      <c r="W1212" s="39" t="e">
        <f>IF(IF(AND(E1212="",F1212=""),INDEX(Mal!I$9:I$431,(COUNT($H$108:$H1212)-COUNTIF($V$108:$V1212,"")),0),"")="","",IF(AND(E1212="",F1212=""),INDEX(Mal!I$9:I$431,(COUNT($H$108:$H1212)-COUNTIF($V$108:$V1212,"")),0),""))</f>
        <v>#N/A</v>
      </c>
      <c r="X1212" s="39" t="e">
        <f>IF($E1212="",IF(INDEX(Mal!J$9:J$431,COUNTIF($E$108:$F1211,"")-COUNT($H$108:$H1211)+1,0)=X1211,"",INDEX(Mal!J$9:J$431,COUNTIF($E$108:$F1211,"")-COUNT($H$108:$H1211)+1,0)),"")</f>
        <v>#N/A</v>
      </c>
      <c r="Y1212" s="39" t="e">
        <f>IF(AND(Y1211="",$H1212=$H1211),"",IF(VLOOKUP($H1212,Mal!$A$9:$T$431,20,0)='Sales Orders'!Y1211,"",VLOOKUP($H1212,Mal!$A$9:$T$431,20,0)))</f>
        <v>#N/A</v>
      </c>
      <c r="Z1212" s="39" t="e">
        <f t="shared" si="69"/>
        <v>#N/A</v>
      </c>
    </row>
    <row r="1213" spans="1:26">
      <c r="A1213" t="str">
        <f>IFERROR(IF(VLOOKUP(H1213,Mal!$A$9:$A$431,1,0),"","END"),"END")</f>
        <v>END</v>
      </c>
      <c r="B1213" s="39" t="e">
        <f>IF($E1213="",IF(INDEX(Mal!$D$9:$D$431,COUNTIF($E$108:$F1212,"")-COUNT($H$108:$H1212)+1,0)=B1212,"",INDEX(Mal!$D$9:$D$431,COUNTIF($E$108:$F1212,"")-COUNT($H$108:$H1212)+1,0)),"")</f>
        <v>#N/A</v>
      </c>
      <c r="C1213" s="39" t="e">
        <f t="shared" si="70"/>
        <v>#N/A</v>
      </c>
      <c r="D1213" s="39" t="e">
        <f>IF($E1213="",IF(INDEX(Mal!$F$9:$F$431,COUNTIF($E$108:$F1212,"")-COUNT($H$108:$H1212)+1,0)=D1212,"",INDEX(Mal!$F$9:$F$431,COUNTIF($E$108:$F1212,"")-COUNT($H$108:$H1212)+1,0)),"")</f>
        <v>#N/A</v>
      </c>
      <c r="E1213" s="39" t="e">
        <f>IF(AND(E1212="",$H1213=$H1212),"",IF(VLOOKUP(H1213,Mal!$A$9:$B$431,2,0)='Sales Orders'!E1212,"",VLOOKUP($H1213,Mal!$A$9:$B$431,2,0)))</f>
        <v>#N/A</v>
      </c>
      <c r="F1213" s="39" t="e">
        <f>IF($E1213="",IF(INDEX(Mal!$C$9:$C$431,COUNTIF($E$108:$F1212,"")-COUNT($H$108:$H1212)+1,0)=F1212,"",INDEX(Mal!$C$9:$C$431,COUNTIF($E$108:$F1212,"")-COUNT($H$108:$H1212)+1,0)),"")</f>
        <v>#N/A</v>
      </c>
      <c r="G1213" s="39" t="e">
        <f t="shared" si="71"/>
        <v>#N/A</v>
      </c>
      <c r="H1213" s="39">
        <f>IF(COUNTIF(Mal!$A$9:$A$431,'Sales Orders'!H1212)+COUNTIFS(Mal!$A$9:$A$431,H1212,Mal!$B$9:$B$431,"&lt;&gt;")+COUNTIFS(Mal!$A$9:$A$431,H1212,Mal!$C$9:$C$431,"&lt;&gt;")=COUNTIF('Sales Orders'!$H$108:H1212,'Sales Orders'!H1212),'Sales Orders'!H1212+1,'Sales Orders'!H1212)</f>
        <v>2</v>
      </c>
      <c r="I1213" s="39" t="e">
        <f>IF(E1213="","",IF(Mal!$C$5="","",Mal!$C$5))</f>
        <v>#N/A</v>
      </c>
      <c r="J1213" s="39" t="e">
        <f>IF(AND(J1212="",$H1213=$H1212),"",IF(VLOOKUP($H1213,Mal!$A$9:$H$431,7,0)='Sales Orders'!J1212,"",VLOOKUP($H1213,Mal!$A$9:$H$431,7,0)))</f>
        <v>#N/A</v>
      </c>
      <c r="K1213" s="39" t="e">
        <f>IF(AND(K1212="",$H1213=$H1212),"",IF(VLOOKUP($H1213,Mal!$A$9:$H$431,8,0)='Sales Orders'!K1212,"",VLOOKUP($H1213,Mal!$A$9:$H$431,8,0)))</f>
        <v>#N/A</v>
      </c>
      <c r="L1213" s="39" t="e">
        <f>IF(E1213="","",IF(Mal!$C$6="","",Mal!$C$6))</f>
        <v>#N/A</v>
      </c>
      <c r="M1213" s="39" t="e">
        <f>IF($E1213="",IF(INDEX(Mal!K$9:K$431,COUNTIF($E$108:$F1212,"")-COUNT($H$108:$H1212)+1,0)=M1212,"",INDEX(Mal!K$9:K$431,COUNTIF($E$108:$F1212,"")-COUNT($H$108:$H1212)+1,0)),"")</f>
        <v>#N/A</v>
      </c>
      <c r="N1213" s="39" t="e">
        <f>IF($E1213="",IF(INDEX(Mal!L$9:L$431,COUNTIF($E$108:$F1212,"")-COUNT($H$108:$H1212)+1,0)=N1212,"",INDEX(Mal!L$9:L$431,COUNTIF($E$108:$F1212,"")-COUNT($H$108:$H1212)+1,0)),"")</f>
        <v>#N/A</v>
      </c>
      <c r="O1213" s="39" t="e">
        <f>IF($E1213="",IF(INDEX(Mal!M$9:M$431,COUNTIF($E$108:$F1212,"")-COUNT($H$108:$H1212)+1,0)=O1212,"",INDEX(Mal!M$9:M$431,COUNTIF($E$108:$F1212,"")-COUNT($H$108:$H1212)+1,0)),"")</f>
        <v>#N/A</v>
      </c>
      <c r="P1213" s="39" t="e">
        <f>IF($E1213="",IF(INDEX(Mal!N$9:N$431,COUNTIF($E$108:$F1212,"")-COUNT($H$108:$H1212)+1,0)=P1212,"",INDEX(Mal!N$9:N$431,COUNTIF($E$108:$F1212,"")-COUNT($H$108:$H1212)+1,0)),"")</f>
        <v>#N/A</v>
      </c>
      <c r="Q1213" s="39" t="e">
        <f>IF($E1213="",IF(INDEX(Mal!O$9:O$431,COUNTIF($E$108:$F1212,"")-COUNT($H$108:$H1212)+1,0)=Q1212,"",INDEX(Mal!O$9:O$431,COUNTIF($E$108:$F1212,"")-COUNT($H$108:$H1212)+1,0)),"")</f>
        <v>#N/A</v>
      </c>
      <c r="R1213" s="39" t="e">
        <f>IF($E1213="",IF(INDEX(Mal!P$9:P$431,COUNTIF($E$108:$F1212,"")-COUNT($H$108:$H1212)+1,0)=R1212,"",INDEX(Mal!P$9:P$431,COUNTIF($E$108:$F1212,"")-COUNT($H$108:$H1212)+1,0)),"")</f>
        <v>#N/A</v>
      </c>
      <c r="S1213" s="39" t="e">
        <f>IF($E1213="",IF(INDEX(Mal!Q$9:Q$431,COUNTIF($E$108:$F1212,"")-COUNT($H$108:$H1212)+1,0)=S1212,"",INDEX(Mal!Q$9:Q$431,COUNTIF($E$108:$F1212,"")-COUNT($H$108:$H1212)+1,0)),"")</f>
        <v>#N/A</v>
      </c>
      <c r="T1213" s="39" t="e">
        <f>IF($E1213="",IF(INDEX(Mal!R$9:R$431,COUNTIF($E$108:$F1212,"")-COUNT($H$108:$H1212)+1,0)=T1212,"",INDEX(Mal!R$9:R$431,COUNTIF($E$108:$F1212,"")-COUNT($H$108:$H1212)+1,0)),"")</f>
        <v>#N/A</v>
      </c>
      <c r="U1213" s="39" t="e">
        <f>IF($E1213="",IF(INDEX(Mal!S$9:S$431,COUNTIF($E$108:$F1212,"")-COUNT($H$108:$H1212)+1,0)=U1212,"",INDEX(Mal!S$9:S$431,COUNTIF($E$108:$F1212,"")-COUNT($H$108:$H1212)+1,0)),"")</f>
        <v>#N/A</v>
      </c>
      <c r="V1213" s="39" t="e">
        <f t="shared" si="68"/>
        <v>#N/A</v>
      </c>
      <c r="W1213" s="39" t="e">
        <f>IF(IF(AND(E1213="",F1213=""),INDEX(Mal!I$9:I$431,(COUNT($H$108:$H1213)-COUNTIF($V$108:$V1213,"")),0),"")="","",IF(AND(E1213="",F1213=""),INDEX(Mal!I$9:I$431,(COUNT($H$108:$H1213)-COUNTIF($V$108:$V1213,"")),0),""))</f>
        <v>#N/A</v>
      </c>
      <c r="X1213" s="39" t="e">
        <f>IF($E1213="",IF(INDEX(Mal!J$9:J$431,COUNTIF($E$108:$F1212,"")-COUNT($H$108:$H1212)+1,0)=X1212,"",INDEX(Mal!J$9:J$431,COUNTIF($E$108:$F1212,"")-COUNT($H$108:$H1212)+1,0)),"")</f>
        <v>#N/A</v>
      </c>
      <c r="Y1213" s="39" t="e">
        <f>IF(AND(Y1212="",$H1213=$H1212),"",IF(VLOOKUP($H1213,Mal!$A$9:$T$431,20,0)='Sales Orders'!Y1212,"",VLOOKUP($H1213,Mal!$A$9:$T$431,20,0)))</f>
        <v>#N/A</v>
      </c>
      <c r="Z1213" s="39" t="e">
        <f t="shared" si="69"/>
        <v>#N/A</v>
      </c>
    </row>
    <row r="1214" spans="1:26">
      <c r="A1214" t="str">
        <f>IFERROR(IF(VLOOKUP(H1214,Mal!$A$9:$A$431,1,0),"","END"),"END")</f>
        <v>END</v>
      </c>
      <c r="B1214" s="39" t="e">
        <f>IF($E1214="",IF(INDEX(Mal!$D$9:$D$431,COUNTIF($E$108:$F1213,"")-COUNT($H$108:$H1213)+1,0)=B1213,"",INDEX(Mal!$D$9:$D$431,COUNTIF($E$108:$F1213,"")-COUNT($H$108:$H1213)+1,0)),"")</f>
        <v>#N/A</v>
      </c>
      <c r="C1214" s="39" t="e">
        <f t="shared" si="70"/>
        <v>#N/A</v>
      </c>
      <c r="D1214" s="39" t="e">
        <f>IF($E1214="",IF(INDEX(Mal!$F$9:$F$431,COUNTIF($E$108:$F1213,"")-COUNT($H$108:$H1213)+1,0)=D1213,"",INDEX(Mal!$F$9:$F$431,COUNTIF($E$108:$F1213,"")-COUNT($H$108:$H1213)+1,0)),"")</f>
        <v>#N/A</v>
      </c>
      <c r="E1214" s="39" t="e">
        <f>IF(AND(E1213="",$H1214=$H1213),"",IF(VLOOKUP(H1214,Mal!$A$9:$B$431,2,0)='Sales Orders'!E1213,"",VLOOKUP($H1214,Mal!$A$9:$B$431,2,0)))</f>
        <v>#N/A</v>
      </c>
      <c r="F1214" s="39" t="e">
        <f>IF($E1214="",IF(INDEX(Mal!$C$9:$C$431,COUNTIF($E$108:$F1213,"")-COUNT($H$108:$H1213)+1,0)=F1213,"",INDEX(Mal!$C$9:$C$431,COUNTIF($E$108:$F1213,"")-COUNT($H$108:$H1213)+1,0)),"")</f>
        <v>#N/A</v>
      </c>
      <c r="G1214" s="39" t="e">
        <f t="shared" si="71"/>
        <v>#N/A</v>
      </c>
      <c r="H1214" s="39">
        <f>IF(COUNTIF(Mal!$A$9:$A$431,'Sales Orders'!H1213)+COUNTIFS(Mal!$A$9:$A$431,H1213,Mal!$B$9:$B$431,"&lt;&gt;")+COUNTIFS(Mal!$A$9:$A$431,H1213,Mal!$C$9:$C$431,"&lt;&gt;")=COUNTIF('Sales Orders'!$H$108:H1213,'Sales Orders'!H1213),'Sales Orders'!H1213+1,'Sales Orders'!H1213)</f>
        <v>2</v>
      </c>
      <c r="I1214" s="39" t="e">
        <f>IF(E1214="","",IF(Mal!$C$5="","",Mal!$C$5))</f>
        <v>#N/A</v>
      </c>
      <c r="J1214" s="39" t="e">
        <f>IF(AND(J1213="",$H1214=$H1213),"",IF(VLOOKUP($H1214,Mal!$A$9:$H$431,7,0)='Sales Orders'!J1213,"",VLOOKUP($H1214,Mal!$A$9:$H$431,7,0)))</f>
        <v>#N/A</v>
      </c>
      <c r="K1214" s="39" t="e">
        <f>IF(AND(K1213="",$H1214=$H1213),"",IF(VLOOKUP($H1214,Mal!$A$9:$H$431,8,0)='Sales Orders'!K1213,"",VLOOKUP($H1214,Mal!$A$9:$H$431,8,0)))</f>
        <v>#N/A</v>
      </c>
      <c r="L1214" s="39" t="e">
        <f>IF(E1214="","",IF(Mal!$C$6="","",Mal!$C$6))</f>
        <v>#N/A</v>
      </c>
      <c r="M1214" s="39" t="e">
        <f>IF($E1214="",IF(INDEX(Mal!K$9:K$431,COUNTIF($E$108:$F1213,"")-COUNT($H$108:$H1213)+1,0)=M1213,"",INDEX(Mal!K$9:K$431,COUNTIF($E$108:$F1213,"")-COUNT($H$108:$H1213)+1,0)),"")</f>
        <v>#N/A</v>
      </c>
      <c r="N1214" s="39" t="e">
        <f>IF($E1214="",IF(INDEX(Mal!L$9:L$431,COUNTIF($E$108:$F1213,"")-COUNT($H$108:$H1213)+1,0)=N1213,"",INDEX(Mal!L$9:L$431,COUNTIF($E$108:$F1213,"")-COUNT($H$108:$H1213)+1,0)),"")</f>
        <v>#N/A</v>
      </c>
      <c r="O1214" s="39" t="e">
        <f>IF($E1214="",IF(INDEX(Mal!M$9:M$431,COUNTIF($E$108:$F1213,"")-COUNT($H$108:$H1213)+1,0)=O1213,"",INDEX(Mal!M$9:M$431,COUNTIF($E$108:$F1213,"")-COUNT($H$108:$H1213)+1,0)),"")</f>
        <v>#N/A</v>
      </c>
      <c r="P1214" s="39" t="e">
        <f>IF($E1214="",IF(INDEX(Mal!N$9:N$431,COUNTIF($E$108:$F1213,"")-COUNT($H$108:$H1213)+1,0)=P1213,"",INDEX(Mal!N$9:N$431,COUNTIF($E$108:$F1213,"")-COUNT($H$108:$H1213)+1,0)),"")</f>
        <v>#N/A</v>
      </c>
      <c r="Q1214" s="39" t="e">
        <f>IF($E1214="",IF(INDEX(Mal!O$9:O$431,COUNTIF($E$108:$F1213,"")-COUNT($H$108:$H1213)+1,0)=Q1213,"",INDEX(Mal!O$9:O$431,COUNTIF($E$108:$F1213,"")-COUNT($H$108:$H1213)+1,0)),"")</f>
        <v>#N/A</v>
      </c>
      <c r="R1214" s="39" t="e">
        <f>IF($E1214="",IF(INDEX(Mal!P$9:P$431,COUNTIF($E$108:$F1213,"")-COUNT($H$108:$H1213)+1,0)=R1213,"",INDEX(Mal!P$9:P$431,COUNTIF($E$108:$F1213,"")-COUNT($H$108:$H1213)+1,0)),"")</f>
        <v>#N/A</v>
      </c>
      <c r="S1214" s="39" t="e">
        <f>IF($E1214="",IF(INDEX(Mal!Q$9:Q$431,COUNTIF($E$108:$F1213,"")-COUNT($H$108:$H1213)+1,0)=S1213,"",INDEX(Mal!Q$9:Q$431,COUNTIF($E$108:$F1213,"")-COUNT($H$108:$H1213)+1,0)),"")</f>
        <v>#N/A</v>
      </c>
      <c r="T1214" s="39" t="e">
        <f>IF($E1214="",IF(INDEX(Mal!R$9:R$431,COUNTIF($E$108:$F1213,"")-COUNT($H$108:$H1213)+1,0)=T1213,"",INDEX(Mal!R$9:R$431,COUNTIF($E$108:$F1213,"")-COUNT($H$108:$H1213)+1,0)),"")</f>
        <v>#N/A</v>
      </c>
      <c r="U1214" s="39" t="e">
        <f>IF($E1214="",IF(INDEX(Mal!S$9:S$431,COUNTIF($E$108:$F1213,"")-COUNT($H$108:$H1213)+1,0)=U1213,"",INDEX(Mal!S$9:S$431,COUNTIF($E$108:$F1213,"")-COUNT($H$108:$H1213)+1,0)),"")</f>
        <v>#N/A</v>
      </c>
      <c r="V1214" s="39" t="e">
        <f t="shared" si="68"/>
        <v>#N/A</v>
      </c>
      <c r="W1214" s="39" t="e">
        <f>IF(IF(AND(E1214="",F1214=""),INDEX(Mal!I$9:I$431,(COUNT($H$108:$H1214)-COUNTIF($V$108:$V1214,"")),0),"")="","",IF(AND(E1214="",F1214=""),INDEX(Mal!I$9:I$431,(COUNT($H$108:$H1214)-COUNTIF($V$108:$V1214,"")),0),""))</f>
        <v>#N/A</v>
      </c>
      <c r="X1214" s="39" t="e">
        <f>IF($E1214="",IF(INDEX(Mal!J$9:J$431,COUNTIF($E$108:$F1213,"")-COUNT($H$108:$H1213)+1,0)=X1213,"",INDEX(Mal!J$9:J$431,COUNTIF($E$108:$F1213,"")-COUNT($H$108:$H1213)+1,0)),"")</f>
        <v>#N/A</v>
      </c>
      <c r="Y1214" s="39" t="e">
        <f>IF(AND(Y1213="",$H1214=$H1213),"",IF(VLOOKUP($H1214,Mal!$A$9:$T$431,20,0)='Sales Orders'!Y1213,"",VLOOKUP($H1214,Mal!$A$9:$T$431,20,0)))</f>
        <v>#N/A</v>
      </c>
      <c r="Z1214" s="39" t="e">
        <f t="shared" si="69"/>
        <v>#N/A</v>
      </c>
    </row>
    <row r="1215" spans="1:26">
      <c r="A1215" t="str">
        <f>IFERROR(IF(VLOOKUP(H1215,Mal!$A$9:$A$431,1,0),"","END"),"END")</f>
        <v>END</v>
      </c>
      <c r="B1215" s="39" t="e">
        <f>IF($E1215="",IF(INDEX(Mal!$D$9:$D$431,COUNTIF($E$108:$F1214,"")-COUNT($H$108:$H1214)+1,0)=B1214,"",INDEX(Mal!$D$9:$D$431,COUNTIF($E$108:$F1214,"")-COUNT($H$108:$H1214)+1,0)),"")</f>
        <v>#N/A</v>
      </c>
      <c r="C1215" s="39" t="e">
        <f t="shared" si="70"/>
        <v>#N/A</v>
      </c>
      <c r="D1215" s="39" t="e">
        <f>IF($E1215="",IF(INDEX(Mal!$F$9:$F$431,COUNTIF($E$108:$F1214,"")-COUNT($H$108:$H1214)+1,0)=D1214,"",INDEX(Mal!$F$9:$F$431,COUNTIF($E$108:$F1214,"")-COUNT($H$108:$H1214)+1,0)),"")</f>
        <v>#N/A</v>
      </c>
      <c r="E1215" s="39" t="e">
        <f>IF(AND(E1214="",$H1215=$H1214),"",IF(VLOOKUP(H1215,Mal!$A$9:$B$431,2,0)='Sales Orders'!E1214,"",VLOOKUP($H1215,Mal!$A$9:$B$431,2,0)))</f>
        <v>#N/A</v>
      </c>
      <c r="F1215" s="39" t="e">
        <f>IF($E1215="",IF(INDEX(Mal!$C$9:$C$431,COUNTIF($E$108:$F1214,"")-COUNT($H$108:$H1214)+1,0)=F1214,"",INDEX(Mal!$C$9:$C$431,COUNTIF($E$108:$F1214,"")-COUNT($H$108:$H1214)+1,0)),"")</f>
        <v>#N/A</v>
      </c>
      <c r="G1215" s="39" t="e">
        <f t="shared" si="71"/>
        <v>#N/A</v>
      </c>
      <c r="H1215" s="39">
        <f>IF(COUNTIF(Mal!$A$9:$A$431,'Sales Orders'!H1214)+COUNTIFS(Mal!$A$9:$A$431,H1214,Mal!$B$9:$B$431,"&lt;&gt;")+COUNTIFS(Mal!$A$9:$A$431,H1214,Mal!$C$9:$C$431,"&lt;&gt;")=COUNTIF('Sales Orders'!$H$108:H1214,'Sales Orders'!H1214),'Sales Orders'!H1214+1,'Sales Orders'!H1214)</f>
        <v>2</v>
      </c>
      <c r="I1215" s="39" t="e">
        <f>IF(E1215="","",IF(Mal!$C$5="","",Mal!$C$5))</f>
        <v>#N/A</v>
      </c>
      <c r="J1215" s="39" t="e">
        <f>IF(AND(J1214="",$H1215=$H1214),"",IF(VLOOKUP($H1215,Mal!$A$9:$H$431,7,0)='Sales Orders'!J1214,"",VLOOKUP($H1215,Mal!$A$9:$H$431,7,0)))</f>
        <v>#N/A</v>
      </c>
      <c r="K1215" s="39" t="e">
        <f>IF(AND(K1214="",$H1215=$H1214),"",IF(VLOOKUP($H1215,Mal!$A$9:$H$431,8,0)='Sales Orders'!K1214,"",VLOOKUP($H1215,Mal!$A$9:$H$431,8,0)))</f>
        <v>#N/A</v>
      </c>
      <c r="L1215" s="39" t="e">
        <f>IF(E1215="","",IF(Mal!$C$6="","",Mal!$C$6))</f>
        <v>#N/A</v>
      </c>
      <c r="M1215" s="39" t="e">
        <f>IF($E1215="",IF(INDEX(Mal!K$9:K$431,COUNTIF($E$108:$F1214,"")-COUNT($H$108:$H1214)+1,0)=M1214,"",INDEX(Mal!K$9:K$431,COUNTIF($E$108:$F1214,"")-COUNT($H$108:$H1214)+1,0)),"")</f>
        <v>#N/A</v>
      </c>
      <c r="N1215" s="39" t="e">
        <f>IF($E1215="",IF(INDEX(Mal!L$9:L$431,COUNTIF($E$108:$F1214,"")-COUNT($H$108:$H1214)+1,0)=N1214,"",INDEX(Mal!L$9:L$431,COUNTIF($E$108:$F1214,"")-COUNT($H$108:$H1214)+1,0)),"")</f>
        <v>#N/A</v>
      </c>
      <c r="O1215" s="39" t="e">
        <f>IF($E1215="",IF(INDEX(Mal!M$9:M$431,COUNTIF($E$108:$F1214,"")-COUNT($H$108:$H1214)+1,0)=O1214,"",INDEX(Mal!M$9:M$431,COUNTIF($E$108:$F1214,"")-COUNT($H$108:$H1214)+1,0)),"")</f>
        <v>#N/A</v>
      </c>
      <c r="P1215" s="39" t="e">
        <f>IF($E1215="",IF(INDEX(Mal!N$9:N$431,COUNTIF($E$108:$F1214,"")-COUNT($H$108:$H1214)+1,0)=P1214,"",INDEX(Mal!N$9:N$431,COUNTIF($E$108:$F1214,"")-COUNT($H$108:$H1214)+1,0)),"")</f>
        <v>#N/A</v>
      </c>
      <c r="Q1215" s="39" t="e">
        <f>IF($E1215="",IF(INDEX(Mal!O$9:O$431,COUNTIF($E$108:$F1214,"")-COUNT($H$108:$H1214)+1,0)=Q1214,"",INDEX(Mal!O$9:O$431,COUNTIF($E$108:$F1214,"")-COUNT($H$108:$H1214)+1,0)),"")</f>
        <v>#N/A</v>
      </c>
      <c r="R1215" s="39" t="e">
        <f>IF($E1215="",IF(INDEX(Mal!P$9:P$431,COUNTIF($E$108:$F1214,"")-COUNT($H$108:$H1214)+1,0)=R1214,"",INDEX(Mal!P$9:P$431,COUNTIF($E$108:$F1214,"")-COUNT($H$108:$H1214)+1,0)),"")</f>
        <v>#N/A</v>
      </c>
      <c r="S1215" s="39" t="e">
        <f>IF($E1215="",IF(INDEX(Mal!Q$9:Q$431,COUNTIF($E$108:$F1214,"")-COUNT($H$108:$H1214)+1,0)=S1214,"",INDEX(Mal!Q$9:Q$431,COUNTIF($E$108:$F1214,"")-COUNT($H$108:$H1214)+1,0)),"")</f>
        <v>#N/A</v>
      </c>
      <c r="T1215" s="39" t="e">
        <f>IF($E1215="",IF(INDEX(Mal!R$9:R$431,COUNTIF($E$108:$F1214,"")-COUNT($H$108:$H1214)+1,0)=T1214,"",INDEX(Mal!R$9:R$431,COUNTIF($E$108:$F1214,"")-COUNT($H$108:$H1214)+1,0)),"")</f>
        <v>#N/A</v>
      </c>
      <c r="U1215" s="39" t="e">
        <f>IF($E1215="",IF(INDEX(Mal!S$9:S$431,COUNTIF($E$108:$F1214,"")-COUNT($H$108:$H1214)+1,0)=U1214,"",INDEX(Mal!S$9:S$431,COUNTIF($E$108:$F1214,"")-COUNT($H$108:$H1214)+1,0)),"")</f>
        <v>#N/A</v>
      </c>
      <c r="V1215" s="39" t="e">
        <f t="shared" si="68"/>
        <v>#N/A</v>
      </c>
      <c r="W1215" s="39" t="e">
        <f>IF(IF(AND(E1215="",F1215=""),INDEX(Mal!I$9:I$431,(COUNT($H$108:$H1215)-COUNTIF($V$108:$V1215,"")),0),"")="","",IF(AND(E1215="",F1215=""),INDEX(Mal!I$9:I$431,(COUNT($H$108:$H1215)-COUNTIF($V$108:$V1215,"")),0),""))</f>
        <v>#N/A</v>
      </c>
      <c r="X1215" s="39" t="e">
        <f>IF($E1215="",IF(INDEX(Mal!J$9:J$431,COUNTIF($E$108:$F1214,"")-COUNT($H$108:$H1214)+1,0)=X1214,"",INDEX(Mal!J$9:J$431,COUNTIF($E$108:$F1214,"")-COUNT($H$108:$H1214)+1,0)),"")</f>
        <v>#N/A</v>
      </c>
      <c r="Y1215" s="39" t="e">
        <f>IF(AND(Y1214="",$H1215=$H1214),"",IF(VLOOKUP($H1215,Mal!$A$9:$T$431,20,0)='Sales Orders'!Y1214,"",VLOOKUP($H1215,Mal!$A$9:$T$431,20,0)))</f>
        <v>#N/A</v>
      </c>
      <c r="Z1215" s="39" t="e">
        <f t="shared" si="69"/>
        <v>#N/A</v>
      </c>
    </row>
    <row r="1216" spans="1:26">
      <c r="A1216" t="str">
        <f>IFERROR(IF(VLOOKUP(H1216,Mal!$A$9:$A$431,1,0),"","END"),"END")</f>
        <v>END</v>
      </c>
      <c r="B1216" s="39" t="e">
        <f>IF($E1216="",IF(INDEX(Mal!$D$9:$D$431,COUNTIF($E$108:$F1215,"")-COUNT($H$108:$H1215)+1,0)=B1215,"",INDEX(Mal!$D$9:$D$431,COUNTIF($E$108:$F1215,"")-COUNT($H$108:$H1215)+1,0)),"")</f>
        <v>#N/A</v>
      </c>
      <c r="C1216" s="39" t="e">
        <f t="shared" si="70"/>
        <v>#N/A</v>
      </c>
      <c r="D1216" s="39" t="e">
        <f>IF($E1216="",IF(INDEX(Mal!$F$9:$F$431,COUNTIF($E$108:$F1215,"")-COUNT($H$108:$H1215)+1,0)=D1215,"",INDEX(Mal!$F$9:$F$431,COUNTIF($E$108:$F1215,"")-COUNT($H$108:$H1215)+1,0)),"")</f>
        <v>#N/A</v>
      </c>
      <c r="E1216" s="39" t="e">
        <f>IF(AND(E1215="",$H1216=$H1215),"",IF(VLOOKUP(H1216,Mal!$A$9:$B$431,2,0)='Sales Orders'!E1215,"",VLOOKUP($H1216,Mal!$A$9:$B$431,2,0)))</f>
        <v>#N/A</v>
      </c>
      <c r="F1216" s="39" t="e">
        <f>IF($E1216="",IF(INDEX(Mal!$C$9:$C$431,COUNTIF($E$108:$F1215,"")-COUNT($H$108:$H1215)+1,0)=F1215,"",INDEX(Mal!$C$9:$C$431,COUNTIF($E$108:$F1215,"")-COUNT($H$108:$H1215)+1,0)),"")</f>
        <v>#N/A</v>
      </c>
      <c r="G1216" s="39" t="e">
        <f t="shared" si="71"/>
        <v>#N/A</v>
      </c>
      <c r="H1216" s="39">
        <f>IF(COUNTIF(Mal!$A$9:$A$431,'Sales Orders'!H1215)+COUNTIFS(Mal!$A$9:$A$431,H1215,Mal!$B$9:$B$431,"&lt;&gt;")+COUNTIFS(Mal!$A$9:$A$431,H1215,Mal!$C$9:$C$431,"&lt;&gt;")=COUNTIF('Sales Orders'!$H$108:H1215,'Sales Orders'!H1215),'Sales Orders'!H1215+1,'Sales Orders'!H1215)</f>
        <v>2</v>
      </c>
      <c r="I1216" s="39" t="e">
        <f>IF(E1216="","",IF(Mal!$C$5="","",Mal!$C$5))</f>
        <v>#N/A</v>
      </c>
      <c r="J1216" s="39" t="e">
        <f>IF(AND(J1215="",$H1216=$H1215),"",IF(VLOOKUP($H1216,Mal!$A$9:$H$431,7,0)='Sales Orders'!J1215,"",VLOOKUP($H1216,Mal!$A$9:$H$431,7,0)))</f>
        <v>#N/A</v>
      </c>
      <c r="K1216" s="39" t="e">
        <f>IF(AND(K1215="",$H1216=$H1215),"",IF(VLOOKUP($H1216,Mal!$A$9:$H$431,8,0)='Sales Orders'!K1215,"",VLOOKUP($H1216,Mal!$A$9:$H$431,8,0)))</f>
        <v>#N/A</v>
      </c>
      <c r="L1216" s="39" t="e">
        <f>IF(E1216="","",IF(Mal!$C$6="","",Mal!$C$6))</f>
        <v>#N/A</v>
      </c>
      <c r="M1216" s="39" t="e">
        <f>IF($E1216="",IF(INDEX(Mal!K$9:K$431,COUNTIF($E$108:$F1215,"")-COUNT($H$108:$H1215)+1,0)=M1215,"",INDEX(Mal!K$9:K$431,COUNTIF($E$108:$F1215,"")-COUNT($H$108:$H1215)+1,0)),"")</f>
        <v>#N/A</v>
      </c>
      <c r="N1216" s="39" t="e">
        <f>IF($E1216="",IF(INDEX(Mal!L$9:L$431,COUNTIF($E$108:$F1215,"")-COUNT($H$108:$H1215)+1,0)=N1215,"",INDEX(Mal!L$9:L$431,COUNTIF($E$108:$F1215,"")-COUNT($H$108:$H1215)+1,0)),"")</f>
        <v>#N/A</v>
      </c>
      <c r="O1216" s="39" t="e">
        <f>IF($E1216="",IF(INDEX(Mal!M$9:M$431,COUNTIF($E$108:$F1215,"")-COUNT($H$108:$H1215)+1,0)=O1215,"",INDEX(Mal!M$9:M$431,COUNTIF($E$108:$F1215,"")-COUNT($H$108:$H1215)+1,0)),"")</f>
        <v>#N/A</v>
      </c>
      <c r="P1216" s="39" t="e">
        <f>IF($E1216="",IF(INDEX(Mal!N$9:N$431,COUNTIF($E$108:$F1215,"")-COUNT($H$108:$H1215)+1,0)=P1215,"",INDEX(Mal!N$9:N$431,COUNTIF($E$108:$F1215,"")-COUNT($H$108:$H1215)+1,0)),"")</f>
        <v>#N/A</v>
      </c>
      <c r="Q1216" s="39" t="e">
        <f>IF($E1216="",IF(INDEX(Mal!O$9:O$431,COUNTIF($E$108:$F1215,"")-COUNT($H$108:$H1215)+1,0)=Q1215,"",INDEX(Mal!O$9:O$431,COUNTIF($E$108:$F1215,"")-COUNT($H$108:$H1215)+1,0)),"")</f>
        <v>#N/A</v>
      </c>
      <c r="R1216" s="39" t="e">
        <f>IF($E1216="",IF(INDEX(Mal!P$9:P$431,COUNTIF($E$108:$F1215,"")-COUNT($H$108:$H1215)+1,0)=R1215,"",INDEX(Mal!P$9:P$431,COUNTIF($E$108:$F1215,"")-COUNT($H$108:$H1215)+1,0)),"")</f>
        <v>#N/A</v>
      </c>
      <c r="S1216" s="39" t="e">
        <f>IF($E1216="",IF(INDEX(Mal!Q$9:Q$431,COUNTIF($E$108:$F1215,"")-COUNT($H$108:$H1215)+1,0)=S1215,"",INDEX(Mal!Q$9:Q$431,COUNTIF($E$108:$F1215,"")-COUNT($H$108:$H1215)+1,0)),"")</f>
        <v>#N/A</v>
      </c>
      <c r="T1216" s="39" t="e">
        <f>IF($E1216="",IF(INDEX(Mal!R$9:R$431,COUNTIF($E$108:$F1215,"")-COUNT($H$108:$H1215)+1,0)=T1215,"",INDEX(Mal!R$9:R$431,COUNTIF($E$108:$F1215,"")-COUNT($H$108:$H1215)+1,0)),"")</f>
        <v>#N/A</v>
      </c>
      <c r="U1216" s="39" t="e">
        <f>IF($E1216="",IF(INDEX(Mal!S$9:S$431,COUNTIF($E$108:$F1215,"")-COUNT($H$108:$H1215)+1,0)=U1215,"",INDEX(Mal!S$9:S$431,COUNTIF($E$108:$F1215,"")-COUNT($H$108:$H1215)+1,0)),"")</f>
        <v>#N/A</v>
      </c>
      <c r="V1216" s="39" t="e">
        <f t="shared" si="68"/>
        <v>#N/A</v>
      </c>
      <c r="W1216" s="39" t="e">
        <f>IF(IF(AND(E1216="",F1216=""),INDEX(Mal!I$9:I$431,(COUNT($H$108:$H1216)-COUNTIF($V$108:$V1216,"")),0),"")="","",IF(AND(E1216="",F1216=""),INDEX(Mal!I$9:I$431,(COUNT($H$108:$H1216)-COUNTIF($V$108:$V1216,"")),0),""))</f>
        <v>#N/A</v>
      </c>
      <c r="X1216" s="39" t="e">
        <f>IF($E1216="",IF(INDEX(Mal!J$9:J$431,COUNTIF($E$108:$F1215,"")-COUNT($H$108:$H1215)+1,0)=X1215,"",INDEX(Mal!J$9:J$431,COUNTIF($E$108:$F1215,"")-COUNT($H$108:$H1215)+1,0)),"")</f>
        <v>#N/A</v>
      </c>
      <c r="Y1216" s="39" t="e">
        <f>IF(AND(Y1215="",$H1216=$H1215),"",IF(VLOOKUP($H1216,Mal!$A$9:$T$431,20,0)='Sales Orders'!Y1215,"",VLOOKUP($H1216,Mal!$A$9:$T$431,20,0)))</f>
        <v>#N/A</v>
      </c>
      <c r="Z1216" s="39" t="e">
        <f t="shared" si="69"/>
        <v>#N/A</v>
      </c>
    </row>
    <row r="1217" spans="1:26">
      <c r="A1217" t="str">
        <f>IFERROR(IF(VLOOKUP(H1217,Mal!$A$9:$A$431,1,0),"","END"),"END")</f>
        <v>END</v>
      </c>
      <c r="B1217" s="39" t="e">
        <f>IF($E1217="",IF(INDEX(Mal!$D$9:$D$431,COUNTIF($E$108:$F1216,"")-COUNT($H$108:$H1216)+1,0)=B1216,"",INDEX(Mal!$D$9:$D$431,COUNTIF($E$108:$F1216,"")-COUNT($H$108:$H1216)+1,0)),"")</f>
        <v>#N/A</v>
      </c>
      <c r="C1217" s="39" t="e">
        <f t="shared" si="70"/>
        <v>#N/A</v>
      </c>
      <c r="D1217" s="39" t="e">
        <f>IF($E1217="",IF(INDEX(Mal!$F$9:$F$431,COUNTIF($E$108:$F1216,"")-COUNT($H$108:$H1216)+1,0)=D1216,"",INDEX(Mal!$F$9:$F$431,COUNTIF($E$108:$F1216,"")-COUNT($H$108:$H1216)+1,0)),"")</f>
        <v>#N/A</v>
      </c>
      <c r="E1217" s="39" t="e">
        <f>IF(AND(E1216="",$H1217=$H1216),"",IF(VLOOKUP(H1217,Mal!$A$9:$B$431,2,0)='Sales Orders'!E1216,"",VLOOKUP($H1217,Mal!$A$9:$B$431,2,0)))</f>
        <v>#N/A</v>
      </c>
      <c r="F1217" s="39" t="e">
        <f>IF($E1217="",IF(INDEX(Mal!$C$9:$C$431,COUNTIF($E$108:$F1216,"")-COUNT($H$108:$H1216)+1,0)=F1216,"",INDEX(Mal!$C$9:$C$431,COUNTIF($E$108:$F1216,"")-COUNT($H$108:$H1216)+1,0)),"")</f>
        <v>#N/A</v>
      </c>
      <c r="G1217" s="39" t="e">
        <f t="shared" si="71"/>
        <v>#N/A</v>
      </c>
      <c r="H1217" s="39">
        <f>IF(COUNTIF(Mal!$A$9:$A$431,'Sales Orders'!H1216)+COUNTIFS(Mal!$A$9:$A$431,H1216,Mal!$B$9:$B$431,"&lt;&gt;")+COUNTIFS(Mal!$A$9:$A$431,H1216,Mal!$C$9:$C$431,"&lt;&gt;")=COUNTIF('Sales Orders'!$H$108:H1216,'Sales Orders'!H1216),'Sales Orders'!H1216+1,'Sales Orders'!H1216)</f>
        <v>2</v>
      </c>
      <c r="I1217" s="39" t="e">
        <f>IF(E1217="","",IF(Mal!$C$5="","",Mal!$C$5))</f>
        <v>#N/A</v>
      </c>
      <c r="J1217" s="39" t="e">
        <f>IF(AND(J1216="",$H1217=$H1216),"",IF(VLOOKUP($H1217,Mal!$A$9:$H$431,7,0)='Sales Orders'!J1216,"",VLOOKUP($H1217,Mal!$A$9:$H$431,7,0)))</f>
        <v>#N/A</v>
      </c>
      <c r="K1217" s="39" t="e">
        <f>IF(AND(K1216="",$H1217=$H1216),"",IF(VLOOKUP($H1217,Mal!$A$9:$H$431,8,0)='Sales Orders'!K1216,"",VLOOKUP($H1217,Mal!$A$9:$H$431,8,0)))</f>
        <v>#N/A</v>
      </c>
      <c r="L1217" s="39" t="e">
        <f>IF(E1217="","",IF(Mal!$C$6="","",Mal!$C$6))</f>
        <v>#N/A</v>
      </c>
      <c r="M1217" s="39" t="e">
        <f>IF($E1217="",IF(INDEX(Mal!K$9:K$431,COUNTIF($E$108:$F1216,"")-COUNT($H$108:$H1216)+1,0)=M1216,"",INDEX(Mal!K$9:K$431,COUNTIF($E$108:$F1216,"")-COUNT($H$108:$H1216)+1,0)),"")</f>
        <v>#N/A</v>
      </c>
      <c r="N1217" s="39" t="e">
        <f>IF($E1217="",IF(INDEX(Mal!L$9:L$431,COUNTIF($E$108:$F1216,"")-COUNT($H$108:$H1216)+1,0)=N1216,"",INDEX(Mal!L$9:L$431,COUNTIF($E$108:$F1216,"")-COUNT($H$108:$H1216)+1,0)),"")</f>
        <v>#N/A</v>
      </c>
      <c r="O1217" s="39" t="e">
        <f>IF($E1217="",IF(INDEX(Mal!M$9:M$431,COUNTIF($E$108:$F1216,"")-COUNT($H$108:$H1216)+1,0)=O1216,"",INDEX(Mal!M$9:M$431,COUNTIF($E$108:$F1216,"")-COUNT($H$108:$H1216)+1,0)),"")</f>
        <v>#N/A</v>
      </c>
      <c r="P1217" s="39" t="e">
        <f>IF($E1217="",IF(INDEX(Mal!N$9:N$431,COUNTIF($E$108:$F1216,"")-COUNT($H$108:$H1216)+1,0)=P1216,"",INDEX(Mal!N$9:N$431,COUNTIF($E$108:$F1216,"")-COUNT($H$108:$H1216)+1,0)),"")</f>
        <v>#N/A</v>
      </c>
      <c r="Q1217" s="39" t="e">
        <f>IF($E1217="",IF(INDEX(Mal!O$9:O$431,COUNTIF($E$108:$F1216,"")-COUNT($H$108:$H1216)+1,0)=Q1216,"",INDEX(Mal!O$9:O$431,COUNTIF($E$108:$F1216,"")-COUNT($H$108:$H1216)+1,0)),"")</f>
        <v>#N/A</v>
      </c>
      <c r="R1217" s="39" t="e">
        <f>IF($E1217="",IF(INDEX(Mal!P$9:P$431,COUNTIF($E$108:$F1216,"")-COUNT($H$108:$H1216)+1,0)=R1216,"",INDEX(Mal!P$9:P$431,COUNTIF($E$108:$F1216,"")-COUNT($H$108:$H1216)+1,0)),"")</f>
        <v>#N/A</v>
      </c>
      <c r="S1217" s="39" t="e">
        <f>IF($E1217="",IF(INDEX(Mal!Q$9:Q$431,COUNTIF($E$108:$F1216,"")-COUNT($H$108:$H1216)+1,0)=S1216,"",INDEX(Mal!Q$9:Q$431,COUNTIF($E$108:$F1216,"")-COUNT($H$108:$H1216)+1,0)),"")</f>
        <v>#N/A</v>
      </c>
      <c r="T1217" s="39" t="e">
        <f>IF($E1217="",IF(INDEX(Mal!R$9:R$431,COUNTIF($E$108:$F1216,"")-COUNT($H$108:$H1216)+1,0)=T1216,"",INDEX(Mal!R$9:R$431,COUNTIF($E$108:$F1216,"")-COUNT($H$108:$H1216)+1,0)),"")</f>
        <v>#N/A</v>
      </c>
      <c r="U1217" s="39" t="e">
        <f>IF($E1217="",IF(INDEX(Mal!S$9:S$431,COUNTIF($E$108:$F1216,"")-COUNT($H$108:$H1216)+1,0)=U1216,"",INDEX(Mal!S$9:S$431,COUNTIF($E$108:$F1216,"")-COUNT($H$108:$H1216)+1,0)),"")</f>
        <v>#N/A</v>
      </c>
      <c r="V1217" s="39" t="e">
        <f t="shared" si="68"/>
        <v>#N/A</v>
      </c>
      <c r="W1217" s="39" t="e">
        <f>IF(IF(AND(E1217="",F1217=""),INDEX(Mal!I$9:I$431,(COUNT($H$108:$H1217)-COUNTIF($V$108:$V1217,"")),0),"")="","",IF(AND(E1217="",F1217=""),INDEX(Mal!I$9:I$431,(COUNT($H$108:$H1217)-COUNTIF($V$108:$V1217,"")),0),""))</f>
        <v>#N/A</v>
      </c>
      <c r="X1217" s="39" t="e">
        <f>IF($E1217="",IF(INDEX(Mal!J$9:J$431,COUNTIF($E$108:$F1216,"")-COUNT($H$108:$H1216)+1,0)=X1216,"",INDEX(Mal!J$9:J$431,COUNTIF($E$108:$F1216,"")-COUNT($H$108:$H1216)+1,0)),"")</f>
        <v>#N/A</v>
      </c>
      <c r="Y1217" s="39" t="e">
        <f>IF(AND(Y1216="",$H1217=$H1216),"",IF(VLOOKUP($H1217,Mal!$A$9:$T$431,20,0)='Sales Orders'!Y1216,"",VLOOKUP($H1217,Mal!$A$9:$T$431,20,0)))</f>
        <v>#N/A</v>
      </c>
      <c r="Z1217" s="39" t="e">
        <f t="shared" si="69"/>
        <v>#N/A</v>
      </c>
    </row>
    <row r="1218" spans="1:26">
      <c r="A1218" t="str">
        <f>IFERROR(IF(VLOOKUP(H1218,Mal!$A$9:$A$431,1,0),"","END"),"END")</f>
        <v>END</v>
      </c>
      <c r="B1218" s="39" t="e">
        <f>IF($E1218="",IF(INDEX(Mal!$D$9:$D$431,COUNTIF($E$108:$F1217,"")-COUNT($H$108:$H1217)+1,0)=B1217,"",INDEX(Mal!$D$9:$D$431,COUNTIF($E$108:$F1217,"")-COUNT($H$108:$H1217)+1,0)),"")</f>
        <v>#N/A</v>
      </c>
      <c r="C1218" s="39" t="e">
        <f t="shared" si="70"/>
        <v>#N/A</v>
      </c>
      <c r="D1218" s="39" t="e">
        <f>IF($E1218="",IF(INDEX(Mal!$F$9:$F$431,COUNTIF($E$108:$F1217,"")-COUNT($H$108:$H1217)+1,0)=D1217,"",INDEX(Mal!$F$9:$F$431,COUNTIF($E$108:$F1217,"")-COUNT($H$108:$H1217)+1,0)),"")</f>
        <v>#N/A</v>
      </c>
      <c r="E1218" s="39" t="e">
        <f>IF(AND(E1217="",$H1218=$H1217),"",IF(VLOOKUP(H1218,Mal!$A$9:$B$431,2,0)='Sales Orders'!E1217,"",VLOOKUP($H1218,Mal!$A$9:$B$431,2,0)))</f>
        <v>#N/A</v>
      </c>
      <c r="F1218" s="39" t="e">
        <f>IF($E1218="",IF(INDEX(Mal!$C$9:$C$431,COUNTIF($E$108:$F1217,"")-COUNT($H$108:$H1217)+1,0)=F1217,"",INDEX(Mal!$C$9:$C$431,COUNTIF($E$108:$F1217,"")-COUNT($H$108:$H1217)+1,0)),"")</f>
        <v>#N/A</v>
      </c>
      <c r="G1218" s="39" t="e">
        <f t="shared" si="71"/>
        <v>#N/A</v>
      </c>
      <c r="H1218" s="39">
        <f>IF(COUNTIF(Mal!$A$9:$A$431,'Sales Orders'!H1217)+COUNTIFS(Mal!$A$9:$A$431,H1217,Mal!$B$9:$B$431,"&lt;&gt;")+COUNTIFS(Mal!$A$9:$A$431,H1217,Mal!$C$9:$C$431,"&lt;&gt;")=COUNTIF('Sales Orders'!$H$108:H1217,'Sales Orders'!H1217),'Sales Orders'!H1217+1,'Sales Orders'!H1217)</f>
        <v>2</v>
      </c>
      <c r="I1218" s="39" t="e">
        <f>IF(E1218="","",IF(Mal!$C$5="","",Mal!$C$5))</f>
        <v>#N/A</v>
      </c>
      <c r="J1218" s="39" t="e">
        <f>IF(AND(J1217="",$H1218=$H1217),"",IF(VLOOKUP($H1218,Mal!$A$9:$H$431,7,0)='Sales Orders'!J1217,"",VLOOKUP($H1218,Mal!$A$9:$H$431,7,0)))</f>
        <v>#N/A</v>
      </c>
      <c r="K1218" s="39" t="e">
        <f>IF(AND(K1217="",$H1218=$H1217),"",IF(VLOOKUP($H1218,Mal!$A$9:$H$431,8,0)='Sales Orders'!K1217,"",VLOOKUP($H1218,Mal!$A$9:$H$431,8,0)))</f>
        <v>#N/A</v>
      </c>
      <c r="L1218" s="39" t="e">
        <f>IF(E1218="","",IF(Mal!$C$6="","",Mal!$C$6))</f>
        <v>#N/A</v>
      </c>
      <c r="M1218" s="39" t="e">
        <f>IF($E1218="",IF(INDEX(Mal!K$9:K$431,COUNTIF($E$108:$F1217,"")-COUNT($H$108:$H1217)+1,0)=M1217,"",INDEX(Mal!K$9:K$431,COUNTIF($E$108:$F1217,"")-COUNT($H$108:$H1217)+1,0)),"")</f>
        <v>#N/A</v>
      </c>
      <c r="N1218" s="39" t="e">
        <f>IF($E1218="",IF(INDEX(Mal!L$9:L$431,COUNTIF($E$108:$F1217,"")-COUNT($H$108:$H1217)+1,0)=N1217,"",INDEX(Mal!L$9:L$431,COUNTIF($E$108:$F1217,"")-COUNT($H$108:$H1217)+1,0)),"")</f>
        <v>#N/A</v>
      </c>
      <c r="O1218" s="39" t="e">
        <f>IF($E1218="",IF(INDEX(Mal!M$9:M$431,COUNTIF($E$108:$F1217,"")-COUNT($H$108:$H1217)+1,0)=O1217,"",INDEX(Mal!M$9:M$431,COUNTIF($E$108:$F1217,"")-COUNT($H$108:$H1217)+1,0)),"")</f>
        <v>#N/A</v>
      </c>
      <c r="P1218" s="39" t="e">
        <f>IF($E1218="",IF(INDEX(Mal!N$9:N$431,COUNTIF($E$108:$F1217,"")-COUNT($H$108:$H1217)+1,0)=P1217,"",INDEX(Mal!N$9:N$431,COUNTIF($E$108:$F1217,"")-COUNT($H$108:$H1217)+1,0)),"")</f>
        <v>#N/A</v>
      </c>
      <c r="Q1218" s="39" t="e">
        <f>IF($E1218="",IF(INDEX(Mal!O$9:O$431,COUNTIF($E$108:$F1217,"")-COUNT($H$108:$H1217)+1,0)=Q1217,"",INDEX(Mal!O$9:O$431,COUNTIF($E$108:$F1217,"")-COUNT($H$108:$H1217)+1,0)),"")</f>
        <v>#N/A</v>
      </c>
      <c r="R1218" s="39" t="e">
        <f>IF($E1218="",IF(INDEX(Mal!P$9:P$431,COUNTIF($E$108:$F1217,"")-COUNT($H$108:$H1217)+1,0)=R1217,"",INDEX(Mal!P$9:P$431,COUNTIF($E$108:$F1217,"")-COUNT($H$108:$H1217)+1,0)),"")</f>
        <v>#N/A</v>
      </c>
      <c r="S1218" s="39" t="e">
        <f>IF($E1218="",IF(INDEX(Mal!Q$9:Q$431,COUNTIF($E$108:$F1217,"")-COUNT($H$108:$H1217)+1,0)=S1217,"",INDEX(Mal!Q$9:Q$431,COUNTIF($E$108:$F1217,"")-COUNT($H$108:$H1217)+1,0)),"")</f>
        <v>#N/A</v>
      </c>
      <c r="T1218" s="39" t="e">
        <f>IF($E1218="",IF(INDEX(Mal!R$9:R$431,COUNTIF($E$108:$F1217,"")-COUNT($H$108:$H1217)+1,0)=T1217,"",INDEX(Mal!R$9:R$431,COUNTIF($E$108:$F1217,"")-COUNT($H$108:$H1217)+1,0)),"")</f>
        <v>#N/A</v>
      </c>
      <c r="U1218" s="39" t="e">
        <f>IF($E1218="",IF(INDEX(Mal!S$9:S$431,COUNTIF($E$108:$F1217,"")-COUNT($H$108:$H1217)+1,0)=U1217,"",INDEX(Mal!S$9:S$431,COUNTIF($E$108:$F1217,"")-COUNT($H$108:$H1217)+1,0)),"")</f>
        <v>#N/A</v>
      </c>
      <c r="V1218" s="39" t="e">
        <f t="shared" si="68"/>
        <v>#N/A</v>
      </c>
      <c r="W1218" s="39" t="e">
        <f>IF(IF(AND(E1218="",F1218=""),INDEX(Mal!I$9:I$431,(COUNT($H$108:$H1218)-COUNTIF($V$108:$V1218,"")),0),"")="","",IF(AND(E1218="",F1218=""),INDEX(Mal!I$9:I$431,(COUNT($H$108:$H1218)-COUNTIF($V$108:$V1218,"")),0),""))</f>
        <v>#N/A</v>
      </c>
      <c r="X1218" s="39" t="e">
        <f>IF($E1218="",IF(INDEX(Mal!J$9:J$431,COUNTIF($E$108:$F1217,"")-COUNT($H$108:$H1217)+1,0)=X1217,"",INDEX(Mal!J$9:J$431,COUNTIF($E$108:$F1217,"")-COUNT($H$108:$H1217)+1,0)),"")</f>
        <v>#N/A</v>
      </c>
      <c r="Y1218" s="39" t="e">
        <f>IF(AND(Y1217="",$H1218=$H1217),"",IF(VLOOKUP($H1218,Mal!$A$9:$T$431,20,0)='Sales Orders'!Y1217,"",VLOOKUP($H1218,Mal!$A$9:$T$431,20,0)))</f>
        <v>#N/A</v>
      </c>
      <c r="Z1218" s="39" t="e">
        <f t="shared" si="69"/>
        <v>#N/A</v>
      </c>
    </row>
    <row r="1219" spans="1:26">
      <c r="A1219" t="str">
        <f>IFERROR(IF(VLOOKUP(H1219,Mal!$A$9:$A$431,1,0),"","END"),"END")</f>
        <v>END</v>
      </c>
      <c r="B1219" s="39" t="e">
        <f>IF($E1219="",IF(INDEX(Mal!$D$9:$D$431,COUNTIF($E$108:$F1218,"")-COUNT($H$108:$H1218)+1,0)=B1218,"",INDEX(Mal!$D$9:$D$431,COUNTIF($E$108:$F1218,"")-COUNT($H$108:$H1218)+1,0)),"")</f>
        <v>#N/A</v>
      </c>
      <c r="C1219" s="39" t="e">
        <f t="shared" si="70"/>
        <v>#N/A</v>
      </c>
      <c r="D1219" s="39" t="e">
        <f>IF($E1219="",IF(INDEX(Mal!$F$9:$F$431,COUNTIF($E$108:$F1218,"")-COUNT($H$108:$H1218)+1,0)=D1218,"",INDEX(Mal!$F$9:$F$431,COUNTIF($E$108:$F1218,"")-COUNT($H$108:$H1218)+1,0)),"")</f>
        <v>#N/A</v>
      </c>
      <c r="E1219" s="39" t="e">
        <f>IF(AND(E1218="",$H1219=$H1218),"",IF(VLOOKUP(H1219,Mal!$A$9:$B$431,2,0)='Sales Orders'!E1218,"",VLOOKUP($H1219,Mal!$A$9:$B$431,2,0)))</f>
        <v>#N/A</v>
      </c>
      <c r="F1219" s="39" t="e">
        <f>IF($E1219="",IF(INDEX(Mal!$C$9:$C$431,COUNTIF($E$108:$F1218,"")-COUNT($H$108:$H1218)+1,0)=F1218,"",INDEX(Mal!$C$9:$C$431,COUNTIF($E$108:$F1218,"")-COUNT($H$108:$H1218)+1,0)),"")</f>
        <v>#N/A</v>
      </c>
      <c r="G1219" s="39" t="e">
        <f t="shared" si="71"/>
        <v>#N/A</v>
      </c>
      <c r="H1219" s="39">
        <f>IF(COUNTIF(Mal!$A$9:$A$431,'Sales Orders'!H1218)+COUNTIFS(Mal!$A$9:$A$431,H1218,Mal!$B$9:$B$431,"&lt;&gt;")+COUNTIFS(Mal!$A$9:$A$431,H1218,Mal!$C$9:$C$431,"&lt;&gt;")=COUNTIF('Sales Orders'!$H$108:H1218,'Sales Orders'!H1218),'Sales Orders'!H1218+1,'Sales Orders'!H1218)</f>
        <v>2</v>
      </c>
      <c r="I1219" s="39" t="e">
        <f>IF(E1219="","",IF(Mal!$C$5="","",Mal!$C$5))</f>
        <v>#N/A</v>
      </c>
      <c r="J1219" s="39" t="e">
        <f>IF(AND(J1218="",$H1219=$H1218),"",IF(VLOOKUP($H1219,Mal!$A$9:$H$431,7,0)='Sales Orders'!J1218,"",VLOOKUP($H1219,Mal!$A$9:$H$431,7,0)))</f>
        <v>#N/A</v>
      </c>
      <c r="K1219" s="39" t="e">
        <f>IF(AND(K1218="",$H1219=$H1218),"",IF(VLOOKUP($H1219,Mal!$A$9:$H$431,8,0)='Sales Orders'!K1218,"",VLOOKUP($H1219,Mal!$A$9:$H$431,8,0)))</f>
        <v>#N/A</v>
      </c>
      <c r="L1219" s="39" t="e">
        <f>IF(E1219="","",IF(Mal!$C$6="","",Mal!$C$6))</f>
        <v>#N/A</v>
      </c>
      <c r="M1219" s="39" t="e">
        <f>IF($E1219="",IF(INDEX(Mal!K$9:K$431,COUNTIF($E$108:$F1218,"")-COUNT($H$108:$H1218)+1,0)=M1218,"",INDEX(Mal!K$9:K$431,COUNTIF($E$108:$F1218,"")-COUNT($H$108:$H1218)+1,0)),"")</f>
        <v>#N/A</v>
      </c>
      <c r="N1219" s="39" t="e">
        <f>IF($E1219="",IF(INDEX(Mal!L$9:L$431,COUNTIF($E$108:$F1218,"")-COUNT($H$108:$H1218)+1,0)=N1218,"",INDEX(Mal!L$9:L$431,COUNTIF($E$108:$F1218,"")-COUNT($H$108:$H1218)+1,0)),"")</f>
        <v>#N/A</v>
      </c>
      <c r="O1219" s="39" t="e">
        <f>IF($E1219="",IF(INDEX(Mal!M$9:M$431,COUNTIF($E$108:$F1218,"")-COUNT($H$108:$H1218)+1,0)=O1218,"",INDEX(Mal!M$9:M$431,COUNTIF($E$108:$F1218,"")-COUNT($H$108:$H1218)+1,0)),"")</f>
        <v>#N/A</v>
      </c>
      <c r="P1219" s="39" t="e">
        <f>IF($E1219="",IF(INDEX(Mal!N$9:N$431,COUNTIF($E$108:$F1218,"")-COUNT($H$108:$H1218)+1,0)=P1218,"",INDEX(Mal!N$9:N$431,COUNTIF($E$108:$F1218,"")-COUNT($H$108:$H1218)+1,0)),"")</f>
        <v>#N/A</v>
      </c>
      <c r="Q1219" s="39" t="e">
        <f>IF($E1219="",IF(INDEX(Mal!O$9:O$431,COUNTIF($E$108:$F1218,"")-COUNT($H$108:$H1218)+1,0)=Q1218,"",INDEX(Mal!O$9:O$431,COUNTIF($E$108:$F1218,"")-COUNT($H$108:$H1218)+1,0)),"")</f>
        <v>#N/A</v>
      </c>
      <c r="R1219" s="39" t="e">
        <f>IF($E1219="",IF(INDEX(Mal!P$9:P$431,COUNTIF($E$108:$F1218,"")-COUNT($H$108:$H1218)+1,0)=R1218,"",INDEX(Mal!P$9:P$431,COUNTIF($E$108:$F1218,"")-COUNT($H$108:$H1218)+1,0)),"")</f>
        <v>#N/A</v>
      </c>
      <c r="S1219" s="39" t="e">
        <f>IF($E1219="",IF(INDEX(Mal!Q$9:Q$431,COUNTIF($E$108:$F1218,"")-COUNT($H$108:$H1218)+1,0)=S1218,"",INDEX(Mal!Q$9:Q$431,COUNTIF($E$108:$F1218,"")-COUNT($H$108:$H1218)+1,0)),"")</f>
        <v>#N/A</v>
      </c>
      <c r="T1219" s="39" t="e">
        <f>IF($E1219="",IF(INDEX(Mal!R$9:R$431,COUNTIF($E$108:$F1218,"")-COUNT($H$108:$H1218)+1,0)=T1218,"",INDEX(Mal!R$9:R$431,COUNTIF($E$108:$F1218,"")-COUNT($H$108:$H1218)+1,0)),"")</f>
        <v>#N/A</v>
      </c>
      <c r="U1219" s="39" t="e">
        <f>IF($E1219="",IF(INDEX(Mal!S$9:S$431,COUNTIF($E$108:$F1218,"")-COUNT($H$108:$H1218)+1,0)=U1218,"",INDEX(Mal!S$9:S$431,COUNTIF($E$108:$F1218,"")-COUNT($H$108:$H1218)+1,0)),"")</f>
        <v>#N/A</v>
      </c>
      <c r="V1219" s="39" t="e">
        <f t="shared" si="68"/>
        <v>#N/A</v>
      </c>
      <c r="W1219" s="39" t="e">
        <f>IF(IF(AND(E1219="",F1219=""),INDEX(Mal!I$9:I$431,(COUNT($H$108:$H1219)-COUNTIF($V$108:$V1219,"")),0),"")="","",IF(AND(E1219="",F1219=""),INDEX(Mal!I$9:I$431,(COUNT($H$108:$H1219)-COUNTIF($V$108:$V1219,"")),0),""))</f>
        <v>#N/A</v>
      </c>
      <c r="X1219" s="39" t="e">
        <f>IF($E1219="",IF(INDEX(Mal!J$9:J$431,COUNTIF($E$108:$F1218,"")-COUNT($H$108:$H1218)+1,0)=X1218,"",INDEX(Mal!J$9:J$431,COUNTIF($E$108:$F1218,"")-COUNT($H$108:$H1218)+1,0)),"")</f>
        <v>#N/A</v>
      </c>
      <c r="Y1219" s="39" t="e">
        <f>IF(AND(Y1218="",$H1219=$H1218),"",IF(VLOOKUP($H1219,Mal!$A$9:$T$431,20,0)='Sales Orders'!Y1218,"",VLOOKUP($H1219,Mal!$A$9:$T$431,20,0)))</f>
        <v>#N/A</v>
      </c>
      <c r="Z1219" s="39" t="e">
        <f t="shared" si="69"/>
        <v>#N/A</v>
      </c>
    </row>
    <row r="1220" spans="1:26">
      <c r="A1220" t="str">
        <f>IFERROR(IF(VLOOKUP(H1220,Mal!$A$9:$A$431,1,0),"","END"),"END")</f>
        <v>END</v>
      </c>
      <c r="B1220" s="39" t="e">
        <f>IF($E1220="",IF(INDEX(Mal!$D$9:$D$431,COUNTIF($E$108:$F1219,"")-COUNT($H$108:$H1219)+1,0)=B1219,"",INDEX(Mal!$D$9:$D$431,COUNTIF($E$108:$F1219,"")-COUNT($H$108:$H1219)+1,0)),"")</f>
        <v>#N/A</v>
      </c>
      <c r="C1220" s="39" t="e">
        <f t="shared" si="70"/>
        <v>#N/A</v>
      </c>
      <c r="D1220" s="39" t="e">
        <f>IF($E1220="",IF(INDEX(Mal!$F$9:$F$431,COUNTIF($E$108:$F1219,"")-COUNT($H$108:$H1219)+1,0)=D1219,"",INDEX(Mal!$F$9:$F$431,COUNTIF($E$108:$F1219,"")-COUNT($H$108:$H1219)+1,0)),"")</f>
        <v>#N/A</v>
      </c>
      <c r="E1220" s="39" t="e">
        <f>IF(AND(E1219="",$H1220=$H1219),"",IF(VLOOKUP(H1220,Mal!$A$9:$B$431,2,0)='Sales Orders'!E1219,"",VLOOKUP($H1220,Mal!$A$9:$B$431,2,0)))</f>
        <v>#N/A</v>
      </c>
      <c r="F1220" s="39" t="e">
        <f>IF($E1220="",IF(INDEX(Mal!$C$9:$C$431,COUNTIF($E$108:$F1219,"")-COUNT($H$108:$H1219)+1,0)=F1219,"",INDEX(Mal!$C$9:$C$431,COUNTIF($E$108:$F1219,"")-COUNT($H$108:$H1219)+1,0)),"")</f>
        <v>#N/A</v>
      </c>
      <c r="G1220" s="39" t="e">
        <f t="shared" si="71"/>
        <v>#N/A</v>
      </c>
      <c r="H1220" s="39">
        <f>IF(COUNTIF(Mal!$A$9:$A$431,'Sales Orders'!H1219)+COUNTIFS(Mal!$A$9:$A$431,H1219,Mal!$B$9:$B$431,"&lt;&gt;")+COUNTIFS(Mal!$A$9:$A$431,H1219,Mal!$C$9:$C$431,"&lt;&gt;")=COUNTIF('Sales Orders'!$H$108:H1219,'Sales Orders'!H1219),'Sales Orders'!H1219+1,'Sales Orders'!H1219)</f>
        <v>2</v>
      </c>
      <c r="I1220" s="39" t="e">
        <f>IF(E1220="","",IF(Mal!$C$5="","",Mal!$C$5))</f>
        <v>#N/A</v>
      </c>
      <c r="J1220" s="39" t="e">
        <f>IF(AND(J1219="",$H1220=$H1219),"",IF(VLOOKUP($H1220,Mal!$A$9:$H$431,7,0)='Sales Orders'!J1219,"",VLOOKUP($H1220,Mal!$A$9:$H$431,7,0)))</f>
        <v>#N/A</v>
      </c>
      <c r="K1220" s="39" t="e">
        <f>IF(AND(K1219="",$H1220=$H1219),"",IF(VLOOKUP($H1220,Mal!$A$9:$H$431,8,0)='Sales Orders'!K1219,"",VLOOKUP($H1220,Mal!$A$9:$H$431,8,0)))</f>
        <v>#N/A</v>
      </c>
      <c r="L1220" s="39" t="e">
        <f>IF(E1220="","",IF(Mal!$C$6="","",Mal!$C$6))</f>
        <v>#N/A</v>
      </c>
      <c r="M1220" s="39" t="e">
        <f>IF($E1220="",IF(INDEX(Mal!K$9:K$431,COUNTIF($E$108:$F1219,"")-COUNT($H$108:$H1219)+1,0)=M1219,"",INDEX(Mal!K$9:K$431,COUNTIF($E$108:$F1219,"")-COUNT($H$108:$H1219)+1,0)),"")</f>
        <v>#N/A</v>
      </c>
      <c r="N1220" s="39" t="e">
        <f>IF($E1220="",IF(INDEX(Mal!L$9:L$431,COUNTIF($E$108:$F1219,"")-COUNT($H$108:$H1219)+1,0)=N1219,"",INDEX(Mal!L$9:L$431,COUNTIF($E$108:$F1219,"")-COUNT($H$108:$H1219)+1,0)),"")</f>
        <v>#N/A</v>
      </c>
      <c r="O1220" s="39" t="e">
        <f>IF($E1220="",IF(INDEX(Mal!M$9:M$431,COUNTIF($E$108:$F1219,"")-COUNT($H$108:$H1219)+1,0)=O1219,"",INDEX(Mal!M$9:M$431,COUNTIF($E$108:$F1219,"")-COUNT($H$108:$H1219)+1,0)),"")</f>
        <v>#N/A</v>
      </c>
      <c r="P1220" s="39" t="e">
        <f>IF($E1220="",IF(INDEX(Mal!N$9:N$431,COUNTIF($E$108:$F1219,"")-COUNT($H$108:$H1219)+1,0)=P1219,"",INDEX(Mal!N$9:N$431,COUNTIF($E$108:$F1219,"")-COUNT($H$108:$H1219)+1,0)),"")</f>
        <v>#N/A</v>
      </c>
      <c r="Q1220" s="39" t="e">
        <f>IF($E1220="",IF(INDEX(Mal!O$9:O$431,COUNTIF($E$108:$F1219,"")-COUNT($H$108:$H1219)+1,0)=Q1219,"",INDEX(Mal!O$9:O$431,COUNTIF($E$108:$F1219,"")-COUNT($H$108:$H1219)+1,0)),"")</f>
        <v>#N/A</v>
      </c>
      <c r="R1220" s="39" t="e">
        <f>IF($E1220="",IF(INDEX(Mal!P$9:P$431,COUNTIF($E$108:$F1219,"")-COUNT($H$108:$H1219)+1,0)=R1219,"",INDEX(Mal!P$9:P$431,COUNTIF($E$108:$F1219,"")-COUNT($H$108:$H1219)+1,0)),"")</f>
        <v>#N/A</v>
      </c>
      <c r="S1220" s="39" t="e">
        <f>IF($E1220="",IF(INDEX(Mal!Q$9:Q$431,COUNTIF($E$108:$F1219,"")-COUNT($H$108:$H1219)+1,0)=S1219,"",INDEX(Mal!Q$9:Q$431,COUNTIF($E$108:$F1219,"")-COUNT($H$108:$H1219)+1,0)),"")</f>
        <v>#N/A</v>
      </c>
      <c r="T1220" s="39" t="e">
        <f>IF($E1220="",IF(INDEX(Mal!R$9:R$431,COUNTIF($E$108:$F1219,"")-COUNT($H$108:$H1219)+1,0)=T1219,"",INDEX(Mal!R$9:R$431,COUNTIF($E$108:$F1219,"")-COUNT($H$108:$H1219)+1,0)),"")</f>
        <v>#N/A</v>
      </c>
      <c r="U1220" s="39" t="e">
        <f>IF($E1220="",IF(INDEX(Mal!S$9:S$431,COUNTIF($E$108:$F1219,"")-COUNT($H$108:$H1219)+1,0)=U1219,"",INDEX(Mal!S$9:S$431,COUNTIF($E$108:$F1219,"")-COUNT($H$108:$H1219)+1,0)),"")</f>
        <v>#N/A</v>
      </c>
      <c r="V1220" s="39" t="e">
        <f t="shared" si="68"/>
        <v>#N/A</v>
      </c>
      <c r="W1220" s="39" t="e">
        <f>IF(IF(AND(E1220="",F1220=""),INDEX(Mal!I$9:I$431,(COUNT($H$108:$H1220)-COUNTIF($V$108:$V1220,"")),0),"")="","",IF(AND(E1220="",F1220=""),INDEX(Mal!I$9:I$431,(COUNT($H$108:$H1220)-COUNTIF($V$108:$V1220,"")),0),""))</f>
        <v>#N/A</v>
      </c>
      <c r="X1220" s="39" t="e">
        <f>IF($E1220="",IF(INDEX(Mal!J$9:J$431,COUNTIF($E$108:$F1219,"")-COUNT($H$108:$H1219)+1,0)=X1219,"",INDEX(Mal!J$9:J$431,COUNTIF($E$108:$F1219,"")-COUNT($H$108:$H1219)+1,0)),"")</f>
        <v>#N/A</v>
      </c>
      <c r="Y1220" s="39" t="e">
        <f>IF(AND(Y1219="",$H1220=$H1219),"",IF(VLOOKUP($H1220,Mal!$A$9:$T$431,20,0)='Sales Orders'!Y1219,"",VLOOKUP($H1220,Mal!$A$9:$T$431,20,0)))</f>
        <v>#N/A</v>
      </c>
      <c r="Z1220" s="39" t="e">
        <f t="shared" si="69"/>
        <v>#N/A</v>
      </c>
    </row>
    <row r="1221" spans="1:26">
      <c r="A1221" t="str">
        <f>IFERROR(IF(VLOOKUP(H1221,Mal!$A$9:$A$431,1,0),"","END"),"END")</f>
        <v>END</v>
      </c>
      <c r="B1221" s="39" t="e">
        <f>IF($E1221="",IF(INDEX(Mal!$D$9:$D$431,COUNTIF($E$108:$F1220,"")-COUNT($H$108:$H1220)+1,0)=B1220,"",INDEX(Mal!$D$9:$D$431,COUNTIF($E$108:$F1220,"")-COUNT($H$108:$H1220)+1,0)),"")</f>
        <v>#N/A</v>
      </c>
      <c r="C1221" s="39" t="e">
        <f t="shared" si="70"/>
        <v>#N/A</v>
      </c>
      <c r="D1221" s="39" t="e">
        <f>IF($E1221="",IF(INDEX(Mal!$F$9:$F$431,COUNTIF($E$108:$F1220,"")-COUNT($H$108:$H1220)+1,0)=D1220,"",INDEX(Mal!$F$9:$F$431,COUNTIF($E$108:$F1220,"")-COUNT($H$108:$H1220)+1,0)),"")</f>
        <v>#N/A</v>
      </c>
      <c r="E1221" s="39" t="e">
        <f>IF(AND(E1220="",$H1221=$H1220),"",IF(VLOOKUP(H1221,Mal!$A$9:$B$431,2,0)='Sales Orders'!E1220,"",VLOOKUP($H1221,Mal!$A$9:$B$431,2,0)))</f>
        <v>#N/A</v>
      </c>
      <c r="F1221" s="39" t="e">
        <f>IF($E1221="",IF(INDEX(Mal!$C$9:$C$431,COUNTIF($E$108:$F1220,"")-COUNT($H$108:$H1220)+1,0)=F1220,"",INDEX(Mal!$C$9:$C$431,COUNTIF($E$108:$F1220,"")-COUNT($H$108:$H1220)+1,0)),"")</f>
        <v>#N/A</v>
      </c>
      <c r="G1221" s="39" t="e">
        <f t="shared" si="71"/>
        <v>#N/A</v>
      </c>
      <c r="H1221" s="39">
        <f>IF(COUNTIF(Mal!$A$9:$A$431,'Sales Orders'!H1220)+COUNTIFS(Mal!$A$9:$A$431,H1220,Mal!$B$9:$B$431,"&lt;&gt;")+COUNTIFS(Mal!$A$9:$A$431,H1220,Mal!$C$9:$C$431,"&lt;&gt;")=COUNTIF('Sales Orders'!$H$108:H1220,'Sales Orders'!H1220),'Sales Orders'!H1220+1,'Sales Orders'!H1220)</f>
        <v>2</v>
      </c>
      <c r="I1221" s="39" t="e">
        <f>IF(E1221="","",IF(Mal!$C$5="","",Mal!$C$5))</f>
        <v>#N/A</v>
      </c>
      <c r="J1221" s="39" t="e">
        <f>IF(AND(J1220="",$H1221=$H1220),"",IF(VLOOKUP($H1221,Mal!$A$9:$H$431,7,0)='Sales Orders'!J1220,"",VLOOKUP($H1221,Mal!$A$9:$H$431,7,0)))</f>
        <v>#N/A</v>
      </c>
      <c r="K1221" s="39" t="e">
        <f>IF(AND(K1220="",$H1221=$H1220),"",IF(VLOOKUP($H1221,Mal!$A$9:$H$431,8,0)='Sales Orders'!K1220,"",VLOOKUP($H1221,Mal!$A$9:$H$431,8,0)))</f>
        <v>#N/A</v>
      </c>
      <c r="L1221" s="39" t="e">
        <f>IF(E1221="","",IF(Mal!$C$6="","",Mal!$C$6))</f>
        <v>#N/A</v>
      </c>
      <c r="M1221" s="39" t="e">
        <f>IF($E1221="",IF(INDEX(Mal!K$9:K$431,COUNTIF($E$108:$F1220,"")-COUNT($H$108:$H1220)+1,0)=M1220,"",INDEX(Mal!K$9:K$431,COUNTIF($E$108:$F1220,"")-COUNT($H$108:$H1220)+1,0)),"")</f>
        <v>#N/A</v>
      </c>
      <c r="N1221" s="39" t="e">
        <f>IF($E1221="",IF(INDEX(Mal!L$9:L$431,COUNTIF($E$108:$F1220,"")-COUNT($H$108:$H1220)+1,0)=N1220,"",INDEX(Mal!L$9:L$431,COUNTIF($E$108:$F1220,"")-COUNT($H$108:$H1220)+1,0)),"")</f>
        <v>#N/A</v>
      </c>
      <c r="O1221" s="39" t="e">
        <f>IF($E1221="",IF(INDEX(Mal!M$9:M$431,COUNTIF($E$108:$F1220,"")-COUNT($H$108:$H1220)+1,0)=O1220,"",INDEX(Mal!M$9:M$431,COUNTIF($E$108:$F1220,"")-COUNT($H$108:$H1220)+1,0)),"")</f>
        <v>#N/A</v>
      </c>
      <c r="P1221" s="39" t="e">
        <f>IF($E1221="",IF(INDEX(Mal!N$9:N$431,COUNTIF($E$108:$F1220,"")-COUNT($H$108:$H1220)+1,0)=P1220,"",INDEX(Mal!N$9:N$431,COUNTIF($E$108:$F1220,"")-COUNT($H$108:$H1220)+1,0)),"")</f>
        <v>#N/A</v>
      </c>
      <c r="Q1221" s="39" t="e">
        <f>IF($E1221="",IF(INDEX(Mal!O$9:O$431,COUNTIF($E$108:$F1220,"")-COUNT($H$108:$H1220)+1,0)=Q1220,"",INDEX(Mal!O$9:O$431,COUNTIF($E$108:$F1220,"")-COUNT($H$108:$H1220)+1,0)),"")</f>
        <v>#N/A</v>
      </c>
      <c r="R1221" s="39" t="e">
        <f>IF($E1221="",IF(INDEX(Mal!P$9:P$431,COUNTIF($E$108:$F1220,"")-COUNT($H$108:$H1220)+1,0)=R1220,"",INDEX(Mal!P$9:P$431,COUNTIF($E$108:$F1220,"")-COUNT($H$108:$H1220)+1,0)),"")</f>
        <v>#N/A</v>
      </c>
      <c r="S1221" s="39" t="e">
        <f>IF($E1221="",IF(INDEX(Mal!Q$9:Q$431,COUNTIF($E$108:$F1220,"")-COUNT($H$108:$H1220)+1,0)=S1220,"",INDEX(Mal!Q$9:Q$431,COUNTIF($E$108:$F1220,"")-COUNT($H$108:$H1220)+1,0)),"")</f>
        <v>#N/A</v>
      </c>
      <c r="T1221" s="39" t="e">
        <f>IF($E1221="",IF(INDEX(Mal!R$9:R$431,COUNTIF($E$108:$F1220,"")-COUNT($H$108:$H1220)+1,0)=T1220,"",INDEX(Mal!R$9:R$431,COUNTIF($E$108:$F1220,"")-COUNT($H$108:$H1220)+1,0)),"")</f>
        <v>#N/A</v>
      </c>
      <c r="U1221" s="39" t="e">
        <f>IF($E1221="",IF(INDEX(Mal!S$9:S$431,COUNTIF($E$108:$F1220,"")-COUNT($H$108:$H1220)+1,0)=U1220,"",INDEX(Mal!S$9:S$431,COUNTIF($E$108:$F1220,"")-COUNT($H$108:$H1220)+1,0)),"")</f>
        <v>#N/A</v>
      </c>
      <c r="V1221" s="39" t="e">
        <f t="shared" si="68"/>
        <v>#N/A</v>
      </c>
      <c r="W1221" s="39" t="e">
        <f>IF(IF(AND(E1221="",F1221=""),INDEX(Mal!I$9:I$431,(COUNT($H$108:$H1221)-COUNTIF($V$108:$V1221,"")),0),"")="","",IF(AND(E1221="",F1221=""),INDEX(Mal!I$9:I$431,(COUNT($H$108:$H1221)-COUNTIF($V$108:$V1221,"")),0),""))</f>
        <v>#N/A</v>
      </c>
      <c r="X1221" s="39" t="e">
        <f>IF($E1221="",IF(INDEX(Mal!J$9:J$431,COUNTIF($E$108:$F1220,"")-COUNT($H$108:$H1220)+1,0)=X1220,"",INDEX(Mal!J$9:J$431,COUNTIF($E$108:$F1220,"")-COUNT($H$108:$H1220)+1,0)),"")</f>
        <v>#N/A</v>
      </c>
      <c r="Y1221" s="39" t="e">
        <f>IF(AND(Y1220="",$H1221=$H1220),"",IF(VLOOKUP($H1221,Mal!$A$9:$T$431,20,0)='Sales Orders'!Y1220,"",VLOOKUP($H1221,Mal!$A$9:$T$431,20,0)))</f>
        <v>#N/A</v>
      </c>
      <c r="Z1221" s="39" t="e">
        <f t="shared" si="69"/>
        <v>#N/A</v>
      </c>
    </row>
    <row r="1222" spans="1:26">
      <c r="A1222" t="str">
        <f>IFERROR(IF(VLOOKUP(H1222,Mal!$A$9:$A$431,1,0),"","END"),"END")</f>
        <v>END</v>
      </c>
      <c r="B1222" s="39" t="e">
        <f>IF($E1222="",IF(INDEX(Mal!$D$9:$D$431,COUNTIF($E$108:$F1221,"")-COUNT($H$108:$H1221)+1,0)=B1221,"",INDEX(Mal!$D$9:$D$431,COUNTIF($E$108:$F1221,"")-COUNT($H$108:$H1221)+1,0)),"")</f>
        <v>#N/A</v>
      </c>
      <c r="C1222" s="39" t="e">
        <f t="shared" si="70"/>
        <v>#N/A</v>
      </c>
      <c r="D1222" s="39" t="e">
        <f>IF($E1222="",IF(INDEX(Mal!$F$9:$F$431,COUNTIF($E$108:$F1221,"")-COUNT($H$108:$H1221)+1,0)=D1221,"",INDEX(Mal!$F$9:$F$431,COUNTIF($E$108:$F1221,"")-COUNT($H$108:$H1221)+1,0)),"")</f>
        <v>#N/A</v>
      </c>
      <c r="E1222" s="39" t="e">
        <f>IF(AND(E1221="",$H1222=$H1221),"",IF(VLOOKUP(H1222,Mal!$A$9:$B$431,2,0)='Sales Orders'!E1221,"",VLOOKUP($H1222,Mal!$A$9:$B$431,2,0)))</f>
        <v>#N/A</v>
      </c>
      <c r="F1222" s="39" t="e">
        <f>IF($E1222="",IF(INDEX(Mal!$C$9:$C$431,COUNTIF($E$108:$F1221,"")-COUNT($H$108:$H1221)+1,0)=F1221,"",INDEX(Mal!$C$9:$C$431,COUNTIF($E$108:$F1221,"")-COUNT($H$108:$H1221)+1,0)),"")</f>
        <v>#N/A</v>
      </c>
      <c r="G1222" s="39" t="e">
        <f t="shared" si="71"/>
        <v>#N/A</v>
      </c>
      <c r="H1222" s="39">
        <f>IF(COUNTIF(Mal!$A$9:$A$431,'Sales Orders'!H1221)+COUNTIFS(Mal!$A$9:$A$431,H1221,Mal!$B$9:$B$431,"&lt;&gt;")+COUNTIFS(Mal!$A$9:$A$431,H1221,Mal!$C$9:$C$431,"&lt;&gt;")=COUNTIF('Sales Orders'!$H$108:H1221,'Sales Orders'!H1221),'Sales Orders'!H1221+1,'Sales Orders'!H1221)</f>
        <v>2</v>
      </c>
      <c r="I1222" s="39" t="e">
        <f>IF(E1222="","",IF(Mal!$C$5="","",Mal!$C$5))</f>
        <v>#N/A</v>
      </c>
      <c r="J1222" s="39" t="e">
        <f>IF(AND(J1221="",$H1222=$H1221),"",IF(VLOOKUP($H1222,Mal!$A$9:$H$431,7,0)='Sales Orders'!J1221,"",VLOOKUP($H1222,Mal!$A$9:$H$431,7,0)))</f>
        <v>#N/A</v>
      </c>
      <c r="K1222" s="39" t="e">
        <f>IF(AND(K1221="",$H1222=$H1221),"",IF(VLOOKUP($H1222,Mal!$A$9:$H$431,8,0)='Sales Orders'!K1221,"",VLOOKUP($H1222,Mal!$A$9:$H$431,8,0)))</f>
        <v>#N/A</v>
      </c>
      <c r="L1222" s="39" t="e">
        <f>IF(E1222="","",IF(Mal!$C$6="","",Mal!$C$6))</f>
        <v>#N/A</v>
      </c>
      <c r="M1222" s="39" t="e">
        <f>IF($E1222="",IF(INDEX(Mal!K$9:K$431,COUNTIF($E$108:$F1221,"")-COUNT($H$108:$H1221)+1,0)=M1221,"",INDEX(Mal!K$9:K$431,COUNTIF($E$108:$F1221,"")-COUNT($H$108:$H1221)+1,0)),"")</f>
        <v>#N/A</v>
      </c>
      <c r="N1222" s="39" t="e">
        <f>IF($E1222="",IF(INDEX(Mal!L$9:L$431,COUNTIF($E$108:$F1221,"")-COUNT($H$108:$H1221)+1,0)=N1221,"",INDEX(Mal!L$9:L$431,COUNTIF($E$108:$F1221,"")-COUNT($H$108:$H1221)+1,0)),"")</f>
        <v>#N/A</v>
      </c>
      <c r="O1222" s="39" t="e">
        <f>IF($E1222="",IF(INDEX(Mal!M$9:M$431,COUNTIF($E$108:$F1221,"")-COUNT($H$108:$H1221)+1,0)=O1221,"",INDEX(Mal!M$9:M$431,COUNTIF($E$108:$F1221,"")-COUNT($H$108:$H1221)+1,0)),"")</f>
        <v>#N/A</v>
      </c>
      <c r="P1222" s="39" t="e">
        <f>IF($E1222="",IF(INDEX(Mal!N$9:N$431,COUNTIF($E$108:$F1221,"")-COUNT($H$108:$H1221)+1,0)=P1221,"",INDEX(Mal!N$9:N$431,COUNTIF($E$108:$F1221,"")-COUNT($H$108:$H1221)+1,0)),"")</f>
        <v>#N/A</v>
      </c>
      <c r="Q1222" s="39" t="e">
        <f>IF($E1222="",IF(INDEX(Mal!O$9:O$431,COUNTIF($E$108:$F1221,"")-COUNT($H$108:$H1221)+1,0)=Q1221,"",INDEX(Mal!O$9:O$431,COUNTIF($E$108:$F1221,"")-COUNT($H$108:$H1221)+1,0)),"")</f>
        <v>#N/A</v>
      </c>
      <c r="R1222" s="39" t="e">
        <f>IF($E1222="",IF(INDEX(Mal!P$9:P$431,COUNTIF($E$108:$F1221,"")-COUNT($H$108:$H1221)+1,0)=R1221,"",INDEX(Mal!P$9:P$431,COUNTIF($E$108:$F1221,"")-COUNT($H$108:$H1221)+1,0)),"")</f>
        <v>#N/A</v>
      </c>
      <c r="S1222" s="39" t="e">
        <f>IF($E1222="",IF(INDEX(Mal!Q$9:Q$431,COUNTIF($E$108:$F1221,"")-COUNT($H$108:$H1221)+1,0)=S1221,"",INDEX(Mal!Q$9:Q$431,COUNTIF($E$108:$F1221,"")-COUNT($H$108:$H1221)+1,0)),"")</f>
        <v>#N/A</v>
      </c>
      <c r="T1222" s="39" t="e">
        <f>IF($E1222="",IF(INDEX(Mal!R$9:R$431,COUNTIF($E$108:$F1221,"")-COUNT($H$108:$H1221)+1,0)=T1221,"",INDEX(Mal!R$9:R$431,COUNTIF($E$108:$F1221,"")-COUNT($H$108:$H1221)+1,0)),"")</f>
        <v>#N/A</v>
      </c>
      <c r="U1222" s="39" t="e">
        <f>IF($E1222="",IF(INDEX(Mal!S$9:S$431,COUNTIF($E$108:$F1221,"")-COUNT($H$108:$H1221)+1,0)=U1221,"",INDEX(Mal!S$9:S$431,COUNTIF($E$108:$F1221,"")-COUNT($H$108:$H1221)+1,0)),"")</f>
        <v>#N/A</v>
      </c>
      <c r="V1222" s="39" t="e">
        <f t="shared" si="68"/>
        <v>#N/A</v>
      </c>
      <c r="W1222" s="39" t="e">
        <f>IF(IF(AND(E1222="",F1222=""),INDEX(Mal!I$9:I$431,(COUNT($H$108:$H1222)-COUNTIF($V$108:$V1222,"")),0),"")="","",IF(AND(E1222="",F1222=""),INDEX(Mal!I$9:I$431,(COUNT($H$108:$H1222)-COUNTIF($V$108:$V1222,"")),0),""))</f>
        <v>#N/A</v>
      </c>
      <c r="X1222" s="39" t="e">
        <f>IF($E1222="",IF(INDEX(Mal!J$9:J$431,COUNTIF($E$108:$F1221,"")-COUNT($H$108:$H1221)+1,0)=X1221,"",INDEX(Mal!J$9:J$431,COUNTIF($E$108:$F1221,"")-COUNT($H$108:$H1221)+1,0)),"")</f>
        <v>#N/A</v>
      </c>
      <c r="Y1222" s="39" t="e">
        <f>IF(AND(Y1221="",$H1222=$H1221),"",IF(VLOOKUP($H1222,Mal!$A$9:$T$431,20,0)='Sales Orders'!Y1221,"",VLOOKUP($H1222,Mal!$A$9:$T$431,20,0)))</f>
        <v>#N/A</v>
      </c>
      <c r="Z1222" s="39" t="e">
        <f t="shared" si="69"/>
        <v>#N/A</v>
      </c>
    </row>
    <row r="1223" spans="1:26">
      <c r="A1223" t="str">
        <f>IFERROR(IF(VLOOKUP(H1223,Mal!$A$9:$A$431,1,0),"","END"),"END")</f>
        <v>END</v>
      </c>
      <c r="B1223" s="39" t="e">
        <f>IF($E1223="",IF(INDEX(Mal!$D$9:$D$431,COUNTIF($E$108:$F1222,"")-COUNT($H$108:$H1222)+1,0)=B1222,"",INDEX(Mal!$D$9:$D$431,COUNTIF($E$108:$F1222,"")-COUNT($H$108:$H1222)+1,0)),"")</f>
        <v>#N/A</v>
      </c>
      <c r="C1223" s="39" t="e">
        <f t="shared" si="70"/>
        <v>#N/A</v>
      </c>
      <c r="D1223" s="39" t="e">
        <f>IF($E1223="",IF(INDEX(Mal!$F$9:$F$431,COUNTIF($E$108:$F1222,"")-COUNT($H$108:$H1222)+1,0)=D1222,"",INDEX(Mal!$F$9:$F$431,COUNTIF($E$108:$F1222,"")-COUNT($H$108:$H1222)+1,0)),"")</f>
        <v>#N/A</v>
      </c>
      <c r="E1223" s="39" t="e">
        <f>IF(AND(E1222="",$H1223=$H1222),"",IF(VLOOKUP(H1223,Mal!$A$9:$B$431,2,0)='Sales Orders'!E1222,"",VLOOKUP($H1223,Mal!$A$9:$B$431,2,0)))</f>
        <v>#N/A</v>
      </c>
      <c r="F1223" s="39" t="e">
        <f>IF($E1223="",IF(INDEX(Mal!$C$9:$C$431,COUNTIF($E$108:$F1222,"")-COUNT($H$108:$H1222)+1,0)=F1222,"",INDEX(Mal!$C$9:$C$431,COUNTIF($E$108:$F1222,"")-COUNT($H$108:$H1222)+1,0)),"")</f>
        <v>#N/A</v>
      </c>
      <c r="G1223" s="39" t="e">
        <f t="shared" si="71"/>
        <v>#N/A</v>
      </c>
      <c r="H1223" s="39">
        <f>IF(COUNTIF(Mal!$A$9:$A$431,'Sales Orders'!H1222)+COUNTIFS(Mal!$A$9:$A$431,H1222,Mal!$B$9:$B$431,"&lt;&gt;")+COUNTIFS(Mal!$A$9:$A$431,H1222,Mal!$C$9:$C$431,"&lt;&gt;")=COUNTIF('Sales Orders'!$H$108:H1222,'Sales Orders'!H1222),'Sales Orders'!H1222+1,'Sales Orders'!H1222)</f>
        <v>2</v>
      </c>
      <c r="I1223" s="39" t="e">
        <f>IF(E1223="","",IF(Mal!$C$5="","",Mal!$C$5))</f>
        <v>#N/A</v>
      </c>
      <c r="J1223" s="39" t="e">
        <f>IF(AND(J1222="",$H1223=$H1222),"",IF(VLOOKUP($H1223,Mal!$A$9:$H$431,7,0)='Sales Orders'!J1222,"",VLOOKUP($H1223,Mal!$A$9:$H$431,7,0)))</f>
        <v>#N/A</v>
      </c>
      <c r="K1223" s="39" t="e">
        <f>IF(AND(K1222="",$H1223=$H1222),"",IF(VLOOKUP($H1223,Mal!$A$9:$H$431,8,0)='Sales Orders'!K1222,"",VLOOKUP($H1223,Mal!$A$9:$H$431,8,0)))</f>
        <v>#N/A</v>
      </c>
      <c r="L1223" s="39" t="e">
        <f>IF(E1223="","",IF(Mal!$C$6="","",Mal!$C$6))</f>
        <v>#N/A</v>
      </c>
      <c r="M1223" s="39" t="e">
        <f>IF($E1223="",IF(INDEX(Mal!K$9:K$431,COUNTIF($E$108:$F1222,"")-COUNT($H$108:$H1222)+1,0)=M1222,"",INDEX(Mal!K$9:K$431,COUNTIF($E$108:$F1222,"")-COUNT($H$108:$H1222)+1,0)),"")</f>
        <v>#N/A</v>
      </c>
      <c r="N1223" s="39" t="e">
        <f>IF($E1223="",IF(INDEX(Mal!L$9:L$431,COUNTIF($E$108:$F1222,"")-COUNT($H$108:$H1222)+1,0)=N1222,"",INDEX(Mal!L$9:L$431,COUNTIF($E$108:$F1222,"")-COUNT($H$108:$H1222)+1,0)),"")</f>
        <v>#N/A</v>
      </c>
      <c r="O1223" s="39" t="e">
        <f>IF($E1223="",IF(INDEX(Mal!M$9:M$431,COUNTIF($E$108:$F1222,"")-COUNT($H$108:$H1222)+1,0)=O1222,"",INDEX(Mal!M$9:M$431,COUNTIF($E$108:$F1222,"")-COUNT($H$108:$H1222)+1,0)),"")</f>
        <v>#N/A</v>
      </c>
      <c r="P1223" s="39" t="e">
        <f>IF($E1223="",IF(INDEX(Mal!N$9:N$431,COUNTIF($E$108:$F1222,"")-COUNT($H$108:$H1222)+1,0)=P1222,"",INDEX(Mal!N$9:N$431,COUNTIF($E$108:$F1222,"")-COUNT($H$108:$H1222)+1,0)),"")</f>
        <v>#N/A</v>
      </c>
      <c r="Q1223" s="39" t="e">
        <f>IF($E1223="",IF(INDEX(Mal!O$9:O$431,COUNTIF($E$108:$F1222,"")-COUNT($H$108:$H1222)+1,0)=Q1222,"",INDEX(Mal!O$9:O$431,COUNTIF($E$108:$F1222,"")-COUNT($H$108:$H1222)+1,0)),"")</f>
        <v>#N/A</v>
      </c>
      <c r="R1223" s="39" t="e">
        <f>IF($E1223="",IF(INDEX(Mal!P$9:P$431,COUNTIF($E$108:$F1222,"")-COUNT($H$108:$H1222)+1,0)=R1222,"",INDEX(Mal!P$9:P$431,COUNTIF($E$108:$F1222,"")-COUNT($H$108:$H1222)+1,0)),"")</f>
        <v>#N/A</v>
      </c>
      <c r="S1223" s="39" t="e">
        <f>IF($E1223="",IF(INDEX(Mal!Q$9:Q$431,COUNTIF($E$108:$F1222,"")-COUNT($H$108:$H1222)+1,0)=S1222,"",INDEX(Mal!Q$9:Q$431,COUNTIF($E$108:$F1222,"")-COUNT($H$108:$H1222)+1,0)),"")</f>
        <v>#N/A</v>
      </c>
      <c r="T1223" s="39" t="e">
        <f>IF($E1223="",IF(INDEX(Mal!R$9:R$431,COUNTIF($E$108:$F1222,"")-COUNT($H$108:$H1222)+1,0)=T1222,"",INDEX(Mal!R$9:R$431,COUNTIF($E$108:$F1222,"")-COUNT($H$108:$H1222)+1,0)),"")</f>
        <v>#N/A</v>
      </c>
      <c r="U1223" s="39" t="e">
        <f>IF($E1223="",IF(INDEX(Mal!S$9:S$431,COUNTIF($E$108:$F1222,"")-COUNT($H$108:$H1222)+1,0)=U1222,"",INDEX(Mal!S$9:S$431,COUNTIF($E$108:$F1222,"")-COUNT($H$108:$H1222)+1,0)),"")</f>
        <v>#N/A</v>
      </c>
      <c r="V1223" s="39" t="e">
        <f t="shared" si="68"/>
        <v>#N/A</v>
      </c>
      <c r="W1223" s="39" t="e">
        <f>IF(IF(AND(E1223="",F1223=""),INDEX(Mal!I$9:I$431,(COUNT($H$108:$H1223)-COUNTIF($V$108:$V1223,"")),0),"")="","",IF(AND(E1223="",F1223=""),INDEX(Mal!I$9:I$431,(COUNT($H$108:$H1223)-COUNTIF($V$108:$V1223,"")),0),""))</f>
        <v>#N/A</v>
      </c>
      <c r="X1223" s="39" t="e">
        <f>IF($E1223="",IF(INDEX(Mal!J$9:J$431,COUNTIF($E$108:$F1222,"")-COUNT($H$108:$H1222)+1,0)=X1222,"",INDEX(Mal!J$9:J$431,COUNTIF($E$108:$F1222,"")-COUNT($H$108:$H1222)+1,0)),"")</f>
        <v>#N/A</v>
      </c>
      <c r="Y1223" s="39" t="e">
        <f>IF(AND(Y1222="",$H1223=$H1222),"",IF(VLOOKUP($H1223,Mal!$A$9:$T$431,20,0)='Sales Orders'!Y1222,"",VLOOKUP($H1223,Mal!$A$9:$T$431,20,0)))</f>
        <v>#N/A</v>
      </c>
      <c r="Z1223" s="39" t="e">
        <f t="shared" si="69"/>
        <v>#N/A</v>
      </c>
    </row>
    <row r="1224" spans="1:26">
      <c r="A1224" t="str">
        <f>IFERROR(IF(VLOOKUP(H1224,Mal!$A$9:$A$431,1,0),"","END"),"END")</f>
        <v>END</v>
      </c>
      <c r="B1224" s="39" t="e">
        <f>IF($E1224="",IF(INDEX(Mal!$D$9:$D$431,COUNTIF($E$108:$F1223,"")-COUNT($H$108:$H1223)+1,0)=B1223,"",INDEX(Mal!$D$9:$D$431,COUNTIF($E$108:$F1223,"")-COUNT($H$108:$H1223)+1,0)),"")</f>
        <v>#N/A</v>
      </c>
      <c r="C1224" s="39" t="e">
        <f t="shared" si="70"/>
        <v>#N/A</v>
      </c>
      <c r="D1224" s="39" t="e">
        <f>IF($E1224="",IF(INDEX(Mal!$F$9:$F$431,COUNTIF($E$108:$F1223,"")-COUNT($H$108:$H1223)+1,0)=D1223,"",INDEX(Mal!$F$9:$F$431,COUNTIF($E$108:$F1223,"")-COUNT($H$108:$H1223)+1,0)),"")</f>
        <v>#N/A</v>
      </c>
      <c r="E1224" s="39" t="e">
        <f>IF(AND(E1223="",$H1224=$H1223),"",IF(VLOOKUP(H1224,Mal!$A$9:$B$431,2,0)='Sales Orders'!E1223,"",VLOOKUP($H1224,Mal!$A$9:$B$431,2,0)))</f>
        <v>#N/A</v>
      </c>
      <c r="F1224" s="39" t="e">
        <f>IF($E1224="",IF(INDEX(Mal!$C$9:$C$431,COUNTIF($E$108:$F1223,"")-COUNT($H$108:$H1223)+1,0)=F1223,"",INDEX(Mal!$C$9:$C$431,COUNTIF($E$108:$F1223,"")-COUNT($H$108:$H1223)+1,0)),"")</f>
        <v>#N/A</v>
      </c>
      <c r="G1224" s="39" t="e">
        <f t="shared" si="71"/>
        <v>#N/A</v>
      </c>
      <c r="H1224" s="39">
        <f>IF(COUNTIF(Mal!$A$9:$A$431,'Sales Orders'!H1223)+COUNTIFS(Mal!$A$9:$A$431,H1223,Mal!$B$9:$B$431,"&lt;&gt;")+COUNTIFS(Mal!$A$9:$A$431,H1223,Mal!$C$9:$C$431,"&lt;&gt;")=COUNTIF('Sales Orders'!$H$108:H1223,'Sales Orders'!H1223),'Sales Orders'!H1223+1,'Sales Orders'!H1223)</f>
        <v>2</v>
      </c>
      <c r="I1224" s="39" t="e">
        <f>IF(E1224="","",IF(Mal!$C$5="","",Mal!$C$5))</f>
        <v>#N/A</v>
      </c>
      <c r="J1224" s="39" t="e">
        <f>IF(AND(J1223="",$H1224=$H1223),"",IF(VLOOKUP($H1224,Mal!$A$9:$H$431,7,0)='Sales Orders'!J1223,"",VLOOKUP($H1224,Mal!$A$9:$H$431,7,0)))</f>
        <v>#N/A</v>
      </c>
      <c r="K1224" s="39" t="e">
        <f>IF(AND(K1223="",$H1224=$H1223),"",IF(VLOOKUP($H1224,Mal!$A$9:$H$431,8,0)='Sales Orders'!K1223,"",VLOOKUP($H1224,Mal!$A$9:$H$431,8,0)))</f>
        <v>#N/A</v>
      </c>
      <c r="L1224" s="39" t="e">
        <f>IF(E1224="","",IF(Mal!$C$6="","",Mal!$C$6))</f>
        <v>#N/A</v>
      </c>
      <c r="M1224" s="39" t="e">
        <f>IF($E1224="",IF(INDEX(Mal!K$9:K$431,COUNTIF($E$108:$F1223,"")-COUNT($H$108:$H1223)+1,0)=M1223,"",INDEX(Mal!K$9:K$431,COUNTIF($E$108:$F1223,"")-COUNT($H$108:$H1223)+1,0)),"")</f>
        <v>#N/A</v>
      </c>
      <c r="N1224" s="39" t="e">
        <f>IF($E1224="",IF(INDEX(Mal!L$9:L$431,COUNTIF($E$108:$F1223,"")-COUNT($H$108:$H1223)+1,0)=N1223,"",INDEX(Mal!L$9:L$431,COUNTIF($E$108:$F1223,"")-COUNT($H$108:$H1223)+1,0)),"")</f>
        <v>#N/A</v>
      </c>
      <c r="O1224" s="39" t="e">
        <f>IF($E1224="",IF(INDEX(Mal!M$9:M$431,COUNTIF($E$108:$F1223,"")-COUNT($H$108:$H1223)+1,0)=O1223,"",INDEX(Mal!M$9:M$431,COUNTIF($E$108:$F1223,"")-COUNT($H$108:$H1223)+1,0)),"")</f>
        <v>#N/A</v>
      </c>
      <c r="P1224" s="39" t="e">
        <f>IF($E1224="",IF(INDEX(Mal!N$9:N$431,COUNTIF($E$108:$F1223,"")-COUNT($H$108:$H1223)+1,0)=P1223,"",INDEX(Mal!N$9:N$431,COUNTIF($E$108:$F1223,"")-COUNT($H$108:$H1223)+1,0)),"")</f>
        <v>#N/A</v>
      </c>
      <c r="Q1224" s="39" t="e">
        <f>IF($E1224="",IF(INDEX(Mal!O$9:O$431,COUNTIF($E$108:$F1223,"")-COUNT($H$108:$H1223)+1,0)=Q1223,"",INDEX(Mal!O$9:O$431,COUNTIF($E$108:$F1223,"")-COUNT($H$108:$H1223)+1,0)),"")</f>
        <v>#N/A</v>
      </c>
      <c r="R1224" s="39" t="e">
        <f>IF($E1224="",IF(INDEX(Mal!P$9:P$431,COUNTIF($E$108:$F1223,"")-COUNT($H$108:$H1223)+1,0)=R1223,"",INDEX(Mal!P$9:P$431,COUNTIF($E$108:$F1223,"")-COUNT($H$108:$H1223)+1,0)),"")</f>
        <v>#N/A</v>
      </c>
      <c r="S1224" s="39" t="e">
        <f>IF($E1224="",IF(INDEX(Mal!Q$9:Q$431,COUNTIF($E$108:$F1223,"")-COUNT($H$108:$H1223)+1,0)=S1223,"",INDEX(Mal!Q$9:Q$431,COUNTIF($E$108:$F1223,"")-COUNT($H$108:$H1223)+1,0)),"")</f>
        <v>#N/A</v>
      </c>
      <c r="T1224" s="39" t="e">
        <f>IF($E1224="",IF(INDEX(Mal!R$9:R$431,COUNTIF($E$108:$F1223,"")-COUNT($H$108:$H1223)+1,0)=T1223,"",INDEX(Mal!R$9:R$431,COUNTIF($E$108:$F1223,"")-COUNT($H$108:$H1223)+1,0)),"")</f>
        <v>#N/A</v>
      </c>
      <c r="U1224" s="39" t="e">
        <f>IF($E1224="",IF(INDEX(Mal!S$9:S$431,COUNTIF($E$108:$F1223,"")-COUNT($H$108:$H1223)+1,0)=U1223,"",INDEX(Mal!S$9:S$431,COUNTIF($E$108:$F1223,"")-COUNT($H$108:$H1223)+1,0)),"")</f>
        <v>#N/A</v>
      </c>
      <c r="V1224" s="39" t="e">
        <f t="shared" si="68"/>
        <v>#N/A</v>
      </c>
      <c r="W1224" s="39" t="e">
        <f>IF(IF(AND(E1224="",F1224=""),INDEX(Mal!I$9:I$431,(COUNT($H$108:$H1224)-COUNTIF($V$108:$V1224,"")),0),"")="","",IF(AND(E1224="",F1224=""),INDEX(Mal!I$9:I$431,(COUNT($H$108:$H1224)-COUNTIF($V$108:$V1224,"")),0),""))</f>
        <v>#N/A</v>
      </c>
      <c r="X1224" s="39" t="e">
        <f>IF($E1224="",IF(INDEX(Mal!J$9:J$431,COUNTIF($E$108:$F1223,"")-COUNT($H$108:$H1223)+1,0)=X1223,"",INDEX(Mal!J$9:J$431,COUNTIF($E$108:$F1223,"")-COUNT($H$108:$H1223)+1,0)),"")</f>
        <v>#N/A</v>
      </c>
      <c r="Y1224" s="39" t="e">
        <f>IF(AND(Y1223="",$H1224=$H1223),"",IF(VLOOKUP($H1224,Mal!$A$9:$T$431,20,0)='Sales Orders'!Y1223,"",VLOOKUP($H1224,Mal!$A$9:$T$431,20,0)))</f>
        <v>#N/A</v>
      </c>
      <c r="Z1224" s="39" t="e">
        <f t="shared" si="69"/>
        <v>#N/A</v>
      </c>
    </row>
    <row r="1225" spans="1:26">
      <c r="A1225" t="str">
        <f>IFERROR(IF(VLOOKUP(H1225,Mal!$A$9:$A$431,1,0),"","END"),"END")</f>
        <v>END</v>
      </c>
      <c r="B1225" s="39" t="e">
        <f>IF($E1225="",IF(INDEX(Mal!$D$9:$D$431,COUNTIF($E$108:$F1224,"")-COUNT($H$108:$H1224)+1,0)=B1224,"",INDEX(Mal!$D$9:$D$431,COUNTIF($E$108:$F1224,"")-COUNT($H$108:$H1224)+1,0)),"")</f>
        <v>#N/A</v>
      </c>
      <c r="C1225" s="39" t="e">
        <f t="shared" si="70"/>
        <v>#N/A</v>
      </c>
      <c r="D1225" s="39" t="e">
        <f>IF($E1225="",IF(INDEX(Mal!$F$9:$F$431,COUNTIF($E$108:$F1224,"")-COUNT($H$108:$H1224)+1,0)=D1224,"",INDEX(Mal!$F$9:$F$431,COUNTIF($E$108:$F1224,"")-COUNT($H$108:$H1224)+1,0)),"")</f>
        <v>#N/A</v>
      </c>
      <c r="E1225" s="39" t="e">
        <f>IF(AND(E1224="",$H1225=$H1224),"",IF(VLOOKUP(H1225,Mal!$A$9:$B$431,2,0)='Sales Orders'!E1224,"",VLOOKUP($H1225,Mal!$A$9:$B$431,2,0)))</f>
        <v>#N/A</v>
      </c>
      <c r="F1225" s="39" t="e">
        <f>IF($E1225="",IF(INDEX(Mal!$C$9:$C$431,COUNTIF($E$108:$F1224,"")-COUNT($H$108:$H1224)+1,0)=F1224,"",INDEX(Mal!$C$9:$C$431,COUNTIF($E$108:$F1224,"")-COUNT($H$108:$H1224)+1,0)),"")</f>
        <v>#N/A</v>
      </c>
      <c r="G1225" s="39" t="e">
        <f t="shared" si="71"/>
        <v>#N/A</v>
      </c>
      <c r="H1225" s="39">
        <f>IF(COUNTIF(Mal!$A$9:$A$431,'Sales Orders'!H1224)+COUNTIFS(Mal!$A$9:$A$431,H1224,Mal!$B$9:$B$431,"&lt;&gt;")+COUNTIFS(Mal!$A$9:$A$431,H1224,Mal!$C$9:$C$431,"&lt;&gt;")=COUNTIF('Sales Orders'!$H$108:H1224,'Sales Orders'!H1224),'Sales Orders'!H1224+1,'Sales Orders'!H1224)</f>
        <v>2</v>
      </c>
      <c r="I1225" s="39" t="e">
        <f>IF(E1225="","",IF(Mal!$C$5="","",Mal!$C$5))</f>
        <v>#N/A</v>
      </c>
      <c r="J1225" s="39" t="e">
        <f>IF(AND(J1224="",$H1225=$H1224),"",IF(VLOOKUP($H1225,Mal!$A$9:$H$431,7,0)='Sales Orders'!J1224,"",VLOOKUP($H1225,Mal!$A$9:$H$431,7,0)))</f>
        <v>#N/A</v>
      </c>
      <c r="K1225" s="39" t="e">
        <f>IF(AND(K1224="",$H1225=$H1224),"",IF(VLOOKUP($H1225,Mal!$A$9:$H$431,8,0)='Sales Orders'!K1224,"",VLOOKUP($H1225,Mal!$A$9:$H$431,8,0)))</f>
        <v>#N/A</v>
      </c>
      <c r="L1225" s="39" t="e">
        <f>IF(E1225="","",IF(Mal!$C$6="","",Mal!$C$6))</f>
        <v>#N/A</v>
      </c>
      <c r="M1225" s="39" t="e">
        <f>IF($E1225="",IF(INDEX(Mal!K$9:K$431,COUNTIF($E$108:$F1224,"")-COUNT($H$108:$H1224)+1,0)=M1224,"",INDEX(Mal!K$9:K$431,COUNTIF($E$108:$F1224,"")-COUNT($H$108:$H1224)+1,0)),"")</f>
        <v>#N/A</v>
      </c>
      <c r="N1225" s="39" t="e">
        <f>IF($E1225="",IF(INDEX(Mal!L$9:L$431,COUNTIF($E$108:$F1224,"")-COUNT($H$108:$H1224)+1,0)=N1224,"",INDEX(Mal!L$9:L$431,COUNTIF($E$108:$F1224,"")-COUNT($H$108:$H1224)+1,0)),"")</f>
        <v>#N/A</v>
      </c>
      <c r="O1225" s="39" t="e">
        <f>IF($E1225="",IF(INDEX(Mal!M$9:M$431,COUNTIF($E$108:$F1224,"")-COUNT($H$108:$H1224)+1,0)=O1224,"",INDEX(Mal!M$9:M$431,COUNTIF($E$108:$F1224,"")-COUNT($H$108:$H1224)+1,0)),"")</f>
        <v>#N/A</v>
      </c>
      <c r="P1225" s="39" t="e">
        <f>IF($E1225="",IF(INDEX(Mal!N$9:N$431,COUNTIF($E$108:$F1224,"")-COUNT($H$108:$H1224)+1,0)=P1224,"",INDEX(Mal!N$9:N$431,COUNTIF($E$108:$F1224,"")-COUNT($H$108:$H1224)+1,0)),"")</f>
        <v>#N/A</v>
      </c>
      <c r="Q1225" s="39" t="e">
        <f>IF($E1225="",IF(INDEX(Mal!O$9:O$431,COUNTIF($E$108:$F1224,"")-COUNT($H$108:$H1224)+1,0)=Q1224,"",INDEX(Mal!O$9:O$431,COUNTIF($E$108:$F1224,"")-COUNT($H$108:$H1224)+1,0)),"")</f>
        <v>#N/A</v>
      </c>
      <c r="R1225" s="39" t="e">
        <f>IF($E1225="",IF(INDEX(Mal!P$9:P$431,COUNTIF($E$108:$F1224,"")-COUNT($H$108:$H1224)+1,0)=R1224,"",INDEX(Mal!P$9:P$431,COUNTIF($E$108:$F1224,"")-COUNT($H$108:$H1224)+1,0)),"")</f>
        <v>#N/A</v>
      </c>
      <c r="S1225" s="39" t="e">
        <f>IF($E1225="",IF(INDEX(Mal!Q$9:Q$431,COUNTIF($E$108:$F1224,"")-COUNT($H$108:$H1224)+1,0)=S1224,"",INDEX(Mal!Q$9:Q$431,COUNTIF($E$108:$F1224,"")-COUNT($H$108:$H1224)+1,0)),"")</f>
        <v>#N/A</v>
      </c>
      <c r="T1225" s="39" t="e">
        <f>IF($E1225="",IF(INDEX(Mal!R$9:R$431,COUNTIF($E$108:$F1224,"")-COUNT($H$108:$H1224)+1,0)=T1224,"",INDEX(Mal!R$9:R$431,COUNTIF($E$108:$F1224,"")-COUNT($H$108:$H1224)+1,0)),"")</f>
        <v>#N/A</v>
      </c>
      <c r="U1225" s="39" t="e">
        <f>IF($E1225="",IF(INDEX(Mal!S$9:S$431,COUNTIF($E$108:$F1224,"")-COUNT($H$108:$H1224)+1,0)=U1224,"",INDEX(Mal!S$9:S$431,COUNTIF($E$108:$F1224,"")-COUNT($H$108:$H1224)+1,0)),"")</f>
        <v>#N/A</v>
      </c>
      <c r="V1225" s="39" t="e">
        <f t="shared" si="68"/>
        <v>#N/A</v>
      </c>
      <c r="W1225" s="39" t="e">
        <f>IF(IF(AND(E1225="",F1225=""),INDEX(Mal!I$9:I$431,(COUNT($H$108:$H1225)-COUNTIF($V$108:$V1225,"")),0),"")="","",IF(AND(E1225="",F1225=""),INDEX(Mal!I$9:I$431,(COUNT($H$108:$H1225)-COUNTIF($V$108:$V1225,"")),0),""))</f>
        <v>#N/A</v>
      </c>
      <c r="X1225" s="39" t="e">
        <f>IF($E1225="",IF(INDEX(Mal!J$9:J$431,COUNTIF($E$108:$F1224,"")-COUNT($H$108:$H1224)+1,0)=X1224,"",INDEX(Mal!J$9:J$431,COUNTIF($E$108:$F1224,"")-COUNT($H$108:$H1224)+1,0)),"")</f>
        <v>#N/A</v>
      </c>
      <c r="Y1225" s="39" t="e">
        <f>IF(AND(Y1224="",$H1225=$H1224),"",IF(VLOOKUP($H1225,Mal!$A$9:$T$431,20,0)='Sales Orders'!Y1224,"",VLOOKUP($H1225,Mal!$A$9:$T$431,20,0)))</f>
        <v>#N/A</v>
      </c>
      <c r="Z1225" s="39" t="e">
        <f t="shared" si="69"/>
        <v>#N/A</v>
      </c>
    </row>
    <row r="1226" spans="1:26">
      <c r="A1226" t="str">
        <f>IFERROR(IF(VLOOKUP(H1226,Mal!$A$9:$A$431,1,0),"","END"),"END")</f>
        <v>END</v>
      </c>
      <c r="B1226" s="39" t="e">
        <f>IF($E1226="",IF(INDEX(Mal!$D$9:$D$431,COUNTIF($E$108:$F1225,"")-COUNT($H$108:$H1225)+1,0)=B1225,"",INDEX(Mal!$D$9:$D$431,COUNTIF($E$108:$F1225,"")-COUNT($H$108:$H1225)+1,0)),"")</f>
        <v>#N/A</v>
      </c>
      <c r="C1226" s="39" t="e">
        <f t="shared" si="70"/>
        <v>#N/A</v>
      </c>
      <c r="D1226" s="39" t="e">
        <f>IF($E1226="",IF(INDEX(Mal!$F$9:$F$431,COUNTIF($E$108:$F1225,"")-COUNT($H$108:$H1225)+1,0)=D1225,"",INDEX(Mal!$F$9:$F$431,COUNTIF($E$108:$F1225,"")-COUNT($H$108:$H1225)+1,0)),"")</f>
        <v>#N/A</v>
      </c>
      <c r="E1226" s="39" t="e">
        <f>IF(AND(E1225="",$H1226=$H1225),"",IF(VLOOKUP(H1226,Mal!$A$9:$B$431,2,0)='Sales Orders'!E1225,"",VLOOKUP($H1226,Mal!$A$9:$B$431,2,0)))</f>
        <v>#N/A</v>
      </c>
      <c r="F1226" s="39" t="e">
        <f>IF($E1226="",IF(INDEX(Mal!$C$9:$C$431,COUNTIF($E$108:$F1225,"")-COUNT($H$108:$H1225)+1,0)=F1225,"",INDEX(Mal!$C$9:$C$431,COUNTIF($E$108:$F1225,"")-COUNT($H$108:$H1225)+1,0)),"")</f>
        <v>#N/A</v>
      </c>
      <c r="G1226" s="39" t="e">
        <f t="shared" si="71"/>
        <v>#N/A</v>
      </c>
      <c r="H1226" s="39">
        <f>IF(COUNTIF(Mal!$A$9:$A$431,'Sales Orders'!H1225)+COUNTIFS(Mal!$A$9:$A$431,H1225,Mal!$B$9:$B$431,"&lt;&gt;")+COUNTIFS(Mal!$A$9:$A$431,H1225,Mal!$C$9:$C$431,"&lt;&gt;")=COUNTIF('Sales Orders'!$H$108:H1225,'Sales Orders'!H1225),'Sales Orders'!H1225+1,'Sales Orders'!H1225)</f>
        <v>2</v>
      </c>
      <c r="I1226" s="39" t="e">
        <f>IF(E1226="","",IF(Mal!$C$5="","",Mal!$C$5))</f>
        <v>#N/A</v>
      </c>
      <c r="J1226" s="39" t="e">
        <f>IF(AND(J1225="",$H1226=$H1225),"",IF(VLOOKUP($H1226,Mal!$A$9:$H$431,7,0)='Sales Orders'!J1225,"",VLOOKUP($H1226,Mal!$A$9:$H$431,7,0)))</f>
        <v>#N/A</v>
      </c>
      <c r="K1226" s="39" t="e">
        <f>IF(AND(K1225="",$H1226=$H1225),"",IF(VLOOKUP($H1226,Mal!$A$9:$H$431,8,0)='Sales Orders'!K1225,"",VLOOKUP($H1226,Mal!$A$9:$H$431,8,0)))</f>
        <v>#N/A</v>
      </c>
      <c r="L1226" s="39" t="e">
        <f>IF(E1226="","",IF(Mal!$C$6="","",Mal!$C$6))</f>
        <v>#N/A</v>
      </c>
      <c r="M1226" s="39" t="e">
        <f>IF($E1226="",IF(INDEX(Mal!K$9:K$431,COUNTIF($E$108:$F1225,"")-COUNT($H$108:$H1225)+1,0)=M1225,"",INDEX(Mal!K$9:K$431,COUNTIF($E$108:$F1225,"")-COUNT($H$108:$H1225)+1,0)),"")</f>
        <v>#N/A</v>
      </c>
      <c r="N1226" s="39" t="e">
        <f>IF($E1226="",IF(INDEX(Mal!L$9:L$431,COUNTIF($E$108:$F1225,"")-COUNT($H$108:$H1225)+1,0)=N1225,"",INDEX(Mal!L$9:L$431,COUNTIF($E$108:$F1225,"")-COUNT($H$108:$H1225)+1,0)),"")</f>
        <v>#N/A</v>
      </c>
      <c r="O1226" s="39" t="e">
        <f>IF($E1226="",IF(INDEX(Mal!M$9:M$431,COUNTIF($E$108:$F1225,"")-COUNT($H$108:$H1225)+1,0)=O1225,"",INDEX(Mal!M$9:M$431,COUNTIF($E$108:$F1225,"")-COUNT($H$108:$H1225)+1,0)),"")</f>
        <v>#N/A</v>
      </c>
      <c r="P1226" s="39" t="e">
        <f>IF($E1226="",IF(INDEX(Mal!N$9:N$431,COUNTIF($E$108:$F1225,"")-COUNT($H$108:$H1225)+1,0)=P1225,"",INDEX(Mal!N$9:N$431,COUNTIF($E$108:$F1225,"")-COUNT($H$108:$H1225)+1,0)),"")</f>
        <v>#N/A</v>
      </c>
      <c r="Q1226" s="39" t="e">
        <f>IF($E1226="",IF(INDEX(Mal!O$9:O$431,COUNTIF($E$108:$F1225,"")-COUNT($H$108:$H1225)+1,0)=Q1225,"",INDEX(Mal!O$9:O$431,COUNTIF($E$108:$F1225,"")-COUNT($H$108:$H1225)+1,0)),"")</f>
        <v>#N/A</v>
      </c>
      <c r="R1226" s="39" t="e">
        <f>IF($E1226="",IF(INDEX(Mal!P$9:P$431,COUNTIF($E$108:$F1225,"")-COUNT($H$108:$H1225)+1,0)=R1225,"",INDEX(Mal!P$9:P$431,COUNTIF($E$108:$F1225,"")-COUNT($H$108:$H1225)+1,0)),"")</f>
        <v>#N/A</v>
      </c>
      <c r="S1226" s="39" t="e">
        <f>IF($E1226="",IF(INDEX(Mal!Q$9:Q$431,COUNTIF($E$108:$F1225,"")-COUNT($H$108:$H1225)+1,0)=S1225,"",INDEX(Mal!Q$9:Q$431,COUNTIF($E$108:$F1225,"")-COUNT($H$108:$H1225)+1,0)),"")</f>
        <v>#N/A</v>
      </c>
      <c r="T1226" s="39" t="e">
        <f>IF($E1226="",IF(INDEX(Mal!R$9:R$431,COUNTIF($E$108:$F1225,"")-COUNT($H$108:$H1225)+1,0)=T1225,"",INDEX(Mal!R$9:R$431,COUNTIF($E$108:$F1225,"")-COUNT($H$108:$H1225)+1,0)),"")</f>
        <v>#N/A</v>
      </c>
      <c r="U1226" s="39" t="e">
        <f>IF($E1226="",IF(INDEX(Mal!S$9:S$431,COUNTIF($E$108:$F1225,"")-COUNT($H$108:$H1225)+1,0)=U1225,"",INDEX(Mal!S$9:S$431,COUNTIF($E$108:$F1225,"")-COUNT($H$108:$H1225)+1,0)),"")</f>
        <v>#N/A</v>
      </c>
      <c r="V1226" s="39" t="e">
        <f t="shared" si="68"/>
        <v>#N/A</v>
      </c>
      <c r="W1226" s="39" t="e">
        <f>IF(IF(AND(E1226="",F1226=""),INDEX(Mal!I$9:I$431,(COUNT($H$108:$H1226)-COUNTIF($V$108:$V1226,"")),0),"")="","",IF(AND(E1226="",F1226=""),INDEX(Mal!I$9:I$431,(COUNT($H$108:$H1226)-COUNTIF($V$108:$V1226,"")),0),""))</f>
        <v>#N/A</v>
      </c>
      <c r="X1226" s="39" t="e">
        <f>IF($E1226="",IF(INDEX(Mal!J$9:J$431,COUNTIF($E$108:$F1225,"")-COUNT($H$108:$H1225)+1,0)=X1225,"",INDEX(Mal!J$9:J$431,COUNTIF($E$108:$F1225,"")-COUNT($H$108:$H1225)+1,0)),"")</f>
        <v>#N/A</v>
      </c>
      <c r="Y1226" s="39" t="e">
        <f>IF(AND(Y1225="",$H1226=$H1225),"",IF(VLOOKUP($H1226,Mal!$A$9:$T$431,20,0)='Sales Orders'!Y1225,"",VLOOKUP($H1226,Mal!$A$9:$T$431,20,0)))</f>
        <v>#N/A</v>
      </c>
      <c r="Z1226" s="39" t="e">
        <f t="shared" si="69"/>
        <v>#N/A</v>
      </c>
    </row>
    <row r="1227" spans="1:26">
      <c r="A1227" t="str">
        <f>IFERROR(IF(VLOOKUP(H1227,Mal!$A$9:$A$431,1,0),"","END"),"END")</f>
        <v>END</v>
      </c>
      <c r="B1227" s="39" t="e">
        <f>IF($E1227="",IF(INDEX(Mal!$D$9:$D$431,COUNTIF($E$108:$F1226,"")-COUNT($H$108:$H1226)+1,0)=B1226,"",INDEX(Mal!$D$9:$D$431,COUNTIF($E$108:$F1226,"")-COUNT($H$108:$H1226)+1,0)),"")</f>
        <v>#N/A</v>
      </c>
      <c r="C1227" s="39" t="e">
        <f t="shared" si="70"/>
        <v>#N/A</v>
      </c>
      <c r="D1227" s="39" t="e">
        <f>IF($E1227="",IF(INDEX(Mal!$F$9:$F$431,COUNTIF($E$108:$F1226,"")-COUNT($H$108:$H1226)+1,0)=D1226,"",INDEX(Mal!$F$9:$F$431,COUNTIF($E$108:$F1226,"")-COUNT($H$108:$H1226)+1,0)),"")</f>
        <v>#N/A</v>
      </c>
      <c r="E1227" s="39" t="e">
        <f>IF(AND(E1226="",$H1227=$H1226),"",IF(VLOOKUP(H1227,Mal!$A$9:$B$431,2,0)='Sales Orders'!E1226,"",VLOOKUP($H1227,Mal!$A$9:$B$431,2,0)))</f>
        <v>#N/A</v>
      </c>
      <c r="F1227" s="39" t="e">
        <f>IF($E1227="",IF(INDEX(Mal!$C$9:$C$431,COUNTIF($E$108:$F1226,"")-COUNT($H$108:$H1226)+1,0)=F1226,"",INDEX(Mal!$C$9:$C$431,COUNTIF($E$108:$F1226,"")-COUNT($H$108:$H1226)+1,0)),"")</f>
        <v>#N/A</v>
      </c>
      <c r="G1227" s="39" t="e">
        <f t="shared" si="71"/>
        <v>#N/A</v>
      </c>
      <c r="H1227" s="39">
        <f>IF(COUNTIF(Mal!$A$9:$A$431,'Sales Orders'!H1226)+COUNTIFS(Mal!$A$9:$A$431,H1226,Mal!$B$9:$B$431,"&lt;&gt;")+COUNTIFS(Mal!$A$9:$A$431,H1226,Mal!$C$9:$C$431,"&lt;&gt;")=COUNTIF('Sales Orders'!$H$108:H1226,'Sales Orders'!H1226),'Sales Orders'!H1226+1,'Sales Orders'!H1226)</f>
        <v>2</v>
      </c>
      <c r="I1227" s="39" t="e">
        <f>IF(E1227="","",IF(Mal!$C$5="","",Mal!$C$5))</f>
        <v>#N/A</v>
      </c>
      <c r="J1227" s="39" t="e">
        <f>IF(AND(J1226="",$H1227=$H1226),"",IF(VLOOKUP($H1227,Mal!$A$9:$H$431,7,0)='Sales Orders'!J1226,"",VLOOKUP($H1227,Mal!$A$9:$H$431,7,0)))</f>
        <v>#N/A</v>
      </c>
      <c r="K1227" s="39" t="e">
        <f>IF(AND(K1226="",$H1227=$H1226),"",IF(VLOOKUP($H1227,Mal!$A$9:$H$431,8,0)='Sales Orders'!K1226,"",VLOOKUP($H1227,Mal!$A$9:$H$431,8,0)))</f>
        <v>#N/A</v>
      </c>
      <c r="L1227" s="39" t="e">
        <f>IF(E1227="","",IF(Mal!$C$6="","",Mal!$C$6))</f>
        <v>#N/A</v>
      </c>
      <c r="M1227" s="39" t="e">
        <f>IF($E1227="",IF(INDEX(Mal!K$9:K$431,COUNTIF($E$108:$F1226,"")-COUNT($H$108:$H1226)+1,0)=M1226,"",INDEX(Mal!K$9:K$431,COUNTIF($E$108:$F1226,"")-COUNT($H$108:$H1226)+1,0)),"")</f>
        <v>#N/A</v>
      </c>
      <c r="N1227" s="39" t="e">
        <f>IF($E1227="",IF(INDEX(Mal!L$9:L$431,COUNTIF($E$108:$F1226,"")-COUNT($H$108:$H1226)+1,0)=N1226,"",INDEX(Mal!L$9:L$431,COUNTIF($E$108:$F1226,"")-COUNT($H$108:$H1226)+1,0)),"")</f>
        <v>#N/A</v>
      </c>
      <c r="O1227" s="39" t="e">
        <f>IF($E1227="",IF(INDEX(Mal!M$9:M$431,COUNTIF($E$108:$F1226,"")-COUNT($H$108:$H1226)+1,0)=O1226,"",INDEX(Mal!M$9:M$431,COUNTIF($E$108:$F1226,"")-COUNT($H$108:$H1226)+1,0)),"")</f>
        <v>#N/A</v>
      </c>
      <c r="P1227" s="39" t="e">
        <f>IF($E1227="",IF(INDEX(Mal!N$9:N$431,COUNTIF($E$108:$F1226,"")-COUNT($H$108:$H1226)+1,0)=P1226,"",INDEX(Mal!N$9:N$431,COUNTIF($E$108:$F1226,"")-COUNT($H$108:$H1226)+1,0)),"")</f>
        <v>#N/A</v>
      </c>
      <c r="Q1227" s="39" t="e">
        <f>IF($E1227="",IF(INDEX(Mal!O$9:O$431,COUNTIF($E$108:$F1226,"")-COUNT($H$108:$H1226)+1,0)=Q1226,"",INDEX(Mal!O$9:O$431,COUNTIF($E$108:$F1226,"")-COUNT($H$108:$H1226)+1,0)),"")</f>
        <v>#N/A</v>
      </c>
      <c r="R1227" s="39" t="e">
        <f>IF($E1227="",IF(INDEX(Mal!P$9:P$431,COUNTIF($E$108:$F1226,"")-COUNT($H$108:$H1226)+1,0)=R1226,"",INDEX(Mal!P$9:P$431,COUNTIF($E$108:$F1226,"")-COUNT($H$108:$H1226)+1,0)),"")</f>
        <v>#N/A</v>
      </c>
      <c r="S1227" s="39" t="e">
        <f>IF($E1227="",IF(INDEX(Mal!Q$9:Q$431,COUNTIF($E$108:$F1226,"")-COUNT($H$108:$H1226)+1,0)=S1226,"",INDEX(Mal!Q$9:Q$431,COUNTIF($E$108:$F1226,"")-COUNT($H$108:$H1226)+1,0)),"")</f>
        <v>#N/A</v>
      </c>
      <c r="T1227" s="39" t="e">
        <f>IF($E1227="",IF(INDEX(Mal!R$9:R$431,COUNTIF($E$108:$F1226,"")-COUNT($H$108:$H1226)+1,0)=T1226,"",INDEX(Mal!R$9:R$431,COUNTIF($E$108:$F1226,"")-COUNT($H$108:$H1226)+1,0)),"")</f>
        <v>#N/A</v>
      </c>
      <c r="U1227" s="39" t="e">
        <f>IF($E1227="",IF(INDEX(Mal!S$9:S$431,COUNTIF($E$108:$F1226,"")-COUNT($H$108:$H1226)+1,0)=U1226,"",INDEX(Mal!S$9:S$431,COUNTIF($E$108:$F1226,"")-COUNT($H$108:$H1226)+1,0)),"")</f>
        <v>#N/A</v>
      </c>
      <c r="V1227" s="39" t="e">
        <f t="shared" si="68"/>
        <v>#N/A</v>
      </c>
      <c r="W1227" s="39" t="e">
        <f>IF(IF(AND(E1227="",F1227=""),INDEX(Mal!I$9:I$431,(COUNT($H$108:$H1227)-COUNTIF($V$108:$V1227,"")),0),"")="","",IF(AND(E1227="",F1227=""),INDEX(Mal!I$9:I$431,(COUNT($H$108:$H1227)-COUNTIF($V$108:$V1227,"")),0),""))</f>
        <v>#N/A</v>
      </c>
      <c r="X1227" s="39" t="e">
        <f>IF($E1227="",IF(INDEX(Mal!J$9:J$431,COUNTIF($E$108:$F1226,"")-COUNT($H$108:$H1226)+1,0)=X1226,"",INDEX(Mal!J$9:J$431,COUNTIF($E$108:$F1226,"")-COUNT($H$108:$H1226)+1,0)),"")</f>
        <v>#N/A</v>
      </c>
      <c r="Y1227" s="39" t="e">
        <f>IF(AND(Y1226="",$H1227=$H1226),"",IF(VLOOKUP($H1227,Mal!$A$9:$T$431,20,0)='Sales Orders'!Y1226,"",VLOOKUP($H1227,Mal!$A$9:$T$431,20,0)))</f>
        <v>#N/A</v>
      </c>
      <c r="Z1227" s="39" t="e">
        <f t="shared" si="69"/>
        <v>#N/A</v>
      </c>
    </row>
    <row r="1228" spans="1:26">
      <c r="A1228" t="str">
        <f>IFERROR(IF(VLOOKUP(H1228,Mal!$A$9:$A$431,1,0),"","END"),"END")</f>
        <v>END</v>
      </c>
      <c r="B1228" s="39" t="e">
        <f>IF($E1228="",IF(INDEX(Mal!$D$9:$D$431,COUNTIF($E$108:$F1227,"")-COUNT($H$108:$H1227)+1,0)=B1227,"",INDEX(Mal!$D$9:$D$431,COUNTIF($E$108:$F1227,"")-COUNT($H$108:$H1227)+1,0)),"")</f>
        <v>#N/A</v>
      </c>
      <c r="C1228" s="39" t="e">
        <f t="shared" si="70"/>
        <v>#N/A</v>
      </c>
      <c r="D1228" s="39" t="e">
        <f>IF($E1228="",IF(INDEX(Mal!$F$9:$F$431,COUNTIF($E$108:$F1227,"")-COUNT($H$108:$H1227)+1,0)=D1227,"",INDEX(Mal!$F$9:$F$431,COUNTIF($E$108:$F1227,"")-COUNT($H$108:$H1227)+1,0)),"")</f>
        <v>#N/A</v>
      </c>
      <c r="E1228" s="39" t="e">
        <f>IF(AND(E1227="",$H1228=$H1227),"",IF(VLOOKUP(H1228,Mal!$A$9:$B$431,2,0)='Sales Orders'!E1227,"",VLOOKUP($H1228,Mal!$A$9:$B$431,2,0)))</f>
        <v>#N/A</v>
      </c>
      <c r="F1228" s="39" t="e">
        <f>IF($E1228="",IF(INDEX(Mal!$C$9:$C$431,COUNTIF($E$108:$F1227,"")-COUNT($H$108:$H1227)+1,0)=F1227,"",INDEX(Mal!$C$9:$C$431,COUNTIF($E$108:$F1227,"")-COUNT($H$108:$H1227)+1,0)),"")</f>
        <v>#N/A</v>
      </c>
      <c r="G1228" s="39" t="e">
        <f t="shared" si="71"/>
        <v>#N/A</v>
      </c>
      <c r="H1228" s="39">
        <f>IF(COUNTIF(Mal!$A$9:$A$431,'Sales Orders'!H1227)+COUNTIFS(Mal!$A$9:$A$431,H1227,Mal!$B$9:$B$431,"&lt;&gt;")+COUNTIFS(Mal!$A$9:$A$431,H1227,Mal!$C$9:$C$431,"&lt;&gt;")=COUNTIF('Sales Orders'!$H$108:H1227,'Sales Orders'!H1227),'Sales Orders'!H1227+1,'Sales Orders'!H1227)</f>
        <v>2</v>
      </c>
      <c r="I1228" s="39" t="e">
        <f>IF(E1228="","",IF(Mal!$C$5="","",Mal!$C$5))</f>
        <v>#N/A</v>
      </c>
      <c r="J1228" s="39" t="e">
        <f>IF(AND(J1227="",$H1228=$H1227),"",IF(VLOOKUP($H1228,Mal!$A$9:$H$431,7,0)='Sales Orders'!J1227,"",VLOOKUP($H1228,Mal!$A$9:$H$431,7,0)))</f>
        <v>#N/A</v>
      </c>
      <c r="K1228" s="39" t="e">
        <f>IF(AND(K1227="",$H1228=$H1227),"",IF(VLOOKUP($H1228,Mal!$A$9:$H$431,8,0)='Sales Orders'!K1227,"",VLOOKUP($H1228,Mal!$A$9:$H$431,8,0)))</f>
        <v>#N/A</v>
      </c>
      <c r="L1228" s="39" t="e">
        <f>IF(E1228="","",IF(Mal!$C$6="","",Mal!$C$6))</f>
        <v>#N/A</v>
      </c>
      <c r="M1228" s="39" t="e">
        <f>IF($E1228="",IF(INDEX(Mal!K$9:K$431,COUNTIF($E$108:$F1227,"")-COUNT($H$108:$H1227)+1,0)=M1227,"",INDEX(Mal!K$9:K$431,COUNTIF($E$108:$F1227,"")-COUNT($H$108:$H1227)+1,0)),"")</f>
        <v>#N/A</v>
      </c>
      <c r="N1228" s="39" t="e">
        <f>IF($E1228="",IF(INDEX(Mal!L$9:L$431,COUNTIF($E$108:$F1227,"")-COUNT($H$108:$H1227)+1,0)=N1227,"",INDEX(Mal!L$9:L$431,COUNTIF($E$108:$F1227,"")-COUNT($H$108:$H1227)+1,0)),"")</f>
        <v>#N/A</v>
      </c>
      <c r="O1228" s="39" t="e">
        <f>IF($E1228="",IF(INDEX(Mal!M$9:M$431,COUNTIF($E$108:$F1227,"")-COUNT($H$108:$H1227)+1,0)=O1227,"",INDEX(Mal!M$9:M$431,COUNTIF($E$108:$F1227,"")-COUNT($H$108:$H1227)+1,0)),"")</f>
        <v>#N/A</v>
      </c>
      <c r="P1228" s="39" t="e">
        <f>IF($E1228="",IF(INDEX(Mal!N$9:N$431,COUNTIF($E$108:$F1227,"")-COUNT($H$108:$H1227)+1,0)=P1227,"",INDEX(Mal!N$9:N$431,COUNTIF($E$108:$F1227,"")-COUNT($H$108:$H1227)+1,0)),"")</f>
        <v>#N/A</v>
      </c>
      <c r="Q1228" s="39" t="e">
        <f>IF($E1228="",IF(INDEX(Mal!O$9:O$431,COUNTIF($E$108:$F1227,"")-COUNT($H$108:$H1227)+1,0)=Q1227,"",INDEX(Mal!O$9:O$431,COUNTIF($E$108:$F1227,"")-COUNT($H$108:$H1227)+1,0)),"")</f>
        <v>#N/A</v>
      </c>
      <c r="R1228" s="39" t="e">
        <f>IF($E1228="",IF(INDEX(Mal!P$9:P$431,COUNTIF($E$108:$F1227,"")-COUNT($H$108:$H1227)+1,0)=R1227,"",INDEX(Mal!P$9:P$431,COUNTIF($E$108:$F1227,"")-COUNT($H$108:$H1227)+1,0)),"")</f>
        <v>#N/A</v>
      </c>
      <c r="S1228" s="39" t="e">
        <f>IF($E1228="",IF(INDEX(Mal!Q$9:Q$431,COUNTIF($E$108:$F1227,"")-COUNT($H$108:$H1227)+1,0)=S1227,"",INDEX(Mal!Q$9:Q$431,COUNTIF($E$108:$F1227,"")-COUNT($H$108:$H1227)+1,0)),"")</f>
        <v>#N/A</v>
      </c>
      <c r="T1228" s="39" t="e">
        <f>IF($E1228="",IF(INDEX(Mal!R$9:R$431,COUNTIF($E$108:$F1227,"")-COUNT($H$108:$H1227)+1,0)=T1227,"",INDEX(Mal!R$9:R$431,COUNTIF($E$108:$F1227,"")-COUNT($H$108:$H1227)+1,0)),"")</f>
        <v>#N/A</v>
      </c>
      <c r="U1228" s="39" t="e">
        <f>IF($E1228="",IF(INDEX(Mal!S$9:S$431,COUNTIF($E$108:$F1227,"")-COUNT($H$108:$H1227)+1,0)=U1227,"",INDEX(Mal!S$9:S$431,COUNTIF($E$108:$F1227,"")-COUNT($H$108:$H1227)+1,0)),"")</f>
        <v>#N/A</v>
      </c>
      <c r="V1228" s="39" t="e">
        <f t="shared" si="68"/>
        <v>#N/A</v>
      </c>
      <c r="W1228" s="39" t="e">
        <f>IF(IF(AND(E1228="",F1228=""),INDEX(Mal!I$9:I$431,(COUNT($H$108:$H1228)-COUNTIF($V$108:$V1228,"")),0),"")="","",IF(AND(E1228="",F1228=""),INDEX(Mal!I$9:I$431,(COUNT($H$108:$H1228)-COUNTIF($V$108:$V1228,"")),0),""))</f>
        <v>#N/A</v>
      </c>
      <c r="X1228" s="39" t="e">
        <f>IF($E1228="",IF(INDEX(Mal!J$9:J$431,COUNTIF($E$108:$F1227,"")-COUNT($H$108:$H1227)+1,0)=X1227,"",INDEX(Mal!J$9:J$431,COUNTIF($E$108:$F1227,"")-COUNT($H$108:$H1227)+1,0)),"")</f>
        <v>#N/A</v>
      </c>
      <c r="Y1228" s="39" t="e">
        <f>IF(AND(Y1227="",$H1228=$H1227),"",IF(VLOOKUP($H1228,Mal!$A$9:$T$431,20,0)='Sales Orders'!Y1227,"",VLOOKUP($H1228,Mal!$A$9:$T$431,20,0)))</f>
        <v>#N/A</v>
      </c>
      <c r="Z1228" s="39" t="e">
        <f t="shared" si="69"/>
        <v>#N/A</v>
      </c>
    </row>
    <row r="1229" spans="1:26">
      <c r="A1229" t="str">
        <f>IFERROR(IF(VLOOKUP(H1229,Mal!$A$9:$A$431,1,0),"","END"),"END")</f>
        <v>END</v>
      </c>
      <c r="B1229" s="39" t="e">
        <f>IF($E1229="",IF(INDEX(Mal!$D$9:$D$431,COUNTIF($E$108:$F1228,"")-COUNT($H$108:$H1228)+1,0)=B1228,"",INDEX(Mal!$D$9:$D$431,COUNTIF($E$108:$F1228,"")-COUNT($H$108:$H1228)+1,0)),"")</f>
        <v>#N/A</v>
      </c>
      <c r="C1229" s="39" t="e">
        <f t="shared" si="70"/>
        <v>#N/A</v>
      </c>
      <c r="D1229" s="39" t="e">
        <f>IF($E1229="",IF(INDEX(Mal!$F$9:$F$431,COUNTIF($E$108:$F1228,"")-COUNT($H$108:$H1228)+1,0)=D1228,"",INDEX(Mal!$F$9:$F$431,COUNTIF($E$108:$F1228,"")-COUNT($H$108:$H1228)+1,0)),"")</f>
        <v>#N/A</v>
      </c>
      <c r="E1229" s="39" t="e">
        <f>IF(AND(E1228="",$H1229=$H1228),"",IF(VLOOKUP(H1229,Mal!$A$9:$B$431,2,0)='Sales Orders'!E1228,"",VLOOKUP($H1229,Mal!$A$9:$B$431,2,0)))</f>
        <v>#N/A</v>
      </c>
      <c r="F1229" s="39" t="e">
        <f>IF($E1229="",IF(INDEX(Mal!$C$9:$C$431,COUNTIF($E$108:$F1228,"")-COUNT($H$108:$H1228)+1,0)=F1228,"",INDEX(Mal!$C$9:$C$431,COUNTIF($E$108:$F1228,"")-COUNT($H$108:$H1228)+1,0)),"")</f>
        <v>#N/A</v>
      </c>
      <c r="G1229" s="39" t="e">
        <f t="shared" si="71"/>
        <v>#N/A</v>
      </c>
      <c r="H1229" s="39">
        <f>IF(COUNTIF(Mal!$A$9:$A$431,'Sales Orders'!H1228)+COUNTIFS(Mal!$A$9:$A$431,H1228,Mal!$B$9:$B$431,"&lt;&gt;")+COUNTIFS(Mal!$A$9:$A$431,H1228,Mal!$C$9:$C$431,"&lt;&gt;")=COUNTIF('Sales Orders'!$H$108:H1228,'Sales Orders'!H1228),'Sales Orders'!H1228+1,'Sales Orders'!H1228)</f>
        <v>2</v>
      </c>
      <c r="I1229" s="39" t="e">
        <f>IF(E1229="","",IF(Mal!$C$5="","",Mal!$C$5))</f>
        <v>#N/A</v>
      </c>
      <c r="J1229" s="39" t="e">
        <f>IF(AND(J1228="",$H1229=$H1228),"",IF(VLOOKUP($H1229,Mal!$A$9:$H$431,7,0)='Sales Orders'!J1228,"",VLOOKUP($H1229,Mal!$A$9:$H$431,7,0)))</f>
        <v>#N/A</v>
      </c>
      <c r="K1229" s="39" t="e">
        <f>IF(AND(K1228="",$H1229=$H1228),"",IF(VLOOKUP($H1229,Mal!$A$9:$H$431,8,0)='Sales Orders'!K1228,"",VLOOKUP($H1229,Mal!$A$9:$H$431,8,0)))</f>
        <v>#N/A</v>
      </c>
      <c r="L1229" s="39" t="e">
        <f>IF(E1229="","",IF(Mal!$C$6="","",Mal!$C$6))</f>
        <v>#N/A</v>
      </c>
      <c r="M1229" s="39" t="e">
        <f>IF($E1229="",IF(INDEX(Mal!K$9:K$431,COUNTIF($E$108:$F1228,"")-COUNT($H$108:$H1228)+1,0)=M1228,"",INDEX(Mal!K$9:K$431,COUNTIF($E$108:$F1228,"")-COUNT($H$108:$H1228)+1,0)),"")</f>
        <v>#N/A</v>
      </c>
      <c r="N1229" s="39" t="e">
        <f>IF($E1229="",IF(INDEX(Mal!L$9:L$431,COUNTIF($E$108:$F1228,"")-COUNT($H$108:$H1228)+1,0)=N1228,"",INDEX(Mal!L$9:L$431,COUNTIF($E$108:$F1228,"")-COUNT($H$108:$H1228)+1,0)),"")</f>
        <v>#N/A</v>
      </c>
      <c r="O1229" s="39" t="e">
        <f>IF($E1229="",IF(INDEX(Mal!M$9:M$431,COUNTIF($E$108:$F1228,"")-COUNT($H$108:$H1228)+1,0)=O1228,"",INDEX(Mal!M$9:M$431,COUNTIF($E$108:$F1228,"")-COUNT($H$108:$H1228)+1,0)),"")</f>
        <v>#N/A</v>
      </c>
      <c r="P1229" s="39" t="e">
        <f>IF($E1229="",IF(INDEX(Mal!N$9:N$431,COUNTIF($E$108:$F1228,"")-COUNT($H$108:$H1228)+1,0)=P1228,"",INDEX(Mal!N$9:N$431,COUNTIF($E$108:$F1228,"")-COUNT($H$108:$H1228)+1,0)),"")</f>
        <v>#N/A</v>
      </c>
      <c r="Q1229" s="39" t="e">
        <f>IF($E1229="",IF(INDEX(Mal!O$9:O$431,COUNTIF($E$108:$F1228,"")-COUNT($H$108:$H1228)+1,0)=Q1228,"",INDEX(Mal!O$9:O$431,COUNTIF($E$108:$F1228,"")-COUNT($H$108:$H1228)+1,0)),"")</f>
        <v>#N/A</v>
      </c>
      <c r="R1229" s="39" t="e">
        <f>IF($E1229="",IF(INDEX(Mal!P$9:P$431,COUNTIF($E$108:$F1228,"")-COUNT($H$108:$H1228)+1,0)=R1228,"",INDEX(Mal!P$9:P$431,COUNTIF($E$108:$F1228,"")-COUNT($H$108:$H1228)+1,0)),"")</f>
        <v>#N/A</v>
      </c>
      <c r="S1229" s="39" t="e">
        <f>IF($E1229="",IF(INDEX(Mal!Q$9:Q$431,COUNTIF($E$108:$F1228,"")-COUNT($H$108:$H1228)+1,0)=S1228,"",INDEX(Mal!Q$9:Q$431,COUNTIF($E$108:$F1228,"")-COUNT($H$108:$H1228)+1,0)),"")</f>
        <v>#N/A</v>
      </c>
      <c r="T1229" s="39" t="e">
        <f>IF($E1229="",IF(INDEX(Mal!R$9:R$431,COUNTIF($E$108:$F1228,"")-COUNT($H$108:$H1228)+1,0)=T1228,"",INDEX(Mal!R$9:R$431,COUNTIF($E$108:$F1228,"")-COUNT($H$108:$H1228)+1,0)),"")</f>
        <v>#N/A</v>
      </c>
      <c r="U1229" s="39" t="e">
        <f>IF($E1229="",IF(INDEX(Mal!S$9:S$431,COUNTIF($E$108:$F1228,"")-COUNT($H$108:$H1228)+1,0)=U1228,"",INDEX(Mal!S$9:S$431,COUNTIF($E$108:$F1228,"")-COUNT($H$108:$H1228)+1,0)),"")</f>
        <v>#N/A</v>
      </c>
      <c r="V1229" s="39" t="e">
        <f t="shared" si="68"/>
        <v>#N/A</v>
      </c>
      <c r="W1229" s="39" t="e">
        <f>IF(IF(AND(E1229="",F1229=""),INDEX(Mal!I$9:I$431,(COUNT($H$108:$H1229)-COUNTIF($V$108:$V1229,"")),0),"")="","",IF(AND(E1229="",F1229=""),INDEX(Mal!I$9:I$431,(COUNT($H$108:$H1229)-COUNTIF($V$108:$V1229,"")),0),""))</f>
        <v>#N/A</v>
      </c>
      <c r="X1229" s="39" t="e">
        <f>IF($E1229="",IF(INDEX(Mal!J$9:J$431,COUNTIF($E$108:$F1228,"")-COUNT($H$108:$H1228)+1,0)=X1228,"",INDEX(Mal!J$9:J$431,COUNTIF($E$108:$F1228,"")-COUNT($H$108:$H1228)+1,0)),"")</f>
        <v>#N/A</v>
      </c>
      <c r="Y1229" s="39" t="e">
        <f>IF(AND(Y1228="",$H1229=$H1228),"",IF(VLOOKUP($H1229,Mal!$A$9:$T$431,20,0)='Sales Orders'!Y1228,"",VLOOKUP($H1229,Mal!$A$9:$T$431,20,0)))</f>
        <v>#N/A</v>
      </c>
      <c r="Z1229" s="39" t="e">
        <f t="shared" si="69"/>
        <v>#N/A</v>
      </c>
    </row>
    <row r="1230" spans="1:26">
      <c r="A1230" t="str">
        <f>IFERROR(IF(VLOOKUP(H1230,Mal!$A$9:$A$431,1,0),"","END"),"END")</f>
        <v>END</v>
      </c>
      <c r="B1230" s="39" t="e">
        <f>IF($E1230="",IF(INDEX(Mal!$D$9:$D$431,COUNTIF($E$108:$F1229,"")-COUNT($H$108:$H1229)+1,0)=B1229,"",INDEX(Mal!$D$9:$D$431,COUNTIF($E$108:$F1229,"")-COUNT($H$108:$H1229)+1,0)),"")</f>
        <v>#N/A</v>
      </c>
      <c r="C1230" s="39" t="e">
        <f t="shared" si="70"/>
        <v>#N/A</v>
      </c>
      <c r="D1230" s="39" t="e">
        <f>IF($E1230="",IF(INDEX(Mal!$F$9:$F$431,COUNTIF($E$108:$F1229,"")-COUNT($H$108:$H1229)+1,0)=D1229,"",INDEX(Mal!$F$9:$F$431,COUNTIF($E$108:$F1229,"")-COUNT($H$108:$H1229)+1,0)),"")</f>
        <v>#N/A</v>
      </c>
      <c r="E1230" s="39" t="e">
        <f>IF(AND(E1229="",$H1230=$H1229),"",IF(VLOOKUP(H1230,Mal!$A$9:$B$431,2,0)='Sales Orders'!E1229,"",VLOOKUP($H1230,Mal!$A$9:$B$431,2,0)))</f>
        <v>#N/A</v>
      </c>
      <c r="F1230" s="39" t="e">
        <f>IF($E1230="",IF(INDEX(Mal!$C$9:$C$431,COUNTIF($E$108:$F1229,"")-COUNT($H$108:$H1229)+1,0)=F1229,"",INDEX(Mal!$C$9:$C$431,COUNTIF($E$108:$F1229,"")-COUNT($H$108:$H1229)+1,0)),"")</f>
        <v>#N/A</v>
      </c>
      <c r="G1230" s="39" t="e">
        <f t="shared" si="71"/>
        <v>#N/A</v>
      </c>
      <c r="H1230" s="39">
        <f>IF(COUNTIF(Mal!$A$9:$A$431,'Sales Orders'!H1229)+COUNTIFS(Mal!$A$9:$A$431,H1229,Mal!$B$9:$B$431,"&lt;&gt;")+COUNTIFS(Mal!$A$9:$A$431,H1229,Mal!$C$9:$C$431,"&lt;&gt;")=COUNTIF('Sales Orders'!$H$108:H1229,'Sales Orders'!H1229),'Sales Orders'!H1229+1,'Sales Orders'!H1229)</f>
        <v>2</v>
      </c>
      <c r="I1230" s="39" t="e">
        <f>IF(E1230="","",IF(Mal!$C$5="","",Mal!$C$5))</f>
        <v>#N/A</v>
      </c>
      <c r="J1230" s="39" t="e">
        <f>IF(AND(J1229="",$H1230=$H1229),"",IF(VLOOKUP($H1230,Mal!$A$9:$H$431,7,0)='Sales Orders'!J1229,"",VLOOKUP($H1230,Mal!$A$9:$H$431,7,0)))</f>
        <v>#N/A</v>
      </c>
      <c r="K1230" s="39" t="e">
        <f>IF(AND(K1229="",$H1230=$H1229),"",IF(VLOOKUP($H1230,Mal!$A$9:$H$431,8,0)='Sales Orders'!K1229,"",VLOOKUP($H1230,Mal!$A$9:$H$431,8,0)))</f>
        <v>#N/A</v>
      </c>
      <c r="L1230" s="39" t="e">
        <f>IF(E1230="","",IF(Mal!$C$6="","",Mal!$C$6))</f>
        <v>#N/A</v>
      </c>
      <c r="M1230" s="39" t="e">
        <f>IF($E1230="",IF(INDEX(Mal!K$9:K$431,COUNTIF($E$108:$F1229,"")-COUNT($H$108:$H1229)+1,0)=M1229,"",INDEX(Mal!K$9:K$431,COUNTIF($E$108:$F1229,"")-COUNT($H$108:$H1229)+1,0)),"")</f>
        <v>#N/A</v>
      </c>
      <c r="N1230" s="39" t="e">
        <f>IF($E1230="",IF(INDEX(Mal!L$9:L$431,COUNTIF($E$108:$F1229,"")-COUNT($H$108:$H1229)+1,0)=N1229,"",INDEX(Mal!L$9:L$431,COUNTIF($E$108:$F1229,"")-COUNT($H$108:$H1229)+1,0)),"")</f>
        <v>#N/A</v>
      </c>
      <c r="O1230" s="39" t="e">
        <f>IF($E1230="",IF(INDEX(Mal!M$9:M$431,COUNTIF($E$108:$F1229,"")-COUNT($H$108:$H1229)+1,0)=O1229,"",INDEX(Mal!M$9:M$431,COUNTIF($E$108:$F1229,"")-COUNT($H$108:$H1229)+1,0)),"")</f>
        <v>#N/A</v>
      </c>
      <c r="P1230" s="39" t="e">
        <f>IF($E1230="",IF(INDEX(Mal!N$9:N$431,COUNTIF($E$108:$F1229,"")-COUNT($H$108:$H1229)+1,0)=P1229,"",INDEX(Mal!N$9:N$431,COUNTIF($E$108:$F1229,"")-COUNT($H$108:$H1229)+1,0)),"")</f>
        <v>#N/A</v>
      </c>
      <c r="Q1230" s="39" t="e">
        <f>IF($E1230="",IF(INDEX(Mal!O$9:O$431,COUNTIF($E$108:$F1229,"")-COUNT($H$108:$H1229)+1,0)=Q1229,"",INDEX(Mal!O$9:O$431,COUNTIF($E$108:$F1229,"")-COUNT($H$108:$H1229)+1,0)),"")</f>
        <v>#N/A</v>
      </c>
      <c r="R1230" s="39" t="e">
        <f>IF($E1230="",IF(INDEX(Mal!P$9:P$431,COUNTIF($E$108:$F1229,"")-COUNT($H$108:$H1229)+1,0)=R1229,"",INDEX(Mal!P$9:P$431,COUNTIF($E$108:$F1229,"")-COUNT($H$108:$H1229)+1,0)),"")</f>
        <v>#N/A</v>
      </c>
      <c r="S1230" s="39" t="e">
        <f>IF($E1230="",IF(INDEX(Mal!Q$9:Q$431,COUNTIF($E$108:$F1229,"")-COUNT($H$108:$H1229)+1,0)=S1229,"",INDEX(Mal!Q$9:Q$431,COUNTIF($E$108:$F1229,"")-COUNT($H$108:$H1229)+1,0)),"")</f>
        <v>#N/A</v>
      </c>
      <c r="T1230" s="39" t="e">
        <f>IF($E1230="",IF(INDEX(Mal!R$9:R$431,COUNTIF($E$108:$F1229,"")-COUNT($H$108:$H1229)+1,0)=T1229,"",INDEX(Mal!R$9:R$431,COUNTIF($E$108:$F1229,"")-COUNT($H$108:$H1229)+1,0)),"")</f>
        <v>#N/A</v>
      </c>
      <c r="U1230" s="39" t="e">
        <f>IF($E1230="",IF(INDEX(Mal!S$9:S$431,COUNTIF($E$108:$F1229,"")-COUNT($H$108:$H1229)+1,0)=U1229,"",INDEX(Mal!S$9:S$431,COUNTIF($E$108:$F1229,"")-COUNT($H$108:$H1229)+1,0)),"")</f>
        <v>#N/A</v>
      </c>
      <c r="V1230" s="39" t="e">
        <f t="shared" si="68"/>
        <v>#N/A</v>
      </c>
      <c r="W1230" s="39" t="e">
        <f>IF(IF(AND(E1230="",F1230=""),INDEX(Mal!I$9:I$431,(COUNT($H$108:$H1230)-COUNTIF($V$108:$V1230,"")),0),"")="","",IF(AND(E1230="",F1230=""),INDEX(Mal!I$9:I$431,(COUNT($H$108:$H1230)-COUNTIF($V$108:$V1230,"")),0),""))</f>
        <v>#N/A</v>
      </c>
      <c r="X1230" s="39" t="e">
        <f>IF($E1230="",IF(INDEX(Mal!J$9:J$431,COUNTIF($E$108:$F1229,"")-COUNT($H$108:$H1229)+1,0)=X1229,"",INDEX(Mal!J$9:J$431,COUNTIF($E$108:$F1229,"")-COUNT($H$108:$H1229)+1,0)),"")</f>
        <v>#N/A</v>
      </c>
      <c r="Y1230" s="39" t="e">
        <f>IF(AND(Y1229="",$H1230=$H1229),"",IF(VLOOKUP($H1230,Mal!$A$9:$T$431,20,0)='Sales Orders'!Y1229,"",VLOOKUP($H1230,Mal!$A$9:$T$431,20,0)))</f>
        <v>#N/A</v>
      </c>
      <c r="Z1230" s="39" t="e">
        <f t="shared" si="69"/>
        <v>#N/A</v>
      </c>
    </row>
    <row r="1231" spans="1:26">
      <c r="A1231" t="str">
        <f>IFERROR(IF(VLOOKUP(H1231,Mal!$A$9:$A$431,1,0),"","END"),"END")</f>
        <v>END</v>
      </c>
      <c r="B1231" s="39" t="e">
        <f>IF($E1231="",IF(INDEX(Mal!$D$9:$D$431,COUNTIF($E$108:$F1230,"")-COUNT($H$108:$H1230)+1,0)=B1230,"",INDEX(Mal!$D$9:$D$431,COUNTIF($E$108:$F1230,"")-COUNT($H$108:$H1230)+1,0)),"")</f>
        <v>#N/A</v>
      </c>
      <c r="C1231" s="39" t="e">
        <f t="shared" si="70"/>
        <v>#N/A</v>
      </c>
      <c r="D1231" s="39" t="e">
        <f>IF($E1231="",IF(INDEX(Mal!$F$9:$F$431,COUNTIF($E$108:$F1230,"")-COUNT($H$108:$H1230)+1,0)=D1230,"",INDEX(Mal!$F$9:$F$431,COUNTIF($E$108:$F1230,"")-COUNT($H$108:$H1230)+1,0)),"")</f>
        <v>#N/A</v>
      </c>
      <c r="E1231" s="39" t="e">
        <f>IF(AND(E1230="",$H1231=$H1230),"",IF(VLOOKUP(H1231,Mal!$A$9:$B$431,2,0)='Sales Orders'!E1230,"",VLOOKUP($H1231,Mal!$A$9:$B$431,2,0)))</f>
        <v>#N/A</v>
      </c>
      <c r="F1231" s="39" t="e">
        <f>IF($E1231="",IF(INDEX(Mal!$C$9:$C$431,COUNTIF($E$108:$F1230,"")-COUNT($H$108:$H1230)+1,0)=F1230,"",INDEX(Mal!$C$9:$C$431,COUNTIF($E$108:$F1230,"")-COUNT($H$108:$H1230)+1,0)),"")</f>
        <v>#N/A</v>
      </c>
      <c r="G1231" s="39" t="e">
        <f t="shared" si="71"/>
        <v>#N/A</v>
      </c>
      <c r="H1231" s="39">
        <f>IF(COUNTIF(Mal!$A$9:$A$431,'Sales Orders'!H1230)+COUNTIFS(Mal!$A$9:$A$431,H1230,Mal!$B$9:$B$431,"&lt;&gt;")+COUNTIFS(Mal!$A$9:$A$431,H1230,Mal!$C$9:$C$431,"&lt;&gt;")=COUNTIF('Sales Orders'!$H$108:H1230,'Sales Orders'!H1230),'Sales Orders'!H1230+1,'Sales Orders'!H1230)</f>
        <v>2</v>
      </c>
      <c r="I1231" s="39" t="e">
        <f>IF(E1231="","",IF(Mal!$C$5="","",Mal!$C$5))</f>
        <v>#N/A</v>
      </c>
      <c r="J1231" s="39" t="e">
        <f>IF(AND(J1230="",$H1231=$H1230),"",IF(VLOOKUP($H1231,Mal!$A$9:$H$431,7,0)='Sales Orders'!J1230,"",VLOOKUP($H1231,Mal!$A$9:$H$431,7,0)))</f>
        <v>#N/A</v>
      </c>
      <c r="K1231" s="39" t="e">
        <f>IF(AND(K1230="",$H1231=$H1230),"",IF(VLOOKUP($H1231,Mal!$A$9:$H$431,8,0)='Sales Orders'!K1230,"",VLOOKUP($H1231,Mal!$A$9:$H$431,8,0)))</f>
        <v>#N/A</v>
      </c>
      <c r="L1231" s="39" t="e">
        <f>IF(E1231="","",IF(Mal!$C$6="","",Mal!$C$6))</f>
        <v>#N/A</v>
      </c>
      <c r="M1231" s="39" t="e">
        <f>IF($E1231="",IF(INDEX(Mal!K$9:K$431,COUNTIF($E$108:$F1230,"")-COUNT($H$108:$H1230)+1,0)=M1230,"",INDEX(Mal!K$9:K$431,COUNTIF($E$108:$F1230,"")-COUNT($H$108:$H1230)+1,0)),"")</f>
        <v>#N/A</v>
      </c>
      <c r="N1231" s="39" t="e">
        <f>IF($E1231="",IF(INDEX(Mal!L$9:L$431,COUNTIF($E$108:$F1230,"")-COUNT($H$108:$H1230)+1,0)=N1230,"",INDEX(Mal!L$9:L$431,COUNTIF($E$108:$F1230,"")-COUNT($H$108:$H1230)+1,0)),"")</f>
        <v>#N/A</v>
      </c>
      <c r="O1231" s="39" t="e">
        <f>IF($E1231="",IF(INDEX(Mal!M$9:M$431,COUNTIF($E$108:$F1230,"")-COUNT($H$108:$H1230)+1,0)=O1230,"",INDEX(Mal!M$9:M$431,COUNTIF($E$108:$F1230,"")-COUNT($H$108:$H1230)+1,0)),"")</f>
        <v>#N/A</v>
      </c>
      <c r="P1231" s="39" t="e">
        <f>IF($E1231="",IF(INDEX(Mal!N$9:N$431,COUNTIF($E$108:$F1230,"")-COUNT($H$108:$H1230)+1,0)=P1230,"",INDEX(Mal!N$9:N$431,COUNTIF($E$108:$F1230,"")-COUNT($H$108:$H1230)+1,0)),"")</f>
        <v>#N/A</v>
      </c>
      <c r="Q1231" s="39" t="e">
        <f>IF($E1231="",IF(INDEX(Mal!O$9:O$431,COUNTIF($E$108:$F1230,"")-COUNT($H$108:$H1230)+1,0)=Q1230,"",INDEX(Mal!O$9:O$431,COUNTIF($E$108:$F1230,"")-COUNT($H$108:$H1230)+1,0)),"")</f>
        <v>#N/A</v>
      </c>
      <c r="R1231" s="39" t="e">
        <f>IF($E1231="",IF(INDEX(Mal!P$9:P$431,COUNTIF($E$108:$F1230,"")-COUNT($H$108:$H1230)+1,0)=R1230,"",INDEX(Mal!P$9:P$431,COUNTIF($E$108:$F1230,"")-COUNT($H$108:$H1230)+1,0)),"")</f>
        <v>#N/A</v>
      </c>
      <c r="S1231" s="39" t="e">
        <f>IF($E1231="",IF(INDEX(Mal!Q$9:Q$431,COUNTIF($E$108:$F1230,"")-COUNT($H$108:$H1230)+1,0)=S1230,"",INDEX(Mal!Q$9:Q$431,COUNTIF($E$108:$F1230,"")-COUNT($H$108:$H1230)+1,0)),"")</f>
        <v>#N/A</v>
      </c>
      <c r="T1231" s="39" t="e">
        <f>IF($E1231="",IF(INDEX(Mal!R$9:R$431,COUNTIF($E$108:$F1230,"")-COUNT($H$108:$H1230)+1,0)=T1230,"",INDEX(Mal!R$9:R$431,COUNTIF($E$108:$F1230,"")-COUNT($H$108:$H1230)+1,0)),"")</f>
        <v>#N/A</v>
      </c>
      <c r="U1231" s="39" t="e">
        <f>IF($E1231="",IF(INDEX(Mal!S$9:S$431,COUNTIF($E$108:$F1230,"")-COUNT($H$108:$H1230)+1,0)=U1230,"",INDEX(Mal!S$9:S$431,COUNTIF($E$108:$F1230,"")-COUNT($H$108:$H1230)+1,0)),"")</f>
        <v>#N/A</v>
      </c>
      <c r="V1231" s="39" t="e">
        <f t="shared" si="68"/>
        <v>#N/A</v>
      </c>
      <c r="W1231" s="39" t="e">
        <f>IF(IF(AND(E1231="",F1231=""),INDEX(Mal!I$9:I$431,(COUNT($H$108:$H1231)-COUNTIF($V$108:$V1231,"")),0),"")="","",IF(AND(E1231="",F1231=""),INDEX(Mal!I$9:I$431,(COUNT($H$108:$H1231)-COUNTIF($V$108:$V1231,"")),0),""))</f>
        <v>#N/A</v>
      </c>
      <c r="X1231" s="39" t="e">
        <f>IF($E1231="",IF(INDEX(Mal!J$9:J$431,COUNTIF($E$108:$F1230,"")-COUNT($H$108:$H1230)+1,0)=X1230,"",INDEX(Mal!J$9:J$431,COUNTIF($E$108:$F1230,"")-COUNT($H$108:$H1230)+1,0)),"")</f>
        <v>#N/A</v>
      </c>
      <c r="Y1231" s="39" t="e">
        <f>IF(AND(Y1230="",$H1231=$H1230),"",IF(VLOOKUP($H1231,Mal!$A$9:$T$431,20,0)='Sales Orders'!Y1230,"",VLOOKUP($H1231,Mal!$A$9:$T$431,20,0)))</f>
        <v>#N/A</v>
      </c>
      <c r="Z1231" s="39" t="e">
        <f t="shared" si="69"/>
        <v>#N/A</v>
      </c>
    </row>
    <row r="1232" spans="1:26">
      <c r="A1232" t="str">
        <f>IFERROR(IF(VLOOKUP(H1232,Mal!$A$9:$A$431,1,0),"","END"),"END")</f>
        <v>END</v>
      </c>
      <c r="B1232" s="39" t="e">
        <f>IF($E1232="",IF(INDEX(Mal!$D$9:$D$431,COUNTIF($E$108:$F1231,"")-COUNT($H$108:$H1231)+1,0)=B1231,"",INDEX(Mal!$D$9:$D$431,COUNTIF($E$108:$F1231,"")-COUNT($H$108:$H1231)+1,0)),"")</f>
        <v>#N/A</v>
      </c>
      <c r="C1232" s="39" t="e">
        <f t="shared" si="70"/>
        <v>#N/A</v>
      </c>
      <c r="D1232" s="39" t="e">
        <f>IF($E1232="",IF(INDEX(Mal!$F$9:$F$431,COUNTIF($E$108:$F1231,"")-COUNT($H$108:$H1231)+1,0)=D1231,"",INDEX(Mal!$F$9:$F$431,COUNTIF($E$108:$F1231,"")-COUNT($H$108:$H1231)+1,0)),"")</f>
        <v>#N/A</v>
      </c>
      <c r="E1232" s="39" t="e">
        <f>IF(AND(E1231="",$H1232=$H1231),"",IF(VLOOKUP(H1232,Mal!$A$9:$B$431,2,0)='Sales Orders'!E1231,"",VLOOKUP($H1232,Mal!$A$9:$B$431,2,0)))</f>
        <v>#N/A</v>
      </c>
      <c r="F1232" s="39" t="e">
        <f>IF($E1232="",IF(INDEX(Mal!$C$9:$C$431,COUNTIF($E$108:$F1231,"")-COUNT($H$108:$H1231)+1,0)=F1231,"",INDEX(Mal!$C$9:$C$431,COUNTIF($E$108:$F1231,"")-COUNT($H$108:$H1231)+1,0)),"")</f>
        <v>#N/A</v>
      </c>
      <c r="G1232" s="39" t="e">
        <f t="shared" si="71"/>
        <v>#N/A</v>
      </c>
      <c r="H1232" s="39">
        <f>IF(COUNTIF(Mal!$A$9:$A$431,'Sales Orders'!H1231)+COUNTIFS(Mal!$A$9:$A$431,H1231,Mal!$B$9:$B$431,"&lt;&gt;")+COUNTIFS(Mal!$A$9:$A$431,H1231,Mal!$C$9:$C$431,"&lt;&gt;")=COUNTIF('Sales Orders'!$H$108:H1231,'Sales Orders'!H1231),'Sales Orders'!H1231+1,'Sales Orders'!H1231)</f>
        <v>2</v>
      </c>
      <c r="I1232" s="39" t="e">
        <f>IF(E1232="","",IF(Mal!$C$5="","",Mal!$C$5))</f>
        <v>#N/A</v>
      </c>
      <c r="J1232" s="39" t="e">
        <f>IF(AND(J1231="",$H1232=$H1231),"",IF(VLOOKUP($H1232,Mal!$A$9:$H$431,7,0)='Sales Orders'!J1231,"",VLOOKUP($H1232,Mal!$A$9:$H$431,7,0)))</f>
        <v>#N/A</v>
      </c>
      <c r="K1232" s="39" t="e">
        <f>IF(AND(K1231="",$H1232=$H1231),"",IF(VLOOKUP($H1232,Mal!$A$9:$H$431,8,0)='Sales Orders'!K1231,"",VLOOKUP($H1232,Mal!$A$9:$H$431,8,0)))</f>
        <v>#N/A</v>
      </c>
      <c r="L1232" s="39" t="e">
        <f>IF(E1232="","",IF(Mal!$C$6="","",Mal!$C$6))</f>
        <v>#N/A</v>
      </c>
      <c r="M1232" s="39" t="e">
        <f>IF($E1232="",IF(INDEX(Mal!K$9:K$431,COUNTIF($E$108:$F1231,"")-COUNT($H$108:$H1231)+1,0)=M1231,"",INDEX(Mal!K$9:K$431,COUNTIF($E$108:$F1231,"")-COUNT($H$108:$H1231)+1,0)),"")</f>
        <v>#N/A</v>
      </c>
      <c r="N1232" s="39" t="e">
        <f>IF($E1232="",IF(INDEX(Mal!L$9:L$431,COUNTIF($E$108:$F1231,"")-COUNT($H$108:$H1231)+1,0)=N1231,"",INDEX(Mal!L$9:L$431,COUNTIF($E$108:$F1231,"")-COUNT($H$108:$H1231)+1,0)),"")</f>
        <v>#N/A</v>
      </c>
      <c r="O1232" s="39" t="e">
        <f>IF($E1232="",IF(INDEX(Mal!M$9:M$431,COUNTIF($E$108:$F1231,"")-COUNT($H$108:$H1231)+1,0)=O1231,"",INDEX(Mal!M$9:M$431,COUNTIF($E$108:$F1231,"")-COUNT($H$108:$H1231)+1,0)),"")</f>
        <v>#N/A</v>
      </c>
      <c r="P1232" s="39" t="e">
        <f>IF($E1232="",IF(INDEX(Mal!N$9:N$431,COUNTIF($E$108:$F1231,"")-COUNT($H$108:$H1231)+1,0)=P1231,"",INDEX(Mal!N$9:N$431,COUNTIF($E$108:$F1231,"")-COUNT($H$108:$H1231)+1,0)),"")</f>
        <v>#N/A</v>
      </c>
      <c r="Q1232" s="39" t="e">
        <f>IF($E1232="",IF(INDEX(Mal!O$9:O$431,COUNTIF($E$108:$F1231,"")-COUNT($H$108:$H1231)+1,0)=Q1231,"",INDEX(Mal!O$9:O$431,COUNTIF($E$108:$F1231,"")-COUNT($H$108:$H1231)+1,0)),"")</f>
        <v>#N/A</v>
      </c>
      <c r="R1232" s="39" t="e">
        <f>IF($E1232="",IF(INDEX(Mal!P$9:P$431,COUNTIF($E$108:$F1231,"")-COUNT($H$108:$H1231)+1,0)=R1231,"",INDEX(Mal!P$9:P$431,COUNTIF($E$108:$F1231,"")-COUNT($H$108:$H1231)+1,0)),"")</f>
        <v>#N/A</v>
      </c>
      <c r="S1232" s="39" t="e">
        <f>IF($E1232="",IF(INDEX(Mal!Q$9:Q$431,COUNTIF($E$108:$F1231,"")-COUNT($H$108:$H1231)+1,0)=S1231,"",INDEX(Mal!Q$9:Q$431,COUNTIF($E$108:$F1231,"")-COUNT($H$108:$H1231)+1,0)),"")</f>
        <v>#N/A</v>
      </c>
      <c r="T1232" s="39" t="e">
        <f>IF($E1232="",IF(INDEX(Mal!R$9:R$431,COUNTIF($E$108:$F1231,"")-COUNT($H$108:$H1231)+1,0)=T1231,"",INDEX(Mal!R$9:R$431,COUNTIF($E$108:$F1231,"")-COUNT($H$108:$H1231)+1,0)),"")</f>
        <v>#N/A</v>
      </c>
      <c r="U1232" s="39" t="e">
        <f>IF($E1232="",IF(INDEX(Mal!S$9:S$431,COUNTIF($E$108:$F1231,"")-COUNT($H$108:$H1231)+1,0)=U1231,"",INDEX(Mal!S$9:S$431,COUNTIF($E$108:$F1231,"")-COUNT($H$108:$H1231)+1,0)),"")</f>
        <v>#N/A</v>
      </c>
      <c r="V1232" s="39" t="e">
        <f t="shared" si="68"/>
        <v>#N/A</v>
      </c>
      <c r="W1232" s="39" t="e">
        <f>IF(IF(AND(E1232="",F1232=""),INDEX(Mal!I$9:I$431,(COUNT($H$108:$H1232)-COUNTIF($V$108:$V1232,"")),0),"")="","",IF(AND(E1232="",F1232=""),INDEX(Mal!I$9:I$431,(COUNT($H$108:$H1232)-COUNTIF($V$108:$V1232,"")),0),""))</f>
        <v>#N/A</v>
      </c>
      <c r="X1232" s="39" t="e">
        <f>IF($E1232="",IF(INDEX(Mal!J$9:J$431,COUNTIF($E$108:$F1231,"")-COUNT($H$108:$H1231)+1,0)=X1231,"",INDEX(Mal!J$9:J$431,COUNTIF($E$108:$F1231,"")-COUNT($H$108:$H1231)+1,0)),"")</f>
        <v>#N/A</v>
      </c>
      <c r="Y1232" s="39" t="e">
        <f>IF(AND(Y1231="",$H1232=$H1231),"",IF(VLOOKUP($H1232,Mal!$A$9:$T$431,20,0)='Sales Orders'!Y1231,"",VLOOKUP($H1232,Mal!$A$9:$T$431,20,0)))</f>
        <v>#N/A</v>
      </c>
      <c r="Z1232" s="39" t="e">
        <f t="shared" si="69"/>
        <v>#N/A</v>
      </c>
    </row>
    <row r="1233" spans="1:26">
      <c r="A1233" t="str">
        <f>IFERROR(IF(VLOOKUP(H1233,Mal!$A$9:$A$431,1,0),"","END"),"END")</f>
        <v>END</v>
      </c>
      <c r="B1233" s="39" t="e">
        <f>IF($E1233="",IF(INDEX(Mal!$D$9:$D$431,COUNTIF($E$108:$F1232,"")-COUNT($H$108:$H1232)+1,0)=B1232,"",INDEX(Mal!$D$9:$D$431,COUNTIF($E$108:$F1232,"")-COUNT($H$108:$H1232)+1,0)),"")</f>
        <v>#N/A</v>
      </c>
      <c r="C1233" s="39" t="e">
        <f t="shared" si="70"/>
        <v>#N/A</v>
      </c>
      <c r="D1233" s="39" t="e">
        <f>IF($E1233="",IF(INDEX(Mal!$F$9:$F$431,COUNTIF($E$108:$F1232,"")-COUNT($H$108:$H1232)+1,0)=D1232,"",INDEX(Mal!$F$9:$F$431,COUNTIF($E$108:$F1232,"")-COUNT($H$108:$H1232)+1,0)),"")</f>
        <v>#N/A</v>
      </c>
      <c r="E1233" s="39" t="e">
        <f>IF(AND(E1232="",$H1233=$H1232),"",IF(VLOOKUP(H1233,Mal!$A$9:$B$431,2,0)='Sales Orders'!E1232,"",VLOOKUP($H1233,Mal!$A$9:$B$431,2,0)))</f>
        <v>#N/A</v>
      </c>
      <c r="F1233" s="39" t="e">
        <f>IF($E1233="",IF(INDEX(Mal!$C$9:$C$431,COUNTIF($E$108:$F1232,"")-COUNT($H$108:$H1232)+1,0)=F1232,"",INDEX(Mal!$C$9:$C$431,COUNTIF($E$108:$F1232,"")-COUNT($H$108:$H1232)+1,0)),"")</f>
        <v>#N/A</v>
      </c>
      <c r="G1233" s="39" t="e">
        <f t="shared" si="71"/>
        <v>#N/A</v>
      </c>
      <c r="H1233" s="39">
        <f>IF(COUNTIF(Mal!$A$9:$A$431,'Sales Orders'!H1232)+COUNTIFS(Mal!$A$9:$A$431,H1232,Mal!$B$9:$B$431,"&lt;&gt;")+COUNTIFS(Mal!$A$9:$A$431,H1232,Mal!$C$9:$C$431,"&lt;&gt;")=COUNTIF('Sales Orders'!$H$108:H1232,'Sales Orders'!H1232),'Sales Orders'!H1232+1,'Sales Orders'!H1232)</f>
        <v>2</v>
      </c>
      <c r="I1233" s="39" t="e">
        <f>IF(E1233="","",IF(Mal!$C$5="","",Mal!$C$5))</f>
        <v>#N/A</v>
      </c>
      <c r="J1233" s="39" t="e">
        <f>IF(AND(J1232="",$H1233=$H1232),"",IF(VLOOKUP($H1233,Mal!$A$9:$H$431,7,0)='Sales Orders'!J1232,"",VLOOKUP($H1233,Mal!$A$9:$H$431,7,0)))</f>
        <v>#N/A</v>
      </c>
      <c r="K1233" s="39" t="e">
        <f>IF(AND(K1232="",$H1233=$H1232),"",IF(VLOOKUP($H1233,Mal!$A$9:$H$431,8,0)='Sales Orders'!K1232,"",VLOOKUP($H1233,Mal!$A$9:$H$431,8,0)))</f>
        <v>#N/A</v>
      </c>
      <c r="L1233" s="39" t="e">
        <f>IF(E1233="","",IF(Mal!$C$6="","",Mal!$C$6))</f>
        <v>#N/A</v>
      </c>
      <c r="M1233" s="39" t="e">
        <f>IF($E1233="",IF(INDEX(Mal!K$9:K$431,COUNTIF($E$108:$F1232,"")-COUNT($H$108:$H1232)+1,0)=M1232,"",INDEX(Mal!K$9:K$431,COUNTIF($E$108:$F1232,"")-COUNT($H$108:$H1232)+1,0)),"")</f>
        <v>#N/A</v>
      </c>
      <c r="N1233" s="39" t="e">
        <f>IF($E1233="",IF(INDEX(Mal!L$9:L$431,COUNTIF($E$108:$F1232,"")-COUNT($H$108:$H1232)+1,0)=N1232,"",INDEX(Mal!L$9:L$431,COUNTIF($E$108:$F1232,"")-COUNT($H$108:$H1232)+1,0)),"")</f>
        <v>#N/A</v>
      </c>
      <c r="O1233" s="39" t="e">
        <f>IF($E1233="",IF(INDEX(Mal!M$9:M$431,COUNTIF($E$108:$F1232,"")-COUNT($H$108:$H1232)+1,0)=O1232,"",INDEX(Mal!M$9:M$431,COUNTIF($E$108:$F1232,"")-COUNT($H$108:$H1232)+1,0)),"")</f>
        <v>#N/A</v>
      </c>
      <c r="P1233" s="39" t="e">
        <f>IF($E1233="",IF(INDEX(Mal!N$9:N$431,COUNTIF($E$108:$F1232,"")-COUNT($H$108:$H1232)+1,0)=P1232,"",INDEX(Mal!N$9:N$431,COUNTIF($E$108:$F1232,"")-COUNT($H$108:$H1232)+1,0)),"")</f>
        <v>#N/A</v>
      </c>
      <c r="Q1233" s="39" t="e">
        <f>IF($E1233="",IF(INDEX(Mal!O$9:O$431,COUNTIF($E$108:$F1232,"")-COUNT($H$108:$H1232)+1,0)=Q1232,"",INDEX(Mal!O$9:O$431,COUNTIF($E$108:$F1232,"")-COUNT($H$108:$H1232)+1,0)),"")</f>
        <v>#N/A</v>
      </c>
      <c r="R1233" s="39" t="e">
        <f>IF($E1233="",IF(INDEX(Mal!P$9:P$431,COUNTIF($E$108:$F1232,"")-COUNT($H$108:$H1232)+1,0)=R1232,"",INDEX(Mal!P$9:P$431,COUNTIF($E$108:$F1232,"")-COUNT($H$108:$H1232)+1,0)),"")</f>
        <v>#N/A</v>
      </c>
      <c r="S1233" s="39" t="e">
        <f>IF($E1233="",IF(INDEX(Mal!Q$9:Q$431,COUNTIF($E$108:$F1232,"")-COUNT($H$108:$H1232)+1,0)=S1232,"",INDEX(Mal!Q$9:Q$431,COUNTIF($E$108:$F1232,"")-COUNT($H$108:$H1232)+1,0)),"")</f>
        <v>#N/A</v>
      </c>
      <c r="T1233" s="39" t="e">
        <f>IF($E1233="",IF(INDEX(Mal!R$9:R$431,COUNTIF($E$108:$F1232,"")-COUNT($H$108:$H1232)+1,0)=T1232,"",INDEX(Mal!R$9:R$431,COUNTIF($E$108:$F1232,"")-COUNT($H$108:$H1232)+1,0)),"")</f>
        <v>#N/A</v>
      </c>
      <c r="U1233" s="39" t="e">
        <f>IF($E1233="",IF(INDEX(Mal!S$9:S$431,COUNTIF($E$108:$F1232,"")-COUNT($H$108:$H1232)+1,0)=U1232,"",INDEX(Mal!S$9:S$431,COUNTIF($E$108:$F1232,"")-COUNT($H$108:$H1232)+1,0)),"")</f>
        <v>#N/A</v>
      </c>
      <c r="V1233" s="39" t="e">
        <f t="shared" si="68"/>
        <v>#N/A</v>
      </c>
      <c r="W1233" s="39" t="e">
        <f>IF(IF(AND(E1233="",F1233=""),INDEX(Mal!I$9:I$431,(COUNT($H$108:$H1233)-COUNTIF($V$108:$V1233,"")),0),"")="","",IF(AND(E1233="",F1233=""),INDEX(Mal!I$9:I$431,(COUNT($H$108:$H1233)-COUNTIF($V$108:$V1233,"")),0),""))</f>
        <v>#N/A</v>
      </c>
      <c r="X1233" s="39" t="e">
        <f>IF($E1233="",IF(INDEX(Mal!J$9:J$431,COUNTIF($E$108:$F1232,"")-COUNT($H$108:$H1232)+1,0)=X1232,"",INDEX(Mal!J$9:J$431,COUNTIF($E$108:$F1232,"")-COUNT($H$108:$H1232)+1,0)),"")</f>
        <v>#N/A</v>
      </c>
      <c r="Y1233" s="39" t="e">
        <f>IF(AND(Y1232="",$H1233=$H1232),"",IF(VLOOKUP($H1233,Mal!$A$9:$T$431,20,0)='Sales Orders'!Y1232,"",VLOOKUP($H1233,Mal!$A$9:$T$431,20,0)))</f>
        <v>#N/A</v>
      </c>
      <c r="Z1233" s="39" t="e">
        <f t="shared" si="69"/>
        <v>#N/A</v>
      </c>
    </row>
    <row r="1234" spans="1:26">
      <c r="A1234" t="str">
        <f>IFERROR(IF(VLOOKUP(H1234,Mal!$A$9:$A$431,1,0),"","END"),"END")</f>
        <v>END</v>
      </c>
      <c r="B1234" s="39" t="e">
        <f>IF($E1234="",IF(INDEX(Mal!$D$9:$D$431,COUNTIF($E$108:$F1233,"")-COUNT($H$108:$H1233)+1,0)=B1233,"",INDEX(Mal!$D$9:$D$431,COUNTIF($E$108:$F1233,"")-COUNT($H$108:$H1233)+1,0)),"")</f>
        <v>#N/A</v>
      </c>
      <c r="C1234" s="39" t="e">
        <f t="shared" si="70"/>
        <v>#N/A</v>
      </c>
      <c r="D1234" s="39" t="e">
        <f>IF($E1234="",IF(INDEX(Mal!$F$9:$F$431,COUNTIF($E$108:$F1233,"")-COUNT($H$108:$H1233)+1,0)=D1233,"",INDEX(Mal!$F$9:$F$431,COUNTIF($E$108:$F1233,"")-COUNT($H$108:$H1233)+1,0)),"")</f>
        <v>#N/A</v>
      </c>
      <c r="E1234" s="39" t="e">
        <f>IF(AND(E1233="",$H1234=$H1233),"",IF(VLOOKUP(H1234,Mal!$A$9:$B$431,2,0)='Sales Orders'!E1233,"",VLOOKUP($H1234,Mal!$A$9:$B$431,2,0)))</f>
        <v>#N/A</v>
      </c>
      <c r="F1234" s="39" t="e">
        <f>IF($E1234="",IF(INDEX(Mal!$C$9:$C$431,COUNTIF($E$108:$F1233,"")-COUNT($H$108:$H1233)+1,0)=F1233,"",INDEX(Mal!$C$9:$C$431,COUNTIF($E$108:$F1233,"")-COUNT($H$108:$H1233)+1,0)),"")</f>
        <v>#N/A</v>
      </c>
      <c r="G1234" s="39" t="e">
        <f t="shared" si="71"/>
        <v>#N/A</v>
      </c>
      <c r="H1234" s="39">
        <f>IF(COUNTIF(Mal!$A$9:$A$431,'Sales Orders'!H1233)+COUNTIFS(Mal!$A$9:$A$431,H1233,Mal!$B$9:$B$431,"&lt;&gt;")+COUNTIFS(Mal!$A$9:$A$431,H1233,Mal!$C$9:$C$431,"&lt;&gt;")=COUNTIF('Sales Orders'!$H$108:H1233,'Sales Orders'!H1233),'Sales Orders'!H1233+1,'Sales Orders'!H1233)</f>
        <v>2</v>
      </c>
      <c r="I1234" s="39" t="e">
        <f>IF(E1234="","",IF(Mal!$C$5="","",Mal!$C$5))</f>
        <v>#N/A</v>
      </c>
      <c r="J1234" s="39" t="e">
        <f>IF(AND(J1233="",$H1234=$H1233),"",IF(VLOOKUP($H1234,Mal!$A$9:$H$431,7,0)='Sales Orders'!J1233,"",VLOOKUP($H1234,Mal!$A$9:$H$431,7,0)))</f>
        <v>#N/A</v>
      </c>
      <c r="K1234" s="39" t="e">
        <f>IF(AND(K1233="",$H1234=$H1233),"",IF(VLOOKUP($H1234,Mal!$A$9:$H$431,8,0)='Sales Orders'!K1233,"",VLOOKUP($H1234,Mal!$A$9:$H$431,8,0)))</f>
        <v>#N/A</v>
      </c>
      <c r="L1234" s="39" t="e">
        <f>IF(E1234="","",IF(Mal!$C$6="","",Mal!$C$6))</f>
        <v>#N/A</v>
      </c>
      <c r="M1234" s="39" t="e">
        <f>IF($E1234="",IF(INDEX(Mal!K$9:K$431,COUNTIF($E$108:$F1233,"")-COUNT($H$108:$H1233)+1,0)=M1233,"",INDEX(Mal!K$9:K$431,COUNTIF($E$108:$F1233,"")-COUNT($H$108:$H1233)+1,0)),"")</f>
        <v>#N/A</v>
      </c>
      <c r="N1234" s="39" t="e">
        <f>IF($E1234="",IF(INDEX(Mal!L$9:L$431,COUNTIF($E$108:$F1233,"")-COUNT($H$108:$H1233)+1,0)=N1233,"",INDEX(Mal!L$9:L$431,COUNTIF($E$108:$F1233,"")-COUNT($H$108:$H1233)+1,0)),"")</f>
        <v>#N/A</v>
      </c>
      <c r="O1234" s="39" t="e">
        <f>IF($E1234="",IF(INDEX(Mal!M$9:M$431,COUNTIF($E$108:$F1233,"")-COUNT($H$108:$H1233)+1,0)=O1233,"",INDEX(Mal!M$9:M$431,COUNTIF($E$108:$F1233,"")-COUNT($H$108:$H1233)+1,0)),"")</f>
        <v>#N/A</v>
      </c>
      <c r="P1234" s="39" t="e">
        <f>IF($E1234="",IF(INDEX(Mal!N$9:N$431,COUNTIF($E$108:$F1233,"")-COUNT($H$108:$H1233)+1,0)=P1233,"",INDEX(Mal!N$9:N$431,COUNTIF($E$108:$F1233,"")-COUNT($H$108:$H1233)+1,0)),"")</f>
        <v>#N/A</v>
      </c>
      <c r="Q1234" s="39" t="e">
        <f>IF($E1234="",IF(INDEX(Mal!O$9:O$431,COUNTIF($E$108:$F1233,"")-COUNT($H$108:$H1233)+1,0)=Q1233,"",INDEX(Mal!O$9:O$431,COUNTIF($E$108:$F1233,"")-COUNT($H$108:$H1233)+1,0)),"")</f>
        <v>#N/A</v>
      </c>
      <c r="R1234" s="39" t="e">
        <f>IF($E1234="",IF(INDEX(Mal!P$9:P$431,COUNTIF($E$108:$F1233,"")-COUNT($H$108:$H1233)+1,0)=R1233,"",INDEX(Mal!P$9:P$431,COUNTIF($E$108:$F1233,"")-COUNT($H$108:$H1233)+1,0)),"")</f>
        <v>#N/A</v>
      </c>
      <c r="S1234" s="39" t="e">
        <f>IF($E1234="",IF(INDEX(Mal!Q$9:Q$431,COUNTIF($E$108:$F1233,"")-COUNT($H$108:$H1233)+1,0)=S1233,"",INDEX(Mal!Q$9:Q$431,COUNTIF($E$108:$F1233,"")-COUNT($H$108:$H1233)+1,0)),"")</f>
        <v>#N/A</v>
      </c>
      <c r="T1234" s="39" t="e">
        <f>IF($E1234="",IF(INDEX(Mal!R$9:R$431,COUNTIF($E$108:$F1233,"")-COUNT($H$108:$H1233)+1,0)=T1233,"",INDEX(Mal!R$9:R$431,COUNTIF($E$108:$F1233,"")-COUNT($H$108:$H1233)+1,0)),"")</f>
        <v>#N/A</v>
      </c>
      <c r="U1234" s="39" t="e">
        <f>IF($E1234="",IF(INDEX(Mal!S$9:S$431,COUNTIF($E$108:$F1233,"")-COUNT($H$108:$H1233)+1,0)=U1233,"",INDEX(Mal!S$9:S$431,COUNTIF($E$108:$F1233,"")-COUNT($H$108:$H1233)+1,0)),"")</f>
        <v>#N/A</v>
      </c>
      <c r="V1234" s="39" t="e">
        <f t="shared" si="68"/>
        <v>#N/A</v>
      </c>
      <c r="W1234" s="39" t="e">
        <f>IF(IF(AND(E1234="",F1234=""),INDEX(Mal!I$9:I$431,(COUNT($H$108:$H1234)-COUNTIF($V$108:$V1234,"")),0),"")="","",IF(AND(E1234="",F1234=""),INDEX(Mal!I$9:I$431,(COUNT($H$108:$H1234)-COUNTIF($V$108:$V1234,"")),0),""))</f>
        <v>#N/A</v>
      </c>
      <c r="X1234" s="39" t="e">
        <f>IF($E1234="",IF(INDEX(Mal!J$9:J$431,COUNTIF($E$108:$F1233,"")-COUNT($H$108:$H1233)+1,0)=X1233,"",INDEX(Mal!J$9:J$431,COUNTIF($E$108:$F1233,"")-COUNT($H$108:$H1233)+1,0)),"")</f>
        <v>#N/A</v>
      </c>
      <c r="Y1234" s="39" t="e">
        <f>IF(AND(Y1233="",$H1234=$H1233),"",IF(VLOOKUP($H1234,Mal!$A$9:$T$431,20,0)='Sales Orders'!Y1233,"",VLOOKUP($H1234,Mal!$A$9:$T$431,20,0)))</f>
        <v>#N/A</v>
      </c>
      <c r="Z1234" s="39" t="e">
        <f t="shared" si="69"/>
        <v>#N/A</v>
      </c>
    </row>
    <row r="1235" spans="1:26">
      <c r="A1235" t="str">
        <f>IFERROR(IF(VLOOKUP(H1235,Mal!$A$9:$A$431,1,0),"","END"),"END")</f>
        <v>END</v>
      </c>
      <c r="B1235" s="39" t="e">
        <f>IF($E1235="",IF(INDEX(Mal!$D$9:$D$431,COUNTIF($E$108:$F1234,"")-COUNT($H$108:$H1234)+1,0)=B1234,"",INDEX(Mal!$D$9:$D$431,COUNTIF($E$108:$F1234,"")-COUNT($H$108:$H1234)+1,0)),"")</f>
        <v>#N/A</v>
      </c>
      <c r="C1235" s="39" t="e">
        <f t="shared" si="70"/>
        <v>#N/A</v>
      </c>
      <c r="D1235" s="39" t="e">
        <f>IF($E1235="",IF(INDEX(Mal!$F$9:$F$431,COUNTIF($E$108:$F1234,"")-COUNT($H$108:$H1234)+1,0)=D1234,"",INDEX(Mal!$F$9:$F$431,COUNTIF($E$108:$F1234,"")-COUNT($H$108:$H1234)+1,0)),"")</f>
        <v>#N/A</v>
      </c>
      <c r="E1235" s="39" t="e">
        <f>IF(AND(E1234="",$H1235=$H1234),"",IF(VLOOKUP(H1235,Mal!$A$9:$B$431,2,0)='Sales Orders'!E1234,"",VLOOKUP($H1235,Mal!$A$9:$B$431,2,0)))</f>
        <v>#N/A</v>
      </c>
      <c r="F1235" s="39" t="e">
        <f>IF($E1235="",IF(INDEX(Mal!$C$9:$C$431,COUNTIF($E$108:$F1234,"")-COUNT($H$108:$H1234)+1,0)=F1234,"",INDEX(Mal!$C$9:$C$431,COUNTIF($E$108:$F1234,"")-COUNT($H$108:$H1234)+1,0)),"")</f>
        <v>#N/A</v>
      </c>
      <c r="G1235" s="39" t="e">
        <f t="shared" si="71"/>
        <v>#N/A</v>
      </c>
      <c r="H1235" s="39">
        <f>IF(COUNTIF(Mal!$A$9:$A$431,'Sales Orders'!H1234)+COUNTIFS(Mal!$A$9:$A$431,H1234,Mal!$B$9:$B$431,"&lt;&gt;")+COUNTIFS(Mal!$A$9:$A$431,H1234,Mal!$C$9:$C$431,"&lt;&gt;")=COUNTIF('Sales Orders'!$H$108:H1234,'Sales Orders'!H1234),'Sales Orders'!H1234+1,'Sales Orders'!H1234)</f>
        <v>2</v>
      </c>
      <c r="I1235" s="39" t="e">
        <f>IF(E1235="","",IF(Mal!$C$5="","",Mal!$C$5))</f>
        <v>#N/A</v>
      </c>
      <c r="J1235" s="39" t="e">
        <f>IF(AND(J1234="",$H1235=$H1234),"",IF(VLOOKUP($H1235,Mal!$A$9:$H$431,7,0)='Sales Orders'!J1234,"",VLOOKUP($H1235,Mal!$A$9:$H$431,7,0)))</f>
        <v>#N/A</v>
      </c>
      <c r="K1235" s="39" t="e">
        <f>IF(AND(K1234="",$H1235=$H1234),"",IF(VLOOKUP($H1235,Mal!$A$9:$H$431,8,0)='Sales Orders'!K1234,"",VLOOKUP($H1235,Mal!$A$9:$H$431,8,0)))</f>
        <v>#N/A</v>
      </c>
      <c r="L1235" s="39" t="e">
        <f>IF(E1235="","",IF(Mal!$C$6="","",Mal!$C$6))</f>
        <v>#N/A</v>
      </c>
      <c r="M1235" s="39" t="e">
        <f>IF($E1235="",IF(INDEX(Mal!K$9:K$431,COUNTIF($E$108:$F1234,"")-COUNT($H$108:$H1234)+1,0)=M1234,"",INDEX(Mal!K$9:K$431,COUNTIF($E$108:$F1234,"")-COUNT($H$108:$H1234)+1,0)),"")</f>
        <v>#N/A</v>
      </c>
      <c r="N1235" s="39" t="e">
        <f>IF($E1235="",IF(INDEX(Mal!L$9:L$431,COUNTIF($E$108:$F1234,"")-COUNT($H$108:$H1234)+1,0)=N1234,"",INDEX(Mal!L$9:L$431,COUNTIF($E$108:$F1234,"")-COUNT($H$108:$H1234)+1,0)),"")</f>
        <v>#N/A</v>
      </c>
      <c r="O1235" s="39" t="e">
        <f>IF($E1235="",IF(INDEX(Mal!M$9:M$431,COUNTIF($E$108:$F1234,"")-COUNT($H$108:$H1234)+1,0)=O1234,"",INDEX(Mal!M$9:M$431,COUNTIF($E$108:$F1234,"")-COUNT($H$108:$H1234)+1,0)),"")</f>
        <v>#N/A</v>
      </c>
      <c r="P1235" s="39" t="e">
        <f>IF($E1235="",IF(INDEX(Mal!N$9:N$431,COUNTIF($E$108:$F1234,"")-COUNT($H$108:$H1234)+1,0)=P1234,"",INDEX(Mal!N$9:N$431,COUNTIF($E$108:$F1234,"")-COUNT($H$108:$H1234)+1,0)),"")</f>
        <v>#N/A</v>
      </c>
      <c r="Q1235" s="39" t="e">
        <f>IF($E1235="",IF(INDEX(Mal!O$9:O$431,COUNTIF($E$108:$F1234,"")-COUNT($H$108:$H1234)+1,0)=Q1234,"",INDEX(Mal!O$9:O$431,COUNTIF($E$108:$F1234,"")-COUNT($H$108:$H1234)+1,0)),"")</f>
        <v>#N/A</v>
      </c>
      <c r="R1235" s="39" t="e">
        <f>IF($E1235="",IF(INDEX(Mal!P$9:P$431,COUNTIF($E$108:$F1234,"")-COUNT($H$108:$H1234)+1,0)=R1234,"",INDEX(Mal!P$9:P$431,COUNTIF($E$108:$F1234,"")-COUNT($H$108:$H1234)+1,0)),"")</f>
        <v>#N/A</v>
      </c>
      <c r="S1235" s="39" t="e">
        <f>IF($E1235="",IF(INDEX(Mal!Q$9:Q$431,COUNTIF($E$108:$F1234,"")-COUNT($H$108:$H1234)+1,0)=S1234,"",INDEX(Mal!Q$9:Q$431,COUNTIF($E$108:$F1234,"")-COUNT($H$108:$H1234)+1,0)),"")</f>
        <v>#N/A</v>
      </c>
      <c r="T1235" s="39" t="e">
        <f>IF($E1235="",IF(INDEX(Mal!R$9:R$431,COUNTIF($E$108:$F1234,"")-COUNT($H$108:$H1234)+1,0)=T1234,"",INDEX(Mal!R$9:R$431,COUNTIF($E$108:$F1234,"")-COUNT($H$108:$H1234)+1,0)),"")</f>
        <v>#N/A</v>
      </c>
      <c r="U1235" s="39" t="e">
        <f>IF($E1235="",IF(INDEX(Mal!S$9:S$431,COUNTIF($E$108:$F1234,"")-COUNT($H$108:$H1234)+1,0)=U1234,"",INDEX(Mal!S$9:S$431,COUNTIF($E$108:$F1234,"")-COUNT($H$108:$H1234)+1,0)),"")</f>
        <v>#N/A</v>
      </c>
      <c r="V1235" s="39" t="e">
        <f t="shared" si="68"/>
        <v>#N/A</v>
      </c>
      <c r="W1235" s="39" t="e">
        <f>IF(IF(AND(E1235="",F1235=""),INDEX(Mal!I$9:I$431,(COUNT($H$108:$H1235)-COUNTIF($V$108:$V1235,"")),0),"")="","",IF(AND(E1235="",F1235=""),INDEX(Mal!I$9:I$431,(COUNT($H$108:$H1235)-COUNTIF($V$108:$V1235,"")),0),""))</f>
        <v>#N/A</v>
      </c>
      <c r="X1235" s="39" t="e">
        <f>IF($E1235="",IF(INDEX(Mal!J$9:J$431,COUNTIF($E$108:$F1234,"")-COUNT($H$108:$H1234)+1,0)=X1234,"",INDEX(Mal!J$9:J$431,COUNTIF($E$108:$F1234,"")-COUNT($H$108:$H1234)+1,0)),"")</f>
        <v>#N/A</v>
      </c>
      <c r="Y1235" s="39" t="e">
        <f>IF(AND(Y1234="",$H1235=$H1234),"",IF(VLOOKUP($H1235,Mal!$A$9:$T$431,20,0)='Sales Orders'!Y1234,"",VLOOKUP($H1235,Mal!$A$9:$T$431,20,0)))</f>
        <v>#N/A</v>
      </c>
      <c r="Z1235" s="39" t="e">
        <f t="shared" si="69"/>
        <v>#N/A</v>
      </c>
    </row>
    <row r="1236" spans="1:26">
      <c r="A1236" t="str">
        <f>IFERROR(IF(VLOOKUP(H1236,Mal!$A$9:$A$431,1,0),"","END"),"END")</f>
        <v>END</v>
      </c>
      <c r="B1236" s="39" t="e">
        <f>IF($E1236="",IF(INDEX(Mal!$D$9:$D$431,COUNTIF($E$108:$F1235,"")-COUNT($H$108:$H1235)+1,0)=B1235,"",INDEX(Mal!$D$9:$D$431,COUNTIF($E$108:$F1235,"")-COUNT($H$108:$H1235)+1,0)),"")</f>
        <v>#N/A</v>
      </c>
      <c r="C1236" s="39" t="e">
        <f t="shared" si="70"/>
        <v>#N/A</v>
      </c>
      <c r="D1236" s="39" t="e">
        <f>IF($E1236="",IF(INDEX(Mal!$F$9:$F$431,COUNTIF($E$108:$F1235,"")-COUNT($H$108:$H1235)+1,0)=D1235,"",INDEX(Mal!$F$9:$F$431,COUNTIF($E$108:$F1235,"")-COUNT($H$108:$H1235)+1,0)),"")</f>
        <v>#N/A</v>
      </c>
      <c r="E1236" s="39" t="e">
        <f>IF(AND(E1235="",$H1236=$H1235),"",IF(VLOOKUP(H1236,Mal!$A$9:$B$431,2,0)='Sales Orders'!E1235,"",VLOOKUP($H1236,Mal!$A$9:$B$431,2,0)))</f>
        <v>#N/A</v>
      </c>
      <c r="F1236" s="39" t="e">
        <f>IF($E1236="",IF(INDEX(Mal!$C$9:$C$431,COUNTIF($E$108:$F1235,"")-COUNT($H$108:$H1235)+1,0)=F1235,"",INDEX(Mal!$C$9:$C$431,COUNTIF($E$108:$F1235,"")-COUNT($H$108:$H1235)+1,0)),"")</f>
        <v>#N/A</v>
      </c>
      <c r="G1236" s="39" t="e">
        <f t="shared" si="71"/>
        <v>#N/A</v>
      </c>
      <c r="H1236" s="39">
        <f>IF(COUNTIF(Mal!$A$9:$A$431,'Sales Orders'!H1235)+COUNTIFS(Mal!$A$9:$A$431,H1235,Mal!$B$9:$B$431,"&lt;&gt;")+COUNTIFS(Mal!$A$9:$A$431,H1235,Mal!$C$9:$C$431,"&lt;&gt;")=COUNTIF('Sales Orders'!$H$108:H1235,'Sales Orders'!H1235),'Sales Orders'!H1235+1,'Sales Orders'!H1235)</f>
        <v>2</v>
      </c>
      <c r="I1236" s="39" t="e">
        <f>IF(E1236="","",IF(Mal!$C$5="","",Mal!$C$5))</f>
        <v>#N/A</v>
      </c>
      <c r="J1236" s="39" t="e">
        <f>IF(AND(J1235="",$H1236=$H1235),"",IF(VLOOKUP($H1236,Mal!$A$9:$H$431,7,0)='Sales Orders'!J1235,"",VLOOKUP($H1236,Mal!$A$9:$H$431,7,0)))</f>
        <v>#N/A</v>
      </c>
      <c r="K1236" s="39" t="e">
        <f>IF(AND(K1235="",$H1236=$H1235),"",IF(VLOOKUP($H1236,Mal!$A$9:$H$431,8,0)='Sales Orders'!K1235,"",VLOOKUP($H1236,Mal!$A$9:$H$431,8,0)))</f>
        <v>#N/A</v>
      </c>
      <c r="L1236" s="39" t="e">
        <f>IF(E1236="","",IF(Mal!$C$6="","",Mal!$C$6))</f>
        <v>#N/A</v>
      </c>
      <c r="M1236" s="39" t="e">
        <f>IF($E1236="",IF(INDEX(Mal!K$9:K$431,COUNTIF($E$108:$F1235,"")-COUNT($H$108:$H1235)+1,0)=M1235,"",INDEX(Mal!K$9:K$431,COUNTIF($E$108:$F1235,"")-COUNT($H$108:$H1235)+1,0)),"")</f>
        <v>#N/A</v>
      </c>
      <c r="N1236" s="39" t="e">
        <f>IF($E1236="",IF(INDEX(Mal!L$9:L$431,COUNTIF($E$108:$F1235,"")-COUNT($H$108:$H1235)+1,0)=N1235,"",INDEX(Mal!L$9:L$431,COUNTIF($E$108:$F1235,"")-COUNT($H$108:$H1235)+1,0)),"")</f>
        <v>#N/A</v>
      </c>
      <c r="O1236" s="39" t="e">
        <f>IF($E1236="",IF(INDEX(Mal!M$9:M$431,COUNTIF($E$108:$F1235,"")-COUNT($H$108:$H1235)+1,0)=O1235,"",INDEX(Mal!M$9:M$431,COUNTIF($E$108:$F1235,"")-COUNT($H$108:$H1235)+1,0)),"")</f>
        <v>#N/A</v>
      </c>
      <c r="P1236" s="39" t="e">
        <f>IF($E1236="",IF(INDEX(Mal!N$9:N$431,COUNTIF($E$108:$F1235,"")-COUNT($H$108:$H1235)+1,0)=P1235,"",INDEX(Mal!N$9:N$431,COUNTIF($E$108:$F1235,"")-COUNT($H$108:$H1235)+1,0)),"")</f>
        <v>#N/A</v>
      </c>
      <c r="Q1236" s="39" t="e">
        <f>IF($E1236="",IF(INDEX(Mal!O$9:O$431,COUNTIF($E$108:$F1235,"")-COUNT($H$108:$H1235)+1,0)=Q1235,"",INDEX(Mal!O$9:O$431,COUNTIF($E$108:$F1235,"")-COUNT($H$108:$H1235)+1,0)),"")</f>
        <v>#N/A</v>
      </c>
      <c r="R1236" s="39" t="e">
        <f>IF($E1236="",IF(INDEX(Mal!P$9:P$431,COUNTIF($E$108:$F1235,"")-COUNT($H$108:$H1235)+1,0)=R1235,"",INDEX(Mal!P$9:P$431,COUNTIF($E$108:$F1235,"")-COUNT($H$108:$H1235)+1,0)),"")</f>
        <v>#N/A</v>
      </c>
      <c r="S1236" s="39" t="e">
        <f>IF($E1236="",IF(INDEX(Mal!Q$9:Q$431,COUNTIF($E$108:$F1235,"")-COUNT($H$108:$H1235)+1,0)=S1235,"",INDEX(Mal!Q$9:Q$431,COUNTIF($E$108:$F1235,"")-COUNT($H$108:$H1235)+1,0)),"")</f>
        <v>#N/A</v>
      </c>
      <c r="T1236" s="39" t="e">
        <f>IF($E1236="",IF(INDEX(Mal!R$9:R$431,COUNTIF($E$108:$F1235,"")-COUNT($H$108:$H1235)+1,0)=T1235,"",INDEX(Mal!R$9:R$431,COUNTIF($E$108:$F1235,"")-COUNT($H$108:$H1235)+1,0)),"")</f>
        <v>#N/A</v>
      </c>
      <c r="U1236" s="39" t="e">
        <f>IF($E1236="",IF(INDEX(Mal!S$9:S$431,COUNTIF($E$108:$F1235,"")-COUNT($H$108:$H1235)+1,0)=U1235,"",INDEX(Mal!S$9:S$431,COUNTIF($E$108:$F1235,"")-COUNT($H$108:$H1235)+1,0)),"")</f>
        <v>#N/A</v>
      </c>
      <c r="V1236" s="39" t="e">
        <f t="shared" si="68"/>
        <v>#N/A</v>
      </c>
      <c r="W1236" s="39" t="e">
        <f>IF(IF(AND(E1236="",F1236=""),INDEX(Mal!I$9:I$431,(COUNT($H$108:$H1236)-COUNTIF($V$108:$V1236,"")),0),"")="","",IF(AND(E1236="",F1236=""),INDEX(Mal!I$9:I$431,(COUNT($H$108:$H1236)-COUNTIF($V$108:$V1236,"")),0),""))</f>
        <v>#N/A</v>
      </c>
      <c r="X1236" s="39" t="e">
        <f>IF($E1236="",IF(INDEX(Mal!J$9:J$431,COUNTIF($E$108:$F1235,"")-COUNT($H$108:$H1235)+1,0)=X1235,"",INDEX(Mal!J$9:J$431,COUNTIF($E$108:$F1235,"")-COUNT($H$108:$H1235)+1,0)),"")</f>
        <v>#N/A</v>
      </c>
      <c r="Y1236" s="39" t="e">
        <f>IF(AND(Y1235="",$H1236=$H1235),"",IF(VLOOKUP($H1236,Mal!$A$9:$T$431,20,0)='Sales Orders'!Y1235,"",VLOOKUP($H1236,Mal!$A$9:$T$431,20,0)))</f>
        <v>#N/A</v>
      </c>
      <c r="Z1236" s="39" t="e">
        <f t="shared" si="69"/>
        <v>#N/A</v>
      </c>
    </row>
    <row r="1237" spans="1:26">
      <c r="A1237" t="str">
        <f>IFERROR(IF(VLOOKUP(H1237,Mal!$A$9:$A$431,1,0),"","END"),"END")</f>
        <v>END</v>
      </c>
      <c r="B1237" s="39" t="e">
        <f>IF($E1237="",IF(INDEX(Mal!$D$9:$D$431,COUNTIF($E$108:$F1236,"")-COUNT($H$108:$H1236)+1,0)=B1236,"",INDEX(Mal!$D$9:$D$431,COUNTIF($E$108:$F1236,"")-COUNT($H$108:$H1236)+1,0)),"")</f>
        <v>#N/A</v>
      </c>
      <c r="C1237" s="39" t="e">
        <f t="shared" si="70"/>
        <v>#N/A</v>
      </c>
      <c r="D1237" s="39" t="e">
        <f>IF($E1237="",IF(INDEX(Mal!$F$9:$F$431,COUNTIF($E$108:$F1236,"")-COUNT($H$108:$H1236)+1,0)=D1236,"",INDEX(Mal!$F$9:$F$431,COUNTIF($E$108:$F1236,"")-COUNT($H$108:$H1236)+1,0)),"")</f>
        <v>#N/A</v>
      </c>
      <c r="E1237" s="39" t="e">
        <f>IF(AND(E1236="",$H1237=$H1236),"",IF(VLOOKUP(H1237,Mal!$A$9:$B$431,2,0)='Sales Orders'!E1236,"",VLOOKUP($H1237,Mal!$A$9:$B$431,2,0)))</f>
        <v>#N/A</v>
      </c>
      <c r="F1237" s="39" t="e">
        <f>IF($E1237="",IF(INDEX(Mal!$C$9:$C$431,COUNTIF($E$108:$F1236,"")-COUNT($H$108:$H1236)+1,0)=F1236,"",INDEX(Mal!$C$9:$C$431,COUNTIF($E$108:$F1236,"")-COUNT($H$108:$H1236)+1,0)),"")</f>
        <v>#N/A</v>
      </c>
      <c r="G1237" s="39" t="e">
        <f t="shared" si="71"/>
        <v>#N/A</v>
      </c>
      <c r="H1237" s="39">
        <f>IF(COUNTIF(Mal!$A$9:$A$431,'Sales Orders'!H1236)+COUNTIFS(Mal!$A$9:$A$431,H1236,Mal!$B$9:$B$431,"&lt;&gt;")+COUNTIFS(Mal!$A$9:$A$431,H1236,Mal!$C$9:$C$431,"&lt;&gt;")=COUNTIF('Sales Orders'!$H$108:H1236,'Sales Orders'!H1236),'Sales Orders'!H1236+1,'Sales Orders'!H1236)</f>
        <v>2</v>
      </c>
      <c r="I1237" s="39" t="e">
        <f>IF(E1237="","",IF(Mal!$C$5="","",Mal!$C$5))</f>
        <v>#N/A</v>
      </c>
      <c r="J1237" s="39" t="e">
        <f>IF(AND(J1236="",$H1237=$H1236),"",IF(VLOOKUP($H1237,Mal!$A$9:$H$431,7,0)='Sales Orders'!J1236,"",VLOOKUP($H1237,Mal!$A$9:$H$431,7,0)))</f>
        <v>#N/A</v>
      </c>
      <c r="K1237" s="39" t="e">
        <f>IF(AND(K1236="",$H1237=$H1236),"",IF(VLOOKUP($H1237,Mal!$A$9:$H$431,8,0)='Sales Orders'!K1236,"",VLOOKUP($H1237,Mal!$A$9:$H$431,8,0)))</f>
        <v>#N/A</v>
      </c>
      <c r="L1237" s="39" t="e">
        <f>IF(E1237="","",IF(Mal!$C$6="","",Mal!$C$6))</f>
        <v>#N/A</v>
      </c>
      <c r="M1237" s="39" t="e">
        <f>IF($E1237="",IF(INDEX(Mal!K$9:K$431,COUNTIF($E$108:$F1236,"")-COUNT($H$108:$H1236)+1,0)=M1236,"",INDEX(Mal!K$9:K$431,COUNTIF($E$108:$F1236,"")-COUNT($H$108:$H1236)+1,0)),"")</f>
        <v>#N/A</v>
      </c>
      <c r="N1237" s="39" t="e">
        <f>IF($E1237="",IF(INDEX(Mal!L$9:L$431,COUNTIF($E$108:$F1236,"")-COUNT($H$108:$H1236)+1,0)=N1236,"",INDEX(Mal!L$9:L$431,COUNTIF($E$108:$F1236,"")-COUNT($H$108:$H1236)+1,0)),"")</f>
        <v>#N/A</v>
      </c>
      <c r="O1237" s="39" t="e">
        <f>IF($E1237="",IF(INDEX(Mal!M$9:M$431,COUNTIF($E$108:$F1236,"")-COUNT($H$108:$H1236)+1,0)=O1236,"",INDEX(Mal!M$9:M$431,COUNTIF($E$108:$F1236,"")-COUNT($H$108:$H1236)+1,0)),"")</f>
        <v>#N/A</v>
      </c>
      <c r="P1237" s="39" t="e">
        <f>IF($E1237="",IF(INDEX(Mal!N$9:N$431,COUNTIF($E$108:$F1236,"")-COUNT($H$108:$H1236)+1,0)=P1236,"",INDEX(Mal!N$9:N$431,COUNTIF($E$108:$F1236,"")-COUNT($H$108:$H1236)+1,0)),"")</f>
        <v>#N/A</v>
      </c>
      <c r="Q1237" s="39" t="e">
        <f>IF($E1237="",IF(INDEX(Mal!O$9:O$431,COUNTIF($E$108:$F1236,"")-COUNT($H$108:$H1236)+1,0)=Q1236,"",INDEX(Mal!O$9:O$431,COUNTIF($E$108:$F1236,"")-COUNT($H$108:$H1236)+1,0)),"")</f>
        <v>#N/A</v>
      </c>
      <c r="R1237" s="39" t="e">
        <f>IF($E1237="",IF(INDEX(Mal!P$9:P$431,COUNTIF($E$108:$F1236,"")-COUNT($H$108:$H1236)+1,0)=R1236,"",INDEX(Mal!P$9:P$431,COUNTIF($E$108:$F1236,"")-COUNT($H$108:$H1236)+1,0)),"")</f>
        <v>#N/A</v>
      </c>
      <c r="S1237" s="39" t="e">
        <f>IF($E1237="",IF(INDEX(Mal!Q$9:Q$431,COUNTIF($E$108:$F1236,"")-COUNT($H$108:$H1236)+1,0)=S1236,"",INDEX(Mal!Q$9:Q$431,COUNTIF($E$108:$F1236,"")-COUNT($H$108:$H1236)+1,0)),"")</f>
        <v>#N/A</v>
      </c>
      <c r="T1237" s="39" t="e">
        <f>IF($E1237="",IF(INDEX(Mal!R$9:R$431,COUNTIF($E$108:$F1236,"")-COUNT($H$108:$H1236)+1,0)=T1236,"",INDEX(Mal!R$9:R$431,COUNTIF($E$108:$F1236,"")-COUNT($H$108:$H1236)+1,0)),"")</f>
        <v>#N/A</v>
      </c>
      <c r="U1237" s="39" t="e">
        <f>IF($E1237="",IF(INDEX(Mal!S$9:S$431,COUNTIF($E$108:$F1236,"")-COUNT($H$108:$H1236)+1,0)=U1236,"",INDEX(Mal!S$9:S$431,COUNTIF($E$108:$F1236,"")-COUNT($H$108:$H1236)+1,0)),"")</f>
        <v>#N/A</v>
      </c>
      <c r="V1237" s="39" t="e">
        <f t="shared" si="68"/>
        <v>#N/A</v>
      </c>
      <c r="W1237" s="39" t="e">
        <f>IF(IF(AND(E1237="",F1237=""),INDEX(Mal!I$9:I$431,(COUNT($H$108:$H1237)-COUNTIF($V$108:$V1237,"")),0),"")="","",IF(AND(E1237="",F1237=""),INDEX(Mal!I$9:I$431,(COUNT($H$108:$H1237)-COUNTIF($V$108:$V1237,"")),0),""))</f>
        <v>#N/A</v>
      </c>
      <c r="X1237" s="39" t="e">
        <f>IF($E1237="",IF(INDEX(Mal!J$9:J$431,COUNTIF($E$108:$F1236,"")-COUNT($H$108:$H1236)+1,0)=X1236,"",INDEX(Mal!J$9:J$431,COUNTIF($E$108:$F1236,"")-COUNT($H$108:$H1236)+1,0)),"")</f>
        <v>#N/A</v>
      </c>
      <c r="Y1237" s="39" t="e">
        <f>IF(AND(Y1236="",$H1237=$H1236),"",IF(VLOOKUP($H1237,Mal!$A$9:$T$431,20,0)='Sales Orders'!Y1236,"",VLOOKUP($H1237,Mal!$A$9:$T$431,20,0)))</f>
        <v>#N/A</v>
      </c>
      <c r="Z1237" s="39" t="e">
        <f t="shared" si="69"/>
        <v>#N/A</v>
      </c>
    </row>
    <row r="1238" spans="1:26">
      <c r="A1238" t="str">
        <f>IFERROR(IF(VLOOKUP(H1238,Mal!$A$9:$A$431,1,0),"","END"),"END")</f>
        <v>END</v>
      </c>
      <c r="B1238" s="39" t="e">
        <f>IF($E1238="",IF(INDEX(Mal!$D$9:$D$431,COUNTIF($E$108:$F1237,"")-COUNT($H$108:$H1237)+1,0)=B1237,"",INDEX(Mal!$D$9:$D$431,COUNTIF($E$108:$F1237,"")-COUNT($H$108:$H1237)+1,0)),"")</f>
        <v>#N/A</v>
      </c>
      <c r="C1238" s="39" t="e">
        <f t="shared" si="70"/>
        <v>#N/A</v>
      </c>
      <c r="D1238" s="39" t="e">
        <f>IF($E1238="",IF(INDEX(Mal!$F$9:$F$431,COUNTIF($E$108:$F1237,"")-COUNT($H$108:$H1237)+1,0)=D1237,"",INDEX(Mal!$F$9:$F$431,COUNTIF($E$108:$F1237,"")-COUNT($H$108:$H1237)+1,0)),"")</f>
        <v>#N/A</v>
      </c>
      <c r="E1238" s="39" t="e">
        <f>IF(AND(E1237="",$H1238=$H1237),"",IF(VLOOKUP(H1238,Mal!$A$9:$B$431,2,0)='Sales Orders'!E1237,"",VLOOKUP($H1238,Mal!$A$9:$B$431,2,0)))</f>
        <v>#N/A</v>
      </c>
      <c r="F1238" s="39" t="e">
        <f>IF($E1238="",IF(INDEX(Mal!$C$9:$C$431,COUNTIF($E$108:$F1237,"")-COUNT($H$108:$H1237)+1,0)=F1237,"",INDEX(Mal!$C$9:$C$431,COUNTIF($E$108:$F1237,"")-COUNT($H$108:$H1237)+1,0)),"")</f>
        <v>#N/A</v>
      </c>
      <c r="G1238" s="39" t="e">
        <f t="shared" si="71"/>
        <v>#N/A</v>
      </c>
      <c r="H1238" s="39">
        <f>IF(COUNTIF(Mal!$A$9:$A$431,'Sales Orders'!H1237)+COUNTIFS(Mal!$A$9:$A$431,H1237,Mal!$B$9:$B$431,"&lt;&gt;")+COUNTIFS(Mal!$A$9:$A$431,H1237,Mal!$C$9:$C$431,"&lt;&gt;")=COUNTIF('Sales Orders'!$H$108:H1237,'Sales Orders'!H1237),'Sales Orders'!H1237+1,'Sales Orders'!H1237)</f>
        <v>2</v>
      </c>
      <c r="I1238" s="39" t="e">
        <f>IF(E1238="","",IF(Mal!$C$5="","",Mal!$C$5))</f>
        <v>#N/A</v>
      </c>
      <c r="J1238" s="39" t="e">
        <f>IF(AND(J1237="",$H1238=$H1237),"",IF(VLOOKUP($H1238,Mal!$A$9:$H$431,7,0)='Sales Orders'!J1237,"",VLOOKUP($H1238,Mal!$A$9:$H$431,7,0)))</f>
        <v>#N/A</v>
      </c>
      <c r="K1238" s="39" t="e">
        <f>IF(AND(K1237="",$H1238=$H1237),"",IF(VLOOKUP($H1238,Mal!$A$9:$H$431,8,0)='Sales Orders'!K1237,"",VLOOKUP($H1238,Mal!$A$9:$H$431,8,0)))</f>
        <v>#N/A</v>
      </c>
      <c r="L1238" s="39" t="e">
        <f>IF(E1238="","",IF(Mal!$C$6="","",Mal!$C$6))</f>
        <v>#N/A</v>
      </c>
      <c r="M1238" s="39" t="e">
        <f>IF($E1238="",IF(INDEX(Mal!K$9:K$431,COUNTIF($E$108:$F1237,"")-COUNT($H$108:$H1237)+1,0)=M1237,"",INDEX(Mal!K$9:K$431,COUNTIF($E$108:$F1237,"")-COUNT($H$108:$H1237)+1,0)),"")</f>
        <v>#N/A</v>
      </c>
      <c r="N1238" s="39" t="e">
        <f>IF($E1238="",IF(INDEX(Mal!L$9:L$431,COUNTIF($E$108:$F1237,"")-COUNT($H$108:$H1237)+1,0)=N1237,"",INDEX(Mal!L$9:L$431,COUNTIF($E$108:$F1237,"")-COUNT($H$108:$H1237)+1,0)),"")</f>
        <v>#N/A</v>
      </c>
      <c r="O1238" s="39" t="e">
        <f>IF($E1238="",IF(INDEX(Mal!M$9:M$431,COUNTIF($E$108:$F1237,"")-COUNT($H$108:$H1237)+1,0)=O1237,"",INDEX(Mal!M$9:M$431,COUNTIF($E$108:$F1237,"")-COUNT($H$108:$H1237)+1,0)),"")</f>
        <v>#N/A</v>
      </c>
      <c r="P1238" s="39" t="e">
        <f>IF($E1238="",IF(INDEX(Mal!N$9:N$431,COUNTIF($E$108:$F1237,"")-COUNT($H$108:$H1237)+1,0)=P1237,"",INDEX(Mal!N$9:N$431,COUNTIF($E$108:$F1237,"")-COUNT($H$108:$H1237)+1,0)),"")</f>
        <v>#N/A</v>
      </c>
      <c r="Q1238" s="39" t="e">
        <f>IF($E1238="",IF(INDEX(Mal!O$9:O$431,COUNTIF($E$108:$F1237,"")-COUNT($H$108:$H1237)+1,0)=Q1237,"",INDEX(Mal!O$9:O$431,COUNTIF($E$108:$F1237,"")-COUNT($H$108:$H1237)+1,0)),"")</f>
        <v>#N/A</v>
      </c>
      <c r="R1238" s="39" t="e">
        <f>IF($E1238="",IF(INDEX(Mal!P$9:P$431,COUNTIF($E$108:$F1237,"")-COUNT($H$108:$H1237)+1,0)=R1237,"",INDEX(Mal!P$9:P$431,COUNTIF($E$108:$F1237,"")-COUNT($H$108:$H1237)+1,0)),"")</f>
        <v>#N/A</v>
      </c>
      <c r="S1238" s="39" t="e">
        <f>IF($E1238="",IF(INDEX(Mal!Q$9:Q$431,COUNTIF($E$108:$F1237,"")-COUNT($H$108:$H1237)+1,0)=S1237,"",INDEX(Mal!Q$9:Q$431,COUNTIF($E$108:$F1237,"")-COUNT($H$108:$H1237)+1,0)),"")</f>
        <v>#N/A</v>
      </c>
      <c r="T1238" s="39" t="e">
        <f>IF($E1238="",IF(INDEX(Mal!R$9:R$431,COUNTIF($E$108:$F1237,"")-COUNT($H$108:$H1237)+1,0)=T1237,"",INDEX(Mal!R$9:R$431,COUNTIF($E$108:$F1237,"")-COUNT($H$108:$H1237)+1,0)),"")</f>
        <v>#N/A</v>
      </c>
      <c r="U1238" s="39" t="e">
        <f>IF($E1238="",IF(INDEX(Mal!S$9:S$431,COUNTIF($E$108:$F1237,"")-COUNT($H$108:$H1237)+1,0)=U1237,"",INDEX(Mal!S$9:S$431,COUNTIF($E$108:$F1237,"")-COUNT($H$108:$H1237)+1,0)),"")</f>
        <v>#N/A</v>
      </c>
      <c r="V1238" s="39" t="e">
        <f t="shared" si="68"/>
        <v>#N/A</v>
      </c>
      <c r="W1238" s="39" t="e">
        <f>IF(IF(AND(E1238="",F1238=""),INDEX(Mal!I$9:I$431,(COUNT($H$108:$H1238)-COUNTIF($V$108:$V1238,"")),0),"")="","",IF(AND(E1238="",F1238=""),INDEX(Mal!I$9:I$431,(COUNT($H$108:$H1238)-COUNTIF($V$108:$V1238,"")),0),""))</f>
        <v>#N/A</v>
      </c>
      <c r="X1238" s="39" t="e">
        <f>IF($E1238="",IF(INDEX(Mal!J$9:J$431,COUNTIF($E$108:$F1237,"")-COUNT($H$108:$H1237)+1,0)=X1237,"",INDEX(Mal!J$9:J$431,COUNTIF($E$108:$F1237,"")-COUNT($H$108:$H1237)+1,0)),"")</f>
        <v>#N/A</v>
      </c>
      <c r="Y1238" s="39" t="e">
        <f>IF(AND(Y1237="",$H1238=$H1237),"",IF(VLOOKUP($H1238,Mal!$A$9:$T$431,20,0)='Sales Orders'!Y1237,"",VLOOKUP($H1238,Mal!$A$9:$T$431,20,0)))</f>
        <v>#N/A</v>
      </c>
      <c r="Z1238" s="39" t="e">
        <f t="shared" si="69"/>
        <v>#N/A</v>
      </c>
    </row>
    <row r="1239" spans="1:26">
      <c r="A1239" t="str">
        <f>IFERROR(IF(VLOOKUP(H1239,Mal!$A$9:$A$431,1,0),"","END"),"END")</f>
        <v>END</v>
      </c>
      <c r="B1239" s="39" t="e">
        <f>IF($E1239="",IF(INDEX(Mal!$D$9:$D$431,COUNTIF($E$108:$F1238,"")-COUNT($H$108:$H1238)+1,0)=B1238,"",INDEX(Mal!$D$9:$D$431,COUNTIF($E$108:$F1238,"")-COUNT($H$108:$H1238)+1,0)),"")</f>
        <v>#N/A</v>
      </c>
      <c r="C1239" s="39" t="e">
        <f t="shared" si="70"/>
        <v>#N/A</v>
      </c>
      <c r="D1239" s="39" t="e">
        <f>IF($E1239="",IF(INDEX(Mal!$F$9:$F$431,COUNTIF($E$108:$F1238,"")-COUNT($H$108:$H1238)+1,0)=D1238,"",INDEX(Mal!$F$9:$F$431,COUNTIF($E$108:$F1238,"")-COUNT($H$108:$H1238)+1,0)),"")</f>
        <v>#N/A</v>
      </c>
      <c r="E1239" s="39" t="e">
        <f>IF(AND(E1238="",$H1239=$H1238),"",IF(VLOOKUP(H1239,Mal!$A$9:$B$431,2,0)='Sales Orders'!E1238,"",VLOOKUP($H1239,Mal!$A$9:$B$431,2,0)))</f>
        <v>#N/A</v>
      </c>
      <c r="F1239" s="39" t="e">
        <f>IF($E1239="",IF(INDEX(Mal!$C$9:$C$431,COUNTIF($E$108:$F1238,"")-COUNT($H$108:$H1238)+1,0)=F1238,"",INDEX(Mal!$C$9:$C$431,COUNTIF($E$108:$F1238,"")-COUNT($H$108:$H1238)+1,0)),"")</f>
        <v>#N/A</v>
      </c>
      <c r="G1239" s="39" t="e">
        <f t="shared" si="71"/>
        <v>#N/A</v>
      </c>
      <c r="H1239" s="39">
        <f>IF(COUNTIF(Mal!$A$9:$A$431,'Sales Orders'!H1238)+COUNTIFS(Mal!$A$9:$A$431,H1238,Mal!$B$9:$B$431,"&lt;&gt;")+COUNTIFS(Mal!$A$9:$A$431,H1238,Mal!$C$9:$C$431,"&lt;&gt;")=COUNTIF('Sales Orders'!$H$108:H1238,'Sales Orders'!H1238),'Sales Orders'!H1238+1,'Sales Orders'!H1238)</f>
        <v>2</v>
      </c>
      <c r="I1239" s="39" t="e">
        <f>IF(E1239="","",IF(Mal!$C$5="","",Mal!$C$5))</f>
        <v>#N/A</v>
      </c>
      <c r="J1239" s="39" t="e">
        <f>IF(AND(J1238="",$H1239=$H1238),"",IF(VLOOKUP($H1239,Mal!$A$9:$H$431,7,0)='Sales Orders'!J1238,"",VLOOKUP($H1239,Mal!$A$9:$H$431,7,0)))</f>
        <v>#N/A</v>
      </c>
      <c r="K1239" s="39" t="e">
        <f>IF(AND(K1238="",$H1239=$H1238),"",IF(VLOOKUP($H1239,Mal!$A$9:$H$431,8,0)='Sales Orders'!K1238,"",VLOOKUP($H1239,Mal!$A$9:$H$431,8,0)))</f>
        <v>#N/A</v>
      </c>
      <c r="L1239" s="39" t="e">
        <f>IF(E1239="","",IF(Mal!$C$6="","",Mal!$C$6))</f>
        <v>#N/A</v>
      </c>
      <c r="M1239" s="39" t="e">
        <f>IF($E1239="",IF(INDEX(Mal!K$9:K$431,COUNTIF($E$108:$F1238,"")-COUNT($H$108:$H1238)+1,0)=M1238,"",INDEX(Mal!K$9:K$431,COUNTIF($E$108:$F1238,"")-COUNT($H$108:$H1238)+1,0)),"")</f>
        <v>#N/A</v>
      </c>
      <c r="N1239" s="39" t="e">
        <f>IF($E1239="",IF(INDEX(Mal!L$9:L$431,COUNTIF($E$108:$F1238,"")-COUNT($H$108:$H1238)+1,0)=N1238,"",INDEX(Mal!L$9:L$431,COUNTIF($E$108:$F1238,"")-COUNT($H$108:$H1238)+1,0)),"")</f>
        <v>#N/A</v>
      </c>
      <c r="O1239" s="39" t="e">
        <f>IF($E1239="",IF(INDEX(Mal!M$9:M$431,COUNTIF($E$108:$F1238,"")-COUNT($H$108:$H1238)+1,0)=O1238,"",INDEX(Mal!M$9:M$431,COUNTIF($E$108:$F1238,"")-COUNT($H$108:$H1238)+1,0)),"")</f>
        <v>#N/A</v>
      </c>
      <c r="P1239" s="39" t="e">
        <f>IF($E1239="",IF(INDEX(Mal!N$9:N$431,COUNTIF($E$108:$F1238,"")-COUNT($H$108:$H1238)+1,0)=P1238,"",INDEX(Mal!N$9:N$431,COUNTIF($E$108:$F1238,"")-COUNT($H$108:$H1238)+1,0)),"")</f>
        <v>#N/A</v>
      </c>
      <c r="Q1239" s="39" t="e">
        <f>IF($E1239="",IF(INDEX(Mal!O$9:O$431,COUNTIF($E$108:$F1238,"")-COUNT($H$108:$H1238)+1,0)=Q1238,"",INDEX(Mal!O$9:O$431,COUNTIF($E$108:$F1238,"")-COUNT($H$108:$H1238)+1,0)),"")</f>
        <v>#N/A</v>
      </c>
      <c r="R1239" s="39" t="e">
        <f>IF($E1239="",IF(INDEX(Mal!P$9:P$431,COUNTIF($E$108:$F1238,"")-COUNT($H$108:$H1238)+1,0)=R1238,"",INDEX(Mal!P$9:P$431,COUNTIF($E$108:$F1238,"")-COUNT($H$108:$H1238)+1,0)),"")</f>
        <v>#N/A</v>
      </c>
      <c r="S1239" s="39" t="e">
        <f>IF($E1239="",IF(INDEX(Mal!Q$9:Q$431,COUNTIF($E$108:$F1238,"")-COUNT($H$108:$H1238)+1,0)=S1238,"",INDEX(Mal!Q$9:Q$431,COUNTIF($E$108:$F1238,"")-COUNT($H$108:$H1238)+1,0)),"")</f>
        <v>#N/A</v>
      </c>
      <c r="T1239" s="39" t="e">
        <f>IF($E1239="",IF(INDEX(Mal!R$9:R$431,COUNTIF($E$108:$F1238,"")-COUNT($H$108:$H1238)+1,0)=T1238,"",INDEX(Mal!R$9:R$431,COUNTIF($E$108:$F1238,"")-COUNT($H$108:$H1238)+1,0)),"")</f>
        <v>#N/A</v>
      </c>
      <c r="U1239" s="39" t="e">
        <f>IF($E1239="",IF(INDEX(Mal!S$9:S$431,COUNTIF($E$108:$F1238,"")-COUNT($H$108:$H1238)+1,0)=U1238,"",INDEX(Mal!S$9:S$431,COUNTIF($E$108:$F1238,"")-COUNT($H$108:$H1238)+1,0)),"")</f>
        <v>#N/A</v>
      </c>
      <c r="V1239" s="39" t="e">
        <f t="shared" si="68"/>
        <v>#N/A</v>
      </c>
      <c r="W1239" s="39" t="e">
        <f>IF(IF(AND(E1239="",F1239=""),INDEX(Mal!I$9:I$431,(COUNT($H$108:$H1239)-COUNTIF($V$108:$V1239,"")),0),"")="","",IF(AND(E1239="",F1239=""),INDEX(Mal!I$9:I$431,(COUNT($H$108:$H1239)-COUNTIF($V$108:$V1239,"")),0),""))</f>
        <v>#N/A</v>
      </c>
      <c r="X1239" s="39" t="e">
        <f>IF($E1239="",IF(INDEX(Mal!J$9:J$431,COUNTIF($E$108:$F1238,"")-COUNT($H$108:$H1238)+1,0)=X1238,"",INDEX(Mal!J$9:J$431,COUNTIF($E$108:$F1238,"")-COUNT($H$108:$H1238)+1,0)),"")</f>
        <v>#N/A</v>
      </c>
      <c r="Y1239" s="39" t="e">
        <f>IF(AND(Y1238="",$H1239=$H1238),"",IF(VLOOKUP($H1239,Mal!$A$9:$T$431,20,0)='Sales Orders'!Y1238,"",VLOOKUP($H1239,Mal!$A$9:$T$431,20,0)))</f>
        <v>#N/A</v>
      </c>
      <c r="Z1239" s="39" t="e">
        <f t="shared" si="69"/>
        <v>#N/A</v>
      </c>
    </row>
    <row r="1240" spans="1:26">
      <c r="A1240" t="str">
        <f>IFERROR(IF(VLOOKUP(H1240,Mal!$A$9:$A$431,1,0),"","END"),"END")</f>
        <v>END</v>
      </c>
      <c r="B1240" s="39" t="e">
        <f>IF($E1240="",IF(INDEX(Mal!$D$9:$D$431,COUNTIF($E$108:$F1239,"")-COUNT($H$108:$H1239)+1,0)=B1239,"",INDEX(Mal!$D$9:$D$431,COUNTIF($E$108:$F1239,"")-COUNT($H$108:$H1239)+1,0)),"")</f>
        <v>#N/A</v>
      </c>
      <c r="C1240" s="39" t="e">
        <f t="shared" si="70"/>
        <v>#N/A</v>
      </c>
      <c r="D1240" s="39" t="e">
        <f>IF($E1240="",IF(INDEX(Mal!$F$9:$F$431,COUNTIF($E$108:$F1239,"")-COUNT($H$108:$H1239)+1,0)=D1239,"",INDEX(Mal!$F$9:$F$431,COUNTIF($E$108:$F1239,"")-COUNT($H$108:$H1239)+1,0)),"")</f>
        <v>#N/A</v>
      </c>
      <c r="E1240" s="39" t="e">
        <f>IF(AND(E1239="",$H1240=$H1239),"",IF(VLOOKUP(H1240,Mal!$A$9:$B$431,2,0)='Sales Orders'!E1239,"",VLOOKUP($H1240,Mal!$A$9:$B$431,2,0)))</f>
        <v>#N/A</v>
      </c>
      <c r="F1240" s="39" t="e">
        <f>IF($E1240="",IF(INDEX(Mal!$C$9:$C$431,COUNTIF($E$108:$F1239,"")-COUNT($H$108:$H1239)+1,0)=F1239,"",INDEX(Mal!$C$9:$C$431,COUNTIF($E$108:$F1239,"")-COUNT($H$108:$H1239)+1,0)),"")</f>
        <v>#N/A</v>
      </c>
      <c r="G1240" s="39" t="e">
        <f t="shared" si="71"/>
        <v>#N/A</v>
      </c>
      <c r="H1240" s="39">
        <f>IF(COUNTIF(Mal!$A$9:$A$431,'Sales Orders'!H1239)+COUNTIFS(Mal!$A$9:$A$431,H1239,Mal!$B$9:$B$431,"&lt;&gt;")+COUNTIFS(Mal!$A$9:$A$431,H1239,Mal!$C$9:$C$431,"&lt;&gt;")=COUNTIF('Sales Orders'!$H$108:H1239,'Sales Orders'!H1239),'Sales Orders'!H1239+1,'Sales Orders'!H1239)</f>
        <v>2</v>
      </c>
      <c r="I1240" s="39" t="e">
        <f>IF(E1240="","",IF(Mal!$C$5="","",Mal!$C$5))</f>
        <v>#N/A</v>
      </c>
      <c r="J1240" s="39" t="e">
        <f>IF(AND(J1239="",$H1240=$H1239),"",IF(VLOOKUP($H1240,Mal!$A$9:$H$431,7,0)='Sales Orders'!J1239,"",VLOOKUP($H1240,Mal!$A$9:$H$431,7,0)))</f>
        <v>#N/A</v>
      </c>
      <c r="K1240" s="39" t="e">
        <f>IF(AND(K1239="",$H1240=$H1239),"",IF(VLOOKUP($H1240,Mal!$A$9:$H$431,8,0)='Sales Orders'!K1239,"",VLOOKUP($H1240,Mal!$A$9:$H$431,8,0)))</f>
        <v>#N/A</v>
      </c>
      <c r="L1240" s="39" t="e">
        <f>IF(E1240="","",IF(Mal!$C$6="","",Mal!$C$6))</f>
        <v>#N/A</v>
      </c>
      <c r="M1240" s="39" t="e">
        <f>IF($E1240="",IF(INDEX(Mal!K$9:K$431,COUNTIF($E$108:$F1239,"")-COUNT($H$108:$H1239)+1,0)=M1239,"",INDEX(Mal!K$9:K$431,COUNTIF($E$108:$F1239,"")-COUNT($H$108:$H1239)+1,0)),"")</f>
        <v>#N/A</v>
      </c>
      <c r="N1240" s="39" t="e">
        <f>IF($E1240="",IF(INDEX(Mal!L$9:L$431,COUNTIF($E$108:$F1239,"")-COUNT($H$108:$H1239)+1,0)=N1239,"",INDEX(Mal!L$9:L$431,COUNTIF($E$108:$F1239,"")-COUNT($H$108:$H1239)+1,0)),"")</f>
        <v>#N/A</v>
      </c>
      <c r="O1240" s="39" t="e">
        <f>IF($E1240="",IF(INDEX(Mal!M$9:M$431,COUNTIF($E$108:$F1239,"")-COUNT($H$108:$H1239)+1,0)=O1239,"",INDEX(Mal!M$9:M$431,COUNTIF($E$108:$F1239,"")-COUNT($H$108:$H1239)+1,0)),"")</f>
        <v>#N/A</v>
      </c>
      <c r="P1240" s="39" t="e">
        <f>IF($E1240="",IF(INDEX(Mal!N$9:N$431,COUNTIF($E$108:$F1239,"")-COUNT($H$108:$H1239)+1,0)=P1239,"",INDEX(Mal!N$9:N$431,COUNTIF($E$108:$F1239,"")-COUNT($H$108:$H1239)+1,0)),"")</f>
        <v>#N/A</v>
      </c>
      <c r="Q1240" s="39" t="e">
        <f>IF($E1240="",IF(INDEX(Mal!O$9:O$431,COUNTIF($E$108:$F1239,"")-COUNT($H$108:$H1239)+1,0)=Q1239,"",INDEX(Mal!O$9:O$431,COUNTIF($E$108:$F1239,"")-COUNT($H$108:$H1239)+1,0)),"")</f>
        <v>#N/A</v>
      </c>
      <c r="R1240" s="39" t="e">
        <f>IF($E1240="",IF(INDEX(Mal!P$9:P$431,COUNTIF($E$108:$F1239,"")-COUNT($H$108:$H1239)+1,0)=R1239,"",INDEX(Mal!P$9:P$431,COUNTIF($E$108:$F1239,"")-COUNT($H$108:$H1239)+1,0)),"")</f>
        <v>#N/A</v>
      </c>
      <c r="S1240" s="39" t="e">
        <f>IF($E1240="",IF(INDEX(Mal!Q$9:Q$431,COUNTIF($E$108:$F1239,"")-COUNT($H$108:$H1239)+1,0)=S1239,"",INDEX(Mal!Q$9:Q$431,COUNTIF($E$108:$F1239,"")-COUNT($H$108:$H1239)+1,0)),"")</f>
        <v>#N/A</v>
      </c>
      <c r="T1240" s="39" t="e">
        <f>IF($E1240="",IF(INDEX(Mal!R$9:R$431,COUNTIF($E$108:$F1239,"")-COUNT($H$108:$H1239)+1,0)=T1239,"",INDEX(Mal!R$9:R$431,COUNTIF($E$108:$F1239,"")-COUNT($H$108:$H1239)+1,0)),"")</f>
        <v>#N/A</v>
      </c>
      <c r="U1240" s="39" t="e">
        <f>IF($E1240="",IF(INDEX(Mal!S$9:S$431,COUNTIF($E$108:$F1239,"")-COUNT($H$108:$H1239)+1,0)=U1239,"",INDEX(Mal!S$9:S$431,COUNTIF($E$108:$F1239,"")-COUNT($H$108:$H1239)+1,0)),"")</f>
        <v>#N/A</v>
      </c>
      <c r="V1240" s="39" t="e">
        <f t="shared" si="68"/>
        <v>#N/A</v>
      </c>
      <c r="W1240" s="39" t="e">
        <f>IF(IF(AND(E1240="",F1240=""),INDEX(Mal!I$9:I$431,(COUNT($H$108:$H1240)-COUNTIF($V$108:$V1240,"")),0),"")="","",IF(AND(E1240="",F1240=""),INDEX(Mal!I$9:I$431,(COUNT($H$108:$H1240)-COUNTIF($V$108:$V1240,"")),0),""))</f>
        <v>#N/A</v>
      </c>
      <c r="X1240" s="39" t="e">
        <f>IF($E1240="",IF(INDEX(Mal!J$9:J$431,COUNTIF($E$108:$F1239,"")-COUNT($H$108:$H1239)+1,0)=X1239,"",INDEX(Mal!J$9:J$431,COUNTIF($E$108:$F1239,"")-COUNT($H$108:$H1239)+1,0)),"")</f>
        <v>#N/A</v>
      </c>
      <c r="Y1240" s="39" t="e">
        <f>IF(AND(Y1239="",$H1240=$H1239),"",IF(VLOOKUP($H1240,Mal!$A$9:$T$431,20,0)='Sales Orders'!Y1239,"",VLOOKUP($H1240,Mal!$A$9:$T$431,20,0)))</f>
        <v>#N/A</v>
      </c>
      <c r="Z1240" s="39" t="e">
        <f t="shared" si="69"/>
        <v>#N/A</v>
      </c>
    </row>
    <row r="1241" spans="1:26">
      <c r="A1241" t="str">
        <f>IFERROR(IF(VLOOKUP(H1241,Mal!$A$9:$A$431,1,0),"","END"),"END")</f>
        <v>END</v>
      </c>
      <c r="B1241" s="39" t="e">
        <f>IF($E1241="",IF(INDEX(Mal!$D$9:$D$431,COUNTIF($E$108:$F1240,"")-COUNT($H$108:$H1240)+1,0)=B1240,"",INDEX(Mal!$D$9:$D$431,COUNTIF($E$108:$F1240,"")-COUNT($H$108:$H1240)+1,0)),"")</f>
        <v>#N/A</v>
      </c>
      <c r="C1241" s="39" t="e">
        <f t="shared" si="70"/>
        <v>#N/A</v>
      </c>
      <c r="D1241" s="39" t="e">
        <f>IF($E1241="",IF(INDEX(Mal!$F$9:$F$431,COUNTIF($E$108:$F1240,"")-COUNT($H$108:$H1240)+1,0)=D1240,"",INDEX(Mal!$F$9:$F$431,COUNTIF($E$108:$F1240,"")-COUNT($H$108:$H1240)+1,0)),"")</f>
        <v>#N/A</v>
      </c>
      <c r="E1241" s="39" t="e">
        <f>IF(AND(E1240="",$H1241=$H1240),"",IF(VLOOKUP(H1241,Mal!$A$9:$B$431,2,0)='Sales Orders'!E1240,"",VLOOKUP($H1241,Mal!$A$9:$B$431,2,0)))</f>
        <v>#N/A</v>
      </c>
      <c r="F1241" s="39" t="e">
        <f>IF($E1241="",IF(INDEX(Mal!$C$9:$C$431,COUNTIF($E$108:$F1240,"")-COUNT($H$108:$H1240)+1,0)=F1240,"",INDEX(Mal!$C$9:$C$431,COUNTIF($E$108:$F1240,"")-COUNT($H$108:$H1240)+1,0)),"")</f>
        <v>#N/A</v>
      </c>
      <c r="G1241" s="39" t="e">
        <f t="shared" si="71"/>
        <v>#N/A</v>
      </c>
      <c r="H1241" s="39">
        <f>IF(COUNTIF(Mal!$A$9:$A$431,'Sales Orders'!H1240)+COUNTIFS(Mal!$A$9:$A$431,H1240,Mal!$B$9:$B$431,"&lt;&gt;")+COUNTIFS(Mal!$A$9:$A$431,H1240,Mal!$C$9:$C$431,"&lt;&gt;")=COUNTIF('Sales Orders'!$H$108:H1240,'Sales Orders'!H1240),'Sales Orders'!H1240+1,'Sales Orders'!H1240)</f>
        <v>2</v>
      </c>
      <c r="I1241" s="39" t="e">
        <f>IF(E1241="","",IF(Mal!$C$5="","",Mal!$C$5))</f>
        <v>#N/A</v>
      </c>
      <c r="J1241" s="39" t="e">
        <f>IF(AND(J1240="",$H1241=$H1240),"",IF(VLOOKUP($H1241,Mal!$A$9:$H$431,7,0)='Sales Orders'!J1240,"",VLOOKUP($H1241,Mal!$A$9:$H$431,7,0)))</f>
        <v>#N/A</v>
      </c>
      <c r="K1241" s="39" t="e">
        <f>IF(AND(K1240="",$H1241=$H1240),"",IF(VLOOKUP($H1241,Mal!$A$9:$H$431,8,0)='Sales Orders'!K1240,"",VLOOKUP($H1241,Mal!$A$9:$H$431,8,0)))</f>
        <v>#N/A</v>
      </c>
      <c r="L1241" s="39" t="e">
        <f>IF(E1241="","",IF(Mal!$C$6="","",Mal!$C$6))</f>
        <v>#N/A</v>
      </c>
      <c r="M1241" s="39" t="e">
        <f>IF($E1241="",IF(INDEX(Mal!K$9:K$431,COUNTIF($E$108:$F1240,"")-COUNT($H$108:$H1240)+1,0)=M1240,"",INDEX(Mal!K$9:K$431,COUNTIF($E$108:$F1240,"")-COUNT($H$108:$H1240)+1,0)),"")</f>
        <v>#N/A</v>
      </c>
      <c r="N1241" s="39" t="e">
        <f>IF($E1241="",IF(INDEX(Mal!L$9:L$431,COUNTIF($E$108:$F1240,"")-COUNT($H$108:$H1240)+1,0)=N1240,"",INDEX(Mal!L$9:L$431,COUNTIF($E$108:$F1240,"")-COUNT($H$108:$H1240)+1,0)),"")</f>
        <v>#N/A</v>
      </c>
      <c r="O1241" s="39" t="e">
        <f>IF($E1241="",IF(INDEX(Mal!M$9:M$431,COUNTIF($E$108:$F1240,"")-COUNT($H$108:$H1240)+1,0)=O1240,"",INDEX(Mal!M$9:M$431,COUNTIF($E$108:$F1240,"")-COUNT($H$108:$H1240)+1,0)),"")</f>
        <v>#N/A</v>
      </c>
      <c r="P1241" s="39" t="e">
        <f>IF($E1241="",IF(INDEX(Mal!N$9:N$431,COUNTIF($E$108:$F1240,"")-COUNT($H$108:$H1240)+1,0)=P1240,"",INDEX(Mal!N$9:N$431,COUNTIF($E$108:$F1240,"")-COUNT($H$108:$H1240)+1,0)),"")</f>
        <v>#N/A</v>
      </c>
      <c r="Q1241" s="39" t="e">
        <f>IF($E1241="",IF(INDEX(Mal!O$9:O$431,COUNTIF($E$108:$F1240,"")-COUNT($H$108:$H1240)+1,0)=Q1240,"",INDEX(Mal!O$9:O$431,COUNTIF($E$108:$F1240,"")-COUNT($H$108:$H1240)+1,0)),"")</f>
        <v>#N/A</v>
      </c>
      <c r="R1241" s="39" t="e">
        <f>IF($E1241="",IF(INDEX(Mal!P$9:P$431,COUNTIF($E$108:$F1240,"")-COUNT($H$108:$H1240)+1,0)=R1240,"",INDEX(Mal!P$9:P$431,COUNTIF($E$108:$F1240,"")-COUNT($H$108:$H1240)+1,0)),"")</f>
        <v>#N/A</v>
      </c>
      <c r="S1241" s="39" t="e">
        <f>IF($E1241="",IF(INDEX(Mal!Q$9:Q$431,COUNTIF($E$108:$F1240,"")-COUNT($H$108:$H1240)+1,0)=S1240,"",INDEX(Mal!Q$9:Q$431,COUNTIF($E$108:$F1240,"")-COUNT($H$108:$H1240)+1,0)),"")</f>
        <v>#N/A</v>
      </c>
      <c r="T1241" s="39" t="e">
        <f>IF($E1241="",IF(INDEX(Mal!R$9:R$431,COUNTIF($E$108:$F1240,"")-COUNT($H$108:$H1240)+1,0)=T1240,"",INDEX(Mal!R$9:R$431,COUNTIF($E$108:$F1240,"")-COUNT($H$108:$H1240)+1,0)),"")</f>
        <v>#N/A</v>
      </c>
      <c r="U1241" s="39" t="e">
        <f>IF($E1241="",IF(INDEX(Mal!S$9:S$431,COUNTIF($E$108:$F1240,"")-COUNT($H$108:$H1240)+1,0)=U1240,"",INDEX(Mal!S$9:S$431,COUNTIF($E$108:$F1240,"")-COUNT($H$108:$H1240)+1,0)),"")</f>
        <v>#N/A</v>
      </c>
      <c r="V1241" s="39" t="e">
        <f t="shared" si="68"/>
        <v>#N/A</v>
      </c>
      <c r="W1241" s="39" t="e">
        <f>IF(IF(AND(E1241="",F1241=""),INDEX(Mal!I$9:I$431,(COUNT($H$108:$H1241)-COUNTIF($V$108:$V1241,"")),0),"")="","",IF(AND(E1241="",F1241=""),INDEX(Mal!I$9:I$431,(COUNT($H$108:$H1241)-COUNTIF($V$108:$V1241,"")),0),""))</f>
        <v>#N/A</v>
      </c>
      <c r="X1241" s="39" t="e">
        <f>IF($E1241="",IF(INDEX(Mal!J$9:J$431,COUNTIF($E$108:$F1240,"")-COUNT($H$108:$H1240)+1,0)=X1240,"",INDEX(Mal!J$9:J$431,COUNTIF($E$108:$F1240,"")-COUNT($H$108:$H1240)+1,0)),"")</f>
        <v>#N/A</v>
      </c>
      <c r="Y1241" s="39" t="e">
        <f>IF(AND(Y1240="",$H1241=$H1240),"",IF(VLOOKUP($H1241,Mal!$A$9:$T$431,20,0)='Sales Orders'!Y1240,"",VLOOKUP($H1241,Mal!$A$9:$T$431,20,0)))</f>
        <v>#N/A</v>
      </c>
      <c r="Z1241" s="39" t="e">
        <f t="shared" si="69"/>
        <v>#N/A</v>
      </c>
    </row>
    <row r="1242" spans="1:26">
      <c r="A1242" t="str">
        <f>IFERROR(IF(VLOOKUP(H1242,Mal!$A$9:$A$431,1,0),"","END"),"END")</f>
        <v>END</v>
      </c>
      <c r="B1242" s="39" t="e">
        <f>IF($E1242="",IF(INDEX(Mal!$D$9:$D$431,COUNTIF($E$108:$F1241,"")-COUNT($H$108:$H1241)+1,0)=B1241,"",INDEX(Mal!$D$9:$D$431,COUNTIF($E$108:$F1241,"")-COUNT($H$108:$H1241)+1,0)),"")</f>
        <v>#N/A</v>
      </c>
      <c r="C1242" s="39" t="e">
        <f t="shared" si="70"/>
        <v>#N/A</v>
      </c>
      <c r="D1242" s="39" t="e">
        <f>IF($E1242="",IF(INDEX(Mal!$F$9:$F$431,COUNTIF($E$108:$F1241,"")-COUNT($H$108:$H1241)+1,0)=D1241,"",INDEX(Mal!$F$9:$F$431,COUNTIF($E$108:$F1241,"")-COUNT($H$108:$H1241)+1,0)),"")</f>
        <v>#N/A</v>
      </c>
      <c r="E1242" s="39" t="e">
        <f>IF(AND(E1241="",$H1242=$H1241),"",IF(VLOOKUP(H1242,Mal!$A$9:$B$431,2,0)='Sales Orders'!E1241,"",VLOOKUP($H1242,Mal!$A$9:$B$431,2,0)))</f>
        <v>#N/A</v>
      </c>
      <c r="F1242" s="39" t="e">
        <f>IF($E1242="",IF(INDEX(Mal!$C$9:$C$431,COUNTIF($E$108:$F1241,"")-COUNT($H$108:$H1241)+1,0)=F1241,"",INDEX(Mal!$C$9:$C$431,COUNTIF($E$108:$F1241,"")-COUNT($H$108:$H1241)+1,0)),"")</f>
        <v>#N/A</v>
      </c>
      <c r="G1242" s="39" t="e">
        <f t="shared" si="71"/>
        <v>#N/A</v>
      </c>
      <c r="H1242" s="39">
        <f>IF(COUNTIF(Mal!$A$9:$A$431,'Sales Orders'!H1241)+COUNTIFS(Mal!$A$9:$A$431,H1241,Mal!$B$9:$B$431,"&lt;&gt;")+COUNTIFS(Mal!$A$9:$A$431,H1241,Mal!$C$9:$C$431,"&lt;&gt;")=COUNTIF('Sales Orders'!$H$108:H1241,'Sales Orders'!H1241),'Sales Orders'!H1241+1,'Sales Orders'!H1241)</f>
        <v>2</v>
      </c>
      <c r="I1242" s="39" t="e">
        <f>IF(E1242="","",IF(Mal!$C$5="","",Mal!$C$5))</f>
        <v>#N/A</v>
      </c>
      <c r="J1242" s="39" t="e">
        <f>IF(AND(J1241="",$H1242=$H1241),"",IF(VLOOKUP($H1242,Mal!$A$9:$H$431,7,0)='Sales Orders'!J1241,"",VLOOKUP($H1242,Mal!$A$9:$H$431,7,0)))</f>
        <v>#N/A</v>
      </c>
      <c r="K1242" s="39" t="e">
        <f>IF(AND(K1241="",$H1242=$H1241),"",IF(VLOOKUP($H1242,Mal!$A$9:$H$431,8,0)='Sales Orders'!K1241,"",VLOOKUP($H1242,Mal!$A$9:$H$431,8,0)))</f>
        <v>#N/A</v>
      </c>
      <c r="L1242" s="39" t="e">
        <f>IF(E1242="","",IF(Mal!$C$6="","",Mal!$C$6))</f>
        <v>#N/A</v>
      </c>
      <c r="M1242" s="39" t="e">
        <f>IF($E1242="",IF(INDEX(Mal!K$9:K$431,COUNTIF($E$108:$F1241,"")-COUNT($H$108:$H1241)+1,0)=M1241,"",INDEX(Mal!K$9:K$431,COUNTIF($E$108:$F1241,"")-COUNT($H$108:$H1241)+1,0)),"")</f>
        <v>#N/A</v>
      </c>
      <c r="N1242" s="39" t="e">
        <f>IF($E1242="",IF(INDEX(Mal!L$9:L$431,COUNTIF($E$108:$F1241,"")-COUNT($H$108:$H1241)+1,0)=N1241,"",INDEX(Mal!L$9:L$431,COUNTIF($E$108:$F1241,"")-COUNT($H$108:$H1241)+1,0)),"")</f>
        <v>#N/A</v>
      </c>
      <c r="O1242" s="39" t="e">
        <f>IF($E1242="",IF(INDEX(Mal!M$9:M$431,COUNTIF($E$108:$F1241,"")-COUNT($H$108:$H1241)+1,0)=O1241,"",INDEX(Mal!M$9:M$431,COUNTIF($E$108:$F1241,"")-COUNT($H$108:$H1241)+1,0)),"")</f>
        <v>#N/A</v>
      </c>
      <c r="P1242" s="39" t="e">
        <f>IF($E1242="",IF(INDEX(Mal!N$9:N$431,COUNTIF($E$108:$F1241,"")-COUNT($H$108:$H1241)+1,0)=P1241,"",INDEX(Mal!N$9:N$431,COUNTIF($E$108:$F1241,"")-COUNT($H$108:$H1241)+1,0)),"")</f>
        <v>#N/A</v>
      </c>
      <c r="Q1242" s="39" t="e">
        <f>IF($E1242="",IF(INDEX(Mal!O$9:O$431,COUNTIF($E$108:$F1241,"")-COUNT($H$108:$H1241)+1,0)=Q1241,"",INDEX(Mal!O$9:O$431,COUNTIF($E$108:$F1241,"")-COUNT($H$108:$H1241)+1,0)),"")</f>
        <v>#N/A</v>
      </c>
      <c r="R1242" s="39" t="e">
        <f>IF($E1242="",IF(INDEX(Mal!P$9:P$431,COUNTIF($E$108:$F1241,"")-COUNT($H$108:$H1241)+1,0)=R1241,"",INDEX(Mal!P$9:P$431,COUNTIF($E$108:$F1241,"")-COUNT($H$108:$H1241)+1,0)),"")</f>
        <v>#N/A</v>
      </c>
      <c r="S1242" s="39" t="e">
        <f>IF($E1242="",IF(INDEX(Mal!Q$9:Q$431,COUNTIF($E$108:$F1241,"")-COUNT($H$108:$H1241)+1,0)=S1241,"",INDEX(Mal!Q$9:Q$431,COUNTIF($E$108:$F1241,"")-COUNT($H$108:$H1241)+1,0)),"")</f>
        <v>#N/A</v>
      </c>
      <c r="T1242" s="39" t="e">
        <f>IF($E1242="",IF(INDEX(Mal!R$9:R$431,COUNTIF($E$108:$F1241,"")-COUNT($H$108:$H1241)+1,0)=T1241,"",INDEX(Mal!R$9:R$431,COUNTIF($E$108:$F1241,"")-COUNT($H$108:$H1241)+1,0)),"")</f>
        <v>#N/A</v>
      </c>
      <c r="U1242" s="39" t="e">
        <f>IF($E1242="",IF(INDEX(Mal!S$9:S$431,COUNTIF($E$108:$F1241,"")-COUNT($H$108:$H1241)+1,0)=U1241,"",INDEX(Mal!S$9:S$431,COUNTIF($E$108:$F1241,"")-COUNT($H$108:$H1241)+1,0)),"")</f>
        <v>#N/A</v>
      </c>
      <c r="V1242" s="39" t="e">
        <f t="shared" si="68"/>
        <v>#N/A</v>
      </c>
      <c r="W1242" s="39" t="e">
        <f>IF(IF(AND(E1242="",F1242=""),INDEX(Mal!I$9:I$431,(COUNT($H$108:$H1242)-COUNTIF($V$108:$V1242,"")),0),"")="","",IF(AND(E1242="",F1242=""),INDEX(Mal!I$9:I$431,(COUNT($H$108:$H1242)-COUNTIF($V$108:$V1242,"")),0),""))</f>
        <v>#N/A</v>
      </c>
      <c r="X1242" s="39" t="e">
        <f>IF($E1242="",IF(INDEX(Mal!J$9:J$431,COUNTIF($E$108:$F1241,"")-COUNT($H$108:$H1241)+1,0)=X1241,"",INDEX(Mal!J$9:J$431,COUNTIF($E$108:$F1241,"")-COUNT($H$108:$H1241)+1,0)),"")</f>
        <v>#N/A</v>
      </c>
      <c r="Y1242" s="39" t="e">
        <f>IF(AND(Y1241="",$H1242=$H1241),"",IF(VLOOKUP($H1242,Mal!$A$9:$T$431,20,0)='Sales Orders'!Y1241,"",VLOOKUP($H1242,Mal!$A$9:$T$431,20,0)))</f>
        <v>#N/A</v>
      </c>
      <c r="Z1242" s="39" t="e">
        <f t="shared" si="69"/>
        <v>#N/A</v>
      </c>
    </row>
    <row r="1243" spans="1:26">
      <c r="A1243" t="str">
        <f>IFERROR(IF(VLOOKUP(H1243,Mal!$A$9:$A$431,1,0),"","END"),"END")</f>
        <v>END</v>
      </c>
      <c r="B1243" s="39" t="e">
        <f>IF($E1243="",IF(INDEX(Mal!$D$9:$D$431,COUNTIF($E$108:$F1242,"")-COUNT($H$108:$H1242)+1,0)=B1242,"",INDEX(Mal!$D$9:$D$431,COUNTIF($E$108:$F1242,"")-COUNT($H$108:$H1242)+1,0)),"")</f>
        <v>#N/A</v>
      </c>
      <c r="C1243" s="39" t="e">
        <f t="shared" si="70"/>
        <v>#N/A</v>
      </c>
      <c r="D1243" s="39" t="e">
        <f>IF($E1243="",IF(INDEX(Mal!$F$9:$F$431,COUNTIF($E$108:$F1242,"")-COUNT($H$108:$H1242)+1,0)=D1242,"",INDEX(Mal!$F$9:$F$431,COUNTIF($E$108:$F1242,"")-COUNT($H$108:$H1242)+1,0)),"")</f>
        <v>#N/A</v>
      </c>
      <c r="E1243" s="39" t="e">
        <f>IF(AND(E1242="",$H1243=$H1242),"",IF(VLOOKUP(H1243,Mal!$A$9:$B$431,2,0)='Sales Orders'!E1242,"",VLOOKUP($H1243,Mal!$A$9:$B$431,2,0)))</f>
        <v>#N/A</v>
      </c>
      <c r="F1243" s="39" t="e">
        <f>IF($E1243="",IF(INDEX(Mal!$C$9:$C$431,COUNTIF($E$108:$F1242,"")-COUNT($H$108:$H1242)+1,0)=F1242,"",INDEX(Mal!$C$9:$C$431,COUNTIF($E$108:$F1242,"")-COUNT($H$108:$H1242)+1,0)),"")</f>
        <v>#N/A</v>
      </c>
      <c r="G1243" s="39" t="e">
        <f t="shared" si="71"/>
        <v>#N/A</v>
      </c>
      <c r="H1243" s="39">
        <f>IF(COUNTIF(Mal!$A$9:$A$431,'Sales Orders'!H1242)+COUNTIFS(Mal!$A$9:$A$431,H1242,Mal!$B$9:$B$431,"&lt;&gt;")+COUNTIFS(Mal!$A$9:$A$431,H1242,Mal!$C$9:$C$431,"&lt;&gt;")=COUNTIF('Sales Orders'!$H$108:H1242,'Sales Orders'!H1242),'Sales Orders'!H1242+1,'Sales Orders'!H1242)</f>
        <v>2</v>
      </c>
      <c r="I1243" s="39" t="e">
        <f>IF(E1243="","",IF(Mal!$C$5="","",Mal!$C$5))</f>
        <v>#N/A</v>
      </c>
      <c r="J1243" s="39" t="e">
        <f>IF(AND(J1242="",$H1243=$H1242),"",IF(VLOOKUP($H1243,Mal!$A$9:$H$431,7,0)='Sales Orders'!J1242,"",VLOOKUP($H1243,Mal!$A$9:$H$431,7,0)))</f>
        <v>#N/A</v>
      </c>
      <c r="K1243" s="39" t="e">
        <f>IF(AND(K1242="",$H1243=$H1242),"",IF(VLOOKUP($H1243,Mal!$A$9:$H$431,8,0)='Sales Orders'!K1242,"",VLOOKUP($H1243,Mal!$A$9:$H$431,8,0)))</f>
        <v>#N/A</v>
      </c>
      <c r="L1243" s="39" t="e">
        <f>IF(E1243="","",IF(Mal!$C$6="","",Mal!$C$6))</f>
        <v>#N/A</v>
      </c>
      <c r="M1243" s="39" t="e">
        <f>IF($E1243="",IF(INDEX(Mal!K$9:K$431,COUNTIF($E$108:$F1242,"")-COUNT($H$108:$H1242)+1,0)=M1242,"",INDEX(Mal!K$9:K$431,COUNTIF($E$108:$F1242,"")-COUNT($H$108:$H1242)+1,0)),"")</f>
        <v>#N/A</v>
      </c>
      <c r="N1243" s="39" t="e">
        <f>IF($E1243="",IF(INDEX(Mal!L$9:L$431,COUNTIF($E$108:$F1242,"")-COUNT($H$108:$H1242)+1,0)=N1242,"",INDEX(Mal!L$9:L$431,COUNTIF($E$108:$F1242,"")-COUNT($H$108:$H1242)+1,0)),"")</f>
        <v>#N/A</v>
      </c>
      <c r="O1243" s="39" t="e">
        <f>IF($E1243="",IF(INDEX(Mal!M$9:M$431,COUNTIF($E$108:$F1242,"")-COUNT($H$108:$H1242)+1,0)=O1242,"",INDEX(Mal!M$9:M$431,COUNTIF($E$108:$F1242,"")-COUNT($H$108:$H1242)+1,0)),"")</f>
        <v>#N/A</v>
      </c>
      <c r="P1243" s="39" t="e">
        <f>IF($E1243="",IF(INDEX(Mal!N$9:N$431,COUNTIF($E$108:$F1242,"")-COUNT($H$108:$H1242)+1,0)=P1242,"",INDEX(Mal!N$9:N$431,COUNTIF($E$108:$F1242,"")-COUNT($H$108:$H1242)+1,0)),"")</f>
        <v>#N/A</v>
      </c>
      <c r="Q1243" s="39" t="e">
        <f>IF($E1243="",IF(INDEX(Mal!O$9:O$431,COUNTIF($E$108:$F1242,"")-COUNT($H$108:$H1242)+1,0)=Q1242,"",INDEX(Mal!O$9:O$431,COUNTIF($E$108:$F1242,"")-COUNT($H$108:$H1242)+1,0)),"")</f>
        <v>#N/A</v>
      </c>
      <c r="R1243" s="39" t="e">
        <f>IF($E1243="",IF(INDEX(Mal!P$9:P$431,COUNTIF($E$108:$F1242,"")-COUNT($H$108:$H1242)+1,0)=R1242,"",INDEX(Mal!P$9:P$431,COUNTIF($E$108:$F1242,"")-COUNT($H$108:$H1242)+1,0)),"")</f>
        <v>#N/A</v>
      </c>
      <c r="S1243" s="39" t="e">
        <f>IF($E1243="",IF(INDEX(Mal!Q$9:Q$431,COUNTIF($E$108:$F1242,"")-COUNT($H$108:$H1242)+1,0)=S1242,"",INDEX(Mal!Q$9:Q$431,COUNTIF($E$108:$F1242,"")-COUNT($H$108:$H1242)+1,0)),"")</f>
        <v>#N/A</v>
      </c>
      <c r="T1243" s="39" t="e">
        <f>IF($E1243="",IF(INDEX(Mal!R$9:R$431,COUNTIF($E$108:$F1242,"")-COUNT($H$108:$H1242)+1,0)=T1242,"",INDEX(Mal!R$9:R$431,COUNTIF($E$108:$F1242,"")-COUNT($H$108:$H1242)+1,0)),"")</f>
        <v>#N/A</v>
      </c>
      <c r="U1243" s="39" t="e">
        <f>IF($E1243="",IF(INDEX(Mal!S$9:S$431,COUNTIF($E$108:$F1242,"")-COUNT($H$108:$H1242)+1,0)=U1242,"",INDEX(Mal!S$9:S$431,COUNTIF($E$108:$F1242,"")-COUNT($H$108:$H1242)+1,0)),"")</f>
        <v>#N/A</v>
      </c>
      <c r="V1243" s="39" t="e">
        <f t="shared" si="68"/>
        <v>#N/A</v>
      </c>
      <c r="W1243" s="39" t="e">
        <f>IF(IF(AND(E1243="",F1243=""),INDEX(Mal!I$9:I$431,(COUNT($H$108:$H1243)-COUNTIF($V$108:$V1243,"")),0),"")="","",IF(AND(E1243="",F1243=""),INDEX(Mal!I$9:I$431,(COUNT($H$108:$H1243)-COUNTIF($V$108:$V1243,"")),0),""))</f>
        <v>#N/A</v>
      </c>
      <c r="X1243" s="39" t="e">
        <f>IF($E1243="",IF(INDEX(Mal!J$9:J$431,COUNTIF($E$108:$F1242,"")-COUNT($H$108:$H1242)+1,0)=X1242,"",INDEX(Mal!J$9:J$431,COUNTIF($E$108:$F1242,"")-COUNT($H$108:$H1242)+1,0)),"")</f>
        <v>#N/A</v>
      </c>
      <c r="Y1243" s="39" t="e">
        <f>IF(AND(Y1242="",$H1243=$H1242),"",IF(VLOOKUP($H1243,Mal!$A$9:$T$431,20,0)='Sales Orders'!Y1242,"",VLOOKUP($H1243,Mal!$A$9:$T$431,20,0)))</f>
        <v>#N/A</v>
      </c>
      <c r="Z1243" s="39" t="e">
        <f t="shared" si="69"/>
        <v>#N/A</v>
      </c>
    </row>
    <row r="1244" spans="1:26">
      <c r="A1244" t="str">
        <f>IFERROR(IF(VLOOKUP(H1244,Mal!$A$9:$A$431,1,0),"","END"),"END")</f>
        <v>END</v>
      </c>
      <c r="B1244" s="39" t="e">
        <f>IF($E1244="",IF(INDEX(Mal!$D$9:$D$431,COUNTIF($E$108:$F1243,"")-COUNT($H$108:$H1243)+1,0)=B1243,"",INDEX(Mal!$D$9:$D$431,COUNTIF($E$108:$F1243,"")-COUNT($H$108:$H1243)+1,0)),"")</f>
        <v>#N/A</v>
      </c>
      <c r="C1244" s="39" t="e">
        <f t="shared" si="70"/>
        <v>#N/A</v>
      </c>
      <c r="D1244" s="39" t="e">
        <f>IF($E1244="",IF(INDEX(Mal!$F$9:$F$431,COUNTIF($E$108:$F1243,"")-COUNT($H$108:$H1243)+1,0)=D1243,"",INDEX(Mal!$F$9:$F$431,COUNTIF($E$108:$F1243,"")-COUNT($H$108:$H1243)+1,0)),"")</f>
        <v>#N/A</v>
      </c>
      <c r="E1244" s="39" t="e">
        <f>IF(AND(E1243="",$H1244=$H1243),"",IF(VLOOKUP(H1244,Mal!$A$9:$B$431,2,0)='Sales Orders'!E1243,"",VLOOKUP($H1244,Mal!$A$9:$B$431,2,0)))</f>
        <v>#N/A</v>
      </c>
      <c r="F1244" s="39" t="e">
        <f>IF($E1244="",IF(INDEX(Mal!$C$9:$C$431,COUNTIF($E$108:$F1243,"")-COUNT($H$108:$H1243)+1,0)=F1243,"",INDEX(Mal!$C$9:$C$431,COUNTIF($E$108:$F1243,"")-COUNT($H$108:$H1243)+1,0)),"")</f>
        <v>#N/A</v>
      </c>
      <c r="G1244" s="39" t="e">
        <f t="shared" si="71"/>
        <v>#N/A</v>
      </c>
      <c r="H1244" s="39">
        <f>IF(COUNTIF(Mal!$A$9:$A$431,'Sales Orders'!H1243)+COUNTIFS(Mal!$A$9:$A$431,H1243,Mal!$B$9:$B$431,"&lt;&gt;")+COUNTIFS(Mal!$A$9:$A$431,H1243,Mal!$C$9:$C$431,"&lt;&gt;")=COUNTIF('Sales Orders'!$H$108:H1243,'Sales Orders'!H1243),'Sales Orders'!H1243+1,'Sales Orders'!H1243)</f>
        <v>2</v>
      </c>
      <c r="I1244" s="39" t="e">
        <f>IF(E1244="","",IF(Mal!$C$5="","",Mal!$C$5))</f>
        <v>#N/A</v>
      </c>
      <c r="J1244" s="39" t="e">
        <f>IF(AND(J1243="",$H1244=$H1243),"",IF(VLOOKUP($H1244,Mal!$A$9:$H$431,7,0)='Sales Orders'!J1243,"",VLOOKUP($H1244,Mal!$A$9:$H$431,7,0)))</f>
        <v>#N/A</v>
      </c>
      <c r="K1244" s="39" t="e">
        <f>IF(AND(K1243="",$H1244=$H1243),"",IF(VLOOKUP($H1244,Mal!$A$9:$H$431,8,0)='Sales Orders'!K1243,"",VLOOKUP($H1244,Mal!$A$9:$H$431,8,0)))</f>
        <v>#N/A</v>
      </c>
      <c r="L1244" s="39" t="e">
        <f>IF(E1244="","",IF(Mal!$C$6="","",Mal!$C$6))</f>
        <v>#N/A</v>
      </c>
      <c r="M1244" s="39" t="e">
        <f>IF($E1244="",IF(INDEX(Mal!K$9:K$431,COUNTIF($E$108:$F1243,"")-COUNT($H$108:$H1243)+1,0)=M1243,"",INDEX(Mal!K$9:K$431,COUNTIF($E$108:$F1243,"")-COUNT($H$108:$H1243)+1,0)),"")</f>
        <v>#N/A</v>
      </c>
      <c r="N1244" s="39" t="e">
        <f>IF($E1244="",IF(INDEX(Mal!L$9:L$431,COUNTIF($E$108:$F1243,"")-COUNT($H$108:$H1243)+1,0)=N1243,"",INDEX(Mal!L$9:L$431,COUNTIF($E$108:$F1243,"")-COUNT($H$108:$H1243)+1,0)),"")</f>
        <v>#N/A</v>
      </c>
      <c r="O1244" s="39" t="e">
        <f>IF($E1244="",IF(INDEX(Mal!M$9:M$431,COUNTIF($E$108:$F1243,"")-COUNT($H$108:$H1243)+1,0)=O1243,"",INDEX(Mal!M$9:M$431,COUNTIF($E$108:$F1243,"")-COUNT($H$108:$H1243)+1,0)),"")</f>
        <v>#N/A</v>
      </c>
      <c r="P1244" s="39" t="e">
        <f>IF($E1244="",IF(INDEX(Mal!N$9:N$431,COUNTIF($E$108:$F1243,"")-COUNT($H$108:$H1243)+1,0)=P1243,"",INDEX(Mal!N$9:N$431,COUNTIF($E$108:$F1243,"")-COUNT($H$108:$H1243)+1,0)),"")</f>
        <v>#N/A</v>
      </c>
      <c r="Q1244" s="39" t="e">
        <f>IF($E1244="",IF(INDEX(Mal!O$9:O$431,COUNTIF($E$108:$F1243,"")-COUNT($H$108:$H1243)+1,0)=Q1243,"",INDEX(Mal!O$9:O$431,COUNTIF($E$108:$F1243,"")-COUNT($H$108:$H1243)+1,0)),"")</f>
        <v>#N/A</v>
      </c>
      <c r="R1244" s="39" t="e">
        <f>IF($E1244="",IF(INDEX(Mal!P$9:P$431,COUNTIF($E$108:$F1243,"")-COUNT($H$108:$H1243)+1,0)=R1243,"",INDEX(Mal!P$9:P$431,COUNTIF($E$108:$F1243,"")-COUNT($H$108:$H1243)+1,0)),"")</f>
        <v>#N/A</v>
      </c>
      <c r="S1244" s="39" t="e">
        <f>IF($E1244="",IF(INDEX(Mal!Q$9:Q$431,COUNTIF($E$108:$F1243,"")-COUNT($H$108:$H1243)+1,0)=S1243,"",INDEX(Mal!Q$9:Q$431,COUNTIF($E$108:$F1243,"")-COUNT($H$108:$H1243)+1,0)),"")</f>
        <v>#N/A</v>
      </c>
      <c r="T1244" s="39" t="e">
        <f>IF($E1244="",IF(INDEX(Mal!R$9:R$431,COUNTIF($E$108:$F1243,"")-COUNT($H$108:$H1243)+1,0)=T1243,"",INDEX(Mal!R$9:R$431,COUNTIF($E$108:$F1243,"")-COUNT($H$108:$H1243)+1,0)),"")</f>
        <v>#N/A</v>
      </c>
      <c r="U1244" s="39" t="e">
        <f>IF($E1244="",IF(INDEX(Mal!S$9:S$431,COUNTIF($E$108:$F1243,"")-COUNT($H$108:$H1243)+1,0)=U1243,"",INDEX(Mal!S$9:S$431,COUNTIF($E$108:$F1243,"")-COUNT($H$108:$H1243)+1,0)),"")</f>
        <v>#N/A</v>
      </c>
      <c r="V1244" s="39" t="e">
        <f t="shared" si="68"/>
        <v>#N/A</v>
      </c>
      <c r="W1244" s="39" t="e">
        <f>IF(IF(AND(E1244="",F1244=""),INDEX(Mal!I$9:I$431,(COUNT($H$108:$H1244)-COUNTIF($V$108:$V1244,"")),0),"")="","",IF(AND(E1244="",F1244=""),INDEX(Mal!I$9:I$431,(COUNT($H$108:$H1244)-COUNTIF($V$108:$V1244,"")),0),""))</f>
        <v>#N/A</v>
      </c>
      <c r="X1244" s="39" t="e">
        <f>IF($E1244="",IF(INDEX(Mal!J$9:J$431,COUNTIF($E$108:$F1243,"")-COUNT($H$108:$H1243)+1,0)=X1243,"",INDEX(Mal!J$9:J$431,COUNTIF($E$108:$F1243,"")-COUNT($H$108:$H1243)+1,0)),"")</f>
        <v>#N/A</v>
      </c>
      <c r="Y1244" s="39" t="e">
        <f>IF(AND(Y1243="",$H1244=$H1243),"",IF(VLOOKUP($H1244,Mal!$A$9:$T$431,20,0)='Sales Orders'!Y1243,"",VLOOKUP($H1244,Mal!$A$9:$T$431,20,0)))</f>
        <v>#N/A</v>
      </c>
      <c r="Z1244" s="39" t="e">
        <f t="shared" si="69"/>
        <v>#N/A</v>
      </c>
    </row>
    <row r="1245" spans="1:26">
      <c r="A1245" t="str">
        <f>IFERROR(IF(VLOOKUP(H1245,Mal!$A$9:$A$431,1,0),"","END"),"END")</f>
        <v>END</v>
      </c>
      <c r="B1245" s="39" t="e">
        <f>IF($E1245="",IF(INDEX(Mal!$D$9:$D$431,COUNTIF($E$108:$F1244,"")-COUNT($H$108:$H1244)+1,0)=B1244,"",INDEX(Mal!$D$9:$D$431,COUNTIF($E$108:$F1244,"")-COUNT($H$108:$H1244)+1,0)),"")</f>
        <v>#N/A</v>
      </c>
      <c r="C1245" s="39" t="e">
        <f t="shared" si="70"/>
        <v>#N/A</v>
      </c>
      <c r="D1245" s="39" t="e">
        <f>IF($E1245="",IF(INDEX(Mal!$F$9:$F$431,COUNTIF($E$108:$F1244,"")-COUNT($H$108:$H1244)+1,0)=D1244,"",INDEX(Mal!$F$9:$F$431,COUNTIF($E$108:$F1244,"")-COUNT($H$108:$H1244)+1,0)),"")</f>
        <v>#N/A</v>
      </c>
      <c r="E1245" s="39" t="e">
        <f>IF(AND(E1244="",$H1245=$H1244),"",IF(VLOOKUP(H1245,Mal!$A$9:$B$431,2,0)='Sales Orders'!E1244,"",VLOOKUP($H1245,Mal!$A$9:$B$431,2,0)))</f>
        <v>#N/A</v>
      </c>
      <c r="F1245" s="39" t="e">
        <f>IF($E1245="",IF(INDEX(Mal!$C$9:$C$431,COUNTIF($E$108:$F1244,"")-COUNT($H$108:$H1244)+1,0)=F1244,"",INDEX(Mal!$C$9:$C$431,COUNTIF($E$108:$F1244,"")-COUNT($H$108:$H1244)+1,0)),"")</f>
        <v>#N/A</v>
      </c>
      <c r="G1245" s="39" t="e">
        <f t="shared" si="71"/>
        <v>#N/A</v>
      </c>
      <c r="H1245" s="39">
        <f>IF(COUNTIF(Mal!$A$9:$A$431,'Sales Orders'!H1244)+COUNTIFS(Mal!$A$9:$A$431,H1244,Mal!$B$9:$B$431,"&lt;&gt;")+COUNTIFS(Mal!$A$9:$A$431,H1244,Mal!$C$9:$C$431,"&lt;&gt;")=COUNTIF('Sales Orders'!$H$108:H1244,'Sales Orders'!H1244),'Sales Orders'!H1244+1,'Sales Orders'!H1244)</f>
        <v>2</v>
      </c>
      <c r="I1245" s="39" t="e">
        <f>IF(E1245="","",IF(Mal!$C$5="","",Mal!$C$5))</f>
        <v>#N/A</v>
      </c>
      <c r="J1245" s="39" t="e">
        <f>IF(AND(J1244="",$H1245=$H1244),"",IF(VLOOKUP($H1245,Mal!$A$9:$H$431,7,0)='Sales Orders'!J1244,"",VLOOKUP($H1245,Mal!$A$9:$H$431,7,0)))</f>
        <v>#N/A</v>
      </c>
      <c r="K1245" s="39" t="e">
        <f>IF(AND(K1244="",$H1245=$H1244),"",IF(VLOOKUP($H1245,Mal!$A$9:$H$431,8,0)='Sales Orders'!K1244,"",VLOOKUP($H1245,Mal!$A$9:$H$431,8,0)))</f>
        <v>#N/A</v>
      </c>
      <c r="L1245" s="39" t="e">
        <f>IF(E1245="","",IF(Mal!$C$6="","",Mal!$C$6))</f>
        <v>#N/A</v>
      </c>
      <c r="M1245" s="39" t="e">
        <f>IF($E1245="",IF(INDEX(Mal!K$9:K$431,COUNTIF($E$108:$F1244,"")-COUNT($H$108:$H1244)+1,0)=M1244,"",INDEX(Mal!K$9:K$431,COUNTIF($E$108:$F1244,"")-COUNT($H$108:$H1244)+1,0)),"")</f>
        <v>#N/A</v>
      </c>
      <c r="N1245" s="39" t="e">
        <f>IF($E1245="",IF(INDEX(Mal!L$9:L$431,COUNTIF($E$108:$F1244,"")-COUNT($H$108:$H1244)+1,0)=N1244,"",INDEX(Mal!L$9:L$431,COUNTIF($E$108:$F1244,"")-COUNT($H$108:$H1244)+1,0)),"")</f>
        <v>#N/A</v>
      </c>
      <c r="O1245" s="39" t="e">
        <f>IF($E1245="",IF(INDEX(Mal!M$9:M$431,COUNTIF($E$108:$F1244,"")-COUNT($H$108:$H1244)+1,0)=O1244,"",INDEX(Mal!M$9:M$431,COUNTIF($E$108:$F1244,"")-COUNT($H$108:$H1244)+1,0)),"")</f>
        <v>#N/A</v>
      </c>
      <c r="P1245" s="39" t="e">
        <f>IF($E1245="",IF(INDEX(Mal!N$9:N$431,COUNTIF($E$108:$F1244,"")-COUNT($H$108:$H1244)+1,0)=P1244,"",INDEX(Mal!N$9:N$431,COUNTIF($E$108:$F1244,"")-COUNT($H$108:$H1244)+1,0)),"")</f>
        <v>#N/A</v>
      </c>
      <c r="Q1245" s="39" t="e">
        <f>IF($E1245="",IF(INDEX(Mal!O$9:O$431,COUNTIF($E$108:$F1244,"")-COUNT($H$108:$H1244)+1,0)=Q1244,"",INDEX(Mal!O$9:O$431,COUNTIF($E$108:$F1244,"")-COUNT($H$108:$H1244)+1,0)),"")</f>
        <v>#N/A</v>
      </c>
      <c r="R1245" s="39" t="e">
        <f>IF($E1245="",IF(INDEX(Mal!P$9:P$431,COUNTIF($E$108:$F1244,"")-COUNT($H$108:$H1244)+1,0)=R1244,"",INDEX(Mal!P$9:P$431,COUNTIF($E$108:$F1244,"")-COUNT($H$108:$H1244)+1,0)),"")</f>
        <v>#N/A</v>
      </c>
      <c r="S1245" s="39" t="e">
        <f>IF($E1245="",IF(INDEX(Mal!Q$9:Q$431,COUNTIF($E$108:$F1244,"")-COUNT($H$108:$H1244)+1,0)=S1244,"",INDEX(Mal!Q$9:Q$431,COUNTIF($E$108:$F1244,"")-COUNT($H$108:$H1244)+1,0)),"")</f>
        <v>#N/A</v>
      </c>
      <c r="T1245" s="39" t="e">
        <f>IF($E1245="",IF(INDEX(Mal!R$9:R$431,COUNTIF($E$108:$F1244,"")-COUNT($H$108:$H1244)+1,0)=T1244,"",INDEX(Mal!R$9:R$431,COUNTIF($E$108:$F1244,"")-COUNT($H$108:$H1244)+1,0)),"")</f>
        <v>#N/A</v>
      </c>
      <c r="U1245" s="39" t="e">
        <f>IF($E1245="",IF(INDEX(Mal!S$9:S$431,COUNTIF($E$108:$F1244,"")-COUNT($H$108:$H1244)+1,0)=U1244,"",INDEX(Mal!S$9:S$431,COUNTIF($E$108:$F1244,"")-COUNT($H$108:$H1244)+1,0)),"")</f>
        <v>#N/A</v>
      </c>
      <c r="V1245" s="39" t="e">
        <f t="shared" si="68"/>
        <v>#N/A</v>
      </c>
      <c r="W1245" s="39" t="e">
        <f>IF(IF(AND(E1245="",F1245=""),INDEX(Mal!I$9:I$431,(COUNT($H$108:$H1245)-COUNTIF($V$108:$V1245,"")),0),"")="","",IF(AND(E1245="",F1245=""),INDEX(Mal!I$9:I$431,(COUNT($H$108:$H1245)-COUNTIF($V$108:$V1245,"")),0),""))</f>
        <v>#N/A</v>
      </c>
      <c r="X1245" s="39" t="e">
        <f>IF($E1245="",IF(INDEX(Mal!J$9:J$431,COUNTIF($E$108:$F1244,"")-COUNT($H$108:$H1244)+1,0)=X1244,"",INDEX(Mal!J$9:J$431,COUNTIF($E$108:$F1244,"")-COUNT($H$108:$H1244)+1,0)),"")</f>
        <v>#N/A</v>
      </c>
      <c r="Y1245" s="39" t="e">
        <f>IF(AND(Y1244="",$H1245=$H1244),"",IF(VLOOKUP($H1245,Mal!$A$9:$T$431,20,0)='Sales Orders'!Y1244,"",VLOOKUP($H1245,Mal!$A$9:$T$431,20,0)))</f>
        <v>#N/A</v>
      </c>
      <c r="Z1245" s="39" t="e">
        <f t="shared" si="69"/>
        <v>#N/A</v>
      </c>
    </row>
    <row r="1246" spans="1:26">
      <c r="A1246" t="str">
        <f>IFERROR(IF(VLOOKUP(H1246,Mal!$A$9:$A$431,1,0),"","END"),"END")</f>
        <v>END</v>
      </c>
      <c r="B1246" s="39" t="e">
        <f>IF($E1246="",IF(INDEX(Mal!$D$9:$D$431,COUNTIF($E$108:$F1245,"")-COUNT($H$108:$H1245)+1,0)=B1245,"",INDEX(Mal!$D$9:$D$431,COUNTIF($E$108:$F1245,"")-COUNT($H$108:$H1245)+1,0)),"")</f>
        <v>#N/A</v>
      </c>
      <c r="C1246" s="39" t="e">
        <f t="shared" si="70"/>
        <v>#N/A</v>
      </c>
      <c r="D1246" s="39" t="e">
        <f>IF($E1246="",IF(INDEX(Mal!$F$9:$F$431,COUNTIF($E$108:$F1245,"")-COUNT($H$108:$H1245)+1,0)=D1245,"",INDEX(Mal!$F$9:$F$431,COUNTIF($E$108:$F1245,"")-COUNT($H$108:$H1245)+1,0)),"")</f>
        <v>#N/A</v>
      </c>
      <c r="E1246" s="39" t="e">
        <f>IF(AND(E1245="",$H1246=$H1245),"",IF(VLOOKUP(H1246,Mal!$A$9:$B$431,2,0)='Sales Orders'!E1245,"",VLOOKUP($H1246,Mal!$A$9:$B$431,2,0)))</f>
        <v>#N/A</v>
      </c>
      <c r="F1246" s="39" t="e">
        <f>IF($E1246="",IF(INDEX(Mal!$C$9:$C$431,COUNTIF($E$108:$F1245,"")-COUNT($H$108:$H1245)+1,0)=F1245,"",INDEX(Mal!$C$9:$C$431,COUNTIF($E$108:$F1245,"")-COUNT($H$108:$H1245)+1,0)),"")</f>
        <v>#N/A</v>
      </c>
      <c r="G1246" s="39" t="e">
        <f t="shared" si="71"/>
        <v>#N/A</v>
      </c>
      <c r="H1246" s="39">
        <f>IF(COUNTIF(Mal!$A$9:$A$431,'Sales Orders'!H1245)+COUNTIFS(Mal!$A$9:$A$431,H1245,Mal!$B$9:$B$431,"&lt;&gt;")+COUNTIFS(Mal!$A$9:$A$431,H1245,Mal!$C$9:$C$431,"&lt;&gt;")=COUNTIF('Sales Orders'!$H$108:H1245,'Sales Orders'!H1245),'Sales Orders'!H1245+1,'Sales Orders'!H1245)</f>
        <v>2</v>
      </c>
      <c r="I1246" s="39" t="e">
        <f>IF(E1246="","",IF(Mal!$C$5="","",Mal!$C$5))</f>
        <v>#N/A</v>
      </c>
      <c r="J1246" s="39" t="e">
        <f>IF(AND(J1245="",$H1246=$H1245),"",IF(VLOOKUP($H1246,Mal!$A$9:$H$431,7,0)='Sales Orders'!J1245,"",VLOOKUP($H1246,Mal!$A$9:$H$431,7,0)))</f>
        <v>#N/A</v>
      </c>
      <c r="K1246" s="39" t="e">
        <f>IF(AND(K1245="",$H1246=$H1245),"",IF(VLOOKUP($H1246,Mal!$A$9:$H$431,8,0)='Sales Orders'!K1245,"",VLOOKUP($H1246,Mal!$A$9:$H$431,8,0)))</f>
        <v>#N/A</v>
      </c>
      <c r="L1246" s="39" t="e">
        <f>IF(E1246="","",IF(Mal!$C$6="","",Mal!$C$6))</f>
        <v>#N/A</v>
      </c>
      <c r="M1246" s="39" t="e">
        <f>IF($E1246="",IF(INDEX(Mal!K$9:K$431,COUNTIF($E$108:$F1245,"")-COUNT($H$108:$H1245)+1,0)=M1245,"",INDEX(Mal!K$9:K$431,COUNTIF($E$108:$F1245,"")-COUNT($H$108:$H1245)+1,0)),"")</f>
        <v>#N/A</v>
      </c>
      <c r="N1246" s="39" t="e">
        <f>IF($E1246="",IF(INDEX(Mal!L$9:L$431,COUNTIF($E$108:$F1245,"")-COUNT($H$108:$H1245)+1,0)=N1245,"",INDEX(Mal!L$9:L$431,COUNTIF($E$108:$F1245,"")-COUNT($H$108:$H1245)+1,0)),"")</f>
        <v>#N/A</v>
      </c>
      <c r="O1246" s="39" t="e">
        <f>IF($E1246="",IF(INDEX(Mal!M$9:M$431,COUNTIF($E$108:$F1245,"")-COUNT($H$108:$H1245)+1,0)=O1245,"",INDEX(Mal!M$9:M$431,COUNTIF($E$108:$F1245,"")-COUNT($H$108:$H1245)+1,0)),"")</f>
        <v>#N/A</v>
      </c>
      <c r="P1246" s="39" t="e">
        <f>IF($E1246="",IF(INDEX(Mal!N$9:N$431,COUNTIF($E$108:$F1245,"")-COUNT($H$108:$H1245)+1,0)=P1245,"",INDEX(Mal!N$9:N$431,COUNTIF($E$108:$F1245,"")-COUNT($H$108:$H1245)+1,0)),"")</f>
        <v>#N/A</v>
      </c>
      <c r="Q1246" s="39" t="e">
        <f>IF($E1246="",IF(INDEX(Mal!O$9:O$431,COUNTIF($E$108:$F1245,"")-COUNT($H$108:$H1245)+1,0)=Q1245,"",INDEX(Mal!O$9:O$431,COUNTIF($E$108:$F1245,"")-COUNT($H$108:$H1245)+1,0)),"")</f>
        <v>#N/A</v>
      </c>
      <c r="R1246" s="39" t="e">
        <f>IF($E1246="",IF(INDEX(Mal!P$9:P$431,COUNTIF($E$108:$F1245,"")-COUNT($H$108:$H1245)+1,0)=R1245,"",INDEX(Mal!P$9:P$431,COUNTIF($E$108:$F1245,"")-COUNT($H$108:$H1245)+1,0)),"")</f>
        <v>#N/A</v>
      </c>
      <c r="S1246" s="39" t="e">
        <f>IF($E1246="",IF(INDEX(Mal!Q$9:Q$431,COUNTIF($E$108:$F1245,"")-COUNT($H$108:$H1245)+1,0)=S1245,"",INDEX(Mal!Q$9:Q$431,COUNTIF($E$108:$F1245,"")-COUNT($H$108:$H1245)+1,0)),"")</f>
        <v>#N/A</v>
      </c>
      <c r="T1246" s="39" t="e">
        <f>IF($E1246="",IF(INDEX(Mal!R$9:R$431,COUNTIF($E$108:$F1245,"")-COUNT($H$108:$H1245)+1,0)=T1245,"",INDEX(Mal!R$9:R$431,COUNTIF($E$108:$F1245,"")-COUNT($H$108:$H1245)+1,0)),"")</f>
        <v>#N/A</v>
      </c>
      <c r="U1246" s="39" t="e">
        <f>IF($E1246="",IF(INDEX(Mal!S$9:S$431,COUNTIF($E$108:$F1245,"")-COUNT($H$108:$H1245)+1,0)=U1245,"",INDEX(Mal!S$9:S$431,COUNTIF($E$108:$F1245,"")-COUNT($H$108:$H1245)+1,0)),"")</f>
        <v>#N/A</v>
      </c>
      <c r="V1246" s="39" t="e">
        <f t="shared" si="68"/>
        <v>#N/A</v>
      </c>
      <c r="W1246" s="39" t="e">
        <f>IF(IF(AND(E1246="",F1246=""),INDEX(Mal!I$9:I$431,(COUNT($H$108:$H1246)-COUNTIF($V$108:$V1246,"")),0),"")="","",IF(AND(E1246="",F1246=""),INDEX(Mal!I$9:I$431,(COUNT($H$108:$H1246)-COUNTIF($V$108:$V1246,"")),0),""))</f>
        <v>#N/A</v>
      </c>
      <c r="X1246" s="39" t="e">
        <f>IF($E1246="",IF(INDEX(Mal!J$9:J$431,COUNTIF($E$108:$F1245,"")-COUNT($H$108:$H1245)+1,0)=X1245,"",INDEX(Mal!J$9:J$431,COUNTIF($E$108:$F1245,"")-COUNT($H$108:$H1245)+1,0)),"")</f>
        <v>#N/A</v>
      </c>
      <c r="Y1246" s="39" t="e">
        <f>IF(AND(Y1245="",$H1246=$H1245),"",IF(VLOOKUP($H1246,Mal!$A$9:$T$431,20,0)='Sales Orders'!Y1245,"",VLOOKUP($H1246,Mal!$A$9:$T$431,20,0)))</f>
        <v>#N/A</v>
      </c>
      <c r="Z1246" s="39" t="e">
        <f t="shared" si="69"/>
        <v>#N/A</v>
      </c>
    </row>
    <row r="1247" spans="1:26">
      <c r="A1247" t="str">
        <f>IFERROR(IF(VLOOKUP(H1247,Mal!$A$9:$A$431,1,0),"","END"),"END")</f>
        <v>END</v>
      </c>
      <c r="B1247" s="39" t="e">
        <f>IF($E1247="",IF(INDEX(Mal!$D$9:$D$431,COUNTIF($E$108:$F1246,"")-COUNT($H$108:$H1246)+1,0)=B1246,"",INDEX(Mal!$D$9:$D$431,COUNTIF($E$108:$F1246,"")-COUNT($H$108:$H1246)+1,0)),"")</f>
        <v>#N/A</v>
      </c>
      <c r="C1247" s="39" t="e">
        <f t="shared" si="70"/>
        <v>#N/A</v>
      </c>
      <c r="D1247" s="39" t="e">
        <f>IF($E1247="",IF(INDEX(Mal!$F$9:$F$431,COUNTIF($E$108:$F1246,"")-COUNT($H$108:$H1246)+1,0)=D1246,"",INDEX(Mal!$F$9:$F$431,COUNTIF($E$108:$F1246,"")-COUNT($H$108:$H1246)+1,0)),"")</f>
        <v>#N/A</v>
      </c>
      <c r="E1247" s="39" t="e">
        <f>IF(AND(E1246="",$H1247=$H1246),"",IF(VLOOKUP(H1247,Mal!$A$9:$B$431,2,0)='Sales Orders'!E1246,"",VLOOKUP($H1247,Mal!$A$9:$B$431,2,0)))</f>
        <v>#N/A</v>
      </c>
      <c r="F1247" s="39" t="e">
        <f>IF($E1247="",IF(INDEX(Mal!$C$9:$C$431,COUNTIF($E$108:$F1246,"")-COUNT($H$108:$H1246)+1,0)=F1246,"",INDEX(Mal!$C$9:$C$431,COUNTIF($E$108:$F1246,"")-COUNT($H$108:$H1246)+1,0)),"")</f>
        <v>#N/A</v>
      </c>
      <c r="G1247" s="39" t="e">
        <f t="shared" si="71"/>
        <v>#N/A</v>
      </c>
      <c r="H1247" s="39">
        <f>IF(COUNTIF(Mal!$A$9:$A$431,'Sales Orders'!H1246)+COUNTIFS(Mal!$A$9:$A$431,H1246,Mal!$B$9:$B$431,"&lt;&gt;")+COUNTIFS(Mal!$A$9:$A$431,H1246,Mal!$C$9:$C$431,"&lt;&gt;")=COUNTIF('Sales Orders'!$H$108:H1246,'Sales Orders'!H1246),'Sales Orders'!H1246+1,'Sales Orders'!H1246)</f>
        <v>2</v>
      </c>
      <c r="I1247" s="39" t="e">
        <f>IF(E1247="","",IF(Mal!$C$5="","",Mal!$C$5))</f>
        <v>#N/A</v>
      </c>
      <c r="J1247" s="39" t="e">
        <f>IF(AND(J1246="",$H1247=$H1246),"",IF(VLOOKUP($H1247,Mal!$A$9:$H$431,7,0)='Sales Orders'!J1246,"",VLOOKUP($H1247,Mal!$A$9:$H$431,7,0)))</f>
        <v>#N/A</v>
      </c>
      <c r="K1247" s="39" t="e">
        <f>IF(AND(K1246="",$H1247=$H1246),"",IF(VLOOKUP($H1247,Mal!$A$9:$H$431,8,0)='Sales Orders'!K1246,"",VLOOKUP($H1247,Mal!$A$9:$H$431,8,0)))</f>
        <v>#N/A</v>
      </c>
      <c r="L1247" s="39" t="e">
        <f>IF(E1247="","",IF(Mal!$C$6="","",Mal!$C$6))</f>
        <v>#N/A</v>
      </c>
      <c r="M1247" s="39" t="e">
        <f>IF($E1247="",IF(INDEX(Mal!K$9:K$431,COUNTIF($E$108:$F1246,"")-COUNT($H$108:$H1246)+1,0)=M1246,"",INDEX(Mal!K$9:K$431,COUNTIF($E$108:$F1246,"")-COUNT($H$108:$H1246)+1,0)),"")</f>
        <v>#N/A</v>
      </c>
      <c r="N1247" s="39" t="e">
        <f>IF($E1247="",IF(INDEX(Mal!L$9:L$431,COUNTIF($E$108:$F1246,"")-COUNT($H$108:$H1246)+1,0)=N1246,"",INDEX(Mal!L$9:L$431,COUNTIF($E$108:$F1246,"")-COUNT($H$108:$H1246)+1,0)),"")</f>
        <v>#N/A</v>
      </c>
      <c r="O1247" s="39" t="e">
        <f>IF($E1247="",IF(INDEX(Mal!M$9:M$431,COUNTIF($E$108:$F1246,"")-COUNT($H$108:$H1246)+1,0)=O1246,"",INDEX(Mal!M$9:M$431,COUNTIF($E$108:$F1246,"")-COUNT($H$108:$H1246)+1,0)),"")</f>
        <v>#N/A</v>
      </c>
      <c r="P1247" s="39" t="e">
        <f>IF($E1247="",IF(INDEX(Mal!N$9:N$431,COUNTIF($E$108:$F1246,"")-COUNT($H$108:$H1246)+1,0)=P1246,"",INDEX(Mal!N$9:N$431,COUNTIF($E$108:$F1246,"")-COUNT($H$108:$H1246)+1,0)),"")</f>
        <v>#N/A</v>
      </c>
      <c r="Q1247" s="39" t="e">
        <f>IF($E1247="",IF(INDEX(Mal!O$9:O$431,COUNTIF($E$108:$F1246,"")-COUNT($H$108:$H1246)+1,0)=Q1246,"",INDEX(Mal!O$9:O$431,COUNTIF($E$108:$F1246,"")-COUNT($H$108:$H1246)+1,0)),"")</f>
        <v>#N/A</v>
      </c>
      <c r="R1247" s="39" t="e">
        <f>IF($E1247="",IF(INDEX(Mal!P$9:P$431,COUNTIF($E$108:$F1246,"")-COUNT($H$108:$H1246)+1,0)=R1246,"",INDEX(Mal!P$9:P$431,COUNTIF($E$108:$F1246,"")-COUNT($H$108:$H1246)+1,0)),"")</f>
        <v>#N/A</v>
      </c>
      <c r="S1247" s="39" t="e">
        <f>IF($E1247="",IF(INDEX(Mal!Q$9:Q$431,COUNTIF($E$108:$F1246,"")-COUNT($H$108:$H1246)+1,0)=S1246,"",INDEX(Mal!Q$9:Q$431,COUNTIF($E$108:$F1246,"")-COUNT($H$108:$H1246)+1,0)),"")</f>
        <v>#N/A</v>
      </c>
      <c r="T1247" s="39" t="e">
        <f>IF($E1247="",IF(INDEX(Mal!R$9:R$431,COUNTIF($E$108:$F1246,"")-COUNT($H$108:$H1246)+1,0)=T1246,"",INDEX(Mal!R$9:R$431,COUNTIF($E$108:$F1246,"")-COUNT($H$108:$H1246)+1,0)),"")</f>
        <v>#N/A</v>
      </c>
      <c r="U1247" s="39" t="e">
        <f>IF($E1247="",IF(INDEX(Mal!S$9:S$431,COUNTIF($E$108:$F1246,"")-COUNT($H$108:$H1246)+1,0)=U1246,"",INDEX(Mal!S$9:S$431,COUNTIF($E$108:$F1246,"")-COUNT($H$108:$H1246)+1,0)),"")</f>
        <v>#N/A</v>
      </c>
      <c r="V1247" s="39" t="e">
        <f t="shared" si="68"/>
        <v>#N/A</v>
      </c>
      <c r="W1247" s="39" t="e">
        <f>IF(IF(AND(E1247="",F1247=""),INDEX(Mal!I$9:I$431,(COUNT($H$108:$H1247)-COUNTIF($V$108:$V1247,"")),0),"")="","",IF(AND(E1247="",F1247=""),INDEX(Mal!I$9:I$431,(COUNT($H$108:$H1247)-COUNTIF($V$108:$V1247,"")),0),""))</f>
        <v>#N/A</v>
      </c>
      <c r="X1247" s="39" t="e">
        <f>IF($E1247="",IF(INDEX(Mal!J$9:J$431,COUNTIF($E$108:$F1246,"")-COUNT($H$108:$H1246)+1,0)=X1246,"",INDEX(Mal!J$9:J$431,COUNTIF($E$108:$F1246,"")-COUNT($H$108:$H1246)+1,0)),"")</f>
        <v>#N/A</v>
      </c>
      <c r="Y1247" s="39" t="e">
        <f>IF(AND(Y1246="",$H1247=$H1246),"",IF(VLOOKUP($H1247,Mal!$A$9:$T$431,20,0)='Sales Orders'!Y1246,"",VLOOKUP($H1247,Mal!$A$9:$T$431,20,0)))</f>
        <v>#N/A</v>
      </c>
      <c r="Z1247" s="39" t="e">
        <f t="shared" si="69"/>
        <v>#N/A</v>
      </c>
    </row>
    <row r="1248" spans="1:26">
      <c r="A1248" t="str">
        <f>IFERROR(IF(VLOOKUP(H1248,Mal!$A$9:$A$431,1,0),"","END"),"END")</f>
        <v>END</v>
      </c>
      <c r="B1248" s="39" t="e">
        <f>IF($E1248="",IF(INDEX(Mal!$D$9:$D$431,COUNTIF($E$108:$F1247,"")-COUNT($H$108:$H1247)+1,0)=B1247,"",INDEX(Mal!$D$9:$D$431,COUNTIF($E$108:$F1247,"")-COUNT($H$108:$H1247)+1,0)),"")</f>
        <v>#N/A</v>
      </c>
      <c r="C1248" s="39" t="e">
        <f t="shared" si="70"/>
        <v>#N/A</v>
      </c>
      <c r="D1248" s="39" t="e">
        <f>IF($E1248="",IF(INDEX(Mal!$F$9:$F$431,COUNTIF($E$108:$F1247,"")-COUNT($H$108:$H1247)+1,0)=D1247,"",INDEX(Mal!$F$9:$F$431,COUNTIF($E$108:$F1247,"")-COUNT($H$108:$H1247)+1,0)),"")</f>
        <v>#N/A</v>
      </c>
      <c r="E1248" s="39" t="e">
        <f>IF(AND(E1247="",$H1248=$H1247),"",IF(VLOOKUP(H1248,Mal!$A$9:$B$431,2,0)='Sales Orders'!E1247,"",VLOOKUP($H1248,Mal!$A$9:$B$431,2,0)))</f>
        <v>#N/A</v>
      </c>
      <c r="F1248" s="39" t="e">
        <f>IF($E1248="",IF(INDEX(Mal!$C$9:$C$431,COUNTIF($E$108:$F1247,"")-COUNT($H$108:$H1247)+1,0)=F1247,"",INDEX(Mal!$C$9:$C$431,COUNTIF($E$108:$F1247,"")-COUNT($H$108:$H1247)+1,0)),"")</f>
        <v>#N/A</v>
      </c>
      <c r="G1248" s="39" t="e">
        <f t="shared" si="71"/>
        <v>#N/A</v>
      </c>
      <c r="H1248" s="39">
        <f>IF(COUNTIF(Mal!$A$9:$A$431,'Sales Orders'!H1247)+COUNTIFS(Mal!$A$9:$A$431,H1247,Mal!$B$9:$B$431,"&lt;&gt;")+COUNTIFS(Mal!$A$9:$A$431,H1247,Mal!$C$9:$C$431,"&lt;&gt;")=COUNTIF('Sales Orders'!$H$108:H1247,'Sales Orders'!H1247),'Sales Orders'!H1247+1,'Sales Orders'!H1247)</f>
        <v>2</v>
      </c>
      <c r="I1248" s="39" t="e">
        <f>IF(E1248="","",IF(Mal!$C$5="","",Mal!$C$5))</f>
        <v>#N/A</v>
      </c>
      <c r="J1248" s="39" t="e">
        <f>IF(AND(J1247="",$H1248=$H1247),"",IF(VLOOKUP($H1248,Mal!$A$9:$H$431,7,0)='Sales Orders'!J1247,"",VLOOKUP($H1248,Mal!$A$9:$H$431,7,0)))</f>
        <v>#N/A</v>
      </c>
      <c r="K1248" s="39" t="e">
        <f>IF(AND(K1247="",$H1248=$H1247),"",IF(VLOOKUP($H1248,Mal!$A$9:$H$431,8,0)='Sales Orders'!K1247,"",VLOOKUP($H1248,Mal!$A$9:$H$431,8,0)))</f>
        <v>#N/A</v>
      </c>
      <c r="L1248" s="39" t="e">
        <f>IF(E1248="","",IF(Mal!$C$6="","",Mal!$C$6))</f>
        <v>#N/A</v>
      </c>
      <c r="M1248" s="39" t="e">
        <f>IF($E1248="",IF(INDEX(Mal!K$9:K$431,COUNTIF($E$108:$F1247,"")-COUNT($H$108:$H1247)+1,0)=M1247,"",INDEX(Mal!K$9:K$431,COUNTIF($E$108:$F1247,"")-COUNT($H$108:$H1247)+1,0)),"")</f>
        <v>#N/A</v>
      </c>
      <c r="N1248" s="39" t="e">
        <f>IF($E1248="",IF(INDEX(Mal!L$9:L$431,COUNTIF($E$108:$F1247,"")-COUNT($H$108:$H1247)+1,0)=N1247,"",INDEX(Mal!L$9:L$431,COUNTIF($E$108:$F1247,"")-COUNT($H$108:$H1247)+1,0)),"")</f>
        <v>#N/A</v>
      </c>
      <c r="O1248" s="39" t="e">
        <f>IF($E1248="",IF(INDEX(Mal!M$9:M$431,COUNTIF($E$108:$F1247,"")-COUNT($H$108:$H1247)+1,0)=O1247,"",INDEX(Mal!M$9:M$431,COUNTIF($E$108:$F1247,"")-COUNT($H$108:$H1247)+1,0)),"")</f>
        <v>#N/A</v>
      </c>
      <c r="P1248" s="39" t="e">
        <f>IF($E1248="",IF(INDEX(Mal!N$9:N$431,COUNTIF($E$108:$F1247,"")-COUNT($H$108:$H1247)+1,0)=P1247,"",INDEX(Mal!N$9:N$431,COUNTIF($E$108:$F1247,"")-COUNT($H$108:$H1247)+1,0)),"")</f>
        <v>#N/A</v>
      </c>
      <c r="Q1248" s="39" t="e">
        <f>IF($E1248="",IF(INDEX(Mal!O$9:O$431,COUNTIF($E$108:$F1247,"")-COUNT($H$108:$H1247)+1,0)=Q1247,"",INDEX(Mal!O$9:O$431,COUNTIF($E$108:$F1247,"")-COUNT($H$108:$H1247)+1,0)),"")</f>
        <v>#N/A</v>
      </c>
      <c r="R1248" s="39" t="e">
        <f>IF($E1248="",IF(INDEX(Mal!P$9:P$431,COUNTIF($E$108:$F1247,"")-COUNT($H$108:$H1247)+1,0)=R1247,"",INDEX(Mal!P$9:P$431,COUNTIF($E$108:$F1247,"")-COUNT($H$108:$H1247)+1,0)),"")</f>
        <v>#N/A</v>
      </c>
      <c r="S1248" s="39" t="e">
        <f>IF($E1248="",IF(INDEX(Mal!Q$9:Q$431,COUNTIF($E$108:$F1247,"")-COUNT($H$108:$H1247)+1,0)=S1247,"",INDEX(Mal!Q$9:Q$431,COUNTIF($E$108:$F1247,"")-COUNT($H$108:$H1247)+1,0)),"")</f>
        <v>#N/A</v>
      </c>
      <c r="T1248" s="39" t="e">
        <f>IF($E1248="",IF(INDEX(Mal!R$9:R$431,COUNTIF($E$108:$F1247,"")-COUNT($H$108:$H1247)+1,0)=T1247,"",INDEX(Mal!R$9:R$431,COUNTIF($E$108:$F1247,"")-COUNT($H$108:$H1247)+1,0)),"")</f>
        <v>#N/A</v>
      </c>
      <c r="U1248" s="39" t="e">
        <f>IF($E1248="",IF(INDEX(Mal!S$9:S$431,COUNTIF($E$108:$F1247,"")-COUNT($H$108:$H1247)+1,0)=U1247,"",INDEX(Mal!S$9:S$431,COUNTIF($E$108:$F1247,"")-COUNT($H$108:$H1247)+1,0)),"")</f>
        <v>#N/A</v>
      </c>
      <c r="V1248" s="39" t="e">
        <f t="shared" si="68"/>
        <v>#N/A</v>
      </c>
      <c r="W1248" s="39" t="e">
        <f>IF(IF(AND(E1248="",F1248=""),INDEX(Mal!I$9:I$431,(COUNT($H$108:$H1248)-COUNTIF($V$108:$V1248,"")),0),"")="","",IF(AND(E1248="",F1248=""),INDEX(Mal!I$9:I$431,(COUNT($H$108:$H1248)-COUNTIF($V$108:$V1248,"")),0),""))</f>
        <v>#N/A</v>
      </c>
      <c r="X1248" s="39" t="e">
        <f>IF($E1248="",IF(INDEX(Mal!J$9:J$431,COUNTIF($E$108:$F1247,"")-COUNT($H$108:$H1247)+1,0)=X1247,"",INDEX(Mal!J$9:J$431,COUNTIF($E$108:$F1247,"")-COUNT($H$108:$H1247)+1,0)),"")</f>
        <v>#N/A</v>
      </c>
      <c r="Y1248" s="39" t="e">
        <f>IF(AND(Y1247="",$H1248=$H1247),"",IF(VLOOKUP($H1248,Mal!$A$9:$T$431,20,0)='Sales Orders'!Y1247,"",VLOOKUP($H1248,Mal!$A$9:$T$431,20,0)))</f>
        <v>#N/A</v>
      </c>
      <c r="Z1248" s="39" t="e">
        <f t="shared" si="69"/>
        <v>#N/A</v>
      </c>
    </row>
    <row r="1249" spans="1:26">
      <c r="A1249" t="str">
        <f>IFERROR(IF(VLOOKUP(H1249,Mal!$A$9:$A$431,1,0),"","END"),"END")</f>
        <v>END</v>
      </c>
      <c r="B1249" s="39" t="e">
        <f>IF($E1249="",IF(INDEX(Mal!$D$9:$D$431,COUNTIF($E$108:$F1248,"")-COUNT($H$108:$H1248)+1,0)=B1248,"",INDEX(Mal!$D$9:$D$431,COUNTIF($E$108:$F1248,"")-COUNT($H$108:$H1248)+1,0)),"")</f>
        <v>#N/A</v>
      </c>
      <c r="C1249" s="39" t="e">
        <f t="shared" si="70"/>
        <v>#N/A</v>
      </c>
      <c r="D1249" s="39" t="e">
        <f>IF($E1249="",IF(INDEX(Mal!$F$9:$F$431,COUNTIF($E$108:$F1248,"")-COUNT($H$108:$H1248)+1,0)=D1248,"",INDEX(Mal!$F$9:$F$431,COUNTIF($E$108:$F1248,"")-COUNT($H$108:$H1248)+1,0)),"")</f>
        <v>#N/A</v>
      </c>
      <c r="E1249" s="39" t="e">
        <f>IF(AND(E1248="",$H1249=$H1248),"",IF(VLOOKUP(H1249,Mal!$A$9:$B$431,2,0)='Sales Orders'!E1248,"",VLOOKUP($H1249,Mal!$A$9:$B$431,2,0)))</f>
        <v>#N/A</v>
      </c>
      <c r="F1249" s="39" t="e">
        <f>IF($E1249="",IF(INDEX(Mal!$C$9:$C$431,COUNTIF($E$108:$F1248,"")-COUNT($H$108:$H1248)+1,0)=F1248,"",INDEX(Mal!$C$9:$C$431,COUNTIF($E$108:$F1248,"")-COUNT($H$108:$H1248)+1,0)),"")</f>
        <v>#N/A</v>
      </c>
      <c r="G1249" s="39" t="e">
        <f t="shared" si="71"/>
        <v>#N/A</v>
      </c>
      <c r="H1249" s="39">
        <f>IF(COUNTIF(Mal!$A$9:$A$431,'Sales Orders'!H1248)+COUNTIFS(Mal!$A$9:$A$431,H1248,Mal!$B$9:$B$431,"&lt;&gt;")+COUNTIFS(Mal!$A$9:$A$431,H1248,Mal!$C$9:$C$431,"&lt;&gt;")=COUNTIF('Sales Orders'!$H$108:H1248,'Sales Orders'!H1248),'Sales Orders'!H1248+1,'Sales Orders'!H1248)</f>
        <v>2</v>
      </c>
      <c r="I1249" s="39" t="e">
        <f>IF(E1249="","",IF(Mal!$C$5="","",Mal!$C$5))</f>
        <v>#N/A</v>
      </c>
      <c r="J1249" s="39" t="e">
        <f>IF(AND(J1248="",$H1249=$H1248),"",IF(VLOOKUP($H1249,Mal!$A$9:$H$431,7,0)='Sales Orders'!J1248,"",VLOOKUP($H1249,Mal!$A$9:$H$431,7,0)))</f>
        <v>#N/A</v>
      </c>
      <c r="K1249" s="39" t="e">
        <f>IF(AND(K1248="",$H1249=$H1248),"",IF(VLOOKUP($H1249,Mal!$A$9:$H$431,8,0)='Sales Orders'!K1248,"",VLOOKUP($H1249,Mal!$A$9:$H$431,8,0)))</f>
        <v>#N/A</v>
      </c>
      <c r="L1249" s="39" t="e">
        <f>IF(E1249="","",IF(Mal!$C$6="","",Mal!$C$6))</f>
        <v>#N/A</v>
      </c>
      <c r="M1249" s="39" t="e">
        <f>IF($E1249="",IF(INDEX(Mal!K$9:K$431,COUNTIF($E$108:$F1248,"")-COUNT($H$108:$H1248)+1,0)=M1248,"",INDEX(Mal!K$9:K$431,COUNTIF($E$108:$F1248,"")-COUNT($H$108:$H1248)+1,0)),"")</f>
        <v>#N/A</v>
      </c>
      <c r="N1249" s="39" t="e">
        <f>IF($E1249="",IF(INDEX(Mal!L$9:L$431,COUNTIF($E$108:$F1248,"")-COUNT($H$108:$H1248)+1,0)=N1248,"",INDEX(Mal!L$9:L$431,COUNTIF($E$108:$F1248,"")-COUNT($H$108:$H1248)+1,0)),"")</f>
        <v>#N/A</v>
      </c>
      <c r="O1249" s="39" t="e">
        <f>IF($E1249="",IF(INDEX(Mal!M$9:M$431,COUNTIF($E$108:$F1248,"")-COUNT($H$108:$H1248)+1,0)=O1248,"",INDEX(Mal!M$9:M$431,COUNTIF($E$108:$F1248,"")-COUNT($H$108:$H1248)+1,0)),"")</f>
        <v>#N/A</v>
      </c>
      <c r="P1249" s="39" t="e">
        <f>IF($E1249="",IF(INDEX(Mal!N$9:N$431,COUNTIF($E$108:$F1248,"")-COUNT($H$108:$H1248)+1,0)=P1248,"",INDEX(Mal!N$9:N$431,COUNTIF($E$108:$F1248,"")-COUNT($H$108:$H1248)+1,0)),"")</f>
        <v>#N/A</v>
      </c>
      <c r="Q1249" s="39" t="e">
        <f>IF($E1249="",IF(INDEX(Mal!O$9:O$431,COUNTIF($E$108:$F1248,"")-COUNT($H$108:$H1248)+1,0)=Q1248,"",INDEX(Mal!O$9:O$431,COUNTIF($E$108:$F1248,"")-COUNT($H$108:$H1248)+1,0)),"")</f>
        <v>#N/A</v>
      </c>
      <c r="R1249" s="39" t="e">
        <f>IF($E1249="",IF(INDEX(Mal!P$9:P$431,COUNTIF($E$108:$F1248,"")-COUNT($H$108:$H1248)+1,0)=R1248,"",INDEX(Mal!P$9:P$431,COUNTIF($E$108:$F1248,"")-COUNT($H$108:$H1248)+1,0)),"")</f>
        <v>#N/A</v>
      </c>
      <c r="S1249" s="39" t="e">
        <f>IF($E1249="",IF(INDEX(Mal!Q$9:Q$431,COUNTIF($E$108:$F1248,"")-COUNT($H$108:$H1248)+1,0)=S1248,"",INDEX(Mal!Q$9:Q$431,COUNTIF($E$108:$F1248,"")-COUNT($H$108:$H1248)+1,0)),"")</f>
        <v>#N/A</v>
      </c>
      <c r="T1249" s="39" t="e">
        <f>IF($E1249="",IF(INDEX(Mal!R$9:R$431,COUNTIF($E$108:$F1248,"")-COUNT($H$108:$H1248)+1,0)=T1248,"",INDEX(Mal!R$9:R$431,COUNTIF($E$108:$F1248,"")-COUNT($H$108:$H1248)+1,0)),"")</f>
        <v>#N/A</v>
      </c>
      <c r="U1249" s="39" t="e">
        <f>IF($E1249="",IF(INDEX(Mal!S$9:S$431,COUNTIF($E$108:$F1248,"")-COUNT($H$108:$H1248)+1,0)=U1248,"",INDEX(Mal!S$9:S$431,COUNTIF($E$108:$F1248,"")-COUNT($H$108:$H1248)+1,0)),"")</f>
        <v>#N/A</v>
      </c>
      <c r="V1249" s="39" t="e">
        <f t="shared" si="68"/>
        <v>#N/A</v>
      </c>
      <c r="W1249" s="39" t="e">
        <f>IF(IF(AND(E1249="",F1249=""),INDEX(Mal!I$9:I$431,(COUNT($H$108:$H1249)-COUNTIF($V$108:$V1249,"")),0),"")="","",IF(AND(E1249="",F1249=""),INDEX(Mal!I$9:I$431,(COUNT($H$108:$H1249)-COUNTIF($V$108:$V1249,"")),0),""))</f>
        <v>#N/A</v>
      </c>
      <c r="X1249" s="39" t="e">
        <f>IF($E1249="",IF(INDEX(Mal!J$9:J$431,COUNTIF($E$108:$F1248,"")-COUNT($H$108:$H1248)+1,0)=X1248,"",INDEX(Mal!J$9:J$431,COUNTIF($E$108:$F1248,"")-COUNT($H$108:$H1248)+1,0)),"")</f>
        <v>#N/A</v>
      </c>
      <c r="Y1249" s="39" t="e">
        <f>IF(AND(Y1248="",$H1249=$H1248),"",IF(VLOOKUP($H1249,Mal!$A$9:$T$431,20,0)='Sales Orders'!Y1248,"",VLOOKUP($H1249,Mal!$A$9:$T$431,20,0)))</f>
        <v>#N/A</v>
      </c>
      <c r="Z1249" s="39" t="e">
        <f t="shared" si="69"/>
        <v>#N/A</v>
      </c>
    </row>
    <row r="1250" spans="1:26">
      <c r="A1250" t="str">
        <f>IFERROR(IF(VLOOKUP(H1250,Mal!$A$9:$A$431,1,0),"","END"),"END")</f>
        <v>END</v>
      </c>
      <c r="B1250" s="39" t="e">
        <f>IF($E1250="",IF(INDEX(Mal!$D$9:$D$431,COUNTIF($E$108:$F1249,"")-COUNT($H$108:$H1249)+1,0)=B1249,"",INDEX(Mal!$D$9:$D$431,COUNTIF($E$108:$F1249,"")-COUNT($H$108:$H1249)+1,0)),"")</f>
        <v>#N/A</v>
      </c>
      <c r="C1250" s="39" t="e">
        <f t="shared" si="70"/>
        <v>#N/A</v>
      </c>
      <c r="D1250" s="39" t="e">
        <f>IF($E1250="",IF(INDEX(Mal!$F$9:$F$431,COUNTIF($E$108:$F1249,"")-COUNT($H$108:$H1249)+1,0)=D1249,"",INDEX(Mal!$F$9:$F$431,COUNTIF($E$108:$F1249,"")-COUNT($H$108:$H1249)+1,0)),"")</f>
        <v>#N/A</v>
      </c>
      <c r="E1250" s="39" t="e">
        <f>IF(AND(E1249="",$H1250=$H1249),"",IF(VLOOKUP(H1250,Mal!$A$9:$B$431,2,0)='Sales Orders'!E1249,"",VLOOKUP($H1250,Mal!$A$9:$B$431,2,0)))</f>
        <v>#N/A</v>
      </c>
      <c r="F1250" s="39" t="e">
        <f>IF($E1250="",IF(INDEX(Mal!$C$9:$C$431,COUNTIF($E$108:$F1249,"")-COUNT($H$108:$H1249)+1,0)=F1249,"",INDEX(Mal!$C$9:$C$431,COUNTIF($E$108:$F1249,"")-COUNT($H$108:$H1249)+1,0)),"")</f>
        <v>#N/A</v>
      </c>
      <c r="G1250" s="39" t="e">
        <f t="shared" si="71"/>
        <v>#N/A</v>
      </c>
      <c r="H1250" s="39">
        <f>IF(COUNTIF(Mal!$A$9:$A$431,'Sales Orders'!H1249)+COUNTIFS(Mal!$A$9:$A$431,H1249,Mal!$B$9:$B$431,"&lt;&gt;")+COUNTIFS(Mal!$A$9:$A$431,H1249,Mal!$C$9:$C$431,"&lt;&gt;")=COUNTIF('Sales Orders'!$H$108:H1249,'Sales Orders'!H1249),'Sales Orders'!H1249+1,'Sales Orders'!H1249)</f>
        <v>2</v>
      </c>
      <c r="I1250" s="39" t="e">
        <f>IF(E1250="","",IF(Mal!$C$5="","",Mal!$C$5))</f>
        <v>#N/A</v>
      </c>
      <c r="J1250" s="39" t="e">
        <f>IF(AND(J1249="",$H1250=$H1249),"",IF(VLOOKUP($H1250,Mal!$A$9:$H$431,7,0)='Sales Orders'!J1249,"",VLOOKUP($H1250,Mal!$A$9:$H$431,7,0)))</f>
        <v>#N/A</v>
      </c>
      <c r="K1250" s="39" t="e">
        <f>IF(AND(K1249="",$H1250=$H1249),"",IF(VLOOKUP($H1250,Mal!$A$9:$H$431,8,0)='Sales Orders'!K1249,"",VLOOKUP($H1250,Mal!$A$9:$H$431,8,0)))</f>
        <v>#N/A</v>
      </c>
      <c r="L1250" s="39" t="e">
        <f>IF(E1250="","",IF(Mal!$C$6="","",Mal!$C$6))</f>
        <v>#N/A</v>
      </c>
      <c r="M1250" s="39" t="e">
        <f>IF($E1250="",IF(INDEX(Mal!K$9:K$431,COUNTIF($E$108:$F1249,"")-COUNT($H$108:$H1249)+1,0)=M1249,"",INDEX(Mal!K$9:K$431,COUNTIF($E$108:$F1249,"")-COUNT($H$108:$H1249)+1,0)),"")</f>
        <v>#N/A</v>
      </c>
      <c r="N1250" s="39" t="e">
        <f>IF($E1250="",IF(INDEX(Mal!L$9:L$431,COUNTIF($E$108:$F1249,"")-COUNT($H$108:$H1249)+1,0)=N1249,"",INDEX(Mal!L$9:L$431,COUNTIF($E$108:$F1249,"")-COUNT($H$108:$H1249)+1,0)),"")</f>
        <v>#N/A</v>
      </c>
      <c r="O1250" s="39" t="e">
        <f>IF($E1250="",IF(INDEX(Mal!M$9:M$431,COUNTIF($E$108:$F1249,"")-COUNT($H$108:$H1249)+1,0)=O1249,"",INDEX(Mal!M$9:M$431,COUNTIF($E$108:$F1249,"")-COUNT($H$108:$H1249)+1,0)),"")</f>
        <v>#N/A</v>
      </c>
      <c r="P1250" s="39" t="e">
        <f>IF($E1250="",IF(INDEX(Mal!N$9:N$431,COUNTIF($E$108:$F1249,"")-COUNT($H$108:$H1249)+1,0)=P1249,"",INDEX(Mal!N$9:N$431,COUNTIF($E$108:$F1249,"")-COUNT($H$108:$H1249)+1,0)),"")</f>
        <v>#N/A</v>
      </c>
      <c r="Q1250" s="39" t="e">
        <f>IF($E1250="",IF(INDEX(Mal!O$9:O$431,COUNTIF($E$108:$F1249,"")-COUNT($H$108:$H1249)+1,0)=Q1249,"",INDEX(Mal!O$9:O$431,COUNTIF($E$108:$F1249,"")-COUNT($H$108:$H1249)+1,0)),"")</f>
        <v>#N/A</v>
      </c>
      <c r="R1250" s="39" t="e">
        <f>IF($E1250="",IF(INDEX(Mal!P$9:P$431,COUNTIF($E$108:$F1249,"")-COUNT($H$108:$H1249)+1,0)=R1249,"",INDEX(Mal!P$9:P$431,COUNTIF($E$108:$F1249,"")-COUNT($H$108:$H1249)+1,0)),"")</f>
        <v>#N/A</v>
      </c>
      <c r="S1250" s="39" t="e">
        <f>IF($E1250="",IF(INDEX(Mal!Q$9:Q$431,COUNTIF($E$108:$F1249,"")-COUNT($H$108:$H1249)+1,0)=S1249,"",INDEX(Mal!Q$9:Q$431,COUNTIF($E$108:$F1249,"")-COUNT($H$108:$H1249)+1,0)),"")</f>
        <v>#N/A</v>
      </c>
      <c r="T1250" s="39" t="e">
        <f>IF($E1250="",IF(INDEX(Mal!R$9:R$431,COUNTIF($E$108:$F1249,"")-COUNT($H$108:$H1249)+1,0)=T1249,"",INDEX(Mal!R$9:R$431,COUNTIF($E$108:$F1249,"")-COUNT($H$108:$H1249)+1,0)),"")</f>
        <v>#N/A</v>
      </c>
      <c r="U1250" s="39" t="e">
        <f>IF($E1250="",IF(INDEX(Mal!S$9:S$431,COUNTIF($E$108:$F1249,"")-COUNT($H$108:$H1249)+1,0)=U1249,"",INDEX(Mal!S$9:S$431,COUNTIF($E$108:$F1249,"")-COUNT($H$108:$H1249)+1,0)),"")</f>
        <v>#N/A</v>
      </c>
      <c r="V1250" s="39" t="e">
        <f t="shared" si="68"/>
        <v>#N/A</v>
      </c>
      <c r="W1250" s="39" t="e">
        <f>IF(IF(AND(E1250="",F1250=""),INDEX(Mal!I$9:I$431,(COUNT($H$108:$H1250)-COUNTIF($V$108:$V1250,"")),0),"")="","",IF(AND(E1250="",F1250=""),INDEX(Mal!I$9:I$431,(COUNT($H$108:$H1250)-COUNTIF($V$108:$V1250,"")),0),""))</f>
        <v>#N/A</v>
      </c>
      <c r="X1250" s="39" t="e">
        <f>IF($E1250="",IF(INDEX(Mal!J$9:J$431,COUNTIF($E$108:$F1249,"")-COUNT($H$108:$H1249)+1,0)=X1249,"",INDEX(Mal!J$9:J$431,COUNTIF($E$108:$F1249,"")-COUNT($H$108:$H1249)+1,0)),"")</f>
        <v>#N/A</v>
      </c>
      <c r="Y1250" s="39" t="e">
        <f>IF(AND(Y1249="",$H1250=$H1249),"",IF(VLOOKUP($H1250,Mal!$A$9:$T$431,20,0)='Sales Orders'!Y1249,"",VLOOKUP($H1250,Mal!$A$9:$T$431,20,0)))</f>
        <v>#N/A</v>
      </c>
      <c r="Z1250" s="39" t="e">
        <f t="shared" si="69"/>
        <v>#N/A</v>
      </c>
    </row>
    <row r="1251" spans="1:26">
      <c r="A1251" t="str">
        <f>IFERROR(IF(VLOOKUP(H1251,Mal!$A$9:$A$431,1,0),"","END"),"END")</f>
        <v>END</v>
      </c>
      <c r="B1251" s="39" t="e">
        <f>IF($E1251="",IF(INDEX(Mal!$D$9:$D$431,COUNTIF($E$108:$F1250,"")-COUNT($H$108:$H1250)+1,0)=B1250,"",INDEX(Mal!$D$9:$D$431,COUNTIF($E$108:$F1250,"")-COUNT($H$108:$H1250)+1,0)),"")</f>
        <v>#N/A</v>
      </c>
      <c r="C1251" s="39" t="e">
        <f t="shared" si="70"/>
        <v>#N/A</v>
      </c>
      <c r="D1251" s="39" t="e">
        <f>IF($E1251="",IF(INDEX(Mal!$F$9:$F$431,COUNTIF($E$108:$F1250,"")-COUNT($H$108:$H1250)+1,0)=D1250,"",INDEX(Mal!$F$9:$F$431,COUNTIF($E$108:$F1250,"")-COUNT($H$108:$H1250)+1,0)),"")</f>
        <v>#N/A</v>
      </c>
      <c r="E1251" s="39" t="e">
        <f>IF(AND(E1250="",$H1251=$H1250),"",IF(VLOOKUP(H1251,Mal!$A$9:$B$431,2,0)='Sales Orders'!E1250,"",VLOOKUP($H1251,Mal!$A$9:$B$431,2,0)))</f>
        <v>#N/A</v>
      </c>
      <c r="F1251" s="39" t="e">
        <f>IF($E1251="",IF(INDEX(Mal!$C$9:$C$431,COUNTIF($E$108:$F1250,"")-COUNT($H$108:$H1250)+1,0)=F1250,"",INDEX(Mal!$C$9:$C$431,COUNTIF($E$108:$F1250,"")-COUNT($H$108:$H1250)+1,0)),"")</f>
        <v>#N/A</v>
      </c>
      <c r="G1251" s="39" t="e">
        <f t="shared" si="71"/>
        <v>#N/A</v>
      </c>
      <c r="H1251" s="39">
        <f>IF(COUNTIF(Mal!$A$9:$A$431,'Sales Orders'!H1250)+COUNTIFS(Mal!$A$9:$A$431,H1250,Mal!$B$9:$B$431,"&lt;&gt;")+COUNTIFS(Mal!$A$9:$A$431,H1250,Mal!$C$9:$C$431,"&lt;&gt;")=COUNTIF('Sales Orders'!$H$108:H1250,'Sales Orders'!H1250),'Sales Orders'!H1250+1,'Sales Orders'!H1250)</f>
        <v>2</v>
      </c>
      <c r="I1251" s="39" t="e">
        <f>IF(E1251="","",IF(Mal!$C$5="","",Mal!$C$5))</f>
        <v>#N/A</v>
      </c>
      <c r="J1251" s="39" t="e">
        <f>IF(AND(J1250="",$H1251=$H1250),"",IF(VLOOKUP($H1251,Mal!$A$9:$H$431,7,0)='Sales Orders'!J1250,"",VLOOKUP($H1251,Mal!$A$9:$H$431,7,0)))</f>
        <v>#N/A</v>
      </c>
      <c r="K1251" s="39" t="e">
        <f>IF(AND(K1250="",$H1251=$H1250),"",IF(VLOOKUP($H1251,Mal!$A$9:$H$431,8,0)='Sales Orders'!K1250,"",VLOOKUP($H1251,Mal!$A$9:$H$431,8,0)))</f>
        <v>#N/A</v>
      </c>
      <c r="L1251" s="39" t="e">
        <f>IF(E1251="","",IF(Mal!$C$6="","",Mal!$C$6))</f>
        <v>#N/A</v>
      </c>
      <c r="M1251" s="39" t="e">
        <f>IF($E1251="",IF(INDEX(Mal!K$9:K$431,COUNTIF($E$108:$F1250,"")-COUNT($H$108:$H1250)+1,0)=M1250,"",INDEX(Mal!K$9:K$431,COUNTIF($E$108:$F1250,"")-COUNT($H$108:$H1250)+1,0)),"")</f>
        <v>#N/A</v>
      </c>
      <c r="N1251" s="39" t="e">
        <f>IF($E1251="",IF(INDEX(Mal!L$9:L$431,COUNTIF($E$108:$F1250,"")-COUNT($H$108:$H1250)+1,0)=N1250,"",INDEX(Mal!L$9:L$431,COUNTIF($E$108:$F1250,"")-COUNT($H$108:$H1250)+1,0)),"")</f>
        <v>#N/A</v>
      </c>
      <c r="O1251" s="39" t="e">
        <f>IF($E1251="",IF(INDEX(Mal!M$9:M$431,COUNTIF($E$108:$F1250,"")-COUNT($H$108:$H1250)+1,0)=O1250,"",INDEX(Mal!M$9:M$431,COUNTIF($E$108:$F1250,"")-COUNT($H$108:$H1250)+1,0)),"")</f>
        <v>#N/A</v>
      </c>
      <c r="P1251" s="39" t="e">
        <f>IF($E1251="",IF(INDEX(Mal!N$9:N$431,COUNTIF($E$108:$F1250,"")-COUNT($H$108:$H1250)+1,0)=P1250,"",INDEX(Mal!N$9:N$431,COUNTIF($E$108:$F1250,"")-COUNT($H$108:$H1250)+1,0)),"")</f>
        <v>#N/A</v>
      </c>
      <c r="Q1251" s="39" t="e">
        <f>IF($E1251="",IF(INDEX(Mal!O$9:O$431,COUNTIF($E$108:$F1250,"")-COUNT($H$108:$H1250)+1,0)=Q1250,"",INDEX(Mal!O$9:O$431,COUNTIF($E$108:$F1250,"")-COUNT($H$108:$H1250)+1,0)),"")</f>
        <v>#N/A</v>
      </c>
      <c r="R1251" s="39" t="e">
        <f>IF($E1251="",IF(INDEX(Mal!P$9:P$431,COUNTIF($E$108:$F1250,"")-COUNT($H$108:$H1250)+1,0)=R1250,"",INDEX(Mal!P$9:P$431,COUNTIF($E$108:$F1250,"")-COUNT($H$108:$H1250)+1,0)),"")</f>
        <v>#N/A</v>
      </c>
      <c r="S1251" s="39" t="e">
        <f>IF($E1251="",IF(INDEX(Mal!Q$9:Q$431,COUNTIF($E$108:$F1250,"")-COUNT($H$108:$H1250)+1,0)=S1250,"",INDEX(Mal!Q$9:Q$431,COUNTIF($E$108:$F1250,"")-COUNT($H$108:$H1250)+1,0)),"")</f>
        <v>#N/A</v>
      </c>
      <c r="T1251" s="39" t="e">
        <f>IF($E1251="",IF(INDEX(Mal!R$9:R$431,COUNTIF($E$108:$F1250,"")-COUNT($H$108:$H1250)+1,0)=T1250,"",INDEX(Mal!R$9:R$431,COUNTIF($E$108:$F1250,"")-COUNT($H$108:$H1250)+1,0)),"")</f>
        <v>#N/A</v>
      </c>
      <c r="U1251" s="39" t="e">
        <f>IF($E1251="",IF(INDEX(Mal!S$9:S$431,COUNTIF($E$108:$F1250,"")-COUNT($H$108:$H1250)+1,0)=U1250,"",INDEX(Mal!S$9:S$431,COUNTIF($E$108:$F1250,"")-COUNT($H$108:$H1250)+1,0)),"")</f>
        <v>#N/A</v>
      </c>
      <c r="V1251" s="39" t="e">
        <f t="shared" si="68"/>
        <v>#N/A</v>
      </c>
      <c r="W1251" s="39" t="e">
        <f>IF(IF(AND(E1251="",F1251=""),INDEX(Mal!I$9:I$431,(COUNT($H$108:$H1251)-COUNTIF($V$108:$V1251,"")),0),"")="","",IF(AND(E1251="",F1251=""),INDEX(Mal!I$9:I$431,(COUNT($H$108:$H1251)-COUNTIF($V$108:$V1251,"")),0),""))</f>
        <v>#N/A</v>
      </c>
      <c r="X1251" s="39" t="e">
        <f>IF($E1251="",IF(INDEX(Mal!J$9:J$431,COUNTIF($E$108:$F1250,"")-COUNT($H$108:$H1250)+1,0)=X1250,"",INDEX(Mal!J$9:J$431,COUNTIF($E$108:$F1250,"")-COUNT($H$108:$H1250)+1,0)),"")</f>
        <v>#N/A</v>
      </c>
      <c r="Y1251" s="39" t="e">
        <f>IF(AND(Y1250="",$H1251=$H1250),"",IF(VLOOKUP($H1251,Mal!$A$9:$T$431,20,0)='Sales Orders'!Y1250,"",VLOOKUP($H1251,Mal!$A$9:$T$431,20,0)))</f>
        <v>#N/A</v>
      </c>
      <c r="Z1251" s="39" t="e">
        <f t="shared" si="69"/>
        <v>#N/A</v>
      </c>
    </row>
    <row r="1252" spans="1:26">
      <c r="A1252" t="str">
        <f>IFERROR(IF(VLOOKUP(H1252,Mal!$A$9:$A$431,1,0),"","END"),"END")</f>
        <v>END</v>
      </c>
      <c r="B1252" s="39" t="e">
        <f>IF($E1252="",IF(INDEX(Mal!$D$9:$D$431,COUNTIF($E$108:$F1251,"")-COUNT($H$108:$H1251)+1,0)=B1251,"",INDEX(Mal!$D$9:$D$431,COUNTIF($E$108:$F1251,"")-COUNT($H$108:$H1251)+1,0)),"")</f>
        <v>#N/A</v>
      </c>
      <c r="C1252" s="39" t="e">
        <f t="shared" si="70"/>
        <v>#N/A</v>
      </c>
      <c r="D1252" s="39" t="e">
        <f>IF($E1252="",IF(INDEX(Mal!$F$9:$F$431,COUNTIF($E$108:$F1251,"")-COUNT($H$108:$H1251)+1,0)=D1251,"",INDEX(Mal!$F$9:$F$431,COUNTIF($E$108:$F1251,"")-COUNT($H$108:$H1251)+1,0)),"")</f>
        <v>#N/A</v>
      </c>
      <c r="E1252" s="39" t="e">
        <f>IF(AND(E1251="",$H1252=$H1251),"",IF(VLOOKUP(H1252,Mal!$A$9:$B$431,2,0)='Sales Orders'!E1251,"",VLOOKUP($H1252,Mal!$A$9:$B$431,2,0)))</f>
        <v>#N/A</v>
      </c>
      <c r="F1252" s="39" t="e">
        <f>IF($E1252="",IF(INDEX(Mal!$C$9:$C$431,COUNTIF($E$108:$F1251,"")-COUNT($H$108:$H1251)+1,0)=F1251,"",INDEX(Mal!$C$9:$C$431,COUNTIF($E$108:$F1251,"")-COUNT($H$108:$H1251)+1,0)),"")</f>
        <v>#N/A</v>
      </c>
      <c r="G1252" s="39" t="e">
        <f t="shared" si="71"/>
        <v>#N/A</v>
      </c>
      <c r="H1252" s="39">
        <f>IF(COUNTIF(Mal!$A$9:$A$431,'Sales Orders'!H1251)+COUNTIFS(Mal!$A$9:$A$431,H1251,Mal!$B$9:$B$431,"&lt;&gt;")+COUNTIFS(Mal!$A$9:$A$431,H1251,Mal!$C$9:$C$431,"&lt;&gt;")=COUNTIF('Sales Orders'!$H$108:H1251,'Sales Orders'!H1251),'Sales Orders'!H1251+1,'Sales Orders'!H1251)</f>
        <v>2</v>
      </c>
      <c r="I1252" s="39" t="e">
        <f>IF(E1252="","",IF(Mal!$C$5="","",Mal!$C$5))</f>
        <v>#N/A</v>
      </c>
      <c r="J1252" s="39" t="e">
        <f>IF(AND(J1251="",$H1252=$H1251),"",IF(VLOOKUP($H1252,Mal!$A$9:$H$431,7,0)='Sales Orders'!J1251,"",VLOOKUP($H1252,Mal!$A$9:$H$431,7,0)))</f>
        <v>#N/A</v>
      </c>
      <c r="K1252" s="39" t="e">
        <f>IF(AND(K1251="",$H1252=$H1251),"",IF(VLOOKUP($H1252,Mal!$A$9:$H$431,8,0)='Sales Orders'!K1251,"",VLOOKUP($H1252,Mal!$A$9:$H$431,8,0)))</f>
        <v>#N/A</v>
      </c>
      <c r="L1252" s="39" t="e">
        <f>IF(E1252="","",IF(Mal!$C$6="","",Mal!$C$6))</f>
        <v>#N/A</v>
      </c>
      <c r="M1252" s="39" t="e">
        <f>IF($E1252="",IF(INDEX(Mal!K$9:K$431,COUNTIF($E$108:$F1251,"")-COUNT($H$108:$H1251)+1,0)=M1251,"",INDEX(Mal!K$9:K$431,COUNTIF($E$108:$F1251,"")-COUNT($H$108:$H1251)+1,0)),"")</f>
        <v>#N/A</v>
      </c>
      <c r="N1252" s="39" t="e">
        <f>IF($E1252="",IF(INDEX(Mal!L$9:L$431,COUNTIF($E$108:$F1251,"")-COUNT($H$108:$H1251)+1,0)=N1251,"",INDEX(Mal!L$9:L$431,COUNTIF($E$108:$F1251,"")-COUNT($H$108:$H1251)+1,0)),"")</f>
        <v>#N/A</v>
      </c>
      <c r="O1252" s="39" t="e">
        <f>IF($E1252="",IF(INDEX(Mal!M$9:M$431,COUNTIF($E$108:$F1251,"")-COUNT($H$108:$H1251)+1,0)=O1251,"",INDEX(Mal!M$9:M$431,COUNTIF($E$108:$F1251,"")-COUNT($H$108:$H1251)+1,0)),"")</f>
        <v>#N/A</v>
      </c>
      <c r="P1252" s="39" t="e">
        <f>IF($E1252="",IF(INDEX(Mal!N$9:N$431,COUNTIF($E$108:$F1251,"")-COUNT($H$108:$H1251)+1,0)=P1251,"",INDEX(Mal!N$9:N$431,COUNTIF($E$108:$F1251,"")-COUNT($H$108:$H1251)+1,0)),"")</f>
        <v>#N/A</v>
      </c>
      <c r="Q1252" s="39" t="e">
        <f>IF($E1252="",IF(INDEX(Mal!O$9:O$431,COUNTIF($E$108:$F1251,"")-COUNT($H$108:$H1251)+1,0)=Q1251,"",INDEX(Mal!O$9:O$431,COUNTIF($E$108:$F1251,"")-COUNT($H$108:$H1251)+1,0)),"")</f>
        <v>#N/A</v>
      </c>
      <c r="R1252" s="39" t="e">
        <f>IF($E1252="",IF(INDEX(Mal!P$9:P$431,COUNTIF($E$108:$F1251,"")-COUNT($H$108:$H1251)+1,0)=R1251,"",INDEX(Mal!P$9:P$431,COUNTIF($E$108:$F1251,"")-COUNT($H$108:$H1251)+1,0)),"")</f>
        <v>#N/A</v>
      </c>
      <c r="S1252" s="39" t="e">
        <f>IF($E1252="",IF(INDEX(Mal!Q$9:Q$431,COUNTIF($E$108:$F1251,"")-COUNT($H$108:$H1251)+1,0)=S1251,"",INDEX(Mal!Q$9:Q$431,COUNTIF($E$108:$F1251,"")-COUNT($H$108:$H1251)+1,0)),"")</f>
        <v>#N/A</v>
      </c>
      <c r="T1252" s="39" t="e">
        <f>IF($E1252="",IF(INDEX(Mal!R$9:R$431,COUNTIF($E$108:$F1251,"")-COUNT($H$108:$H1251)+1,0)=T1251,"",INDEX(Mal!R$9:R$431,COUNTIF($E$108:$F1251,"")-COUNT($H$108:$H1251)+1,0)),"")</f>
        <v>#N/A</v>
      </c>
      <c r="U1252" s="39" t="e">
        <f>IF($E1252="",IF(INDEX(Mal!S$9:S$431,COUNTIF($E$108:$F1251,"")-COUNT($H$108:$H1251)+1,0)=U1251,"",INDEX(Mal!S$9:S$431,COUNTIF($E$108:$F1251,"")-COUNT($H$108:$H1251)+1,0)),"")</f>
        <v>#N/A</v>
      </c>
      <c r="V1252" s="39" t="e">
        <f t="shared" si="68"/>
        <v>#N/A</v>
      </c>
      <c r="W1252" s="39" t="e">
        <f>IF(IF(AND(E1252="",F1252=""),INDEX(Mal!I$9:I$431,(COUNT($H$108:$H1252)-COUNTIF($V$108:$V1252,"")),0),"")="","",IF(AND(E1252="",F1252=""),INDEX(Mal!I$9:I$431,(COUNT($H$108:$H1252)-COUNTIF($V$108:$V1252,"")),0),""))</f>
        <v>#N/A</v>
      </c>
      <c r="X1252" s="39" t="e">
        <f>IF($E1252="",IF(INDEX(Mal!J$9:J$431,COUNTIF($E$108:$F1251,"")-COUNT($H$108:$H1251)+1,0)=X1251,"",INDEX(Mal!J$9:J$431,COUNTIF($E$108:$F1251,"")-COUNT($H$108:$H1251)+1,0)),"")</f>
        <v>#N/A</v>
      </c>
      <c r="Y1252" s="39" t="e">
        <f>IF(AND(Y1251="",$H1252=$H1251),"",IF(VLOOKUP($H1252,Mal!$A$9:$T$431,20,0)='Sales Orders'!Y1251,"",VLOOKUP($H1252,Mal!$A$9:$T$431,20,0)))</f>
        <v>#N/A</v>
      </c>
      <c r="Z1252" s="39" t="e">
        <f t="shared" si="69"/>
        <v>#N/A</v>
      </c>
    </row>
    <row r="1253" spans="1:26">
      <c r="A1253" t="str">
        <f>IFERROR(IF(VLOOKUP(H1253,Mal!$A$9:$A$431,1,0),"","END"),"END")</f>
        <v>END</v>
      </c>
      <c r="B1253" s="39" t="e">
        <f>IF($E1253="",IF(INDEX(Mal!$D$9:$D$431,COUNTIF($E$108:$F1252,"")-COUNT($H$108:$H1252)+1,0)=B1252,"",INDEX(Mal!$D$9:$D$431,COUNTIF($E$108:$F1252,"")-COUNT($H$108:$H1252)+1,0)),"")</f>
        <v>#N/A</v>
      </c>
      <c r="C1253" s="39" t="e">
        <f t="shared" si="70"/>
        <v>#N/A</v>
      </c>
      <c r="D1253" s="39" t="e">
        <f>IF($E1253="",IF(INDEX(Mal!$F$9:$F$431,COUNTIF($E$108:$F1252,"")-COUNT($H$108:$H1252)+1,0)=D1252,"",INDEX(Mal!$F$9:$F$431,COUNTIF($E$108:$F1252,"")-COUNT($H$108:$H1252)+1,0)),"")</f>
        <v>#N/A</v>
      </c>
      <c r="E1253" s="39" t="e">
        <f>IF(AND(E1252="",$H1253=$H1252),"",IF(VLOOKUP(H1253,Mal!$A$9:$B$431,2,0)='Sales Orders'!E1252,"",VLOOKUP($H1253,Mal!$A$9:$B$431,2,0)))</f>
        <v>#N/A</v>
      </c>
      <c r="F1253" s="39" t="e">
        <f>IF($E1253="",IF(INDEX(Mal!$C$9:$C$431,COUNTIF($E$108:$F1252,"")-COUNT($H$108:$H1252)+1,0)=F1252,"",INDEX(Mal!$C$9:$C$431,COUNTIF($E$108:$F1252,"")-COUNT($H$108:$H1252)+1,0)),"")</f>
        <v>#N/A</v>
      </c>
      <c r="G1253" s="39" t="e">
        <f t="shared" si="71"/>
        <v>#N/A</v>
      </c>
      <c r="H1253" s="39">
        <f>IF(COUNTIF(Mal!$A$9:$A$431,'Sales Orders'!H1252)+COUNTIFS(Mal!$A$9:$A$431,H1252,Mal!$B$9:$B$431,"&lt;&gt;")+COUNTIFS(Mal!$A$9:$A$431,H1252,Mal!$C$9:$C$431,"&lt;&gt;")=COUNTIF('Sales Orders'!$H$108:H1252,'Sales Orders'!H1252),'Sales Orders'!H1252+1,'Sales Orders'!H1252)</f>
        <v>2</v>
      </c>
      <c r="I1253" s="39" t="e">
        <f>IF(E1253="","",IF(Mal!$C$5="","",Mal!$C$5))</f>
        <v>#N/A</v>
      </c>
      <c r="J1253" s="39" t="e">
        <f>IF(AND(J1252="",$H1253=$H1252),"",IF(VLOOKUP($H1253,Mal!$A$9:$H$431,7,0)='Sales Orders'!J1252,"",VLOOKUP($H1253,Mal!$A$9:$H$431,7,0)))</f>
        <v>#N/A</v>
      </c>
      <c r="K1253" s="39" t="e">
        <f>IF(AND(K1252="",$H1253=$H1252),"",IF(VLOOKUP($H1253,Mal!$A$9:$H$431,8,0)='Sales Orders'!K1252,"",VLOOKUP($H1253,Mal!$A$9:$H$431,8,0)))</f>
        <v>#N/A</v>
      </c>
      <c r="L1253" s="39" t="e">
        <f>IF(E1253="","",IF(Mal!$C$6="","",Mal!$C$6))</f>
        <v>#N/A</v>
      </c>
      <c r="M1253" s="39" t="e">
        <f>IF($E1253="",IF(INDEX(Mal!K$9:K$431,COUNTIF($E$108:$F1252,"")-COUNT($H$108:$H1252)+1,0)=M1252,"",INDEX(Mal!K$9:K$431,COUNTIF($E$108:$F1252,"")-COUNT($H$108:$H1252)+1,0)),"")</f>
        <v>#N/A</v>
      </c>
      <c r="N1253" s="39" t="e">
        <f>IF($E1253="",IF(INDEX(Mal!L$9:L$431,COUNTIF($E$108:$F1252,"")-COUNT($H$108:$H1252)+1,0)=N1252,"",INDEX(Mal!L$9:L$431,COUNTIF($E$108:$F1252,"")-COUNT($H$108:$H1252)+1,0)),"")</f>
        <v>#N/A</v>
      </c>
      <c r="O1253" s="39" t="e">
        <f>IF($E1253="",IF(INDEX(Mal!M$9:M$431,COUNTIF($E$108:$F1252,"")-COUNT($H$108:$H1252)+1,0)=O1252,"",INDEX(Mal!M$9:M$431,COUNTIF($E$108:$F1252,"")-COUNT($H$108:$H1252)+1,0)),"")</f>
        <v>#N/A</v>
      </c>
      <c r="P1253" s="39" t="e">
        <f>IF($E1253="",IF(INDEX(Mal!N$9:N$431,COUNTIF($E$108:$F1252,"")-COUNT($H$108:$H1252)+1,0)=P1252,"",INDEX(Mal!N$9:N$431,COUNTIF($E$108:$F1252,"")-COUNT($H$108:$H1252)+1,0)),"")</f>
        <v>#N/A</v>
      </c>
      <c r="Q1253" s="39" t="e">
        <f>IF($E1253="",IF(INDEX(Mal!O$9:O$431,COUNTIF($E$108:$F1252,"")-COUNT($H$108:$H1252)+1,0)=Q1252,"",INDEX(Mal!O$9:O$431,COUNTIF($E$108:$F1252,"")-COUNT($H$108:$H1252)+1,0)),"")</f>
        <v>#N/A</v>
      </c>
      <c r="R1253" s="39" t="e">
        <f>IF($E1253="",IF(INDEX(Mal!P$9:P$431,COUNTIF($E$108:$F1252,"")-COUNT($H$108:$H1252)+1,0)=R1252,"",INDEX(Mal!P$9:P$431,COUNTIF($E$108:$F1252,"")-COUNT($H$108:$H1252)+1,0)),"")</f>
        <v>#N/A</v>
      </c>
      <c r="S1253" s="39" t="e">
        <f>IF($E1253="",IF(INDEX(Mal!Q$9:Q$431,COUNTIF($E$108:$F1252,"")-COUNT($H$108:$H1252)+1,0)=S1252,"",INDEX(Mal!Q$9:Q$431,COUNTIF($E$108:$F1252,"")-COUNT($H$108:$H1252)+1,0)),"")</f>
        <v>#N/A</v>
      </c>
      <c r="T1253" s="39" t="e">
        <f>IF($E1253="",IF(INDEX(Mal!R$9:R$431,COUNTIF($E$108:$F1252,"")-COUNT($H$108:$H1252)+1,0)=T1252,"",INDEX(Mal!R$9:R$431,COUNTIF($E$108:$F1252,"")-COUNT($H$108:$H1252)+1,0)),"")</f>
        <v>#N/A</v>
      </c>
      <c r="U1253" s="39" t="e">
        <f>IF($E1253="",IF(INDEX(Mal!S$9:S$431,COUNTIF($E$108:$F1252,"")-COUNT($H$108:$H1252)+1,0)=U1252,"",INDEX(Mal!S$9:S$431,COUNTIF($E$108:$F1252,"")-COUNT($H$108:$H1252)+1,0)),"")</f>
        <v>#N/A</v>
      </c>
      <c r="V1253" s="39" t="e">
        <f t="shared" si="68"/>
        <v>#N/A</v>
      </c>
      <c r="W1253" s="39" t="e">
        <f>IF(IF(AND(E1253="",F1253=""),INDEX(Mal!I$9:I$431,(COUNT($H$108:$H1253)-COUNTIF($V$108:$V1253,"")),0),"")="","",IF(AND(E1253="",F1253=""),INDEX(Mal!I$9:I$431,(COUNT($H$108:$H1253)-COUNTIF($V$108:$V1253,"")),0),""))</f>
        <v>#N/A</v>
      </c>
      <c r="X1253" s="39" t="e">
        <f>IF($E1253="",IF(INDEX(Mal!J$9:J$431,COUNTIF($E$108:$F1252,"")-COUNT($H$108:$H1252)+1,0)=X1252,"",INDEX(Mal!J$9:J$431,COUNTIF($E$108:$F1252,"")-COUNT($H$108:$H1252)+1,0)),"")</f>
        <v>#N/A</v>
      </c>
      <c r="Y1253" s="39" t="e">
        <f>IF(AND(Y1252="",$H1253=$H1252),"",IF(VLOOKUP($H1253,Mal!$A$9:$T$431,20,0)='Sales Orders'!Y1252,"",VLOOKUP($H1253,Mal!$A$9:$T$431,20,0)))</f>
        <v>#N/A</v>
      </c>
      <c r="Z1253" s="39" t="e">
        <f t="shared" si="69"/>
        <v>#N/A</v>
      </c>
    </row>
    <row r="1254" spans="1:26">
      <c r="A1254" t="str">
        <f>IFERROR(IF(VLOOKUP(H1254,Mal!$A$9:$A$431,1,0),"","END"),"END")</f>
        <v>END</v>
      </c>
      <c r="B1254" s="39" t="e">
        <f>IF($E1254="",IF(INDEX(Mal!$D$9:$D$431,COUNTIF($E$108:$F1253,"")-COUNT($H$108:$H1253)+1,0)=B1253,"",INDEX(Mal!$D$9:$D$431,COUNTIF($E$108:$F1253,"")-COUNT($H$108:$H1253)+1,0)),"")</f>
        <v>#N/A</v>
      </c>
      <c r="C1254" s="39" t="e">
        <f t="shared" si="70"/>
        <v>#N/A</v>
      </c>
      <c r="D1254" s="39" t="e">
        <f>IF($E1254="",IF(INDEX(Mal!$F$9:$F$431,COUNTIF($E$108:$F1253,"")-COUNT($H$108:$H1253)+1,0)=D1253,"",INDEX(Mal!$F$9:$F$431,COUNTIF($E$108:$F1253,"")-COUNT($H$108:$H1253)+1,0)),"")</f>
        <v>#N/A</v>
      </c>
      <c r="E1254" s="39" t="e">
        <f>IF(AND(E1253="",$H1254=$H1253),"",IF(VLOOKUP(H1254,Mal!$A$9:$B$431,2,0)='Sales Orders'!E1253,"",VLOOKUP($H1254,Mal!$A$9:$B$431,2,0)))</f>
        <v>#N/A</v>
      </c>
      <c r="F1254" s="39" t="e">
        <f>IF($E1254="",IF(INDEX(Mal!$C$9:$C$431,COUNTIF($E$108:$F1253,"")-COUNT($H$108:$H1253)+1,0)=F1253,"",INDEX(Mal!$C$9:$C$431,COUNTIF($E$108:$F1253,"")-COUNT($H$108:$H1253)+1,0)),"")</f>
        <v>#N/A</v>
      </c>
      <c r="G1254" s="39" t="e">
        <f t="shared" si="71"/>
        <v>#N/A</v>
      </c>
      <c r="H1254" s="39">
        <f>IF(COUNTIF(Mal!$A$9:$A$431,'Sales Orders'!H1253)+COUNTIFS(Mal!$A$9:$A$431,H1253,Mal!$B$9:$B$431,"&lt;&gt;")+COUNTIFS(Mal!$A$9:$A$431,H1253,Mal!$C$9:$C$431,"&lt;&gt;")=COUNTIF('Sales Orders'!$H$108:H1253,'Sales Orders'!H1253),'Sales Orders'!H1253+1,'Sales Orders'!H1253)</f>
        <v>2</v>
      </c>
      <c r="I1254" s="39" t="e">
        <f>IF(E1254="","",IF(Mal!$C$5="","",Mal!$C$5))</f>
        <v>#N/A</v>
      </c>
      <c r="J1254" s="39" t="e">
        <f>IF(AND(J1253="",$H1254=$H1253),"",IF(VLOOKUP($H1254,Mal!$A$9:$H$431,7,0)='Sales Orders'!J1253,"",VLOOKUP($H1254,Mal!$A$9:$H$431,7,0)))</f>
        <v>#N/A</v>
      </c>
      <c r="K1254" s="39" t="e">
        <f>IF(AND(K1253="",$H1254=$H1253),"",IF(VLOOKUP($H1254,Mal!$A$9:$H$431,8,0)='Sales Orders'!K1253,"",VLOOKUP($H1254,Mal!$A$9:$H$431,8,0)))</f>
        <v>#N/A</v>
      </c>
      <c r="L1254" s="39" t="e">
        <f>IF(E1254="","",IF(Mal!$C$6="","",Mal!$C$6))</f>
        <v>#N/A</v>
      </c>
      <c r="M1254" s="39" t="e">
        <f>IF($E1254="",IF(INDEX(Mal!K$9:K$431,COUNTIF($E$108:$F1253,"")-COUNT($H$108:$H1253)+1,0)=M1253,"",INDEX(Mal!K$9:K$431,COUNTIF($E$108:$F1253,"")-COUNT($H$108:$H1253)+1,0)),"")</f>
        <v>#N/A</v>
      </c>
      <c r="N1254" s="39" t="e">
        <f>IF($E1254="",IF(INDEX(Mal!L$9:L$431,COUNTIF($E$108:$F1253,"")-COUNT($H$108:$H1253)+1,0)=N1253,"",INDEX(Mal!L$9:L$431,COUNTIF($E$108:$F1253,"")-COUNT($H$108:$H1253)+1,0)),"")</f>
        <v>#N/A</v>
      </c>
      <c r="O1254" s="39" t="e">
        <f>IF($E1254="",IF(INDEX(Mal!M$9:M$431,COUNTIF($E$108:$F1253,"")-COUNT($H$108:$H1253)+1,0)=O1253,"",INDEX(Mal!M$9:M$431,COUNTIF($E$108:$F1253,"")-COUNT($H$108:$H1253)+1,0)),"")</f>
        <v>#N/A</v>
      </c>
      <c r="P1254" s="39" t="e">
        <f>IF($E1254="",IF(INDEX(Mal!N$9:N$431,COUNTIF($E$108:$F1253,"")-COUNT($H$108:$H1253)+1,0)=P1253,"",INDEX(Mal!N$9:N$431,COUNTIF($E$108:$F1253,"")-COUNT($H$108:$H1253)+1,0)),"")</f>
        <v>#N/A</v>
      </c>
      <c r="Q1254" s="39" t="e">
        <f>IF($E1254="",IF(INDEX(Mal!O$9:O$431,COUNTIF($E$108:$F1253,"")-COUNT($H$108:$H1253)+1,0)=Q1253,"",INDEX(Mal!O$9:O$431,COUNTIF($E$108:$F1253,"")-COUNT($H$108:$H1253)+1,0)),"")</f>
        <v>#N/A</v>
      </c>
      <c r="R1254" s="39" t="e">
        <f>IF($E1254="",IF(INDEX(Mal!P$9:P$431,COUNTIF($E$108:$F1253,"")-COUNT($H$108:$H1253)+1,0)=R1253,"",INDEX(Mal!P$9:P$431,COUNTIF($E$108:$F1253,"")-COUNT($H$108:$H1253)+1,0)),"")</f>
        <v>#N/A</v>
      </c>
      <c r="S1254" s="39" t="e">
        <f>IF($E1254="",IF(INDEX(Mal!Q$9:Q$431,COUNTIF($E$108:$F1253,"")-COUNT($H$108:$H1253)+1,0)=S1253,"",INDEX(Mal!Q$9:Q$431,COUNTIF($E$108:$F1253,"")-COUNT($H$108:$H1253)+1,0)),"")</f>
        <v>#N/A</v>
      </c>
      <c r="T1254" s="39" t="e">
        <f>IF($E1254="",IF(INDEX(Mal!R$9:R$431,COUNTIF($E$108:$F1253,"")-COUNT($H$108:$H1253)+1,0)=T1253,"",INDEX(Mal!R$9:R$431,COUNTIF($E$108:$F1253,"")-COUNT($H$108:$H1253)+1,0)),"")</f>
        <v>#N/A</v>
      </c>
      <c r="U1254" s="39" t="e">
        <f>IF($E1254="",IF(INDEX(Mal!S$9:S$431,COUNTIF($E$108:$F1253,"")-COUNT($H$108:$H1253)+1,0)=U1253,"",INDEX(Mal!S$9:S$431,COUNTIF($E$108:$F1253,"")-COUNT($H$108:$H1253)+1,0)),"")</f>
        <v>#N/A</v>
      </c>
      <c r="V1254" s="39" t="e">
        <f t="shared" si="68"/>
        <v>#N/A</v>
      </c>
      <c r="W1254" s="39" t="e">
        <f>IF(IF(AND(E1254="",F1254=""),INDEX(Mal!I$9:I$431,(COUNT($H$108:$H1254)-COUNTIF($V$108:$V1254,"")),0),"")="","",IF(AND(E1254="",F1254=""),INDEX(Mal!I$9:I$431,(COUNT($H$108:$H1254)-COUNTIF($V$108:$V1254,"")),0),""))</f>
        <v>#N/A</v>
      </c>
      <c r="X1254" s="39" t="e">
        <f>IF($E1254="",IF(INDEX(Mal!J$9:J$431,COUNTIF($E$108:$F1253,"")-COUNT($H$108:$H1253)+1,0)=X1253,"",INDEX(Mal!J$9:J$431,COUNTIF($E$108:$F1253,"")-COUNT($H$108:$H1253)+1,0)),"")</f>
        <v>#N/A</v>
      </c>
      <c r="Y1254" s="39" t="e">
        <f>IF(AND(Y1253="",$H1254=$H1253),"",IF(VLOOKUP($H1254,Mal!$A$9:$T$431,20,0)='Sales Orders'!Y1253,"",VLOOKUP($H1254,Mal!$A$9:$T$431,20,0)))</f>
        <v>#N/A</v>
      </c>
      <c r="Z1254" s="39" t="e">
        <f t="shared" si="69"/>
        <v>#N/A</v>
      </c>
    </row>
    <row r="1255" spans="1:26">
      <c r="A1255" t="str">
        <f>IFERROR(IF(VLOOKUP(H1255,Mal!$A$9:$A$431,1,0),"","END"),"END")</f>
        <v>END</v>
      </c>
      <c r="B1255" s="39" t="e">
        <f>IF($E1255="",IF(INDEX(Mal!$D$9:$D$431,COUNTIF($E$108:$F1254,"")-COUNT($H$108:$H1254)+1,0)=B1254,"",INDEX(Mal!$D$9:$D$431,COUNTIF($E$108:$F1254,"")-COUNT($H$108:$H1254)+1,0)),"")</f>
        <v>#N/A</v>
      </c>
      <c r="C1255" s="39" t="e">
        <f t="shared" si="70"/>
        <v>#N/A</v>
      </c>
      <c r="D1255" s="39" t="e">
        <f>IF($E1255="",IF(INDEX(Mal!$F$9:$F$431,COUNTIF($E$108:$F1254,"")-COUNT($H$108:$H1254)+1,0)=D1254,"",INDEX(Mal!$F$9:$F$431,COUNTIF($E$108:$F1254,"")-COUNT($H$108:$H1254)+1,0)),"")</f>
        <v>#N/A</v>
      </c>
      <c r="E1255" s="39" t="e">
        <f>IF(AND(E1254="",$H1255=$H1254),"",IF(VLOOKUP(H1255,Mal!$A$9:$B$431,2,0)='Sales Orders'!E1254,"",VLOOKUP($H1255,Mal!$A$9:$B$431,2,0)))</f>
        <v>#N/A</v>
      </c>
      <c r="F1255" s="39" t="e">
        <f>IF($E1255="",IF(INDEX(Mal!$C$9:$C$431,COUNTIF($E$108:$F1254,"")-COUNT($H$108:$H1254)+1,0)=F1254,"",INDEX(Mal!$C$9:$C$431,COUNTIF($E$108:$F1254,"")-COUNT($H$108:$H1254)+1,0)),"")</f>
        <v>#N/A</v>
      </c>
      <c r="G1255" s="39" t="e">
        <f t="shared" si="71"/>
        <v>#N/A</v>
      </c>
      <c r="H1255" s="39">
        <f>IF(COUNTIF(Mal!$A$9:$A$431,'Sales Orders'!H1254)+COUNTIFS(Mal!$A$9:$A$431,H1254,Mal!$B$9:$B$431,"&lt;&gt;")+COUNTIFS(Mal!$A$9:$A$431,H1254,Mal!$C$9:$C$431,"&lt;&gt;")=COUNTIF('Sales Orders'!$H$108:H1254,'Sales Orders'!H1254),'Sales Orders'!H1254+1,'Sales Orders'!H1254)</f>
        <v>2</v>
      </c>
      <c r="I1255" s="39" t="e">
        <f>IF(E1255="","",IF(Mal!$C$5="","",Mal!$C$5))</f>
        <v>#N/A</v>
      </c>
      <c r="J1255" s="39" t="e">
        <f>IF(AND(J1254="",$H1255=$H1254),"",IF(VLOOKUP($H1255,Mal!$A$9:$H$431,7,0)='Sales Orders'!J1254,"",VLOOKUP($H1255,Mal!$A$9:$H$431,7,0)))</f>
        <v>#N/A</v>
      </c>
      <c r="K1255" s="39" t="e">
        <f>IF(AND(K1254="",$H1255=$H1254),"",IF(VLOOKUP($H1255,Mal!$A$9:$H$431,8,0)='Sales Orders'!K1254,"",VLOOKUP($H1255,Mal!$A$9:$H$431,8,0)))</f>
        <v>#N/A</v>
      </c>
      <c r="L1255" s="39" t="e">
        <f>IF(E1255="","",IF(Mal!$C$6="","",Mal!$C$6))</f>
        <v>#N/A</v>
      </c>
      <c r="M1255" s="39" t="e">
        <f>IF($E1255="",IF(INDEX(Mal!K$9:K$431,COUNTIF($E$108:$F1254,"")-COUNT($H$108:$H1254)+1,0)=M1254,"",INDEX(Mal!K$9:K$431,COUNTIF($E$108:$F1254,"")-COUNT($H$108:$H1254)+1,0)),"")</f>
        <v>#N/A</v>
      </c>
      <c r="N1255" s="39" t="e">
        <f>IF($E1255="",IF(INDEX(Mal!L$9:L$431,COUNTIF($E$108:$F1254,"")-COUNT($H$108:$H1254)+1,0)=N1254,"",INDEX(Mal!L$9:L$431,COUNTIF($E$108:$F1254,"")-COUNT($H$108:$H1254)+1,0)),"")</f>
        <v>#N/A</v>
      </c>
      <c r="O1255" s="39" t="e">
        <f>IF($E1255="",IF(INDEX(Mal!M$9:M$431,COUNTIF($E$108:$F1254,"")-COUNT($H$108:$H1254)+1,0)=O1254,"",INDEX(Mal!M$9:M$431,COUNTIF($E$108:$F1254,"")-COUNT($H$108:$H1254)+1,0)),"")</f>
        <v>#N/A</v>
      </c>
      <c r="P1255" s="39" t="e">
        <f>IF($E1255="",IF(INDEX(Mal!N$9:N$431,COUNTIF($E$108:$F1254,"")-COUNT($H$108:$H1254)+1,0)=P1254,"",INDEX(Mal!N$9:N$431,COUNTIF($E$108:$F1254,"")-COUNT($H$108:$H1254)+1,0)),"")</f>
        <v>#N/A</v>
      </c>
      <c r="Q1255" s="39" t="e">
        <f>IF($E1255="",IF(INDEX(Mal!O$9:O$431,COUNTIF($E$108:$F1254,"")-COUNT($H$108:$H1254)+1,0)=Q1254,"",INDEX(Mal!O$9:O$431,COUNTIF($E$108:$F1254,"")-COUNT($H$108:$H1254)+1,0)),"")</f>
        <v>#N/A</v>
      </c>
      <c r="R1255" s="39" t="e">
        <f>IF($E1255="",IF(INDEX(Mal!P$9:P$431,COUNTIF($E$108:$F1254,"")-COUNT($H$108:$H1254)+1,0)=R1254,"",INDEX(Mal!P$9:P$431,COUNTIF($E$108:$F1254,"")-COUNT($H$108:$H1254)+1,0)),"")</f>
        <v>#N/A</v>
      </c>
      <c r="S1255" s="39" t="e">
        <f>IF($E1255="",IF(INDEX(Mal!Q$9:Q$431,COUNTIF($E$108:$F1254,"")-COUNT($H$108:$H1254)+1,0)=S1254,"",INDEX(Mal!Q$9:Q$431,COUNTIF($E$108:$F1254,"")-COUNT($H$108:$H1254)+1,0)),"")</f>
        <v>#N/A</v>
      </c>
      <c r="T1255" s="39" t="e">
        <f>IF($E1255="",IF(INDEX(Mal!R$9:R$431,COUNTIF($E$108:$F1254,"")-COUNT($H$108:$H1254)+1,0)=T1254,"",INDEX(Mal!R$9:R$431,COUNTIF($E$108:$F1254,"")-COUNT($H$108:$H1254)+1,0)),"")</f>
        <v>#N/A</v>
      </c>
      <c r="U1255" s="39" t="e">
        <f>IF($E1255="",IF(INDEX(Mal!S$9:S$431,COUNTIF($E$108:$F1254,"")-COUNT($H$108:$H1254)+1,0)=U1254,"",INDEX(Mal!S$9:S$431,COUNTIF($E$108:$F1254,"")-COUNT($H$108:$H1254)+1,0)),"")</f>
        <v>#N/A</v>
      </c>
      <c r="V1255" s="39" t="e">
        <f t="shared" si="68"/>
        <v>#N/A</v>
      </c>
      <c r="W1255" s="39" t="e">
        <f>IF(IF(AND(E1255="",F1255=""),INDEX(Mal!I$9:I$431,(COUNT($H$108:$H1255)-COUNTIF($V$108:$V1255,"")),0),"")="","",IF(AND(E1255="",F1255=""),INDEX(Mal!I$9:I$431,(COUNT($H$108:$H1255)-COUNTIF($V$108:$V1255,"")),0),""))</f>
        <v>#N/A</v>
      </c>
      <c r="X1255" s="39" t="e">
        <f>IF($E1255="",IF(INDEX(Mal!J$9:J$431,COUNTIF($E$108:$F1254,"")-COUNT($H$108:$H1254)+1,0)=X1254,"",INDEX(Mal!J$9:J$431,COUNTIF($E$108:$F1254,"")-COUNT($H$108:$H1254)+1,0)),"")</f>
        <v>#N/A</v>
      </c>
      <c r="Y1255" s="39" t="e">
        <f>IF(AND(Y1254="",$H1255=$H1254),"",IF(VLOOKUP($H1255,Mal!$A$9:$T$431,20,0)='Sales Orders'!Y1254,"",VLOOKUP($H1255,Mal!$A$9:$T$431,20,0)))</f>
        <v>#N/A</v>
      </c>
      <c r="Z1255" s="39" t="e">
        <f t="shared" si="69"/>
        <v>#N/A</v>
      </c>
    </row>
    <row r="1256" spans="1:26">
      <c r="A1256" t="str">
        <f>IFERROR(IF(VLOOKUP(H1256,Mal!$A$9:$A$431,1,0),"","END"),"END")</f>
        <v>END</v>
      </c>
      <c r="B1256" s="39" t="e">
        <f>IF($E1256="",IF(INDEX(Mal!$D$9:$D$431,COUNTIF($E$108:$F1255,"")-COUNT($H$108:$H1255)+1,0)=B1255,"",INDEX(Mal!$D$9:$D$431,COUNTIF($E$108:$F1255,"")-COUNT($H$108:$H1255)+1,0)),"")</f>
        <v>#N/A</v>
      </c>
      <c r="C1256" s="39" t="e">
        <f t="shared" si="70"/>
        <v>#N/A</v>
      </c>
      <c r="D1256" s="39" t="e">
        <f>IF($E1256="",IF(INDEX(Mal!$F$9:$F$431,COUNTIF($E$108:$F1255,"")-COUNT($H$108:$H1255)+1,0)=D1255,"",INDEX(Mal!$F$9:$F$431,COUNTIF($E$108:$F1255,"")-COUNT($H$108:$H1255)+1,0)),"")</f>
        <v>#N/A</v>
      </c>
      <c r="E1256" s="39" t="e">
        <f>IF(AND(E1255="",$H1256=$H1255),"",IF(VLOOKUP(H1256,Mal!$A$9:$B$431,2,0)='Sales Orders'!E1255,"",VLOOKUP($H1256,Mal!$A$9:$B$431,2,0)))</f>
        <v>#N/A</v>
      </c>
      <c r="F1256" s="39" t="e">
        <f>IF($E1256="",IF(INDEX(Mal!$C$9:$C$431,COUNTIF($E$108:$F1255,"")-COUNT($H$108:$H1255)+1,0)=F1255,"",INDEX(Mal!$C$9:$C$431,COUNTIF($E$108:$F1255,"")-COUNT($H$108:$H1255)+1,0)),"")</f>
        <v>#N/A</v>
      </c>
      <c r="G1256" s="39" t="e">
        <f t="shared" si="71"/>
        <v>#N/A</v>
      </c>
      <c r="H1256" s="39">
        <f>IF(COUNTIF(Mal!$A$9:$A$431,'Sales Orders'!H1255)+COUNTIFS(Mal!$A$9:$A$431,H1255,Mal!$B$9:$B$431,"&lt;&gt;")+COUNTIFS(Mal!$A$9:$A$431,H1255,Mal!$C$9:$C$431,"&lt;&gt;")=COUNTIF('Sales Orders'!$H$108:H1255,'Sales Orders'!H1255),'Sales Orders'!H1255+1,'Sales Orders'!H1255)</f>
        <v>2</v>
      </c>
      <c r="I1256" s="39" t="e">
        <f>IF(E1256="","",IF(Mal!$C$5="","",Mal!$C$5))</f>
        <v>#N/A</v>
      </c>
      <c r="J1256" s="39" t="e">
        <f>IF(AND(J1255="",$H1256=$H1255),"",IF(VLOOKUP($H1256,Mal!$A$9:$H$431,7,0)='Sales Orders'!J1255,"",VLOOKUP($H1256,Mal!$A$9:$H$431,7,0)))</f>
        <v>#N/A</v>
      </c>
      <c r="K1256" s="39" t="e">
        <f>IF(AND(K1255="",$H1256=$H1255),"",IF(VLOOKUP($H1256,Mal!$A$9:$H$431,8,0)='Sales Orders'!K1255,"",VLOOKUP($H1256,Mal!$A$9:$H$431,8,0)))</f>
        <v>#N/A</v>
      </c>
      <c r="L1256" s="39" t="e">
        <f>IF(E1256="","",IF(Mal!$C$6="","",Mal!$C$6))</f>
        <v>#N/A</v>
      </c>
      <c r="M1256" s="39" t="e">
        <f>IF($E1256="",IF(INDEX(Mal!K$9:K$431,COUNTIF($E$108:$F1255,"")-COUNT($H$108:$H1255)+1,0)=M1255,"",INDEX(Mal!K$9:K$431,COUNTIF($E$108:$F1255,"")-COUNT($H$108:$H1255)+1,0)),"")</f>
        <v>#N/A</v>
      </c>
      <c r="N1256" s="39" t="e">
        <f>IF($E1256="",IF(INDEX(Mal!L$9:L$431,COUNTIF($E$108:$F1255,"")-COUNT($H$108:$H1255)+1,0)=N1255,"",INDEX(Mal!L$9:L$431,COUNTIF($E$108:$F1255,"")-COUNT($H$108:$H1255)+1,0)),"")</f>
        <v>#N/A</v>
      </c>
      <c r="O1256" s="39" t="e">
        <f>IF($E1256="",IF(INDEX(Mal!M$9:M$431,COUNTIF($E$108:$F1255,"")-COUNT($H$108:$H1255)+1,0)=O1255,"",INDEX(Mal!M$9:M$431,COUNTIF($E$108:$F1255,"")-COUNT($H$108:$H1255)+1,0)),"")</f>
        <v>#N/A</v>
      </c>
      <c r="P1256" s="39" t="e">
        <f>IF($E1256="",IF(INDEX(Mal!N$9:N$431,COUNTIF($E$108:$F1255,"")-COUNT($H$108:$H1255)+1,0)=P1255,"",INDEX(Mal!N$9:N$431,COUNTIF($E$108:$F1255,"")-COUNT($H$108:$H1255)+1,0)),"")</f>
        <v>#N/A</v>
      </c>
      <c r="Q1256" s="39" t="e">
        <f>IF($E1256="",IF(INDEX(Mal!O$9:O$431,COUNTIF($E$108:$F1255,"")-COUNT($H$108:$H1255)+1,0)=Q1255,"",INDEX(Mal!O$9:O$431,COUNTIF($E$108:$F1255,"")-COUNT($H$108:$H1255)+1,0)),"")</f>
        <v>#N/A</v>
      </c>
      <c r="R1256" s="39" t="e">
        <f>IF($E1256="",IF(INDEX(Mal!P$9:P$431,COUNTIF($E$108:$F1255,"")-COUNT($H$108:$H1255)+1,0)=R1255,"",INDEX(Mal!P$9:P$431,COUNTIF($E$108:$F1255,"")-COUNT($H$108:$H1255)+1,0)),"")</f>
        <v>#N/A</v>
      </c>
      <c r="S1256" s="39" t="e">
        <f>IF($E1256="",IF(INDEX(Mal!Q$9:Q$431,COUNTIF($E$108:$F1255,"")-COUNT($H$108:$H1255)+1,0)=S1255,"",INDEX(Mal!Q$9:Q$431,COUNTIF($E$108:$F1255,"")-COUNT($H$108:$H1255)+1,0)),"")</f>
        <v>#N/A</v>
      </c>
      <c r="T1256" s="39" t="e">
        <f>IF($E1256="",IF(INDEX(Mal!R$9:R$431,COUNTIF($E$108:$F1255,"")-COUNT($H$108:$H1255)+1,0)=T1255,"",INDEX(Mal!R$9:R$431,COUNTIF($E$108:$F1255,"")-COUNT($H$108:$H1255)+1,0)),"")</f>
        <v>#N/A</v>
      </c>
      <c r="U1256" s="39" t="e">
        <f>IF($E1256="",IF(INDEX(Mal!S$9:S$431,COUNTIF($E$108:$F1255,"")-COUNT($H$108:$H1255)+1,0)=U1255,"",INDEX(Mal!S$9:S$431,COUNTIF($E$108:$F1255,"")-COUNT($H$108:$H1255)+1,0)),"")</f>
        <v>#N/A</v>
      </c>
      <c r="V1256" s="39" t="e">
        <f t="shared" si="68"/>
        <v>#N/A</v>
      </c>
      <c r="W1256" s="39" t="e">
        <f>IF(IF(AND(E1256="",F1256=""),INDEX(Mal!I$9:I$431,(COUNT($H$108:$H1256)-COUNTIF($V$108:$V1256,"")),0),"")="","",IF(AND(E1256="",F1256=""),INDEX(Mal!I$9:I$431,(COUNT($H$108:$H1256)-COUNTIF($V$108:$V1256,"")),0),""))</f>
        <v>#N/A</v>
      </c>
      <c r="X1256" s="39" t="e">
        <f>IF($E1256="",IF(INDEX(Mal!J$9:J$431,COUNTIF($E$108:$F1255,"")-COUNT($H$108:$H1255)+1,0)=X1255,"",INDEX(Mal!J$9:J$431,COUNTIF($E$108:$F1255,"")-COUNT($H$108:$H1255)+1,0)),"")</f>
        <v>#N/A</v>
      </c>
      <c r="Y1256" s="39" t="e">
        <f>IF(AND(Y1255="",$H1256=$H1255),"",IF(VLOOKUP($H1256,Mal!$A$9:$T$431,20,0)='Sales Orders'!Y1255,"",VLOOKUP($H1256,Mal!$A$9:$T$431,20,0)))</f>
        <v>#N/A</v>
      </c>
      <c r="Z1256" s="39" t="e">
        <f t="shared" si="69"/>
        <v>#N/A</v>
      </c>
    </row>
    <row r="1257" spans="1:26">
      <c r="A1257" t="str">
        <f>IFERROR(IF(VLOOKUP(H1257,Mal!$A$9:$A$431,1,0),"","END"),"END")</f>
        <v>END</v>
      </c>
      <c r="B1257" s="39" t="e">
        <f>IF($E1257="",IF(INDEX(Mal!$D$9:$D$431,COUNTIF($E$108:$F1256,"")-COUNT($H$108:$H1256)+1,0)=B1256,"",INDEX(Mal!$D$9:$D$431,COUNTIF($E$108:$F1256,"")-COUNT($H$108:$H1256)+1,0)),"")</f>
        <v>#N/A</v>
      </c>
      <c r="C1257" s="39" t="e">
        <f t="shared" si="70"/>
        <v>#N/A</v>
      </c>
      <c r="D1257" s="39" t="e">
        <f>IF($E1257="",IF(INDEX(Mal!$F$9:$F$431,COUNTIF($E$108:$F1256,"")-COUNT($H$108:$H1256)+1,0)=D1256,"",INDEX(Mal!$F$9:$F$431,COUNTIF($E$108:$F1256,"")-COUNT($H$108:$H1256)+1,0)),"")</f>
        <v>#N/A</v>
      </c>
      <c r="E1257" s="39" t="e">
        <f>IF(AND(E1256="",$H1257=$H1256),"",IF(VLOOKUP(H1257,Mal!$A$9:$B$431,2,0)='Sales Orders'!E1256,"",VLOOKUP($H1257,Mal!$A$9:$B$431,2,0)))</f>
        <v>#N/A</v>
      </c>
      <c r="F1257" s="39" t="e">
        <f>IF($E1257="",IF(INDEX(Mal!$C$9:$C$431,COUNTIF($E$108:$F1256,"")-COUNT($H$108:$H1256)+1,0)=F1256,"",INDEX(Mal!$C$9:$C$431,COUNTIF($E$108:$F1256,"")-COUNT($H$108:$H1256)+1,0)),"")</f>
        <v>#N/A</v>
      </c>
      <c r="G1257" s="39" t="e">
        <f t="shared" si="71"/>
        <v>#N/A</v>
      </c>
      <c r="H1257" s="39">
        <f>IF(COUNTIF(Mal!$A$9:$A$431,'Sales Orders'!H1256)+COUNTIFS(Mal!$A$9:$A$431,H1256,Mal!$B$9:$B$431,"&lt;&gt;")+COUNTIFS(Mal!$A$9:$A$431,H1256,Mal!$C$9:$C$431,"&lt;&gt;")=COUNTIF('Sales Orders'!$H$108:H1256,'Sales Orders'!H1256),'Sales Orders'!H1256+1,'Sales Orders'!H1256)</f>
        <v>2</v>
      </c>
      <c r="I1257" s="39" t="e">
        <f>IF(E1257="","",IF(Mal!$C$5="","",Mal!$C$5))</f>
        <v>#N/A</v>
      </c>
      <c r="J1257" s="39" t="e">
        <f>IF(AND(J1256="",$H1257=$H1256),"",IF(VLOOKUP($H1257,Mal!$A$9:$H$431,7,0)='Sales Orders'!J1256,"",VLOOKUP($H1257,Mal!$A$9:$H$431,7,0)))</f>
        <v>#N/A</v>
      </c>
      <c r="K1257" s="39" t="e">
        <f>IF(AND(K1256="",$H1257=$H1256),"",IF(VLOOKUP($H1257,Mal!$A$9:$H$431,8,0)='Sales Orders'!K1256,"",VLOOKUP($H1257,Mal!$A$9:$H$431,8,0)))</f>
        <v>#N/A</v>
      </c>
      <c r="L1257" s="39" t="e">
        <f>IF(E1257="","",IF(Mal!$C$6="","",Mal!$C$6))</f>
        <v>#N/A</v>
      </c>
      <c r="M1257" s="39" t="e">
        <f>IF($E1257="",IF(INDEX(Mal!K$9:K$431,COUNTIF($E$108:$F1256,"")-COUNT($H$108:$H1256)+1,0)=M1256,"",INDEX(Mal!K$9:K$431,COUNTIF($E$108:$F1256,"")-COUNT($H$108:$H1256)+1,0)),"")</f>
        <v>#N/A</v>
      </c>
      <c r="N1257" s="39" t="e">
        <f>IF($E1257="",IF(INDEX(Mal!L$9:L$431,COUNTIF($E$108:$F1256,"")-COUNT($H$108:$H1256)+1,0)=N1256,"",INDEX(Mal!L$9:L$431,COUNTIF($E$108:$F1256,"")-COUNT($H$108:$H1256)+1,0)),"")</f>
        <v>#N/A</v>
      </c>
      <c r="O1257" s="39" t="e">
        <f>IF($E1257="",IF(INDEX(Mal!M$9:M$431,COUNTIF($E$108:$F1256,"")-COUNT($H$108:$H1256)+1,0)=O1256,"",INDEX(Mal!M$9:M$431,COUNTIF($E$108:$F1256,"")-COUNT($H$108:$H1256)+1,0)),"")</f>
        <v>#N/A</v>
      </c>
      <c r="P1257" s="39" t="e">
        <f>IF($E1257="",IF(INDEX(Mal!N$9:N$431,COUNTIF($E$108:$F1256,"")-COUNT($H$108:$H1256)+1,0)=P1256,"",INDEX(Mal!N$9:N$431,COUNTIF($E$108:$F1256,"")-COUNT($H$108:$H1256)+1,0)),"")</f>
        <v>#N/A</v>
      </c>
      <c r="Q1257" s="39" t="e">
        <f>IF($E1257="",IF(INDEX(Mal!O$9:O$431,COUNTIF($E$108:$F1256,"")-COUNT($H$108:$H1256)+1,0)=Q1256,"",INDEX(Mal!O$9:O$431,COUNTIF($E$108:$F1256,"")-COUNT($H$108:$H1256)+1,0)),"")</f>
        <v>#N/A</v>
      </c>
      <c r="R1257" s="39" t="e">
        <f>IF($E1257="",IF(INDEX(Mal!P$9:P$431,COUNTIF($E$108:$F1256,"")-COUNT($H$108:$H1256)+1,0)=R1256,"",INDEX(Mal!P$9:P$431,COUNTIF($E$108:$F1256,"")-COUNT($H$108:$H1256)+1,0)),"")</f>
        <v>#N/A</v>
      </c>
      <c r="S1257" s="39" t="e">
        <f>IF($E1257="",IF(INDEX(Mal!Q$9:Q$431,COUNTIF($E$108:$F1256,"")-COUNT($H$108:$H1256)+1,0)=S1256,"",INDEX(Mal!Q$9:Q$431,COUNTIF($E$108:$F1256,"")-COUNT($H$108:$H1256)+1,0)),"")</f>
        <v>#N/A</v>
      </c>
      <c r="T1257" s="39" t="e">
        <f>IF($E1257="",IF(INDEX(Mal!R$9:R$431,COUNTIF($E$108:$F1256,"")-COUNT($H$108:$H1256)+1,0)=T1256,"",INDEX(Mal!R$9:R$431,COUNTIF($E$108:$F1256,"")-COUNT($H$108:$H1256)+1,0)),"")</f>
        <v>#N/A</v>
      </c>
      <c r="U1257" s="39" t="e">
        <f>IF($E1257="",IF(INDEX(Mal!S$9:S$431,COUNTIF($E$108:$F1256,"")-COUNT($H$108:$H1256)+1,0)=U1256,"",INDEX(Mal!S$9:S$431,COUNTIF($E$108:$F1256,"")-COUNT($H$108:$H1256)+1,0)),"")</f>
        <v>#N/A</v>
      </c>
      <c r="V1257" s="39" t="e">
        <f t="shared" si="68"/>
        <v>#N/A</v>
      </c>
      <c r="W1257" s="39" t="e">
        <f>IF(IF(AND(E1257="",F1257=""),INDEX(Mal!I$9:I$431,(COUNT($H$108:$H1257)-COUNTIF($V$108:$V1257,"")),0),"")="","",IF(AND(E1257="",F1257=""),INDEX(Mal!I$9:I$431,(COUNT($H$108:$H1257)-COUNTIF($V$108:$V1257,"")),0),""))</f>
        <v>#N/A</v>
      </c>
      <c r="X1257" s="39" t="e">
        <f>IF($E1257="",IF(INDEX(Mal!J$9:J$431,COUNTIF($E$108:$F1256,"")-COUNT($H$108:$H1256)+1,0)=X1256,"",INDEX(Mal!J$9:J$431,COUNTIF($E$108:$F1256,"")-COUNT($H$108:$H1256)+1,0)),"")</f>
        <v>#N/A</v>
      </c>
      <c r="Y1257" s="39" t="e">
        <f>IF(AND(Y1256="",$H1257=$H1256),"",IF(VLOOKUP($H1257,Mal!$A$9:$T$431,20,0)='Sales Orders'!Y1256,"",VLOOKUP($H1257,Mal!$A$9:$T$431,20,0)))</f>
        <v>#N/A</v>
      </c>
      <c r="Z1257" s="39" t="e">
        <f t="shared" si="69"/>
        <v>#N/A</v>
      </c>
    </row>
    <row r="1258" spans="1:26">
      <c r="A1258" t="str">
        <f>IFERROR(IF(VLOOKUP(H1258,Mal!$A$9:$A$431,1,0),"","END"),"END")</f>
        <v>END</v>
      </c>
      <c r="B1258" s="39" t="e">
        <f>IF($E1258="",IF(INDEX(Mal!$D$9:$D$431,COUNTIF($E$108:$F1257,"")-COUNT($H$108:$H1257)+1,0)=B1257,"",INDEX(Mal!$D$9:$D$431,COUNTIF($E$108:$F1257,"")-COUNT($H$108:$H1257)+1,0)),"")</f>
        <v>#N/A</v>
      </c>
      <c r="C1258" s="39" t="e">
        <f t="shared" si="70"/>
        <v>#N/A</v>
      </c>
      <c r="D1258" s="39" t="e">
        <f>IF($E1258="",IF(INDEX(Mal!$F$9:$F$431,COUNTIF($E$108:$F1257,"")-COUNT($H$108:$H1257)+1,0)=D1257,"",INDEX(Mal!$F$9:$F$431,COUNTIF($E$108:$F1257,"")-COUNT($H$108:$H1257)+1,0)),"")</f>
        <v>#N/A</v>
      </c>
      <c r="E1258" s="39" t="e">
        <f>IF(AND(E1257="",$H1258=$H1257),"",IF(VLOOKUP(H1258,Mal!$A$9:$B$431,2,0)='Sales Orders'!E1257,"",VLOOKUP($H1258,Mal!$A$9:$B$431,2,0)))</f>
        <v>#N/A</v>
      </c>
      <c r="F1258" s="39" t="e">
        <f>IF($E1258="",IF(INDEX(Mal!$C$9:$C$431,COUNTIF($E$108:$F1257,"")-COUNT($H$108:$H1257)+1,0)=F1257,"",INDEX(Mal!$C$9:$C$431,COUNTIF($E$108:$F1257,"")-COUNT($H$108:$H1257)+1,0)),"")</f>
        <v>#N/A</v>
      </c>
      <c r="G1258" s="39" t="e">
        <f t="shared" si="71"/>
        <v>#N/A</v>
      </c>
      <c r="H1258" s="39">
        <f>IF(COUNTIF(Mal!$A$9:$A$431,'Sales Orders'!H1257)+COUNTIFS(Mal!$A$9:$A$431,H1257,Mal!$B$9:$B$431,"&lt;&gt;")+COUNTIFS(Mal!$A$9:$A$431,H1257,Mal!$C$9:$C$431,"&lt;&gt;")=COUNTIF('Sales Orders'!$H$108:H1257,'Sales Orders'!H1257),'Sales Orders'!H1257+1,'Sales Orders'!H1257)</f>
        <v>2</v>
      </c>
      <c r="I1258" s="39" t="e">
        <f>IF(E1258="","",IF(Mal!$C$5="","",Mal!$C$5))</f>
        <v>#N/A</v>
      </c>
      <c r="J1258" s="39" t="e">
        <f>IF(AND(J1257="",$H1258=$H1257),"",IF(VLOOKUP($H1258,Mal!$A$9:$H$431,7,0)='Sales Orders'!J1257,"",VLOOKUP($H1258,Mal!$A$9:$H$431,7,0)))</f>
        <v>#N/A</v>
      </c>
      <c r="K1258" s="39" t="e">
        <f>IF(AND(K1257="",$H1258=$H1257),"",IF(VLOOKUP($H1258,Mal!$A$9:$H$431,8,0)='Sales Orders'!K1257,"",VLOOKUP($H1258,Mal!$A$9:$H$431,8,0)))</f>
        <v>#N/A</v>
      </c>
      <c r="L1258" s="39" t="e">
        <f>IF(E1258="","",IF(Mal!$C$6="","",Mal!$C$6))</f>
        <v>#N/A</v>
      </c>
      <c r="M1258" s="39" t="e">
        <f>IF($E1258="",IF(INDEX(Mal!K$9:K$431,COUNTIF($E$108:$F1257,"")-COUNT($H$108:$H1257)+1,0)=M1257,"",INDEX(Mal!K$9:K$431,COUNTIF($E$108:$F1257,"")-COUNT($H$108:$H1257)+1,0)),"")</f>
        <v>#N/A</v>
      </c>
      <c r="N1258" s="39" t="e">
        <f>IF($E1258="",IF(INDEX(Mal!L$9:L$431,COUNTIF($E$108:$F1257,"")-COUNT($H$108:$H1257)+1,0)=N1257,"",INDEX(Mal!L$9:L$431,COUNTIF($E$108:$F1257,"")-COUNT($H$108:$H1257)+1,0)),"")</f>
        <v>#N/A</v>
      </c>
      <c r="O1258" s="39" t="e">
        <f>IF($E1258="",IF(INDEX(Mal!M$9:M$431,COUNTIF($E$108:$F1257,"")-COUNT($H$108:$H1257)+1,0)=O1257,"",INDEX(Mal!M$9:M$431,COUNTIF($E$108:$F1257,"")-COUNT($H$108:$H1257)+1,0)),"")</f>
        <v>#N/A</v>
      </c>
      <c r="P1258" s="39" t="e">
        <f>IF($E1258="",IF(INDEX(Mal!N$9:N$431,COUNTIF($E$108:$F1257,"")-COUNT($H$108:$H1257)+1,0)=P1257,"",INDEX(Mal!N$9:N$431,COUNTIF($E$108:$F1257,"")-COUNT($H$108:$H1257)+1,0)),"")</f>
        <v>#N/A</v>
      </c>
      <c r="Q1258" s="39" t="e">
        <f>IF($E1258="",IF(INDEX(Mal!O$9:O$431,COUNTIF($E$108:$F1257,"")-COUNT($H$108:$H1257)+1,0)=Q1257,"",INDEX(Mal!O$9:O$431,COUNTIF($E$108:$F1257,"")-COUNT($H$108:$H1257)+1,0)),"")</f>
        <v>#N/A</v>
      </c>
      <c r="R1258" s="39" t="e">
        <f>IF($E1258="",IF(INDEX(Mal!P$9:P$431,COUNTIF($E$108:$F1257,"")-COUNT($H$108:$H1257)+1,0)=R1257,"",INDEX(Mal!P$9:P$431,COUNTIF($E$108:$F1257,"")-COUNT($H$108:$H1257)+1,0)),"")</f>
        <v>#N/A</v>
      </c>
      <c r="S1258" s="39" t="e">
        <f>IF($E1258="",IF(INDEX(Mal!Q$9:Q$431,COUNTIF($E$108:$F1257,"")-COUNT($H$108:$H1257)+1,0)=S1257,"",INDEX(Mal!Q$9:Q$431,COUNTIF($E$108:$F1257,"")-COUNT($H$108:$H1257)+1,0)),"")</f>
        <v>#N/A</v>
      </c>
      <c r="T1258" s="39" t="e">
        <f>IF($E1258="",IF(INDEX(Mal!R$9:R$431,COUNTIF($E$108:$F1257,"")-COUNT($H$108:$H1257)+1,0)=T1257,"",INDEX(Mal!R$9:R$431,COUNTIF($E$108:$F1257,"")-COUNT($H$108:$H1257)+1,0)),"")</f>
        <v>#N/A</v>
      </c>
      <c r="U1258" s="39" t="e">
        <f>IF($E1258="",IF(INDEX(Mal!S$9:S$431,COUNTIF($E$108:$F1257,"")-COUNT($H$108:$H1257)+1,0)=U1257,"",INDEX(Mal!S$9:S$431,COUNTIF($E$108:$F1257,"")-COUNT($H$108:$H1257)+1,0)),"")</f>
        <v>#N/A</v>
      </c>
      <c r="V1258" s="39" t="e">
        <f t="shared" si="68"/>
        <v>#N/A</v>
      </c>
      <c r="W1258" s="39" t="e">
        <f>IF(IF(AND(E1258="",F1258=""),INDEX(Mal!I$9:I$431,(COUNT($H$108:$H1258)-COUNTIF($V$108:$V1258,"")),0),"")="","",IF(AND(E1258="",F1258=""),INDEX(Mal!I$9:I$431,(COUNT($H$108:$H1258)-COUNTIF($V$108:$V1258,"")),0),""))</f>
        <v>#N/A</v>
      </c>
      <c r="X1258" s="39" t="e">
        <f>IF($E1258="",IF(INDEX(Mal!J$9:J$431,COUNTIF($E$108:$F1257,"")-COUNT($H$108:$H1257)+1,0)=X1257,"",INDEX(Mal!J$9:J$431,COUNTIF($E$108:$F1257,"")-COUNT($H$108:$H1257)+1,0)),"")</f>
        <v>#N/A</v>
      </c>
      <c r="Y1258" s="39" t="e">
        <f>IF(AND(Y1257="",$H1258=$H1257),"",IF(VLOOKUP($H1258,Mal!$A$9:$T$431,20,0)='Sales Orders'!Y1257,"",VLOOKUP($H1258,Mal!$A$9:$T$431,20,0)))</f>
        <v>#N/A</v>
      </c>
      <c r="Z1258" s="39" t="e">
        <f t="shared" si="69"/>
        <v>#N/A</v>
      </c>
    </row>
    <row r="1259" spans="1:26">
      <c r="A1259" t="str">
        <f>IFERROR(IF(VLOOKUP(H1259,Mal!$A$9:$A$431,1,0),"","END"),"END")</f>
        <v>END</v>
      </c>
      <c r="B1259" s="39" t="e">
        <f>IF($E1259="",IF(INDEX(Mal!$D$9:$D$431,COUNTIF($E$108:$F1258,"")-COUNT($H$108:$H1258)+1,0)=B1258,"",INDEX(Mal!$D$9:$D$431,COUNTIF($E$108:$F1258,"")-COUNT($H$108:$H1258)+1,0)),"")</f>
        <v>#N/A</v>
      </c>
      <c r="C1259" s="39" t="e">
        <f t="shared" si="70"/>
        <v>#N/A</v>
      </c>
      <c r="D1259" s="39" t="e">
        <f>IF($E1259="",IF(INDEX(Mal!$F$9:$F$431,COUNTIF($E$108:$F1258,"")-COUNT($H$108:$H1258)+1,0)=D1258,"",INDEX(Mal!$F$9:$F$431,COUNTIF($E$108:$F1258,"")-COUNT($H$108:$H1258)+1,0)),"")</f>
        <v>#N/A</v>
      </c>
      <c r="E1259" s="39" t="e">
        <f>IF(AND(E1258="",$H1259=$H1258),"",IF(VLOOKUP(H1259,Mal!$A$9:$B$431,2,0)='Sales Orders'!E1258,"",VLOOKUP($H1259,Mal!$A$9:$B$431,2,0)))</f>
        <v>#N/A</v>
      </c>
      <c r="F1259" s="39" t="e">
        <f>IF($E1259="",IF(INDEX(Mal!$C$9:$C$431,COUNTIF($E$108:$F1258,"")-COUNT($H$108:$H1258)+1,0)=F1258,"",INDEX(Mal!$C$9:$C$431,COUNTIF($E$108:$F1258,"")-COUNT($H$108:$H1258)+1,0)),"")</f>
        <v>#N/A</v>
      </c>
      <c r="G1259" s="39" t="e">
        <f t="shared" si="71"/>
        <v>#N/A</v>
      </c>
      <c r="H1259" s="39">
        <f>IF(COUNTIF(Mal!$A$9:$A$431,'Sales Orders'!H1258)+COUNTIFS(Mal!$A$9:$A$431,H1258,Mal!$B$9:$B$431,"&lt;&gt;")+COUNTIFS(Mal!$A$9:$A$431,H1258,Mal!$C$9:$C$431,"&lt;&gt;")=COUNTIF('Sales Orders'!$H$108:H1258,'Sales Orders'!H1258),'Sales Orders'!H1258+1,'Sales Orders'!H1258)</f>
        <v>2</v>
      </c>
      <c r="I1259" s="39" t="e">
        <f>IF(E1259="","",IF(Mal!$C$5="","",Mal!$C$5))</f>
        <v>#N/A</v>
      </c>
      <c r="J1259" s="39" t="e">
        <f>IF(AND(J1258="",$H1259=$H1258),"",IF(VLOOKUP($H1259,Mal!$A$9:$H$431,7,0)='Sales Orders'!J1258,"",VLOOKUP($H1259,Mal!$A$9:$H$431,7,0)))</f>
        <v>#N/A</v>
      </c>
      <c r="K1259" s="39" t="e">
        <f>IF(AND(K1258="",$H1259=$H1258),"",IF(VLOOKUP($H1259,Mal!$A$9:$H$431,8,0)='Sales Orders'!K1258,"",VLOOKUP($H1259,Mal!$A$9:$H$431,8,0)))</f>
        <v>#N/A</v>
      </c>
      <c r="L1259" s="39" t="e">
        <f>IF(E1259="","",IF(Mal!$C$6="","",Mal!$C$6))</f>
        <v>#N/A</v>
      </c>
      <c r="M1259" s="39" t="e">
        <f>IF($E1259="",IF(INDEX(Mal!K$9:K$431,COUNTIF($E$108:$F1258,"")-COUNT($H$108:$H1258)+1,0)=M1258,"",INDEX(Mal!K$9:K$431,COUNTIF($E$108:$F1258,"")-COUNT($H$108:$H1258)+1,0)),"")</f>
        <v>#N/A</v>
      </c>
      <c r="N1259" s="39" t="e">
        <f>IF($E1259="",IF(INDEX(Mal!L$9:L$431,COUNTIF($E$108:$F1258,"")-COUNT($H$108:$H1258)+1,0)=N1258,"",INDEX(Mal!L$9:L$431,COUNTIF($E$108:$F1258,"")-COUNT($H$108:$H1258)+1,0)),"")</f>
        <v>#N/A</v>
      </c>
      <c r="O1259" s="39" t="e">
        <f>IF($E1259="",IF(INDEX(Mal!M$9:M$431,COUNTIF($E$108:$F1258,"")-COUNT($H$108:$H1258)+1,0)=O1258,"",INDEX(Mal!M$9:M$431,COUNTIF($E$108:$F1258,"")-COUNT($H$108:$H1258)+1,0)),"")</f>
        <v>#N/A</v>
      </c>
      <c r="P1259" s="39" t="e">
        <f>IF($E1259="",IF(INDEX(Mal!N$9:N$431,COUNTIF($E$108:$F1258,"")-COUNT($H$108:$H1258)+1,0)=P1258,"",INDEX(Mal!N$9:N$431,COUNTIF($E$108:$F1258,"")-COUNT($H$108:$H1258)+1,0)),"")</f>
        <v>#N/A</v>
      </c>
      <c r="Q1259" s="39" t="e">
        <f>IF($E1259="",IF(INDEX(Mal!O$9:O$431,COUNTIF($E$108:$F1258,"")-COUNT($H$108:$H1258)+1,0)=Q1258,"",INDEX(Mal!O$9:O$431,COUNTIF($E$108:$F1258,"")-COUNT($H$108:$H1258)+1,0)),"")</f>
        <v>#N/A</v>
      </c>
      <c r="R1259" s="39" t="e">
        <f>IF($E1259="",IF(INDEX(Mal!P$9:P$431,COUNTIF($E$108:$F1258,"")-COUNT($H$108:$H1258)+1,0)=R1258,"",INDEX(Mal!P$9:P$431,COUNTIF($E$108:$F1258,"")-COUNT($H$108:$H1258)+1,0)),"")</f>
        <v>#N/A</v>
      </c>
      <c r="S1259" s="39" t="e">
        <f>IF($E1259="",IF(INDEX(Mal!Q$9:Q$431,COUNTIF($E$108:$F1258,"")-COUNT($H$108:$H1258)+1,0)=S1258,"",INDEX(Mal!Q$9:Q$431,COUNTIF($E$108:$F1258,"")-COUNT($H$108:$H1258)+1,0)),"")</f>
        <v>#N/A</v>
      </c>
      <c r="T1259" s="39" t="e">
        <f>IF($E1259="",IF(INDEX(Mal!R$9:R$431,COUNTIF($E$108:$F1258,"")-COUNT($H$108:$H1258)+1,0)=T1258,"",INDEX(Mal!R$9:R$431,COUNTIF($E$108:$F1258,"")-COUNT($H$108:$H1258)+1,0)),"")</f>
        <v>#N/A</v>
      </c>
      <c r="U1259" s="39" t="e">
        <f>IF($E1259="",IF(INDEX(Mal!S$9:S$431,COUNTIF($E$108:$F1258,"")-COUNT($H$108:$H1258)+1,0)=U1258,"",INDEX(Mal!S$9:S$431,COUNTIF($E$108:$F1258,"")-COUNT($H$108:$H1258)+1,0)),"")</f>
        <v>#N/A</v>
      </c>
      <c r="V1259" s="39" t="e">
        <f t="shared" si="68"/>
        <v>#N/A</v>
      </c>
      <c r="W1259" s="39" t="e">
        <f>IF(IF(AND(E1259="",F1259=""),INDEX(Mal!I$9:I$431,(COUNT($H$108:$H1259)-COUNTIF($V$108:$V1259,"")),0),"")="","",IF(AND(E1259="",F1259=""),INDEX(Mal!I$9:I$431,(COUNT($H$108:$H1259)-COUNTIF($V$108:$V1259,"")),0),""))</f>
        <v>#N/A</v>
      </c>
      <c r="X1259" s="39" t="e">
        <f>IF($E1259="",IF(INDEX(Mal!J$9:J$431,COUNTIF($E$108:$F1258,"")-COUNT($H$108:$H1258)+1,0)=X1258,"",INDEX(Mal!J$9:J$431,COUNTIF($E$108:$F1258,"")-COUNT($H$108:$H1258)+1,0)),"")</f>
        <v>#N/A</v>
      </c>
      <c r="Y1259" s="39" t="e">
        <f>IF(AND(Y1258="",$H1259=$H1258),"",IF(VLOOKUP($H1259,Mal!$A$9:$T$431,20,0)='Sales Orders'!Y1258,"",VLOOKUP($H1259,Mal!$A$9:$T$431,20,0)))</f>
        <v>#N/A</v>
      </c>
      <c r="Z1259" s="39" t="e">
        <f t="shared" si="69"/>
        <v>#N/A</v>
      </c>
    </row>
    <row r="1260" spans="1:26">
      <c r="A1260" t="str">
        <f>IFERROR(IF(VLOOKUP(H1260,Mal!$A$9:$A$431,1,0),"","END"),"END")</f>
        <v>END</v>
      </c>
      <c r="B1260" s="39" t="e">
        <f>IF($E1260="",IF(INDEX(Mal!$D$9:$D$431,COUNTIF($E$108:$F1259,"")-COUNT($H$108:$H1259)+1,0)=B1259,"",INDEX(Mal!$D$9:$D$431,COUNTIF($E$108:$F1259,"")-COUNT($H$108:$H1259)+1,0)),"")</f>
        <v>#N/A</v>
      </c>
      <c r="C1260" s="39" t="e">
        <f t="shared" si="70"/>
        <v>#N/A</v>
      </c>
      <c r="D1260" s="39" t="e">
        <f>IF($E1260="",IF(INDEX(Mal!$F$9:$F$431,COUNTIF($E$108:$F1259,"")-COUNT($H$108:$H1259)+1,0)=D1259,"",INDEX(Mal!$F$9:$F$431,COUNTIF($E$108:$F1259,"")-COUNT($H$108:$H1259)+1,0)),"")</f>
        <v>#N/A</v>
      </c>
      <c r="E1260" s="39" t="e">
        <f>IF(AND(E1259="",$H1260=$H1259),"",IF(VLOOKUP(H1260,Mal!$A$9:$B$431,2,0)='Sales Orders'!E1259,"",VLOOKUP($H1260,Mal!$A$9:$B$431,2,0)))</f>
        <v>#N/A</v>
      </c>
      <c r="F1260" s="39" t="e">
        <f>IF($E1260="",IF(INDEX(Mal!$C$9:$C$431,COUNTIF($E$108:$F1259,"")-COUNT($H$108:$H1259)+1,0)=F1259,"",INDEX(Mal!$C$9:$C$431,COUNTIF($E$108:$F1259,"")-COUNT($H$108:$H1259)+1,0)),"")</f>
        <v>#N/A</v>
      </c>
      <c r="G1260" s="39" t="e">
        <f t="shared" si="71"/>
        <v>#N/A</v>
      </c>
      <c r="H1260" s="39">
        <f>IF(COUNTIF(Mal!$A$9:$A$431,'Sales Orders'!H1259)+COUNTIFS(Mal!$A$9:$A$431,H1259,Mal!$B$9:$B$431,"&lt;&gt;")+COUNTIFS(Mal!$A$9:$A$431,H1259,Mal!$C$9:$C$431,"&lt;&gt;")=COUNTIF('Sales Orders'!$H$108:H1259,'Sales Orders'!H1259),'Sales Orders'!H1259+1,'Sales Orders'!H1259)</f>
        <v>2</v>
      </c>
      <c r="I1260" s="39" t="e">
        <f>IF(E1260="","",IF(Mal!$C$5="","",Mal!$C$5))</f>
        <v>#N/A</v>
      </c>
      <c r="J1260" s="39" t="e">
        <f>IF(AND(J1259="",$H1260=$H1259),"",IF(VLOOKUP($H1260,Mal!$A$9:$H$431,7,0)='Sales Orders'!J1259,"",VLOOKUP($H1260,Mal!$A$9:$H$431,7,0)))</f>
        <v>#N/A</v>
      </c>
      <c r="K1260" s="39" t="e">
        <f>IF(AND(K1259="",$H1260=$H1259),"",IF(VLOOKUP($H1260,Mal!$A$9:$H$431,8,0)='Sales Orders'!K1259,"",VLOOKUP($H1260,Mal!$A$9:$H$431,8,0)))</f>
        <v>#N/A</v>
      </c>
      <c r="L1260" s="39" t="e">
        <f>IF(E1260="","",IF(Mal!$C$6="","",Mal!$C$6))</f>
        <v>#N/A</v>
      </c>
      <c r="M1260" s="39" t="e">
        <f>IF($E1260="",IF(INDEX(Mal!K$9:K$431,COUNTIF($E$108:$F1259,"")-COUNT($H$108:$H1259)+1,0)=M1259,"",INDEX(Mal!K$9:K$431,COUNTIF($E$108:$F1259,"")-COUNT($H$108:$H1259)+1,0)),"")</f>
        <v>#N/A</v>
      </c>
      <c r="N1260" s="39" t="e">
        <f>IF($E1260="",IF(INDEX(Mal!L$9:L$431,COUNTIF($E$108:$F1259,"")-COUNT($H$108:$H1259)+1,0)=N1259,"",INDEX(Mal!L$9:L$431,COUNTIF($E$108:$F1259,"")-COUNT($H$108:$H1259)+1,0)),"")</f>
        <v>#N/A</v>
      </c>
      <c r="O1260" s="39" t="e">
        <f>IF($E1260="",IF(INDEX(Mal!M$9:M$431,COUNTIF($E$108:$F1259,"")-COUNT($H$108:$H1259)+1,0)=O1259,"",INDEX(Mal!M$9:M$431,COUNTIF($E$108:$F1259,"")-COUNT($H$108:$H1259)+1,0)),"")</f>
        <v>#N/A</v>
      </c>
      <c r="P1260" s="39" t="e">
        <f>IF($E1260="",IF(INDEX(Mal!N$9:N$431,COUNTIF($E$108:$F1259,"")-COUNT($H$108:$H1259)+1,0)=P1259,"",INDEX(Mal!N$9:N$431,COUNTIF($E$108:$F1259,"")-COUNT($H$108:$H1259)+1,0)),"")</f>
        <v>#N/A</v>
      </c>
      <c r="Q1260" s="39" t="e">
        <f>IF($E1260="",IF(INDEX(Mal!O$9:O$431,COUNTIF($E$108:$F1259,"")-COUNT($H$108:$H1259)+1,0)=Q1259,"",INDEX(Mal!O$9:O$431,COUNTIF($E$108:$F1259,"")-COUNT($H$108:$H1259)+1,0)),"")</f>
        <v>#N/A</v>
      </c>
      <c r="R1260" s="39" t="e">
        <f>IF($E1260="",IF(INDEX(Mal!P$9:P$431,COUNTIF($E$108:$F1259,"")-COUNT($H$108:$H1259)+1,0)=R1259,"",INDEX(Mal!P$9:P$431,COUNTIF($E$108:$F1259,"")-COUNT($H$108:$H1259)+1,0)),"")</f>
        <v>#N/A</v>
      </c>
      <c r="S1260" s="39" t="e">
        <f>IF($E1260="",IF(INDEX(Mal!Q$9:Q$431,COUNTIF($E$108:$F1259,"")-COUNT($H$108:$H1259)+1,0)=S1259,"",INDEX(Mal!Q$9:Q$431,COUNTIF($E$108:$F1259,"")-COUNT($H$108:$H1259)+1,0)),"")</f>
        <v>#N/A</v>
      </c>
      <c r="T1260" s="39" t="e">
        <f>IF($E1260="",IF(INDEX(Mal!R$9:R$431,COUNTIF($E$108:$F1259,"")-COUNT($H$108:$H1259)+1,0)=T1259,"",INDEX(Mal!R$9:R$431,COUNTIF($E$108:$F1259,"")-COUNT($H$108:$H1259)+1,0)),"")</f>
        <v>#N/A</v>
      </c>
      <c r="U1260" s="39" t="e">
        <f>IF($E1260="",IF(INDEX(Mal!S$9:S$431,COUNTIF($E$108:$F1259,"")-COUNT($H$108:$H1259)+1,0)=U1259,"",INDEX(Mal!S$9:S$431,COUNTIF($E$108:$F1259,"")-COUNT($H$108:$H1259)+1,0)),"")</f>
        <v>#N/A</v>
      </c>
      <c r="V1260" s="39" t="e">
        <f t="shared" si="68"/>
        <v>#N/A</v>
      </c>
      <c r="W1260" s="39" t="e">
        <f>IF(IF(AND(E1260="",F1260=""),INDEX(Mal!I$9:I$431,(COUNT($H$108:$H1260)-COUNTIF($V$108:$V1260,"")),0),"")="","",IF(AND(E1260="",F1260=""),INDEX(Mal!I$9:I$431,(COUNT($H$108:$H1260)-COUNTIF($V$108:$V1260,"")),0),""))</f>
        <v>#N/A</v>
      </c>
      <c r="X1260" s="39" t="e">
        <f>IF($E1260="",IF(INDEX(Mal!J$9:J$431,COUNTIF($E$108:$F1259,"")-COUNT($H$108:$H1259)+1,0)=X1259,"",INDEX(Mal!J$9:J$431,COUNTIF($E$108:$F1259,"")-COUNT($H$108:$H1259)+1,0)),"")</f>
        <v>#N/A</v>
      </c>
      <c r="Y1260" s="39" t="e">
        <f>IF(AND(Y1259="",$H1260=$H1259),"",IF(VLOOKUP($H1260,Mal!$A$9:$T$431,20,0)='Sales Orders'!Y1259,"",VLOOKUP($H1260,Mal!$A$9:$T$431,20,0)))</f>
        <v>#N/A</v>
      </c>
      <c r="Z1260" s="39" t="e">
        <f t="shared" si="69"/>
        <v>#N/A</v>
      </c>
    </row>
    <row r="1261" spans="1:26">
      <c r="A1261" t="str">
        <f>IFERROR(IF(VLOOKUP(H1261,Mal!$A$9:$A$431,1,0),"","END"),"END")</f>
        <v>END</v>
      </c>
      <c r="B1261" s="39" t="e">
        <f>IF($E1261="",IF(INDEX(Mal!$D$9:$D$431,COUNTIF($E$108:$F1260,"")-COUNT($H$108:$H1260)+1,0)=B1260,"",INDEX(Mal!$D$9:$D$431,COUNTIF($E$108:$F1260,"")-COUNT($H$108:$H1260)+1,0)),"")</f>
        <v>#N/A</v>
      </c>
      <c r="C1261" s="39" t="e">
        <f t="shared" si="70"/>
        <v>#N/A</v>
      </c>
      <c r="D1261" s="39" t="e">
        <f>IF($E1261="",IF(INDEX(Mal!$F$9:$F$431,COUNTIF($E$108:$F1260,"")-COUNT($H$108:$H1260)+1,0)=D1260,"",INDEX(Mal!$F$9:$F$431,COUNTIF($E$108:$F1260,"")-COUNT($H$108:$H1260)+1,0)),"")</f>
        <v>#N/A</v>
      </c>
      <c r="E1261" s="39" t="e">
        <f>IF(AND(E1260="",$H1261=$H1260),"",IF(VLOOKUP(H1261,Mal!$A$9:$B$431,2,0)='Sales Orders'!E1260,"",VLOOKUP($H1261,Mal!$A$9:$B$431,2,0)))</f>
        <v>#N/A</v>
      </c>
      <c r="F1261" s="39" t="e">
        <f>IF($E1261="",IF(INDEX(Mal!$C$9:$C$431,COUNTIF($E$108:$F1260,"")-COUNT($H$108:$H1260)+1,0)=F1260,"",INDEX(Mal!$C$9:$C$431,COUNTIF($E$108:$F1260,"")-COUNT($H$108:$H1260)+1,0)),"")</f>
        <v>#N/A</v>
      </c>
      <c r="G1261" s="39" t="e">
        <f t="shared" si="71"/>
        <v>#N/A</v>
      </c>
      <c r="H1261" s="39">
        <f>IF(COUNTIF(Mal!$A$9:$A$431,'Sales Orders'!H1260)+COUNTIFS(Mal!$A$9:$A$431,H1260,Mal!$B$9:$B$431,"&lt;&gt;")+COUNTIFS(Mal!$A$9:$A$431,H1260,Mal!$C$9:$C$431,"&lt;&gt;")=COUNTIF('Sales Orders'!$H$108:H1260,'Sales Orders'!H1260),'Sales Orders'!H1260+1,'Sales Orders'!H1260)</f>
        <v>2</v>
      </c>
      <c r="I1261" s="39" t="e">
        <f>IF(E1261="","",IF(Mal!$C$5="","",Mal!$C$5))</f>
        <v>#N/A</v>
      </c>
      <c r="J1261" s="39" t="e">
        <f>IF(AND(J1260="",$H1261=$H1260),"",IF(VLOOKUP($H1261,Mal!$A$9:$H$431,7,0)='Sales Orders'!J1260,"",VLOOKUP($H1261,Mal!$A$9:$H$431,7,0)))</f>
        <v>#N/A</v>
      </c>
      <c r="K1261" s="39" t="e">
        <f>IF(AND(K1260="",$H1261=$H1260),"",IF(VLOOKUP($H1261,Mal!$A$9:$H$431,8,0)='Sales Orders'!K1260,"",VLOOKUP($H1261,Mal!$A$9:$H$431,8,0)))</f>
        <v>#N/A</v>
      </c>
      <c r="L1261" s="39" t="e">
        <f>IF(E1261="","",IF(Mal!$C$6="","",Mal!$C$6))</f>
        <v>#N/A</v>
      </c>
      <c r="M1261" s="39" t="e">
        <f>IF($E1261="",IF(INDEX(Mal!K$9:K$431,COUNTIF($E$108:$F1260,"")-COUNT($H$108:$H1260)+1,0)=M1260,"",INDEX(Mal!K$9:K$431,COUNTIF($E$108:$F1260,"")-COUNT($H$108:$H1260)+1,0)),"")</f>
        <v>#N/A</v>
      </c>
      <c r="N1261" s="39" t="e">
        <f>IF($E1261="",IF(INDEX(Mal!L$9:L$431,COUNTIF($E$108:$F1260,"")-COUNT($H$108:$H1260)+1,0)=N1260,"",INDEX(Mal!L$9:L$431,COUNTIF($E$108:$F1260,"")-COUNT($H$108:$H1260)+1,0)),"")</f>
        <v>#N/A</v>
      </c>
      <c r="O1261" s="39" t="e">
        <f>IF($E1261="",IF(INDEX(Mal!M$9:M$431,COUNTIF($E$108:$F1260,"")-COUNT($H$108:$H1260)+1,0)=O1260,"",INDEX(Mal!M$9:M$431,COUNTIF($E$108:$F1260,"")-COUNT($H$108:$H1260)+1,0)),"")</f>
        <v>#N/A</v>
      </c>
      <c r="P1261" s="39" t="e">
        <f>IF($E1261="",IF(INDEX(Mal!N$9:N$431,COUNTIF($E$108:$F1260,"")-COUNT($H$108:$H1260)+1,0)=P1260,"",INDEX(Mal!N$9:N$431,COUNTIF($E$108:$F1260,"")-COUNT($H$108:$H1260)+1,0)),"")</f>
        <v>#N/A</v>
      </c>
      <c r="Q1261" s="39" t="e">
        <f>IF($E1261="",IF(INDEX(Mal!O$9:O$431,COUNTIF($E$108:$F1260,"")-COUNT($H$108:$H1260)+1,0)=Q1260,"",INDEX(Mal!O$9:O$431,COUNTIF($E$108:$F1260,"")-COUNT($H$108:$H1260)+1,0)),"")</f>
        <v>#N/A</v>
      </c>
      <c r="R1261" s="39" t="e">
        <f>IF($E1261="",IF(INDEX(Mal!P$9:P$431,COUNTIF($E$108:$F1260,"")-COUNT($H$108:$H1260)+1,0)=R1260,"",INDEX(Mal!P$9:P$431,COUNTIF($E$108:$F1260,"")-COUNT($H$108:$H1260)+1,0)),"")</f>
        <v>#N/A</v>
      </c>
      <c r="S1261" s="39" t="e">
        <f>IF($E1261="",IF(INDEX(Mal!Q$9:Q$431,COUNTIF($E$108:$F1260,"")-COUNT($H$108:$H1260)+1,0)=S1260,"",INDEX(Mal!Q$9:Q$431,COUNTIF($E$108:$F1260,"")-COUNT($H$108:$H1260)+1,0)),"")</f>
        <v>#N/A</v>
      </c>
      <c r="T1261" s="39" t="e">
        <f>IF($E1261="",IF(INDEX(Mal!R$9:R$431,COUNTIF($E$108:$F1260,"")-COUNT($H$108:$H1260)+1,0)=T1260,"",INDEX(Mal!R$9:R$431,COUNTIF($E$108:$F1260,"")-COUNT($H$108:$H1260)+1,0)),"")</f>
        <v>#N/A</v>
      </c>
      <c r="U1261" s="39" t="e">
        <f>IF($E1261="",IF(INDEX(Mal!S$9:S$431,COUNTIF($E$108:$F1260,"")-COUNT($H$108:$H1260)+1,0)=U1260,"",INDEX(Mal!S$9:S$431,COUNTIF($E$108:$F1260,"")-COUNT($H$108:$H1260)+1,0)),"")</f>
        <v>#N/A</v>
      </c>
      <c r="V1261" s="39" t="e">
        <f t="shared" ref="V1261:V1324" si="72">IF(E1261="",IF(F1261="",IF(F1260="",V1260+1,1),""),"")</f>
        <v>#N/A</v>
      </c>
      <c r="W1261" s="39" t="e">
        <f>IF(IF(AND(E1261="",F1261=""),INDEX(Mal!I$9:I$431,(COUNT($H$108:$H1261)-COUNTIF($V$108:$V1261,"")),0),"")="","",IF(AND(E1261="",F1261=""),INDEX(Mal!I$9:I$431,(COUNT($H$108:$H1261)-COUNTIF($V$108:$V1261,"")),0),""))</f>
        <v>#N/A</v>
      </c>
      <c r="X1261" s="39" t="e">
        <f>IF($E1261="",IF(INDEX(Mal!J$9:J$431,COUNTIF($E$108:$F1260,"")-COUNT($H$108:$H1260)+1,0)=X1260,"",INDEX(Mal!J$9:J$431,COUNTIF($E$108:$F1260,"")-COUNT($H$108:$H1260)+1,0)),"")</f>
        <v>#N/A</v>
      </c>
      <c r="Y1261" s="39" t="e">
        <f>IF(AND(Y1260="",$H1261=$H1260),"",IF(VLOOKUP($H1261,Mal!$A$9:$T$431,20,0)='Sales Orders'!Y1260,"",VLOOKUP($H1261,Mal!$A$9:$T$431,20,0)))</f>
        <v>#N/A</v>
      </c>
      <c r="Z1261" s="39" t="e">
        <f t="shared" ref="Z1261:Z1324" si="73">IF(F1261="","",IF(D1261="",0,1))</f>
        <v>#N/A</v>
      </c>
    </row>
    <row r="1262" spans="1:26">
      <c r="A1262" t="str">
        <f>IFERROR(IF(VLOOKUP(H1262,Mal!$A$9:$A$431,1,0),"","END"),"END")</f>
        <v>END</v>
      </c>
      <c r="B1262" s="39" t="e">
        <f>IF($E1262="",IF(INDEX(Mal!$D$9:$D$431,COUNTIF($E$108:$F1261,"")-COUNT($H$108:$H1261)+1,0)=B1261,"",INDEX(Mal!$D$9:$D$431,COUNTIF($E$108:$F1261,"")-COUNT($H$108:$H1261)+1,0)),"")</f>
        <v>#N/A</v>
      </c>
      <c r="C1262" s="39" t="e">
        <f t="shared" ref="C1262:C1325" si="74">D1262</f>
        <v>#N/A</v>
      </c>
      <c r="D1262" s="39" t="e">
        <f>IF($E1262="",IF(INDEX(Mal!$F$9:$F$431,COUNTIF($E$108:$F1261,"")-COUNT($H$108:$H1261)+1,0)=D1261,"",INDEX(Mal!$F$9:$F$431,COUNTIF($E$108:$F1261,"")-COUNT($H$108:$H1261)+1,0)),"")</f>
        <v>#N/A</v>
      </c>
      <c r="E1262" s="39" t="e">
        <f>IF(AND(E1261="",$H1262=$H1261),"",IF(VLOOKUP(H1262,Mal!$A$9:$B$431,2,0)='Sales Orders'!E1261,"",VLOOKUP($H1262,Mal!$A$9:$B$431,2,0)))</f>
        <v>#N/A</v>
      </c>
      <c r="F1262" s="39" t="e">
        <f>IF($E1262="",IF(INDEX(Mal!$C$9:$C$431,COUNTIF($E$108:$F1261,"")-COUNT($H$108:$H1261)+1,0)=F1261,"",INDEX(Mal!$C$9:$C$431,COUNTIF($E$108:$F1261,"")-COUNT($H$108:$H1261)+1,0)),"")</f>
        <v>#N/A</v>
      </c>
      <c r="G1262" s="39" t="e">
        <f t="shared" ref="G1262:G1325" si="75">IF(H1262=H1261,IF(F1262="",G1261,G1261+1),0)</f>
        <v>#N/A</v>
      </c>
      <c r="H1262" s="39">
        <f>IF(COUNTIF(Mal!$A$9:$A$431,'Sales Orders'!H1261)+COUNTIFS(Mal!$A$9:$A$431,H1261,Mal!$B$9:$B$431,"&lt;&gt;")+COUNTIFS(Mal!$A$9:$A$431,H1261,Mal!$C$9:$C$431,"&lt;&gt;")=COUNTIF('Sales Orders'!$H$108:H1261,'Sales Orders'!H1261),'Sales Orders'!H1261+1,'Sales Orders'!H1261)</f>
        <v>2</v>
      </c>
      <c r="I1262" s="39" t="e">
        <f>IF(E1262="","",IF(Mal!$C$5="","",Mal!$C$5))</f>
        <v>#N/A</v>
      </c>
      <c r="J1262" s="39" t="e">
        <f>IF(AND(J1261="",$H1262=$H1261),"",IF(VLOOKUP($H1262,Mal!$A$9:$H$431,7,0)='Sales Orders'!J1261,"",VLOOKUP($H1262,Mal!$A$9:$H$431,7,0)))</f>
        <v>#N/A</v>
      </c>
      <c r="K1262" s="39" t="e">
        <f>IF(AND(K1261="",$H1262=$H1261),"",IF(VLOOKUP($H1262,Mal!$A$9:$H$431,8,0)='Sales Orders'!K1261,"",VLOOKUP($H1262,Mal!$A$9:$H$431,8,0)))</f>
        <v>#N/A</v>
      </c>
      <c r="L1262" s="39" t="e">
        <f>IF(E1262="","",IF(Mal!$C$6="","",Mal!$C$6))</f>
        <v>#N/A</v>
      </c>
      <c r="M1262" s="39" t="e">
        <f>IF($E1262="",IF(INDEX(Mal!K$9:K$431,COUNTIF($E$108:$F1261,"")-COUNT($H$108:$H1261)+1,0)=M1261,"",INDEX(Mal!K$9:K$431,COUNTIF($E$108:$F1261,"")-COUNT($H$108:$H1261)+1,0)),"")</f>
        <v>#N/A</v>
      </c>
      <c r="N1262" s="39" t="e">
        <f>IF($E1262="",IF(INDEX(Mal!L$9:L$431,COUNTIF($E$108:$F1261,"")-COUNT($H$108:$H1261)+1,0)=N1261,"",INDEX(Mal!L$9:L$431,COUNTIF($E$108:$F1261,"")-COUNT($H$108:$H1261)+1,0)),"")</f>
        <v>#N/A</v>
      </c>
      <c r="O1262" s="39" t="e">
        <f>IF($E1262="",IF(INDEX(Mal!M$9:M$431,COUNTIF($E$108:$F1261,"")-COUNT($H$108:$H1261)+1,0)=O1261,"",INDEX(Mal!M$9:M$431,COUNTIF($E$108:$F1261,"")-COUNT($H$108:$H1261)+1,0)),"")</f>
        <v>#N/A</v>
      </c>
      <c r="P1262" s="39" t="e">
        <f>IF($E1262="",IF(INDEX(Mal!N$9:N$431,COUNTIF($E$108:$F1261,"")-COUNT($H$108:$H1261)+1,0)=P1261,"",INDEX(Mal!N$9:N$431,COUNTIF($E$108:$F1261,"")-COUNT($H$108:$H1261)+1,0)),"")</f>
        <v>#N/A</v>
      </c>
      <c r="Q1262" s="39" t="e">
        <f>IF($E1262="",IF(INDEX(Mal!O$9:O$431,COUNTIF($E$108:$F1261,"")-COUNT($H$108:$H1261)+1,0)=Q1261,"",INDEX(Mal!O$9:O$431,COUNTIF($E$108:$F1261,"")-COUNT($H$108:$H1261)+1,0)),"")</f>
        <v>#N/A</v>
      </c>
      <c r="R1262" s="39" t="e">
        <f>IF($E1262="",IF(INDEX(Mal!P$9:P$431,COUNTIF($E$108:$F1261,"")-COUNT($H$108:$H1261)+1,0)=R1261,"",INDEX(Mal!P$9:P$431,COUNTIF($E$108:$F1261,"")-COUNT($H$108:$H1261)+1,0)),"")</f>
        <v>#N/A</v>
      </c>
      <c r="S1262" s="39" t="e">
        <f>IF($E1262="",IF(INDEX(Mal!Q$9:Q$431,COUNTIF($E$108:$F1261,"")-COUNT($H$108:$H1261)+1,0)=S1261,"",INDEX(Mal!Q$9:Q$431,COUNTIF($E$108:$F1261,"")-COUNT($H$108:$H1261)+1,0)),"")</f>
        <v>#N/A</v>
      </c>
      <c r="T1262" s="39" t="e">
        <f>IF($E1262="",IF(INDEX(Mal!R$9:R$431,COUNTIF($E$108:$F1261,"")-COUNT($H$108:$H1261)+1,0)=T1261,"",INDEX(Mal!R$9:R$431,COUNTIF($E$108:$F1261,"")-COUNT($H$108:$H1261)+1,0)),"")</f>
        <v>#N/A</v>
      </c>
      <c r="U1262" s="39" t="e">
        <f>IF($E1262="",IF(INDEX(Mal!S$9:S$431,COUNTIF($E$108:$F1261,"")-COUNT($H$108:$H1261)+1,0)=U1261,"",INDEX(Mal!S$9:S$431,COUNTIF($E$108:$F1261,"")-COUNT($H$108:$H1261)+1,0)),"")</f>
        <v>#N/A</v>
      </c>
      <c r="V1262" s="39" t="e">
        <f t="shared" si="72"/>
        <v>#N/A</v>
      </c>
      <c r="W1262" s="39" t="e">
        <f>IF(IF(AND(E1262="",F1262=""),INDEX(Mal!I$9:I$431,(COUNT($H$108:$H1262)-COUNTIF($V$108:$V1262,"")),0),"")="","",IF(AND(E1262="",F1262=""),INDEX(Mal!I$9:I$431,(COUNT($H$108:$H1262)-COUNTIF($V$108:$V1262,"")),0),""))</f>
        <v>#N/A</v>
      </c>
      <c r="X1262" s="39" t="e">
        <f>IF($E1262="",IF(INDEX(Mal!J$9:J$431,COUNTIF($E$108:$F1261,"")-COUNT($H$108:$H1261)+1,0)=X1261,"",INDEX(Mal!J$9:J$431,COUNTIF($E$108:$F1261,"")-COUNT($H$108:$H1261)+1,0)),"")</f>
        <v>#N/A</v>
      </c>
      <c r="Y1262" s="39" t="e">
        <f>IF(AND(Y1261="",$H1262=$H1261),"",IF(VLOOKUP($H1262,Mal!$A$9:$T$431,20,0)='Sales Orders'!Y1261,"",VLOOKUP($H1262,Mal!$A$9:$T$431,20,0)))</f>
        <v>#N/A</v>
      </c>
      <c r="Z1262" s="39" t="e">
        <f t="shared" si="73"/>
        <v>#N/A</v>
      </c>
    </row>
    <row r="1263" spans="1:26">
      <c r="A1263" t="str">
        <f>IFERROR(IF(VLOOKUP(H1263,Mal!$A$9:$A$431,1,0),"","END"),"END")</f>
        <v>END</v>
      </c>
      <c r="B1263" s="39" t="e">
        <f>IF($E1263="",IF(INDEX(Mal!$D$9:$D$431,COUNTIF($E$108:$F1262,"")-COUNT($H$108:$H1262)+1,0)=B1262,"",INDEX(Mal!$D$9:$D$431,COUNTIF($E$108:$F1262,"")-COUNT($H$108:$H1262)+1,0)),"")</f>
        <v>#N/A</v>
      </c>
      <c r="C1263" s="39" t="e">
        <f t="shared" si="74"/>
        <v>#N/A</v>
      </c>
      <c r="D1263" s="39" t="e">
        <f>IF($E1263="",IF(INDEX(Mal!$F$9:$F$431,COUNTIF($E$108:$F1262,"")-COUNT($H$108:$H1262)+1,0)=D1262,"",INDEX(Mal!$F$9:$F$431,COUNTIF($E$108:$F1262,"")-COUNT($H$108:$H1262)+1,0)),"")</f>
        <v>#N/A</v>
      </c>
      <c r="E1263" s="39" t="e">
        <f>IF(AND(E1262="",$H1263=$H1262),"",IF(VLOOKUP(H1263,Mal!$A$9:$B$431,2,0)='Sales Orders'!E1262,"",VLOOKUP($H1263,Mal!$A$9:$B$431,2,0)))</f>
        <v>#N/A</v>
      </c>
      <c r="F1263" s="39" t="e">
        <f>IF($E1263="",IF(INDEX(Mal!$C$9:$C$431,COUNTIF($E$108:$F1262,"")-COUNT($H$108:$H1262)+1,0)=F1262,"",INDEX(Mal!$C$9:$C$431,COUNTIF($E$108:$F1262,"")-COUNT($H$108:$H1262)+1,0)),"")</f>
        <v>#N/A</v>
      </c>
      <c r="G1263" s="39" t="e">
        <f t="shared" si="75"/>
        <v>#N/A</v>
      </c>
      <c r="H1263" s="39">
        <f>IF(COUNTIF(Mal!$A$9:$A$431,'Sales Orders'!H1262)+COUNTIFS(Mal!$A$9:$A$431,H1262,Mal!$B$9:$B$431,"&lt;&gt;")+COUNTIFS(Mal!$A$9:$A$431,H1262,Mal!$C$9:$C$431,"&lt;&gt;")=COUNTIF('Sales Orders'!$H$108:H1262,'Sales Orders'!H1262),'Sales Orders'!H1262+1,'Sales Orders'!H1262)</f>
        <v>2</v>
      </c>
      <c r="I1263" s="39" t="e">
        <f>IF(E1263="","",IF(Mal!$C$5="","",Mal!$C$5))</f>
        <v>#N/A</v>
      </c>
      <c r="J1263" s="39" t="e">
        <f>IF(AND(J1262="",$H1263=$H1262),"",IF(VLOOKUP($H1263,Mal!$A$9:$H$431,7,0)='Sales Orders'!J1262,"",VLOOKUP($H1263,Mal!$A$9:$H$431,7,0)))</f>
        <v>#N/A</v>
      </c>
      <c r="K1263" s="39" t="e">
        <f>IF(AND(K1262="",$H1263=$H1262),"",IF(VLOOKUP($H1263,Mal!$A$9:$H$431,8,0)='Sales Orders'!K1262,"",VLOOKUP($H1263,Mal!$A$9:$H$431,8,0)))</f>
        <v>#N/A</v>
      </c>
      <c r="L1263" s="39" t="e">
        <f>IF(E1263="","",IF(Mal!$C$6="","",Mal!$C$6))</f>
        <v>#N/A</v>
      </c>
      <c r="M1263" s="39" t="e">
        <f>IF($E1263="",IF(INDEX(Mal!K$9:K$431,COUNTIF($E$108:$F1262,"")-COUNT($H$108:$H1262)+1,0)=M1262,"",INDEX(Mal!K$9:K$431,COUNTIF($E$108:$F1262,"")-COUNT($H$108:$H1262)+1,0)),"")</f>
        <v>#N/A</v>
      </c>
      <c r="N1263" s="39" t="e">
        <f>IF($E1263="",IF(INDEX(Mal!L$9:L$431,COUNTIF($E$108:$F1262,"")-COUNT($H$108:$H1262)+1,0)=N1262,"",INDEX(Mal!L$9:L$431,COUNTIF($E$108:$F1262,"")-COUNT($H$108:$H1262)+1,0)),"")</f>
        <v>#N/A</v>
      </c>
      <c r="O1263" s="39" t="e">
        <f>IF($E1263="",IF(INDEX(Mal!M$9:M$431,COUNTIF($E$108:$F1262,"")-COUNT($H$108:$H1262)+1,0)=O1262,"",INDEX(Mal!M$9:M$431,COUNTIF($E$108:$F1262,"")-COUNT($H$108:$H1262)+1,0)),"")</f>
        <v>#N/A</v>
      </c>
      <c r="P1263" s="39" t="e">
        <f>IF($E1263="",IF(INDEX(Mal!N$9:N$431,COUNTIF($E$108:$F1262,"")-COUNT($H$108:$H1262)+1,0)=P1262,"",INDEX(Mal!N$9:N$431,COUNTIF($E$108:$F1262,"")-COUNT($H$108:$H1262)+1,0)),"")</f>
        <v>#N/A</v>
      </c>
      <c r="Q1263" s="39" t="e">
        <f>IF($E1263="",IF(INDEX(Mal!O$9:O$431,COUNTIF($E$108:$F1262,"")-COUNT($H$108:$H1262)+1,0)=Q1262,"",INDEX(Mal!O$9:O$431,COUNTIF($E$108:$F1262,"")-COUNT($H$108:$H1262)+1,0)),"")</f>
        <v>#N/A</v>
      </c>
      <c r="R1263" s="39" t="e">
        <f>IF($E1263="",IF(INDEX(Mal!P$9:P$431,COUNTIF($E$108:$F1262,"")-COUNT($H$108:$H1262)+1,0)=R1262,"",INDEX(Mal!P$9:P$431,COUNTIF($E$108:$F1262,"")-COUNT($H$108:$H1262)+1,0)),"")</f>
        <v>#N/A</v>
      </c>
      <c r="S1263" s="39" t="e">
        <f>IF($E1263="",IF(INDEX(Mal!Q$9:Q$431,COUNTIF($E$108:$F1262,"")-COUNT($H$108:$H1262)+1,0)=S1262,"",INDEX(Mal!Q$9:Q$431,COUNTIF($E$108:$F1262,"")-COUNT($H$108:$H1262)+1,0)),"")</f>
        <v>#N/A</v>
      </c>
      <c r="T1263" s="39" t="e">
        <f>IF($E1263="",IF(INDEX(Mal!R$9:R$431,COUNTIF($E$108:$F1262,"")-COUNT($H$108:$H1262)+1,0)=T1262,"",INDEX(Mal!R$9:R$431,COUNTIF($E$108:$F1262,"")-COUNT($H$108:$H1262)+1,0)),"")</f>
        <v>#N/A</v>
      </c>
      <c r="U1263" s="39" t="e">
        <f>IF($E1263="",IF(INDEX(Mal!S$9:S$431,COUNTIF($E$108:$F1262,"")-COUNT($H$108:$H1262)+1,0)=U1262,"",INDEX(Mal!S$9:S$431,COUNTIF($E$108:$F1262,"")-COUNT($H$108:$H1262)+1,0)),"")</f>
        <v>#N/A</v>
      </c>
      <c r="V1263" s="39" t="e">
        <f t="shared" si="72"/>
        <v>#N/A</v>
      </c>
      <c r="W1263" s="39" t="e">
        <f>IF(IF(AND(E1263="",F1263=""),INDEX(Mal!I$9:I$431,(COUNT($H$108:$H1263)-COUNTIF($V$108:$V1263,"")),0),"")="","",IF(AND(E1263="",F1263=""),INDEX(Mal!I$9:I$431,(COUNT($H$108:$H1263)-COUNTIF($V$108:$V1263,"")),0),""))</f>
        <v>#N/A</v>
      </c>
      <c r="X1263" s="39" t="e">
        <f>IF($E1263="",IF(INDEX(Mal!J$9:J$431,COUNTIF($E$108:$F1262,"")-COUNT($H$108:$H1262)+1,0)=X1262,"",INDEX(Mal!J$9:J$431,COUNTIF($E$108:$F1262,"")-COUNT($H$108:$H1262)+1,0)),"")</f>
        <v>#N/A</v>
      </c>
      <c r="Y1263" s="39" t="e">
        <f>IF(AND(Y1262="",$H1263=$H1262),"",IF(VLOOKUP($H1263,Mal!$A$9:$T$431,20,0)='Sales Orders'!Y1262,"",VLOOKUP($H1263,Mal!$A$9:$T$431,20,0)))</f>
        <v>#N/A</v>
      </c>
      <c r="Z1263" s="39" t="e">
        <f t="shared" si="73"/>
        <v>#N/A</v>
      </c>
    </row>
    <row r="1264" spans="1:26">
      <c r="A1264" t="str">
        <f>IFERROR(IF(VLOOKUP(H1264,Mal!$A$9:$A$431,1,0),"","END"),"END")</f>
        <v>END</v>
      </c>
      <c r="B1264" s="39" t="e">
        <f>IF($E1264="",IF(INDEX(Mal!$D$9:$D$431,COUNTIF($E$108:$F1263,"")-COUNT($H$108:$H1263)+1,0)=B1263,"",INDEX(Mal!$D$9:$D$431,COUNTIF($E$108:$F1263,"")-COUNT($H$108:$H1263)+1,0)),"")</f>
        <v>#N/A</v>
      </c>
      <c r="C1264" s="39" t="e">
        <f t="shared" si="74"/>
        <v>#N/A</v>
      </c>
      <c r="D1264" s="39" t="e">
        <f>IF($E1264="",IF(INDEX(Mal!$F$9:$F$431,COUNTIF($E$108:$F1263,"")-COUNT($H$108:$H1263)+1,0)=D1263,"",INDEX(Mal!$F$9:$F$431,COUNTIF($E$108:$F1263,"")-COUNT($H$108:$H1263)+1,0)),"")</f>
        <v>#N/A</v>
      </c>
      <c r="E1264" s="39" t="e">
        <f>IF(AND(E1263="",$H1264=$H1263),"",IF(VLOOKUP(H1264,Mal!$A$9:$B$431,2,0)='Sales Orders'!E1263,"",VLOOKUP($H1264,Mal!$A$9:$B$431,2,0)))</f>
        <v>#N/A</v>
      </c>
      <c r="F1264" s="39" t="e">
        <f>IF($E1264="",IF(INDEX(Mal!$C$9:$C$431,COUNTIF($E$108:$F1263,"")-COUNT($H$108:$H1263)+1,0)=F1263,"",INDEX(Mal!$C$9:$C$431,COUNTIF($E$108:$F1263,"")-COUNT($H$108:$H1263)+1,0)),"")</f>
        <v>#N/A</v>
      </c>
      <c r="G1264" s="39" t="e">
        <f t="shared" si="75"/>
        <v>#N/A</v>
      </c>
      <c r="H1264" s="39">
        <f>IF(COUNTIF(Mal!$A$9:$A$431,'Sales Orders'!H1263)+COUNTIFS(Mal!$A$9:$A$431,H1263,Mal!$B$9:$B$431,"&lt;&gt;")+COUNTIFS(Mal!$A$9:$A$431,H1263,Mal!$C$9:$C$431,"&lt;&gt;")=COUNTIF('Sales Orders'!$H$108:H1263,'Sales Orders'!H1263),'Sales Orders'!H1263+1,'Sales Orders'!H1263)</f>
        <v>2</v>
      </c>
      <c r="I1264" s="39" t="e">
        <f>IF(E1264="","",IF(Mal!$C$5="","",Mal!$C$5))</f>
        <v>#N/A</v>
      </c>
      <c r="J1264" s="39" t="e">
        <f>IF(AND(J1263="",$H1264=$H1263),"",IF(VLOOKUP($H1264,Mal!$A$9:$H$431,7,0)='Sales Orders'!J1263,"",VLOOKUP($H1264,Mal!$A$9:$H$431,7,0)))</f>
        <v>#N/A</v>
      </c>
      <c r="K1264" s="39" t="e">
        <f>IF(AND(K1263="",$H1264=$H1263),"",IF(VLOOKUP($H1264,Mal!$A$9:$H$431,8,0)='Sales Orders'!K1263,"",VLOOKUP($H1264,Mal!$A$9:$H$431,8,0)))</f>
        <v>#N/A</v>
      </c>
      <c r="L1264" s="39" t="e">
        <f>IF(E1264="","",IF(Mal!$C$6="","",Mal!$C$6))</f>
        <v>#N/A</v>
      </c>
      <c r="M1264" s="39" t="e">
        <f>IF($E1264="",IF(INDEX(Mal!K$9:K$431,COUNTIF($E$108:$F1263,"")-COUNT($H$108:$H1263)+1,0)=M1263,"",INDEX(Mal!K$9:K$431,COUNTIF($E$108:$F1263,"")-COUNT($H$108:$H1263)+1,0)),"")</f>
        <v>#N/A</v>
      </c>
      <c r="N1264" s="39" t="e">
        <f>IF($E1264="",IF(INDEX(Mal!L$9:L$431,COUNTIF($E$108:$F1263,"")-COUNT($H$108:$H1263)+1,0)=N1263,"",INDEX(Mal!L$9:L$431,COUNTIF($E$108:$F1263,"")-COUNT($H$108:$H1263)+1,0)),"")</f>
        <v>#N/A</v>
      </c>
      <c r="O1264" s="39" t="e">
        <f>IF($E1264="",IF(INDEX(Mal!M$9:M$431,COUNTIF($E$108:$F1263,"")-COUNT($H$108:$H1263)+1,0)=O1263,"",INDEX(Mal!M$9:M$431,COUNTIF($E$108:$F1263,"")-COUNT($H$108:$H1263)+1,0)),"")</f>
        <v>#N/A</v>
      </c>
      <c r="P1264" s="39" t="e">
        <f>IF($E1264="",IF(INDEX(Mal!N$9:N$431,COUNTIF($E$108:$F1263,"")-COUNT($H$108:$H1263)+1,0)=P1263,"",INDEX(Mal!N$9:N$431,COUNTIF($E$108:$F1263,"")-COUNT($H$108:$H1263)+1,0)),"")</f>
        <v>#N/A</v>
      </c>
      <c r="Q1264" s="39" t="e">
        <f>IF($E1264="",IF(INDEX(Mal!O$9:O$431,COUNTIF($E$108:$F1263,"")-COUNT($H$108:$H1263)+1,0)=Q1263,"",INDEX(Mal!O$9:O$431,COUNTIF($E$108:$F1263,"")-COUNT($H$108:$H1263)+1,0)),"")</f>
        <v>#N/A</v>
      </c>
      <c r="R1264" s="39" t="e">
        <f>IF($E1264="",IF(INDEX(Mal!P$9:P$431,COUNTIF($E$108:$F1263,"")-COUNT($H$108:$H1263)+1,0)=R1263,"",INDEX(Mal!P$9:P$431,COUNTIF($E$108:$F1263,"")-COUNT($H$108:$H1263)+1,0)),"")</f>
        <v>#N/A</v>
      </c>
      <c r="S1264" s="39" t="e">
        <f>IF($E1264="",IF(INDEX(Mal!Q$9:Q$431,COUNTIF($E$108:$F1263,"")-COUNT($H$108:$H1263)+1,0)=S1263,"",INDEX(Mal!Q$9:Q$431,COUNTIF($E$108:$F1263,"")-COUNT($H$108:$H1263)+1,0)),"")</f>
        <v>#N/A</v>
      </c>
      <c r="T1264" s="39" t="e">
        <f>IF($E1264="",IF(INDEX(Mal!R$9:R$431,COUNTIF($E$108:$F1263,"")-COUNT($H$108:$H1263)+1,0)=T1263,"",INDEX(Mal!R$9:R$431,COUNTIF($E$108:$F1263,"")-COUNT($H$108:$H1263)+1,0)),"")</f>
        <v>#N/A</v>
      </c>
      <c r="U1264" s="39" t="e">
        <f>IF($E1264="",IF(INDEX(Mal!S$9:S$431,COUNTIF($E$108:$F1263,"")-COUNT($H$108:$H1263)+1,0)=U1263,"",INDEX(Mal!S$9:S$431,COUNTIF($E$108:$F1263,"")-COUNT($H$108:$H1263)+1,0)),"")</f>
        <v>#N/A</v>
      </c>
      <c r="V1264" s="39" t="e">
        <f t="shared" si="72"/>
        <v>#N/A</v>
      </c>
      <c r="W1264" s="39" t="e">
        <f>IF(IF(AND(E1264="",F1264=""),INDEX(Mal!I$9:I$431,(COUNT($H$108:$H1264)-COUNTIF($V$108:$V1264,"")),0),"")="","",IF(AND(E1264="",F1264=""),INDEX(Mal!I$9:I$431,(COUNT($H$108:$H1264)-COUNTIF($V$108:$V1264,"")),0),""))</f>
        <v>#N/A</v>
      </c>
      <c r="X1264" s="39" t="e">
        <f>IF($E1264="",IF(INDEX(Mal!J$9:J$431,COUNTIF($E$108:$F1263,"")-COUNT($H$108:$H1263)+1,0)=X1263,"",INDEX(Mal!J$9:J$431,COUNTIF($E$108:$F1263,"")-COUNT($H$108:$H1263)+1,0)),"")</f>
        <v>#N/A</v>
      </c>
      <c r="Y1264" s="39" t="e">
        <f>IF(AND(Y1263="",$H1264=$H1263),"",IF(VLOOKUP($H1264,Mal!$A$9:$T$431,20,0)='Sales Orders'!Y1263,"",VLOOKUP($H1264,Mal!$A$9:$T$431,20,0)))</f>
        <v>#N/A</v>
      </c>
      <c r="Z1264" s="39" t="e">
        <f t="shared" si="73"/>
        <v>#N/A</v>
      </c>
    </row>
    <row r="1265" spans="1:26">
      <c r="A1265" t="str">
        <f>IFERROR(IF(VLOOKUP(H1265,Mal!$A$9:$A$431,1,0),"","END"),"END")</f>
        <v>END</v>
      </c>
      <c r="B1265" s="39" t="e">
        <f>IF($E1265="",IF(INDEX(Mal!$D$9:$D$431,COUNTIF($E$108:$F1264,"")-COUNT($H$108:$H1264)+1,0)=B1264,"",INDEX(Mal!$D$9:$D$431,COUNTIF($E$108:$F1264,"")-COUNT($H$108:$H1264)+1,0)),"")</f>
        <v>#N/A</v>
      </c>
      <c r="C1265" s="39" t="e">
        <f t="shared" si="74"/>
        <v>#N/A</v>
      </c>
      <c r="D1265" s="39" t="e">
        <f>IF($E1265="",IF(INDEX(Mal!$F$9:$F$431,COUNTIF($E$108:$F1264,"")-COUNT($H$108:$H1264)+1,0)=D1264,"",INDEX(Mal!$F$9:$F$431,COUNTIF($E$108:$F1264,"")-COUNT($H$108:$H1264)+1,0)),"")</f>
        <v>#N/A</v>
      </c>
      <c r="E1265" s="39" t="e">
        <f>IF(AND(E1264="",$H1265=$H1264),"",IF(VLOOKUP(H1265,Mal!$A$9:$B$431,2,0)='Sales Orders'!E1264,"",VLOOKUP($H1265,Mal!$A$9:$B$431,2,0)))</f>
        <v>#N/A</v>
      </c>
      <c r="F1265" s="39" t="e">
        <f>IF($E1265="",IF(INDEX(Mal!$C$9:$C$431,COUNTIF($E$108:$F1264,"")-COUNT($H$108:$H1264)+1,0)=F1264,"",INDEX(Mal!$C$9:$C$431,COUNTIF($E$108:$F1264,"")-COUNT($H$108:$H1264)+1,0)),"")</f>
        <v>#N/A</v>
      </c>
      <c r="G1265" s="39" t="e">
        <f t="shared" si="75"/>
        <v>#N/A</v>
      </c>
      <c r="H1265" s="39">
        <f>IF(COUNTIF(Mal!$A$9:$A$431,'Sales Orders'!H1264)+COUNTIFS(Mal!$A$9:$A$431,H1264,Mal!$B$9:$B$431,"&lt;&gt;")+COUNTIFS(Mal!$A$9:$A$431,H1264,Mal!$C$9:$C$431,"&lt;&gt;")=COUNTIF('Sales Orders'!$H$108:H1264,'Sales Orders'!H1264),'Sales Orders'!H1264+1,'Sales Orders'!H1264)</f>
        <v>2</v>
      </c>
      <c r="I1265" s="39" t="e">
        <f>IF(E1265="","",IF(Mal!$C$5="","",Mal!$C$5))</f>
        <v>#N/A</v>
      </c>
      <c r="J1265" s="39" t="e">
        <f>IF(AND(J1264="",$H1265=$H1264),"",IF(VLOOKUP($H1265,Mal!$A$9:$H$431,7,0)='Sales Orders'!J1264,"",VLOOKUP($H1265,Mal!$A$9:$H$431,7,0)))</f>
        <v>#N/A</v>
      </c>
      <c r="K1265" s="39" t="e">
        <f>IF(AND(K1264="",$H1265=$H1264),"",IF(VLOOKUP($H1265,Mal!$A$9:$H$431,8,0)='Sales Orders'!K1264,"",VLOOKUP($H1265,Mal!$A$9:$H$431,8,0)))</f>
        <v>#N/A</v>
      </c>
      <c r="L1265" s="39" t="e">
        <f>IF(E1265="","",IF(Mal!$C$6="","",Mal!$C$6))</f>
        <v>#N/A</v>
      </c>
      <c r="M1265" s="39" t="e">
        <f>IF($E1265="",IF(INDEX(Mal!K$9:K$431,COUNTIF($E$108:$F1264,"")-COUNT($H$108:$H1264)+1,0)=M1264,"",INDEX(Mal!K$9:K$431,COUNTIF($E$108:$F1264,"")-COUNT($H$108:$H1264)+1,0)),"")</f>
        <v>#N/A</v>
      </c>
      <c r="N1265" s="39" t="e">
        <f>IF($E1265="",IF(INDEX(Mal!L$9:L$431,COUNTIF($E$108:$F1264,"")-COUNT($H$108:$H1264)+1,0)=N1264,"",INDEX(Mal!L$9:L$431,COUNTIF($E$108:$F1264,"")-COUNT($H$108:$H1264)+1,0)),"")</f>
        <v>#N/A</v>
      </c>
      <c r="O1265" s="39" t="e">
        <f>IF($E1265="",IF(INDEX(Mal!M$9:M$431,COUNTIF($E$108:$F1264,"")-COUNT($H$108:$H1264)+1,0)=O1264,"",INDEX(Mal!M$9:M$431,COUNTIF($E$108:$F1264,"")-COUNT($H$108:$H1264)+1,0)),"")</f>
        <v>#N/A</v>
      </c>
      <c r="P1265" s="39" t="e">
        <f>IF($E1265="",IF(INDEX(Mal!N$9:N$431,COUNTIF($E$108:$F1264,"")-COUNT($H$108:$H1264)+1,0)=P1264,"",INDEX(Mal!N$9:N$431,COUNTIF($E$108:$F1264,"")-COUNT($H$108:$H1264)+1,0)),"")</f>
        <v>#N/A</v>
      </c>
      <c r="Q1265" s="39" t="e">
        <f>IF($E1265="",IF(INDEX(Mal!O$9:O$431,COUNTIF($E$108:$F1264,"")-COUNT($H$108:$H1264)+1,0)=Q1264,"",INDEX(Mal!O$9:O$431,COUNTIF($E$108:$F1264,"")-COUNT($H$108:$H1264)+1,0)),"")</f>
        <v>#N/A</v>
      </c>
      <c r="R1265" s="39" t="e">
        <f>IF($E1265="",IF(INDEX(Mal!P$9:P$431,COUNTIF($E$108:$F1264,"")-COUNT($H$108:$H1264)+1,0)=R1264,"",INDEX(Mal!P$9:P$431,COUNTIF($E$108:$F1264,"")-COUNT($H$108:$H1264)+1,0)),"")</f>
        <v>#N/A</v>
      </c>
      <c r="S1265" s="39" t="e">
        <f>IF($E1265="",IF(INDEX(Mal!Q$9:Q$431,COUNTIF($E$108:$F1264,"")-COUNT($H$108:$H1264)+1,0)=S1264,"",INDEX(Mal!Q$9:Q$431,COUNTIF($E$108:$F1264,"")-COUNT($H$108:$H1264)+1,0)),"")</f>
        <v>#N/A</v>
      </c>
      <c r="T1265" s="39" t="e">
        <f>IF($E1265="",IF(INDEX(Mal!R$9:R$431,COUNTIF($E$108:$F1264,"")-COUNT($H$108:$H1264)+1,0)=T1264,"",INDEX(Mal!R$9:R$431,COUNTIF($E$108:$F1264,"")-COUNT($H$108:$H1264)+1,0)),"")</f>
        <v>#N/A</v>
      </c>
      <c r="U1265" s="39" t="e">
        <f>IF($E1265="",IF(INDEX(Mal!S$9:S$431,COUNTIF($E$108:$F1264,"")-COUNT($H$108:$H1264)+1,0)=U1264,"",INDEX(Mal!S$9:S$431,COUNTIF($E$108:$F1264,"")-COUNT($H$108:$H1264)+1,0)),"")</f>
        <v>#N/A</v>
      </c>
      <c r="V1265" s="39" t="e">
        <f t="shared" si="72"/>
        <v>#N/A</v>
      </c>
      <c r="W1265" s="39" t="e">
        <f>IF(IF(AND(E1265="",F1265=""),INDEX(Mal!I$9:I$431,(COUNT($H$108:$H1265)-COUNTIF($V$108:$V1265,"")),0),"")="","",IF(AND(E1265="",F1265=""),INDEX(Mal!I$9:I$431,(COUNT($H$108:$H1265)-COUNTIF($V$108:$V1265,"")),0),""))</f>
        <v>#N/A</v>
      </c>
      <c r="X1265" s="39" t="e">
        <f>IF($E1265="",IF(INDEX(Mal!J$9:J$431,COUNTIF($E$108:$F1264,"")-COUNT($H$108:$H1264)+1,0)=X1264,"",INDEX(Mal!J$9:J$431,COUNTIF($E$108:$F1264,"")-COUNT($H$108:$H1264)+1,0)),"")</f>
        <v>#N/A</v>
      </c>
      <c r="Y1265" s="39" t="e">
        <f>IF(AND(Y1264="",$H1265=$H1264),"",IF(VLOOKUP($H1265,Mal!$A$9:$T$431,20,0)='Sales Orders'!Y1264,"",VLOOKUP($H1265,Mal!$A$9:$T$431,20,0)))</f>
        <v>#N/A</v>
      </c>
      <c r="Z1265" s="39" t="e">
        <f t="shared" si="73"/>
        <v>#N/A</v>
      </c>
    </row>
    <row r="1266" spans="1:26">
      <c r="A1266" t="str">
        <f>IFERROR(IF(VLOOKUP(H1266,Mal!$A$9:$A$431,1,0),"","END"),"END")</f>
        <v>END</v>
      </c>
      <c r="B1266" s="39" t="e">
        <f>IF($E1266="",IF(INDEX(Mal!$D$9:$D$431,COUNTIF($E$108:$F1265,"")-COUNT($H$108:$H1265)+1,0)=B1265,"",INDEX(Mal!$D$9:$D$431,COUNTIF($E$108:$F1265,"")-COUNT($H$108:$H1265)+1,0)),"")</f>
        <v>#N/A</v>
      </c>
      <c r="C1266" s="39" t="e">
        <f t="shared" si="74"/>
        <v>#N/A</v>
      </c>
      <c r="D1266" s="39" t="e">
        <f>IF($E1266="",IF(INDEX(Mal!$F$9:$F$431,COUNTIF($E$108:$F1265,"")-COUNT($H$108:$H1265)+1,0)=D1265,"",INDEX(Mal!$F$9:$F$431,COUNTIF($E$108:$F1265,"")-COUNT($H$108:$H1265)+1,0)),"")</f>
        <v>#N/A</v>
      </c>
      <c r="E1266" s="39" t="e">
        <f>IF(AND(E1265="",$H1266=$H1265),"",IF(VLOOKUP(H1266,Mal!$A$9:$B$431,2,0)='Sales Orders'!E1265,"",VLOOKUP($H1266,Mal!$A$9:$B$431,2,0)))</f>
        <v>#N/A</v>
      </c>
      <c r="F1266" s="39" t="e">
        <f>IF($E1266="",IF(INDEX(Mal!$C$9:$C$431,COUNTIF($E$108:$F1265,"")-COUNT($H$108:$H1265)+1,0)=F1265,"",INDEX(Mal!$C$9:$C$431,COUNTIF($E$108:$F1265,"")-COUNT($H$108:$H1265)+1,0)),"")</f>
        <v>#N/A</v>
      </c>
      <c r="G1266" s="39" t="e">
        <f t="shared" si="75"/>
        <v>#N/A</v>
      </c>
      <c r="H1266" s="39">
        <f>IF(COUNTIF(Mal!$A$9:$A$431,'Sales Orders'!H1265)+COUNTIFS(Mal!$A$9:$A$431,H1265,Mal!$B$9:$B$431,"&lt;&gt;")+COUNTIFS(Mal!$A$9:$A$431,H1265,Mal!$C$9:$C$431,"&lt;&gt;")=COUNTIF('Sales Orders'!$H$108:H1265,'Sales Orders'!H1265),'Sales Orders'!H1265+1,'Sales Orders'!H1265)</f>
        <v>2</v>
      </c>
      <c r="I1266" s="39" t="e">
        <f>IF(E1266="","",IF(Mal!$C$5="","",Mal!$C$5))</f>
        <v>#N/A</v>
      </c>
      <c r="J1266" s="39" t="e">
        <f>IF(AND(J1265="",$H1266=$H1265),"",IF(VLOOKUP($H1266,Mal!$A$9:$H$431,7,0)='Sales Orders'!J1265,"",VLOOKUP($H1266,Mal!$A$9:$H$431,7,0)))</f>
        <v>#N/A</v>
      </c>
      <c r="K1266" s="39" t="e">
        <f>IF(AND(K1265="",$H1266=$H1265),"",IF(VLOOKUP($H1266,Mal!$A$9:$H$431,8,0)='Sales Orders'!K1265,"",VLOOKUP($H1266,Mal!$A$9:$H$431,8,0)))</f>
        <v>#N/A</v>
      </c>
      <c r="L1266" s="39" t="e">
        <f>IF(E1266="","",IF(Mal!$C$6="","",Mal!$C$6))</f>
        <v>#N/A</v>
      </c>
      <c r="M1266" s="39" t="e">
        <f>IF($E1266="",IF(INDEX(Mal!K$9:K$431,COUNTIF($E$108:$F1265,"")-COUNT($H$108:$H1265)+1,0)=M1265,"",INDEX(Mal!K$9:K$431,COUNTIF($E$108:$F1265,"")-COUNT($H$108:$H1265)+1,0)),"")</f>
        <v>#N/A</v>
      </c>
      <c r="N1266" s="39" t="e">
        <f>IF($E1266="",IF(INDEX(Mal!L$9:L$431,COUNTIF($E$108:$F1265,"")-COUNT($H$108:$H1265)+1,0)=N1265,"",INDEX(Mal!L$9:L$431,COUNTIF($E$108:$F1265,"")-COUNT($H$108:$H1265)+1,0)),"")</f>
        <v>#N/A</v>
      </c>
      <c r="O1266" s="39" t="e">
        <f>IF($E1266="",IF(INDEX(Mal!M$9:M$431,COUNTIF($E$108:$F1265,"")-COUNT($H$108:$H1265)+1,0)=O1265,"",INDEX(Mal!M$9:M$431,COUNTIF($E$108:$F1265,"")-COUNT($H$108:$H1265)+1,0)),"")</f>
        <v>#N/A</v>
      </c>
      <c r="P1266" s="39" t="e">
        <f>IF($E1266="",IF(INDEX(Mal!N$9:N$431,COUNTIF($E$108:$F1265,"")-COUNT($H$108:$H1265)+1,0)=P1265,"",INDEX(Mal!N$9:N$431,COUNTIF($E$108:$F1265,"")-COUNT($H$108:$H1265)+1,0)),"")</f>
        <v>#N/A</v>
      </c>
      <c r="Q1266" s="39" t="e">
        <f>IF($E1266="",IF(INDEX(Mal!O$9:O$431,COUNTIF($E$108:$F1265,"")-COUNT($H$108:$H1265)+1,0)=Q1265,"",INDEX(Mal!O$9:O$431,COUNTIF($E$108:$F1265,"")-COUNT($H$108:$H1265)+1,0)),"")</f>
        <v>#N/A</v>
      </c>
      <c r="R1266" s="39" t="e">
        <f>IF($E1266="",IF(INDEX(Mal!P$9:P$431,COUNTIF($E$108:$F1265,"")-COUNT($H$108:$H1265)+1,0)=R1265,"",INDEX(Mal!P$9:P$431,COUNTIF($E$108:$F1265,"")-COUNT($H$108:$H1265)+1,0)),"")</f>
        <v>#N/A</v>
      </c>
      <c r="S1266" s="39" t="e">
        <f>IF($E1266="",IF(INDEX(Mal!Q$9:Q$431,COUNTIF($E$108:$F1265,"")-COUNT($H$108:$H1265)+1,0)=S1265,"",INDEX(Mal!Q$9:Q$431,COUNTIF($E$108:$F1265,"")-COUNT($H$108:$H1265)+1,0)),"")</f>
        <v>#N/A</v>
      </c>
      <c r="T1266" s="39" t="e">
        <f>IF($E1266="",IF(INDEX(Mal!R$9:R$431,COUNTIF($E$108:$F1265,"")-COUNT($H$108:$H1265)+1,0)=T1265,"",INDEX(Mal!R$9:R$431,COUNTIF($E$108:$F1265,"")-COUNT($H$108:$H1265)+1,0)),"")</f>
        <v>#N/A</v>
      </c>
      <c r="U1266" s="39" t="e">
        <f>IF($E1266="",IF(INDEX(Mal!S$9:S$431,COUNTIF($E$108:$F1265,"")-COUNT($H$108:$H1265)+1,0)=U1265,"",INDEX(Mal!S$9:S$431,COUNTIF($E$108:$F1265,"")-COUNT($H$108:$H1265)+1,0)),"")</f>
        <v>#N/A</v>
      </c>
      <c r="V1266" s="39" t="e">
        <f t="shared" si="72"/>
        <v>#N/A</v>
      </c>
      <c r="W1266" s="39" t="e">
        <f>IF(IF(AND(E1266="",F1266=""),INDEX(Mal!I$9:I$431,(COUNT($H$108:$H1266)-COUNTIF($V$108:$V1266,"")),0),"")="","",IF(AND(E1266="",F1266=""),INDEX(Mal!I$9:I$431,(COUNT($H$108:$H1266)-COUNTIF($V$108:$V1266,"")),0),""))</f>
        <v>#N/A</v>
      </c>
      <c r="X1266" s="39" t="e">
        <f>IF($E1266="",IF(INDEX(Mal!J$9:J$431,COUNTIF($E$108:$F1265,"")-COUNT($H$108:$H1265)+1,0)=X1265,"",INDEX(Mal!J$9:J$431,COUNTIF($E$108:$F1265,"")-COUNT($H$108:$H1265)+1,0)),"")</f>
        <v>#N/A</v>
      </c>
      <c r="Y1266" s="39" t="e">
        <f>IF(AND(Y1265="",$H1266=$H1265),"",IF(VLOOKUP($H1266,Mal!$A$9:$T$431,20,0)='Sales Orders'!Y1265,"",VLOOKUP($H1266,Mal!$A$9:$T$431,20,0)))</f>
        <v>#N/A</v>
      </c>
      <c r="Z1266" s="39" t="e">
        <f t="shared" si="73"/>
        <v>#N/A</v>
      </c>
    </row>
    <row r="1267" spans="1:26">
      <c r="A1267" t="str">
        <f>IFERROR(IF(VLOOKUP(H1267,Mal!$A$9:$A$431,1,0),"","END"),"END")</f>
        <v>END</v>
      </c>
      <c r="B1267" s="39" t="e">
        <f>IF($E1267="",IF(INDEX(Mal!$D$9:$D$431,COUNTIF($E$108:$F1266,"")-COUNT($H$108:$H1266)+1,0)=B1266,"",INDEX(Mal!$D$9:$D$431,COUNTIF($E$108:$F1266,"")-COUNT($H$108:$H1266)+1,0)),"")</f>
        <v>#N/A</v>
      </c>
      <c r="C1267" s="39" t="e">
        <f t="shared" si="74"/>
        <v>#N/A</v>
      </c>
      <c r="D1267" s="39" t="e">
        <f>IF($E1267="",IF(INDEX(Mal!$F$9:$F$431,COUNTIF($E$108:$F1266,"")-COUNT($H$108:$H1266)+1,0)=D1266,"",INDEX(Mal!$F$9:$F$431,COUNTIF($E$108:$F1266,"")-COUNT($H$108:$H1266)+1,0)),"")</f>
        <v>#N/A</v>
      </c>
      <c r="E1267" s="39" t="e">
        <f>IF(AND(E1266="",$H1267=$H1266),"",IF(VLOOKUP(H1267,Mal!$A$9:$B$431,2,0)='Sales Orders'!E1266,"",VLOOKUP($H1267,Mal!$A$9:$B$431,2,0)))</f>
        <v>#N/A</v>
      </c>
      <c r="F1267" s="39" t="e">
        <f>IF($E1267="",IF(INDEX(Mal!$C$9:$C$431,COUNTIF($E$108:$F1266,"")-COUNT($H$108:$H1266)+1,0)=F1266,"",INDEX(Mal!$C$9:$C$431,COUNTIF($E$108:$F1266,"")-COUNT($H$108:$H1266)+1,0)),"")</f>
        <v>#N/A</v>
      </c>
      <c r="G1267" s="39" t="e">
        <f t="shared" si="75"/>
        <v>#N/A</v>
      </c>
      <c r="H1267" s="39">
        <f>IF(COUNTIF(Mal!$A$9:$A$431,'Sales Orders'!H1266)+COUNTIFS(Mal!$A$9:$A$431,H1266,Mal!$B$9:$B$431,"&lt;&gt;")+COUNTIFS(Mal!$A$9:$A$431,H1266,Mal!$C$9:$C$431,"&lt;&gt;")=COUNTIF('Sales Orders'!$H$108:H1266,'Sales Orders'!H1266),'Sales Orders'!H1266+1,'Sales Orders'!H1266)</f>
        <v>2</v>
      </c>
      <c r="I1267" s="39" t="e">
        <f>IF(E1267="","",IF(Mal!$C$5="","",Mal!$C$5))</f>
        <v>#N/A</v>
      </c>
      <c r="J1267" s="39" t="e">
        <f>IF(AND(J1266="",$H1267=$H1266),"",IF(VLOOKUP($H1267,Mal!$A$9:$H$431,7,0)='Sales Orders'!J1266,"",VLOOKUP($H1267,Mal!$A$9:$H$431,7,0)))</f>
        <v>#N/A</v>
      </c>
      <c r="K1267" s="39" t="e">
        <f>IF(AND(K1266="",$H1267=$H1266),"",IF(VLOOKUP($H1267,Mal!$A$9:$H$431,8,0)='Sales Orders'!K1266,"",VLOOKUP($H1267,Mal!$A$9:$H$431,8,0)))</f>
        <v>#N/A</v>
      </c>
      <c r="L1267" s="39" t="e">
        <f>IF(E1267="","",IF(Mal!$C$6="","",Mal!$C$6))</f>
        <v>#N/A</v>
      </c>
      <c r="M1267" s="39" t="e">
        <f>IF($E1267="",IF(INDEX(Mal!K$9:K$431,COUNTIF($E$108:$F1266,"")-COUNT($H$108:$H1266)+1,0)=M1266,"",INDEX(Mal!K$9:K$431,COUNTIF($E$108:$F1266,"")-COUNT($H$108:$H1266)+1,0)),"")</f>
        <v>#N/A</v>
      </c>
      <c r="N1267" s="39" t="e">
        <f>IF($E1267="",IF(INDEX(Mal!L$9:L$431,COUNTIF($E$108:$F1266,"")-COUNT($H$108:$H1266)+1,0)=N1266,"",INDEX(Mal!L$9:L$431,COUNTIF($E$108:$F1266,"")-COUNT($H$108:$H1266)+1,0)),"")</f>
        <v>#N/A</v>
      </c>
      <c r="O1267" s="39" t="e">
        <f>IF($E1267="",IF(INDEX(Mal!M$9:M$431,COUNTIF($E$108:$F1266,"")-COUNT($H$108:$H1266)+1,0)=O1266,"",INDEX(Mal!M$9:M$431,COUNTIF($E$108:$F1266,"")-COUNT($H$108:$H1266)+1,0)),"")</f>
        <v>#N/A</v>
      </c>
      <c r="P1267" s="39" t="e">
        <f>IF($E1267="",IF(INDEX(Mal!N$9:N$431,COUNTIF($E$108:$F1266,"")-COUNT($H$108:$H1266)+1,0)=P1266,"",INDEX(Mal!N$9:N$431,COUNTIF($E$108:$F1266,"")-COUNT($H$108:$H1266)+1,0)),"")</f>
        <v>#N/A</v>
      </c>
      <c r="Q1267" s="39" t="e">
        <f>IF($E1267="",IF(INDEX(Mal!O$9:O$431,COUNTIF($E$108:$F1266,"")-COUNT($H$108:$H1266)+1,0)=Q1266,"",INDEX(Mal!O$9:O$431,COUNTIF($E$108:$F1266,"")-COUNT($H$108:$H1266)+1,0)),"")</f>
        <v>#N/A</v>
      </c>
      <c r="R1267" s="39" t="e">
        <f>IF($E1267="",IF(INDEX(Mal!P$9:P$431,COUNTIF($E$108:$F1266,"")-COUNT($H$108:$H1266)+1,0)=R1266,"",INDEX(Mal!P$9:P$431,COUNTIF($E$108:$F1266,"")-COUNT($H$108:$H1266)+1,0)),"")</f>
        <v>#N/A</v>
      </c>
      <c r="S1267" s="39" t="e">
        <f>IF($E1267="",IF(INDEX(Mal!Q$9:Q$431,COUNTIF($E$108:$F1266,"")-COUNT($H$108:$H1266)+1,0)=S1266,"",INDEX(Mal!Q$9:Q$431,COUNTIF($E$108:$F1266,"")-COUNT($H$108:$H1266)+1,0)),"")</f>
        <v>#N/A</v>
      </c>
      <c r="T1267" s="39" t="e">
        <f>IF($E1267="",IF(INDEX(Mal!R$9:R$431,COUNTIF($E$108:$F1266,"")-COUNT($H$108:$H1266)+1,0)=T1266,"",INDEX(Mal!R$9:R$431,COUNTIF($E$108:$F1266,"")-COUNT($H$108:$H1266)+1,0)),"")</f>
        <v>#N/A</v>
      </c>
      <c r="U1267" s="39" t="e">
        <f>IF($E1267="",IF(INDEX(Mal!S$9:S$431,COUNTIF($E$108:$F1266,"")-COUNT($H$108:$H1266)+1,0)=U1266,"",INDEX(Mal!S$9:S$431,COUNTIF($E$108:$F1266,"")-COUNT($H$108:$H1266)+1,0)),"")</f>
        <v>#N/A</v>
      </c>
      <c r="V1267" s="39" t="e">
        <f t="shared" si="72"/>
        <v>#N/A</v>
      </c>
      <c r="W1267" s="39" t="e">
        <f>IF(IF(AND(E1267="",F1267=""),INDEX(Mal!I$9:I$431,(COUNT($H$108:$H1267)-COUNTIF($V$108:$V1267,"")),0),"")="","",IF(AND(E1267="",F1267=""),INDEX(Mal!I$9:I$431,(COUNT($H$108:$H1267)-COUNTIF($V$108:$V1267,"")),0),""))</f>
        <v>#N/A</v>
      </c>
      <c r="X1267" s="39" t="e">
        <f>IF($E1267="",IF(INDEX(Mal!J$9:J$431,COUNTIF($E$108:$F1266,"")-COUNT($H$108:$H1266)+1,0)=X1266,"",INDEX(Mal!J$9:J$431,COUNTIF($E$108:$F1266,"")-COUNT($H$108:$H1266)+1,0)),"")</f>
        <v>#N/A</v>
      </c>
      <c r="Y1267" s="39" t="e">
        <f>IF(AND(Y1266="",$H1267=$H1266),"",IF(VLOOKUP($H1267,Mal!$A$9:$T$431,20,0)='Sales Orders'!Y1266,"",VLOOKUP($H1267,Mal!$A$9:$T$431,20,0)))</f>
        <v>#N/A</v>
      </c>
      <c r="Z1267" s="39" t="e">
        <f t="shared" si="73"/>
        <v>#N/A</v>
      </c>
    </row>
    <row r="1268" spans="1:26">
      <c r="A1268" t="str">
        <f>IFERROR(IF(VLOOKUP(H1268,Mal!$A$9:$A$431,1,0),"","END"),"END")</f>
        <v>END</v>
      </c>
      <c r="B1268" s="39" t="e">
        <f>IF($E1268="",IF(INDEX(Mal!$D$9:$D$431,COUNTIF($E$108:$F1267,"")-COUNT($H$108:$H1267)+1,0)=B1267,"",INDEX(Mal!$D$9:$D$431,COUNTIF($E$108:$F1267,"")-COUNT($H$108:$H1267)+1,0)),"")</f>
        <v>#N/A</v>
      </c>
      <c r="C1268" s="39" t="e">
        <f t="shared" si="74"/>
        <v>#N/A</v>
      </c>
      <c r="D1268" s="39" t="e">
        <f>IF($E1268="",IF(INDEX(Mal!$F$9:$F$431,COUNTIF($E$108:$F1267,"")-COUNT($H$108:$H1267)+1,0)=D1267,"",INDEX(Mal!$F$9:$F$431,COUNTIF($E$108:$F1267,"")-COUNT($H$108:$H1267)+1,0)),"")</f>
        <v>#N/A</v>
      </c>
      <c r="E1268" s="39" t="e">
        <f>IF(AND(E1267="",$H1268=$H1267),"",IF(VLOOKUP(H1268,Mal!$A$9:$B$431,2,0)='Sales Orders'!E1267,"",VLOOKUP($H1268,Mal!$A$9:$B$431,2,0)))</f>
        <v>#N/A</v>
      </c>
      <c r="F1268" s="39" t="e">
        <f>IF($E1268="",IF(INDEX(Mal!$C$9:$C$431,COUNTIF($E$108:$F1267,"")-COUNT($H$108:$H1267)+1,0)=F1267,"",INDEX(Mal!$C$9:$C$431,COUNTIF($E$108:$F1267,"")-COUNT($H$108:$H1267)+1,0)),"")</f>
        <v>#N/A</v>
      </c>
      <c r="G1268" s="39" t="e">
        <f t="shared" si="75"/>
        <v>#N/A</v>
      </c>
      <c r="H1268" s="39">
        <f>IF(COUNTIF(Mal!$A$9:$A$431,'Sales Orders'!H1267)+COUNTIFS(Mal!$A$9:$A$431,H1267,Mal!$B$9:$B$431,"&lt;&gt;")+COUNTIFS(Mal!$A$9:$A$431,H1267,Mal!$C$9:$C$431,"&lt;&gt;")=COUNTIF('Sales Orders'!$H$108:H1267,'Sales Orders'!H1267),'Sales Orders'!H1267+1,'Sales Orders'!H1267)</f>
        <v>2</v>
      </c>
      <c r="I1268" s="39" t="e">
        <f>IF(E1268="","",IF(Mal!$C$5="","",Mal!$C$5))</f>
        <v>#N/A</v>
      </c>
      <c r="J1268" s="39" t="e">
        <f>IF(AND(J1267="",$H1268=$H1267),"",IF(VLOOKUP($H1268,Mal!$A$9:$H$431,7,0)='Sales Orders'!J1267,"",VLOOKUP($H1268,Mal!$A$9:$H$431,7,0)))</f>
        <v>#N/A</v>
      </c>
      <c r="K1268" s="39" t="e">
        <f>IF(AND(K1267="",$H1268=$H1267),"",IF(VLOOKUP($H1268,Mal!$A$9:$H$431,8,0)='Sales Orders'!K1267,"",VLOOKUP($H1268,Mal!$A$9:$H$431,8,0)))</f>
        <v>#N/A</v>
      </c>
      <c r="L1268" s="39" t="e">
        <f>IF(E1268="","",IF(Mal!$C$6="","",Mal!$C$6))</f>
        <v>#N/A</v>
      </c>
      <c r="M1268" s="39" t="e">
        <f>IF($E1268="",IF(INDEX(Mal!K$9:K$431,COUNTIF($E$108:$F1267,"")-COUNT($H$108:$H1267)+1,0)=M1267,"",INDEX(Mal!K$9:K$431,COUNTIF($E$108:$F1267,"")-COUNT($H$108:$H1267)+1,0)),"")</f>
        <v>#N/A</v>
      </c>
      <c r="N1268" s="39" t="e">
        <f>IF($E1268="",IF(INDEX(Mal!L$9:L$431,COUNTIF($E$108:$F1267,"")-COUNT($H$108:$H1267)+1,0)=N1267,"",INDEX(Mal!L$9:L$431,COUNTIF($E$108:$F1267,"")-COUNT($H$108:$H1267)+1,0)),"")</f>
        <v>#N/A</v>
      </c>
      <c r="O1268" s="39" t="e">
        <f>IF($E1268="",IF(INDEX(Mal!M$9:M$431,COUNTIF($E$108:$F1267,"")-COUNT($H$108:$H1267)+1,0)=O1267,"",INDEX(Mal!M$9:M$431,COUNTIF($E$108:$F1267,"")-COUNT($H$108:$H1267)+1,0)),"")</f>
        <v>#N/A</v>
      </c>
      <c r="P1268" s="39" t="e">
        <f>IF($E1268="",IF(INDEX(Mal!N$9:N$431,COUNTIF($E$108:$F1267,"")-COUNT($H$108:$H1267)+1,0)=P1267,"",INDEX(Mal!N$9:N$431,COUNTIF($E$108:$F1267,"")-COUNT($H$108:$H1267)+1,0)),"")</f>
        <v>#N/A</v>
      </c>
      <c r="Q1268" s="39" t="e">
        <f>IF($E1268="",IF(INDEX(Mal!O$9:O$431,COUNTIF($E$108:$F1267,"")-COUNT($H$108:$H1267)+1,0)=Q1267,"",INDEX(Mal!O$9:O$431,COUNTIF($E$108:$F1267,"")-COUNT($H$108:$H1267)+1,0)),"")</f>
        <v>#N/A</v>
      </c>
      <c r="R1268" s="39" t="e">
        <f>IF($E1268="",IF(INDEX(Mal!P$9:P$431,COUNTIF($E$108:$F1267,"")-COUNT($H$108:$H1267)+1,0)=R1267,"",INDEX(Mal!P$9:P$431,COUNTIF($E$108:$F1267,"")-COUNT($H$108:$H1267)+1,0)),"")</f>
        <v>#N/A</v>
      </c>
      <c r="S1268" s="39" t="e">
        <f>IF($E1268="",IF(INDEX(Mal!Q$9:Q$431,COUNTIF($E$108:$F1267,"")-COUNT($H$108:$H1267)+1,0)=S1267,"",INDEX(Mal!Q$9:Q$431,COUNTIF($E$108:$F1267,"")-COUNT($H$108:$H1267)+1,0)),"")</f>
        <v>#N/A</v>
      </c>
      <c r="T1268" s="39" t="e">
        <f>IF($E1268="",IF(INDEX(Mal!R$9:R$431,COUNTIF($E$108:$F1267,"")-COUNT($H$108:$H1267)+1,0)=T1267,"",INDEX(Mal!R$9:R$431,COUNTIF($E$108:$F1267,"")-COUNT($H$108:$H1267)+1,0)),"")</f>
        <v>#N/A</v>
      </c>
      <c r="U1268" s="39" t="e">
        <f>IF($E1268="",IF(INDEX(Mal!S$9:S$431,COUNTIF($E$108:$F1267,"")-COUNT($H$108:$H1267)+1,0)=U1267,"",INDEX(Mal!S$9:S$431,COUNTIF($E$108:$F1267,"")-COUNT($H$108:$H1267)+1,0)),"")</f>
        <v>#N/A</v>
      </c>
      <c r="V1268" s="39" t="e">
        <f t="shared" si="72"/>
        <v>#N/A</v>
      </c>
      <c r="W1268" s="39" t="e">
        <f>IF(IF(AND(E1268="",F1268=""),INDEX(Mal!I$9:I$431,(COUNT($H$108:$H1268)-COUNTIF($V$108:$V1268,"")),0),"")="","",IF(AND(E1268="",F1268=""),INDEX(Mal!I$9:I$431,(COUNT($H$108:$H1268)-COUNTIF($V$108:$V1268,"")),0),""))</f>
        <v>#N/A</v>
      </c>
      <c r="X1268" s="39" t="e">
        <f>IF($E1268="",IF(INDEX(Mal!J$9:J$431,COUNTIF($E$108:$F1267,"")-COUNT($H$108:$H1267)+1,0)=X1267,"",INDEX(Mal!J$9:J$431,COUNTIF($E$108:$F1267,"")-COUNT($H$108:$H1267)+1,0)),"")</f>
        <v>#N/A</v>
      </c>
      <c r="Y1268" s="39" t="e">
        <f>IF(AND(Y1267="",$H1268=$H1267),"",IF(VLOOKUP($H1268,Mal!$A$9:$T$431,20,0)='Sales Orders'!Y1267,"",VLOOKUP($H1268,Mal!$A$9:$T$431,20,0)))</f>
        <v>#N/A</v>
      </c>
      <c r="Z1268" s="39" t="e">
        <f t="shared" si="73"/>
        <v>#N/A</v>
      </c>
    </row>
    <row r="1269" spans="1:26">
      <c r="A1269" t="str">
        <f>IFERROR(IF(VLOOKUP(H1269,Mal!$A$9:$A$431,1,0),"","END"),"END")</f>
        <v>END</v>
      </c>
      <c r="B1269" s="39" t="e">
        <f>IF($E1269="",IF(INDEX(Mal!$D$9:$D$431,COUNTIF($E$108:$F1268,"")-COUNT($H$108:$H1268)+1,0)=B1268,"",INDEX(Mal!$D$9:$D$431,COUNTIF($E$108:$F1268,"")-COUNT($H$108:$H1268)+1,0)),"")</f>
        <v>#N/A</v>
      </c>
      <c r="C1269" s="39" t="e">
        <f t="shared" si="74"/>
        <v>#N/A</v>
      </c>
      <c r="D1269" s="39" t="e">
        <f>IF($E1269="",IF(INDEX(Mal!$F$9:$F$431,COUNTIF($E$108:$F1268,"")-COUNT($H$108:$H1268)+1,0)=D1268,"",INDEX(Mal!$F$9:$F$431,COUNTIF($E$108:$F1268,"")-COUNT($H$108:$H1268)+1,0)),"")</f>
        <v>#N/A</v>
      </c>
      <c r="E1269" s="39" t="e">
        <f>IF(AND(E1268="",$H1269=$H1268),"",IF(VLOOKUP(H1269,Mal!$A$9:$B$431,2,0)='Sales Orders'!E1268,"",VLOOKUP($H1269,Mal!$A$9:$B$431,2,0)))</f>
        <v>#N/A</v>
      </c>
      <c r="F1269" s="39" t="e">
        <f>IF($E1269="",IF(INDEX(Mal!$C$9:$C$431,COUNTIF($E$108:$F1268,"")-COUNT($H$108:$H1268)+1,0)=F1268,"",INDEX(Mal!$C$9:$C$431,COUNTIF($E$108:$F1268,"")-COUNT($H$108:$H1268)+1,0)),"")</f>
        <v>#N/A</v>
      </c>
      <c r="G1269" s="39" t="e">
        <f t="shared" si="75"/>
        <v>#N/A</v>
      </c>
      <c r="H1269" s="39">
        <f>IF(COUNTIF(Mal!$A$9:$A$431,'Sales Orders'!H1268)+COUNTIFS(Mal!$A$9:$A$431,H1268,Mal!$B$9:$B$431,"&lt;&gt;")+COUNTIFS(Mal!$A$9:$A$431,H1268,Mal!$C$9:$C$431,"&lt;&gt;")=COUNTIF('Sales Orders'!$H$108:H1268,'Sales Orders'!H1268),'Sales Orders'!H1268+1,'Sales Orders'!H1268)</f>
        <v>2</v>
      </c>
      <c r="I1269" s="39" t="e">
        <f>IF(E1269="","",IF(Mal!$C$5="","",Mal!$C$5))</f>
        <v>#N/A</v>
      </c>
      <c r="J1269" s="39" t="e">
        <f>IF(AND(J1268="",$H1269=$H1268),"",IF(VLOOKUP($H1269,Mal!$A$9:$H$431,7,0)='Sales Orders'!J1268,"",VLOOKUP($H1269,Mal!$A$9:$H$431,7,0)))</f>
        <v>#N/A</v>
      </c>
      <c r="K1269" s="39" t="e">
        <f>IF(AND(K1268="",$H1269=$H1268),"",IF(VLOOKUP($H1269,Mal!$A$9:$H$431,8,0)='Sales Orders'!K1268,"",VLOOKUP($H1269,Mal!$A$9:$H$431,8,0)))</f>
        <v>#N/A</v>
      </c>
      <c r="L1269" s="39" t="e">
        <f>IF(E1269="","",IF(Mal!$C$6="","",Mal!$C$6))</f>
        <v>#N/A</v>
      </c>
      <c r="M1269" s="39" t="e">
        <f>IF($E1269="",IF(INDEX(Mal!K$9:K$431,COUNTIF($E$108:$F1268,"")-COUNT($H$108:$H1268)+1,0)=M1268,"",INDEX(Mal!K$9:K$431,COUNTIF($E$108:$F1268,"")-COUNT($H$108:$H1268)+1,0)),"")</f>
        <v>#N/A</v>
      </c>
      <c r="N1269" s="39" t="e">
        <f>IF($E1269="",IF(INDEX(Mal!L$9:L$431,COUNTIF($E$108:$F1268,"")-COUNT($H$108:$H1268)+1,0)=N1268,"",INDEX(Mal!L$9:L$431,COUNTIF($E$108:$F1268,"")-COUNT($H$108:$H1268)+1,0)),"")</f>
        <v>#N/A</v>
      </c>
      <c r="O1269" s="39" t="e">
        <f>IF($E1269="",IF(INDEX(Mal!M$9:M$431,COUNTIF($E$108:$F1268,"")-COUNT($H$108:$H1268)+1,0)=O1268,"",INDEX(Mal!M$9:M$431,COUNTIF($E$108:$F1268,"")-COUNT($H$108:$H1268)+1,0)),"")</f>
        <v>#N/A</v>
      </c>
      <c r="P1269" s="39" t="e">
        <f>IF($E1269="",IF(INDEX(Mal!N$9:N$431,COUNTIF($E$108:$F1268,"")-COUNT($H$108:$H1268)+1,0)=P1268,"",INDEX(Mal!N$9:N$431,COUNTIF($E$108:$F1268,"")-COUNT($H$108:$H1268)+1,0)),"")</f>
        <v>#N/A</v>
      </c>
      <c r="Q1269" s="39" t="e">
        <f>IF($E1269="",IF(INDEX(Mal!O$9:O$431,COUNTIF($E$108:$F1268,"")-COUNT($H$108:$H1268)+1,0)=Q1268,"",INDEX(Mal!O$9:O$431,COUNTIF($E$108:$F1268,"")-COUNT($H$108:$H1268)+1,0)),"")</f>
        <v>#N/A</v>
      </c>
      <c r="R1269" s="39" t="e">
        <f>IF($E1269="",IF(INDEX(Mal!P$9:P$431,COUNTIF($E$108:$F1268,"")-COUNT($H$108:$H1268)+1,0)=R1268,"",INDEX(Mal!P$9:P$431,COUNTIF($E$108:$F1268,"")-COUNT($H$108:$H1268)+1,0)),"")</f>
        <v>#N/A</v>
      </c>
      <c r="S1269" s="39" t="e">
        <f>IF($E1269="",IF(INDEX(Mal!Q$9:Q$431,COUNTIF($E$108:$F1268,"")-COUNT($H$108:$H1268)+1,0)=S1268,"",INDEX(Mal!Q$9:Q$431,COUNTIF($E$108:$F1268,"")-COUNT($H$108:$H1268)+1,0)),"")</f>
        <v>#N/A</v>
      </c>
      <c r="T1269" s="39" t="e">
        <f>IF($E1269="",IF(INDEX(Mal!R$9:R$431,COUNTIF($E$108:$F1268,"")-COUNT($H$108:$H1268)+1,0)=T1268,"",INDEX(Mal!R$9:R$431,COUNTIF($E$108:$F1268,"")-COUNT($H$108:$H1268)+1,0)),"")</f>
        <v>#N/A</v>
      </c>
      <c r="U1269" s="39" t="e">
        <f>IF($E1269="",IF(INDEX(Mal!S$9:S$431,COUNTIF($E$108:$F1268,"")-COUNT($H$108:$H1268)+1,0)=U1268,"",INDEX(Mal!S$9:S$431,COUNTIF($E$108:$F1268,"")-COUNT($H$108:$H1268)+1,0)),"")</f>
        <v>#N/A</v>
      </c>
      <c r="V1269" s="39" t="e">
        <f t="shared" si="72"/>
        <v>#N/A</v>
      </c>
      <c r="W1269" s="39" t="e">
        <f>IF(IF(AND(E1269="",F1269=""),INDEX(Mal!I$9:I$431,(COUNT($H$108:$H1269)-COUNTIF($V$108:$V1269,"")),0),"")="","",IF(AND(E1269="",F1269=""),INDEX(Mal!I$9:I$431,(COUNT($H$108:$H1269)-COUNTIF($V$108:$V1269,"")),0),""))</f>
        <v>#N/A</v>
      </c>
      <c r="X1269" s="39" t="e">
        <f>IF($E1269="",IF(INDEX(Mal!J$9:J$431,COUNTIF($E$108:$F1268,"")-COUNT($H$108:$H1268)+1,0)=X1268,"",INDEX(Mal!J$9:J$431,COUNTIF($E$108:$F1268,"")-COUNT($H$108:$H1268)+1,0)),"")</f>
        <v>#N/A</v>
      </c>
      <c r="Y1269" s="39" t="e">
        <f>IF(AND(Y1268="",$H1269=$H1268),"",IF(VLOOKUP($H1269,Mal!$A$9:$T$431,20,0)='Sales Orders'!Y1268,"",VLOOKUP($H1269,Mal!$A$9:$T$431,20,0)))</f>
        <v>#N/A</v>
      </c>
      <c r="Z1269" s="39" t="e">
        <f t="shared" si="73"/>
        <v>#N/A</v>
      </c>
    </row>
    <row r="1270" spans="1:26">
      <c r="A1270" t="str">
        <f>IFERROR(IF(VLOOKUP(H1270,Mal!$A$9:$A$431,1,0),"","END"),"END")</f>
        <v>END</v>
      </c>
      <c r="B1270" s="39" t="e">
        <f>IF($E1270="",IF(INDEX(Mal!$D$9:$D$431,COUNTIF($E$108:$F1269,"")-COUNT($H$108:$H1269)+1,0)=B1269,"",INDEX(Mal!$D$9:$D$431,COUNTIF($E$108:$F1269,"")-COUNT($H$108:$H1269)+1,0)),"")</f>
        <v>#N/A</v>
      </c>
      <c r="C1270" s="39" t="e">
        <f t="shared" si="74"/>
        <v>#N/A</v>
      </c>
      <c r="D1270" s="39" t="e">
        <f>IF($E1270="",IF(INDEX(Mal!$F$9:$F$431,COUNTIF($E$108:$F1269,"")-COUNT($H$108:$H1269)+1,0)=D1269,"",INDEX(Mal!$F$9:$F$431,COUNTIF($E$108:$F1269,"")-COUNT($H$108:$H1269)+1,0)),"")</f>
        <v>#N/A</v>
      </c>
      <c r="E1270" s="39" t="e">
        <f>IF(AND(E1269="",$H1270=$H1269),"",IF(VLOOKUP(H1270,Mal!$A$9:$B$431,2,0)='Sales Orders'!E1269,"",VLOOKUP($H1270,Mal!$A$9:$B$431,2,0)))</f>
        <v>#N/A</v>
      </c>
      <c r="F1270" s="39" t="e">
        <f>IF($E1270="",IF(INDEX(Mal!$C$9:$C$431,COUNTIF($E$108:$F1269,"")-COUNT($H$108:$H1269)+1,0)=F1269,"",INDEX(Mal!$C$9:$C$431,COUNTIF($E$108:$F1269,"")-COUNT($H$108:$H1269)+1,0)),"")</f>
        <v>#N/A</v>
      </c>
      <c r="G1270" s="39" t="e">
        <f t="shared" si="75"/>
        <v>#N/A</v>
      </c>
      <c r="H1270" s="39">
        <f>IF(COUNTIF(Mal!$A$9:$A$431,'Sales Orders'!H1269)+COUNTIFS(Mal!$A$9:$A$431,H1269,Mal!$B$9:$B$431,"&lt;&gt;")+COUNTIFS(Mal!$A$9:$A$431,H1269,Mal!$C$9:$C$431,"&lt;&gt;")=COUNTIF('Sales Orders'!$H$108:H1269,'Sales Orders'!H1269),'Sales Orders'!H1269+1,'Sales Orders'!H1269)</f>
        <v>2</v>
      </c>
      <c r="I1270" s="39" t="e">
        <f>IF(E1270="","",IF(Mal!$C$5="","",Mal!$C$5))</f>
        <v>#N/A</v>
      </c>
      <c r="J1270" s="39" t="e">
        <f>IF(AND(J1269="",$H1270=$H1269),"",IF(VLOOKUP($H1270,Mal!$A$9:$H$431,7,0)='Sales Orders'!J1269,"",VLOOKUP($H1270,Mal!$A$9:$H$431,7,0)))</f>
        <v>#N/A</v>
      </c>
      <c r="K1270" s="39" t="e">
        <f>IF(AND(K1269="",$H1270=$H1269),"",IF(VLOOKUP($H1270,Mal!$A$9:$H$431,8,0)='Sales Orders'!K1269,"",VLOOKUP($H1270,Mal!$A$9:$H$431,8,0)))</f>
        <v>#N/A</v>
      </c>
      <c r="L1270" s="39" t="e">
        <f>IF(E1270="","",IF(Mal!$C$6="","",Mal!$C$6))</f>
        <v>#N/A</v>
      </c>
      <c r="M1270" s="39" t="e">
        <f>IF($E1270="",IF(INDEX(Mal!K$9:K$431,COUNTIF($E$108:$F1269,"")-COUNT($H$108:$H1269)+1,0)=M1269,"",INDEX(Mal!K$9:K$431,COUNTIF($E$108:$F1269,"")-COUNT($H$108:$H1269)+1,0)),"")</f>
        <v>#N/A</v>
      </c>
      <c r="N1270" s="39" t="e">
        <f>IF($E1270="",IF(INDEX(Mal!L$9:L$431,COUNTIF($E$108:$F1269,"")-COUNT($H$108:$H1269)+1,0)=N1269,"",INDEX(Mal!L$9:L$431,COUNTIF($E$108:$F1269,"")-COUNT($H$108:$H1269)+1,0)),"")</f>
        <v>#N/A</v>
      </c>
      <c r="O1270" s="39" t="e">
        <f>IF($E1270="",IF(INDEX(Mal!M$9:M$431,COUNTIF($E$108:$F1269,"")-COUNT($H$108:$H1269)+1,0)=O1269,"",INDEX(Mal!M$9:M$431,COUNTIF($E$108:$F1269,"")-COUNT($H$108:$H1269)+1,0)),"")</f>
        <v>#N/A</v>
      </c>
      <c r="P1270" s="39" t="e">
        <f>IF($E1270="",IF(INDEX(Mal!N$9:N$431,COUNTIF($E$108:$F1269,"")-COUNT($H$108:$H1269)+1,0)=P1269,"",INDEX(Mal!N$9:N$431,COUNTIF($E$108:$F1269,"")-COUNT($H$108:$H1269)+1,0)),"")</f>
        <v>#N/A</v>
      </c>
      <c r="Q1270" s="39" t="e">
        <f>IF($E1270="",IF(INDEX(Mal!O$9:O$431,COUNTIF($E$108:$F1269,"")-COUNT($H$108:$H1269)+1,0)=Q1269,"",INDEX(Mal!O$9:O$431,COUNTIF($E$108:$F1269,"")-COUNT($H$108:$H1269)+1,0)),"")</f>
        <v>#N/A</v>
      </c>
      <c r="R1270" s="39" t="e">
        <f>IF($E1270="",IF(INDEX(Mal!P$9:P$431,COUNTIF($E$108:$F1269,"")-COUNT($H$108:$H1269)+1,0)=R1269,"",INDEX(Mal!P$9:P$431,COUNTIF($E$108:$F1269,"")-COUNT($H$108:$H1269)+1,0)),"")</f>
        <v>#N/A</v>
      </c>
      <c r="S1270" s="39" t="e">
        <f>IF($E1270="",IF(INDEX(Mal!Q$9:Q$431,COUNTIF($E$108:$F1269,"")-COUNT($H$108:$H1269)+1,0)=S1269,"",INDEX(Mal!Q$9:Q$431,COUNTIF($E$108:$F1269,"")-COUNT($H$108:$H1269)+1,0)),"")</f>
        <v>#N/A</v>
      </c>
      <c r="T1270" s="39" t="e">
        <f>IF($E1270="",IF(INDEX(Mal!R$9:R$431,COUNTIF($E$108:$F1269,"")-COUNT($H$108:$H1269)+1,0)=T1269,"",INDEX(Mal!R$9:R$431,COUNTIF($E$108:$F1269,"")-COUNT($H$108:$H1269)+1,0)),"")</f>
        <v>#N/A</v>
      </c>
      <c r="U1270" s="39" t="e">
        <f>IF($E1270="",IF(INDEX(Mal!S$9:S$431,COUNTIF($E$108:$F1269,"")-COUNT($H$108:$H1269)+1,0)=U1269,"",INDEX(Mal!S$9:S$431,COUNTIF($E$108:$F1269,"")-COUNT($H$108:$H1269)+1,0)),"")</f>
        <v>#N/A</v>
      </c>
      <c r="V1270" s="39" t="e">
        <f t="shared" si="72"/>
        <v>#N/A</v>
      </c>
      <c r="W1270" s="39" t="e">
        <f>IF(IF(AND(E1270="",F1270=""),INDEX(Mal!I$9:I$431,(COUNT($H$108:$H1270)-COUNTIF($V$108:$V1270,"")),0),"")="","",IF(AND(E1270="",F1270=""),INDEX(Mal!I$9:I$431,(COUNT($H$108:$H1270)-COUNTIF($V$108:$V1270,"")),0),""))</f>
        <v>#N/A</v>
      </c>
      <c r="X1270" s="39" t="e">
        <f>IF($E1270="",IF(INDEX(Mal!J$9:J$431,COUNTIF($E$108:$F1269,"")-COUNT($H$108:$H1269)+1,0)=X1269,"",INDEX(Mal!J$9:J$431,COUNTIF($E$108:$F1269,"")-COUNT($H$108:$H1269)+1,0)),"")</f>
        <v>#N/A</v>
      </c>
      <c r="Y1270" s="39" t="e">
        <f>IF(AND(Y1269="",$H1270=$H1269),"",IF(VLOOKUP($H1270,Mal!$A$9:$T$431,20,0)='Sales Orders'!Y1269,"",VLOOKUP($H1270,Mal!$A$9:$T$431,20,0)))</f>
        <v>#N/A</v>
      </c>
      <c r="Z1270" s="39" t="e">
        <f t="shared" si="73"/>
        <v>#N/A</v>
      </c>
    </row>
    <row r="1271" spans="1:26">
      <c r="A1271" t="str">
        <f>IFERROR(IF(VLOOKUP(H1271,Mal!$A$9:$A$431,1,0),"","END"),"END")</f>
        <v>END</v>
      </c>
      <c r="B1271" s="39" t="e">
        <f>IF($E1271="",IF(INDEX(Mal!$D$9:$D$431,COUNTIF($E$108:$F1270,"")-COUNT($H$108:$H1270)+1,0)=B1270,"",INDEX(Mal!$D$9:$D$431,COUNTIF($E$108:$F1270,"")-COUNT($H$108:$H1270)+1,0)),"")</f>
        <v>#N/A</v>
      </c>
      <c r="C1271" s="39" t="e">
        <f t="shared" si="74"/>
        <v>#N/A</v>
      </c>
      <c r="D1271" s="39" t="e">
        <f>IF($E1271="",IF(INDEX(Mal!$F$9:$F$431,COUNTIF($E$108:$F1270,"")-COUNT($H$108:$H1270)+1,0)=D1270,"",INDEX(Mal!$F$9:$F$431,COUNTIF($E$108:$F1270,"")-COUNT($H$108:$H1270)+1,0)),"")</f>
        <v>#N/A</v>
      </c>
      <c r="E1271" s="39" t="e">
        <f>IF(AND(E1270="",$H1271=$H1270),"",IF(VLOOKUP(H1271,Mal!$A$9:$B$431,2,0)='Sales Orders'!E1270,"",VLOOKUP($H1271,Mal!$A$9:$B$431,2,0)))</f>
        <v>#N/A</v>
      </c>
      <c r="F1271" s="39" t="e">
        <f>IF($E1271="",IF(INDEX(Mal!$C$9:$C$431,COUNTIF($E$108:$F1270,"")-COUNT($H$108:$H1270)+1,0)=F1270,"",INDEX(Mal!$C$9:$C$431,COUNTIF($E$108:$F1270,"")-COUNT($H$108:$H1270)+1,0)),"")</f>
        <v>#N/A</v>
      </c>
      <c r="G1271" s="39" t="e">
        <f t="shared" si="75"/>
        <v>#N/A</v>
      </c>
      <c r="H1271" s="39">
        <f>IF(COUNTIF(Mal!$A$9:$A$431,'Sales Orders'!H1270)+COUNTIFS(Mal!$A$9:$A$431,H1270,Mal!$B$9:$B$431,"&lt;&gt;")+COUNTIFS(Mal!$A$9:$A$431,H1270,Mal!$C$9:$C$431,"&lt;&gt;")=COUNTIF('Sales Orders'!$H$108:H1270,'Sales Orders'!H1270),'Sales Orders'!H1270+1,'Sales Orders'!H1270)</f>
        <v>2</v>
      </c>
      <c r="I1271" s="39" t="e">
        <f>IF(E1271="","",IF(Mal!$C$5="","",Mal!$C$5))</f>
        <v>#N/A</v>
      </c>
      <c r="J1271" s="39" t="e">
        <f>IF(AND(J1270="",$H1271=$H1270),"",IF(VLOOKUP($H1271,Mal!$A$9:$H$431,7,0)='Sales Orders'!J1270,"",VLOOKUP($H1271,Mal!$A$9:$H$431,7,0)))</f>
        <v>#N/A</v>
      </c>
      <c r="K1271" s="39" t="e">
        <f>IF(AND(K1270="",$H1271=$H1270),"",IF(VLOOKUP($H1271,Mal!$A$9:$H$431,8,0)='Sales Orders'!K1270,"",VLOOKUP($H1271,Mal!$A$9:$H$431,8,0)))</f>
        <v>#N/A</v>
      </c>
      <c r="L1271" s="39" t="e">
        <f>IF(E1271="","",IF(Mal!$C$6="","",Mal!$C$6))</f>
        <v>#N/A</v>
      </c>
      <c r="M1271" s="39" t="e">
        <f>IF($E1271="",IF(INDEX(Mal!K$9:K$431,COUNTIF($E$108:$F1270,"")-COUNT($H$108:$H1270)+1,0)=M1270,"",INDEX(Mal!K$9:K$431,COUNTIF($E$108:$F1270,"")-COUNT($H$108:$H1270)+1,0)),"")</f>
        <v>#N/A</v>
      </c>
      <c r="N1271" s="39" t="e">
        <f>IF($E1271="",IF(INDEX(Mal!L$9:L$431,COUNTIF($E$108:$F1270,"")-COUNT($H$108:$H1270)+1,0)=N1270,"",INDEX(Mal!L$9:L$431,COUNTIF($E$108:$F1270,"")-COUNT($H$108:$H1270)+1,0)),"")</f>
        <v>#N/A</v>
      </c>
      <c r="O1271" s="39" t="e">
        <f>IF($E1271="",IF(INDEX(Mal!M$9:M$431,COUNTIF($E$108:$F1270,"")-COUNT($H$108:$H1270)+1,0)=O1270,"",INDEX(Mal!M$9:M$431,COUNTIF($E$108:$F1270,"")-COUNT($H$108:$H1270)+1,0)),"")</f>
        <v>#N/A</v>
      </c>
      <c r="P1271" s="39" t="e">
        <f>IF($E1271="",IF(INDEX(Mal!N$9:N$431,COUNTIF($E$108:$F1270,"")-COUNT($H$108:$H1270)+1,0)=P1270,"",INDEX(Mal!N$9:N$431,COUNTIF($E$108:$F1270,"")-COUNT($H$108:$H1270)+1,0)),"")</f>
        <v>#N/A</v>
      </c>
      <c r="Q1271" s="39" t="e">
        <f>IF($E1271="",IF(INDEX(Mal!O$9:O$431,COUNTIF($E$108:$F1270,"")-COUNT($H$108:$H1270)+1,0)=Q1270,"",INDEX(Mal!O$9:O$431,COUNTIF($E$108:$F1270,"")-COUNT($H$108:$H1270)+1,0)),"")</f>
        <v>#N/A</v>
      </c>
      <c r="R1271" s="39" t="e">
        <f>IF($E1271="",IF(INDEX(Mal!P$9:P$431,COUNTIF($E$108:$F1270,"")-COUNT($H$108:$H1270)+1,0)=R1270,"",INDEX(Mal!P$9:P$431,COUNTIF($E$108:$F1270,"")-COUNT($H$108:$H1270)+1,0)),"")</f>
        <v>#N/A</v>
      </c>
      <c r="S1271" s="39" t="e">
        <f>IF($E1271="",IF(INDEX(Mal!Q$9:Q$431,COUNTIF($E$108:$F1270,"")-COUNT($H$108:$H1270)+1,0)=S1270,"",INDEX(Mal!Q$9:Q$431,COUNTIF($E$108:$F1270,"")-COUNT($H$108:$H1270)+1,0)),"")</f>
        <v>#N/A</v>
      </c>
      <c r="T1271" s="39" t="e">
        <f>IF($E1271="",IF(INDEX(Mal!R$9:R$431,COUNTIF($E$108:$F1270,"")-COUNT($H$108:$H1270)+1,0)=T1270,"",INDEX(Mal!R$9:R$431,COUNTIF($E$108:$F1270,"")-COUNT($H$108:$H1270)+1,0)),"")</f>
        <v>#N/A</v>
      </c>
      <c r="U1271" s="39" t="e">
        <f>IF($E1271="",IF(INDEX(Mal!S$9:S$431,COUNTIF($E$108:$F1270,"")-COUNT($H$108:$H1270)+1,0)=U1270,"",INDEX(Mal!S$9:S$431,COUNTIF($E$108:$F1270,"")-COUNT($H$108:$H1270)+1,0)),"")</f>
        <v>#N/A</v>
      </c>
      <c r="V1271" s="39" t="e">
        <f t="shared" si="72"/>
        <v>#N/A</v>
      </c>
      <c r="W1271" s="39" t="e">
        <f>IF(IF(AND(E1271="",F1271=""),INDEX(Mal!I$9:I$431,(COUNT($H$108:$H1271)-COUNTIF($V$108:$V1271,"")),0),"")="","",IF(AND(E1271="",F1271=""),INDEX(Mal!I$9:I$431,(COUNT($H$108:$H1271)-COUNTIF($V$108:$V1271,"")),0),""))</f>
        <v>#N/A</v>
      </c>
      <c r="X1271" s="39" t="e">
        <f>IF($E1271="",IF(INDEX(Mal!J$9:J$431,COUNTIF($E$108:$F1270,"")-COUNT($H$108:$H1270)+1,0)=X1270,"",INDEX(Mal!J$9:J$431,COUNTIF($E$108:$F1270,"")-COUNT($H$108:$H1270)+1,0)),"")</f>
        <v>#N/A</v>
      </c>
      <c r="Y1271" s="39" t="e">
        <f>IF(AND(Y1270="",$H1271=$H1270),"",IF(VLOOKUP($H1271,Mal!$A$9:$T$431,20,0)='Sales Orders'!Y1270,"",VLOOKUP($H1271,Mal!$A$9:$T$431,20,0)))</f>
        <v>#N/A</v>
      </c>
      <c r="Z1271" s="39" t="e">
        <f t="shared" si="73"/>
        <v>#N/A</v>
      </c>
    </row>
    <row r="1272" spans="1:26">
      <c r="A1272" t="str">
        <f>IFERROR(IF(VLOOKUP(H1272,Mal!$A$9:$A$431,1,0),"","END"),"END")</f>
        <v>END</v>
      </c>
      <c r="B1272" s="39" t="e">
        <f>IF($E1272="",IF(INDEX(Mal!$D$9:$D$431,COUNTIF($E$108:$F1271,"")-COUNT($H$108:$H1271)+1,0)=B1271,"",INDEX(Mal!$D$9:$D$431,COUNTIF($E$108:$F1271,"")-COUNT($H$108:$H1271)+1,0)),"")</f>
        <v>#N/A</v>
      </c>
      <c r="C1272" s="39" t="e">
        <f t="shared" si="74"/>
        <v>#N/A</v>
      </c>
      <c r="D1272" s="39" t="e">
        <f>IF($E1272="",IF(INDEX(Mal!$F$9:$F$431,COUNTIF($E$108:$F1271,"")-COUNT($H$108:$H1271)+1,0)=D1271,"",INDEX(Mal!$F$9:$F$431,COUNTIF($E$108:$F1271,"")-COUNT($H$108:$H1271)+1,0)),"")</f>
        <v>#N/A</v>
      </c>
      <c r="E1272" s="39" t="e">
        <f>IF(AND(E1271="",$H1272=$H1271),"",IF(VLOOKUP(H1272,Mal!$A$9:$B$431,2,0)='Sales Orders'!E1271,"",VLOOKUP($H1272,Mal!$A$9:$B$431,2,0)))</f>
        <v>#N/A</v>
      </c>
      <c r="F1272" s="39" t="e">
        <f>IF($E1272="",IF(INDEX(Mal!$C$9:$C$431,COUNTIF($E$108:$F1271,"")-COUNT($H$108:$H1271)+1,0)=F1271,"",INDEX(Mal!$C$9:$C$431,COUNTIF($E$108:$F1271,"")-COUNT($H$108:$H1271)+1,0)),"")</f>
        <v>#N/A</v>
      </c>
      <c r="G1272" s="39" t="e">
        <f t="shared" si="75"/>
        <v>#N/A</v>
      </c>
      <c r="H1272" s="39">
        <f>IF(COUNTIF(Mal!$A$9:$A$431,'Sales Orders'!H1271)+COUNTIFS(Mal!$A$9:$A$431,H1271,Mal!$B$9:$B$431,"&lt;&gt;")+COUNTIFS(Mal!$A$9:$A$431,H1271,Mal!$C$9:$C$431,"&lt;&gt;")=COUNTIF('Sales Orders'!$H$108:H1271,'Sales Orders'!H1271),'Sales Orders'!H1271+1,'Sales Orders'!H1271)</f>
        <v>2</v>
      </c>
      <c r="I1272" s="39" t="e">
        <f>IF(E1272="","",IF(Mal!$C$5="","",Mal!$C$5))</f>
        <v>#N/A</v>
      </c>
      <c r="J1272" s="39" t="e">
        <f>IF(AND(J1271="",$H1272=$H1271),"",IF(VLOOKUP($H1272,Mal!$A$9:$H$431,7,0)='Sales Orders'!J1271,"",VLOOKUP($H1272,Mal!$A$9:$H$431,7,0)))</f>
        <v>#N/A</v>
      </c>
      <c r="K1272" s="39" t="e">
        <f>IF(AND(K1271="",$H1272=$H1271),"",IF(VLOOKUP($H1272,Mal!$A$9:$H$431,8,0)='Sales Orders'!K1271,"",VLOOKUP($H1272,Mal!$A$9:$H$431,8,0)))</f>
        <v>#N/A</v>
      </c>
      <c r="L1272" s="39" t="e">
        <f>IF(E1272="","",IF(Mal!$C$6="","",Mal!$C$6))</f>
        <v>#N/A</v>
      </c>
      <c r="M1272" s="39" t="e">
        <f>IF($E1272="",IF(INDEX(Mal!K$9:K$431,COUNTIF($E$108:$F1271,"")-COUNT($H$108:$H1271)+1,0)=M1271,"",INDEX(Mal!K$9:K$431,COUNTIF($E$108:$F1271,"")-COUNT($H$108:$H1271)+1,0)),"")</f>
        <v>#N/A</v>
      </c>
      <c r="N1272" s="39" t="e">
        <f>IF($E1272="",IF(INDEX(Mal!L$9:L$431,COUNTIF($E$108:$F1271,"")-COUNT($H$108:$H1271)+1,0)=N1271,"",INDEX(Mal!L$9:L$431,COUNTIF($E$108:$F1271,"")-COUNT($H$108:$H1271)+1,0)),"")</f>
        <v>#N/A</v>
      </c>
      <c r="O1272" s="39" t="e">
        <f>IF($E1272="",IF(INDEX(Mal!M$9:M$431,COUNTIF($E$108:$F1271,"")-COUNT($H$108:$H1271)+1,0)=O1271,"",INDEX(Mal!M$9:M$431,COUNTIF($E$108:$F1271,"")-COUNT($H$108:$H1271)+1,0)),"")</f>
        <v>#N/A</v>
      </c>
      <c r="P1272" s="39" t="e">
        <f>IF($E1272="",IF(INDEX(Mal!N$9:N$431,COUNTIF($E$108:$F1271,"")-COUNT($H$108:$H1271)+1,0)=P1271,"",INDEX(Mal!N$9:N$431,COUNTIF($E$108:$F1271,"")-COUNT($H$108:$H1271)+1,0)),"")</f>
        <v>#N/A</v>
      </c>
      <c r="Q1272" s="39" t="e">
        <f>IF($E1272="",IF(INDEX(Mal!O$9:O$431,COUNTIF($E$108:$F1271,"")-COUNT($H$108:$H1271)+1,0)=Q1271,"",INDEX(Mal!O$9:O$431,COUNTIF($E$108:$F1271,"")-COUNT($H$108:$H1271)+1,0)),"")</f>
        <v>#N/A</v>
      </c>
      <c r="R1272" s="39" t="e">
        <f>IF($E1272="",IF(INDEX(Mal!P$9:P$431,COUNTIF($E$108:$F1271,"")-COUNT($H$108:$H1271)+1,0)=R1271,"",INDEX(Mal!P$9:P$431,COUNTIF($E$108:$F1271,"")-COUNT($H$108:$H1271)+1,0)),"")</f>
        <v>#N/A</v>
      </c>
      <c r="S1272" s="39" t="e">
        <f>IF($E1272="",IF(INDEX(Mal!Q$9:Q$431,COUNTIF($E$108:$F1271,"")-COUNT($H$108:$H1271)+1,0)=S1271,"",INDEX(Mal!Q$9:Q$431,COUNTIF($E$108:$F1271,"")-COUNT($H$108:$H1271)+1,0)),"")</f>
        <v>#N/A</v>
      </c>
      <c r="T1272" s="39" t="e">
        <f>IF($E1272="",IF(INDEX(Mal!R$9:R$431,COUNTIF($E$108:$F1271,"")-COUNT($H$108:$H1271)+1,0)=T1271,"",INDEX(Mal!R$9:R$431,COUNTIF($E$108:$F1271,"")-COUNT($H$108:$H1271)+1,0)),"")</f>
        <v>#N/A</v>
      </c>
      <c r="U1272" s="39" t="e">
        <f>IF($E1272="",IF(INDEX(Mal!S$9:S$431,COUNTIF($E$108:$F1271,"")-COUNT($H$108:$H1271)+1,0)=U1271,"",INDEX(Mal!S$9:S$431,COUNTIF($E$108:$F1271,"")-COUNT($H$108:$H1271)+1,0)),"")</f>
        <v>#N/A</v>
      </c>
      <c r="V1272" s="39" t="e">
        <f t="shared" si="72"/>
        <v>#N/A</v>
      </c>
      <c r="W1272" s="39" t="e">
        <f>IF(IF(AND(E1272="",F1272=""),INDEX(Mal!I$9:I$431,(COUNT($H$108:$H1272)-COUNTIF($V$108:$V1272,"")),0),"")="","",IF(AND(E1272="",F1272=""),INDEX(Mal!I$9:I$431,(COUNT($H$108:$H1272)-COUNTIF($V$108:$V1272,"")),0),""))</f>
        <v>#N/A</v>
      </c>
      <c r="X1272" s="39" t="e">
        <f>IF($E1272="",IF(INDEX(Mal!J$9:J$431,COUNTIF($E$108:$F1271,"")-COUNT($H$108:$H1271)+1,0)=X1271,"",INDEX(Mal!J$9:J$431,COUNTIF($E$108:$F1271,"")-COUNT($H$108:$H1271)+1,0)),"")</f>
        <v>#N/A</v>
      </c>
      <c r="Y1272" s="39" t="e">
        <f>IF(AND(Y1271="",$H1272=$H1271),"",IF(VLOOKUP($H1272,Mal!$A$9:$T$431,20,0)='Sales Orders'!Y1271,"",VLOOKUP($H1272,Mal!$A$9:$T$431,20,0)))</f>
        <v>#N/A</v>
      </c>
      <c r="Z1272" s="39" t="e">
        <f t="shared" si="73"/>
        <v>#N/A</v>
      </c>
    </row>
    <row r="1273" spans="1:26">
      <c r="A1273" t="str">
        <f>IFERROR(IF(VLOOKUP(H1273,Mal!$A$9:$A$431,1,0),"","END"),"END")</f>
        <v>END</v>
      </c>
      <c r="B1273" s="39" t="e">
        <f>IF($E1273="",IF(INDEX(Mal!$D$9:$D$431,COUNTIF($E$108:$F1272,"")-COUNT($H$108:$H1272)+1,0)=B1272,"",INDEX(Mal!$D$9:$D$431,COUNTIF($E$108:$F1272,"")-COUNT($H$108:$H1272)+1,0)),"")</f>
        <v>#N/A</v>
      </c>
      <c r="C1273" s="39" t="e">
        <f t="shared" si="74"/>
        <v>#N/A</v>
      </c>
      <c r="D1273" s="39" t="e">
        <f>IF($E1273="",IF(INDEX(Mal!$F$9:$F$431,COUNTIF($E$108:$F1272,"")-COUNT($H$108:$H1272)+1,0)=D1272,"",INDEX(Mal!$F$9:$F$431,COUNTIF($E$108:$F1272,"")-COUNT($H$108:$H1272)+1,0)),"")</f>
        <v>#N/A</v>
      </c>
      <c r="E1273" s="39" t="e">
        <f>IF(AND(E1272="",$H1273=$H1272),"",IF(VLOOKUP(H1273,Mal!$A$9:$B$431,2,0)='Sales Orders'!E1272,"",VLOOKUP($H1273,Mal!$A$9:$B$431,2,0)))</f>
        <v>#N/A</v>
      </c>
      <c r="F1273" s="39" t="e">
        <f>IF($E1273="",IF(INDEX(Mal!$C$9:$C$431,COUNTIF($E$108:$F1272,"")-COUNT($H$108:$H1272)+1,0)=F1272,"",INDEX(Mal!$C$9:$C$431,COUNTIF($E$108:$F1272,"")-COUNT($H$108:$H1272)+1,0)),"")</f>
        <v>#N/A</v>
      </c>
      <c r="G1273" s="39" t="e">
        <f t="shared" si="75"/>
        <v>#N/A</v>
      </c>
      <c r="H1273" s="39">
        <f>IF(COUNTIF(Mal!$A$9:$A$431,'Sales Orders'!H1272)+COUNTIFS(Mal!$A$9:$A$431,H1272,Mal!$B$9:$B$431,"&lt;&gt;")+COUNTIFS(Mal!$A$9:$A$431,H1272,Mal!$C$9:$C$431,"&lt;&gt;")=COUNTIF('Sales Orders'!$H$108:H1272,'Sales Orders'!H1272),'Sales Orders'!H1272+1,'Sales Orders'!H1272)</f>
        <v>2</v>
      </c>
      <c r="I1273" s="39" t="e">
        <f>IF(E1273="","",IF(Mal!$C$5="","",Mal!$C$5))</f>
        <v>#N/A</v>
      </c>
      <c r="J1273" s="39" t="e">
        <f>IF(AND(J1272="",$H1273=$H1272),"",IF(VLOOKUP($H1273,Mal!$A$9:$H$431,7,0)='Sales Orders'!J1272,"",VLOOKUP($H1273,Mal!$A$9:$H$431,7,0)))</f>
        <v>#N/A</v>
      </c>
      <c r="K1273" s="39" t="e">
        <f>IF(AND(K1272="",$H1273=$H1272),"",IF(VLOOKUP($H1273,Mal!$A$9:$H$431,8,0)='Sales Orders'!K1272,"",VLOOKUP($H1273,Mal!$A$9:$H$431,8,0)))</f>
        <v>#N/A</v>
      </c>
      <c r="L1273" s="39" t="e">
        <f>IF(E1273="","",IF(Mal!$C$6="","",Mal!$C$6))</f>
        <v>#N/A</v>
      </c>
      <c r="M1273" s="39" t="e">
        <f>IF($E1273="",IF(INDEX(Mal!K$9:K$431,COUNTIF($E$108:$F1272,"")-COUNT($H$108:$H1272)+1,0)=M1272,"",INDEX(Mal!K$9:K$431,COUNTIF($E$108:$F1272,"")-COUNT($H$108:$H1272)+1,0)),"")</f>
        <v>#N/A</v>
      </c>
      <c r="N1273" s="39" t="e">
        <f>IF($E1273="",IF(INDEX(Mal!L$9:L$431,COUNTIF($E$108:$F1272,"")-COUNT($H$108:$H1272)+1,0)=N1272,"",INDEX(Mal!L$9:L$431,COUNTIF($E$108:$F1272,"")-COUNT($H$108:$H1272)+1,0)),"")</f>
        <v>#N/A</v>
      </c>
      <c r="O1273" s="39" t="e">
        <f>IF($E1273="",IF(INDEX(Mal!M$9:M$431,COUNTIF($E$108:$F1272,"")-COUNT($H$108:$H1272)+1,0)=O1272,"",INDEX(Mal!M$9:M$431,COUNTIF($E$108:$F1272,"")-COUNT($H$108:$H1272)+1,0)),"")</f>
        <v>#N/A</v>
      </c>
      <c r="P1273" s="39" t="e">
        <f>IF($E1273="",IF(INDEX(Mal!N$9:N$431,COUNTIF($E$108:$F1272,"")-COUNT($H$108:$H1272)+1,0)=P1272,"",INDEX(Mal!N$9:N$431,COUNTIF($E$108:$F1272,"")-COUNT($H$108:$H1272)+1,0)),"")</f>
        <v>#N/A</v>
      </c>
      <c r="Q1273" s="39" t="e">
        <f>IF($E1273="",IF(INDEX(Mal!O$9:O$431,COUNTIF($E$108:$F1272,"")-COUNT($H$108:$H1272)+1,0)=Q1272,"",INDEX(Mal!O$9:O$431,COUNTIF($E$108:$F1272,"")-COUNT($H$108:$H1272)+1,0)),"")</f>
        <v>#N/A</v>
      </c>
      <c r="R1273" s="39" t="e">
        <f>IF($E1273="",IF(INDEX(Mal!P$9:P$431,COUNTIF($E$108:$F1272,"")-COUNT($H$108:$H1272)+1,0)=R1272,"",INDEX(Mal!P$9:P$431,COUNTIF($E$108:$F1272,"")-COUNT($H$108:$H1272)+1,0)),"")</f>
        <v>#N/A</v>
      </c>
      <c r="S1273" s="39" t="e">
        <f>IF($E1273="",IF(INDEX(Mal!Q$9:Q$431,COUNTIF($E$108:$F1272,"")-COUNT($H$108:$H1272)+1,0)=S1272,"",INDEX(Mal!Q$9:Q$431,COUNTIF($E$108:$F1272,"")-COUNT($H$108:$H1272)+1,0)),"")</f>
        <v>#N/A</v>
      </c>
      <c r="T1273" s="39" t="e">
        <f>IF($E1273="",IF(INDEX(Mal!R$9:R$431,COUNTIF($E$108:$F1272,"")-COUNT($H$108:$H1272)+1,0)=T1272,"",INDEX(Mal!R$9:R$431,COUNTIF($E$108:$F1272,"")-COUNT($H$108:$H1272)+1,0)),"")</f>
        <v>#N/A</v>
      </c>
      <c r="U1273" s="39" t="e">
        <f>IF($E1273="",IF(INDEX(Mal!S$9:S$431,COUNTIF($E$108:$F1272,"")-COUNT($H$108:$H1272)+1,0)=U1272,"",INDEX(Mal!S$9:S$431,COUNTIF($E$108:$F1272,"")-COUNT($H$108:$H1272)+1,0)),"")</f>
        <v>#N/A</v>
      </c>
      <c r="V1273" s="39" t="e">
        <f t="shared" si="72"/>
        <v>#N/A</v>
      </c>
      <c r="W1273" s="39" t="e">
        <f>IF(IF(AND(E1273="",F1273=""),INDEX(Mal!I$9:I$431,(COUNT($H$108:$H1273)-COUNTIF($V$108:$V1273,"")),0),"")="","",IF(AND(E1273="",F1273=""),INDEX(Mal!I$9:I$431,(COUNT($H$108:$H1273)-COUNTIF($V$108:$V1273,"")),0),""))</f>
        <v>#N/A</v>
      </c>
      <c r="X1273" s="39" t="e">
        <f>IF($E1273="",IF(INDEX(Mal!J$9:J$431,COUNTIF($E$108:$F1272,"")-COUNT($H$108:$H1272)+1,0)=X1272,"",INDEX(Mal!J$9:J$431,COUNTIF($E$108:$F1272,"")-COUNT($H$108:$H1272)+1,0)),"")</f>
        <v>#N/A</v>
      </c>
      <c r="Y1273" s="39" t="e">
        <f>IF(AND(Y1272="",$H1273=$H1272),"",IF(VLOOKUP($H1273,Mal!$A$9:$T$431,20,0)='Sales Orders'!Y1272,"",VLOOKUP($H1273,Mal!$A$9:$T$431,20,0)))</f>
        <v>#N/A</v>
      </c>
      <c r="Z1273" s="39" t="e">
        <f t="shared" si="73"/>
        <v>#N/A</v>
      </c>
    </row>
    <row r="1274" spans="1:26">
      <c r="A1274" t="str">
        <f>IFERROR(IF(VLOOKUP(H1274,Mal!$A$9:$A$431,1,0),"","END"),"END")</f>
        <v>END</v>
      </c>
      <c r="B1274" s="39" t="e">
        <f>IF($E1274="",IF(INDEX(Mal!$D$9:$D$431,COUNTIF($E$108:$F1273,"")-COUNT($H$108:$H1273)+1,0)=B1273,"",INDEX(Mal!$D$9:$D$431,COUNTIF($E$108:$F1273,"")-COUNT($H$108:$H1273)+1,0)),"")</f>
        <v>#N/A</v>
      </c>
      <c r="C1274" s="39" t="e">
        <f t="shared" si="74"/>
        <v>#N/A</v>
      </c>
      <c r="D1274" s="39" t="e">
        <f>IF($E1274="",IF(INDEX(Mal!$F$9:$F$431,COUNTIF($E$108:$F1273,"")-COUNT($H$108:$H1273)+1,0)=D1273,"",INDEX(Mal!$F$9:$F$431,COUNTIF($E$108:$F1273,"")-COUNT($H$108:$H1273)+1,0)),"")</f>
        <v>#N/A</v>
      </c>
      <c r="E1274" s="39" t="e">
        <f>IF(AND(E1273="",$H1274=$H1273),"",IF(VLOOKUP(H1274,Mal!$A$9:$B$431,2,0)='Sales Orders'!E1273,"",VLOOKUP($H1274,Mal!$A$9:$B$431,2,0)))</f>
        <v>#N/A</v>
      </c>
      <c r="F1274" s="39" t="e">
        <f>IF($E1274="",IF(INDEX(Mal!$C$9:$C$431,COUNTIF($E$108:$F1273,"")-COUNT($H$108:$H1273)+1,0)=F1273,"",INDEX(Mal!$C$9:$C$431,COUNTIF($E$108:$F1273,"")-COUNT($H$108:$H1273)+1,0)),"")</f>
        <v>#N/A</v>
      </c>
      <c r="G1274" s="39" t="e">
        <f t="shared" si="75"/>
        <v>#N/A</v>
      </c>
      <c r="H1274" s="39">
        <f>IF(COUNTIF(Mal!$A$9:$A$431,'Sales Orders'!H1273)+COUNTIFS(Mal!$A$9:$A$431,H1273,Mal!$B$9:$B$431,"&lt;&gt;")+COUNTIFS(Mal!$A$9:$A$431,H1273,Mal!$C$9:$C$431,"&lt;&gt;")=COUNTIF('Sales Orders'!$H$108:H1273,'Sales Orders'!H1273),'Sales Orders'!H1273+1,'Sales Orders'!H1273)</f>
        <v>2</v>
      </c>
      <c r="I1274" s="39" t="e">
        <f>IF(E1274="","",IF(Mal!$C$5="","",Mal!$C$5))</f>
        <v>#N/A</v>
      </c>
      <c r="J1274" s="39" t="e">
        <f>IF(AND(J1273="",$H1274=$H1273),"",IF(VLOOKUP($H1274,Mal!$A$9:$H$431,7,0)='Sales Orders'!J1273,"",VLOOKUP($H1274,Mal!$A$9:$H$431,7,0)))</f>
        <v>#N/A</v>
      </c>
      <c r="K1274" s="39" t="e">
        <f>IF(AND(K1273="",$H1274=$H1273),"",IF(VLOOKUP($H1274,Mal!$A$9:$H$431,8,0)='Sales Orders'!K1273,"",VLOOKUP($H1274,Mal!$A$9:$H$431,8,0)))</f>
        <v>#N/A</v>
      </c>
      <c r="L1274" s="39" t="e">
        <f>IF(E1274="","",IF(Mal!$C$6="","",Mal!$C$6))</f>
        <v>#N/A</v>
      </c>
      <c r="M1274" s="39" t="e">
        <f>IF($E1274="",IF(INDEX(Mal!K$9:K$431,COUNTIF($E$108:$F1273,"")-COUNT($H$108:$H1273)+1,0)=M1273,"",INDEX(Mal!K$9:K$431,COUNTIF($E$108:$F1273,"")-COUNT($H$108:$H1273)+1,0)),"")</f>
        <v>#N/A</v>
      </c>
      <c r="N1274" s="39" t="e">
        <f>IF($E1274="",IF(INDEX(Mal!L$9:L$431,COUNTIF($E$108:$F1273,"")-COUNT($H$108:$H1273)+1,0)=N1273,"",INDEX(Mal!L$9:L$431,COUNTIF($E$108:$F1273,"")-COUNT($H$108:$H1273)+1,0)),"")</f>
        <v>#N/A</v>
      </c>
      <c r="O1274" s="39" t="e">
        <f>IF($E1274="",IF(INDEX(Mal!M$9:M$431,COUNTIF($E$108:$F1273,"")-COUNT($H$108:$H1273)+1,0)=O1273,"",INDEX(Mal!M$9:M$431,COUNTIF($E$108:$F1273,"")-COUNT($H$108:$H1273)+1,0)),"")</f>
        <v>#N/A</v>
      </c>
      <c r="P1274" s="39" t="e">
        <f>IF($E1274="",IF(INDEX(Mal!N$9:N$431,COUNTIF($E$108:$F1273,"")-COUNT($H$108:$H1273)+1,0)=P1273,"",INDEX(Mal!N$9:N$431,COUNTIF($E$108:$F1273,"")-COUNT($H$108:$H1273)+1,0)),"")</f>
        <v>#N/A</v>
      </c>
      <c r="Q1274" s="39" t="e">
        <f>IF($E1274="",IF(INDEX(Mal!O$9:O$431,COUNTIF($E$108:$F1273,"")-COUNT($H$108:$H1273)+1,0)=Q1273,"",INDEX(Mal!O$9:O$431,COUNTIF($E$108:$F1273,"")-COUNT($H$108:$H1273)+1,0)),"")</f>
        <v>#N/A</v>
      </c>
      <c r="R1274" s="39" t="e">
        <f>IF($E1274="",IF(INDEX(Mal!P$9:P$431,COUNTIF($E$108:$F1273,"")-COUNT($H$108:$H1273)+1,0)=R1273,"",INDEX(Mal!P$9:P$431,COUNTIF($E$108:$F1273,"")-COUNT($H$108:$H1273)+1,0)),"")</f>
        <v>#N/A</v>
      </c>
      <c r="S1274" s="39" t="e">
        <f>IF($E1274="",IF(INDEX(Mal!Q$9:Q$431,COUNTIF($E$108:$F1273,"")-COUNT($H$108:$H1273)+1,0)=S1273,"",INDEX(Mal!Q$9:Q$431,COUNTIF($E$108:$F1273,"")-COUNT($H$108:$H1273)+1,0)),"")</f>
        <v>#N/A</v>
      </c>
      <c r="T1274" s="39" t="e">
        <f>IF($E1274="",IF(INDEX(Mal!R$9:R$431,COUNTIF($E$108:$F1273,"")-COUNT($H$108:$H1273)+1,0)=T1273,"",INDEX(Mal!R$9:R$431,COUNTIF($E$108:$F1273,"")-COUNT($H$108:$H1273)+1,0)),"")</f>
        <v>#N/A</v>
      </c>
      <c r="U1274" s="39" t="e">
        <f>IF($E1274="",IF(INDEX(Mal!S$9:S$431,COUNTIF($E$108:$F1273,"")-COUNT($H$108:$H1273)+1,0)=U1273,"",INDEX(Mal!S$9:S$431,COUNTIF($E$108:$F1273,"")-COUNT($H$108:$H1273)+1,0)),"")</f>
        <v>#N/A</v>
      </c>
      <c r="V1274" s="39" t="e">
        <f t="shared" si="72"/>
        <v>#N/A</v>
      </c>
      <c r="W1274" s="39" t="e">
        <f>IF(IF(AND(E1274="",F1274=""),INDEX(Mal!I$9:I$431,(COUNT($H$108:$H1274)-COUNTIF($V$108:$V1274,"")),0),"")="","",IF(AND(E1274="",F1274=""),INDEX(Mal!I$9:I$431,(COUNT($H$108:$H1274)-COUNTIF($V$108:$V1274,"")),0),""))</f>
        <v>#N/A</v>
      </c>
      <c r="X1274" s="39" t="e">
        <f>IF($E1274="",IF(INDEX(Mal!J$9:J$431,COUNTIF($E$108:$F1273,"")-COUNT($H$108:$H1273)+1,0)=X1273,"",INDEX(Mal!J$9:J$431,COUNTIF($E$108:$F1273,"")-COUNT($H$108:$H1273)+1,0)),"")</f>
        <v>#N/A</v>
      </c>
      <c r="Y1274" s="39" t="e">
        <f>IF(AND(Y1273="",$H1274=$H1273),"",IF(VLOOKUP($H1274,Mal!$A$9:$T$431,20,0)='Sales Orders'!Y1273,"",VLOOKUP($H1274,Mal!$A$9:$T$431,20,0)))</f>
        <v>#N/A</v>
      </c>
      <c r="Z1274" s="39" t="e">
        <f t="shared" si="73"/>
        <v>#N/A</v>
      </c>
    </row>
    <row r="1275" spans="1:26">
      <c r="A1275" t="str">
        <f>IFERROR(IF(VLOOKUP(H1275,Mal!$A$9:$A$431,1,0),"","END"),"END")</f>
        <v>END</v>
      </c>
      <c r="B1275" s="39" t="e">
        <f>IF($E1275="",IF(INDEX(Mal!$D$9:$D$431,COUNTIF($E$108:$F1274,"")-COUNT($H$108:$H1274)+1,0)=B1274,"",INDEX(Mal!$D$9:$D$431,COUNTIF($E$108:$F1274,"")-COUNT($H$108:$H1274)+1,0)),"")</f>
        <v>#N/A</v>
      </c>
      <c r="C1275" s="39" t="e">
        <f t="shared" si="74"/>
        <v>#N/A</v>
      </c>
      <c r="D1275" s="39" t="e">
        <f>IF($E1275="",IF(INDEX(Mal!$F$9:$F$431,COUNTIF($E$108:$F1274,"")-COUNT($H$108:$H1274)+1,0)=D1274,"",INDEX(Mal!$F$9:$F$431,COUNTIF($E$108:$F1274,"")-COUNT($H$108:$H1274)+1,0)),"")</f>
        <v>#N/A</v>
      </c>
      <c r="E1275" s="39" t="e">
        <f>IF(AND(E1274="",$H1275=$H1274),"",IF(VLOOKUP(H1275,Mal!$A$9:$B$431,2,0)='Sales Orders'!E1274,"",VLOOKUP($H1275,Mal!$A$9:$B$431,2,0)))</f>
        <v>#N/A</v>
      </c>
      <c r="F1275" s="39" t="e">
        <f>IF($E1275="",IF(INDEX(Mal!$C$9:$C$431,COUNTIF($E$108:$F1274,"")-COUNT($H$108:$H1274)+1,0)=F1274,"",INDEX(Mal!$C$9:$C$431,COUNTIF($E$108:$F1274,"")-COUNT($H$108:$H1274)+1,0)),"")</f>
        <v>#N/A</v>
      </c>
      <c r="G1275" s="39" t="e">
        <f t="shared" si="75"/>
        <v>#N/A</v>
      </c>
      <c r="H1275" s="39">
        <f>IF(COUNTIF(Mal!$A$9:$A$431,'Sales Orders'!H1274)+COUNTIFS(Mal!$A$9:$A$431,H1274,Mal!$B$9:$B$431,"&lt;&gt;")+COUNTIFS(Mal!$A$9:$A$431,H1274,Mal!$C$9:$C$431,"&lt;&gt;")=COUNTIF('Sales Orders'!$H$108:H1274,'Sales Orders'!H1274),'Sales Orders'!H1274+1,'Sales Orders'!H1274)</f>
        <v>2</v>
      </c>
      <c r="I1275" s="39" t="e">
        <f>IF(E1275="","",IF(Mal!$C$5="","",Mal!$C$5))</f>
        <v>#N/A</v>
      </c>
      <c r="J1275" s="39" t="e">
        <f>IF(AND(J1274="",$H1275=$H1274),"",IF(VLOOKUP($H1275,Mal!$A$9:$H$431,7,0)='Sales Orders'!J1274,"",VLOOKUP($H1275,Mal!$A$9:$H$431,7,0)))</f>
        <v>#N/A</v>
      </c>
      <c r="K1275" s="39" t="e">
        <f>IF(AND(K1274="",$H1275=$H1274),"",IF(VLOOKUP($H1275,Mal!$A$9:$H$431,8,0)='Sales Orders'!K1274,"",VLOOKUP($H1275,Mal!$A$9:$H$431,8,0)))</f>
        <v>#N/A</v>
      </c>
      <c r="L1275" s="39" t="e">
        <f>IF(E1275="","",IF(Mal!$C$6="","",Mal!$C$6))</f>
        <v>#N/A</v>
      </c>
      <c r="M1275" s="39" t="e">
        <f>IF($E1275="",IF(INDEX(Mal!K$9:K$431,COUNTIF($E$108:$F1274,"")-COUNT($H$108:$H1274)+1,0)=M1274,"",INDEX(Mal!K$9:K$431,COUNTIF($E$108:$F1274,"")-COUNT($H$108:$H1274)+1,0)),"")</f>
        <v>#N/A</v>
      </c>
      <c r="N1275" s="39" t="e">
        <f>IF($E1275="",IF(INDEX(Mal!L$9:L$431,COUNTIF($E$108:$F1274,"")-COUNT($H$108:$H1274)+1,0)=N1274,"",INDEX(Mal!L$9:L$431,COUNTIF($E$108:$F1274,"")-COUNT($H$108:$H1274)+1,0)),"")</f>
        <v>#N/A</v>
      </c>
      <c r="O1275" s="39" t="e">
        <f>IF($E1275="",IF(INDEX(Mal!M$9:M$431,COUNTIF($E$108:$F1274,"")-COUNT($H$108:$H1274)+1,0)=O1274,"",INDEX(Mal!M$9:M$431,COUNTIF($E$108:$F1274,"")-COUNT($H$108:$H1274)+1,0)),"")</f>
        <v>#N/A</v>
      </c>
      <c r="P1275" s="39" t="e">
        <f>IF($E1275="",IF(INDEX(Mal!N$9:N$431,COUNTIF($E$108:$F1274,"")-COUNT($H$108:$H1274)+1,0)=P1274,"",INDEX(Mal!N$9:N$431,COUNTIF($E$108:$F1274,"")-COUNT($H$108:$H1274)+1,0)),"")</f>
        <v>#N/A</v>
      </c>
      <c r="Q1275" s="39" t="e">
        <f>IF($E1275="",IF(INDEX(Mal!O$9:O$431,COUNTIF($E$108:$F1274,"")-COUNT($H$108:$H1274)+1,0)=Q1274,"",INDEX(Mal!O$9:O$431,COUNTIF($E$108:$F1274,"")-COUNT($H$108:$H1274)+1,0)),"")</f>
        <v>#N/A</v>
      </c>
      <c r="R1275" s="39" t="e">
        <f>IF($E1275="",IF(INDEX(Mal!P$9:P$431,COUNTIF($E$108:$F1274,"")-COUNT($H$108:$H1274)+1,0)=R1274,"",INDEX(Mal!P$9:P$431,COUNTIF($E$108:$F1274,"")-COUNT($H$108:$H1274)+1,0)),"")</f>
        <v>#N/A</v>
      </c>
      <c r="S1275" s="39" t="e">
        <f>IF($E1275="",IF(INDEX(Mal!Q$9:Q$431,COUNTIF($E$108:$F1274,"")-COUNT($H$108:$H1274)+1,0)=S1274,"",INDEX(Mal!Q$9:Q$431,COUNTIF($E$108:$F1274,"")-COUNT($H$108:$H1274)+1,0)),"")</f>
        <v>#N/A</v>
      </c>
      <c r="T1275" s="39" t="e">
        <f>IF($E1275="",IF(INDEX(Mal!R$9:R$431,COUNTIF($E$108:$F1274,"")-COUNT($H$108:$H1274)+1,0)=T1274,"",INDEX(Mal!R$9:R$431,COUNTIF($E$108:$F1274,"")-COUNT($H$108:$H1274)+1,0)),"")</f>
        <v>#N/A</v>
      </c>
      <c r="U1275" s="39" t="e">
        <f>IF($E1275="",IF(INDEX(Mal!S$9:S$431,COUNTIF($E$108:$F1274,"")-COUNT($H$108:$H1274)+1,0)=U1274,"",INDEX(Mal!S$9:S$431,COUNTIF($E$108:$F1274,"")-COUNT($H$108:$H1274)+1,0)),"")</f>
        <v>#N/A</v>
      </c>
      <c r="V1275" s="39" t="e">
        <f t="shared" si="72"/>
        <v>#N/A</v>
      </c>
      <c r="W1275" s="39" t="e">
        <f>IF(IF(AND(E1275="",F1275=""),INDEX(Mal!I$9:I$431,(COUNT($H$108:$H1275)-COUNTIF($V$108:$V1275,"")),0),"")="","",IF(AND(E1275="",F1275=""),INDEX(Mal!I$9:I$431,(COUNT($H$108:$H1275)-COUNTIF($V$108:$V1275,"")),0),""))</f>
        <v>#N/A</v>
      </c>
      <c r="X1275" s="39" t="e">
        <f>IF($E1275="",IF(INDEX(Mal!J$9:J$431,COUNTIF($E$108:$F1274,"")-COUNT($H$108:$H1274)+1,0)=X1274,"",INDEX(Mal!J$9:J$431,COUNTIF($E$108:$F1274,"")-COUNT($H$108:$H1274)+1,0)),"")</f>
        <v>#N/A</v>
      </c>
      <c r="Y1275" s="39" t="e">
        <f>IF(AND(Y1274="",$H1275=$H1274),"",IF(VLOOKUP($H1275,Mal!$A$9:$T$431,20,0)='Sales Orders'!Y1274,"",VLOOKUP($H1275,Mal!$A$9:$T$431,20,0)))</f>
        <v>#N/A</v>
      </c>
      <c r="Z1275" s="39" t="e">
        <f t="shared" si="73"/>
        <v>#N/A</v>
      </c>
    </row>
    <row r="1276" spans="1:26">
      <c r="A1276" t="str">
        <f>IFERROR(IF(VLOOKUP(H1276,Mal!$A$9:$A$431,1,0),"","END"),"END")</f>
        <v>END</v>
      </c>
      <c r="B1276" s="39" t="e">
        <f>IF($E1276="",IF(INDEX(Mal!$D$9:$D$431,COUNTIF($E$108:$F1275,"")-COUNT($H$108:$H1275)+1,0)=B1275,"",INDEX(Mal!$D$9:$D$431,COUNTIF($E$108:$F1275,"")-COUNT($H$108:$H1275)+1,0)),"")</f>
        <v>#N/A</v>
      </c>
      <c r="C1276" s="39" t="e">
        <f t="shared" si="74"/>
        <v>#N/A</v>
      </c>
      <c r="D1276" s="39" t="e">
        <f>IF($E1276="",IF(INDEX(Mal!$F$9:$F$431,COUNTIF($E$108:$F1275,"")-COUNT($H$108:$H1275)+1,0)=D1275,"",INDEX(Mal!$F$9:$F$431,COUNTIF($E$108:$F1275,"")-COUNT($H$108:$H1275)+1,0)),"")</f>
        <v>#N/A</v>
      </c>
      <c r="E1276" s="39" t="e">
        <f>IF(AND(E1275="",$H1276=$H1275),"",IF(VLOOKUP(H1276,Mal!$A$9:$B$431,2,0)='Sales Orders'!E1275,"",VLOOKUP($H1276,Mal!$A$9:$B$431,2,0)))</f>
        <v>#N/A</v>
      </c>
      <c r="F1276" s="39" t="e">
        <f>IF($E1276="",IF(INDEX(Mal!$C$9:$C$431,COUNTIF($E$108:$F1275,"")-COUNT($H$108:$H1275)+1,0)=F1275,"",INDEX(Mal!$C$9:$C$431,COUNTIF($E$108:$F1275,"")-COUNT($H$108:$H1275)+1,0)),"")</f>
        <v>#N/A</v>
      </c>
      <c r="G1276" s="39" t="e">
        <f t="shared" si="75"/>
        <v>#N/A</v>
      </c>
      <c r="H1276" s="39">
        <f>IF(COUNTIF(Mal!$A$9:$A$431,'Sales Orders'!H1275)+COUNTIFS(Mal!$A$9:$A$431,H1275,Mal!$B$9:$B$431,"&lt;&gt;")+COUNTIFS(Mal!$A$9:$A$431,H1275,Mal!$C$9:$C$431,"&lt;&gt;")=COUNTIF('Sales Orders'!$H$108:H1275,'Sales Orders'!H1275),'Sales Orders'!H1275+1,'Sales Orders'!H1275)</f>
        <v>2</v>
      </c>
      <c r="I1276" s="39" t="e">
        <f>IF(E1276="","",IF(Mal!$C$5="","",Mal!$C$5))</f>
        <v>#N/A</v>
      </c>
      <c r="J1276" s="39" t="e">
        <f>IF(AND(J1275="",$H1276=$H1275),"",IF(VLOOKUP($H1276,Mal!$A$9:$H$431,7,0)='Sales Orders'!J1275,"",VLOOKUP($H1276,Mal!$A$9:$H$431,7,0)))</f>
        <v>#N/A</v>
      </c>
      <c r="K1276" s="39" t="e">
        <f>IF(AND(K1275="",$H1276=$H1275),"",IF(VLOOKUP($H1276,Mal!$A$9:$H$431,8,0)='Sales Orders'!K1275,"",VLOOKUP($H1276,Mal!$A$9:$H$431,8,0)))</f>
        <v>#N/A</v>
      </c>
      <c r="L1276" s="39" t="e">
        <f>IF(E1276="","",IF(Mal!$C$6="","",Mal!$C$6))</f>
        <v>#N/A</v>
      </c>
      <c r="M1276" s="39" t="e">
        <f>IF($E1276="",IF(INDEX(Mal!K$9:K$431,COUNTIF($E$108:$F1275,"")-COUNT($H$108:$H1275)+1,0)=M1275,"",INDEX(Mal!K$9:K$431,COUNTIF($E$108:$F1275,"")-COUNT($H$108:$H1275)+1,0)),"")</f>
        <v>#N/A</v>
      </c>
      <c r="N1276" s="39" t="e">
        <f>IF($E1276="",IF(INDEX(Mal!L$9:L$431,COUNTIF($E$108:$F1275,"")-COUNT($H$108:$H1275)+1,0)=N1275,"",INDEX(Mal!L$9:L$431,COUNTIF($E$108:$F1275,"")-COUNT($H$108:$H1275)+1,0)),"")</f>
        <v>#N/A</v>
      </c>
      <c r="O1276" s="39" t="e">
        <f>IF($E1276="",IF(INDEX(Mal!M$9:M$431,COUNTIF($E$108:$F1275,"")-COUNT($H$108:$H1275)+1,0)=O1275,"",INDEX(Mal!M$9:M$431,COUNTIF($E$108:$F1275,"")-COUNT($H$108:$H1275)+1,0)),"")</f>
        <v>#N/A</v>
      </c>
      <c r="P1276" s="39" t="e">
        <f>IF($E1276="",IF(INDEX(Mal!N$9:N$431,COUNTIF($E$108:$F1275,"")-COUNT($H$108:$H1275)+1,0)=P1275,"",INDEX(Mal!N$9:N$431,COUNTIF($E$108:$F1275,"")-COUNT($H$108:$H1275)+1,0)),"")</f>
        <v>#N/A</v>
      </c>
      <c r="Q1276" s="39" t="e">
        <f>IF($E1276="",IF(INDEX(Mal!O$9:O$431,COUNTIF($E$108:$F1275,"")-COUNT($H$108:$H1275)+1,0)=Q1275,"",INDEX(Mal!O$9:O$431,COUNTIF($E$108:$F1275,"")-COUNT($H$108:$H1275)+1,0)),"")</f>
        <v>#N/A</v>
      </c>
      <c r="R1276" s="39" t="e">
        <f>IF($E1276="",IF(INDEX(Mal!P$9:P$431,COUNTIF($E$108:$F1275,"")-COUNT($H$108:$H1275)+1,0)=R1275,"",INDEX(Mal!P$9:P$431,COUNTIF($E$108:$F1275,"")-COUNT($H$108:$H1275)+1,0)),"")</f>
        <v>#N/A</v>
      </c>
      <c r="S1276" s="39" t="e">
        <f>IF($E1276="",IF(INDEX(Mal!Q$9:Q$431,COUNTIF($E$108:$F1275,"")-COUNT($H$108:$H1275)+1,0)=S1275,"",INDEX(Mal!Q$9:Q$431,COUNTIF($E$108:$F1275,"")-COUNT($H$108:$H1275)+1,0)),"")</f>
        <v>#N/A</v>
      </c>
      <c r="T1276" s="39" t="e">
        <f>IF($E1276="",IF(INDEX(Mal!R$9:R$431,COUNTIF($E$108:$F1275,"")-COUNT($H$108:$H1275)+1,0)=T1275,"",INDEX(Mal!R$9:R$431,COUNTIF($E$108:$F1275,"")-COUNT($H$108:$H1275)+1,0)),"")</f>
        <v>#N/A</v>
      </c>
      <c r="U1276" s="39" t="e">
        <f>IF($E1276="",IF(INDEX(Mal!S$9:S$431,COUNTIF($E$108:$F1275,"")-COUNT($H$108:$H1275)+1,0)=U1275,"",INDEX(Mal!S$9:S$431,COUNTIF($E$108:$F1275,"")-COUNT($H$108:$H1275)+1,0)),"")</f>
        <v>#N/A</v>
      </c>
      <c r="V1276" s="39" t="e">
        <f t="shared" si="72"/>
        <v>#N/A</v>
      </c>
      <c r="W1276" s="39" t="e">
        <f>IF(IF(AND(E1276="",F1276=""),INDEX(Mal!I$9:I$431,(COUNT($H$108:$H1276)-COUNTIF($V$108:$V1276,"")),0),"")="","",IF(AND(E1276="",F1276=""),INDEX(Mal!I$9:I$431,(COUNT($H$108:$H1276)-COUNTIF($V$108:$V1276,"")),0),""))</f>
        <v>#N/A</v>
      </c>
      <c r="X1276" s="39" t="e">
        <f>IF($E1276="",IF(INDEX(Mal!J$9:J$431,COUNTIF($E$108:$F1275,"")-COUNT($H$108:$H1275)+1,0)=X1275,"",INDEX(Mal!J$9:J$431,COUNTIF($E$108:$F1275,"")-COUNT($H$108:$H1275)+1,0)),"")</f>
        <v>#N/A</v>
      </c>
      <c r="Y1276" s="39" t="e">
        <f>IF(AND(Y1275="",$H1276=$H1275),"",IF(VLOOKUP($H1276,Mal!$A$9:$T$431,20,0)='Sales Orders'!Y1275,"",VLOOKUP($H1276,Mal!$A$9:$T$431,20,0)))</f>
        <v>#N/A</v>
      </c>
      <c r="Z1276" s="39" t="e">
        <f t="shared" si="73"/>
        <v>#N/A</v>
      </c>
    </row>
    <row r="1277" spans="1:26">
      <c r="A1277" t="str">
        <f>IFERROR(IF(VLOOKUP(H1277,Mal!$A$9:$A$431,1,0),"","END"),"END")</f>
        <v>END</v>
      </c>
      <c r="B1277" s="39" t="e">
        <f>IF($E1277="",IF(INDEX(Mal!$D$9:$D$431,COUNTIF($E$108:$F1276,"")-COUNT($H$108:$H1276)+1,0)=B1276,"",INDEX(Mal!$D$9:$D$431,COUNTIF($E$108:$F1276,"")-COUNT($H$108:$H1276)+1,0)),"")</f>
        <v>#N/A</v>
      </c>
      <c r="C1277" s="39" t="e">
        <f t="shared" si="74"/>
        <v>#N/A</v>
      </c>
      <c r="D1277" s="39" t="e">
        <f>IF($E1277="",IF(INDEX(Mal!$F$9:$F$431,COUNTIF($E$108:$F1276,"")-COUNT($H$108:$H1276)+1,0)=D1276,"",INDEX(Mal!$F$9:$F$431,COUNTIF($E$108:$F1276,"")-COUNT($H$108:$H1276)+1,0)),"")</f>
        <v>#N/A</v>
      </c>
      <c r="E1277" s="39" t="e">
        <f>IF(AND(E1276="",$H1277=$H1276),"",IF(VLOOKUP(H1277,Mal!$A$9:$B$431,2,0)='Sales Orders'!E1276,"",VLOOKUP($H1277,Mal!$A$9:$B$431,2,0)))</f>
        <v>#N/A</v>
      </c>
      <c r="F1277" s="39" t="e">
        <f>IF($E1277="",IF(INDEX(Mal!$C$9:$C$431,COUNTIF($E$108:$F1276,"")-COUNT($H$108:$H1276)+1,0)=F1276,"",INDEX(Mal!$C$9:$C$431,COUNTIF($E$108:$F1276,"")-COUNT($H$108:$H1276)+1,0)),"")</f>
        <v>#N/A</v>
      </c>
      <c r="G1277" s="39" t="e">
        <f t="shared" si="75"/>
        <v>#N/A</v>
      </c>
      <c r="H1277" s="39">
        <f>IF(COUNTIF(Mal!$A$9:$A$431,'Sales Orders'!H1276)+COUNTIFS(Mal!$A$9:$A$431,H1276,Mal!$B$9:$B$431,"&lt;&gt;")+COUNTIFS(Mal!$A$9:$A$431,H1276,Mal!$C$9:$C$431,"&lt;&gt;")=COUNTIF('Sales Orders'!$H$108:H1276,'Sales Orders'!H1276),'Sales Orders'!H1276+1,'Sales Orders'!H1276)</f>
        <v>2</v>
      </c>
      <c r="I1277" s="39" t="e">
        <f>IF(E1277="","",IF(Mal!$C$5="","",Mal!$C$5))</f>
        <v>#N/A</v>
      </c>
      <c r="J1277" s="39" t="e">
        <f>IF(AND(J1276="",$H1277=$H1276),"",IF(VLOOKUP($H1277,Mal!$A$9:$H$431,7,0)='Sales Orders'!J1276,"",VLOOKUP($H1277,Mal!$A$9:$H$431,7,0)))</f>
        <v>#N/A</v>
      </c>
      <c r="K1277" s="39" t="e">
        <f>IF(AND(K1276="",$H1277=$H1276),"",IF(VLOOKUP($H1277,Mal!$A$9:$H$431,8,0)='Sales Orders'!K1276,"",VLOOKUP($H1277,Mal!$A$9:$H$431,8,0)))</f>
        <v>#N/A</v>
      </c>
      <c r="L1277" s="39" t="e">
        <f>IF(E1277="","",IF(Mal!$C$6="","",Mal!$C$6))</f>
        <v>#N/A</v>
      </c>
      <c r="M1277" s="39" t="e">
        <f>IF($E1277="",IF(INDEX(Mal!K$9:K$431,COUNTIF($E$108:$F1276,"")-COUNT($H$108:$H1276)+1,0)=M1276,"",INDEX(Mal!K$9:K$431,COUNTIF($E$108:$F1276,"")-COUNT($H$108:$H1276)+1,0)),"")</f>
        <v>#N/A</v>
      </c>
      <c r="N1277" s="39" t="e">
        <f>IF($E1277="",IF(INDEX(Mal!L$9:L$431,COUNTIF($E$108:$F1276,"")-COUNT($H$108:$H1276)+1,0)=N1276,"",INDEX(Mal!L$9:L$431,COUNTIF($E$108:$F1276,"")-COUNT($H$108:$H1276)+1,0)),"")</f>
        <v>#N/A</v>
      </c>
      <c r="O1277" s="39" t="e">
        <f>IF($E1277="",IF(INDEX(Mal!M$9:M$431,COUNTIF($E$108:$F1276,"")-COUNT($H$108:$H1276)+1,0)=O1276,"",INDEX(Mal!M$9:M$431,COUNTIF($E$108:$F1276,"")-COUNT($H$108:$H1276)+1,0)),"")</f>
        <v>#N/A</v>
      </c>
      <c r="P1277" s="39" t="e">
        <f>IF($E1277="",IF(INDEX(Mal!N$9:N$431,COUNTIF($E$108:$F1276,"")-COUNT($H$108:$H1276)+1,0)=P1276,"",INDEX(Mal!N$9:N$431,COUNTIF($E$108:$F1276,"")-COUNT($H$108:$H1276)+1,0)),"")</f>
        <v>#N/A</v>
      </c>
      <c r="Q1277" s="39" t="e">
        <f>IF($E1277="",IF(INDEX(Mal!O$9:O$431,COUNTIF($E$108:$F1276,"")-COUNT($H$108:$H1276)+1,0)=Q1276,"",INDEX(Mal!O$9:O$431,COUNTIF($E$108:$F1276,"")-COUNT($H$108:$H1276)+1,0)),"")</f>
        <v>#N/A</v>
      </c>
      <c r="R1277" s="39" t="e">
        <f>IF($E1277="",IF(INDEX(Mal!P$9:P$431,COUNTIF($E$108:$F1276,"")-COUNT($H$108:$H1276)+1,0)=R1276,"",INDEX(Mal!P$9:P$431,COUNTIF($E$108:$F1276,"")-COUNT($H$108:$H1276)+1,0)),"")</f>
        <v>#N/A</v>
      </c>
      <c r="S1277" s="39" t="e">
        <f>IF($E1277="",IF(INDEX(Mal!Q$9:Q$431,COUNTIF($E$108:$F1276,"")-COUNT($H$108:$H1276)+1,0)=S1276,"",INDEX(Mal!Q$9:Q$431,COUNTIF($E$108:$F1276,"")-COUNT($H$108:$H1276)+1,0)),"")</f>
        <v>#N/A</v>
      </c>
      <c r="T1277" s="39" t="e">
        <f>IF($E1277="",IF(INDEX(Mal!R$9:R$431,COUNTIF($E$108:$F1276,"")-COUNT($H$108:$H1276)+1,0)=T1276,"",INDEX(Mal!R$9:R$431,COUNTIF($E$108:$F1276,"")-COUNT($H$108:$H1276)+1,0)),"")</f>
        <v>#N/A</v>
      </c>
      <c r="U1277" s="39" t="e">
        <f>IF($E1277="",IF(INDEX(Mal!S$9:S$431,COUNTIF($E$108:$F1276,"")-COUNT($H$108:$H1276)+1,0)=U1276,"",INDEX(Mal!S$9:S$431,COUNTIF($E$108:$F1276,"")-COUNT($H$108:$H1276)+1,0)),"")</f>
        <v>#N/A</v>
      </c>
      <c r="V1277" s="39" t="e">
        <f t="shared" si="72"/>
        <v>#N/A</v>
      </c>
      <c r="W1277" s="39" t="e">
        <f>IF(IF(AND(E1277="",F1277=""),INDEX(Mal!I$9:I$431,(COUNT($H$108:$H1277)-COUNTIF($V$108:$V1277,"")),0),"")="","",IF(AND(E1277="",F1277=""),INDEX(Mal!I$9:I$431,(COUNT($H$108:$H1277)-COUNTIF($V$108:$V1277,"")),0),""))</f>
        <v>#N/A</v>
      </c>
      <c r="X1277" s="39" t="e">
        <f>IF($E1277="",IF(INDEX(Mal!J$9:J$431,COUNTIF($E$108:$F1276,"")-COUNT($H$108:$H1276)+1,0)=X1276,"",INDEX(Mal!J$9:J$431,COUNTIF($E$108:$F1276,"")-COUNT($H$108:$H1276)+1,0)),"")</f>
        <v>#N/A</v>
      </c>
      <c r="Y1277" s="39" t="e">
        <f>IF(AND(Y1276="",$H1277=$H1276),"",IF(VLOOKUP($H1277,Mal!$A$9:$T$431,20,0)='Sales Orders'!Y1276,"",VLOOKUP($H1277,Mal!$A$9:$T$431,20,0)))</f>
        <v>#N/A</v>
      </c>
      <c r="Z1277" s="39" t="e">
        <f t="shared" si="73"/>
        <v>#N/A</v>
      </c>
    </row>
    <row r="1278" spans="1:26">
      <c r="A1278" t="str">
        <f>IFERROR(IF(VLOOKUP(H1278,Mal!$A$9:$A$431,1,0),"","END"),"END")</f>
        <v>END</v>
      </c>
      <c r="B1278" s="39" t="e">
        <f>IF($E1278="",IF(INDEX(Mal!$D$9:$D$431,COUNTIF($E$108:$F1277,"")-COUNT($H$108:$H1277)+1,0)=B1277,"",INDEX(Mal!$D$9:$D$431,COUNTIF($E$108:$F1277,"")-COUNT($H$108:$H1277)+1,0)),"")</f>
        <v>#N/A</v>
      </c>
      <c r="C1278" s="39" t="e">
        <f t="shared" si="74"/>
        <v>#N/A</v>
      </c>
      <c r="D1278" s="39" t="e">
        <f>IF($E1278="",IF(INDEX(Mal!$F$9:$F$431,COUNTIF($E$108:$F1277,"")-COUNT($H$108:$H1277)+1,0)=D1277,"",INDEX(Mal!$F$9:$F$431,COUNTIF($E$108:$F1277,"")-COUNT($H$108:$H1277)+1,0)),"")</f>
        <v>#N/A</v>
      </c>
      <c r="E1278" s="39" t="e">
        <f>IF(AND(E1277="",$H1278=$H1277),"",IF(VLOOKUP(H1278,Mal!$A$9:$B$431,2,0)='Sales Orders'!E1277,"",VLOOKUP($H1278,Mal!$A$9:$B$431,2,0)))</f>
        <v>#N/A</v>
      </c>
      <c r="F1278" s="39" t="e">
        <f>IF($E1278="",IF(INDEX(Mal!$C$9:$C$431,COUNTIF($E$108:$F1277,"")-COUNT($H$108:$H1277)+1,0)=F1277,"",INDEX(Mal!$C$9:$C$431,COUNTIF($E$108:$F1277,"")-COUNT($H$108:$H1277)+1,0)),"")</f>
        <v>#N/A</v>
      </c>
      <c r="G1278" s="39" t="e">
        <f t="shared" si="75"/>
        <v>#N/A</v>
      </c>
      <c r="H1278" s="39">
        <f>IF(COUNTIF(Mal!$A$9:$A$431,'Sales Orders'!H1277)+COUNTIFS(Mal!$A$9:$A$431,H1277,Mal!$B$9:$B$431,"&lt;&gt;")+COUNTIFS(Mal!$A$9:$A$431,H1277,Mal!$C$9:$C$431,"&lt;&gt;")=COUNTIF('Sales Orders'!$H$108:H1277,'Sales Orders'!H1277),'Sales Orders'!H1277+1,'Sales Orders'!H1277)</f>
        <v>2</v>
      </c>
      <c r="I1278" s="39" t="e">
        <f>IF(E1278="","",IF(Mal!$C$5="","",Mal!$C$5))</f>
        <v>#N/A</v>
      </c>
      <c r="J1278" s="39" t="e">
        <f>IF(AND(J1277="",$H1278=$H1277),"",IF(VLOOKUP($H1278,Mal!$A$9:$H$431,7,0)='Sales Orders'!J1277,"",VLOOKUP($H1278,Mal!$A$9:$H$431,7,0)))</f>
        <v>#N/A</v>
      </c>
      <c r="K1278" s="39" t="e">
        <f>IF(AND(K1277="",$H1278=$H1277),"",IF(VLOOKUP($H1278,Mal!$A$9:$H$431,8,0)='Sales Orders'!K1277,"",VLOOKUP($H1278,Mal!$A$9:$H$431,8,0)))</f>
        <v>#N/A</v>
      </c>
      <c r="L1278" s="39" t="e">
        <f>IF(E1278="","",IF(Mal!$C$6="","",Mal!$C$6))</f>
        <v>#N/A</v>
      </c>
      <c r="M1278" s="39" t="e">
        <f>IF($E1278="",IF(INDEX(Mal!K$9:K$431,COUNTIF($E$108:$F1277,"")-COUNT($H$108:$H1277)+1,0)=M1277,"",INDEX(Mal!K$9:K$431,COUNTIF($E$108:$F1277,"")-COUNT($H$108:$H1277)+1,0)),"")</f>
        <v>#N/A</v>
      </c>
      <c r="N1278" s="39" t="e">
        <f>IF($E1278="",IF(INDEX(Mal!L$9:L$431,COUNTIF($E$108:$F1277,"")-COUNT($H$108:$H1277)+1,0)=N1277,"",INDEX(Mal!L$9:L$431,COUNTIF($E$108:$F1277,"")-COUNT($H$108:$H1277)+1,0)),"")</f>
        <v>#N/A</v>
      </c>
      <c r="O1278" s="39" t="e">
        <f>IF($E1278="",IF(INDEX(Mal!M$9:M$431,COUNTIF($E$108:$F1277,"")-COUNT($H$108:$H1277)+1,0)=O1277,"",INDEX(Mal!M$9:M$431,COUNTIF($E$108:$F1277,"")-COUNT($H$108:$H1277)+1,0)),"")</f>
        <v>#N/A</v>
      </c>
      <c r="P1278" s="39" t="e">
        <f>IF($E1278="",IF(INDEX(Mal!N$9:N$431,COUNTIF($E$108:$F1277,"")-COUNT($H$108:$H1277)+1,0)=P1277,"",INDEX(Mal!N$9:N$431,COUNTIF($E$108:$F1277,"")-COUNT($H$108:$H1277)+1,0)),"")</f>
        <v>#N/A</v>
      </c>
      <c r="Q1278" s="39" t="e">
        <f>IF($E1278="",IF(INDEX(Mal!O$9:O$431,COUNTIF($E$108:$F1277,"")-COUNT($H$108:$H1277)+1,0)=Q1277,"",INDEX(Mal!O$9:O$431,COUNTIF($E$108:$F1277,"")-COUNT($H$108:$H1277)+1,0)),"")</f>
        <v>#N/A</v>
      </c>
      <c r="R1278" s="39" t="e">
        <f>IF($E1278="",IF(INDEX(Mal!P$9:P$431,COUNTIF($E$108:$F1277,"")-COUNT($H$108:$H1277)+1,0)=R1277,"",INDEX(Mal!P$9:P$431,COUNTIF($E$108:$F1277,"")-COUNT($H$108:$H1277)+1,0)),"")</f>
        <v>#N/A</v>
      </c>
      <c r="S1278" s="39" t="e">
        <f>IF($E1278="",IF(INDEX(Mal!Q$9:Q$431,COUNTIF($E$108:$F1277,"")-COUNT($H$108:$H1277)+1,0)=S1277,"",INDEX(Mal!Q$9:Q$431,COUNTIF($E$108:$F1277,"")-COUNT($H$108:$H1277)+1,0)),"")</f>
        <v>#N/A</v>
      </c>
      <c r="T1278" s="39" t="e">
        <f>IF($E1278="",IF(INDEX(Mal!R$9:R$431,COUNTIF($E$108:$F1277,"")-COUNT($H$108:$H1277)+1,0)=T1277,"",INDEX(Mal!R$9:R$431,COUNTIF($E$108:$F1277,"")-COUNT($H$108:$H1277)+1,0)),"")</f>
        <v>#N/A</v>
      </c>
      <c r="U1278" s="39" t="e">
        <f>IF($E1278="",IF(INDEX(Mal!S$9:S$431,COUNTIF($E$108:$F1277,"")-COUNT($H$108:$H1277)+1,0)=U1277,"",INDEX(Mal!S$9:S$431,COUNTIF($E$108:$F1277,"")-COUNT($H$108:$H1277)+1,0)),"")</f>
        <v>#N/A</v>
      </c>
      <c r="V1278" s="39" t="e">
        <f t="shared" si="72"/>
        <v>#N/A</v>
      </c>
      <c r="W1278" s="39" t="e">
        <f>IF(IF(AND(E1278="",F1278=""),INDEX(Mal!I$9:I$431,(COUNT($H$108:$H1278)-COUNTIF($V$108:$V1278,"")),0),"")="","",IF(AND(E1278="",F1278=""),INDEX(Mal!I$9:I$431,(COUNT($H$108:$H1278)-COUNTIF($V$108:$V1278,"")),0),""))</f>
        <v>#N/A</v>
      </c>
      <c r="X1278" s="39" t="e">
        <f>IF($E1278="",IF(INDEX(Mal!J$9:J$431,COUNTIF($E$108:$F1277,"")-COUNT($H$108:$H1277)+1,0)=X1277,"",INDEX(Mal!J$9:J$431,COUNTIF($E$108:$F1277,"")-COUNT($H$108:$H1277)+1,0)),"")</f>
        <v>#N/A</v>
      </c>
      <c r="Y1278" s="39" t="e">
        <f>IF(AND(Y1277="",$H1278=$H1277),"",IF(VLOOKUP($H1278,Mal!$A$9:$T$431,20,0)='Sales Orders'!Y1277,"",VLOOKUP($H1278,Mal!$A$9:$T$431,20,0)))</f>
        <v>#N/A</v>
      </c>
      <c r="Z1278" s="39" t="e">
        <f t="shared" si="73"/>
        <v>#N/A</v>
      </c>
    </row>
    <row r="1279" spans="1:26">
      <c r="A1279" t="str">
        <f>IFERROR(IF(VLOOKUP(H1279,Mal!$A$9:$A$431,1,0),"","END"),"END")</f>
        <v>END</v>
      </c>
      <c r="B1279" s="39" t="e">
        <f>IF($E1279="",IF(INDEX(Mal!$D$9:$D$431,COUNTIF($E$108:$F1278,"")-COUNT($H$108:$H1278)+1,0)=B1278,"",INDEX(Mal!$D$9:$D$431,COUNTIF($E$108:$F1278,"")-COUNT($H$108:$H1278)+1,0)),"")</f>
        <v>#N/A</v>
      </c>
      <c r="C1279" s="39" t="e">
        <f t="shared" si="74"/>
        <v>#N/A</v>
      </c>
      <c r="D1279" s="39" t="e">
        <f>IF($E1279="",IF(INDEX(Mal!$F$9:$F$431,COUNTIF($E$108:$F1278,"")-COUNT($H$108:$H1278)+1,0)=D1278,"",INDEX(Mal!$F$9:$F$431,COUNTIF($E$108:$F1278,"")-COUNT($H$108:$H1278)+1,0)),"")</f>
        <v>#N/A</v>
      </c>
      <c r="E1279" s="39" t="e">
        <f>IF(AND(E1278="",$H1279=$H1278),"",IF(VLOOKUP(H1279,Mal!$A$9:$B$431,2,0)='Sales Orders'!E1278,"",VLOOKUP($H1279,Mal!$A$9:$B$431,2,0)))</f>
        <v>#N/A</v>
      </c>
      <c r="F1279" s="39" t="e">
        <f>IF($E1279="",IF(INDEX(Mal!$C$9:$C$431,COUNTIF($E$108:$F1278,"")-COUNT($H$108:$H1278)+1,0)=F1278,"",INDEX(Mal!$C$9:$C$431,COUNTIF($E$108:$F1278,"")-COUNT($H$108:$H1278)+1,0)),"")</f>
        <v>#N/A</v>
      </c>
      <c r="G1279" s="39" t="e">
        <f t="shared" si="75"/>
        <v>#N/A</v>
      </c>
      <c r="H1279" s="39">
        <f>IF(COUNTIF(Mal!$A$9:$A$431,'Sales Orders'!H1278)+COUNTIFS(Mal!$A$9:$A$431,H1278,Mal!$B$9:$B$431,"&lt;&gt;")+COUNTIFS(Mal!$A$9:$A$431,H1278,Mal!$C$9:$C$431,"&lt;&gt;")=COUNTIF('Sales Orders'!$H$108:H1278,'Sales Orders'!H1278),'Sales Orders'!H1278+1,'Sales Orders'!H1278)</f>
        <v>2</v>
      </c>
      <c r="I1279" s="39" t="e">
        <f>IF(E1279="","",IF(Mal!$C$5="","",Mal!$C$5))</f>
        <v>#N/A</v>
      </c>
      <c r="J1279" s="39" t="e">
        <f>IF(AND(J1278="",$H1279=$H1278),"",IF(VLOOKUP($H1279,Mal!$A$9:$H$431,7,0)='Sales Orders'!J1278,"",VLOOKUP($H1279,Mal!$A$9:$H$431,7,0)))</f>
        <v>#N/A</v>
      </c>
      <c r="K1279" s="39" t="e">
        <f>IF(AND(K1278="",$H1279=$H1278),"",IF(VLOOKUP($H1279,Mal!$A$9:$H$431,8,0)='Sales Orders'!K1278,"",VLOOKUP($H1279,Mal!$A$9:$H$431,8,0)))</f>
        <v>#N/A</v>
      </c>
      <c r="L1279" s="39" t="e">
        <f>IF(E1279="","",IF(Mal!$C$6="","",Mal!$C$6))</f>
        <v>#N/A</v>
      </c>
      <c r="M1279" s="39" t="e">
        <f>IF($E1279="",IF(INDEX(Mal!K$9:K$431,COUNTIF($E$108:$F1278,"")-COUNT($H$108:$H1278)+1,0)=M1278,"",INDEX(Mal!K$9:K$431,COUNTIF($E$108:$F1278,"")-COUNT($H$108:$H1278)+1,0)),"")</f>
        <v>#N/A</v>
      </c>
      <c r="N1279" s="39" t="e">
        <f>IF($E1279="",IF(INDEX(Mal!L$9:L$431,COUNTIF($E$108:$F1278,"")-COUNT($H$108:$H1278)+1,0)=N1278,"",INDEX(Mal!L$9:L$431,COUNTIF($E$108:$F1278,"")-COUNT($H$108:$H1278)+1,0)),"")</f>
        <v>#N/A</v>
      </c>
      <c r="O1279" s="39" t="e">
        <f>IF($E1279="",IF(INDEX(Mal!M$9:M$431,COUNTIF($E$108:$F1278,"")-COUNT($H$108:$H1278)+1,0)=O1278,"",INDEX(Mal!M$9:M$431,COUNTIF($E$108:$F1278,"")-COUNT($H$108:$H1278)+1,0)),"")</f>
        <v>#N/A</v>
      </c>
      <c r="P1279" s="39" t="e">
        <f>IF($E1279="",IF(INDEX(Mal!N$9:N$431,COUNTIF($E$108:$F1278,"")-COUNT($H$108:$H1278)+1,0)=P1278,"",INDEX(Mal!N$9:N$431,COUNTIF($E$108:$F1278,"")-COUNT($H$108:$H1278)+1,0)),"")</f>
        <v>#N/A</v>
      </c>
      <c r="Q1279" s="39" t="e">
        <f>IF($E1279="",IF(INDEX(Mal!O$9:O$431,COUNTIF($E$108:$F1278,"")-COUNT($H$108:$H1278)+1,0)=Q1278,"",INDEX(Mal!O$9:O$431,COUNTIF($E$108:$F1278,"")-COUNT($H$108:$H1278)+1,0)),"")</f>
        <v>#N/A</v>
      </c>
      <c r="R1279" s="39" t="e">
        <f>IF($E1279="",IF(INDEX(Mal!P$9:P$431,COUNTIF($E$108:$F1278,"")-COUNT($H$108:$H1278)+1,0)=R1278,"",INDEX(Mal!P$9:P$431,COUNTIF($E$108:$F1278,"")-COUNT($H$108:$H1278)+1,0)),"")</f>
        <v>#N/A</v>
      </c>
      <c r="S1279" s="39" t="e">
        <f>IF($E1279="",IF(INDEX(Mal!Q$9:Q$431,COUNTIF($E$108:$F1278,"")-COUNT($H$108:$H1278)+1,0)=S1278,"",INDEX(Mal!Q$9:Q$431,COUNTIF($E$108:$F1278,"")-COUNT($H$108:$H1278)+1,0)),"")</f>
        <v>#N/A</v>
      </c>
      <c r="T1279" s="39" t="e">
        <f>IF($E1279="",IF(INDEX(Mal!R$9:R$431,COUNTIF($E$108:$F1278,"")-COUNT($H$108:$H1278)+1,0)=T1278,"",INDEX(Mal!R$9:R$431,COUNTIF($E$108:$F1278,"")-COUNT($H$108:$H1278)+1,0)),"")</f>
        <v>#N/A</v>
      </c>
      <c r="U1279" s="39" t="e">
        <f>IF($E1279="",IF(INDEX(Mal!S$9:S$431,COUNTIF($E$108:$F1278,"")-COUNT($H$108:$H1278)+1,0)=U1278,"",INDEX(Mal!S$9:S$431,COUNTIF($E$108:$F1278,"")-COUNT($H$108:$H1278)+1,0)),"")</f>
        <v>#N/A</v>
      </c>
      <c r="V1279" s="39" t="e">
        <f t="shared" si="72"/>
        <v>#N/A</v>
      </c>
      <c r="W1279" s="39" t="e">
        <f>IF(IF(AND(E1279="",F1279=""),INDEX(Mal!I$9:I$431,(COUNT($H$108:$H1279)-COUNTIF($V$108:$V1279,"")),0),"")="","",IF(AND(E1279="",F1279=""),INDEX(Mal!I$9:I$431,(COUNT($H$108:$H1279)-COUNTIF($V$108:$V1279,"")),0),""))</f>
        <v>#N/A</v>
      </c>
      <c r="X1279" s="39" t="e">
        <f>IF($E1279="",IF(INDEX(Mal!J$9:J$431,COUNTIF($E$108:$F1278,"")-COUNT($H$108:$H1278)+1,0)=X1278,"",INDEX(Mal!J$9:J$431,COUNTIF($E$108:$F1278,"")-COUNT($H$108:$H1278)+1,0)),"")</f>
        <v>#N/A</v>
      </c>
      <c r="Y1279" s="39" t="e">
        <f>IF(AND(Y1278="",$H1279=$H1278),"",IF(VLOOKUP($H1279,Mal!$A$9:$T$431,20,0)='Sales Orders'!Y1278,"",VLOOKUP($H1279,Mal!$A$9:$T$431,20,0)))</f>
        <v>#N/A</v>
      </c>
      <c r="Z1279" s="39" t="e">
        <f t="shared" si="73"/>
        <v>#N/A</v>
      </c>
    </row>
    <row r="1280" spans="1:26">
      <c r="A1280" t="str">
        <f>IFERROR(IF(VLOOKUP(H1280,Mal!$A$9:$A$431,1,0),"","END"),"END")</f>
        <v>END</v>
      </c>
      <c r="B1280" s="39" t="e">
        <f>IF($E1280="",IF(INDEX(Mal!$D$9:$D$431,COUNTIF($E$108:$F1279,"")-COUNT($H$108:$H1279)+1,0)=B1279,"",INDEX(Mal!$D$9:$D$431,COUNTIF($E$108:$F1279,"")-COUNT($H$108:$H1279)+1,0)),"")</f>
        <v>#N/A</v>
      </c>
      <c r="C1280" s="39" t="e">
        <f t="shared" si="74"/>
        <v>#N/A</v>
      </c>
      <c r="D1280" s="39" t="e">
        <f>IF($E1280="",IF(INDEX(Mal!$F$9:$F$431,COUNTIF($E$108:$F1279,"")-COUNT($H$108:$H1279)+1,0)=D1279,"",INDEX(Mal!$F$9:$F$431,COUNTIF($E$108:$F1279,"")-COUNT($H$108:$H1279)+1,0)),"")</f>
        <v>#N/A</v>
      </c>
      <c r="E1280" s="39" t="e">
        <f>IF(AND(E1279="",$H1280=$H1279),"",IF(VLOOKUP(H1280,Mal!$A$9:$B$431,2,0)='Sales Orders'!E1279,"",VLOOKUP($H1280,Mal!$A$9:$B$431,2,0)))</f>
        <v>#N/A</v>
      </c>
      <c r="F1280" s="39" t="e">
        <f>IF($E1280="",IF(INDEX(Mal!$C$9:$C$431,COUNTIF($E$108:$F1279,"")-COUNT($H$108:$H1279)+1,0)=F1279,"",INDEX(Mal!$C$9:$C$431,COUNTIF($E$108:$F1279,"")-COUNT($H$108:$H1279)+1,0)),"")</f>
        <v>#N/A</v>
      </c>
      <c r="G1280" s="39" t="e">
        <f t="shared" si="75"/>
        <v>#N/A</v>
      </c>
      <c r="H1280" s="39">
        <f>IF(COUNTIF(Mal!$A$9:$A$431,'Sales Orders'!H1279)+COUNTIFS(Mal!$A$9:$A$431,H1279,Mal!$B$9:$B$431,"&lt;&gt;")+COUNTIFS(Mal!$A$9:$A$431,H1279,Mal!$C$9:$C$431,"&lt;&gt;")=COUNTIF('Sales Orders'!$H$108:H1279,'Sales Orders'!H1279),'Sales Orders'!H1279+1,'Sales Orders'!H1279)</f>
        <v>2</v>
      </c>
      <c r="I1280" s="39" t="e">
        <f>IF(E1280="","",IF(Mal!$C$5="","",Mal!$C$5))</f>
        <v>#N/A</v>
      </c>
      <c r="J1280" s="39" t="e">
        <f>IF(AND(J1279="",$H1280=$H1279),"",IF(VLOOKUP($H1280,Mal!$A$9:$H$431,7,0)='Sales Orders'!J1279,"",VLOOKUP($H1280,Mal!$A$9:$H$431,7,0)))</f>
        <v>#N/A</v>
      </c>
      <c r="K1280" s="39" t="e">
        <f>IF(AND(K1279="",$H1280=$H1279),"",IF(VLOOKUP($H1280,Mal!$A$9:$H$431,8,0)='Sales Orders'!K1279,"",VLOOKUP($H1280,Mal!$A$9:$H$431,8,0)))</f>
        <v>#N/A</v>
      </c>
      <c r="L1280" s="39" t="e">
        <f>IF(E1280="","",IF(Mal!$C$6="","",Mal!$C$6))</f>
        <v>#N/A</v>
      </c>
      <c r="M1280" s="39" t="e">
        <f>IF($E1280="",IF(INDEX(Mal!K$9:K$431,COUNTIF($E$108:$F1279,"")-COUNT($H$108:$H1279)+1,0)=M1279,"",INDEX(Mal!K$9:K$431,COUNTIF($E$108:$F1279,"")-COUNT($H$108:$H1279)+1,0)),"")</f>
        <v>#N/A</v>
      </c>
      <c r="N1280" s="39" t="e">
        <f>IF($E1280="",IF(INDEX(Mal!L$9:L$431,COUNTIF($E$108:$F1279,"")-COUNT($H$108:$H1279)+1,0)=N1279,"",INDEX(Mal!L$9:L$431,COUNTIF($E$108:$F1279,"")-COUNT($H$108:$H1279)+1,0)),"")</f>
        <v>#N/A</v>
      </c>
      <c r="O1280" s="39" t="e">
        <f>IF($E1280="",IF(INDEX(Mal!M$9:M$431,COUNTIF($E$108:$F1279,"")-COUNT($H$108:$H1279)+1,0)=O1279,"",INDEX(Mal!M$9:M$431,COUNTIF($E$108:$F1279,"")-COUNT($H$108:$H1279)+1,0)),"")</f>
        <v>#N/A</v>
      </c>
      <c r="P1280" s="39" t="e">
        <f>IF($E1280="",IF(INDEX(Mal!N$9:N$431,COUNTIF($E$108:$F1279,"")-COUNT($H$108:$H1279)+1,0)=P1279,"",INDEX(Mal!N$9:N$431,COUNTIF($E$108:$F1279,"")-COUNT($H$108:$H1279)+1,0)),"")</f>
        <v>#N/A</v>
      </c>
      <c r="Q1280" s="39" t="e">
        <f>IF($E1280="",IF(INDEX(Mal!O$9:O$431,COUNTIF($E$108:$F1279,"")-COUNT($H$108:$H1279)+1,0)=Q1279,"",INDEX(Mal!O$9:O$431,COUNTIF($E$108:$F1279,"")-COUNT($H$108:$H1279)+1,0)),"")</f>
        <v>#N/A</v>
      </c>
      <c r="R1280" s="39" t="e">
        <f>IF($E1280="",IF(INDEX(Mal!P$9:P$431,COUNTIF($E$108:$F1279,"")-COUNT($H$108:$H1279)+1,0)=R1279,"",INDEX(Mal!P$9:P$431,COUNTIF($E$108:$F1279,"")-COUNT($H$108:$H1279)+1,0)),"")</f>
        <v>#N/A</v>
      </c>
      <c r="S1280" s="39" t="e">
        <f>IF($E1280="",IF(INDEX(Mal!Q$9:Q$431,COUNTIF($E$108:$F1279,"")-COUNT($H$108:$H1279)+1,0)=S1279,"",INDEX(Mal!Q$9:Q$431,COUNTIF($E$108:$F1279,"")-COUNT($H$108:$H1279)+1,0)),"")</f>
        <v>#N/A</v>
      </c>
      <c r="T1280" s="39" t="e">
        <f>IF($E1280="",IF(INDEX(Mal!R$9:R$431,COUNTIF($E$108:$F1279,"")-COUNT($H$108:$H1279)+1,0)=T1279,"",INDEX(Mal!R$9:R$431,COUNTIF($E$108:$F1279,"")-COUNT($H$108:$H1279)+1,0)),"")</f>
        <v>#N/A</v>
      </c>
      <c r="U1280" s="39" t="e">
        <f>IF($E1280="",IF(INDEX(Mal!S$9:S$431,COUNTIF($E$108:$F1279,"")-COUNT($H$108:$H1279)+1,0)=U1279,"",INDEX(Mal!S$9:S$431,COUNTIF($E$108:$F1279,"")-COUNT($H$108:$H1279)+1,0)),"")</f>
        <v>#N/A</v>
      </c>
      <c r="V1280" s="39" t="e">
        <f t="shared" si="72"/>
        <v>#N/A</v>
      </c>
      <c r="W1280" s="39" t="e">
        <f>IF(IF(AND(E1280="",F1280=""),INDEX(Mal!I$9:I$431,(COUNT($H$108:$H1280)-COUNTIF($V$108:$V1280,"")),0),"")="","",IF(AND(E1280="",F1280=""),INDEX(Mal!I$9:I$431,(COUNT($H$108:$H1280)-COUNTIF($V$108:$V1280,"")),0),""))</f>
        <v>#N/A</v>
      </c>
      <c r="X1280" s="39" t="e">
        <f>IF($E1280="",IF(INDEX(Mal!J$9:J$431,COUNTIF($E$108:$F1279,"")-COUNT($H$108:$H1279)+1,0)=X1279,"",INDEX(Mal!J$9:J$431,COUNTIF($E$108:$F1279,"")-COUNT($H$108:$H1279)+1,0)),"")</f>
        <v>#N/A</v>
      </c>
      <c r="Y1280" s="39" t="e">
        <f>IF(AND(Y1279="",$H1280=$H1279),"",IF(VLOOKUP($H1280,Mal!$A$9:$T$431,20,0)='Sales Orders'!Y1279,"",VLOOKUP($H1280,Mal!$A$9:$T$431,20,0)))</f>
        <v>#N/A</v>
      </c>
      <c r="Z1280" s="39" t="e">
        <f t="shared" si="73"/>
        <v>#N/A</v>
      </c>
    </row>
    <row r="1281" spans="1:26">
      <c r="A1281" t="str">
        <f>IFERROR(IF(VLOOKUP(H1281,Mal!$A$9:$A$431,1,0),"","END"),"END")</f>
        <v>END</v>
      </c>
      <c r="B1281" s="39" t="e">
        <f>IF($E1281="",IF(INDEX(Mal!$D$9:$D$431,COUNTIF($E$108:$F1280,"")-COUNT($H$108:$H1280)+1,0)=B1280,"",INDEX(Mal!$D$9:$D$431,COUNTIF($E$108:$F1280,"")-COUNT($H$108:$H1280)+1,0)),"")</f>
        <v>#N/A</v>
      </c>
      <c r="C1281" s="39" t="e">
        <f t="shared" si="74"/>
        <v>#N/A</v>
      </c>
      <c r="D1281" s="39" t="e">
        <f>IF($E1281="",IF(INDEX(Mal!$F$9:$F$431,COUNTIF($E$108:$F1280,"")-COUNT($H$108:$H1280)+1,0)=D1280,"",INDEX(Mal!$F$9:$F$431,COUNTIF($E$108:$F1280,"")-COUNT($H$108:$H1280)+1,0)),"")</f>
        <v>#N/A</v>
      </c>
      <c r="E1281" s="39" t="e">
        <f>IF(AND(E1280="",$H1281=$H1280),"",IF(VLOOKUP(H1281,Mal!$A$9:$B$431,2,0)='Sales Orders'!E1280,"",VLOOKUP($H1281,Mal!$A$9:$B$431,2,0)))</f>
        <v>#N/A</v>
      </c>
      <c r="F1281" s="39" t="e">
        <f>IF($E1281="",IF(INDEX(Mal!$C$9:$C$431,COUNTIF($E$108:$F1280,"")-COUNT($H$108:$H1280)+1,0)=F1280,"",INDEX(Mal!$C$9:$C$431,COUNTIF($E$108:$F1280,"")-COUNT($H$108:$H1280)+1,0)),"")</f>
        <v>#N/A</v>
      </c>
      <c r="G1281" s="39" t="e">
        <f t="shared" si="75"/>
        <v>#N/A</v>
      </c>
      <c r="H1281" s="39">
        <f>IF(COUNTIF(Mal!$A$9:$A$431,'Sales Orders'!H1280)+COUNTIFS(Mal!$A$9:$A$431,H1280,Mal!$B$9:$B$431,"&lt;&gt;")+COUNTIFS(Mal!$A$9:$A$431,H1280,Mal!$C$9:$C$431,"&lt;&gt;")=COUNTIF('Sales Orders'!$H$108:H1280,'Sales Orders'!H1280),'Sales Orders'!H1280+1,'Sales Orders'!H1280)</f>
        <v>2</v>
      </c>
      <c r="I1281" s="39" t="e">
        <f>IF(E1281="","",IF(Mal!$C$5="","",Mal!$C$5))</f>
        <v>#N/A</v>
      </c>
      <c r="J1281" s="39" t="e">
        <f>IF(AND(J1280="",$H1281=$H1280),"",IF(VLOOKUP($H1281,Mal!$A$9:$H$431,7,0)='Sales Orders'!J1280,"",VLOOKUP($H1281,Mal!$A$9:$H$431,7,0)))</f>
        <v>#N/A</v>
      </c>
      <c r="K1281" s="39" t="e">
        <f>IF(AND(K1280="",$H1281=$H1280),"",IF(VLOOKUP($H1281,Mal!$A$9:$H$431,8,0)='Sales Orders'!K1280,"",VLOOKUP($H1281,Mal!$A$9:$H$431,8,0)))</f>
        <v>#N/A</v>
      </c>
      <c r="L1281" s="39" t="e">
        <f>IF(E1281="","",IF(Mal!$C$6="","",Mal!$C$6))</f>
        <v>#N/A</v>
      </c>
      <c r="M1281" s="39" t="e">
        <f>IF($E1281="",IF(INDEX(Mal!K$9:K$431,COUNTIF($E$108:$F1280,"")-COUNT($H$108:$H1280)+1,0)=M1280,"",INDEX(Mal!K$9:K$431,COUNTIF($E$108:$F1280,"")-COUNT($H$108:$H1280)+1,0)),"")</f>
        <v>#N/A</v>
      </c>
      <c r="N1281" s="39" t="e">
        <f>IF($E1281="",IF(INDEX(Mal!L$9:L$431,COUNTIF($E$108:$F1280,"")-COUNT($H$108:$H1280)+1,0)=N1280,"",INDEX(Mal!L$9:L$431,COUNTIF($E$108:$F1280,"")-COUNT($H$108:$H1280)+1,0)),"")</f>
        <v>#N/A</v>
      </c>
      <c r="O1281" s="39" t="e">
        <f>IF($E1281="",IF(INDEX(Mal!M$9:M$431,COUNTIF($E$108:$F1280,"")-COUNT($H$108:$H1280)+1,0)=O1280,"",INDEX(Mal!M$9:M$431,COUNTIF($E$108:$F1280,"")-COUNT($H$108:$H1280)+1,0)),"")</f>
        <v>#N/A</v>
      </c>
      <c r="P1281" s="39" t="e">
        <f>IF($E1281="",IF(INDEX(Mal!N$9:N$431,COUNTIF($E$108:$F1280,"")-COUNT($H$108:$H1280)+1,0)=P1280,"",INDEX(Mal!N$9:N$431,COUNTIF($E$108:$F1280,"")-COUNT($H$108:$H1280)+1,0)),"")</f>
        <v>#N/A</v>
      </c>
      <c r="Q1281" s="39" t="e">
        <f>IF($E1281="",IF(INDEX(Mal!O$9:O$431,COUNTIF($E$108:$F1280,"")-COUNT($H$108:$H1280)+1,0)=Q1280,"",INDEX(Mal!O$9:O$431,COUNTIF($E$108:$F1280,"")-COUNT($H$108:$H1280)+1,0)),"")</f>
        <v>#N/A</v>
      </c>
      <c r="R1281" s="39" t="e">
        <f>IF($E1281="",IF(INDEX(Mal!P$9:P$431,COUNTIF($E$108:$F1280,"")-COUNT($H$108:$H1280)+1,0)=R1280,"",INDEX(Mal!P$9:P$431,COUNTIF($E$108:$F1280,"")-COUNT($H$108:$H1280)+1,0)),"")</f>
        <v>#N/A</v>
      </c>
      <c r="S1281" s="39" t="e">
        <f>IF($E1281="",IF(INDEX(Mal!Q$9:Q$431,COUNTIF($E$108:$F1280,"")-COUNT($H$108:$H1280)+1,0)=S1280,"",INDEX(Mal!Q$9:Q$431,COUNTIF($E$108:$F1280,"")-COUNT($H$108:$H1280)+1,0)),"")</f>
        <v>#N/A</v>
      </c>
      <c r="T1281" s="39" t="e">
        <f>IF($E1281="",IF(INDEX(Mal!R$9:R$431,COUNTIF($E$108:$F1280,"")-COUNT($H$108:$H1280)+1,0)=T1280,"",INDEX(Mal!R$9:R$431,COUNTIF($E$108:$F1280,"")-COUNT($H$108:$H1280)+1,0)),"")</f>
        <v>#N/A</v>
      </c>
      <c r="U1281" s="39" t="e">
        <f>IF($E1281="",IF(INDEX(Mal!S$9:S$431,COUNTIF($E$108:$F1280,"")-COUNT($H$108:$H1280)+1,0)=U1280,"",INDEX(Mal!S$9:S$431,COUNTIF($E$108:$F1280,"")-COUNT($H$108:$H1280)+1,0)),"")</f>
        <v>#N/A</v>
      </c>
      <c r="V1281" s="39" t="e">
        <f t="shared" si="72"/>
        <v>#N/A</v>
      </c>
      <c r="W1281" s="39" t="e">
        <f>IF(IF(AND(E1281="",F1281=""),INDEX(Mal!I$9:I$431,(COUNT($H$108:$H1281)-COUNTIF($V$108:$V1281,"")),0),"")="","",IF(AND(E1281="",F1281=""),INDEX(Mal!I$9:I$431,(COUNT($H$108:$H1281)-COUNTIF($V$108:$V1281,"")),0),""))</f>
        <v>#N/A</v>
      </c>
      <c r="X1281" s="39" t="e">
        <f>IF($E1281="",IF(INDEX(Mal!J$9:J$431,COUNTIF($E$108:$F1280,"")-COUNT($H$108:$H1280)+1,0)=X1280,"",INDEX(Mal!J$9:J$431,COUNTIF($E$108:$F1280,"")-COUNT($H$108:$H1280)+1,0)),"")</f>
        <v>#N/A</v>
      </c>
      <c r="Y1281" s="39" t="e">
        <f>IF(AND(Y1280="",$H1281=$H1280),"",IF(VLOOKUP($H1281,Mal!$A$9:$T$431,20,0)='Sales Orders'!Y1280,"",VLOOKUP($H1281,Mal!$A$9:$T$431,20,0)))</f>
        <v>#N/A</v>
      </c>
      <c r="Z1281" s="39" t="e">
        <f t="shared" si="73"/>
        <v>#N/A</v>
      </c>
    </row>
    <row r="1282" spans="1:26">
      <c r="A1282" t="str">
        <f>IFERROR(IF(VLOOKUP(H1282,Mal!$A$9:$A$431,1,0),"","END"),"END")</f>
        <v>END</v>
      </c>
      <c r="B1282" s="39" t="e">
        <f>IF($E1282="",IF(INDEX(Mal!$D$9:$D$431,COUNTIF($E$108:$F1281,"")-COUNT($H$108:$H1281)+1,0)=B1281,"",INDEX(Mal!$D$9:$D$431,COUNTIF($E$108:$F1281,"")-COUNT($H$108:$H1281)+1,0)),"")</f>
        <v>#N/A</v>
      </c>
      <c r="C1282" s="39" t="e">
        <f t="shared" si="74"/>
        <v>#N/A</v>
      </c>
      <c r="D1282" s="39" t="e">
        <f>IF($E1282="",IF(INDEX(Mal!$F$9:$F$431,COUNTIF($E$108:$F1281,"")-COUNT($H$108:$H1281)+1,0)=D1281,"",INDEX(Mal!$F$9:$F$431,COUNTIF($E$108:$F1281,"")-COUNT($H$108:$H1281)+1,0)),"")</f>
        <v>#N/A</v>
      </c>
      <c r="E1282" s="39" t="e">
        <f>IF(AND(E1281="",$H1282=$H1281),"",IF(VLOOKUP(H1282,Mal!$A$9:$B$431,2,0)='Sales Orders'!E1281,"",VLOOKUP($H1282,Mal!$A$9:$B$431,2,0)))</f>
        <v>#N/A</v>
      </c>
      <c r="F1282" s="39" t="e">
        <f>IF($E1282="",IF(INDEX(Mal!$C$9:$C$431,COUNTIF($E$108:$F1281,"")-COUNT($H$108:$H1281)+1,0)=F1281,"",INDEX(Mal!$C$9:$C$431,COUNTIF($E$108:$F1281,"")-COUNT($H$108:$H1281)+1,0)),"")</f>
        <v>#N/A</v>
      </c>
      <c r="G1282" s="39" t="e">
        <f t="shared" si="75"/>
        <v>#N/A</v>
      </c>
      <c r="H1282" s="39">
        <f>IF(COUNTIF(Mal!$A$9:$A$431,'Sales Orders'!H1281)+COUNTIFS(Mal!$A$9:$A$431,H1281,Mal!$B$9:$B$431,"&lt;&gt;")+COUNTIFS(Mal!$A$9:$A$431,H1281,Mal!$C$9:$C$431,"&lt;&gt;")=COUNTIF('Sales Orders'!$H$108:H1281,'Sales Orders'!H1281),'Sales Orders'!H1281+1,'Sales Orders'!H1281)</f>
        <v>2</v>
      </c>
      <c r="I1282" s="39" t="e">
        <f>IF(E1282="","",IF(Mal!$C$5="","",Mal!$C$5))</f>
        <v>#N/A</v>
      </c>
      <c r="J1282" s="39" t="e">
        <f>IF(AND(J1281="",$H1282=$H1281),"",IF(VLOOKUP($H1282,Mal!$A$9:$H$431,7,0)='Sales Orders'!J1281,"",VLOOKUP($H1282,Mal!$A$9:$H$431,7,0)))</f>
        <v>#N/A</v>
      </c>
      <c r="K1282" s="39" t="e">
        <f>IF(AND(K1281="",$H1282=$H1281),"",IF(VLOOKUP($H1282,Mal!$A$9:$H$431,8,0)='Sales Orders'!K1281,"",VLOOKUP($H1282,Mal!$A$9:$H$431,8,0)))</f>
        <v>#N/A</v>
      </c>
      <c r="L1282" s="39" t="e">
        <f>IF(E1282="","",IF(Mal!$C$6="","",Mal!$C$6))</f>
        <v>#N/A</v>
      </c>
      <c r="M1282" s="39" t="e">
        <f>IF($E1282="",IF(INDEX(Mal!K$9:K$431,COUNTIF($E$108:$F1281,"")-COUNT($H$108:$H1281)+1,0)=M1281,"",INDEX(Mal!K$9:K$431,COUNTIF($E$108:$F1281,"")-COUNT($H$108:$H1281)+1,0)),"")</f>
        <v>#N/A</v>
      </c>
      <c r="N1282" s="39" t="e">
        <f>IF($E1282="",IF(INDEX(Mal!L$9:L$431,COUNTIF($E$108:$F1281,"")-COUNT($H$108:$H1281)+1,0)=N1281,"",INDEX(Mal!L$9:L$431,COUNTIF($E$108:$F1281,"")-COUNT($H$108:$H1281)+1,0)),"")</f>
        <v>#N/A</v>
      </c>
      <c r="O1282" s="39" t="e">
        <f>IF($E1282="",IF(INDEX(Mal!M$9:M$431,COUNTIF($E$108:$F1281,"")-COUNT($H$108:$H1281)+1,0)=O1281,"",INDEX(Mal!M$9:M$431,COUNTIF($E$108:$F1281,"")-COUNT($H$108:$H1281)+1,0)),"")</f>
        <v>#N/A</v>
      </c>
      <c r="P1282" s="39" t="e">
        <f>IF($E1282="",IF(INDEX(Mal!N$9:N$431,COUNTIF($E$108:$F1281,"")-COUNT($H$108:$H1281)+1,0)=P1281,"",INDEX(Mal!N$9:N$431,COUNTIF($E$108:$F1281,"")-COUNT($H$108:$H1281)+1,0)),"")</f>
        <v>#N/A</v>
      </c>
      <c r="Q1282" s="39" t="e">
        <f>IF($E1282="",IF(INDEX(Mal!O$9:O$431,COUNTIF($E$108:$F1281,"")-COUNT($H$108:$H1281)+1,0)=Q1281,"",INDEX(Mal!O$9:O$431,COUNTIF($E$108:$F1281,"")-COUNT($H$108:$H1281)+1,0)),"")</f>
        <v>#N/A</v>
      </c>
      <c r="R1282" s="39" t="e">
        <f>IF($E1282="",IF(INDEX(Mal!P$9:P$431,COUNTIF($E$108:$F1281,"")-COUNT($H$108:$H1281)+1,0)=R1281,"",INDEX(Mal!P$9:P$431,COUNTIF($E$108:$F1281,"")-COUNT($H$108:$H1281)+1,0)),"")</f>
        <v>#N/A</v>
      </c>
      <c r="S1282" s="39" t="e">
        <f>IF($E1282="",IF(INDEX(Mal!Q$9:Q$431,COUNTIF($E$108:$F1281,"")-COUNT($H$108:$H1281)+1,0)=S1281,"",INDEX(Mal!Q$9:Q$431,COUNTIF($E$108:$F1281,"")-COUNT($H$108:$H1281)+1,0)),"")</f>
        <v>#N/A</v>
      </c>
      <c r="T1282" s="39" t="e">
        <f>IF($E1282="",IF(INDEX(Mal!R$9:R$431,COUNTIF($E$108:$F1281,"")-COUNT($H$108:$H1281)+1,0)=T1281,"",INDEX(Mal!R$9:R$431,COUNTIF($E$108:$F1281,"")-COUNT($H$108:$H1281)+1,0)),"")</f>
        <v>#N/A</v>
      </c>
      <c r="U1282" s="39" t="e">
        <f>IF($E1282="",IF(INDEX(Mal!S$9:S$431,COUNTIF($E$108:$F1281,"")-COUNT($H$108:$H1281)+1,0)=U1281,"",INDEX(Mal!S$9:S$431,COUNTIF($E$108:$F1281,"")-COUNT($H$108:$H1281)+1,0)),"")</f>
        <v>#N/A</v>
      </c>
      <c r="V1282" s="39" t="e">
        <f t="shared" si="72"/>
        <v>#N/A</v>
      </c>
      <c r="W1282" s="39" t="e">
        <f>IF(IF(AND(E1282="",F1282=""),INDEX(Mal!I$9:I$431,(COUNT($H$108:$H1282)-COUNTIF($V$108:$V1282,"")),0),"")="","",IF(AND(E1282="",F1282=""),INDEX(Mal!I$9:I$431,(COUNT($H$108:$H1282)-COUNTIF($V$108:$V1282,"")),0),""))</f>
        <v>#N/A</v>
      </c>
      <c r="X1282" s="39" t="e">
        <f>IF($E1282="",IF(INDEX(Mal!J$9:J$431,COUNTIF($E$108:$F1281,"")-COUNT($H$108:$H1281)+1,0)=X1281,"",INDEX(Mal!J$9:J$431,COUNTIF($E$108:$F1281,"")-COUNT($H$108:$H1281)+1,0)),"")</f>
        <v>#N/A</v>
      </c>
      <c r="Y1282" s="39" t="e">
        <f>IF(AND(Y1281="",$H1282=$H1281),"",IF(VLOOKUP($H1282,Mal!$A$9:$T$431,20,0)='Sales Orders'!Y1281,"",VLOOKUP($H1282,Mal!$A$9:$T$431,20,0)))</f>
        <v>#N/A</v>
      </c>
      <c r="Z1282" s="39" t="e">
        <f t="shared" si="73"/>
        <v>#N/A</v>
      </c>
    </row>
    <row r="1283" spans="1:26">
      <c r="A1283" t="str">
        <f>IFERROR(IF(VLOOKUP(H1283,Mal!$A$9:$A$431,1,0),"","END"),"END")</f>
        <v>END</v>
      </c>
      <c r="B1283" s="39" t="e">
        <f>IF($E1283="",IF(INDEX(Mal!$D$9:$D$431,COUNTIF($E$108:$F1282,"")-COUNT($H$108:$H1282)+1,0)=B1282,"",INDEX(Mal!$D$9:$D$431,COUNTIF($E$108:$F1282,"")-COUNT($H$108:$H1282)+1,0)),"")</f>
        <v>#N/A</v>
      </c>
      <c r="C1283" s="39" t="e">
        <f t="shared" si="74"/>
        <v>#N/A</v>
      </c>
      <c r="D1283" s="39" t="e">
        <f>IF($E1283="",IF(INDEX(Mal!$F$9:$F$431,COUNTIF($E$108:$F1282,"")-COUNT($H$108:$H1282)+1,0)=D1282,"",INDEX(Mal!$F$9:$F$431,COUNTIF($E$108:$F1282,"")-COUNT($H$108:$H1282)+1,0)),"")</f>
        <v>#N/A</v>
      </c>
      <c r="E1283" s="39" t="e">
        <f>IF(AND(E1282="",$H1283=$H1282),"",IF(VLOOKUP(H1283,Mal!$A$9:$B$431,2,0)='Sales Orders'!E1282,"",VLOOKUP($H1283,Mal!$A$9:$B$431,2,0)))</f>
        <v>#N/A</v>
      </c>
      <c r="F1283" s="39" t="e">
        <f>IF($E1283="",IF(INDEX(Mal!$C$9:$C$431,COUNTIF($E$108:$F1282,"")-COUNT($H$108:$H1282)+1,0)=F1282,"",INDEX(Mal!$C$9:$C$431,COUNTIF($E$108:$F1282,"")-COUNT($H$108:$H1282)+1,0)),"")</f>
        <v>#N/A</v>
      </c>
      <c r="G1283" s="39" t="e">
        <f t="shared" si="75"/>
        <v>#N/A</v>
      </c>
      <c r="H1283" s="39">
        <f>IF(COUNTIF(Mal!$A$9:$A$431,'Sales Orders'!H1282)+COUNTIFS(Mal!$A$9:$A$431,H1282,Mal!$B$9:$B$431,"&lt;&gt;")+COUNTIFS(Mal!$A$9:$A$431,H1282,Mal!$C$9:$C$431,"&lt;&gt;")=COUNTIF('Sales Orders'!$H$108:H1282,'Sales Orders'!H1282),'Sales Orders'!H1282+1,'Sales Orders'!H1282)</f>
        <v>2</v>
      </c>
      <c r="I1283" s="39" t="e">
        <f>IF(E1283="","",IF(Mal!$C$5="","",Mal!$C$5))</f>
        <v>#N/A</v>
      </c>
      <c r="J1283" s="39" t="e">
        <f>IF(AND(J1282="",$H1283=$H1282),"",IF(VLOOKUP($H1283,Mal!$A$9:$H$431,7,0)='Sales Orders'!J1282,"",VLOOKUP($H1283,Mal!$A$9:$H$431,7,0)))</f>
        <v>#N/A</v>
      </c>
      <c r="K1283" s="39" t="e">
        <f>IF(AND(K1282="",$H1283=$H1282),"",IF(VLOOKUP($H1283,Mal!$A$9:$H$431,8,0)='Sales Orders'!K1282,"",VLOOKUP($H1283,Mal!$A$9:$H$431,8,0)))</f>
        <v>#N/A</v>
      </c>
      <c r="L1283" s="39" t="e">
        <f>IF(E1283="","",IF(Mal!$C$6="","",Mal!$C$6))</f>
        <v>#N/A</v>
      </c>
      <c r="M1283" s="39" t="e">
        <f>IF($E1283="",IF(INDEX(Mal!K$9:K$431,COUNTIF($E$108:$F1282,"")-COUNT($H$108:$H1282)+1,0)=M1282,"",INDEX(Mal!K$9:K$431,COUNTIF($E$108:$F1282,"")-COUNT($H$108:$H1282)+1,0)),"")</f>
        <v>#N/A</v>
      </c>
      <c r="N1283" s="39" t="e">
        <f>IF($E1283="",IF(INDEX(Mal!L$9:L$431,COUNTIF($E$108:$F1282,"")-COUNT($H$108:$H1282)+1,0)=N1282,"",INDEX(Mal!L$9:L$431,COUNTIF($E$108:$F1282,"")-COUNT($H$108:$H1282)+1,0)),"")</f>
        <v>#N/A</v>
      </c>
      <c r="O1283" s="39" t="e">
        <f>IF($E1283="",IF(INDEX(Mal!M$9:M$431,COUNTIF($E$108:$F1282,"")-COUNT($H$108:$H1282)+1,0)=O1282,"",INDEX(Mal!M$9:M$431,COUNTIF($E$108:$F1282,"")-COUNT($H$108:$H1282)+1,0)),"")</f>
        <v>#N/A</v>
      </c>
      <c r="P1283" s="39" t="e">
        <f>IF($E1283="",IF(INDEX(Mal!N$9:N$431,COUNTIF($E$108:$F1282,"")-COUNT($H$108:$H1282)+1,0)=P1282,"",INDEX(Mal!N$9:N$431,COUNTIF($E$108:$F1282,"")-COUNT($H$108:$H1282)+1,0)),"")</f>
        <v>#N/A</v>
      </c>
      <c r="Q1283" s="39" t="e">
        <f>IF($E1283="",IF(INDEX(Mal!O$9:O$431,COUNTIF($E$108:$F1282,"")-COUNT($H$108:$H1282)+1,0)=Q1282,"",INDEX(Mal!O$9:O$431,COUNTIF($E$108:$F1282,"")-COUNT($H$108:$H1282)+1,0)),"")</f>
        <v>#N/A</v>
      </c>
      <c r="R1283" s="39" t="e">
        <f>IF($E1283="",IF(INDEX(Mal!P$9:P$431,COUNTIF($E$108:$F1282,"")-COUNT($H$108:$H1282)+1,0)=R1282,"",INDEX(Mal!P$9:P$431,COUNTIF($E$108:$F1282,"")-COUNT($H$108:$H1282)+1,0)),"")</f>
        <v>#N/A</v>
      </c>
      <c r="S1283" s="39" t="e">
        <f>IF($E1283="",IF(INDEX(Mal!Q$9:Q$431,COUNTIF($E$108:$F1282,"")-COUNT($H$108:$H1282)+1,0)=S1282,"",INDEX(Mal!Q$9:Q$431,COUNTIF($E$108:$F1282,"")-COUNT($H$108:$H1282)+1,0)),"")</f>
        <v>#N/A</v>
      </c>
      <c r="T1283" s="39" t="e">
        <f>IF($E1283="",IF(INDEX(Mal!R$9:R$431,COUNTIF($E$108:$F1282,"")-COUNT($H$108:$H1282)+1,0)=T1282,"",INDEX(Mal!R$9:R$431,COUNTIF($E$108:$F1282,"")-COUNT($H$108:$H1282)+1,0)),"")</f>
        <v>#N/A</v>
      </c>
      <c r="U1283" s="39" t="e">
        <f>IF($E1283="",IF(INDEX(Mal!S$9:S$431,COUNTIF($E$108:$F1282,"")-COUNT($H$108:$H1282)+1,0)=U1282,"",INDEX(Mal!S$9:S$431,COUNTIF($E$108:$F1282,"")-COUNT($H$108:$H1282)+1,0)),"")</f>
        <v>#N/A</v>
      </c>
      <c r="V1283" s="39" t="e">
        <f t="shared" si="72"/>
        <v>#N/A</v>
      </c>
      <c r="W1283" s="39" t="e">
        <f>IF(IF(AND(E1283="",F1283=""),INDEX(Mal!I$9:I$431,(COUNT($H$108:$H1283)-COUNTIF($V$108:$V1283,"")),0),"")="","",IF(AND(E1283="",F1283=""),INDEX(Mal!I$9:I$431,(COUNT($H$108:$H1283)-COUNTIF($V$108:$V1283,"")),0),""))</f>
        <v>#N/A</v>
      </c>
      <c r="X1283" s="39" t="e">
        <f>IF($E1283="",IF(INDEX(Mal!J$9:J$431,COUNTIF($E$108:$F1282,"")-COUNT($H$108:$H1282)+1,0)=X1282,"",INDEX(Mal!J$9:J$431,COUNTIF($E$108:$F1282,"")-COUNT($H$108:$H1282)+1,0)),"")</f>
        <v>#N/A</v>
      </c>
      <c r="Y1283" s="39" t="e">
        <f>IF(AND(Y1282="",$H1283=$H1282),"",IF(VLOOKUP($H1283,Mal!$A$9:$T$431,20,0)='Sales Orders'!Y1282,"",VLOOKUP($H1283,Mal!$A$9:$T$431,20,0)))</f>
        <v>#N/A</v>
      </c>
      <c r="Z1283" s="39" t="e">
        <f t="shared" si="73"/>
        <v>#N/A</v>
      </c>
    </row>
    <row r="1284" spans="1:26">
      <c r="A1284" t="str">
        <f>IFERROR(IF(VLOOKUP(H1284,Mal!$A$9:$A$431,1,0),"","END"),"END")</f>
        <v>END</v>
      </c>
      <c r="B1284" s="39" t="e">
        <f>IF($E1284="",IF(INDEX(Mal!$D$9:$D$431,COUNTIF($E$108:$F1283,"")-COUNT($H$108:$H1283)+1,0)=B1283,"",INDEX(Mal!$D$9:$D$431,COUNTIF($E$108:$F1283,"")-COUNT($H$108:$H1283)+1,0)),"")</f>
        <v>#N/A</v>
      </c>
      <c r="C1284" s="39" t="e">
        <f t="shared" si="74"/>
        <v>#N/A</v>
      </c>
      <c r="D1284" s="39" t="e">
        <f>IF($E1284="",IF(INDEX(Mal!$F$9:$F$431,COUNTIF($E$108:$F1283,"")-COUNT($H$108:$H1283)+1,0)=D1283,"",INDEX(Mal!$F$9:$F$431,COUNTIF($E$108:$F1283,"")-COUNT($H$108:$H1283)+1,0)),"")</f>
        <v>#N/A</v>
      </c>
      <c r="E1284" s="39" t="e">
        <f>IF(AND(E1283="",$H1284=$H1283),"",IF(VLOOKUP(H1284,Mal!$A$9:$B$431,2,0)='Sales Orders'!E1283,"",VLOOKUP($H1284,Mal!$A$9:$B$431,2,0)))</f>
        <v>#N/A</v>
      </c>
      <c r="F1284" s="39" t="e">
        <f>IF($E1284="",IF(INDEX(Mal!$C$9:$C$431,COUNTIF($E$108:$F1283,"")-COUNT($H$108:$H1283)+1,0)=F1283,"",INDEX(Mal!$C$9:$C$431,COUNTIF($E$108:$F1283,"")-COUNT($H$108:$H1283)+1,0)),"")</f>
        <v>#N/A</v>
      </c>
      <c r="G1284" s="39" t="e">
        <f t="shared" si="75"/>
        <v>#N/A</v>
      </c>
      <c r="H1284" s="39">
        <f>IF(COUNTIF(Mal!$A$9:$A$431,'Sales Orders'!H1283)+COUNTIFS(Mal!$A$9:$A$431,H1283,Mal!$B$9:$B$431,"&lt;&gt;")+COUNTIFS(Mal!$A$9:$A$431,H1283,Mal!$C$9:$C$431,"&lt;&gt;")=COUNTIF('Sales Orders'!$H$108:H1283,'Sales Orders'!H1283),'Sales Orders'!H1283+1,'Sales Orders'!H1283)</f>
        <v>2</v>
      </c>
      <c r="I1284" s="39" t="e">
        <f>IF(E1284="","",IF(Mal!$C$5="","",Mal!$C$5))</f>
        <v>#N/A</v>
      </c>
      <c r="J1284" s="39" t="e">
        <f>IF(AND(J1283="",$H1284=$H1283),"",IF(VLOOKUP($H1284,Mal!$A$9:$H$431,7,0)='Sales Orders'!J1283,"",VLOOKUP($H1284,Mal!$A$9:$H$431,7,0)))</f>
        <v>#N/A</v>
      </c>
      <c r="K1284" s="39" t="e">
        <f>IF(AND(K1283="",$H1284=$H1283),"",IF(VLOOKUP($H1284,Mal!$A$9:$H$431,8,0)='Sales Orders'!K1283,"",VLOOKUP($H1284,Mal!$A$9:$H$431,8,0)))</f>
        <v>#N/A</v>
      </c>
      <c r="L1284" s="39" t="e">
        <f>IF(E1284="","",IF(Mal!$C$6="","",Mal!$C$6))</f>
        <v>#N/A</v>
      </c>
      <c r="M1284" s="39" t="e">
        <f>IF($E1284="",IF(INDEX(Mal!K$9:K$431,COUNTIF($E$108:$F1283,"")-COUNT($H$108:$H1283)+1,0)=M1283,"",INDEX(Mal!K$9:K$431,COUNTIF($E$108:$F1283,"")-COUNT($H$108:$H1283)+1,0)),"")</f>
        <v>#N/A</v>
      </c>
      <c r="N1284" s="39" t="e">
        <f>IF($E1284="",IF(INDEX(Mal!L$9:L$431,COUNTIF($E$108:$F1283,"")-COUNT($H$108:$H1283)+1,0)=N1283,"",INDEX(Mal!L$9:L$431,COUNTIF($E$108:$F1283,"")-COUNT($H$108:$H1283)+1,0)),"")</f>
        <v>#N/A</v>
      </c>
      <c r="O1284" s="39" t="e">
        <f>IF($E1284="",IF(INDEX(Mal!M$9:M$431,COUNTIF($E$108:$F1283,"")-COUNT($H$108:$H1283)+1,0)=O1283,"",INDEX(Mal!M$9:M$431,COUNTIF($E$108:$F1283,"")-COUNT($H$108:$H1283)+1,0)),"")</f>
        <v>#N/A</v>
      </c>
      <c r="P1284" s="39" t="e">
        <f>IF($E1284="",IF(INDEX(Mal!N$9:N$431,COUNTIF($E$108:$F1283,"")-COUNT($H$108:$H1283)+1,0)=P1283,"",INDEX(Mal!N$9:N$431,COUNTIF($E$108:$F1283,"")-COUNT($H$108:$H1283)+1,0)),"")</f>
        <v>#N/A</v>
      </c>
      <c r="Q1284" s="39" t="e">
        <f>IF($E1284="",IF(INDEX(Mal!O$9:O$431,COUNTIF($E$108:$F1283,"")-COUNT($H$108:$H1283)+1,0)=Q1283,"",INDEX(Mal!O$9:O$431,COUNTIF($E$108:$F1283,"")-COUNT($H$108:$H1283)+1,0)),"")</f>
        <v>#N/A</v>
      </c>
      <c r="R1284" s="39" t="e">
        <f>IF($E1284="",IF(INDEX(Mal!P$9:P$431,COUNTIF($E$108:$F1283,"")-COUNT($H$108:$H1283)+1,0)=R1283,"",INDEX(Mal!P$9:P$431,COUNTIF($E$108:$F1283,"")-COUNT($H$108:$H1283)+1,0)),"")</f>
        <v>#N/A</v>
      </c>
      <c r="S1284" s="39" t="e">
        <f>IF($E1284="",IF(INDEX(Mal!Q$9:Q$431,COUNTIF($E$108:$F1283,"")-COUNT($H$108:$H1283)+1,0)=S1283,"",INDEX(Mal!Q$9:Q$431,COUNTIF($E$108:$F1283,"")-COUNT($H$108:$H1283)+1,0)),"")</f>
        <v>#N/A</v>
      </c>
      <c r="T1284" s="39" t="e">
        <f>IF($E1284="",IF(INDEX(Mal!R$9:R$431,COUNTIF($E$108:$F1283,"")-COUNT($H$108:$H1283)+1,0)=T1283,"",INDEX(Mal!R$9:R$431,COUNTIF($E$108:$F1283,"")-COUNT($H$108:$H1283)+1,0)),"")</f>
        <v>#N/A</v>
      </c>
      <c r="U1284" s="39" t="e">
        <f>IF($E1284="",IF(INDEX(Mal!S$9:S$431,COUNTIF($E$108:$F1283,"")-COUNT($H$108:$H1283)+1,0)=U1283,"",INDEX(Mal!S$9:S$431,COUNTIF($E$108:$F1283,"")-COUNT($H$108:$H1283)+1,0)),"")</f>
        <v>#N/A</v>
      </c>
      <c r="V1284" s="39" t="e">
        <f t="shared" si="72"/>
        <v>#N/A</v>
      </c>
      <c r="W1284" s="39" t="e">
        <f>IF(IF(AND(E1284="",F1284=""),INDEX(Mal!I$9:I$431,(COUNT($H$108:$H1284)-COUNTIF($V$108:$V1284,"")),0),"")="","",IF(AND(E1284="",F1284=""),INDEX(Mal!I$9:I$431,(COUNT($H$108:$H1284)-COUNTIF($V$108:$V1284,"")),0),""))</f>
        <v>#N/A</v>
      </c>
      <c r="X1284" s="39" t="e">
        <f>IF($E1284="",IF(INDEX(Mal!J$9:J$431,COUNTIF($E$108:$F1283,"")-COUNT($H$108:$H1283)+1,0)=X1283,"",INDEX(Mal!J$9:J$431,COUNTIF($E$108:$F1283,"")-COUNT($H$108:$H1283)+1,0)),"")</f>
        <v>#N/A</v>
      </c>
      <c r="Y1284" s="39" t="e">
        <f>IF(AND(Y1283="",$H1284=$H1283),"",IF(VLOOKUP($H1284,Mal!$A$9:$T$431,20,0)='Sales Orders'!Y1283,"",VLOOKUP($H1284,Mal!$A$9:$T$431,20,0)))</f>
        <v>#N/A</v>
      </c>
      <c r="Z1284" s="39" t="e">
        <f t="shared" si="73"/>
        <v>#N/A</v>
      </c>
    </row>
    <row r="1285" spans="1:26">
      <c r="A1285" t="str">
        <f>IFERROR(IF(VLOOKUP(H1285,Mal!$A$9:$A$431,1,0),"","END"),"END")</f>
        <v>END</v>
      </c>
      <c r="B1285" s="39" t="e">
        <f>IF($E1285="",IF(INDEX(Mal!$D$9:$D$431,COUNTIF($E$108:$F1284,"")-COUNT($H$108:$H1284)+1,0)=B1284,"",INDEX(Mal!$D$9:$D$431,COUNTIF($E$108:$F1284,"")-COUNT($H$108:$H1284)+1,0)),"")</f>
        <v>#N/A</v>
      </c>
      <c r="C1285" s="39" t="e">
        <f t="shared" si="74"/>
        <v>#N/A</v>
      </c>
      <c r="D1285" s="39" t="e">
        <f>IF($E1285="",IF(INDEX(Mal!$F$9:$F$431,COUNTIF($E$108:$F1284,"")-COUNT($H$108:$H1284)+1,0)=D1284,"",INDEX(Mal!$F$9:$F$431,COUNTIF($E$108:$F1284,"")-COUNT($H$108:$H1284)+1,0)),"")</f>
        <v>#N/A</v>
      </c>
      <c r="E1285" s="39" t="e">
        <f>IF(AND(E1284="",$H1285=$H1284),"",IF(VLOOKUP(H1285,Mal!$A$9:$B$431,2,0)='Sales Orders'!E1284,"",VLOOKUP($H1285,Mal!$A$9:$B$431,2,0)))</f>
        <v>#N/A</v>
      </c>
      <c r="F1285" s="39" t="e">
        <f>IF($E1285="",IF(INDEX(Mal!$C$9:$C$431,COUNTIF($E$108:$F1284,"")-COUNT($H$108:$H1284)+1,0)=F1284,"",INDEX(Mal!$C$9:$C$431,COUNTIF($E$108:$F1284,"")-COUNT($H$108:$H1284)+1,0)),"")</f>
        <v>#N/A</v>
      </c>
      <c r="G1285" s="39" t="e">
        <f t="shared" si="75"/>
        <v>#N/A</v>
      </c>
      <c r="H1285" s="39">
        <f>IF(COUNTIF(Mal!$A$9:$A$431,'Sales Orders'!H1284)+COUNTIFS(Mal!$A$9:$A$431,H1284,Mal!$B$9:$B$431,"&lt;&gt;")+COUNTIFS(Mal!$A$9:$A$431,H1284,Mal!$C$9:$C$431,"&lt;&gt;")=COUNTIF('Sales Orders'!$H$108:H1284,'Sales Orders'!H1284),'Sales Orders'!H1284+1,'Sales Orders'!H1284)</f>
        <v>2</v>
      </c>
      <c r="I1285" s="39" t="e">
        <f>IF(E1285="","",IF(Mal!$C$5="","",Mal!$C$5))</f>
        <v>#N/A</v>
      </c>
      <c r="J1285" s="39" t="e">
        <f>IF(AND(J1284="",$H1285=$H1284),"",IF(VLOOKUP($H1285,Mal!$A$9:$H$431,7,0)='Sales Orders'!J1284,"",VLOOKUP($H1285,Mal!$A$9:$H$431,7,0)))</f>
        <v>#N/A</v>
      </c>
      <c r="K1285" s="39" t="e">
        <f>IF(AND(K1284="",$H1285=$H1284),"",IF(VLOOKUP($H1285,Mal!$A$9:$H$431,8,0)='Sales Orders'!K1284,"",VLOOKUP($H1285,Mal!$A$9:$H$431,8,0)))</f>
        <v>#N/A</v>
      </c>
      <c r="L1285" s="39" t="e">
        <f>IF(E1285="","",IF(Mal!$C$6="","",Mal!$C$6))</f>
        <v>#N/A</v>
      </c>
      <c r="M1285" s="39" t="e">
        <f>IF($E1285="",IF(INDEX(Mal!K$9:K$431,COUNTIF($E$108:$F1284,"")-COUNT($H$108:$H1284)+1,0)=M1284,"",INDEX(Mal!K$9:K$431,COUNTIF($E$108:$F1284,"")-COUNT($H$108:$H1284)+1,0)),"")</f>
        <v>#N/A</v>
      </c>
      <c r="N1285" s="39" t="e">
        <f>IF($E1285="",IF(INDEX(Mal!L$9:L$431,COUNTIF($E$108:$F1284,"")-COUNT($H$108:$H1284)+1,0)=N1284,"",INDEX(Mal!L$9:L$431,COUNTIF($E$108:$F1284,"")-COUNT($H$108:$H1284)+1,0)),"")</f>
        <v>#N/A</v>
      </c>
      <c r="O1285" s="39" t="e">
        <f>IF($E1285="",IF(INDEX(Mal!M$9:M$431,COUNTIF($E$108:$F1284,"")-COUNT($H$108:$H1284)+1,0)=O1284,"",INDEX(Mal!M$9:M$431,COUNTIF($E$108:$F1284,"")-COUNT($H$108:$H1284)+1,0)),"")</f>
        <v>#N/A</v>
      </c>
      <c r="P1285" s="39" t="e">
        <f>IF($E1285="",IF(INDEX(Mal!N$9:N$431,COUNTIF($E$108:$F1284,"")-COUNT($H$108:$H1284)+1,0)=P1284,"",INDEX(Mal!N$9:N$431,COUNTIF($E$108:$F1284,"")-COUNT($H$108:$H1284)+1,0)),"")</f>
        <v>#N/A</v>
      </c>
      <c r="Q1285" s="39" t="e">
        <f>IF($E1285="",IF(INDEX(Mal!O$9:O$431,COUNTIF($E$108:$F1284,"")-COUNT($H$108:$H1284)+1,0)=Q1284,"",INDEX(Mal!O$9:O$431,COUNTIF($E$108:$F1284,"")-COUNT($H$108:$H1284)+1,0)),"")</f>
        <v>#N/A</v>
      </c>
      <c r="R1285" s="39" t="e">
        <f>IF($E1285="",IF(INDEX(Mal!P$9:P$431,COUNTIF($E$108:$F1284,"")-COUNT($H$108:$H1284)+1,0)=R1284,"",INDEX(Mal!P$9:P$431,COUNTIF($E$108:$F1284,"")-COUNT($H$108:$H1284)+1,0)),"")</f>
        <v>#N/A</v>
      </c>
      <c r="S1285" s="39" t="e">
        <f>IF($E1285="",IF(INDEX(Mal!Q$9:Q$431,COUNTIF($E$108:$F1284,"")-COUNT($H$108:$H1284)+1,0)=S1284,"",INDEX(Mal!Q$9:Q$431,COUNTIF($E$108:$F1284,"")-COUNT($H$108:$H1284)+1,0)),"")</f>
        <v>#N/A</v>
      </c>
      <c r="T1285" s="39" t="e">
        <f>IF($E1285="",IF(INDEX(Mal!R$9:R$431,COUNTIF($E$108:$F1284,"")-COUNT($H$108:$H1284)+1,0)=T1284,"",INDEX(Mal!R$9:R$431,COUNTIF($E$108:$F1284,"")-COUNT($H$108:$H1284)+1,0)),"")</f>
        <v>#N/A</v>
      </c>
      <c r="U1285" s="39" t="e">
        <f>IF($E1285="",IF(INDEX(Mal!S$9:S$431,COUNTIF($E$108:$F1284,"")-COUNT($H$108:$H1284)+1,0)=U1284,"",INDEX(Mal!S$9:S$431,COUNTIF($E$108:$F1284,"")-COUNT($H$108:$H1284)+1,0)),"")</f>
        <v>#N/A</v>
      </c>
      <c r="V1285" s="39" t="e">
        <f t="shared" si="72"/>
        <v>#N/A</v>
      </c>
      <c r="W1285" s="39" t="e">
        <f>IF(IF(AND(E1285="",F1285=""),INDEX(Mal!I$9:I$431,(COUNT($H$108:$H1285)-COUNTIF($V$108:$V1285,"")),0),"")="","",IF(AND(E1285="",F1285=""),INDEX(Mal!I$9:I$431,(COUNT($H$108:$H1285)-COUNTIF($V$108:$V1285,"")),0),""))</f>
        <v>#N/A</v>
      </c>
      <c r="X1285" s="39" t="e">
        <f>IF($E1285="",IF(INDEX(Mal!J$9:J$431,COUNTIF($E$108:$F1284,"")-COUNT($H$108:$H1284)+1,0)=X1284,"",INDEX(Mal!J$9:J$431,COUNTIF($E$108:$F1284,"")-COUNT($H$108:$H1284)+1,0)),"")</f>
        <v>#N/A</v>
      </c>
      <c r="Y1285" s="39" t="e">
        <f>IF(AND(Y1284="",$H1285=$H1284),"",IF(VLOOKUP($H1285,Mal!$A$9:$T$431,20,0)='Sales Orders'!Y1284,"",VLOOKUP($H1285,Mal!$A$9:$T$431,20,0)))</f>
        <v>#N/A</v>
      </c>
      <c r="Z1285" s="39" t="e">
        <f t="shared" si="73"/>
        <v>#N/A</v>
      </c>
    </row>
    <row r="1286" spans="1:26">
      <c r="A1286" t="str">
        <f>IFERROR(IF(VLOOKUP(H1286,Mal!$A$9:$A$431,1,0),"","END"),"END")</f>
        <v>END</v>
      </c>
      <c r="B1286" s="39" t="e">
        <f>IF($E1286="",IF(INDEX(Mal!$D$9:$D$431,COUNTIF($E$108:$F1285,"")-COUNT($H$108:$H1285)+1,0)=B1285,"",INDEX(Mal!$D$9:$D$431,COUNTIF($E$108:$F1285,"")-COUNT($H$108:$H1285)+1,0)),"")</f>
        <v>#N/A</v>
      </c>
      <c r="C1286" s="39" t="e">
        <f t="shared" si="74"/>
        <v>#N/A</v>
      </c>
      <c r="D1286" s="39" t="e">
        <f>IF($E1286="",IF(INDEX(Mal!$F$9:$F$431,COUNTIF($E$108:$F1285,"")-COUNT($H$108:$H1285)+1,0)=D1285,"",INDEX(Mal!$F$9:$F$431,COUNTIF($E$108:$F1285,"")-COUNT($H$108:$H1285)+1,0)),"")</f>
        <v>#N/A</v>
      </c>
      <c r="E1286" s="39" t="e">
        <f>IF(AND(E1285="",$H1286=$H1285),"",IF(VLOOKUP(H1286,Mal!$A$9:$B$431,2,0)='Sales Orders'!E1285,"",VLOOKUP($H1286,Mal!$A$9:$B$431,2,0)))</f>
        <v>#N/A</v>
      </c>
      <c r="F1286" s="39" t="e">
        <f>IF($E1286="",IF(INDEX(Mal!$C$9:$C$431,COUNTIF($E$108:$F1285,"")-COUNT($H$108:$H1285)+1,0)=F1285,"",INDEX(Mal!$C$9:$C$431,COUNTIF($E$108:$F1285,"")-COUNT($H$108:$H1285)+1,0)),"")</f>
        <v>#N/A</v>
      </c>
      <c r="G1286" s="39" t="e">
        <f t="shared" si="75"/>
        <v>#N/A</v>
      </c>
      <c r="H1286" s="39">
        <f>IF(COUNTIF(Mal!$A$9:$A$431,'Sales Orders'!H1285)+COUNTIFS(Mal!$A$9:$A$431,H1285,Mal!$B$9:$B$431,"&lt;&gt;")+COUNTIFS(Mal!$A$9:$A$431,H1285,Mal!$C$9:$C$431,"&lt;&gt;")=COUNTIF('Sales Orders'!$H$108:H1285,'Sales Orders'!H1285),'Sales Orders'!H1285+1,'Sales Orders'!H1285)</f>
        <v>2</v>
      </c>
      <c r="I1286" s="39" t="e">
        <f>IF(E1286="","",IF(Mal!$C$5="","",Mal!$C$5))</f>
        <v>#N/A</v>
      </c>
      <c r="J1286" s="39" t="e">
        <f>IF(AND(J1285="",$H1286=$H1285),"",IF(VLOOKUP($H1286,Mal!$A$9:$H$431,7,0)='Sales Orders'!J1285,"",VLOOKUP($H1286,Mal!$A$9:$H$431,7,0)))</f>
        <v>#N/A</v>
      </c>
      <c r="K1286" s="39" t="e">
        <f>IF(AND(K1285="",$H1286=$H1285),"",IF(VLOOKUP($H1286,Mal!$A$9:$H$431,8,0)='Sales Orders'!K1285,"",VLOOKUP($H1286,Mal!$A$9:$H$431,8,0)))</f>
        <v>#N/A</v>
      </c>
      <c r="L1286" s="39" t="e">
        <f>IF(E1286="","",IF(Mal!$C$6="","",Mal!$C$6))</f>
        <v>#N/A</v>
      </c>
      <c r="M1286" s="39" t="e">
        <f>IF($E1286="",IF(INDEX(Mal!K$9:K$431,COUNTIF($E$108:$F1285,"")-COUNT($H$108:$H1285)+1,0)=M1285,"",INDEX(Mal!K$9:K$431,COUNTIF($E$108:$F1285,"")-COUNT($H$108:$H1285)+1,0)),"")</f>
        <v>#N/A</v>
      </c>
      <c r="N1286" s="39" t="e">
        <f>IF($E1286="",IF(INDEX(Mal!L$9:L$431,COUNTIF($E$108:$F1285,"")-COUNT($H$108:$H1285)+1,0)=N1285,"",INDEX(Mal!L$9:L$431,COUNTIF($E$108:$F1285,"")-COUNT($H$108:$H1285)+1,0)),"")</f>
        <v>#N/A</v>
      </c>
      <c r="O1286" s="39" t="e">
        <f>IF($E1286="",IF(INDEX(Mal!M$9:M$431,COUNTIF($E$108:$F1285,"")-COUNT($H$108:$H1285)+1,0)=O1285,"",INDEX(Mal!M$9:M$431,COUNTIF($E$108:$F1285,"")-COUNT($H$108:$H1285)+1,0)),"")</f>
        <v>#N/A</v>
      </c>
      <c r="P1286" s="39" t="e">
        <f>IF($E1286="",IF(INDEX(Mal!N$9:N$431,COUNTIF($E$108:$F1285,"")-COUNT($H$108:$H1285)+1,0)=P1285,"",INDEX(Mal!N$9:N$431,COUNTIF($E$108:$F1285,"")-COUNT($H$108:$H1285)+1,0)),"")</f>
        <v>#N/A</v>
      </c>
      <c r="Q1286" s="39" t="e">
        <f>IF($E1286="",IF(INDEX(Mal!O$9:O$431,COUNTIF($E$108:$F1285,"")-COUNT($H$108:$H1285)+1,0)=Q1285,"",INDEX(Mal!O$9:O$431,COUNTIF($E$108:$F1285,"")-COUNT($H$108:$H1285)+1,0)),"")</f>
        <v>#N/A</v>
      </c>
      <c r="R1286" s="39" t="e">
        <f>IF($E1286="",IF(INDEX(Mal!P$9:P$431,COUNTIF($E$108:$F1285,"")-COUNT($H$108:$H1285)+1,0)=R1285,"",INDEX(Mal!P$9:P$431,COUNTIF($E$108:$F1285,"")-COUNT($H$108:$H1285)+1,0)),"")</f>
        <v>#N/A</v>
      </c>
      <c r="S1286" s="39" t="e">
        <f>IF($E1286="",IF(INDEX(Mal!Q$9:Q$431,COUNTIF($E$108:$F1285,"")-COUNT($H$108:$H1285)+1,0)=S1285,"",INDEX(Mal!Q$9:Q$431,COUNTIF($E$108:$F1285,"")-COUNT($H$108:$H1285)+1,0)),"")</f>
        <v>#N/A</v>
      </c>
      <c r="T1286" s="39" t="e">
        <f>IF($E1286="",IF(INDEX(Mal!R$9:R$431,COUNTIF($E$108:$F1285,"")-COUNT($H$108:$H1285)+1,0)=T1285,"",INDEX(Mal!R$9:R$431,COUNTIF($E$108:$F1285,"")-COUNT($H$108:$H1285)+1,0)),"")</f>
        <v>#N/A</v>
      </c>
      <c r="U1286" s="39" t="e">
        <f>IF($E1286="",IF(INDEX(Mal!S$9:S$431,COUNTIF($E$108:$F1285,"")-COUNT($H$108:$H1285)+1,0)=U1285,"",INDEX(Mal!S$9:S$431,COUNTIF($E$108:$F1285,"")-COUNT($H$108:$H1285)+1,0)),"")</f>
        <v>#N/A</v>
      </c>
      <c r="V1286" s="39" t="e">
        <f t="shared" si="72"/>
        <v>#N/A</v>
      </c>
      <c r="W1286" s="39" t="e">
        <f>IF(IF(AND(E1286="",F1286=""),INDEX(Mal!I$9:I$431,(COUNT($H$108:$H1286)-COUNTIF($V$108:$V1286,"")),0),"")="","",IF(AND(E1286="",F1286=""),INDEX(Mal!I$9:I$431,(COUNT($H$108:$H1286)-COUNTIF($V$108:$V1286,"")),0),""))</f>
        <v>#N/A</v>
      </c>
      <c r="X1286" s="39" t="e">
        <f>IF($E1286="",IF(INDEX(Mal!J$9:J$431,COUNTIF($E$108:$F1285,"")-COUNT($H$108:$H1285)+1,0)=X1285,"",INDEX(Mal!J$9:J$431,COUNTIF($E$108:$F1285,"")-COUNT($H$108:$H1285)+1,0)),"")</f>
        <v>#N/A</v>
      </c>
      <c r="Y1286" s="39" t="e">
        <f>IF(AND(Y1285="",$H1286=$H1285),"",IF(VLOOKUP($H1286,Mal!$A$9:$T$431,20,0)='Sales Orders'!Y1285,"",VLOOKUP($H1286,Mal!$A$9:$T$431,20,0)))</f>
        <v>#N/A</v>
      </c>
      <c r="Z1286" s="39" t="e">
        <f t="shared" si="73"/>
        <v>#N/A</v>
      </c>
    </row>
    <row r="1287" spans="1:26">
      <c r="A1287" t="str">
        <f>IFERROR(IF(VLOOKUP(H1287,Mal!$A$9:$A$431,1,0),"","END"),"END")</f>
        <v>END</v>
      </c>
      <c r="B1287" s="39" t="e">
        <f>IF($E1287="",IF(INDEX(Mal!$D$9:$D$431,COUNTIF($E$108:$F1286,"")-COUNT($H$108:$H1286)+1,0)=B1286,"",INDEX(Mal!$D$9:$D$431,COUNTIF($E$108:$F1286,"")-COUNT($H$108:$H1286)+1,0)),"")</f>
        <v>#N/A</v>
      </c>
      <c r="C1287" s="39" t="e">
        <f t="shared" si="74"/>
        <v>#N/A</v>
      </c>
      <c r="D1287" s="39" t="e">
        <f>IF($E1287="",IF(INDEX(Mal!$F$9:$F$431,COUNTIF($E$108:$F1286,"")-COUNT($H$108:$H1286)+1,0)=D1286,"",INDEX(Mal!$F$9:$F$431,COUNTIF($E$108:$F1286,"")-COUNT($H$108:$H1286)+1,0)),"")</f>
        <v>#N/A</v>
      </c>
      <c r="E1287" s="39" t="e">
        <f>IF(AND(E1286="",$H1287=$H1286),"",IF(VLOOKUP(H1287,Mal!$A$9:$B$431,2,0)='Sales Orders'!E1286,"",VLOOKUP($H1287,Mal!$A$9:$B$431,2,0)))</f>
        <v>#N/A</v>
      </c>
      <c r="F1287" s="39" t="e">
        <f>IF($E1287="",IF(INDEX(Mal!$C$9:$C$431,COUNTIF($E$108:$F1286,"")-COUNT($H$108:$H1286)+1,0)=F1286,"",INDEX(Mal!$C$9:$C$431,COUNTIF($E$108:$F1286,"")-COUNT($H$108:$H1286)+1,0)),"")</f>
        <v>#N/A</v>
      </c>
      <c r="G1287" s="39" t="e">
        <f t="shared" si="75"/>
        <v>#N/A</v>
      </c>
      <c r="H1287" s="39">
        <f>IF(COUNTIF(Mal!$A$9:$A$431,'Sales Orders'!H1286)+COUNTIFS(Mal!$A$9:$A$431,H1286,Mal!$B$9:$B$431,"&lt;&gt;")+COUNTIFS(Mal!$A$9:$A$431,H1286,Mal!$C$9:$C$431,"&lt;&gt;")=COUNTIF('Sales Orders'!$H$108:H1286,'Sales Orders'!H1286),'Sales Orders'!H1286+1,'Sales Orders'!H1286)</f>
        <v>2</v>
      </c>
      <c r="I1287" s="39" t="e">
        <f>IF(E1287="","",IF(Mal!$C$5="","",Mal!$C$5))</f>
        <v>#N/A</v>
      </c>
      <c r="J1287" s="39" t="e">
        <f>IF(AND(J1286="",$H1287=$H1286),"",IF(VLOOKUP($H1287,Mal!$A$9:$H$431,7,0)='Sales Orders'!J1286,"",VLOOKUP($H1287,Mal!$A$9:$H$431,7,0)))</f>
        <v>#N/A</v>
      </c>
      <c r="K1287" s="39" t="e">
        <f>IF(AND(K1286="",$H1287=$H1286),"",IF(VLOOKUP($H1287,Mal!$A$9:$H$431,8,0)='Sales Orders'!K1286,"",VLOOKUP($H1287,Mal!$A$9:$H$431,8,0)))</f>
        <v>#N/A</v>
      </c>
      <c r="L1287" s="39" t="e">
        <f>IF(E1287="","",IF(Mal!$C$6="","",Mal!$C$6))</f>
        <v>#N/A</v>
      </c>
      <c r="M1287" s="39" t="e">
        <f>IF($E1287="",IF(INDEX(Mal!K$9:K$431,COUNTIF($E$108:$F1286,"")-COUNT($H$108:$H1286)+1,0)=M1286,"",INDEX(Mal!K$9:K$431,COUNTIF($E$108:$F1286,"")-COUNT($H$108:$H1286)+1,0)),"")</f>
        <v>#N/A</v>
      </c>
      <c r="N1287" s="39" t="e">
        <f>IF($E1287="",IF(INDEX(Mal!L$9:L$431,COUNTIF($E$108:$F1286,"")-COUNT($H$108:$H1286)+1,0)=N1286,"",INDEX(Mal!L$9:L$431,COUNTIF($E$108:$F1286,"")-COUNT($H$108:$H1286)+1,0)),"")</f>
        <v>#N/A</v>
      </c>
      <c r="O1287" s="39" t="e">
        <f>IF($E1287="",IF(INDEX(Mal!M$9:M$431,COUNTIF($E$108:$F1286,"")-COUNT($H$108:$H1286)+1,0)=O1286,"",INDEX(Mal!M$9:M$431,COUNTIF($E$108:$F1286,"")-COUNT($H$108:$H1286)+1,0)),"")</f>
        <v>#N/A</v>
      </c>
      <c r="P1287" s="39" t="e">
        <f>IF($E1287="",IF(INDEX(Mal!N$9:N$431,COUNTIF($E$108:$F1286,"")-COUNT($H$108:$H1286)+1,0)=P1286,"",INDEX(Mal!N$9:N$431,COUNTIF($E$108:$F1286,"")-COUNT($H$108:$H1286)+1,0)),"")</f>
        <v>#N/A</v>
      </c>
      <c r="Q1287" s="39" t="e">
        <f>IF($E1287="",IF(INDEX(Mal!O$9:O$431,COUNTIF($E$108:$F1286,"")-COUNT($H$108:$H1286)+1,0)=Q1286,"",INDEX(Mal!O$9:O$431,COUNTIF($E$108:$F1286,"")-COUNT($H$108:$H1286)+1,0)),"")</f>
        <v>#N/A</v>
      </c>
      <c r="R1287" s="39" t="e">
        <f>IF($E1287="",IF(INDEX(Mal!P$9:P$431,COUNTIF($E$108:$F1286,"")-COUNT($H$108:$H1286)+1,0)=R1286,"",INDEX(Mal!P$9:P$431,COUNTIF($E$108:$F1286,"")-COUNT($H$108:$H1286)+1,0)),"")</f>
        <v>#N/A</v>
      </c>
      <c r="S1287" s="39" t="e">
        <f>IF($E1287="",IF(INDEX(Mal!Q$9:Q$431,COUNTIF($E$108:$F1286,"")-COUNT($H$108:$H1286)+1,0)=S1286,"",INDEX(Mal!Q$9:Q$431,COUNTIF($E$108:$F1286,"")-COUNT($H$108:$H1286)+1,0)),"")</f>
        <v>#N/A</v>
      </c>
      <c r="T1287" s="39" t="e">
        <f>IF($E1287="",IF(INDEX(Mal!R$9:R$431,COUNTIF($E$108:$F1286,"")-COUNT($H$108:$H1286)+1,0)=T1286,"",INDEX(Mal!R$9:R$431,COUNTIF($E$108:$F1286,"")-COUNT($H$108:$H1286)+1,0)),"")</f>
        <v>#N/A</v>
      </c>
      <c r="U1287" s="39" t="e">
        <f>IF($E1287="",IF(INDEX(Mal!S$9:S$431,COUNTIF($E$108:$F1286,"")-COUNT($H$108:$H1286)+1,0)=U1286,"",INDEX(Mal!S$9:S$431,COUNTIF($E$108:$F1286,"")-COUNT($H$108:$H1286)+1,0)),"")</f>
        <v>#N/A</v>
      </c>
      <c r="V1287" s="39" t="e">
        <f t="shared" si="72"/>
        <v>#N/A</v>
      </c>
      <c r="W1287" s="39" t="e">
        <f>IF(IF(AND(E1287="",F1287=""),INDEX(Mal!I$9:I$431,(COUNT($H$108:$H1287)-COUNTIF($V$108:$V1287,"")),0),"")="","",IF(AND(E1287="",F1287=""),INDEX(Mal!I$9:I$431,(COUNT($H$108:$H1287)-COUNTIF($V$108:$V1287,"")),0),""))</f>
        <v>#N/A</v>
      </c>
      <c r="X1287" s="39" t="e">
        <f>IF($E1287="",IF(INDEX(Mal!J$9:J$431,COUNTIF($E$108:$F1286,"")-COUNT($H$108:$H1286)+1,0)=X1286,"",INDEX(Mal!J$9:J$431,COUNTIF($E$108:$F1286,"")-COUNT($H$108:$H1286)+1,0)),"")</f>
        <v>#N/A</v>
      </c>
      <c r="Y1287" s="39" t="e">
        <f>IF(AND(Y1286="",$H1287=$H1286),"",IF(VLOOKUP($H1287,Mal!$A$9:$T$431,20,0)='Sales Orders'!Y1286,"",VLOOKUP($H1287,Mal!$A$9:$T$431,20,0)))</f>
        <v>#N/A</v>
      </c>
      <c r="Z1287" s="39" t="e">
        <f t="shared" si="73"/>
        <v>#N/A</v>
      </c>
    </row>
    <row r="1288" spans="1:26">
      <c r="A1288" t="str">
        <f>IFERROR(IF(VLOOKUP(H1288,Mal!$A$9:$A$431,1,0),"","END"),"END")</f>
        <v>END</v>
      </c>
      <c r="B1288" s="39" t="e">
        <f>IF($E1288="",IF(INDEX(Mal!$D$9:$D$431,COUNTIF($E$108:$F1287,"")-COUNT($H$108:$H1287)+1,0)=B1287,"",INDEX(Mal!$D$9:$D$431,COUNTIF($E$108:$F1287,"")-COUNT($H$108:$H1287)+1,0)),"")</f>
        <v>#N/A</v>
      </c>
      <c r="C1288" s="39" t="e">
        <f t="shared" si="74"/>
        <v>#N/A</v>
      </c>
      <c r="D1288" s="39" t="e">
        <f>IF($E1288="",IF(INDEX(Mal!$F$9:$F$431,COUNTIF($E$108:$F1287,"")-COUNT($H$108:$H1287)+1,0)=D1287,"",INDEX(Mal!$F$9:$F$431,COUNTIF($E$108:$F1287,"")-COUNT($H$108:$H1287)+1,0)),"")</f>
        <v>#N/A</v>
      </c>
      <c r="E1288" s="39" t="e">
        <f>IF(AND(E1287="",$H1288=$H1287),"",IF(VLOOKUP(H1288,Mal!$A$9:$B$431,2,0)='Sales Orders'!E1287,"",VLOOKUP($H1288,Mal!$A$9:$B$431,2,0)))</f>
        <v>#N/A</v>
      </c>
      <c r="F1288" s="39" t="e">
        <f>IF($E1288="",IF(INDEX(Mal!$C$9:$C$431,COUNTIF($E$108:$F1287,"")-COUNT($H$108:$H1287)+1,0)=F1287,"",INDEX(Mal!$C$9:$C$431,COUNTIF($E$108:$F1287,"")-COUNT($H$108:$H1287)+1,0)),"")</f>
        <v>#N/A</v>
      </c>
      <c r="G1288" s="39" t="e">
        <f t="shared" si="75"/>
        <v>#N/A</v>
      </c>
      <c r="H1288" s="39">
        <f>IF(COUNTIF(Mal!$A$9:$A$431,'Sales Orders'!H1287)+COUNTIFS(Mal!$A$9:$A$431,H1287,Mal!$B$9:$B$431,"&lt;&gt;")+COUNTIFS(Mal!$A$9:$A$431,H1287,Mal!$C$9:$C$431,"&lt;&gt;")=COUNTIF('Sales Orders'!$H$108:H1287,'Sales Orders'!H1287),'Sales Orders'!H1287+1,'Sales Orders'!H1287)</f>
        <v>2</v>
      </c>
      <c r="I1288" s="39" t="e">
        <f>IF(E1288="","",IF(Mal!$C$5="","",Mal!$C$5))</f>
        <v>#N/A</v>
      </c>
      <c r="J1288" s="39" t="e">
        <f>IF(AND(J1287="",$H1288=$H1287),"",IF(VLOOKUP($H1288,Mal!$A$9:$H$431,7,0)='Sales Orders'!J1287,"",VLOOKUP($H1288,Mal!$A$9:$H$431,7,0)))</f>
        <v>#N/A</v>
      </c>
      <c r="K1288" s="39" t="e">
        <f>IF(AND(K1287="",$H1288=$H1287),"",IF(VLOOKUP($H1288,Mal!$A$9:$H$431,8,0)='Sales Orders'!K1287,"",VLOOKUP($H1288,Mal!$A$9:$H$431,8,0)))</f>
        <v>#N/A</v>
      </c>
      <c r="L1288" s="39" t="e">
        <f>IF(E1288="","",IF(Mal!$C$6="","",Mal!$C$6))</f>
        <v>#N/A</v>
      </c>
      <c r="M1288" s="39" t="e">
        <f>IF($E1288="",IF(INDEX(Mal!K$9:K$431,COUNTIF($E$108:$F1287,"")-COUNT($H$108:$H1287)+1,0)=M1287,"",INDEX(Mal!K$9:K$431,COUNTIF($E$108:$F1287,"")-COUNT($H$108:$H1287)+1,0)),"")</f>
        <v>#N/A</v>
      </c>
      <c r="N1288" s="39" t="e">
        <f>IF($E1288="",IF(INDEX(Mal!L$9:L$431,COUNTIF($E$108:$F1287,"")-COUNT($H$108:$H1287)+1,0)=N1287,"",INDEX(Mal!L$9:L$431,COUNTIF($E$108:$F1287,"")-COUNT($H$108:$H1287)+1,0)),"")</f>
        <v>#N/A</v>
      </c>
      <c r="O1288" s="39" t="e">
        <f>IF($E1288="",IF(INDEX(Mal!M$9:M$431,COUNTIF($E$108:$F1287,"")-COUNT($H$108:$H1287)+1,0)=O1287,"",INDEX(Mal!M$9:M$431,COUNTIF($E$108:$F1287,"")-COUNT($H$108:$H1287)+1,0)),"")</f>
        <v>#N/A</v>
      </c>
      <c r="P1288" s="39" t="e">
        <f>IF($E1288="",IF(INDEX(Mal!N$9:N$431,COUNTIF($E$108:$F1287,"")-COUNT($H$108:$H1287)+1,0)=P1287,"",INDEX(Mal!N$9:N$431,COUNTIF($E$108:$F1287,"")-COUNT($H$108:$H1287)+1,0)),"")</f>
        <v>#N/A</v>
      </c>
      <c r="Q1288" s="39" t="e">
        <f>IF($E1288="",IF(INDEX(Mal!O$9:O$431,COUNTIF($E$108:$F1287,"")-COUNT($H$108:$H1287)+1,0)=Q1287,"",INDEX(Mal!O$9:O$431,COUNTIF($E$108:$F1287,"")-COUNT($H$108:$H1287)+1,0)),"")</f>
        <v>#N/A</v>
      </c>
      <c r="R1288" s="39" t="e">
        <f>IF($E1288="",IF(INDEX(Mal!P$9:P$431,COUNTIF($E$108:$F1287,"")-COUNT($H$108:$H1287)+1,0)=R1287,"",INDEX(Mal!P$9:P$431,COUNTIF($E$108:$F1287,"")-COUNT($H$108:$H1287)+1,0)),"")</f>
        <v>#N/A</v>
      </c>
      <c r="S1288" s="39" t="e">
        <f>IF($E1288="",IF(INDEX(Mal!Q$9:Q$431,COUNTIF($E$108:$F1287,"")-COUNT($H$108:$H1287)+1,0)=S1287,"",INDEX(Mal!Q$9:Q$431,COUNTIF($E$108:$F1287,"")-COUNT($H$108:$H1287)+1,0)),"")</f>
        <v>#N/A</v>
      </c>
      <c r="T1288" s="39" t="e">
        <f>IF($E1288="",IF(INDEX(Mal!R$9:R$431,COUNTIF($E$108:$F1287,"")-COUNT($H$108:$H1287)+1,0)=T1287,"",INDEX(Mal!R$9:R$431,COUNTIF($E$108:$F1287,"")-COUNT($H$108:$H1287)+1,0)),"")</f>
        <v>#N/A</v>
      </c>
      <c r="U1288" s="39" t="e">
        <f>IF($E1288="",IF(INDEX(Mal!S$9:S$431,COUNTIF($E$108:$F1287,"")-COUNT($H$108:$H1287)+1,0)=U1287,"",INDEX(Mal!S$9:S$431,COUNTIF($E$108:$F1287,"")-COUNT($H$108:$H1287)+1,0)),"")</f>
        <v>#N/A</v>
      </c>
      <c r="V1288" s="39" t="e">
        <f t="shared" si="72"/>
        <v>#N/A</v>
      </c>
      <c r="W1288" s="39" t="e">
        <f>IF(IF(AND(E1288="",F1288=""),INDEX(Mal!I$9:I$431,(COUNT($H$108:$H1288)-COUNTIF($V$108:$V1288,"")),0),"")="","",IF(AND(E1288="",F1288=""),INDEX(Mal!I$9:I$431,(COUNT($H$108:$H1288)-COUNTIF($V$108:$V1288,"")),0),""))</f>
        <v>#N/A</v>
      </c>
      <c r="X1288" s="39" t="e">
        <f>IF($E1288="",IF(INDEX(Mal!J$9:J$431,COUNTIF($E$108:$F1287,"")-COUNT($H$108:$H1287)+1,0)=X1287,"",INDEX(Mal!J$9:J$431,COUNTIF($E$108:$F1287,"")-COUNT($H$108:$H1287)+1,0)),"")</f>
        <v>#N/A</v>
      </c>
      <c r="Y1288" s="39" t="e">
        <f>IF(AND(Y1287="",$H1288=$H1287),"",IF(VLOOKUP($H1288,Mal!$A$9:$T$431,20,0)='Sales Orders'!Y1287,"",VLOOKUP($H1288,Mal!$A$9:$T$431,20,0)))</f>
        <v>#N/A</v>
      </c>
      <c r="Z1288" s="39" t="e">
        <f t="shared" si="73"/>
        <v>#N/A</v>
      </c>
    </row>
    <row r="1289" spans="1:26">
      <c r="A1289" t="str">
        <f>IFERROR(IF(VLOOKUP(H1289,Mal!$A$9:$A$431,1,0),"","END"),"END")</f>
        <v>END</v>
      </c>
      <c r="B1289" s="39" t="e">
        <f>IF($E1289="",IF(INDEX(Mal!$D$9:$D$431,COUNTIF($E$108:$F1288,"")-COUNT($H$108:$H1288)+1,0)=B1288,"",INDEX(Mal!$D$9:$D$431,COUNTIF($E$108:$F1288,"")-COUNT($H$108:$H1288)+1,0)),"")</f>
        <v>#N/A</v>
      </c>
      <c r="C1289" s="39" t="e">
        <f t="shared" si="74"/>
        <v>#N/A</v>
      </c>
      <c r="D1289" s="39" t="e">
        <f>IF($E1289="",IF(INDEX(Mal!$F$9:$F$431,COUNTIF($E$108:$F1288,"")-COUNT($H$108:$H1288)+1,0)=D1288,"",INDEX(Mal!$F$9:$F$431,COUNTIF($E$108:$F1288,"")-COUNT($H$108:$H1288)+1,0)),"")</f>
        <v>#N/A</v>
      </c>
      <c r="E1289" s="39" t="e">
        <f>IF(AND(E1288="",$H1289=$H1288),"",IF(VLOOKUP(H1289,Mal!$A$9:$B$431,2,0)='Sales Orders'!E1288,"",VLOOKUP($H1289,Mal!$A$9:$B$431,2,0)))</f>
        <v>#N/A</v>
      </c>
      <c r="F1289" s="39" t="e">
        <f>IF($E1289="",IF(INDEX(Mal!$C$9:$C$431,COUNTIF($E$108:$F1288,"")-COUNT($H$108:$H1288)+1,0)=F1288,"",INDEX(Mal!$C$9:$C$431,COUNTIF($E$108:$F1288,"")-COUNT($H$108:$H1288)+1,0)),"")</f>
        <v>#N/A</v>
      </c>
      <c r="G1289" s="39" t="e">
        <f t="shared" si="75"/>
        <v>#N/A</v>
      </c>
      <c r="H1289" s="39">
        <f>IF(COUNTIF(Mal!$A$9:$A$431,'Sales Orders'!H1288)+COUNTIFS(Mal!$A$9:$A$431,H1288,Mal!$B$9:$B$431,"&lt;&gt;")+COUNTIFS(Mal!$A$9:$A$431,H1288,Mal!$C$9:$C$431,"&lt;&gt;")=COUNTIF('Sales Orders'!$H$108:H1288,'Sales Orders'!H1288),'Sales Orders'!H1288+1,'Sales Orders'!H1288)</f>
        <v>2</v>
      </c>
      <c r="I1289" s="39" t="e">
        <f>IF(E1289="","",IF(Mal!$C$5="","",Mal!$C$5))</f>
        <v>#N/A</v>
      </c>
      <c r="J1289" s="39" t="e">
        <f>IF(AND(J1288="",$H1289=$H1288),"",IF(VLOOKUP($H1289,Mal!$A$9:$H$431,7,0)='Sales Orders'!J1288,"",VLOOKUP($H1289,Mal!$A$9:$H$431,7,0)))</f>
        <v>#N/A</v>
      </c>
      <c r="K1289" s="39" t="e">
        <f>IF(AND(K1288="",$H1289=$H1288),"",IF(VLOOKUP($H1289,Mal!$A$9:$H$431,8,0)='Sales Orders'!K1288,"",VLOOKUP($H1289,Mal!$A$9:$H$431,8,0)))</f>
        <v>#N/A</v>
      </c>
      <c r="L1289" s="39" t="e">
        <f>IF(E1289="","",IF(Mal!$C$6="","",Mal!$C$6))</f>
        <v>#N/A</v>
      </c>
      <c r="M1289" s="39" t="e">
        <f>IF($E1289="",IF(INDEX(Mal!K$9:K$431,COUNTIF($E$108:$F1288,"")-COUNT($H$108:$H1288)+1,0)=M1288,"",INDEX(Mal!K$9:K$431,COUNTIF($E$108:$F1288,"")-COUNT($H$108:$H1288)+1,0)),"")</f>
        <v>#N/A</v>
      </c>
      <c r="N1289" s="39" t="e">
        <f>IF($E1289="",IF(INDEX(Mal!L$9:L$431,COUNTIF($E$108:$F1288,"")-COUNT($H$108:$H1288)+1,0)=N1288,"",INDEX(Mal!L$9:L$431,COUNTIF($E$108:$F1288,"")-COUNT($H$108:$H1288)+1,0)),"")</f>
        <v>#N/A</v>
      </c>
      <c r="O1289" s="39" t="e">
        <f>IF($E1289="",IF(INDEX(Mal!M$9:M$431,COUNTIF($E$108:$F1288,"")-COUNT($H$108:$H1288)+1,0)=O1288,"",INDEX(Mal!M$9:M$431,COUNTIF($E$108:$F1288,"")-COUNT($H$108:$H1288)+1,0)),"")</f>
        <v>#N/A</v>
      </c>
      <c r="P1289" s="39" t="e">
        <f>IF($E1289="",IF(INDEX(Mal!N$9:N$431,COUNTIF($E$108:$F1288,"")-COUNT($H$108:$H1288)+1,0)=P1288,"",INDEX(Mal!N$9:N$431,COUNTIF($E$108:$F1288,"")-COUNT($H$108:$H1288)+1,0)),"")</f>
        <v>#N/A</v>
      </c>
      <c r="Q1289" s="39" t="e">
        <f>IF($E1289="",IF(INDEX(Mal!O$9:O$431,COUNTIF($E$108:$F1288,"")-COUNT($H$108:$H1288)+1,0)=Q1288,"",INDEX(Mal!O$9:O$431,COUNTIF($E$108:$F1288,"")-COUNT($H$108:$H1288)+1,0)),"")</f>
        <v>#N/A</v>
      </c>
      <c r="R1289" s="39" t="e">
        <f>IF($E1289="",IF(INDEX(Mal!P$9:P$431,COUNTIF($E$108:$F1288,"")-COUNT($H$108:$H1288)+1,0)=R1288,"",INDEX(Mal!P$9:P$431,COUNTIF($E$108:$F1288,"")-COUNT($H$108:$H1288)+1,0)),"")</f>
        <v>#N/A</v>
      </c>
      <c r="S1289" s="39" t="e">
        <f>IF($E1289="",IF(INDEX(Mal!Q$9:Q$431,COUNTIF($E$108:$F1288,"")-COUNT($H$108:$H1288)+1,0)=S1288,"",INDEX(Mal!Q$9:Q$431,COUNTIF($E$108:$F1288,"")-COUNT($H$108:$H1288)+1,0)),"")</f>
        <v>#N/A</v>
      </c>
      <c r="T1289" s="39" t="e">
        <f>IF($E1289="",IF(INDEX(Mal!R$9:R$431,COUNTIF($E$108:$F1288,"")-COUNT($H$108:$H1288)+1,0)=T1288,"",INDEX(Mal!R$9:R$431,COUNTIF($E$108:$F1288,"")-COUNT($H$108:$H1288)+1,0)),"")</f>
        <v>#N/A</v>
      </c>
      <c r="U1289" s="39" t="e">
        <f>IF($E1289="",IF(INDEX(Mal!S$9:S$431,COUNTIF($E$108:$F1288,"")-COUNT($H$108:$H1288)+1,0)=U1288,"",INDEX(Mal!S$9:S$431,COUNTIF($E$108:$F1288,"")-COUNT($H$108:$H1288)+1,0)),"")</f>
        <v>#N/A</v>
      </c>
      <c r="V1289" s="39" t="e">
        <f t="shared" si="72"/>
        <v>#N/A</v>
      </c>
      <c r="W1289" s="39" t="e">
        <f>IF(IF(AND(E1289="",F1289=""),INDEX(Mal!I$9:I$431,(COUNT($H$108:$H1289)-COUNTIF($V$108:$V1289,"")),0),"")="","",IF(AND(E1289="",F1289=""),INDEX(Mal!I$9:I$431,(COUNT($H$108:$H1289)-COUNTIF($V$108:$V1289,"")),0),""))</f>
        <v>#N/A</v>
      </c>
      <c r="X1289" s="39" t="e">
        <f>IF($E1289="",IF(INDEX(Mal!J$9:J$431,COUNTIF($E$108:$F1288,"")-COUNT($H$108:$H1288)+1,0)=X1288,"",INDEX(Mal!J$9:J$431,COUNTIF($E$108:$F1288,"")-COUNT($H$108:$H1288)+1,0)),"")</f>
        <v>#N/A</v>
      </c>
      <c r="Y1289" s="39" t="e">
        <f>IF(AND(Y1288="",$H1289=$H1288),"",IF(VLOOKUP($H1289,Mal!$A$9:$T$431,20,0)='Sales Orders'!Y1288,"",VLOOKUP($H1289,Mal!$A$9:$T$431,20,0)))</f>
        <v>#N/A</v>
      </c>
      <c r="Z1289" s="39" t="e">
        <f t="shared" si="73"/>
        <v>#N/A</v>
      </c>
    </row>
    <row r="1290" spans="1:26">
      <c r="A1290" t="str">
        <f>IFERROR(IF(VLOOKUP(H1290,Mal!$A$9:$A$431,1,0),"","END"),"END")</f>
        <v>END</v>
      </c>
      <c r="B1290" s="39" t="e">
        <f>IF($E1290="",IF(INDEX(Mal!$D$9:$D$431,COUNTIF($E$108:$F1289,"")-COUNT($H$108:$H1289)+1,0)=B1289,"",INDEX(Mal!$D$9:$D$431,COUNTIF($E$108:$F1289,"")-COUNT($H$108:$H1289)+1,0)),"")</f>
        <v>#N/A</v>
      </c>
      <c r="C1290" s="39" t="e">
        <f t="shared" si="74"/>
        <v>#N/A</v>
      </c>
      <c r="D1290" s="39" t="e">
        <f>IF($E1290="",IF(INDEX(Mal!$F$9:$F$431,COUNTIF($E$108:$F1289,"")-COUNT($H$108:$H1289)+1,0)=D1289,"",INDEX(Mal!$F$9:$F$431,COUNTIF($E$108:$F1289,"")-COUNT($H$108:$H1289)+1,0)),"")</f>
        <v>#N/A</v>
      </c>
      <c r="E1290" s="39" t="e">
        <f>IF(AND(E1289="",$H1290=$H1289),"",IF(VLOOKUP(H1290,Mal!$A$9:$B$431,2,0)='Sales Orders'!E1289,"",VLOOKUP($H1290,Mal!$A$9:$B$431,2,0)))</f>
        <v>#N/A</v>
      </c>
      <c r="F1290" s="39" t="e">
        <f>IF($E1290="",IF(INDEX(Mal!$C$9:$C$431,COUNTIF($E$108:$F1289,"")-COUNT($H$108:$H1289)+1,0)=F1289,"",INDEX(Mal!$C$9:$C$431,COUNTIF($E$108:$F1289,"")-COUNT($H$108:$H1289)+1,0)),"")</f>
        <v>#N/A</v>
      </c>
      <c r="G1290" s="39" t="e">
        <f t="shared" si="75"/>
        <v>#N/A</v>
      </c>
      <c r="H1290" s="39">
        <f>IF(COUNTIF(Mal!$A$9:$A$431,'Sales Orders'!H1289)+COUNTIFS(Mal!$A$9:$A$431,H1289,Mal!$B$9:$B$431,"&lt;&gt;")+COUNTIFS(Mal!$A$9:$A$431,H1289,Mal!$C$9:$C$431,"&lt;&gt;")=COUNTIF('Sales Orders'!$H$108:H1289,'Sales Orders'!H1289),'Sales Orders'!H1289+1,'Sales Orders'!H1289)</f>
        <v>2</v>
      </c>
      <c r="I1290" s="39" t="e">
        <f>IF(E1290="","",IF(Mal!$C$5="","",Mal!$C$5))</f>
        <v>#N/A</v>
      </c>
      <c r="J1290" s="39" t="e">
        <f>IF(AND(J1289="",$H1290=$H1289),"",IF(VLOOKUP($H1290,Mal!$A$9:$H$431,7,0)='Sales Orders'!J1289,"",VLOOKUP($H1290,Mal!$A$9:$H$431,7,0)))</f>
        <v>#N/A</v>
      </c>
      <c r="K1290" s="39" t="e">
        <f>IF(AND(K1289="",$H1290=$H1289),"",IF(VLOOKUP($H1290,Mal!$A$9:$H$431,8,0)='Sales Orders'!K1289,"",VLOOKUP($H1290,Mal!$A$9:$H$431,8,0)))</f>
        <v>#N/A</v>
      </c>
      <c r="L1290" s="39" t="e">
        <f>IF(E1290="","",IF(Mal!$C$6="","",Mal!$C$6))</f>
        <v>#N/A</v>
      </c>
      <c r="M1290" s="39" t="e">
        <f>IF($E1290="",IF(INDEX(Mal!K$9:K$431,COUNTIF($E$108:$F1289,"")-COUNT($H$108:$H1289)+1,0)=M1289,"",INDEX(Mal!K$9:K$431,COUNTIF($E$108:$F1289,"")-COUNT($H$108:$H1289)+1,0)),"")</f>
        <v>#N/A</v>
      </c>
      <c r="N1290" s="39" t="e">
        <f>IF($E1290="",IF(INDEX(Mal!L$9:L$431,COUNTIF($E$108:$F1289,"")-COUNT($H$108:$H1289)+1,0)=N1289,"",INDEX(Mal!L$9:L$431,COUNTIF($E$108:$F1289,"")-COUNT($H$108:$H1289)+1,0)),"")</f>
        <v>#N/A</v>
      </c>
      <c r="O1290" s="39" t="e">
        <f>IF($E1290="",IF(INDEX(Mal!M$9:M$431,COUNTIF($E$108:$F1289,"")-COUNT($H$108:$H1289)+1,0)=O1289,"",INDEX(Mal!M$9:M$431,COUNTIF($E$108:$F1289,"")-COUNT($H$108:$H1289)+1,0)),"")</f>
        <v>#N/A</v>
      </c>
      <c r="P1290" s="39" t="e">
        <f>IF($E1290="",IF(INDEX(Mal!N$9:N$431,COUNTIF($E$108:$F1289,"")-COUNT($H$108:$H1289)+1,0)=P1289,"",INDEX(Mal!N$9:N$431,COUNTIF($E$108:$F1289,"")-COUNT($H$108:$H1289)+1,0)),"")</f>
        <v>#N/A</v>
      </c>
      <c r="Q1290" s="39" t="e">
        <f>IF($E1290="",IF(INDEX(Mal!O$9:O$431,COUNTIF($E$108:$F1289,"")-COUNT($H$108:$H1289)+1,0)=Q1289,"",INDEX(Mal!O$9:O$431,COUNTIF($E$108:$F1289,"")-COUNT($H$108:$H1289)+1,0)),"")</f>
        <v>#N/A</v>
      </c>
      <c r="R1290" s="39" t="e">
        <f>IF($E1290="",IF(INDEX(Mal!P$9:P$431,COUNTIF($E$108:$F1289,"")-COUNT($H$108:$H1289)+1,0)=R1289,"",INDEX(Mal!P$9:P$431,COUNTIF($E$108:$F1289,"")-COUNT($H$108:$H1289)+1,0)),"")</f>
        <v>#N/A</v>
      </c>
      <c r="S1290" s="39" t="e">
        <f>IF($E1290="",IF(INDEX(Mal!Q$9:Q$431,COUNTIF($E$108:$F1289,"")-COUNT($H$108:$H1289)+1,0)=S1289,"",INDEX(Mal!Q$9:Q$431,COUNTIF($E$108:$F1289,"")-COUNT($H$108:$H1289)+1,0)),"")</f>
        <v>#N/A</v>
      </c>
      <c r="T1290" s="39" t="e">
        <f>IF($E1290="",IF(INDEX(Mal!R$9:R$431,COUNTIF($E$108:$F1289,"")-COUNT($H$108:$H1289)+1,0)=T1289,"",INDEX(Mal!R$9:R$431,COUNTIF($E$108:$F1289,"")-COUNT($H$108:$H1289)+1,0)),"")</f>
        <v>#N/A</v>
      </c>
      <c r="U1290" s="39" t="e">
        <f>IF($E1290="",IF(INDEX(Mal!S$9:S$431,COUNTIF($E$108:$F1289,"")-COUNT($H$108:$H1289)+1,0)=U1289,"",INDEX(Mal!S$9:S$431,COUNTIF($E$108:$F1289,"")-COUNT($H$108:$H1289)+1,0)),"")</f>
        <v>#N/A</v>
      </c>
      <c r="V1290" s="39" t="e">
        <f t="shared" si="72"/>
        <v>#N/A</v>
      </c>
      <c r="W1290" s="39" t="e">
        <f>IF(IF(AND(E1290="",F1290=""),INDEX(Mal!I$9:I$431,(COUNT($H$108:$H1290)-COUNTIF($V$108:$V1290,"")),0),"")="","",IF(AND(E1290="",F1290=""),INDEX(Mal!I$9:I$431,(COUNT($H$108:$H1290)-COUNTIF($V$108:$V1290,"")),0),""))</f>
        <v>#N/A</v>
      </c>
      <c r="X1290" s="39" t="e">
        <f>IF($E1290="",IF(INDEX(Mal!J$9:J$431,COUNTIF($E$108:$F1289,"")-COUNT($H$108:$H1289)+1,0)=X1289,"",INDEX(Mal!J$9:J$431,COUNTIF($E$108:$F1289,"")-COUNT($H$108:$H1289)+1,0)),"")</f>
        <v>#N/A</v>
      </c>
      <c r="Y1290" s="39" t="e">
        <f>IF(AND(Y1289="",$H1290=$H1289),"",IF(VLOOKUP($H1290,Mal!$A$9:$T$431,20,0)='Sales Orders'!Y1289,"",VLOOKUP($H1290,Mal!$A$9:$T$431,20,0)))</f>
        <v>#N/A</v>
      </c>
      <c r="Z1290" s="39" t="e">
        <f t="shared" si="73"/>
        <v>#N/A</v>
      </c>
    </row>
    <row r="1291" spans="1:26">
      <c r="A1291" t="str">
        <f>IFERROR(IF(VLOOKUP(H1291,Mal!$A$9:$A$431,1,0),"","END"),"END")</f>
        <v>END</v>
      </c>
      <c r="B1291" s="39" t="e">
        <f>IF($E1291="",IF(INDEX(Mal!$D$9:$D$431,COUNTIF($E$108:$F1290,"")-COUNT($H$108:$H1290)+1,0)=B1290,"",INDEX(Mal!$D$9:$D$431,COUNTIF($E$108:$F1290,"")-COUNT($H$108:$H1290)+1,0)),"")</f>
        <v>#N/A</v>
      </c>
      <c r="C1291" s="39" t="e">
        <f t="shared" si="74"/>
        <v>#N/A</v>
      </c>
      <c r="D1291" s="39" t="e">
        <f>IF($E1291="",IF(INDEX(Mal!$F$9:$F$431,COUNTIF($E$108:$F1290,"")-COUNT($H$108:$H1290)+1,0)=D1290,"",INDEX(Mal!$F$9:$F$431,COUNTIF($E$108:$F1290,"")-COUNT($H$108:$H1290)+1,0)),"")</f>
        <v>#N/A</v>
      </c>
      <c r="E1291" s="39" t="e">
        <f>IF(AND(E1290="",$H1291=$H1290),"",IF(VLOOKUP(H1291,Mal!$A$9:$B$431,2,0)='Sales Orders'!E1290,"",VLOOKUP($H1291,Mal!$A$9:$B$431,2,0)))</f>
        <v>#N/A</v>
      </c>
      <c r="F1291" s="39" t="e">
        <f>IF($E1291="",IF(INDEX(Mal!$C$9:$C$431,COUNTIF($E$108:$F1290,"")-COUNT($H$108:$H1290)+1,0)=F1290,"",INDEX(Mal!$C$9:$C$431,COUNTIF($E$108:$F1290,"")-COUNT($H$108:$H1290)+1,0)),"")</f>
        <v>#N/A</v>
      </c>
      <c r="G1291" s="39" t="e">
        <f t="shared" si="75"/>
        <v>#N/A</v>
      </c>
      <c r="H1291" s="39">
        <f>IF(COUNTIF(Mal!$A$9:$A$431,'Sales Orders'!H1290)+COUNTIFS(Mal!$A$9:$A$431,H1290,Mal!$B$9:$B$431,"&lt;&gt;")+COUNTIFS(Mal!$A$9:$A$431,H1290,Mal!$C$9:$C$431,"&lt;&gt;")=COUNTIF('Sales Orders'!$H$108:H1290,'Sales Orders'!H1290),'Sales Orders'!H1290+1,'Sales Orders'!H1290)</f>
        <v>2</v>
      </c>
      <c r="I1291" s="39" t="e">
        <f>IF(E1291="","",IF(Mal!$C$5="","",Mal!$C$5))</f>
        <v>#N/A</v>
      </c>
      <c r="J1291" s="39" t="e">
        <f>IF(AND(J1290="",$H1291=$H1290),"",IF(VLOOKUP($H1291,Mal!$A$9:$H$431,7,0)='Sales Orders'!J1290,"",VLOOKUP($H1291,Mal!$A$9:$H$431,7,0)))</f>
        <v>#N/A</v>
      </c>
      <c r="K1291" s="39" t="e">
        <f>IF(AND(K1290="",$H1291=$H1290),"",IF(VLOOKUP($H1291,Mal!$A$9:$H$431,8,0)='Sales Orders'!K1290,"",VLOOKUP($H1291,Mal!$A$9:$H$431,8,0)))</f>
        <v>#N/A</v>
      </c>
      <c r="L1291" s="39" t="e">
        <f>IF(E1291="","",IF(Mal!$C$6="","",Mal!$C$6))</f>
        <v>#N/A</v>
      </c>
      <c r="M1291" s="39" t="e">
        <f>IF($E1291="",IF(INDEX(Mal!K$9:K$431,COUNTIF($E$108:$F1290,"")-COUNT($H$108:$H1290)+1,0)=M1290,"",INDEX(Mal!K$9:K$431,COUNTIF($E$108:$F1290,"")-COUNT($H$108:$H1290)+1,0)),"")</f>
        <v>#N/A</v>
      </c>
      <c r="N1291" s="39" t="e">
        <f>IF($E1291="",IF(INDEX(Mal!L$9:L$431,COUNTIF($E$108:$F1290,"")-COUNT($H$108:$H1290)+1,0)=N1290,"",INDEX(Mal!L$9:L$431,COUNTIF($E$108:$F1290,"")-COUNT($H$108:$H1290)+1,0)),"")</f>
        <v>#N/A</v>
      </c>
      <c r="O1291" s="39" t="e">
        <f>IF($E1291="",IF(INDEX(Mal!M$9:M$431,COUNTIF($E$108:$F1290,"")-COUNT($H$108:$H1290)+1,0)=O1290,"",INDEX(Mal!M$9:M$431,COUNTIF($E$108:$F1290,"")-COUNT($H$108:$H1290)+1,0)),"")</f>
        <v>#N/A</v>
      </c>
      <c r="P1291" s="39" t="e">
        <f>IF($E1291="",IF(INDEX(Mal!N$9:N$431,COUNTIF($E$108:$F1290,"")-COUNT($H$108:$H1290)+1,0)=P1290,"",INDEX(Mal!N$9:N$431,COUNTIF($E$108:$F1290,"")-COUNT($H$108:$H1290)+1,0)),"")</f>
        <v>#N/A</v>
      </c>
      <c r="Q1291" s="39" t="e">
        <f>IF($E1291="",IF(INDEX(Mal!O$9:O$431,COUNTIF($E$108:$F1290,"")-COUNT($H$108:$H1290)+1,0)=Q1290,"",INDEX(Mal!O$9:O$431,COUNTIF($E$108:$F1290,"")-COUNT($H$108:$H1290)+1,0)),"")</f>
        <v>#N/A</v>
      </c>
      <c r="R1291" s="39" t="e">
        <f>IF($E1291="",IF(INDEX(Mal!P$9:P$431,COUNTIF($E$108:$F1290,"")-COUNT($H$108:$H1290)+1,0)=R1290,"",INDEX(Mal!P$9:P$431,COUNTIF($E$108:$F1290,"")-COUNT($H$108:$H1290)+1,0)),"")</f>
        <v>#N/A</v>
      </c>
      <c r="S1291" s="39" t="e">
        <f>IF($E1291="",IF(INDEX(Mal!Q$9:Q$431,COUNTIF($E$108:$F1290,"")-COUNT($H$108:$H1290)+1,0)=S1290,"",INDEX(Mal!Q$9:Q$431,COUNTIF($E$108:$F1290,"")-COUNT($H$108:$H1290)+1,0)),"")</f>
        <v>#N/A</v>
      </c>
      <c r="T1291" s="39" t="e">
        <f>IF($E1291="",IF(INDEX(Mal!R$9:R$431,COUNTIF($E$108:$F1290,"")-COUNT($H$108:$H1290)+1,0)=T1290,"",INDEX(Mal!R$9:R$431,COUNTIF($E$108:$F1290,"")-COUNT($H$108:$H1290)+1,0)),"")</f>
        <v>#N/A</v>
      </c>
      <c r="U1291" s="39" t="e">
        <f>IF($E1291="",IF(INDEX(Mal!S$9:S$431,COUNTIF($E$108:$F1290,"")-COUNT($H$108:$H1290)+1,0)=U1290,"",INDEX(Mal!S$9:S$431,COUNTIF($E$108:$F1290,"")-COUNT($H$108:$H1290)+1,0)),"")</f>
        <v>#N/A</v>
      </c>
      <c r="V1291" s="39" t="e">
        <f t="shared" si="72"/>
        <v>#N/A</v>
      </c>
      <c r="W1291" s="39" t="e">
        <f>IF(IF(AND(E1291="",F1291=""),INDEX(Mal!I$9:I$431,(COUNT($H$108:$H1291)-COUNTIF($V$108:$V1291,"")),0),"")="","",IF(AND(E1291="",F1291=""),INDEX(Mal!I$9:I$431,(COUNT($H$108:$H1291)-COUNTIF($V$108:$V1291,"")),0),""))</f>
        <v>#N/A</v>
      </c>
      <c r="X1291" s="39" t="e">
        <f>IF($E1291="",IF(INDEX(Mal!J$9:J$431,COUNTIF($E$108:$F1290,"")-COUNT($H$108:$H1290)+1,0)=X1290,"",INDEX(Mal!J$9:J$431,COUNTIF($E$108:$F1290,"")-COUNT($H$108:$H1290)+1,0)),"")</f>
        <v>#N/A</v>
      </c>
      <c r="Y1291" s="39" t="e">
        <f>IF(AND(Y1290="",$H1291=$H1290),"",IF(VLOOKUP($H1291,Mal!$A$9:$T$431,20,0)='Sales Orders'!Y1290,"",VLOOKUP($H1291,Mal!$A$9:$T$431,20,0)))</f>
        <v>#N/A</v>
      </c>
      <c r="Z1291" s="39" t="e">
        <f t="shared" si="73"/>
        <v>#N/A</v>
      </c>
    </row>
    <row r="1292" spans="1:26">
      <c r="A1292" t="str">
        <f>IFERROR(IF(VLOOKUP(H1292,Mal!$A$9:$A$431,1,0),"","END"),"END")</f>
        <v>END</v>
      </c>
      <c r="B1292" s="39" t="e">
        <f>IF($E1292="",IF(INDEX(Mal!$D$9:$D$431,COUNTIF($E$108:$F1291,"")-COUNT($H$108:$H1291)+1,0)=B1291,"",INDEX(Mal!$D$9:$D$431,COUNTIF($E$108:$F1291,"")-COUNT($H$108:$H1291)+1,0)),"")</f>
        <v>#N/A</v>
      </c>
      <c r="C1292" s="39" t="e">
        <f t="shared" si="74"/>
        <v>#N/A</v>
      </c>
      <c r="D1292" s="39" t="e">
        <f>IF($E1292="",IF(INDEX(Mal!$F$9:$F$431,COUNTIF($E$108:$F1291,"")-COUNT($H$108:$H1291)+1,0)=D1291,"",INDEX(Mal!$F$9:$F$431,COUNTIF($E$108:$F1291,"")-COUNT($H$108:$H1291)+1,0)),"")</f>
        <v>#N/A</v>
      </c>
      <c r="E1292" s="39" t="e">
        <f>IF(AND(E1291="",$H1292=$H1291),"",IF(VLOOKUP(H1292,Mal!$A$9:$B$431,2,0)='Sales Orders'!E1291,"",VLOOKUP($H1292,Mal!$A$9:$B$431,2,0)))</f>
        <v>#N/A</v>
      </c>
      <c r="F1292" s="39" t="e">
        <f>IF($E1292="",IF(INDEX(Mal!$C$9:$C$431,COUNTIF($E$108:$F1291,"")-COUNT($H$108:$H1291)+1,0)=F1291,"",INDEX(Mal!$C$9:$C$431,COUNTIF($E$108:$F1291,"")-COUNT($H$108:$H1291)+1,0)),"")</f>
        <v>#N/A</v>
      </c>
      <c r="G1292" s="39" t="e">
        <f t="shared" si="75"/>
        <v>#N/A</v>
      </c>
      <c r="H1292" s="39">
        <f>IF(COUNTIF(Mal!$A$9:$A$431,'Sales Orders'!H1291)+COUNTIFS(Mal!$A$9:$A$431,H1291,Mal!$B$9:$B$431,"&lt;&gt;")+COUNTIFS(Mal!$A$9:$A$431,H1291,Mal!$C$9:$C$431,"&lt;&gt;")=COUNTIF('Sales Orders'!$H$108:H1291,'Sales Orders'!H1291),'Sales Orders'!H1291+1,'Sales Orders'!H1291)</f>
        <v>2</v>
      </c>
      <c r="I1292" s="39" t="e">
        <f>IF(E1292="","",IF(Mal!$C$5="","",Mal!$C$5))</f>
        <v>#N/A</v>
      </c>
      <c r="J1292" s="39" t="e">
        <f>IF(AND(J1291="",$H1292=$H1291),"",IF(VLOOKUP($H1292,Mal!$A$9:$H$431,7,0)='Sales Orders'!J1291,"",VLOOKUP($H1292,Mal!$A$9:$H$431,7,0)))</f>
        <v>#N/A</v>
      </c>
      <c r="K1292" s="39" t="e">
        <f>IF(AND(K1291="",$H1292=$H1291),"",IF(VLOOKUP($H1292,Mal!$A$9:$H$431,8,0)='Sales Orders'!K1291,"",VLOOKUP($H1292,Mal!$A$9:$H$431,8,0)))</f>
        <v>#N/A</v>
      </c>
      <c r="L1292" s="39" t="e">
        <f>IF(E1292="","",IF(Mal!$C$6="","",Mal!$C$6))</f>
        <v>#N/A</v>
      </c>
      <c r="M1292" s="39" t="e">
        <f>IF($E1292="",IF(INDEX(Mal!K$9:K$431,COUNTIF($E$108:$F1291,"")-COUNT($H$108:$H1291)+1,0)=M1291,"",INDEX(Mal!K$9:K$431,COUNTIF($E$108:$F1291,"")-COUNT($H$108:$H1291)+1,0)),"")</f>
        <v>#N/A</v>
      </c>
      <c r="N1292" s="39" t="e">
        <f>IF($E1292="",IF(INDEX(Mal!L$9:L$431,COUNTIF($E$108:$F1291,"")-COUNT($H$108:$H1291)+1,0)=N1291,"",INDEX(Mal!L$9:L$431,COUNTIF($E$108:$F1291,"")-COUNT($H$108:$H1291)+1,0)),"")</f>
        <v>#N/A</v>
      </c>
      <c r="O1292" s="39" t="e">
        <f>IF($E1292="",IF(INDEX(Mal!M$9:M$431,COUNTIF($E$108:$F1291,"")-COUNT($H$108:$H1291)+1,0)=O1291,"",INDEX(Mal!M$9:M$431,COUNTIF($E$108:$F1291,"")-COUNT($H$108:$H1291)+1,0)),"")</f>
        <v>#N/A</v>
      </c>
      <c r="P1292" s="39" t="e">
        <f>IF($E1292="",IF(INDEX(Mal!N$9:N$431,COUNTIF($E$108:$F1291,"")-COUNT($H$108:$H1291)+1,0)=P1291,"",INDEX(Mal!N$9:N$431,COUNTIF($E$108:$F1291,"")-COUNT($H$108:$H1291)+1,0)),"")</f>
        <v>#N/A</v>
      </c>
      <c r="Q1292" s="39" t="e">
        <f>IF($E1292="",IF(INDEX(Mal!O$9:O$431,COUNTIF($E$108:$F1291,"")-COUNT($H$108:$H1291)+1,0)=Q1291,"",INDEX(Mal!O$9:O$431,COUNTIF($E$108:$F1291,"")-COUNT($H$108:$H1291)+1,0)),"")</f>
        <v>#N/A</v>
      </c>
      <c r="R1292" s="39" t="e">
        <f>IF($E1292="",IF(INDEX(Mal!P$9:P$431,COUNTIF($E$108:$F1291,"")-COUNT($H$108:$H1291)+1,0)=R1291,"",INDEX(Mal!P$9:P$431,COUNTIF($E$108:$F1291,"")-COUNT($H$108:$H1291)+1,0)),"")</f>
        <v>#N/A</v>
      </c>
      <c r="S1292" s="39" t="e">
        <f>IF($E1292="",IF(INDEX(Mal!Q$9:Q$431,COUNTIF($E$108:$F1291,"")-COUNT($H$108:$H1291)+1,0)=S1291,"",INDEX(Mal!Q$9:Q$431,COUNTIF($E$108:$F1291,"")-COUNT($H$108:$H1291)+1,0)),"")</f>
        <v>#N/A</v>
      </c>
      <c r="T1292" s="39" t="e">
        <f>IF($E1292="",IF(INDEX(Mal!R$9:R$431,COUNTIF($E$108:$F1291,"")-COUNT($H$108:$H1291)+1,0)=T1291,"",INDEX(Mal!R$9:R$431,COUNTIF($E$108:$F1291,"")-COUNT($H$108:$H1291)+1,0)),"")</f>
        <v>#N/A</v>
      </c>
      <c r="U1292" s="39" t="e">
        <f>IF($E1292="",IF(INDEX(Mal!S$9:S$431,COUNTIF($E$108:$F1291,"")-COUNT($H$108:$H1291)+1,0)=U1291,"",INDEX(Mal!S$9:S$431,COUNTIF($E$108:$F1291,"")-COUNT($H$108:$H1291)+1,0)),"")</f>
        <v>#N/A</v>
      </c>
      <c r="V1292" s="39" t="e">
        <f t="shared" si="72"/>
        <v>#N/A</v>
      </c>
      <c r="W1292" s="39" t="e">
        <f>IF(IF(AND(E1292="",F1292=""),INDEX(Mal!I$9:I$431,(COUNT($H$108:$H1292)-COUNTIF($V$108:$V1292,"")),0),"")="","",IF(AND(E1292="",F1292=""),INDEX(Mal!I$9:I$431,(COUNT($H$108:$H1292)-COUNTIF($V$108:$V1292,"")),0),""))</f>
        <v>#N/A</v>
      </c>
      <c r="X1292" s="39" t="e">
        <f>IF($E1292="",IF(INDEX(Mal!J$9:J$431,COUNTIF($E$108:$F1291,"")-COUNT($H$108:$H1291)+1,0)=X1291,"",INDEX(Mal!J$9:J$431,COUNTIF($E$108:$F1291,"")-COUNT($H$108:$H1291)+1,0)),"")</f>
        <v>#N/A</v>
      </c>
      <c r="Y1292" s="39" t="e">
        <f>IF(AND(Y1291="",$H1292=$H1291),"",IF(VLOOKUP($H1292,Mal!$A$9:$T$431,20,0)='Sales Orders'!Y1291,"",VLOOKUP($H1292,Mal!$A$9:$T$431,20,0)))</f>
        <v>#N/A</v>
      </c>
      <c r="Z1292" s="39" t="e">
        <f t="shared" si="73"/>
        <v>#N/A</v>
      </c>
    </row>
    <row r="1293" spans="1:26">
      <c r="A1293" t="str">
        <f>IFERROR(IF(VLOOKUP(H1293,Mal!$A$9:$A$431,1,0),"","END"),"END")</f>
        <v>END</v>
      </c>
      <c r="B1293" s="39" t="e">
        <f>IF($E1293="",IF(INDEX(Mal!$D$9:$D$431,COUNTIF($E$108:$F1292,"")-COUNT($H$108:$H1292)+1,0)=B1292,"",INDEX(Mal!$D$9:$D$431,COUNTIF($E$108:$F1292,"")-COUNT($H$108:$H1292)+1,0)),"")</f>
        <v>#N/A</v>
      </c>
      <c r="C1293" s="39" t="e">
        <f t="shared" si="74"/>
        <v>#N/A</v>
      </c>
      <c r="D1293" s="39" t="e">
        <f>IF($E1293="",IF(INDEX(Mal!$F$9:$F$431,COUNTIF($E$108:$F1292,"")-COUNT($H$108:$H1292)+1,0)=D1292,"",INDEX(Mal!$F$9:$F$431,COUNTIF($E$108:$F1292,"")-COUNT($H$108:$H1292)+1,0)),"")</f>
        <v>#N/A</v>
      </c>
      <c r="E1293" s="39" t="e">
        <f>IF(AND(E1292="",$H1293=$H1292),"",IF(VLOOKUP(H1293,Mal!$A$9:$B$431,2,0)='Sales Orders'!E1292,"",VLOOKUP($H1293,Mal!$A$9:$B$431,2,0)))</f>
        <v>#N/A</v>
      </c>
      <c r="F1293" s="39" t="e">
        <f>IF($E1293="",IF(INDEX(Mal!$C$9:$C$431,COUNTIF($E$108:$F1292,"")-COUNT($H$108:$H1292)+1,0)=F1292,"",INDEX(Mal!$C$9:$C$431,COUNTIF($E$108:$F1292,"")-COUNT($H$108:$H1292)+1,0)),"")</f>
        <v>#N/A</v>
      </c>
      <c r="G1293" s="39" t="e">
        <f t="shared" si="75"/>
        <v>#N/A</v>
      </c>
      <c r="H1293" s="39">
        <f>IF(COUNTIF(Mal!$A$9:$A$431,'Sales Orders'!H1292)+COUNTIFS(Mal!$A$9:$A$431,H1292,Mal!$B$9:$B$431,"&lt;&gt;")+COUNTIFS(Mal!$A$9:$A$431,H1292,Mal!$C$9:$C$431,"&lt;&gt;")=COUNTIF('Sales Orders'!$H$108:H1292,'Sales Orders'!H1292),'Sales Orders'!H1292+1,'Sales Orders'!H1292)</f>
        <v>2</v>
      </c>
      <c r="I1293" s="39" t="e">
        <f>IF(E1293="","",IF(Mal!$C$5="","",Mal!$C$5))</f>
        <v>#N/A</v>
      </c>
      <c r="J1293" s="39" t="e">
        <f>IF(AND(J1292="",$H1293=$H1292),"",IF(VLOOKUP($H1293,Mal!$A$9:$H$431,7,0)='Sales Orders'!J1292,"",VLOOKUP($H1293,Mal!$A$9:$H$431,7,0)))</f>
        <v>#N/A</v>
      </c>
      <c r="K1293" s="39" t="e">
        <f>IF(AND(K1292="",$H1293=$H1292),"",IF(VLOOKUP($H1293,Mal!$A$9:$H$431,8,0)='Sales Orders'!K1292,"",VLOOKUP($H1293,Mal!$A$9:$H$431,8,0)))</f>
        <v>#N/A</v>
      </c>
      <c r="L1293" s="39" t="e">
        <f>IF(E1293="","",IF(Mal!$C$6="","",Mal!$C$6))</f>
        <v>#N/A</v>
      </c>
      <c r="M1293" s="39" t="e">
        <f>IF($E1293="",IF(INDEX(Mal!K$9:K$431,COUNTIF($E$108:$F1292,"")-COUNT($H$108:$H1292)+1,0)=M1292,"",INDEX(Mal!K$9:K$431,COUNTIF($E$108:$F1292,"")-COUNT($H$108:$H1292)+1,0)),"")</f>
        <v>#N/A</v>
      </c>
      <c r="N1293" s="39" t="e">
        <f>IF($E1293="",IF(INDEX(Mal!L$9:L$431,COUNTIF($E$108:$F1292,"")-COUNT($H$108:$H1292)+1,0)=N1292,"",INDEX(Mal!L$9:L$431,COUNTIF($E$108:$F1292,"")-COUNT($H$108:$H1292)+1,0)),"")</f>
        <v>#N/A</v>
      </c>
      <c r="O1293" s="39" t="e">
        <f>IF($E1293="",IF(INDEX(Mal!M$9:M$431,COUNTIF($E$108:$F1292,"")-COUNT($H$108:$H1292)+1,0)=O1292,"",INDEX(Mal!M$9:M$431,COUNTIF($E$108:$F1292,"")-COUNT($H$108:$H1292)+1,0)),"")</f>
        <v>#N/A</v>
      </c>
      <c r="P1293" s="39" t="e">
        <f>IF($E1293="",IF(INDEX(Mal!N$9:N$431,COUNTIF($E$108:$F1292,"")-COUNT($H$108:$H1292)+1,0)=P1292,"",INDEX(Mal!N$9:N$431,COUNTIF($E$108:$F1292,"")-COUNT($H$108:$H1292)+1,0)),"")</f>
        <v>#N/A</v>
      </c>
      <c r="Q1293" s="39" t="e">
        <f>IF($E1293="",IF(INDEX(Mal!O$9:O$431,COUNTIF($E$108:$F1292,"")-COUNT($H$108:$H1292)+1,0)=Q1292,"",INDEX(Mal!O$9:O$431,COUNTIF($E$108:$F1292,"")-COUNT($H$108:$H1292)+1,0)),"")</f>
        <v>#N/A</v>
      </c>
      <c r="R1293" s="39" t="e">
        <f>IF($E1293="",IF(INDEX(Mal!P$9:P$431,COUNTIF($E$108:$F1292,"")-COUNT($H$108:$H1292)+1,0)=R1292,"",INDEX(Mal!P$9:P$431,COUNTIF($E$108:$F1292,"")-COUNT($H$108:$H1292)+1,0)),"")</f>
        <v>#N/A</v>
      </c>
      <c r="S1293" s="39" t="e">
        <f>IF($E1293="",IF(INDEX(Mal!Q$9:Q$431,COUNTIF($E$108:$F1292,"")-COUNT($H$108:$H1292)+1,0)=S1292,"",INDEX(Mal!Q$9:Q$431,COUNTIF($E$108:$F1292,"")-COUNT($H$108:$H1292)+1,0)),"")</f>
        <v>#N/A</v>
      </c>
      <c r="T1293" s="39" t="e">
        <f>IF($E1293="",IF(INDEX(Mal!R$9:R$431,COUNTIF($E$108:$F1292,"")-COUNT($H$108:$H1292)+1,0)=T1292,"",INDEX(Mal!R$9:R$431,COUNTIF($E$108:$F1292,"")-COUNT($H$108:$H1292)+1,0)),"")</f>
        <v>#N/A</v>
      </c>
      <c r="U1293" s="39" t="e">
        <f>IF($E1293="",IF(INDEX(Mal!S$9:S$431,COUNTIF($E$108:$F1292,"")-COUNT($H$108:$H1292)+1,0)=U1292,"",INDEX(Mal!S$9:S$431,COUNTIF($E$108:$F1292,"")-COUNT($H$108:$H1292)+1,0)),"")</f>
        <v>#N/A</v>
      </c>
      <c r="V1293" s="39" t="e">
        <f t="shared" si="72"/>
        <v>#N/A</v>
      </c>
      <c r="W1293" s="39" t="e">
        <f>IF(IF(AND(E1293="",F1293=""),INDEX(Mal!I$9:I$431,(COUNT($H$108:$H1293)-COUNTIF($V$108:$V1293,"")),0),"")="","",IF(AND(E1293="",F1293=""),INDEX(Mal!I$9:I$431,(COUNT($H$108:$H1293)-COUNTIF($V$108:$V1293,"")),0),""))</f>
        <v>#N/A</v>
      </c>
      <c r="X1293" s="39" t="e">
        <f>IF($E1293="",IF(INDEX(Mal!J$9:J$431,COUNTIF($E$108:$F1292,"")-COUNT($H$108:$H1292)+1,0)=X1292,"",INDEX(Mal!J$9:J$431,COUNTIF($E$108:$F1292,"")-COUNT($H$108:$H1292)+1,0)),"")</f>
        <v>#N/A</v>
      </c>
      <c r="Y1293" s="39" t="e">
        <f>IF(AND(Y1292="",$H1293=$H1292),"",IF(VLOOKUP($H1293,Mal!$A$9:$T$431,20,0)='Sales Orders'!Y1292,"",VLOOKUP($H1293,Mal!$A$9:$T$431,20,0)))</f>
        <v>#N/A</v>
      </c>
      <c r="Z1293" s="39" t="e">
        <f t="shared" si="73"/>
        <v>#N/A</v>
      </c>
    </row>
    <row r="1294" spans="1:26">
      <c r="A1294" t="str">
        <f>IFERROR(IF(VLOOKUP(H1294,Mal!$A$9:$A$431,1,0),"","END"),"END")</f>
        <v>END</v>
      </c>
      <c r="B1294" s="39" t="e">
        <f>IF($E1294="",IF(INDEX(Mal!$D$9:$D$431,COUNTIF($E$108:$F1293,"")-COUNT($H$108:$H1293)+1,0)=B1293,"",INDEX(Mal!$D$9:$D$431,COUNTIF($E$108:$F1293,"")-COUNT($H$108:$H1293)+1,0)),"")</f>
        <v>#N/A</v>
      </c>
      <c r="C1294" s="39" t="e">
        <f t="shared" si="74"/>
        <v>#N/A</v>
      </c>
      <c r="D1294" s="39" t="e">
        <f>IF($E1294="",IF(INDEX(Mal!$F$9:$F$431,COUNTIF($E$108:$F1293,"")-COUNT($H$108:$H1293)+1,0)=D1293,"",INDEX(Mal!$F$9:$F$431,COUNTIF($E$108:$F1293,"")-COUNT($H$108:$H1293)+1,0)),"")</f>
        <v>#N/A</v>
      </c>
      <c r="E1294" s="39" t="e">
        <f>IF(AND(E1293="",$H1294=$H1293),"",IF(VLOOKUP(H1294,Mal!$A$9:$B$431,2,0)='Sales Orders'!E1293,"",VLOOKUP($H1294,Mal!$A$9:$B$431,2,0)))</f>
        <v>#N/A</v>
      </c>
      <c r="F1294" s="39" t="e">
        <f>IF($E1294="",IF(INDEX(Mal!$C$9:$C$431,COUNTIF($E$108:$F1293,"")-COUNT($H$108:$H1293)+1,0)=F1293,"",INDEX(Mal!$C$9:$C$431,COUNTIF($E$108:$F1293,"")-COUNT($H$108:$H1293)+1,0)),"")</f>
        <v>#N/A</v>
      </c>
      <c r="G1294" s="39" t="e">
        <f t="shared" si="75"/>
        <v>#N/A</v>
      </c>
      <c r="H1294" s="39">
        <f>IF(COUNTIF(Mal!$A$9:$A$431,'Sales Orders'!H1293)+COUNTIFS(Mal!$A$9:$A$431,H1293,Mal!$B$9:$B$431,"&lt;&gt;")+COUNTIFS(Mal!$A$9:$A$431,H1293,Mal!$C$9:$C$431,"&lt;&gt;")=COUNTIF('Sales Orders'!$H$108:H1293,'Sales Orders'!H1293),'Sales Orders'!H1293+1,'Sales Orders'!H1293)</f>
        <v>2</v>
      </c>
      <c r="I1294" s="39" t="e">
        <f>IF(E1294="","",IF(Mal!$C$5="","",Mal!$C$5))</f>
        <v>#N/A</v>
      </c>
      <c r="J1294" s="39" t="e">
        <f>IF(AND(J1293="",$H1294=$H1293),"",IF(VLOOKUP($H1294,Mal!$A$9:$H$431,7,0)='Sales Orders'!J1293,"",VLOOKUP($H1294,Mal!$A$9:$H$431,7,0)))</f>
        <v>#N/A</v>
      </c>
      <c r="K1294" s="39" t="e">
        <f>IF(AND(K1293="",$H1294=$H1293),"",IF(VLOOKUP($H1294,Mal!$A$9:$H$431,8,0)='Sales Orders'!K1293,"",VLOOKUP($H1294,Mal!$A$9:$H$431,8,0)))</f>
        <v>#N/A</v>
      </c>
      <c r="L1294" s="39" t="e">
        <f>IF(E1294="","",IF(Mal!$C$6="","",Mal!$C$6))</f>
        <v>#N/A</v>
      </c>
      <c r="M1294" s="39" t="e">
        <f>IF($E1294="",IF(INDEX(Mal!K$9:K$431,COUNTIF($E$108:$F1293,"")-COUNT($H$108:$H1293)+1,0)=M1293,"",INDEX(Mal!K$9:K$431,COUNTIF($E$108:$F1293,"")-COUNT($H$108:$H1293)+1,0)),"")</f>
        <v>#N/A</v>
      </c>
      <c r="N1294" s="39" t="e">
        <f>IF($E1294="",IF(INDEX(Mal!L$9:L$431,COUNTIF($E$108:$F1293,"")-COUNT($H$108:$H1293)+1,0)=N1293,"",INDEX(Mal!L$9:L$431,COUNTIF($E$108:$F1293,"")-COUNT($H$108:$H1293)+1,0)),"")</f>
        <v>#N/A</v>
      </c>
      <c r="O1294" s="39" t="e">
        <f>IF($E1294="",IF(INDEX(Mal!M$9:M$431,COUNTIF($E$108:$F1293,"")-COUNT($H$108:$H1293)+1,0)=O1293,"",INDEX(Mal!M$9:M$431,COUNTIF($E$108:$F1293,"")-COUNT($H$108:$H1293)+1,0)),"")</f>
        <v>#N/A</v>
      </c>
      <c r="P1294" s="39" t="e">
        <f>IF($E1294="",IF(INDEX(Mal!N$9:N$431,COUNTIF($E$108:$F1293,"")-COUNT($H$108:$H1293)+1,0)=P1293,"",INDEX(Mal!N$9:N$431,COUNTIF($E$108:$F1293,"")-COUNT($H$108:$H1293)+1,0)),"")</f>
        <v>#N/A</v>
      </c>
      <c r="Q1294" s="39" t="e">
        <f>IF($E1294="",IF(INDEX(Mal!O$9:O$431,COUNTIF($E$108:$F1293,"")-COUNT($H$108:$H1293)+1,0)=Q1293,"",INDEX(Mal!O$9:O$431,COUNTIF($E$108:$F1293,"")-COUNT($H$108:$H1293)+1,0)),"")</f>
        <v>#N/A</v>
      </c>
      <c r="R1294" s="39" t="e">
        <f>IF($E1294="",IF(INDEX(Mal!P$9:P$431,COUNTIF($E$108:$F1293,"")-COUNT($H$108:$H1293)+1,0)=R1293,"",INDEX(Mal!P$9:P$431,COUNTIF($E$108:$F1293,"")-COUNT($H$108:$H1293)+1,0)),"")</f>
        <v>#N/A</v>
      </c>
      <c r="S1294" s="39" t="e">
        <f>IF($E1294="",IF(INDEX(Mal!Q$9:Q$431,COUNTIF($E$108:$F1293,"")-COUNT($H$108:$H1293)+1,0)=S1293,"",INDEX(Mal!Q$9:Q$431,COUNTIF($E$108:$F1293,"")-COUNT($H$108:$H1293)+1,0)),"")</f>
        <v>#N/A</v>
      </c>
      <c r="T1294" s="39" t="e">
        <f>IF($E1294="",IF(INDEX(Mal!R$9:R$431,COUNTIF($E$108:$F1293,"")-COUNT($H$108:$H1293)+1,0)=T1293,"",INDEX(Mal!R$9:R$431,COUNTIF($E$108:$F1293,"")-COUNT($H$108:$H1293)+1,0)),"")</f>
        <v>#N/A</v>
      </c>
      <c r="U1294" s="39" t="e">
        <f>IF($E1294="",IF(INDEX(Mal!S$9:S$431,COUNTIF($E$108:$F1293,"")-COUNT($H$108:$H1293)+1,0)=U1293,"",INDEX(Mal!S$9:S$431,COUNTIF($E$108:$F1293,"")-COUNT($H$108:$H1293)+1,0)),"")</f>
        <v>#N/A</v>
      </c>
      <c r="V1294" s="39" t="e">
        <f t="shared" si="72"/>
        <v>#N/A</v>
      </c>
      <c r="W1294" s="39" t="e">
        <f>IF(IF(AND(E1294="",F1294=""),INDEX(Mal!I$9:I$431,(COUNT($H$108:$H1294)-COUNTIF($V$108:$V1294,"")),0),"")="","",IF(AND(E1294="",F1294=""),INDEX(Mal!I$9:I$431,(COUNT($H$108:$H1294)-COUNTIF($V$108:$V1294,"")),0),""))</f>
        <v>#N/A</v>
      </c>
      <c r="X1294" s="39" t="e">
        <f>IF($E1294="",IF(INDEX(Mal!J$9:J$431,COUNTIF($E$108:$F1293,"")-COUNT($H$108:$H1293)+1,0)=X1293,"",INDEX(Mal!J$9:J$431,COUNTIF($E$108:$F1293,"")-COUNT($H$108:$H1293)+1,0)),"")</f>
        <v>#N/A</v>
      </c>
      <c r="Y1294" s="39" t="e">
        <f>IF(AND(Y1293="",$H1294=$H1293),"",IF(VLOOKUP($H1294,Mal!$A$9:$T$431,20,0)='Sales Orders'!Y1293,"",VLOOKUP($H1294,Mal!$A$9:$T$431,20,0)))</f>
        <v>#N/A</v>
      </c>
      <c r="Z1294" s="39" t="e">
        <f t="shared" si="73"/>
        <v>#N/A</v>
      </c>
    </row>
    <row r="1295" spans="1:26">
      <c r="A1295" t="str">
        <f>IFERROR(IF(VLOOKUP(H1295,Mal!$A$9:$A$431,1,0),"","END"),"END")</f>
        <v>END</v>
      </c>
      <c r="B1295" s="39" t="e">
        <f>IF($E1295="",IF(INDEX(Mal!$D$9:$D$431,COUNTIF($E$108:$F1294,"")-COUNT($H$108:$H1294)+1,0)=B1294,"",INDEX(Mal!$D$9:$D$431,COUNTIF($E$108:$F1294,"")-COUNT($H$108:$H1294)+1,0)),"")</f>
        <v>#N/A</v>
      </c>
      <c r="C1295" s="39" t="e">
        <f t="shared" si="74"/>
        <v>#N/A</v>
      </c>
      <c r="D1295" s="39" t="e">
        <f>IF($E1295="",IF(INDEX(Mal!$F$9:$F$431,COUNTIF($E$108:$F1294,"")-COUNT($H$108:$H1294)+1,0)=D1294,"",INDEX(Mal!$F$9:$F$431,COUNTIF($E$108:$F1294,"")-COUNT($H$108:$H1294)+1,0)),"")</f>
        <v>#N/A</v>
      </c>
      <c r="E1295" s="39" t="e">
        <f>IF(AND(E1294="",$H1295=$H1294),"",IF(VLOOKUP(H1295,Mal!$A$9:$B$431,2,0)='Sales Orders'!E1294,"",VLOOKUP($H1295,Mal!$A$9:$B$431,2,0)))</f>
        <v>#N/A</v>
      </c>
      <c r="F1295" s="39" t="e">
        <f>IF($E1295="",IF(INDEX(Mal!$C$9:$C$431,COUNTIF($E$108:$F1294,"")-COUNT($H$108:$H1294)+1,0)=F1294,"",INDEX(Mal!$C$9:$C$431,COUNTIF($E$108:$F1294,"")-COUNT($H$108:$H1294)+1,0)),"")</f>
        <v>#N/A</v>
      </c>
      <c r="G1295" s="39" t="e">
        <f t="shared" si="75"/>
        <v>#N/A</v>
      </c>
      <c r="H1295" s="39">
        <f>IF(COUNTIF(Mal!$A$9:$A$431,'Sales Orders'!H1294)+COUNTIFS(Mal!$A$9:$A$431,H1294,Mal!$B$9:$B$431,"&lt;&gt;")+COUNTIFS(Mal!$A$9:$A$431,H1294,Mal!$C$9:$C$431,"&lt;&gt;")=COUNTIF('Sales Orders'!$H$108:H1294,'Sales Orders'!H1294),'Sales Orders'!H1294+1,'Sales Orders'!H1294)</f>
        <v>2</v>
      </c>
      <c r="I1295" s="39" t="e">
        <f>IF(E1295="","",IF(Mal!$C$5="","",Mal!$C$5))</f>
        <v>#N/A</v>
      </c>
      <c r="J1295" s="39" t="e">
        <f>IF(AND(J1294="",$H1295=$H1294),"",IF(VLOOKUP($H1295,Mal!$A$9:$H$431,7,0)='Sales Orders'!J1294,"",VLOOKUP($H1295,Mal!$A$9:$H$431,7,0)))</f>
        <v>#N/A</v>
      </c>
      <c r="K1295" s="39" t="e">
        <f>IF(AND(K1294="",$H1295=$H1294),"",IF(VLOOKUP($H1295,Mal!$A$9:$H$431,8,0)='Sales Orders'!K1294,"",VLOOKUP($H1295,Mal!$A$9:$H$431,8,0)))</f>
        <v>#N/A</v>
      </c>
      <c r="L1295" s="39" t="e">
        <f>IF(E1295="","",IF(Mal!$C$6="","",Mal!$C$6))</f>
        <v>#N/A</v>
      </c>
      <c r="M1295" s="39" t="e">
        <f>IF($E1295="",IF(INDEX(Mal!K$9:K$431,COUNTIF($E$108:$F1294,"")-COUNT($H$108:$H1294)+1,0)=M1294,"",INDEX(Mal!K$9:K$431,COUNTIF($E$108:$F1294,"")-COUNT($H$108:$H1294)+1,0)),"")</f>
        <v>#N/A</v>
      </c>
      <c r="N1295" s="39" t="e">
        <f>IF($E1295="",IF(INDEX(Mal!L$9:L$431,COUNTIF($E$108:$F1294,"")-COUNT($H$108:$H1294)+1,0)=N1294,"",INDEX(Mal!L$9:L$431,COUNTIF($E$108:$F1294,"")-COUNT($H$108:$H1294)+1,0)),"")</f>
        <v>#N/A</v>
      </c>
      <c r="O1295" s="39" t="e">
        <f>IF($E1295="",IF(INDEX(Mal!M$9:M$431,COUNTIF($E$108:$F1294,"")-COUNT($H$108:$H1294)+1,0)=O1294,"",INDEX(Mal!M$9:M$431,COUNTIF($E$108:$F1294,"")-COUNT($H$108:$H1294)+1,0)),"")</f>
        <v>#N/A</v>
      </c>
      <c r="P1295" s="39" t="e">
        <f>IF($E1295="",IF(INDEX(Mal!N$9:N$431,COUNTIF($E$108:$F1294,"")-COUNT($H$108:$H1294)+1,0)=P1294,"",INDEX(Mal!N$9:N$431,COUNTIF($E$108:$F1294,"")-COUNT($H$108:$H1294)+1,0)),"")</f>
        <v>#N/A</v>
      </c>
      <c r="Q1295" s="39" t="e">
        <f>IF($E1295="",IF(INDEX(Mal!O$9:O$431,COUNTIF($E$108:$F1294,"")-COUNT($H$108:$H1294)+1,0)=Q1294,"",INDEX(Mal!O$9:O$431,COUNTIF($E$108:$F1294,"")-COUNT($H$108:$H1294)+1,0)),"")</f>
        <v>#N/A</v>
      </c>
      <c r="R1295" s="39" t="e">
        <f>IF($E1295="",IF(INDEX(Mal!P$9:P$431,COUNTIF($E$108:$F1294,"")-COUNT($H$108:$H1294)+1,0)=R1294,"",INDEX(Mal!P$9:P$431,COUNTIF($E$108:$F1294,"")-COUNT($H$108:$H1294)+1,0)),"")</f>
        <v>#N/A</v>
      </c>
      <c r="S1295" s="39" t="e">
        <f>IF($E1295="",IF(INDEX(Mal!Q$9:Q$431,COUNTIF($E$108:$F1294,"")-COUNT($H$108:$H1294)+1,0)=S1294,"",INDEX(Mal!Q$9:Q$431,COUNTIF($E$108:$F1294,"")-COUNT($H$108:$H1294)+1,0)),"")</f>
        <v>#N/A</v>
      </c>
      <c r="T1295" s="39" t="e">
        <f>IF($E1295="",IF(INDEX(Mal!R$9:R$431,COUNTIF($E$108:$F1294,"")-COUNT($H$108:$H1294)+1,0)=T1294,"",INDEX(Mal!R$9:R$431,COUNTIF($E$108:$F1294,"")-COUNT($H$108:$H1294)+1,0)),"")</f>
        <v>#N/A</v>
      </c>
      <c r="U1295" s="39" t="e">
        <f>IF($E1295="",IF(INDEX(Mal!S$9:S$431,COUNTIF($E$108:$F1294,"")-COUNT($H$108:$H1294)+1,0)=U1294,"",INDEX(Mal!S$9:S$431,COUNTIF($E$108:$F1294,"")-COUNT($H$108:$H1294)+1,0)),"")</f>
        <v>#N/A</v>
      </c>
      <c r="V1295" s="39" t="e">
        <f t="shared" si="72"/>
        <v>#N/A</v>
      </c>
      <c r="W1295" s="39" t="e">
        <f>IF(IF(AND(E1295="",F1295=""),INDEX(Mal!I$9:I$431,(COUNT($H$108:$H1295)-COUNTIF($V$108:$V1295,"")),0),"")="","",IF(AND(E1295="",F1295=""),INDEX(Mal!I$9:I$431,(COUNT($H$108:$H1295)-COUNTIF($V$108:$V1295,"")),0),""))</f>
        <v>#N/A</v>
      </c>
      <c r="X1295" s="39" t="e">
        <f>IF($E1295="",IF(INDEX(Mal!J$9:J$431,COUNTIF($E$108:$F1294,"")-COUNT($H$108:$H1294)+1,0)=X1294,"",INDEX(Mal!J$9:J$431,COUNTIF($E$108:$F1294,"")-COUNT($H$108:$H1294)+1,0)),"")</f>
        <v>#N/A</v>
      </c>
      <c r="Y1295" s="39" t="e">
        <f>IF(AND(Y1294="",$H1295=$H1294),"",IF(VLOOKUP($H1295,Mal!$A$9:$T$431,20,0)='Sales Orders'!Y1294,"",VLOOKUP($H1295,Mal!$A$9:$T$431,20,0)))</f>
        <v>#N/A</v>
      </c>
      <c r="Z1295" s="39" t="e">
        <f t="shared" si="73"/>
        <v>#N/A</v>
      </c>
    </row>
    <row r="1296" spans="1:26">
      <c r="A1296" t="str">
        <f>IFERROR(IF(VLOOKUP(H1296,Mal!$A$9:$A$431,1,0),"","END"),"END")</f>
        <v>END</v>
      </c>
      <c r="B1296" s="39" t="e">
        <f>IF($E1296="",IF(INDEX(Mal!$D$9:$D$431,COUNTIF($E$108:$F1295,"")-COUNT($H$108:$H1295)+1,0)=B1295,"",INDEX(Mal!$D$9:$D$431,COUNTIF($E$108:$F1295,"")-COUNT($H$108:$H1295)+1,0)),"")</f>
        <v>#N/A</v>
      </c>
      <c r="C1296" s="39" t="e">
        <f t="shared" si="74"/>
        <v>#N/A</v>
      </c>
      <c r="D1296" s="39" t="e">
        <f>IF($E1296="",IF(INDEX(Mal!$F$9:$F$431,COUNTIF($E$108:$F1295,"")-COUNT($H$108:$H1295)+1,0)=D1295,"",INDEX(Mal!$F$9:$F$431,COUNTIF($E$108:$F1295,"")-COUNT($H$108:$H1295)+1,0)),"")</f>
        <v>#N/A</v>
      </c>
      <c r="E1296" s="39" t="e">
        <f>IF(AND(E1295="",$H1296=$H1295),"",IF(VLOOKUP(H1296,Mal!$A$9:$B$431,2,0)='Sales Orders'!E1295,"",VLOOKUP($H1296,Mal!$A$9:$B$431,2,0)))</f>
        <v>#N/A</v>
      </c>
      <c r="F1296" s="39" t="e">
        <f>IF($E1296="",IF(INDEX(Mal!$C$9:$C$431,COUNTIF($E$108:$F1295,"")-COUNT($H$108:$H1295)+1,0)=F1295,"",INDEX(Mal!$C$9:$C$431,COUNTIF($E$108:$F1295,"")-COUNT($H$108:$H1295)+1,0)),"")</f>
        <v>#N/A</v>
      </c>
      <c r="G1296" s="39" t="e">
        <f t="shared" si="75"/>
        <v>#N/A</v>
      </c>
      <c r="H1296" s="39">
        <f>IF(COUNTIF(Mal!$A$9:$A$431,'Sales Orders'!H1295)+COUNTIFS(Mal!$A$9:$A$431,H1295,Mal!$B$9:$B$431,"&lt;&gt;")+COUNTIFS(Mal!$A$9:$A$431,H1295,Mal!$C$9:$C$431,"&lt;&gt;")=COUNTIF('Sales Orders'!$H$108:H1295,'Sales Orders'!H1295),'Sales Orders'!H1295+1,'Sales Orders'!H1295)</f>
        <v>2</v>
      </c>
      <c r="I1296" s="39" t="e">
        <f>IF(E1296="","",IF(Mal!$C$5="","",Mal!$C$5))</f>
        <v>#N/A</v>
      </c>
      <c r="J1296" s="39" t="e">
        <f>IF(AND(J1295="",$H1296=$H1295),"",IF(VLOOKUP($H1296,Mal!$A$9:$H$431,7,0)='Sales Orders'!J1295,"",VLOOKUP($H1296,Mal!$A$9:$H$431,7,0)))</f>
        <v>#N/A</v>
      </c>
      <c r="K1296" s="39" t="e">
        <f>IF(AND(K1295="",$H1296=$H1295),"",IF(VLOOKUP($H1296,Mal!$A$9:$H$431,8,0)='Sales Orders'!K1295,"",VLOOKUP($H1296,Mal!$A$9:$H$431,8,0)))</f>
        <v>#N/A</v>
      </c>
      <c r="L1296" s="39" t="e">
        <f>IF(E1296="","",IF(Mal!$C$6="","",Mal!$C$6))</f>
        <v>#N/A</v>
      </c>
      <c r="M1296" s="39" t="e">
        <f>IF($E1296="",IF(INDEX(Mal!K$9:K$431,COUNTIF($E$108:$F1295,"")-COUNT($H$108:$H1295)+1,0)=M1295,"",INDEX(Mal!K$9:K$431,COUNTIF($E$108:$F1295,"")-COUNT($H$108:$H1295)+1,0)),"")</f>
        <v>#N/A</v>
      </c>
      <c r="N1296" s="39" t="e">
        <f>IF($E1296="",IF(INDEX(Mal!L$9:L$431,COUNTIF($E$108:$F1295,"")-COUNT($H$108:$H1295)+1,0)=N1295,"",INDEX(Mal!L$9:L$431,COUNTIF($E$108:$F1295,"")-COUNT($H$108:$H1295)+1,0)),"")</f>
        <v>#N/A</v>
      </c>
      <c r="O1296" s="39" t="e">
        <f>IF($E1296="",IF(INDEX(Mal!M$9:M$431,COUNTIF($E$108:$F1295,"")-COUNT($H$108:$H1295)+1,0)=O1295,"",INDEX(Mal!M$9:M$431,COUNTIF($E$108:$F1295,"")-COUNT($H$108:$H1295)+1,0)),"")</f>
        <v>#N/A</v>
      </c>
      <c r="P1296" s="39" t="e">
        <f>IF($E1296="",IF(INDEX(Mal!N$9:N$431,COUNTIF($E$108:$F1295,"")-COUNT($H$108:$H1295)+1,0)=P1295,"",INDEX(Mal!N$9:N$431,COUNTIF($E$108:$F1295,"")-COUNT($H$108:$H1295)+1,0)),"")</f>
        <v>#N/A</v>
      </c>
      <c r="Q1296" s="39" t="e">
        <f>IF($E1296="",IF(INDEX(Mal!O$9:O$431,COUNTIF($E$108:$F1295,"")-COUNT($H$108:$H1295)+1,0)=Q1295,"",INDEX(Mal!O$9:O$431,COUNTIF($E$108:$F1295,"")-COUNT($H$108:$H1295)+1,0)),"")</f>
        <v>#N/A</v>
      </c>
      <c r="R1296" s="39" t="e">
        <f>IF($E1296="",IF(INDEX(Mal!P$9:P$431,COUNTIF($E$108:$F1295,"")-COUNT($H$108:$H1295)+1,0)=R1295,"",INDEX(Mal!P$9:P$431,COUNTIF($E$108:$F1295,"")-COUNT($H$108:$H1295)+1,0)),"")</f>
        <v>#N/A</v>
      </c>
      <c r="S1296" s="39" t="e">
        <f>IF($E1296="",IF(INDEX(Mal!Q$9:Q$431,COUNTIF($E$108:$F1295,"")-COUNT($H$108:$H1295)+1,0)=S1295,"",INDEX(Mal!Q$9:Q$431,COUNTIF($E$108:$F1295,"")-COUNT($H$108:$H1295)+1,0)),"")</f>
        <v>#N/A</v>
      </c>
      <c r="T1296" s="39" t="e">
        <f>IF($E1296="",IF(INDEX(Mal!R$9:R$431,COUNTIF($E$108:$F1295,"")-COUNT($H$108:$H1295)+1,0)=T1295,"",INDEX(Mal!R$9:R$431,COUNTIF($E$108:$F1295,"")-COUNT($H$108:$H1295)+1,0)),"")</f>
        <v>#N/A</v>
      </c>
      <c r="U1296" s="39" t="e">
        <f>IF($E1296="",IF(INDEX(Mal!S$9:S$431,COUNTIF($E$108:$F1295,"")-COUNT($H$108:$H1295)+1,0)=U1295,"",INDEX(Mal!S$9:S$431,COUNTIF($E$108:$F1295,"")-COUNT($H$108:$H1295)+1,0)),"")</f>
        <v>#N/A</v>
      </c>
      <c r="V1296" s="39" t="e">
        <f t="shared" si="72"/>
        <v>#N/A</v>
      </c>
      <c r="W1296" s="39" t="e">
        <f>IF(IF(AND(E1296="",F1296=""),INDEX(Mal!I$9:I$431,(COUNT($H$108:$H1296)-COUNTIF($V$108:$V1296,"")),0),"")="","",IF(AND(E1296="",F1296=""),INDEX(Mal!I$9:I$431,(COUNT($H$108:$H1296)-COUNTIF($V$108:$V1296,"")),0),""))</f>
        <v>#N/A</v>
      </c>
      <c r="X1296" s="39" t="e">
        <f>IF($E1296="",IF(INDEX(Mal!J$9:J$431,COUNTIF($E$108:$F1295,"")-COUNT($H$108:$H1295)+1,0)=X1295,"",INDEX(Mal!J$9:J$431,COUNTIF($E$108:$F1295,"")-COUNT($H$108:$H1295)+1,0)),"")</f>
        <v>#N/A</v>
      </c>
      <c r="Y1296" s="39" t="e">
        <f>IF(AND(Y1295="",$H1296=$H1295),"",IF(VLOOKUP($H1296,Mal!$A$9:$T$431,20,0)='Sales Orders'!Y1295,"",VLOOKUP($H1296,Mal!$A$9:$T$431,20,0)))</f>
        <v>#N/A</v>
      </c>
      <c r="Z1296" s="39" t="e">
        <f t="shared" si="73"/>
        <v>#N/A</v>
      </c>
    </row>
    <row r="1297" spans="1:26">
      <c r="A1297" t="str">
        <f>IFERROR(IF(VLOOKUP(H1297,Mal!$A$9:$A$431,1,0),"","END"),"END")</f>
        <v>END</v>
      </c>
      <c r="B1297" s="39" t="e">
        <f>IF($E1297="",IF(INDEX(Mal!$D$9:$D$431,COUNTIF($E$108:$F1296,"")-COUNT($H$108:$H1296)+1,0)=B1296,"",INDEX(Mal!$D$9:$D$431,COUNTIF($E$108:$F1296,"")-COUNT($H$108:$H1296)+1,0)),"")</f>
        <v>#N/A</v>
      </c>
      <c r="C1297" s="39" t="e">
        <f t="shared" si="74"/>
        <v>#N/A</v>
      </c>
      <c r="D1297" s="39" t="e">
        <f>IF($E1297="",IF(INDEX(Mal!$F$9:$F$431,COUNTIF($E$108:$F1296,"")-COUNT($H$108:$H1296)+1,0)=D1296,"",INDEX(Mal!$F$9:$F$431,COUNTIF($E$108:$F1296,"")-COUNT($H$108:$H1296)+1,0)),"")</f>
        <v>#N/A</v>
      </c>
      <c r="E1297" s="39" t="e">
        <f>IF(AND(E1296="",$H1297=$H1296),"",IF(VLOOKUP(H1297,Mal!$A$9:$B$431,2,0)='Sales Orders'!E1296,"",VLOOKUP($H1297,Mal!$A$9:$B$431,2,0)))</f>
        <v>#N/A</v>
      </c>
      <c r="F1297" s="39" t="e">
        <f>IF($E1297="",IF(INDEX(Mal!$C$9:$C$431,COUNTIF($E$108:$F1296,"")-COUNT($H$108:$H1296)+1,0)=F1296,"",INDEX(Mal!$C$9:$C$431,COUNTIF($E$108:$F1296,"")-COUNT($H$108:$H1296)+1,0)),"")</f>
        <v>#N/A</v>
      </c>
      <c r="G1297" s="39" t="e">
        <f t="shared" si="75"/>
        <v>#N/A</v>
      </c>
      <c r="H1297" s="39">
        <f>IF(COUNTIF(Mal!$A$9:$A$431,'Sales Orders'!H1296)+COUNTIFS(Mal!$A$9:$A$431,H1296,Mal!$B$9:$B$431,"&lt;&gt;")+COUNTIFS(Mal!$A$9:$A$431,H1296,Mal!$C$9:$C$431,"&lt;&gt;")=COUNTIF('Sales Orders'!$H$108:H1296,'Sales Orders'!H1296),'Sales Orders'!H1296+1,'Sales Orders'!H1296)</f>
        <v>2</v>
      </c>
      <c r="I1297" s="39" t="e">
        <f>IF(E1297="","",IF(Mal!$C$5="","",Mal!$C$5))</f>
        <v>#N/A</v>
      </c>
      <c r="J1297" s="39" t="e">
        <f>IF(AND(J1296="",$H1297=$H1296),"",IF(VLOOKUP($H1297,Mal!$A$9:$H$431,7,0)='Sales Orders'!J1296,"",VLOOKUP($H1297,Mal!$A$9:$H$431,7,0)))</f>
        <v>#N/A</v>
      </c>
      <c r="K1297" s="39" t="e">
        <f>IF(AND(K1296="",$H1297=$H1296),"",IF(VLOOKUP($H1297,Mal!$A$9:$H$431,8,0)='Sales Orders'!K1296,"",VLOOKUP($H1297,Mal!$A$9:$H$431,8,0)))</f>
        <v>#N/A</v>
      </c>
      <c r="L1297" s="39" t="e">
        <f>IF(E1297="","",IF(Mal!$C$6="","",Mal!$C$6))</f>
        <v>#N/A</v>
      </c>
      <c r="M1297" s="39" t="e">
        <f>IF($E1297="",IF(INDEX(Mal!K$9:K$431,COUNTIF($E$108:$F1296,"")-COUNT($H$108:$H1296)+1,0)=M1296,"",INDEX(Mal!K$9:K$431,COUNTIF($E$108:$F1296,"")-COUNT($H$108:$H1296)+1,0)),"")</f>
        <v>#N/A</v>
      </c>
      <c r="N1297" s="39" t="e">
        <f>IF($E1297="",IF(INDEX(Mal!L$9:L$431,COUNTIF($E$108:$F1296,"")-COUNT($H$108:$H1296)+1,0)=N1296,"",INDEX(Mal!L$9:L$431,COUNTIF($E$108:$F1296,"")-COUNT($H$108:$H1296)+1,0)),"")</f>
        <v>#N/A</v>
      </c>
      <c r="O1297" s="39" t="e">
        <f>IF($E1297="",IF(INDEX(Mal!M$9:M$431,COUNTIF($E$108:$F1296,"")-COUNT($H$108:$H1296)+1,0)=O1296,"",INDEX(Mal!M$9:M$431,COUNTIF($E$108:$F1296,"")-COUNT($H$108:$H1296)+1,0)),"")</f>
        <v>#N/A</v>
      </c>
      <c r="P1297" s="39" t="e">
        <f>IF($E1297="",IF(INDEX(Mal!N$9:N$431,COUNTIF($E$108:$F1296,"")-COUNT($H$108:$H1296)+1,0)=P1296,"",INDEX(Mal!N$9:N$431,COUNTIF($E$108:$F1296,"")-COUNT($H$108:$H1296)+1,0)),"")</f>
        <v>#N/A</v>
      </c>
      <c r="Q1297" s="39" t="e">
        <f>IF($E1297="",IF(INDEX(Mal!O$9:O$431,COUNTIF($E$108:$F1296,"")-COUNT($H$108:$H1296)+1,0)=Q1296,"",INDEX(Mal!O$9:O$431,COUNTIF($E$108:$F1296,"")-COUNT($H$108:$H1296)+1,0)),"")</f>
        <v>#N/A</v>
      </c>
      <c r="R1297" s="39" t="e">
        <f>IF($E1297="",IF(INDEX(Mal!P$9:P$431,COUNTIF($E$108:$F1296,"")-COUNT($H$108:$H1296)+1,0)=R1296,"",INDEX(Mal!P$9:P$431,COUNTIF($E$108:$F1296,"")-COUNT($H$108:$H1296)+1,0)),"")</f>
        <v>#N/A</v>
      </c>
      <c r="S1297" s="39" t="e">
        <f>IF($E1297="",IF(INDEX(Mal!Q$9:Q$431,COUNTIF($E$108:$F1296,"")-COUNT($H$108:$H1296)+1,0)=S1296,"",INDEX(Mal!Q$9:Q$431,COUNTIF($E$108:$F1296,"")-COUNT($H$108:$H1296)+1,0)),"")</f>
        <v>#N/A</v>
      </c>
      <c r="T1297" s="39" t="e">
        <f>IF($E1297="",IF(INDEX(Mal!R$9:R$431,COUNTIF($E$108:$F1296,"")-COUNT($H$108:$H1296)+1,0)=T1296,"",INDEX(Mal!R$9:R$431,COUNTIF($E$108:$F1296,"")-COUNT($H$108:$H1296)+1,0)),"")</f>
        <v>#N/A</v>
      </c>
      <c r="U1297" s="39" t="e">
        <f>IF($E1297="",IF(INDEX(Mal!S$9:S$431,COUNTIF($E$108:$F1296,"")-COUNT($H$108:$H1296)+1,0)=U1296,"",INDEX(Mal!S$9:S$431,COUNTIF($E$108:$F1296,"")-COUNT($H$108:$H1296)+1,0)),"")</f>
        <v>#N/A</v>
      </c>
      <c r="V1297" s="39" t="e">
        <f t="shared" si="72"/>
        <v>#N/A</v>
      </c>
      <c r="W1297" s="39" t="e">
        <f>IF(IF(AND(E1297="",F1297=""),INDEX(Mal!I$9:I$431,(COUNT($H$108:$H1297)-COUNTIF($V$108:$V1297,"")),0),"")="","",IF(AND(E1297="",F1297=""),INDEX(Mal!I$9:I$431,(COUNT($H$108:$H1297)-COUNTIF($V$108:$V1297,"")),0),""))</f>
        <v>#N/A</v>
      </c>
      <c r="X1297" s="39" t="e">
        <f>IF($E1297="",IF(INDEX(Mal!J$9:J$431,COUNTIF($E$108:$F1296,"")-COUNT($H$108:$H1296)+1,0)=X1296,"",INDEX(Mal!J$9:J$431,COUNTIF($E$108:$F1296,"")-COUNT($H$108:$H1296)+1,0)),"")</f>
        <v>#N/A</v>
      </c>
      <c r="Y1297" s="39" t="e">
        <f>IF(AND(Y1296="",$H1297=$H1296),"",IF(VLOOKUP($H1297,Mal!$A$9:$T$431,20,0)='Sales Orders'!Y1296,"",VLOOKUP($H1297,Mal!$A$9:$T$431,20,0)))</f>
        <v>#N/A</v>
      </c>
      <c r="Z1297" s="39" t="e">
        <f t="shared" si="73"/>
        <v>#N/A</v>
      </c>
    </row>
    <row r="1298" spans="1:26">
      <c r="A1298" t="str">
        <f>IFERROR(IF(VLOOKUP(H1298,Mal!$A$9:$A$431,1,0),"","END"),"END")</f>
        <v>END</v>
      </c>
      <c r="B1298" s="39" t="e">
        <f>IF($E1298="",IF(INDEX(Mal!$D$9:$D$431,COUNTIF($E$108:$F1297,"")-COUNT($H$108:$H1297)+1,0)=B1297,"",INDEX(Mal!$D$9:$D$431,COUNTIF($E$108:$F1297,"")-COUNT($H$108:$H1297)+1,0)),"")</f>
        <v>#N/A</v>
      </c>
      <c r="C1298" s="39" t="e">
        <f t="shared" si="74"/>
        <v>#N/A</v>
      </c>
      <c r="D1298" s="39" t="e">
        <f>IF($E1298="",IF(INDEX(Mal!$F$9:$F$431,COUNTIF($E$108:$F1297,"")-COUNT($H$108:$H1297)+1,0)=D1297,"",INDEX(Mal!$F$9:$F$431,COUNTIF($E$108:$F1297,"")-COUNT($H$108:$H1297)+1,0)),"")</f>
        <v>#N/A</v>
      </c>
      <c r="E1298" s="39" t="e">
        <f>IF(AND(E1297="",$H1298=$H1297),"",IF(VLOOKUP(H1298,Mal!$A$9:$B$431,2,0)='Sales Orders'!E1297,"",VLOOKUP($H1298,Mal!$A$9:$B$431,2,0)))</f>
        <v>#N/A</v>
      </c>
      <c r="F1298" s="39" t="e">
        <f>IF($E1298="",IF(INDEX(Mal!$C$9:$C$431,COUNTIF($E$108:$F1297,"")-COUNT($H$108:$H1297)+1,0)=F1297,"",INDEX(Mal!$C$9:$C$431,COUNTIF($E$108:$F1297,"")-COUNT($H$108:$H1297)+1,0)),"")</f>
        <v>#N/A</v>
      </c>
      <c r="G1298" s="39" t="e">
        <f t="shared" si="75"/>
        <v>#N/A</v>
      </c>
      <c r="H1298" s="39">
        <f>IF(COUNTIF(Mal!$A$9:$A$431,'Sales Orders'!H1297)+COUNTIFS(Mal!$A$9:$A$431,H1297,Mal!$B$9:$B$431,"&lt;&gt;")+COUNTIFS(Mal!$A$9:$A$431,H1297,Mal!$C$9:$C$431,"&lt;&gt;")=COUNTIF('Sales Orders'!$H$108:H1297,'Sales Orders'!H1297),'Sales Orders'!H1297+1,'Sales Orders'!H1297)</f>
        <v>2</v>
      </c>
      <c r="I1298" s="39" t="e">
        <f>IF(E1298="","",IF(Mal!$C$5="","",Mal!$C$5))</f>
        <v>#N/A</v>
      </c>
      <c r="J1298" s="39" t="e">
        <f>IF(AND(J1297="",$H1298=$H1297),"",IF(VLOOKUP($H1298,Mal!$A$9:$H$431,7,0)='Sales Orders'!J1297,"",VLOOKUP($H1298,Mal!$A$9:$H$431,7,0)))</f>
        <v>#N/A</v>
      </c>
      <c r="K1298" s="39" t="e">
        <f>IF(AND(K1297="",$H1298=$H1297),"",IF(VLOOKUP($H1298,Mal!$A$9:$H$431,8,0)='Sales Orders'!K1297,"",VLOOKUP($H1298,Mal!$A$9:$H$431,8,0)))</f>
        <v>#N/A</v>
      </c>
      <c r="L1298" s="39" t="e">
        <f>IF(E1298="","",IF(Mal!$C$6="","",Mal!$C$6))</f>
        <v>#N/A</v>
      </c>
      <c r="M1298" s="39" t="e">
        <f>IF($E1298="",IF(INDEX(Mal!K$9:K$431,COUNTIF($E$108:$F1297,"")-COUNT($H$108:$H1297)+1,0)=M1297,"",INDEX(Mal!K$9:K$431,COUNTIF($E$108:$F1297,"")-COUNT($H$108:$H1297)+1,0)),"")</f>
        <v>#N/A</v>
      </c>
      <c r="N1298" s="39" t="e">
        <f>IF($E1298="",IF(INDEX(Mal!L$9:L$431,COUNTIF($E$108:$F1297,"")-COUNT($H$108:$H1297)+1,0)=N1297,"",INDEX(Mal!L$9:L$431,COUNTIF($E$108:$F1297,"")-COUNT($H$108:$H1297)+1,0)),"")</f>
        <v>#N/A</v>
      </c>
      <c r="O1298" s="39" t="e">
        <f>IF($E1298="",IF(INDEX(Mal!M$9:M$431,COUNTIF($E$108:$F1297,"")-COUNT($H$108:$H1297)+1,0)=O1297,"",INDEX(Mal!M$9:M$431,COUNTIF($E$108:$F1297,"")-COUNT($H$108:$H1297)+1,0)),"")</f>
        <v>#N/A</v>
      </c>
      <c r="P1298" s="39" t="e">
        <f>IF($E1298="",IF(INDEX(Mal!N$9:N$431,COUNTIF($E$108:$F1297,"")-COUNT($H$108:$H1297)+1,0)=P1297,"",INDEX(Mal!N$9:N$431,COUNTIF($E$108:$F1297,"")-COUNT($H$108:$H1297)+1,0)),"")</f>
        <v>#N/A</v>
      </c>
      <c r="Q1298" s="39" t="e">
        <f>IF($E1298="",IF(INDEX(Mal!O$9:O$431,COUNTIF($E$108:$F1297,"")-COUNT($H$108:$H1297)+1,0)=Q1297,"",INDEX(Mal!O$9:O$431,COUNTIF($E$108:$F1297,"")-COUNT($H$108:$H1297)+1,0)),"")</f>
        <v>#N/A</v>
      </c>
      <c r="R1298" s="39" t="e">
        <f>IF($E1298="",IF(INDEX(Mal!P$9:P$431,COUNTIF($E$108:$F1297,"")-COUNT($H$108:$H1297)+1,0)=R1297,"",INDEX(Mal!P$9:P$431,COUNTIF($E$108:$F1297,"")-COUNT($H$108:$H1297)+1,0)),"")</f>
        <v>#N/A</v>
      </c>
      <c r="S1298" s="39" t="e">
        <f>IF($E1298="",IF(INDEX(Mal!Q$9:Q$431,COUNTIF($E$108:$F1297,"")-COUNT($H$108:$H1297)+1,0)=S1297,"",INDEX(Mal!Q$9:Q$431,COUNTIF($E$108:$F1297,"")-COUNT($H$108:$H1297)+1,0)),"")</f>
        <v>#N/A</v>
      </c>
      <c r="T1298" s="39" t="e">
        <f>IF($E1298="",IF(INDEX(Mal!R$9:R$431,COUNTIF($E$108:$F1297,"")-COUNT($H$108:$H1297)+1,0)=T1297,"",INDEX(Mal!R$9:R$431,COUNTIF($E$108:$F1297,"")-COUNT($H$108:$H1297)+1,0)),"")</f>
        <v>#N/A</v>
      </c>
      <c r="U1298" s="39" t="e">
        <f>IF($E1298="",IF(INDEX(Mal!S$9:S$431,COUNTIF($E$108:$F1297,"")-COUNT($H$108:$H1297)+1,0)=U1297,"",INDEX(Mal!S$9:S$431,COUNTIF($E$108:$F1297,"")-COUNT($H$108:$H1297)+1,0)),"")</f>
        <v>#N/A</v>
      </c>
      <c r="V1298" s="39" t="e">
        <f t="shared" si="72"/>
        <v>#N/A</v>
      </c>
      <c r="W1298" s="39" t="e">
        <f>IF(IF(AND(E1298="",F1298=""),INDEX(Mal!I$9:I$431,(COUNT($H$108:$H1298)-COUNTIF($V$108:$V1298,"")),0),"")="","",IF(AND(E1298="",F1298=""),INDEX(Mal!I$9:I$431,(COUNT($H$108:$H1298)-COUNTIF($V$108:$V1298,"")),0),""))</f>
        <v>#N/A</v>
      </c>
      <c r="X1298" s="39" t="e">
        <f>IF($E1298="",IF(INDEX(Mal!J$9:J$431,COUNTIF($E$108:$F1297,"")-COUNT($H$108:$H1297)+1,0)=X1297,"",INDEX(Mal!J$9:J$431,COUNTIF($E$108:$F1297,"")-COUNT($H$108:$H1297)+1,0)),"")</f>
        <v>#N/A</v>
      </c>
      <c r="Y1298" s="39" t="e">
        <f>IF(AND(Y1297="",$H1298=$H1297),"",IF(VLOOKUP($H1298,Mal!$A$9:$T$431,20,0)='Sales Orders'!Y1297,"",VLOOKUP($H1298,Mal!$A$9:$T$431,20,0)))</f>
        <v>#N/A</v>
      </c>
      <c r="Z1298" s="39" t="e">
        <f t="shared" si="73"/>
        <v>#N/A</v>
      </c>
    </row>
    <row r="1299" spans="1:26">
      <c r="A1299" t="str">
        <f>IFERROR(IF(VLOOKUP(H1299,Mal!$A$9:$A$431,1,0),"","END"),"END")</f>
        <v>END</v>
      </c>
      <c r="B1299" s="39" t="e">
        <f>IF($E1299="",IF(INDEX(Mal!$D$9:$D$431,COUNTIF($E$108:$F1298,"")-COUNT($H$108:$H1298)+1,0)=B1298,"",INDEX(Mal!$D$9:$D$431,COUNTIF($E$108:$F1298,"")-COUNT($H$108:$H1298)+1,0)),"")</f>
        <v>#N/A</v>
      </c>
      <c r="C1299" s="39" t="e">
        <f t="shared" si="74"/>
        <v>#N/A</v>
      </c>
      <c r="D1299" s="39" t="e">
        <f>IF($E1299="",IF(INDEX(Mal!$F$9:$F$431,COUNTIF($E$108:$F1298,"")-COUNT($H$108:$H1298)+1,0)=D1298,"",INDEX(Mal!$F$9:$F$431,COUNTIF($E$108:$F1298,"")-COUNT($H$108:$H1298)+1,0)),"")</f>
        <v>#N/A</v>
      </c>
      <c r="E1299" s="39" t="e">
        <f>IF(AND(E1298="",$H1299=$H1298),"",IF(VLOOKUP(H1299,Mal!$A$9:$B$431,2,0)='Sales Orders'!E1298,"",VLOOKUP($H1299,Mal!$A$9:$B$431,2,0)))</f>
        <v>#N/A</v>
      </c>
      <c r="F1299" s="39" t="e">
        <f>IF($E1299="",IF(INDEX(Mal!$C$9:$C$431,COUNTIF($E$108:$F1298,"")-COUNT($H$108:$H1298)+1,0)=F1298,"",INDEX(Mal!$C$9:$C$431,COUNTIF($E$108:$F1298,"")-COUNT($H$108:$H1298)+1,0)),"")</f>
        <v>#N/A</v>
      </c>
      <c r="G1299" s="39" t="e">
        <f t="shared" si="75"/>
        <v>#N/A</v>
      </c>
      <c r="H1299" s="39">
        <f>IF(COUNTIF(Mal!$A$9:$A$431,'Sales Orders'!H1298)+COUNTIFS(Mal!$A$9:$A$431,H1298,Mal!$B$9:$B$431,"&lt;&gt;")+COUNTIFS(Mal!$A$9:$A$431,H1298,Mal!$C$9:$C$431,"&lt;&gt;")=COUNTIF('Sales Orders'!$H$108:H1298,'Sales Orders'!H1298),'Sales Orders'!H1298+1,'Sales Orders'!H1298)</f>
        <v>2</v>
      </c>
      <c r="I1299" s="39" t="e">
        <f>IF(E1299="","",IF(Mal!$C$5="","",Mal!$C$5))</f>
        <v>#N/A</v>
      </c>
      <c r="J1299" s="39" t="e">
        <f>IF(AND(J1298="",$H1299=$H1298),"",IF(VLOOKUP($H1299,Mal!$A$9:$H$431,7,0)='Sales Orders'!J1298,"",VLOOKUP($H1299,Mal!$A$9:$H$431,7,0)))</f>
        <v>#N/A</v>
      </c>
      <c r="K1299" s="39" t="e">
        <f>IF(AND(K1298="",$H1299=$H1298),"",IF(VLOOKUP($H1299,Mal!$A$9:$H$431,8,0)='Sales Orders'!K1298,"",VLOOKUP($H1299,Mal!$A$9:$H$431,8,0)))</f>
        <v>#N/A</v>
      </c>
      <c r="L1299" s="39" t="e">
        <f>IF(E1299="","",IF(Mal!$C$6="","",Mal!$C$6))</f>
        <v>#N/A</v>
      </c>
      <c r="M1299" s="39" t="e">
        <f>IF($E1299="",IF(INDEX(Mal!K$9:K$431,COUNTIF($E$108:$F1298,"")-COUNT($H$108:$H1298)+1,0)=M1298,"",INDEX(Mal!K$9:K$431,COUNTIF($E$108:$F1298,"")-COUNT($H$108:$H1298)+1,0)),"")</f>
        <v>#N/A</v>
      </c>
      <c r="N1299" s="39" t="e">
        <f>IF($E1299="",IF(INDEX(Mal!L$9:L$431,COUNTIF($E$108:$F1298,"")-COUNT($H$108:$H1298)+1,0)=N1298,"",INDEX(Mal!L$9:L$431,COUNTIF($E$108:$F1298,"")-COUNT($H$108:$H1298)+1,0)),"")</f>
        <v>#N/A</v>
      </c>
      <c r="O1299" s="39" t="e">
        <f>IF($E1299="",IF(INDEX(Mal!M$9:M$431,COUNTIF($E$108:$F1298,"")-COUNT($H$108:$H1298)+1,0)=O1298,"",INDEX(Mal!M$9:M$431,COUNTIF($E$108:$F1298,"")-COUNT($H$108:$H1298)+1,0)),"")</f>
        <v>#N/A</v>
      </c>
      <c r="P1299" s="39" t="e">
        <f>IF($E1299="",IF(INDEX(Mal!N$9:N$431,COUNTIF($E$108:$F1298,"")-COUNT($H$108:$H1298)+1,0)=P1298,"",INDEX(Mal!N$9:N$431,COUNTIF($E$108:$F1298,"")-COUNT($H$108:$H1298)+1,0)),"")</f>
        <v>#N/A</v>
      </c>
      <c r="Q1299" s="39" t="e">
        <f>IF($E1299="",IF(INDEX(Mal!O$9:O$431,COUNTIF($E$108:$F1298,"")-COUNT($H$108:$H1298)+1,0)=Q1298,"",INDEX(Mal!O$9:O$431,COUNTIF($E$108:$F1298,"")-COUNT($H$108:$H1298)+1,0)),"")</f>
        <v>#N/A</v>
      </c>
      <c r="R1299" s="39" t="e">
        <f>IF($E1299="",IF(INDEX(Mal!P$9:P$431,COUNTIF($E$108:$F1298,"")-COUNT($H$108:$H1298)+1,0)=R1298,"",INDEX(Mal!P$9:P$431,COUNTIF($E$108:$F1298,"")-COUNT($H$108:$H1298)+1,0)),"")</f>
        <v>#N/A</v>
      </c>
      <c r="S1299" s="39" t="e">
        <f>IF($E1299="",IF(INDEX(Mal!Q$9:Q$431,COUNTIF($E$108:$F1298,"")-COUNT($H$108:$H1298)+1,0)=S1298,"",INDEX(Mal!Q$9:Q$431,COUNTIF($E$108:$F1298,"")-COUNT($H$108:$H1298)+1,0)),"")</f>
        <v>#N/A</v>
      </c>
      <c r="T1299" s="39" t="e">
        <f>IF($E1299="",IF(INDEX(Mal!R$9:R$431,COUNTIF($E$108:$F1298,"")-COUNT($H$108:$H1298)+1,0)=T1298,"",INDEX(Mal!R$9:R$431,COUNTIF($E$108:$F1298,"")-COUNT($H$108:$H1298)+1,0)),"")</f>
        <v>#N/A</v>
      </c>
      <c r="U1299" s="39" t="e">
        <f>IF($E1299="",IF(INDEX(Mal!S$9:S$431,COUNTIF($E$108:$F1298,"")-COUNT($H$108:$H1298)+1,0)=U1298,"",INDEX(Mal!S$9:S$431,COUNTIF($E$108:$F1298,"")-COUNT($H$108:$H1298)+1,0)),"")</f>
        <v>#N/A</v>
      </c>
      <c r="V1299" s="39" t="e">
        <f t="shared" si="72"/>
        <v>#N/A</v>
      </c>
      <c r="W1299" s="39" t="e">
        <f>IF(IF(AND(E1299="",F1299=""),INDEX(Mal!I$9:I$431,(COUNT($H$108:$H1299)-COUNTIF($V$108:$V1299,"")),0),"")="","",IF(AND(E1299="",F1299=""),INDEX(Mal!I$9:I$431,(COUNT($H$108:$H1299)-COUNTIF($V$108:$V1299,"")),0),""))</f>
        <v>#N/A</v>
      </c>
      <c r="X1299" s="39" t="e">
        <f>IF($E1299="",IF(INDEX(Mal!J$9:J$431,COUNTIF($E$108:$F1298,"")-COUNT($H$108:$H1298)+1,0)=X1298,"",INDEX(Mal!J$9:J$431,COUNTIF($E$108:$F1298,"")-COUNT($H$108:$H1298)+1,0)),"")</f>
        <v>#N/A</v>
      </c>
      <c r="Y1299" s="39" t="e">
        <f>IF(AND(Y1298="",$H1299=$H1298),"",IF(VLOOKUP($H1299,Mal!$A$9:$T$431,20,0)='Sales Orders'!Y1298,"",VLOOKUP($H1299,Mal!$A$9:$T$431,20,0)))</f>
        <v>#N/A</v>
      </c>
      <c r="Z1299" s="39" t="e">
        <f t="shared" si="73"/>
        <v>#N/A</v>
      </c>
    </row>
    <row r="1300" spans="1:26">
      <c r="A1300" t="str">
        <f>IFERROR(IF(VLOOKUP(H1300,Mal!$A$9:$A$431,1,0),"","END"),"END")</f>
        <v>END</v>
      </c>
      <c r="B1300" s="39" t="e">
        <f>IF($E1300="",IF(INDEX(Mal!$D$9:$D$431,COUNTIF($E$108:$F1299,"")-COUNT($H$108:$H1299)+1,0)=B1299,"",INDEX(Mal!$D$9:$D$431,COUNTIF($E$108:$F1299,"")-COUNT($H$108:$H1299)+1,0)),"")</f>
        <v>#N/A</v>
      </c>
      <c r="C1300" s="39" t="e">
        <f t="shared" si="74"/>
        <v>#N/A</v>
      </c>
      <c r="D1300" s="39" t="e">
        <f>IF($E1300="",IF(INDEX(Mal!$F$9:$F$431,COUNTIF($E$108:$F1299,"")-COUNT($H$108:$H1299)+1,0)=D1299,"",INDEX(Mal!$F$9:$F$431,COUNTIF($E$108:$F1299,"")-COUNT($H$108:$H1299)+1,0)),"")</f>
        <v>#N/A</v>
      </c>
      <c r="E1300" s="39" t="e">
        <f>IF(AND(E1299="",$H1300=$H1299),"",IF(VLOOKUP(H1300,Mal!$A$9:$B$431,2,0)='Sales Orders'!E1299,"",VLOOKUP($H1300,Mal!$A$9:$B$431,2,0)))</f>
        <v>#N/A</v>
      </c>
      <c r="F1300" s="39" t="e">
        <f>IF($E1300="",IF(INDEX(Mal!$C$9:$C$431,COUNTIF($E$108:$F1299,"")-COUNT($H$108:$H1299)+1,0)=F1299,"",INDEX(Mal!$C$9:$C$431,COUNTIF($E$108:$F1299,"")-COUNT($H$108:$H1299)+1,0)),"")</f>
        <v>#N/A</v>
      </c>
      <c r="G1300" s="39" t="e">
        <f t="shared" si="75"/>
        <v>#N/A</v>
      </c>
      <c r="H1300" s="39">
        <f>IF(COUNTIF(Mal!$A$9:$A$431,'Sales Orders'!H1299)+COUNTIFS(Mal!$A$9:$A$431,H1299,Mal!$B$9:$B$431,"&lt;&gt;")+COUNTIFS(Mal!$A$9:$A$431,H1299,Mal!$C$9:$C$431,"&lt;&gt;")=COUNTIF('Sales Orders'!$H$108:H1299,'Sales Orders'!H1299),'Sales Orders'!H1299+1,'Sales Orders'!H1299)</f>
        <v>2</v>
      </c>
      <c r="I1300" s="39" t="e">
        <f>IF(E1300="","",IF(Mal!$C$5="","",Mal!$C$5))</f>
        <v>#N/A</v>
      </c>
      <c r="J1300" s="39" t="e">
        <f>IF(AND(J1299="",$H1300=$H1299),"",IF(VLOOKUP($H1300,Mal!$A$9:$H$431,7,0)='Sales Orders'!J1299,"",VLOOKUP($H1300,Mal!$A$9:$H$431,7,0)))</f>
        <v>#N/A</v>
      </c>
      <c r="K1300" s="39" t="e">
        <f>IF(AND(K1299="",$H1300=$H1299),"",IF(VLOOKUP($H1300,Mal!$A$9:$H$431,8,0)='Sales Orders'!K1299,"",VLOOKUP($H1300,Mal!$A$9:$H$431,8,0)))</f>
        <v>#N/A</v>
      </c>
      <c r="L1300" s="39" t="e">
        <f>IF(E1300="","",IF(Mal!$C$6="","",Mal!$C$6))</f>
        <v>#N/A</v>
      </c>
      <c r="M1300" s="39" t="e">
        <f>IF($E1300="",IF(INDEX(Mal!K$9:K$431,COUNTIF($E$108:$F1299,"")-COUNT($H$108:$H1299)+1,0)=M1299,"",INDEX(Mal!K$9:K$431,COUNTIF($E$108:$F1299,"")-COUNT($H$108:$H1299)+1,0)),"")</f>
        <v>#N/A</v>
      </c>
      <c r="N1300" s="39" t="e">
        <f>IF($E1300="",IF(INDEX(Mal!L$9:L$431,COUNTIF($E$108:$F1299,"")-COUNT($H$108:$H1299)+1,0)=N1299,"",INDEX(Mal!L$9:L$431,COUNTIF($E$108:$F1299,"")-COUNT($H$108:$H1299)+1,0)),"")</f>
        <v>#N/A</v>
      </c>
      <c r="O1300" s="39" t="e">
        <f>IF($E1300="",IF(INDEX(Mal!M$9:M$431,COUNTIF($E$108:$F1299,"")-COUNT($H$108:$H1299)+1,0)=O1299,"",INDEX(Mal!M$9:M$431,COUNTIF($E$108:$F1299,"")-COUNT($H$108:$H1299)+1,0)),"")</f>
        <v>#N/A</v>
      </c>
      <c r="P1300" s="39" t="e">
        <f>IF($E1300="",IF(INDEX(Mal!N$9:N$431,COUNTIF($E$108:$F1299,"")-COUNT($H$108:$H1299)+1,0)=P1299,"",INDEX(Mal!N$9:N$431,COUNTIF($E$108:$F1299,"")-COUNT($H$108:$H1299)+1,0)),"")</f>
        <v>#N/A</v>
      </c>
      <c r="Q1300" s="39" t="e">
        <f>IF($E1300="",IF(INDEX(Mal!O$9:O$431,COUNTIF($E$108:$F1299,"")-COUNT($H$108:$H1299)+1,0)=Q1299,"",INDEX(Mal!O$9:O$431,COUNTIF($E$108:$F1299,"")-COUNT($H$108:$H1299)+1,0)),"")</f>
        <v>#N/A</v>
      </c>
      <c r="R1300" s="39" t="e">
        <f>IF($E1300="",IF(INDEX(Mal!P$9:P$431,COUNTIF($E$108:$F1299,"")-COUNT($H$108:$H1299)+1,0)=R1299,"",INDEX(Mal!P$9:P$431,COUNTIF($E$108:$F1299,"")-COUNT($H$108:$H1299)+1,0)),"")</f>
        <v>#N/A</v>
      </c>
      <c r="S1300" s="39" t="e">
        <f>IF($E1300="",IF(INDEX(Mal!Q$9:Q$431,COUNTIF($E$108:$F1299,"")-COUNT($H$108:$H1299)+1,0)=S1299,"",INDEX(Mal!Q$9:Q$431,COUNTIF($E$108:$F1299,"")-COUNT($H$108:$H1299)+1,0)),"")</f>
        <v>#N/A</v>
      </c>
      <c r="T1300" s="39" t="e">
        <f>IF($E1300="",IF(INDEX(Mal!R$9:R$431,COUNTIF($E$108:$F1299,"")-COUNT($H$108:$H1299)+1,0)=T1299,"",INDEX(Mal!R$9:R$431,COUNTIF($E$108:$F1299,"")-COUNT($H$108:$H1299)+1,0)),"")</f>
        <v>#N/A</v>
      </c>
      <c r="U1300" s="39" t="e">
        <f>IF($E1300="",IF(INDEX(Mal!S$9:S$431,COUNTIF($E$108:$F1299,"")-COUNT($H$108:$H1299)+1,0)=U1299,"",INDEX(Mal!S$9:S$431,COUNTIF($E$108:$F1299,"")-COUNT($H$108:$H1299)+1,0)),"")</f>
        <v>#N/A</v>
      </c>
      <c r="V1300" s="39" t="e">
        <f t="shared" si="72"/>
        <v>#N/A</v>
      </c>
      <c r="W1300" s="39" t="e">
        <f>IF(IF(AND(E1300="",F1300=""),INDEX(Mal!I$9:I$431,(COUNT($H$108:$H1300)-COUNTIF($V$108:$V1300,"")),0),"")="","",IF(AND(E1300="",F1300=""),INDEX(Mal!I$9:I$431,(COUNT($H$108:$H1300)-COUNTIF($V$108:$V1300,"")),0),""))</f>
        <v>#N/A</v>
      </c>
      <c r="X1300" s="39" t="e">
        <f>IF($E1300="",IF(INDEX(Mal!J$9:J$431,COUNTIF($E$108:$F1299,"")-COUNT($H$108:$H1299)+1,0)=X1299,"",INDEX(Mal!J$9:J$431,COUNTIF($E$108:$F1299,"")-COUNT($H$108:$H1299)+1,0)),"")</f>
        <v>#N/A</v>
      </c>
      <c r="Y1300" s="39" t="e">
        <f>IF(AND(Y1299="",$H1300=$H1299),"",IF(VLOOKUP($H1300,Mal!$A$9:$T$431,20,0)='Sales Orders'!Y1299,"",VLOOKUP($H1300,Mal!$A$9:$T$431,20,0)))</f>
        <v>#N/A</v>
      </c>
      <c r="Z1300" s="39" t="e">
        <f t="shared" si="73"/>
        <v>#N/A</v>
      </c>
    </row>
    <row r="1301" spans="1:26">
      <c r="A1301" t="str">
        <f>IFERROR(IF(VLOOKUP(H1301,Mal!$A$9:$A$431,1,0),"","END"),"END")</f>
        <v>END</v>
      </c>
      <c r="B1301" s="39" t="e">
        <f>IF($E1301="",IF(INDEX(Mal!$D$9:$D$431,COUNTIF($E$108:$F1300,"")-COUNT($H$108:$H1300)+1,0)=B1300,"",INDEX(Mal!$D$9:$D$431,COUNTIF($E$108:$F1300,"")-COUNT($H$108:$H1300)+1,0)),"")</f>
        <v>#N/A</v>
      </c>
      <c r="C1301" s="39" t="e">
        <f t="shared" si="74"/>
        <v>#N/A</v>
      </c>
      <c r="D1301" s="39" t="e">
        <f>IF($E1301="",IF(INDEX(Mal!$F$9:$F$431,COUNTIF($E$108:$F1300,"")-COUNT($H$108:$H1300)+1,0)=D1300,"",INDEX(Mal!$F$9:$F$431,COUNTIF($E$108:$F1300,"")-COUNT($H$108:$H1300)+1,0)),"")</f>
        <v>#N/A</v>
      </c>
      <c r="E1301" s="39" t="e">
        <f>IF(AND(E1300="",$H1301=$H1300),"",IF(VLOOKUP(H1301,Mal!$A$9:$B$431,2,0)='Sales Orders'!E1300,"",VLOOKUP($H1301,Mal!$A$9:$B$431,2,0)))</f>
        <v>#N/A</v>
      </c>
      <c r="F1301" s="39" t="e">
        <f>IF($E1301="",IF(INDEX(Mal!$C$9:$C$431,COUNTIF($E$108:$F1300,"")-COUNT($H$108:$H1300)+1,0)=F1300,"",INDEX(Mal!$C$9:$C$431,COUNTIF($E$108:$F1300,"")-COUNT($H$108:$H1300)+1,0)),"")</f>
        <v>#N/A</v>
      </c>
      <c r="G1301" s="39" t="e">
        <f t="shared" si="75"/>
        <v>#N/A</v>
      </c>
      <c r="H1301" s="39">
        <f>IF(COUNTIF(Mal!$A$9:$A$431,'Sales Orders'!H1300)+COUNTIFS(Mal!$A$9:$A$431,H1300,Mal!$B$9:$B$431,"&lt;&gt;")+COUNTIFS(Mal!$A$9:$A$431,H1300,Mal!$C$9:$C$431,"&lt;&gt;")=COUNTIF('Sales Orders'!$H$108:H1300,'Sales Orders'!H1300),'Sales Orders'!H1300+1,'Sales Orders'!H1300)</f>
        <v>2</v>
      </c>
      <c r="I1301" s="39" t="e">
        <f>IF(E1301="","",IF(Mal!$C$5="","",Mal!$C$5))</f>
        <v>#N/A</v>
      </c>
      <c r="J1301" s="39" t="e">
        <f>IF(AND(J1300="",$H1301=$H1300),"",IF(VLOOKUP($H1301,Mal!$A$9:$H$431,7,0)='Sales Orders'!J1300,"",VLOOKUP($H1301,Mal!$A$9:$H$431,7,0)))</f>
        <v>#N/A</v>
      </c>
      <c r="K1301" s="39" t="e">
        <f>IF(AND(K1300="",$H1301=$H1300),"",IF(VLOOKUP($H1301,Mal!$A$9:$H$431,8,0)='Sales Orders'!K1300,"",VLOOKUP($H1301,Mal!$A$9:$H$431,8,0)))</f>
        <v>#N/A</v>
      </c>
      <c r="L1301" s="39" t="e">
        <f>IF(E1301="","",IF(Mal!$C$6="","",Mal!$C$6))</f>
        <v>#N/A</v>
      </c>
      <c r="M1301" s="39" t="e">
        <f>IF($E1301="",IF(INDEX(Mal!K$9:K$431,COUNTIF($E$108:$F1300,"")-COUNT($H$108:$H1300)+1,0)=M1300,"",INDEX(Mal!K$9:K$431,COUNTIF($E$108:$F1300,"")-COUNT($H$108:$H1300)+1,0)),"")</f>
        <v>#N/A</v>
      </c>
      <c r="N1301" s="39" t="e">
        <f>IF($E1301="",IF(INDEX(Mal!L$9:L$431,COUNTIF($E$108:$F1300,"")-COUNT($H$108:$H1300)+1,0)=N1300,"",INDEX(Mal!L$9:L$431,COUNTIF($E$108:$F1300,"")-COUNT($H$108:$H1300)+1,0)),"")</f>
        <v>#N/A</v>
      </c>
      <c r="O1301" s="39" t="e">
        <f>IF($E1301="",IF(INDEX(Mal!M$9:M$431,COUNTIF($E$108:$F1300,"")-COUNT($H$108:$H1300)+1,0)=O1300,"",INDEX(Mal!M$9:M$431,COUNTIF($E$108:$F1300,"")-COUNT($H$108:$H1300)+1,0)),"")</f>
        <v>#N/A</v>
      </c>
      <c r="P1301" s="39" t="e">
        <f>IF($E1301="",IF(INDEX(Mal!N$9:N$431,COUNTIF($E$108:$F1300,"")-COUNT($H$108:$H1300)+1,0)=P1300,"",INDEX(Mal!N$9:N$431,COUNTIF($E$108:$F1300,"")-COUNT($H$108:$H1300)+1,0)),"")</f>
        <v>#N/A</v>
      </c>
      <c r="Q1301" s="39" t="e">
        <f>IF($E1301="",IF(INDEX(Mal!O$9:O$431,COUNTIF($E$108:$F1300,"")-COUNT($H$108:$H1300)+1,0)=Q1300,"",INDEX(Mal!O$9:O$431,COUNTIF($E$108:$F1300,"")-COUNT($H$108:$H1300)+1,0)),"")</f>
        <v>#N/A</v>
      </c>
      <c r="R1301" s="39" t="e">
        <f>IF($E1301="",IF(INDEX(Mal!P$9:P$431,COUNTIF($E$108:$F1300,"")-COUNT($H$108:$H1300)+1,0)=R1300,"",INDEX(Mal!P$9:P$431,COUNTIF($E$108:$F1300,"")-COUNT($H$108:$H1300)+1,0)),"")</f>
        <v>#N/A</v>
      </c>
      <c r="S1301" s="39" t="e">
        <f>IF($E1301="",IF(INDEX(Mal!Q$9:Q$431,COUNTIF($E$108:$F1300,"")-COUNT($H$108:$H1300)+1,0)=S1300,"",INDEX(Mal!Q$9:Q$431,COUNTIF($E$108:$F1300,"")-COUNT($H$108:$H1300)+1,0)),"")</f>
        <v>#N/A</v>
      </c>
      <c r="T1301" s="39" t="e">
        <f>IF($E1301="",IF(INDEX(Mal!R$9:R$431,COUNTIF($E$108:$F1300,"")-COUNT($H$108:$H1300)+1,0)=T1300,"",INDEX(Mal!R$9:R$431,COUNTIF($E$108:$F1300,"")-COUNT($H$108:$H1300)+1,0)),"")</f>
        <v>#N/A</v>
      </c>
      <c r="U1301" s="39" t="e">
        <f>IF($E1301="",IF(INDEX(Mal!S$9:S$431,COUNTIF($E$108:$F1300,"")-COUNT($H$108:$H1300)+1,0)=U1300,"",INDEX(Mal!S$9:S$431,COUNTIF($E$108:$F1300,"")-COUNT($H$108:$H1300)+1,0)),"")</f>
        <v>#N/A</v>
      </c>
      <c r="V1301" s="39" t="e">
        <f t="shared" si="72"/>
        <v>#N/A</v>
      </c>
      <c r="W1301" s="39" t="e">
        <f>IF(IF(AND(E1301="",F1301=""),INDEX(Mal!I$9:I$431,(COUNT($H$108:$H1301)-COUNTIF($V$108:$V1301,"")),0),"")="","",IF(AND(E1301="",F1301=""),INDEX(Mal!I$9:I$431,(COUNT($H$108:$H1301)-COUNTIF($V$108:$V1301,"")),0),""))</f>
        <v>#N/A</v>
      </c>
      <c r="X1301" s="39" t="e">
        <f>IF($E1301="",IF(INDEX(Mal!J$9:J$431,COUNTIF($E$108:$F1300,"")-COUNT($H$108:$H1300)+1,0)=X1300,"",INDEX(Mal!J$9:J$431,COUNTIF($E$108:$F1300,"")-COUNT($H$108:$H1300)+1,0)),"")</f>
        <v>#N/A</v>
      </c>
      <c r="Y1301" s="39" t="e">
        <f>IF(AND(Y1300="",$H1301=$H1300),"",IF(VLOOKUP($H1301,Mal!$A$9:$T$431,20,0)='Sales Orders'!Y1300,"",VLOOKUP($H1301,Mal!$A$9:$T$431,20,0)))</f>
        <v>#N/A</v>
      </c>
      <c r="Z1301" s="39" t="e">
        <f t="shared" si="73"/>
        <v>#N/A</v>
      </c>
    </row>
    <row r="1302" spans="1:26">
      <c r="A1302" t="str">
        <f>IFERROR(IF(VLOOKUP(H1302,Mal!$A$9:$A$431,1,0),"","END"),"END")</f>
        <v>END</v>
      </c>
      <c r="B1302" s="39" t="e">
        <f>IF($E1302="",IF(INDEX(Mal!$D$9:$D$431,COUNTIF($E$108:$F1301,"")-COUNT($H$108:$H1301)+1,0)=B1301,"",INDEX(Mal!$D$9:$D$431,COUNTIF($E$108:$F1301,"")-COUNT($H$108:$H1301)+1,0)),"")</f>
        <v>#N/A</v>
      </c>
      <c r="C1302" s="39" t="e">
        <f t="shared" si="74"/>
        <v>#N/A</v>
      </c>
      <c r="D1302" s="39" t="e">
        <f>IF($E1302="",IF(INDEX(Mal!$F$9:$F$431,COUNTIF($E$108:$F1301,"")-COUNT($H$108:$H1301)+1,0)=D1301,"",INDEX(Mal!$F$9:$F$431,COUNTIF($E$108:$F1301,"")-COUNT($H$108:$H1301)+1,0)),"")</f>
        <v>#N/A</v>
      </c>
      <c r="E1302" s="39" t="e">
        <f>IF(AND(E1301="",$H1302=$H1301),"",IF(VLOOKUP(H1302,Mal!$A$9:$B$431,2,0)='Sales Orders'!E1301,"",VLOOKUP($H1302,Mal!$A$9:$B$431,2,0)))</f>
        <v>#N/A</v>
      </c>
      <c r="F1302" s="39" t="e">
        <f>IF($E1302="",IF(INDEX(Mal!$C$9:$C$431,COUNTIF($E$108:$F1301,"")-COUNT($H$108:$H1301)+1,0)=F1301,"",INDEX(Mal!$C$9:$C$431,COUNTIF($E$108:$F1301,"")-COUNT($H$108:$H1301)+1,0)),"")</f>
        <v>#N/A</v>
      </c>
      <c r="G1302" s="39" t="e">
        <f t="shared" si="75"/>
        <v>#N/A</v>
      </c>
      <c r="H1302" s="39">
        <f>IF(COUNTIF(Mal!$A$9:$A$431,'Sales Orders'!H1301)+COUNTIFS(Mal!$A$9:$A$431,H1301,Mal!$B$9:$B$431,"&lt;&gt;")+COUNTIFS(Mal!$A$9:$A$431,H1301,Mal!$C$9:$C$431,"&lt;&gt;")=COUNTIF('Sales Orders'!$H$108:H1301,'Sales Orders'!H1301),'Sales Orders'!H1301+1,'Sales Orders'!H1301)</f>
        <v>2</v>
      </c>
      <c r="I1302" s="39" t="e">
        <f>IF(E1302="","",IF(Mal!$C$5="","",Mal!$C$5))</f>
        <v>#N/A</v>
      </c>
      <c r="J1302" s="39" t="e">
        <f>IF(AND(J1301="",$H1302=$H1301),"",IF(VLOOKUP($H1302,Mal!$A$9:$H$431,7,0)='Sales Orders'!J1301,"",VLOOKUP($H1302,Mal!$A$9:$H$431,7,0)))</f>
        <v>#N/A</v>
      </c>
      <c r="K1302" s="39" t="e">
        <f>IF(AND(K1301="",$H1302=$H1301),"",IF(VLOOKUP($H1302,Mal!$A$9:$H$431,8,0)='Sales Orders'!K1301,"",VLOOKUP($H1302,Mal!$A$9:$H$431,8,0)))</f>
        <v>#N/A</v>
      </c>
      <c r="L1302" s="39" t="e">
        <f>IF(E1302="","",IF(Mal!$C$6="","",Mal!$C$6))</f>
        <v>#N/A</v>
      </c>
      <c r="M1302" s="39" t="e">
        <f>IF($E1302="",IF(INDEX(Mal!K$9:K$431,COUNTIF($E$108:$F1301,"")-COUNT($H$108:$H1301)+1,0)=M1301,"",INDEX(Mal!K$9:K$431,COUNTIF($E$108:$F1301,"")-COUNT($H$108:$H1301)+1,0)),"")</f>
        <v>#N/A</v>
      </c>
      <c r="N1302" s="39" t="e">
        <f>IF($E1302="",IF(INDEX(Mal!L$9:L$431,COUNTIF($E$108:$F1301,"")-COUNT($H$108:$H1301)+1,0)=N1301,"",INDEX(Mal!L$9:L$431,COUNTIF($E$108:$F1301,"")-COUNT($H$108:$H1301)+1,0)),"")</f>
        <v>#N/A</v>
      </c>
      <c r="O1302" s="39" t="e">
        <f>IF($E1302="",IF(INDEX(Mal!M$9:M$431,COUNTIF($E$108:$F1301,"")-COUNT($H$108:$H1301)+1,0)=O1301,"",INDEX(Mal!M$9:M$431,COUNTIF($E$108:$F1301,"")-COUNT($H$108:$H1301)+1,0)),"")</f>
        <v>#N/A</v>
      </c>
      <c r="P1302" s="39" t="e">
        <f>IF($E1302="",IF(INDEX(Mal!N$9:N$431,COUNTIF($E$108:$F1301,"")-COUNT($H$108:$H1301)+1,0)=P1301,"",INDEX(Mal!N$9:N$431,COUNTIF($E$108:$F1301,"")-COUNT($H$108:$H1301)+1,0)),"")</f>
        <v>#N/A</v>
      </c>
      <c r="Q1302" s="39" t="e">
        <f>IF($E1302="",IF(INDEX(Mal!O$9:O$431,COUNTIF($E$108:$F1301,"")-COUNT($H$108:$H1301)+1,0)=Q1301,"",INDEX(Mal!O$9:O$431,COUNTIF($E$108:$F1301,"")-COUNT($H$108:$H1301)+1,0)),"")</f>
        <v>#N/A</v>
      </c>
      <c r="R1302" s="39" t="e">
        <f>IF($E1302="",IF(INDEX(Mal!P$9:P$431,COUNTIF($E$108:$F1301,"")-COUNT($H$108:$H1301)+1,0)=R1301,"",INDEX(Mal!P$9:P$431,COUNTIF($E$108:$F1301,"")-COUNT($H$108:$H1301)+1,0)),"")</f>
        <v>#N/A</v>
      </c>
      <c r="S1302" s="39" t="e">
        <f>IF($E1302="",IF(INDEX(Mal!Q$9:Q$431,COUNTIF($E$108:$F1301,"")-COUNT($H$108:$H1301)+1,0)=S1301,"",INDEX(Mal!Q$9:Q$431,COUNTIF($E$108:$F1301,"")-COUNT($H$108:$H1301)+1,0)),"")</f>
        <v>#N/A</v>
      </c>
      <c r="T1302" s="39" t="e">
        <f>IF($E1302="",IF(INDEX(Mal!R$9:R$431,COUNTIF($E$108:$F1301,"")-COUNT($H$108:$H1301)+1,0)=T1301,"",INDEX(Mal!R$9:R$431,COUNTIF($E$108:$F1301,"")-COUNT($H$108:$H1301)+1,0)),"")</f>
        <v>#N/A</v>
      </c>
      <c r="U1302" s="39" t="e">
        <f>IF($E1302="",IF(INDEX(Mal!S$9:S$431,COUNTIF($E$108:$F1301,"")-COUNT($H$108:$H1301)+1,0)=U1301,"",INDEX(Mal!S$9:S$431,COUNTIF($E$108:$F1301,"")-COUNT($H$108:$H1301)+1,0)),"")</f>
        <v>#N/A</v>
      </c>
      <c r="V1302" s="39" t="e">
        <f t="shared" si="72"/>
        <v>#N/A</v>
      </c>
      <c r="W1302" s="39" t="e">
        <f>IF(IF(AND(E1302="",F1302=""),INDEX(Mal!I$9:I$431,(COUNT($H$108:$H1302)-COUNTIF($V$108:$V1302,"")),0),"")="","",IF(AND(E1302="",F1302=""),INDEX(Mal!I$9:I$431,(COUNT($H$108:$H1302)-COUNTIF($V$108:$V1302,"")),0),""))</f>
        <v>#N/A</v>
      </c>
      <c r="X1302" s="39" t="e">
        <f>IF($E1302="",IF(INDEX(Mal!J$9:J$431,COUNTIF($E$108:$F1301,"")-COUNT($H$108:$H1301)+1,0)=X1301,"",INDEX(Mal!J$9:J$431,COUNTIF($E$108:$F1301,"")-COUNT($H$108:$H1301)+1,0)),"")</f>
        <v>#N/A</v>
      </c>
      <c r="Y1302" s="39" t="e">
        <f>IF(AND(Y1301="",$H1302=$H1301),"",IF(VLOOKUP($H1302,Mal!$A$9:$T$431,20,0)='Sales Orders'!Y1301,"",VLOOKUP($H1302,Mal!$A$9:$T$431,20,0)))</f>
        <v>#N/A</v>
      </c>
      <c r="Z1302" s="39" t="e">
        <f t="shared" si="73"/>
        <v>#N/A</v>
      </c>
    </row>
    <row r="1303" spans="1:26">
      <c r="A1303" t="str">
        <f>IFERROR(IF(VLOOKUP(H1303,Mal!$A$9:$A$431,1,0),"","END"),"END")</f>
        <v>END</v>
      </c>
      <c r="B1303" s="39" t="e">
        <f>IF($E1303="",IF(INDEX(Mal!$D$9:$D$431,COUNTIF($E$108:$F1302,"")-COUNT($H$108:$H1302)+1,0)=B1302,"",INDEX(Mal!$D$9:$D$431,COUNTIF($E$108:$F1302,"")-COUNT($H$108:$H1302)+1,0)),"")</f>
        <v>#N/A</v>
      </c>
      <c r="C1303" s="39" t="e">
        <f t="shared" si="74"/>
        <v>#N/A</v>
      </c>
      <c r="D1303" s="39" t="e">
        <f>IF($E1303="",IF(INDEX(Mal!$F$9:$F$431,COUNTIF($E$108:$F1302,"")-COUNT($H$108:$H1302)+1,0)=D1302,"",INDEX(Mal!$F$9:$F$431,COUNTIF($E$108:$F1302,"")-COUNT($H$108:$H1302)+1,0)),"")</f>
        <v>#N/A</v>
      </c>
      <c r="E1303" s="39" t="e">
        <f>IF(AND(E1302="",$H1303=$H1302),"",IF(VLOOKUP(H1303,Mal!$A$9:$B$431,2,0)='Sales Orders'!E1302,"",VLOOKUP($H1303,Mal!$A$9:$B$431,2,0)))</f>
        <v>#N/A</v>
      </c>
      <c r="F1303" s="39" t="e">
        <f>IF($E1303="",IF(INDEX(Mal!$C$9:$C$431,COUNTIF($E$108:$F1302,"")-COUNT($H$108:$H1302)+1,0)=F1302,"",INDEX(Mal!$C$9:$C$431,COUNTIF($E$108:$F1302,"")-COUNT($H$108:$H1302)+1,0)),"")</f>
        <v>#N/A</v>
      </c>
      <c r="G1303" s="39" t="e">
        <f t="shared" si="75"/>
        <v>#N/A</v>
      </c>
      <c r="H1303" s="39">
        <f>IF(COUNTIF(Mal!$A$9:$A$431,'Sales Orders'!H1302)+COUNTIFS(Mal!$A$9:$A$431,H1302,Mal!$B$9:$B$431,"&lt;&gt;")+COUNTIFS(Mal!$A$9:$A$431,H1302,Mal!$C$9:$C$431,"&lt;&gt;")=COUNTIF('Sales Orders'!$H$108:H1302,'Sales Orders'!H1302),'Sales Orders'!H1302+1,'Sales Orders'!H1302)</f>
        <v>2</v>
      </c>
      <c r="I1303" s="39" t="e">
        <f>IF(E1303="","",IF(Mal!$C$5="","",Mal!$C$5))</f>
        <v>#N/A</v>
      </c>
      <c r="J1303" s="39" t="e">
        <f>IF(AND(J1302="",$H1303=$H1302),"",IF(VLOOKUP($H1303,Mal!$A$9:$H$431,7,0)='Sales Orders'!J1302,"",VLOOKUP($H1303,Mal!$A$9:$H$431,7,0)))</f>
        <v>#N/A</v>
      </c>
      <c r="K1303" s="39" t="e">
        <f>IF(AND(K1302="",$H1303=$H1302),"",IF(VLOOKUP($H1303,Mal!$A$9:$H$431,8,0)='Sales Orders'!K1302,"",VLOOKUP($H1303,Mal!$A$9:$H$431,8,0)))</f>
        <v>#N/A</v>
      </c>
      <c r="L1303" s="39" t="e">
        <f>IF(E1303="","",IF(Mal!$C$6="","",Mal!$C$6))</f>
        <v>#N/A</v>
      </c>
      <c r="M1303" s="39" t="e">
        <f>IF($E1303="",IF(INDEX(Mal!K$9:K$431,COUNTIF($E$108:$F1302,"")-COUNT($H$108:$H1302)+1,0)=M1302,"",INDEX(Mal!K$9:K$431,COUNTIF($E$108:$F1302,"")-COUNT($H$108:$H1302)+1,0)),"")</f>
        <v>#N/A</v>
      </c>
      <c r="N1303" s="39" t="e">
        <f>IF($E1303="",IF(INDEX(Mal!L$9:L$431,COUNTIF($E$108:$F1302,"")-COUNT($H$108:$H1302)+1,0)=N1302,"",INDEX(Mal!L$9:L$431,COUNTIF($E$108:$F1302,"")-COUNT($H$108:$H1302)+1,0)),"")</f>
        <v>#N/A</v>
      </c>
      <c r="O1303" s="39" t="e">
        <f>IF($E1303="",IF(INDEX(Mal!M$9:M$431,COUNTIF($E$108:$F1302,"")-COUNT($H$108:$H1302)+1,0)=O1302,"",INDEX(Mal!M$9:M$431,COUNTIF($E$108:$F1302,"")-COUNT($H$108:$H1302)+1,0)),"")</f>
        <v>#N/A</v>
      </c>
      <c r="P1303" s="39" t="e">
        <f>IF($E1303="",IF(INDEX(Mal!N$9:N$431,COUNTIF($E$108:$F1302,"")-COUNT($H$108:$H1302)+1,0)=P1302,"",INDEX(Mal!N$9:N$431,COUNTIF($E$108:$F1302,"")-COUNT($H$108:$H1302)+1,0)),"")</f>
        <v>#N/A</v>
      </c>
      <c r="Q1303" s="39" t="e">
        <f>IF($E1303="",IF(INDEX(Mal!O$9:O$431,COUNTIF($E$108:$F1302,"")-COUNT($H$108:$H1302)+1,0)=Q1302,"",INDEX(Mal!O$9:O$431,COUNTIF($E$108:$F1302,"")-COUNT($H$108:$H1302)+1,0)),"")</f>
        <v>#N/A</v>
      </c>
      <c r="R1303" s="39" t="e">
        <f>IF($E1303="",IF(INDEX(Mal!P$9:P$431,COUNTIF($E$108:$F1302,"")-COUNT($H$108:$H1302)+1,0)=R1302,"",INDEX(Mal!P$9:P$431,COUNTIF($E$108:$F1302,"")-COUNT($H$108:$H1302)+1,0)),"")</f>
        <v>#N/A</v>
      </c>
      <c r="S1303" s="39" t="e">
        <f>IF($E1303="",IF(INDEX(Mal!Q$9:Q$431,COUNTIF($E$108:$F1302,"")-COUNT($H$108:$H1302)+1,0)=S1302,"",INDEX(Mal!Q$9:Q$431,COUNTIF($E$108:$F1302,"")-COUNT($H$108:$H1302)+1,0)),"")</f>
        <v>#N/A</v>
      </c>
      <c r="T1303" s="39" t="e">
        <f>IF($E1303="",IF(INDEX(Mal!R$9:R$431,COUNTIF($E$108:$F1302,"")-COUNT($H$108:$H1302)+1,0)=T1302,"",INDEX(Mal!R$9:R$431,COUNTIF($E$108:$F1302,"")-COUNT($H$108:$H1302)+1,0)),"")</f>
        <v>#N/A</v>
      </c>
      <c r="U1303" s="39" t="e">
        <f>IF($E1303="",IF(INDEX(Mal!S$9:S$431,COUNTIF($E$108:$F1302,"")-COUNT($H$108:$H1302)+1,0)=U1302,"",INDEX(Mal!S$9:S$431,COUNTIF($E$108:$F1302,"")-COUNT($H$108:$H1302)+1,0)),"")</f>
        <v>#N/A</v>
      </c>
      <c r="V1303" s="39" t="e">
        <f t="shared" si="72"/>
        <v>#N/A</v>
      </c>
      <c r="W1303" s="39" t="e">
        <f>IF(IF(AND(E1303="",F1303=""),INDEX(Mal!I$9:I$431,(COUNT($H$108:$H1303)-COUNTIF($V$108:$V1303,"")),0),"")="","",IF(AND(E1303="",F1303=""),INDEX(Mal!I$9:I$431,(COUNT($H$108:$H1303)-COUNTIF($V$108:$V1303,"")),0),""))</f>
        <v>#N/A</v>
      </c>
      <c r="X1303" s="39" t="e">
        <f>IF($E1303="",IF(INDEX(Mal!J$9:J$431,COUNTIF($E$108:$F1302,"")-COUNT($H$108:$H1302)+1,0)=X1302,"",INDEX(Mal!J$9:J$431,COUNTIF($E$108:$F1302,"")-COUNT($H$108:$H1302)+1,0)),"")</f>
        <v>#N/A</v>
      </c>
      <c r="Y1303" s="39" t="e">
        <f>IF(AND(Y1302="",$H1303=$H1302),"",IF(VLOOKUP($H1303,Mal!$A$9:$T$431,20,0)='Sales Orders'!Y1302,"",VLOOKUP($H1303,Mal!$A$9:$T$431,20,0)))</f>
        <v>#N/A</v>
      </c>
      <c r="Z1303" s="39" t="e">
        <f t="shared" si="73"/>
        <v>#N/A</v>
      </c>
    </row>
    <row r="1304" spans="1:26">
      <c r="A1304" t="str">
        <f>IFERROR(IF(VLOOKUP(H1304,Mal!$A$9:$A$431,1,0),"","END"),"END")</f>
        <v>END</v>
      </c>
      <c r="B1304" s="39" t="e">
        <f>IF($E1304="",IF(INDEX(Mal!$D$9:$D$431,COUNTIF($E$108:$F1303,"")-COUNT($H$108:$H1303)+1,0)=B1303,"",INDEX(Mal!$D$9:$D$431,COUNTIF($E$108:$F1303,"")-COUNT($H$108:$H1303)+1,0)),"")</f>
        <v>#N/A</v>
      </c>
      <c r="C1304" s="39" t="e">
        <f t="shared" si="74"/>
        <v>#N/A</v>
      </c>
      <c r="D1304" s="39" t="e">
        <f>IF($E1304="",IF(INDEX(Mal!$F$9:$F$431,COUNTIF($E$108:$F1303,"")-COUNT($H$108:$H1303)+1,0)=D1303,"",INDEX(Mal!$F$9:$F$431,COUNTIF($E$108:$F1303,"")-COUNT($H$108:$H1303)+1,0)),"")</f>
        <v>#N/A</v>
      </c>
      <c r="E1304" s="39" t="e">
        <f>IF(AND(E1303="",$H1304=$H1303),"",IF(VLOOKUP(H1304,Mal!$A$9:$B$431,2,0)='Sales Orders'!E1303,"",VLOOKUP($H1304,Mal!$A$9:$B$431,2,0)))</f>
        <v>#N/A</v>
      </c>
      <c r="F1304" s="39" t="e">
        <f>IF($E1304="",IF(INDEX(Mal!$C$9:$C$431,COUNTIF($E$108:$F1303,"")-COUNT($H$108:$H1303)+1,0)=F1303,"",INDEX(Mal!$C$9:$C$431,COUNTIF($E$108:$F1303,"")-COUNT($H$108:$H1303)+1,0)),"")</f>
        <v>#N/A</v>
      </c>
      <c r="G1304" s="39" t="e">
        <f t="shared" si="75"/>
        <v>#N/A</v>
      </c>
      <c r="H1304" s="39">
        <f>IF(COUNTIF(Mal!$A$9:$A$431,'Sales Orders'!H1303)+COUNTIFS(Mal!$A$9:$A$431,H1303,Mal!$B$9:$B$431,"&lt;&gt;")+COUNTIFS(Mal!$A$9:$A$431,H1303,Mal!$C$9:$C$431,"&lt;&gt;")=COUNTIF('Sales Orders'!$H$108:H1303,'Sales Orders'!H1303),'Sales Orders'!H1303+1,'Sales Orders'!H1303)</f>
        <v>2</v>
      </c>
      <c r="I1304" s="39" t="e">
        <f>IF(E1304="","",IF(Mal!$C$5="","",Mal!$C$5))</f>
        <v>#N/A</v>
      </c>
      <c r="J1304" s="39" t="e">
        <f>IF(AND(J1303="",$H1304=$H1303),"",IF(VLOOKUP($H1304,Mal!$A$9:$H$431,7,0)='Sales Orders'!J1303,"",VLOOKUP($H1304,Mal!$A$9:$H$431,7,0)))</f>
        <v>#N/A</v>
      </c>
      <c r="K1304" s="39" t="e">
        <f>IF(AND(K1303="",$H1304=$H1303),"",IF(VLOOKUP($H1304,Mal!$A$9:$H$431,8,0)='Sales Orders'!K1303,"",VLOOKUP($H1304,Mal!$A$9:$H$431,8,0)))</f>
        <v>#N/A</v>
      </c>
      <c r="L1304" s="39" t="e">
        <f>IF(E1304="","",IF(Mal!$C$6="","",Mal!$C$6))</f>
        <v>#N/A</v>
      </c>
      <c r="M1304" s="39" t="e">
        <f>IF($E1304="",IF(INDEX(Mal!K$9:K$431,COUNTIF($E$108:$F1303,"")-COUNT($H$108:$H1303)+1,0)=M1303,"",INDEX(Mal!K$9:K$431,COUNTIF($E$108:$F1303,"")-COUNT($H$108:$H1303)+1,0)),"")</f>
        <v>#N/A</v>
      </c>
      <c r="N1304" s="39" t="e">
        <f>IF($E1304="",IF(INDEX(Mal!L$9:L$431,COUNTIF($E$108:$F1303,"")-COUNT($H$108:$H1303)+1,0)=N1303,"",INDEX(Mal!L$9:L$431,COUNTIF($E$108:$F1303,"")-COUNT($H$108:$H1303)+1,0)),"")</f>
        <v>#N/A</v>
      </c>
      <c r="O1304" s="39" t="e">
        <f>IF($E1304="",IF(INDEX(Mal!M$9:M$431,COUNTIF($E$108:$F1303,"")-COUNT($H$108:$H1303)+1,0)=O1303,"",INDEX(Mal!M$9:M$431,COUNTIF($E$108:$F1303,"")-COUNT($H$108:$H1303)+1,0)),"")</f>
        <v>#N/A</v>
      </c>
      <c r="P1304" s="39" t="e">
        <f>IF($E1304="",IF(INDEX(Mal!N$9:N$431,COUNTIF($E$108:$F1303,"")-COUNT($H$108:$H1303)+1,0)=P1303,"",INDEX(Mal!N$9:N$431,COUNTIF($E$108:$F1303,"")-COUNT($H$108:$H1303)+1,0)),"")</f>
        <v>#N/A</v>
      </c>
      <c r="Q1304" s="39" t="e">
        <f>IF($E1304="",IF(INDEX(Mal!O$9:O$431,COUNTIF($E$108:$F1303,"")-COUNT($H$108:$H1303)+1,0)=Q1303,"",INDEX(Mal!O$9:O$431,COUNTIF($E$108:$F1303,"")-COUNT($H$108:$H1303)+1,0)),"")</f>
        <v>#N/A</v>
      </c>
      <c r="R1304" s="39" t="e">
        <f>IF($E1304="",IF(INDEX(Mal!P$9:P$431,COUNTIF($E$108:$F1303,"")-COUNT($H$108:$H1303)+1,0)=R1303,"",INDEX(Mal!P$9:P$431,COUNTIF($E$108:$F1303,"")-COUNT($H$108:$H1303)+1,0)),"")</f>
        <v>#N/A</v>
      </c>
      <c r="S1304" s="39" t="e">
        <f>IF($E1304="",IF(INDEX(Mal!Q$9:Q$431,COUNTIF($E$108:$F1303,"")-COUNT($H$108:$H1303)+1,0)=S1303,"",INDEX(Mal!Q$9:Q$431,COUNTIF($E$108:$F1303,"")-COUNT($H$108:$H1303)+1,0)),"")</f>
        <v>#N/A</v>
      </c>
      <c r="T1304" s="39" t="e">
        <f>IF($E1304="",IF(INDEX(Mal!R$9:R$431,COUNTIF($E$108:$F1303,"")-COUNT($H$108:$H1303)+1,0)=T1303,"",INDEX(Mal!R$9:R$431,COUNTIF($E$108:$F1303,"")-COUNT($H$108:$H1303)+1,0)),"")</f>
        <v>#N/A</v>
      </c>
      <c r="U1304" s="39" t="e">
        <f>IF($E1304="",IF(INDEX(Mal!S$9:S$431,COUNTIF($E$108:$F1303,"")-COUNT($H$108:$H1303)+1,0)=U1303,"",INDEX(Mal!S$9:S$431,COUNTIF($E$108:$F1303,"")-COUNT($H$108:$H1303)+1,0)),"")</f>
        <v>#N/A</v>
      </c>
      <c r="V1304" s="39" t="e">
        <f t="shared" si="72"/>
        <v>#N/A</v>
      </c>
      <c r="W1304" s="39" t="e">
        <f>IF(IF(AND(E1304="",F1304=""),INDEX(Mal!I$9:I$431,(COUNT($H$108:$H1304)-COUNTIF($V$108:$V1304,"")),0),"")="","",IF(AND(E1304="",F1304=""),INDEX(Mal!I$9:I$431,(COUNT($H$108:$H1304)-COUNTIF($V$108:$V1304,"")),0),""))</f>
        <v>#N/A</v>
      </c>
      <c r="X1304" s="39" t="e">
        <f>IF($E1304="",IF(INDEX(Mal!J$9:J$431,COUNTIF($E$108:$F1303,"")-COUNT($H$108:$H1303)+1,0)=X1303,"",INDEX(Mal!J$9:J$431,COUNTIF($E$108:$F1303,"")-COUNT($H$108:$H1303)+1,0)),"")</f>
        <v>#N/A</v>
      </c>
      <c r="Y1304" s="39" t="e">
        <f>IF(AND(Y1303="",$H1304=$H1303),"",IF(VLOOKUP($H1304,Mal!$A$9:$T$431,20,0)='Sales Orders'!Y1303,"",VLOOKUP($H1304,Mal!$A$9:$T$431,20,0)))</f>
        <v>#N/A</v>
      </c>
      <c r="Z1304" s="39" t="e">
        <f t="shared" si="73"/>
        <v>#N/A</v>
      </c>
    </row>
    <row r="1305" spans="1:26">
      <c r="A1305" t="str">
        <f>IFERROR(IF(VLOOKUP(H1305,Mal!$A$9:$A$431,1,0),"","END"),"END")</f>
        <v>END</v>
      </c>
      <c r="B1305" s="39" t="e">
        <f>IF($E1305="",IF(INDEX(Mal!$D$9:$D$431,COUNTIF($E$108:$F1304,"")-COUNT($H$108:$H1304)+1,0)=B1304,"",INDEX(Mal!$D$9:$D$431,COUNTIF($E$108:$F1304,"")-COUNT($H$108:$H1304)+1,0)),"")</f>
        <v>#N/A</v>
      </c>
      <c r="C1305" s="39" t="e">
        <f t="shared" si="74"/>
        <v>#N/A</v>
      </c>
      <c r="D1305" s="39" t="e">
        <f>IF($E1305="",IF(INDEX(Mal!$F$9:$F$431,COUNTIF($E$108:$F1304,"")-COUNT($H$108:$H1304)+1,0)=D1304,"",INDEX(Mal!$F$9:$F$431,COUNTIF($E$108:$F1304,"")-COUNT($H$108:$H1304)+1,0)),"")</f>
        <v>#N/A</v>
      </c>
      <c r="E1305" s="39" t="e">
        <f>IF(AND(E1304="",$H1305=$H1304),"",IF(VLOOKUP(H1305,Mal!$A$9:$B$431,2,0)='Sales Orders'!E1304,"",VLOOKUP($H1305,Mal!$A$9:$B$431,2,0)))</f>
        <v>#N/A</v>
      </c>
      <c r="F1305" s="39" t="e">
        <f>IF($E1305="",IF(INDEX(Mal!$C$9:$C$431,COUNTIF($E$108:$F1304,"")-COUNT($H$108:$H1304)+1,0)=F1304,"",INDEX(Mal!$C$9:$C$431,COUNTIF($E$108:$F1304,"")-COUNT($H$108:$H1304)+1,0)),"")</f>
        <v>#N/A</v>
      </c>
      <c r="G1305" s="39" t="e">
        <f t="shared" si="75"/>
        <v>#N/A</v>
      </c>
      <c r="H1305" s="39">
        <f>IF(COUNTIF(Mal!$A$9:$A$431,'Sales Orders'!H1304)+COUNTIFS(Mal!$A$9:$A$431,H1304,Mal!$B$9:$B$431,"&lt;&gt;")+COUNTIFS(Mal!$A$9:$A$431,H1304,Mal!$C$9:$C$431,"&lt;&gt;")=COUNTIF('Sales Orders'!$H$108:H1304,'Sales Orders'!H1304),'Sales Orders'!H1304+1,'Sales Orders'!H1304)</f>
        <v>2</v>
      </c>
      <c r="I1305" s="39" t="e">
        <f>IF(E1305="","",IF(Mal!$C$5="","",Mal!$C$5))</f>
        <v>#N/A</v>
      </c>
      <c r="J1305" s="39" t="e">
        <f>IF(AND(J1304="",$H1305=$H1304),"",IF(VLOOKUP($H1305,Mal!$A$9:$H$431,7,0)='Sales Orders'!J1304,"",VLOOKUP($H1305,Mal!$A$9:$H$431,7,0)))</f>
        <v>#N/A</v>
      </c>
      <c r="K1305" s="39" t="e">
        <f>IF(AND(K1304="",$H1305=$H1304),"",IF(VLOOKUP($H1305,Mal!$A$9:$H$431,8,0)='Sales Orders'!K1304,"",VLOOKUP($H1305,Mal!$A$9:$H$431,8,0)))</f>
        <v>#N/A</v>
      </c>
      <c r="L1305" s="39" t="e">
        <f>IF(E1305="","",IF(Mal!$C$6="","",Mal!$C$6))</f>
        <v>#N/A</v>
      </c>
      <c r="M1305" s="39" t="e">
        <f>IF($E1305="",IF(INDEX(Mal!K$9:K$431,COUNTIF($E$108:$F1304,"")-COUNT($H$108:$H1304)+1,0)=M1304,"",INDEX(Mal!K$9:K$431,COUNTIF($E$108:$F1304,"")-COUNT($H$108:$H1304)+1,0)),"")</f>
        <v>#N/A</v>
      </c>
      <c r="N1305" s="39" t="e">
        <f>IF($E1305="",IF(INDEX(Mal!L$9:L$431,COUNTIF($E$108:$F1304,"")-COUNT($H$108:$H1304)+1,0)=N1304,"",INDEX(Mal!L$9:L$431,COUNTIF($E$108:$F1304,"")-COUNT($H$108:$H1304)+1,0)),"")</f>
        <v>#N/A</v>
      </c>
      <c r="O1305" s="39" t="e">
        <f>IF($E1305="",IF(INDEX(Mal!M$9:M$431,COUNTIF($E$108:$F1304,"")-COUNT($H$108:$H1304)+1,0)=O1304,"",INDEX(Mal!M$9:M$431,COUNTIF($E$108:$F1304,"")-COUNT($H$108:$H1304)+1,0)),"")</f>
        <v>#N/A</v>
      </c>
      <c r="P1305" s="39" t="e">
        <f>IF($E1305="",IF(INDEX(Mal!N$9:N$431,COUNTIF($E$108:$F1304,"")-COUNT($H$108:$H1304)+1,0)=P1304,"",INDEX(Mal!N$9:N$431,COUNTIF($E$108:$F1304,"")-COUNT($H$108:$H1304)+1,0)),"")</f>
        <v>#N/A</v>
      </c>
      <c r="Q1305" s="39" t="e">
        <f>IF($E1305="",IF(INDEX(Mal!O$9:O$431,COUNTIF($E$108:$F1304,"")-COUNT($H$108:$H1304)+1,0)=Q1304,"",INDEX(Mal!O$9:O$431,COUNTIF($E$108:$F1304,"")-COUNT($H$108:$H1304)+1,0)),"")</f>
        <v>#N/A</v>
      </c>
      <c r="R1305" s="39" t="e">
        <f>IF($E1305="",IF(INDEX(Mal!P$9:P$431,COUNTIF($E$108:$F1304,"")-COUNT($H$108:$H1304)+1,0)=R1304,"",INDEX(Mal!P$9:P$431,COUNTIF($E$108:$F1304,"")-COUNT($H$108:$H1304)+1,0)),"")</f>
        <v>#N/A</v>
      </c>
      <c r="S1305" s="39" t="e">
        <f>IF($E1305="",IF(INDEX(Mal!Q$9:Q$431,COUNTIF($E$108:$F1304,"")-COUNT($H$108:$H1304)+1,0)=S1304,"",INDEX(Mal!Q$9:Q$431,COUNTIF($E$108:$F1304,"")-COUNT($H$108:$H1304)+1,0)),"")</f>
        <v>#N/A</v>
      </c>
      <c r="T1305" s="39" t="e">
        <f>IF($E1305="",IF(INDEX(Mal!R$9:R$431,COUNTIF($E$108:$F1304,"")-COUNT($H$108:$H1304)+1,0)=T1304,"",INDEX(Mal!R$9:R$431,COUNTIF($E$108:$F1304,"")-COUNT($H$108:$H1304)+1,0)),"")</f>
        <v>#N/A</v>
      </c>
      <c r="U1305" s="39" t="e">
        <f>IF($E1305="",IF(INDEX(Mal!S$9:S$431,COUNTIF($E$108:$F1304,"")-COUNT($H$108:$H1304)+1,0)=U1304,"",INDEX(Mal!S$9:S$431,COUNTIF($E$108:$F1304,"")-COUNT($H$108:$H1304)+1,0)),"")</f>
        <v>#N/A</v>
      </c>
      <c r="V1305" s="39" t="e">
        <f t="shared" si="72"/>
        <v>#N/A</v>
      </c>
      <c r="W1305" s="39" t="e">
        <f>IF(IF(AND(E1305="",F1305=""),INDEX(Mal!I$9:I$431,(COUNT($H$108:$H1305)-COUNTIF($V$108:$V1305,"")),0),"")="","",IF(AND(E1305="",F1305=""),INDEX(Mal!I$9:I$431,(COUNT($H$108:$H1305)-COUNTIF($V$108:$V1305,"")),0),""))</f>
        <v>#N/A</v>
      </c>
      <c r="X1305" s="39" t="e">
        <f>IF($E1305="",IF(INDEX(Mal!J$9:J$431,COUNTIF($E$108:$F1304,"")-COUNT($H$108:$H1304)+1,0)=X1304,"",INDEX(Mal!J$9:J$431,COUNTIF($E$108:$F1304,"")-COUNT($H$108:$H1304)+1,0)),"")</f>
        <v>#N/A</v>
      </c>
      <c r="Y1305" s="39" t="e">
        <f>IF(AND(Y1304="",$H1305=$H1304),"",IF(VLOOKUP($H1305,Mal!$A$9:$T$431,20,0)='Sales Orders'!Y1304,"",VLOOKUP($H1305,Mal!$A$9:$T$431,20,0)))</f>
        <v>#N/A</v>
      </c>
      <c r="Z1305" s="39" t="e">
        <f t="shared" si="73"/>
        <v>#N/A</v>
      </c>
    </row>
    <row r="1306" spans="1:26">
      <c r="A1306" t="str">
        <f>IFERROR(IF(VLOOKUP(H1306,Mal!$A$9:$A$431,1,0),"","END"),"END")</f>
        <v>END</v>
      </c>
      <c r="B1306" s="39" t="e">
        <f>IF($E1306="",IF(INDEX(Mal!$D$9:$D$431,COUNTIF($E$108:$F1305,"")-COUNT($H$108:$H1305)+1,0)=B1305,"",INDEX(Mal!$D$9:$D$431,COUNTIF($E$108:$F1305,"")-COUNT($H$108:$H1305)+1,0)),"")</f>
        <v>#N/A</v>
      </c>
      <c r="C1306" s="39" t="e">
        <f t="shared" si="74"/>
        <v>#N/A</v>
      </c>
      <c r="D1306" s="39" t="e">
        <f>IF($E1306="",IF(INDEX(Mal!$F$9:$F$431,COUNTIF($E$108:$F1305,"")-COUNT($H$108:$H1305)+1,0)=D1305,"",INDEX(Mal!$F$9:$F$431,COUNTIF($E$108:$F1305,"")-COUNT($H$108:$H1305)+1,0)),"")</f>
        <v>#N/A</v>
      </c>
      <c r="E1306" s="39" t="e">
        <f>IF(AND(E1305="",$H1306=$H1305),"",IF(VLOOKUP(H1306,Mal!$A$9:$B$431,2,0)='Sales Orders'!E1305,"",VLOOKUP($H1306,Mal!$A$9:$B$431,2,0)))</f>
        <v>#N/A</v>
      </c>
      <c r="F1306" s="39" t="e">
        <f>IF($E1306="",IF(INDEX(Mal!$C$9:$C$431,COUNTIF($E$108:$F1305,"")-COUNT($H$108:$H1305)+1,0)=F1305,"",INDEX(Mal!$C$9:$C$431,COUNTIF($E$108:$F1305,"")-COUNT($H$108:$H1305)+1,0)),"")</f>
        <v>#N/A</v>
      </c>
      <c r="G1306" s="39" t="e">
        <f t="shared" si="75"/>
        <v>#N/A</v>
      </c>
      <c r="H1306" s="39">
        <f>IF(COUNTIF(Mal!$A$9:$A$431,'Sales Orders'!H1305)+COUNTIFS(Mal!$A$9:$A$431,H1305,Mal!$B$9:$B$431,"&lt;&gt;")+COUNTIFS(Mal!$A$9:$A$431,H1305,Mal!$C$9:$C$431,"&lt;&gt;")=COUNTIF('Sales Orders'!$H$108:H1305,'Sales Orders'!H1305),'Sales Orders'!H1305+1,'Sales Orders'!H1305)</f>
        <v>2</v>
      </c>
      <c r="I1306" s="39" t="e">
        <f>IF(E1306="","",IF(Mal!$C$5="","",Mal!$C$5))</f>
        <v>#N/A</v>
      </c>
      <c r="J1306" s="39" t="e">
        <f>IF(AND(J1305="",$H1306=$H1305),"",IF(VLOOKUP($H1306,Mal!$A$9:$H$431,7,0)='Sales Orders'!J1305,"",VLOOKUP($H1306,Mal!$A$9:$H$431,7,0)))</f>
        <v>#N/A</v>
      </c>
      <c r="K1306" s="39" t="e">
        <f>IF(AND(K1305="",$H1306=$H1305),"",IF(VLOOKUP($H1306,Mal!$A$9:$H$431,8,0)='Sales Orders'!K1305,"",VLOOKUP($H1306,Mal!$A$9:$H$431,8,0)))</f>
        <v>#N/A</v>
      </c>
      <c r="L1306" s="39" t="e">
        <f>IF(E1306="","",IF(Mal!$C$6="","",Mal!$C$6))</f>
        <v>#N/A</v>
      </c>
      <c r="M1306" s="39" t="e">
        <f>IF($E1306="",IF(INDEX(Mal!K$9:K$431,COUNTIF($E$108:$F1305,"")-COUNT($H$108:$H1305)+1,0)=M1305,"",INDEX(Mal!K$9:K$431,COUNTIF($E$108:$F1305,"")-COUNT($H$108:$H1305)+1,0)),"")</f>
        <v>#N/A</v>
      </c>
      <c r="N1306" s="39" t="e">
        <f>IF($E1306="",IF(INDEX(Mal!L$9:L$431,COUNTIF($E$108:$F1305,"")-COUNT($H$108:$H1305)+1,0)=N1305,"",INDEX(Mal!L$9:L$431,COUNTIF($E$108:$F1305,"")-COUNT($H$108:$H1305)+1,0)),"")</f>
        <v>#N/A</v>
      </c>
      <c r="O1306" s="39" t="e">
        <f>IF($E1306="",IF(INDEX(Mal!M$9:M$431,COUNTIF($E$108:$F1305,"")-COUNT($H$108:$H1305)+1,0)=O1305,"",INDEX(Mal!M$9:M$431,COUNTIF($E$108:$F1305,"")-COUNT($H$108:$H1305)+1,0)),"")</f>
        <v>#N/A</v>
      </c>
      <c r="P1306" s="39" t="e">
        <f>IF($E1306="",IF(INDEX(Mal!N$9:N$431,COUNTIF($E$108:$F1305,"")-COUNT($H$108:$H1305)+1,0)=P1305,"",INDEX(Mal!N$9:N$431,COUNTIF($E$108:$F1305,"")-COUNT($H$108:$H1305)+1,0)),"")</f>
        <v>#N/A</v>
      </c>
      <c r="Q1306" s="39" t="e">
        <f>IF($E1306="",IF(INDEX(Mal!O$9:O$431,COUNTIF($E$108:$F1305,"")-COUNT($H$108:$H1305)+1,0)=Q1305,"",INDEX(Mal!O$9:O$431,COUNTIF($E$108:$F1305,"")-COUNT($H$108:$H1305)+1,0)),"")</f>
        <v>#N/A</v>
      </c>
      <c r="R1306" s="39" t="e">
        <f>IF($E1306="",IF(INDEX(Mal!P$9:P$431,COUNTIF($E$108:$F1305,"")-COUNT($H$108:$H1305)+1,0)=R1305,"",INDEX(Mal!P$9:P$431,COUNTIF($E$108:$F1305,"")-COUNT($H$108:$H1305)+1,0)),"")</f>
        <v>#N/A</v>
      </c>
      <c r="S1306" s="39" t="e">
        <f>IF($E1306="",IF(INDEX(Mal!Q$9:Q$431,COUNTIF($E$108:$F1305,"")-COUNT($H$108:$H1305)+1,0)=S1305,"",INDEX(Mal!Q$9:Q$431,COUNTIF($E$108:$F1305,"")-COUNT($H$108:$H1305)+1,0)),"")</f>
        <v>#N/A</v>
      </c>
      <c r="T1306" s="39" t="e">
        <f>IF($E1306="",IF(INDEX(Mal!R$9:R$431,COUNTIF($E$108:$F1305,"")-COUNT($H$108:$H1305)+1,0)=T1305,"",INDEX(Mal!R$9:R$431,COUNTIF($E$108:$F1305,"")-COUNT($H$108:$H1305)+1,0)),"")</f>
        <v>#N/A</v>
      </c>
      <c r="U1306" s="39" t="e">
        <f>IF($E1306="",IF(INDEX(Mal!S$9:S$431,COUNTIF($E$108:$F1305,"")-COUNT($H$108:$H1305)+1,0)=U1305,"",INDEX(Mal!S$9:S$431,COUNTIF($E$108:$F1305,"")-COUNT($H$108:$H1305)+1,0)),"")</f>
        <v>#N/A</v>
      </c>
      <c r="V1306" s="39" t="e">
        <f t="shared" si="72"/>
        <v>#N/A</v>
      </c>
      <c r="W1306" s="39" t="e">
        <f>IF(IF(AND(E1306="",F1306=""),INDEX(Mal!I$9:I$431,(COUNT($H$108:$H1306)-COUNTIF($V$108:$V1306,"")),0),"")="","",IF(AND(E1306="",F1306=""),INDEX(Mal!I$9:I$431,(COUNT($H$108:$H1306)-COUNTIF($V$108:$V1306,"")),0),""))</f>
        <v>#N/A</v>
      </c>
      <c r="X1306" s="39" t="e">
        <f>IF($E1306="",IF(INDEX(Mal!J$9:J$431,COUNTIF($E$108:$F1305,"")-COUNT($H$108:$H1305)+1,0)=X1305,"",INDEX(Mal!J$9:J$431,COUNTIF($E$108:$F1305,"")-COUNT($H$108:$H1305)+1,0)),"")</f>
        <v>#N/A</v>
      </c>
      <c r="Y1306" s="39" t="e">
        <f>IF(AND(Y1305="",$H1306=$H1305),"",IF(VLOOKUP($H1306,Mal!$A$9:$T$431,20,0)='Sales Orders'!Y1305,"",VLOOKUP($H1306,Mal!$A$9:$T$431,20,0)))</f>
        <v>#N/A</v>
      </c>
      <c r="Z1306" s="39" t="e">
        <f t="shared" si="73"/>
        <v>#N/A</v>
      </c>
    </row>
    <row r="1307" spans="1:26">
      <c r="A1307" t="str">
        <f>IFERROR(IF(VLOOKUP(H1307,Mal!$A$9:$A$431,1,0),"","END"),"END")</f>
        <v>END</v>
      </c>
      <c r="B1307" s="39" t="e">
        <f>IF($E1307="",IF(INDEX(Mal!$D$9:$D$431,COUNTIF($E$108:$F1306,"")-COUNT($H$108:$H1306)+1,0)=B1306,"",INDEX(Mal!$D$9:$D$431,COUNTIF($E$108:$F1306,"")-COUNT($H$108:$H1306)+1,0)),"")</f>
        <v>#N/A</v>
      </c>
      <c r="C1307" s="39" t="e">
        <f t="shared" si="74"/>
        <v>#N/A</v>
      </c>
      <c r="D1307" s="39" t="e">
        <f>IF($E1307="",IF(INDEX(Mal!$F$9:$F$431,COUNTIF($E$108:$F1306,"")-COUNT($H$108:$H1306)+1,0)=D1306,"",INDEX(Mal!$F$9:$F$431,COUNTIF($E$108:$F1306,"")-COUNT($H$108:$H1306)+1,0)),"")</f>
        <v>#N/A</v>
      </c>
      <c r="E1307" s="39" t="e">
        <f>IF(AND(E1306="",$H1307=$H1306),"",IF(VLOOKUP(H1307,Mal!$A$9:$B$431,2,0)='Sales Orders'!E1306,"",VLOOKUP($H1307,Mal!$A$9:$B$431,2,0)))</f>
        <v>#N/A</v>
      </c>
      <c r="F1307" s="39" t="e">
        <f>IF($E1307="",IF(INDEX(Mal!$C$9:$C$431,COUNTIF($E$108:$F1306,"")-COUNT($H$108:$H1306)+1,0)=F1306,"",INDEX(Mal!$C$9:$C$431,COUNTIF($E$108:$F1306,"")-COUNT($H$108:$H1306)+1,0)),"")</f>
        <v>#N/A</v>
      </c>
      <c r="G1307" s="39" t="e">
        <f t="shared" si="75"/>
        <v>#N/A</v>
      </c>
      <c r="H1307" s="39">
        <f>IF(COUNTIF(Mal!$A$9:$A$431,'Sales Orders'!H1306)+COUNTIFS(Mal!$A$9:$A$431,H1306,Mal!$B$9:$B$431,"&lt;&gt;")+COUNTIFS(Mal!$A$9:$A$431,H1306,Mal!$C$9:$C$431,"&lt;&gt;")=COUNTIF('Sales Orders'!$H$108:H1306,'Sales Orders'!H1306),'Sales Orders'!H1306+1,'Sales Orders'!H1306)</f>
        <v>2</v>
      </c>
      <c r="I1307" s="39" t="e">
        <f>IF(E1307="","",IF(Mal!$C$5="","",Mal!$C$5))</f>
        <v>#N/A</v>
      </c>
      <c r="J1307" s="39" t="e">
        <f>IF(AND(J1306="",$H1307=$H1306),"",IF(VLOOKUP($H1307,Mal!$A$9:$H$431,7,0)='Sales Orders'!J1306,"",VLOOKUP($H1307,Mal!$A$9:$H$431,7,0)))</f>
        <v>#N/A</v>
      </c>
      <c r="K1307" s="39" t="e">
        <f>IF(AND(K1306="",$H1307=$H1306),"",IF(VLOOKUP($H1307,Mal!$A$9:$H$431,8,0)='Sales Orders'!K1306,"",VLOOKUP($H1307,Mal!$A$9:$H$431,8,0)))</f>
        <v>#N/A</v>
      </c>
      <c r="L1307" s="39" t="e">
        <f>IF(E1307="","",IF(Mal!$C$6="","",Mal!$C$6))</f>
        <v>#N/A</v>
      </c>
      <c r="M1307" s="39" t="e">
        <f>IF($E1307="",IF(INDEX(Mal!K$9:K$431,COUNTIF($E$108:$F1306,"")-COUNT($H$108:$H1306)+1,0)=M1306,"",INDEX(Mal!K$9:K$431,COUNTIF($E$108:$F1306,"")-COUNT($H$108:$H1306)+1,0)),"")</f>
        <v>#N/A</v>
      </c>
      <c r="N1307" s="39" t="e">
        <f>IF($E1307="",IF(INDEX(Mal!L$9:L$431,COUNTIF($E$108:$F1306,"")-COUNT($H$108:$H1306)+1,0)=N1306,"",INDEX(Mal!L$9:L$431,COUNTIF($E$108:$F1306,"")-COUNT($H$108:$H1306)+1,0)),"")</f>
        <v>#N/A</v>
      </c>
      <c r="O1307" s="39" t="e">
        <f>IF($E1307="",IF(INDEX(Mal!M$9:M$431,COUNTIF($E$108:$F1306,"")-COUNT($H$108:$H1306)+1,0)=O1306,"",INDEX(Mal!M$9:M$431,COUNTIF($E$108:$F1306,"")-COUNT($H$108:$H1306)+1,0)),"")</f>
        <v>#N/A</v>
      </c>
      <c r="P1307" s="39" t="e">
        <f>IF($E1307="",IF(INDEX(Mal!N$9:N$431,COUNTIF($E$108:$F1306,"")-COUNT($H$108:$H1306)+1,0)=P1306,"",INDEX(Mal!N$9:N$431,COUNTIF($E$108:$F1306,"")-COUNT($H$108:$H1306)+1,0)),"")</f>
        <v>#N/A</v>
      </c>
      <c r="Q1307" s="39" t="e">
        <f>IF($E1307="",IF(INDEX(Mal!O$9:O$431,COUNTIF($E$108:$F1306,"")-COUNT($H$108:$H1306)+1,0)=Q1306,"",INDEX(Mal!O$9:O$431,COUNTIF($E$108:$F1306,"")-COUNT($H$108:$H1306)+1,0)),"")</f>
        <v>#N/A</v>
      </c>
      <c r="R1307" s="39" t="e">
        <f>IF($E1307="",IF(INDEX(Mal!P$9:P$431,COUNTIF($E$108:$F1306,"")-COUNT($H$108:$H1306)+1,0)=R1306,"",INDEX(Mal!P$9:P$431,COUNTIF($E$108:$F1306,"")-COUNT($H$108:$H1306)+1,0)),"")</f>
        <v>#N/A</v>
      </c>
      <c r="S1307" s="39" t="e">
        <f>IF($E1307="",IF(INDEX(Mal!Q$9:Q$431,COUNTIF($E$108:$F1306,"")-COUNT($H$108:$H1306)+1,0)=S1306,"",INDEX(Mal!Q$9:Q$431,COUNTIF($E$108:$F1306,"")-COUNT($H$108:$H1306)+1,0)),"")</f>
        <v>#N/A</v>
      </c>
      <c r="T1307" s="39" t="e">
        <f>IF($E1307="",IF(INDEX(Mal!R$9:R$431,COUNTIF($E$108:$F1306,"")-COUNT($H$108:$H1306)+1,0)=T1306,"",INDEX(Mal!R$9:R$431,COUNTIF($E$108:$F1306,"")-COUNT($H$108:$H1306)+1,0)),"")</f>
        <v>#N/A</v>
      </c>
      <c r="U1307" s="39" t="e">
        <f>IF($E1307="",IF(INDEX(Mal!S$9:S$431,COUNTIF($E$108:$F1306,"")-COUNT($H$108:$H1306)+1,0)=U1306,"",INDEX(Mal!S$9:S$431,COUNTIF($E$108:$F1306,"")-COUNT($H$108:$H1306)+1,0)),"")</f>
        <v>#N/A</v>
      </c>
      <c r="V1307" s="39" t="e">
        <f t="shared" si="72"/>
        <v>#N/A</v>
      </c>
      <c r="W1307" s="39" t="e">
        <f>IF(IF(AND(E1307="",F1307=""),INDEX(Mal!I$9:I$431,(COUNT($H$108:$H1307)-COUNTIF($V$108:$V1307,"")),0),"")="","",IF(AND(E1307="",F1307=""),INDEX(Mal!I$9:I$431,(COUNT($H$108:$H1307)-COUNTIF($V$108:$V1307,"")),0),""))</f>
        <v>#N/A</v>
      </c>
      <c r="X1307" s="39" t="e">
        <f>IF($E1307="",IF(INDEX(Mal!J$9:J$431,COUNTIF($E$108:$F1306,"")-COUNT($H$108:$H1306)+1,0)=X1306,"",INDEX(Mal!J$9:J$431,COUNTIF($E$108:$F1306,"")-COUNT($H$108:$H1306)+1,0)),"")</f>
        <v>#N/A</v>
      </c>
      <c r="Y1307" s="39" t="e">
        <f>IF(AND(Y1306="",$H1307=$H1306),"",IF(VLOOKUP($H1307,Mal!$A$9:$T$431,20,0)='Sales Orders'!Y1306,"",VLOOKUP($H1307,Mal!$A$9:$T$431,20,0)))</f>
        <v>#N/A</v>
      </c>
      <c r="Z1307" s="39" t="e">
        <f t="shared" si="73"/>
        <v>#N/A</v>
      </c>
    </row>
    <row r="1308" spans="1:26">
      <c r="A1308" t="str">
        <f>IFERROR(IF(VLOOKUP(H1308,Mal!$A$9:$A$431,1,0),"","END"),"END")</f>
        <v>END</v>
      </c>
      <c r="B1308" s="39" t="e">
        <f>IF($E1308="",IF(INDEX(Mal!$D$9:$D$431,COUNTIF($E$108:$F1307,"")-COUNT($H$108:$H1307)+1,0)=B1307,"",INDEX(Mal!$D$9:$D$431,COUNTIF($E$108:$F1307,"")-COUNT($H$108:$H1307)+1,0)),"")</f>
        <v>#N/A</v>
      </c>
      <c r="C1308" s="39" t="e">
        <f t="shared" si="74"/>
        <v>#N/A</v>
      </c>
      <c r="D1308" s="39" t="e">
        <f>IF($E1308="",IF(INDEX(Mal!$F$9:$F$431,COUNTIF($E$108:$F1307,"")-COUNT($H$108:$H1307)+1,0)=D1307,"",INDEX(Mal!$F$9:$F$431,COUNTIF($E$108:$F1307,"")-COUNT($H$108:$H1307)+1,0)),"")</f>
        <v>#N/A</v>
      </c>
      <c r="E1308" s="39" t="e">
        <f>IF(AND(E1307="",$H1308=$H1307),"",IF(VLOOKUP(H1308,Mal!$A$9:$B$431,2,0)='Sales Orders'!E1307,"",VLOOKUP($H1308,Mal!$A$9:$B$431,2,0)))</f>
        <v>#N/A</v>
      </c>
      <c r="F1308" s="39" t="e">
        <f>IF($E1308="",IF(INDEX(Mal!$C$9:$C$431,COUNTIF($E$108:$F1307,"")-COUNT($H$108:$H1307)+1,0)=F1307,"",INDEX(Mal!$C$9:$C$431,COUNTIF($E$108:$F1307,"")-COUNT($H$108:$H1307)+1,0)),"")</f>
        <v>#N/A</v>
      </c>
      <c r="G1308" s="39" t="e">
        <f t="shared" si="75"/>
        <v>#N/A</v>
      </c>
      <c r="H1308" s="39">
        <f>IF(COUNTIF(Mal!$A$9:$A$431,'Sales Orders'!H1307)+COUNTIFS(Mal!$A$9:$A$431,H1307,Mal!$B$9:$B$431,"&lt;&gt;")+COUNTIFS(Mal!$A$9:$A$431,H1307,Mal!$C$9:$C$431,"&lt;&gt;")=COUNTIF('Sales Orders'!$H$108:H1307,'Sales Orders'!H1307),'Sales Orders'!H1307+1,'Sales Orders'!H1307)</f>
        <v>2</v>
      </c>
      <c r="I1308" s="39" t="e">
        <f>IF(E1308="","",IF(Mal!$C$5="","",Mal!$C$5))</f>
        <v>#N/A</v>
      </c>
      <c r="J1308" s="39" t="e">
        <f>IF(AND(J1307="",$H1308=$H1307),"",IF(VLOOKUP($H1308,Mal!$A$9:$H$431,7,0)='Sales Orders'!J1307,"",VLOOKUP($H1308,Mal!$A$9:$H$431,7,0)))</f>
        <v>#N/A</v>
      </c>
      <c r="K1308" s="39" t="e">
        <f>IF(AND(K1307="",$H1308=$H1307),"",IF(VLOOKUP($H1308,Mal!$A$9:$H$431,8,0)='Sales Orders'!K1307,"",VLOOKUP($H1308,Mal!$A$9:$H$431,8,0)))</f>
        <v>#N/A</v>
      </c>
      <c r="L1308" s="39" t="e">
        <f>IF(E1308="","",IF(Mal!$C$6="","",Mal!$C$6))</f>
        <v>#N/A</v>
      </c>
      <c r="M1308" s="39" t="e">
        <f>IF($E1308="",IF(INDEX(Mal!K$9:K$431,COUNTIF($E$108:$F1307,"")-COUNT($H$108:$H1307)+1,0)=M1307,"",INDEX(Mal!K$9:K$431,COUNTIF($E$108:$F1307,"")-COUNT($H$108:$H1307)+1,0)),"")</f>
        <v>#N/A</v>
      </c>
      <c r="N1308" s="39" t="e">
        <f>IF($E1308="",IF(INDEX(Mal!L$9:L$431,COUNTIF($E$108:$F1307,"")-COUNT($H$108:$H1307)+1,0)=N1307,"",INDEX(Mal!L$9:L$431,COUNTIF($E$108:$F1307,"")-COUNT($H$108:$H1307)+1,0)),"")</f>
        <v>#N/A</v>
      </c>
      <c r="O1308" s="39" t="e">
        <f>IF($E1308="",IF(INDEX(Mal!M$9:M$431,COUNTIF($E$108:$F1307,"")-COUNT($H$108:$H1307)+1,0)=O1307,"",INDEX(Mal!M$9:M$431,COUNTIF($E$108:$F1307,"")-COUNT($H$108:$H1307)+1,0)),"")</f>
        <v>#N/A</v>
      </c>
      <c r="P1308" s="39" t="e">
        <f>IF($E1308="",IF(INDEX(Mal!N$9:N$431,COUNTIF($E$108:$F1307,"")-COUNT($H$108:$H1307)+1,0)=P1307,"",INDEX(Mal!N$9:N$431,COUNTIF($E$108:$F1307,"")-COUNT($H$108:$H1307)+1,0)),"")</f>
        <v>#N/A</v>
      </c>
      <c r="Q1308" s="39" t="e">
        <f>IF($E1308="",IF(INDEX(Mal!O$9:O$431,COUNTIF($E$108:$F1307,"")-COUNT($H$108:$H1307)+1,0)=Q1307,"",INDEX(Mal!O$9:O$431,COUNTIF($E$108:$F1307,"")-COUNT($H$108:$H1307)+1,0)),"")</f>
        <v>#N/A</v>
      </c>
      <c r="R1308" s="39" t="e">
        <f>IF($E1308="",IF(INDEX(Mal!P$9:P$431,COUNTIF($E$108:$F1307,"")-COUNT($H$108:$H1307)+1,0)=R1307,"",INDEX(Mal!P$9:P$431,COUNTIF($E$108:$F1307,"")-COUNT($H$108:$H1307)+1,0)),"")</f>
        <v>#N/A</v>
      </c>
      <c r="S1308" s="39" t="e">
        <f>IF($E1308="",IF(INDEX(Mal!Q$9:Q$431,COUNTIF($E$108:$F1307,"")-COUNT($H$108:$H1307)+1,0)=S1307,"",INDEX(Mal!Q$9:Q$431,COUNTIF($E$108:$F1307,"")-COUNT($H$108:$H1307)+1,0)),"")</f>
        <v>#N/A</v>
      </c>
      <c r="T1308" s="39" t="e">
        <f>IF($E1308="",IF(INDEX(Mal!R$9:R$431,COUNTIF($E$108:$F1307,"")-COUNT($H$108:$H1307)+1,0)=T1307,"",INDEX(Mal!R$9:R$431,COUNTIF($E$108:$F1307,"")-COUNT($H$108:$H1307)+1,0)),"")</f>
        <v>#N/A</v>
      </c>
      <c r="U1308" s="39" t="e">
        <f>IF($E1308="",IF(INDEX(Mal!S$9:S$431,COUNTIF($E$108:$F1307,"")-COUNT($H$108:$H1307)+1,0)=U1307,"",INDEX(Mal!S$9:S$431,COUNTIF($E$108:$F1307,"")-COUNT($H$108:$H1307)+1,0)),"")</f>
        <v>#N/A</v>
      </c>
      <c r="V1308" s="39" t="e">
        <f t="shared" si="72"/>
        <v>#N/A</v>
      </c>
      <c r="W1308" s="39" t="e">
        <f>IF(IF(AND(E1308="",F1308=""),INDEX(Mal!I$9:I$431,(COUNT($H$108:$H1308)-COUNTIF($V$108:$V1308,"")),0),"")="","",IF(AND(E1308="",F1308=""),INDEX(Mal!I$9:I$431,(COUNT($H$108:$H1308)-COUNTIF($V$108:$V1308,"")),0),""))</f>
        <v>#N/A</v>
      </c>
      <c r="X1308" s="39" t="e">
        <f>IF($E1308="",IF(INDEX(Mal!J$9:J$431,COUNTIF($E$108:$F1307,"")-COUNT($H$108:$H1307)+1,0)=X1307,"",INDEX(Mal!J$9:J$431,COUNTIF($E$108:$F1307,"")-COUNT($H$108:$H1307)+1,0)),"")</f>
        <v>#N/A</v>
      </c>
      <c r="Y1308" s="39" t="e">
        <f>IF(AND(Y1307="",$H1308=$H1307),"",IF(VLOOKUP($H1308,Mal!$A$9:$T$431,20,0)='Sales Orders'!Y1307,"",VLOOKUP($H1308,Mal!$A$9:$T$431,20,0)))</f>
        <v>#N/A</v>
      </c>
      <c r="Z1308" s="39" t="e">
        <f t="shared" si="73"/>
        <v>#N/A</v>
      </c>
    </row>
    <row r="1309" spans="1:26">
      <c r="A1309" t="str">
        <f>IFERROR(IF(VLOOKUP(H1309,Mal!$A$9:$A$431,1,0),"","END"),"END")</f>
        <v>END</v>
      </c>
      <c r="B1309" s="39" t="e">
        <f>IF($E1309="",IF(INDEX(Mal!$D$9:$D$431,COUNTIF($E$108:$F1308,"")-COUNT($H$108:$H1308)+1,0)=B1308,"",INDEX(Mal!$D$9:$D$431,COUNTIF($E$108:$F1308,"")-COUNT($H$108:$H1308)+1,0)),"")</f>
        <v>#N/A</v>
      </c>
      <c r="C1309" s="39" t="e">
        <f t="shared" si="74"/>
        <v>#N/A</v>
      </c>
      <c r="D1309" s="39" t="e">
        <f>IF($E1309="",IF(INDEX(Mal!$F$9:$F$431,COUNTIF($E$108:$F1308,"")-COUNT($H$108:$H1308)+1,0)=D1308,"",INDEX(Mal!$F$9:$F$431,COUNTIF($E$108:$F1308,"")-COUNT($H$108:$H1308)+1,0)),"")</f>
        <v>#N/A</v>
      </c>
      <c r="E1309" s="39" t="e">
        <f>IF(AND(E1308="",$H1309=$H1308),"",IF(VLOOKUP(H1309,Mal!$A$9:$B$431,2,0)='Sales Orders'!E1308,"",VLOOKUP($H1309,Mal!$A$9:$B$431,2,0)))</f>
        <v>#N/A</v>
      </c>
      <c r="F1309" s="39" t="e">
        <f>IF($E1309="",IF(INDEX(Mal!$C$9:$C$431,COUNTIF($E$108:$F1308,"")-COUNT($H$108:$H1308)+1,0)=F1308,"",INDEX(Mal!$C$9:$C$431,COUNTIF($E$108:$F1308,"")-COUNT($H$108:$H1308)+1,0)),"")</f>
        <v>#N/A</v>
      </c>
      <c r="G1309" s="39" t="e">
        <f t="shared" si="75"/>
        <v>#N/A</v>
      </c>
      <c r="H1309" s="39">
        <f>IF(COUNTIF(Mal!$A$9:$A$431,'Sales Orders'!H1308)+COUNTIFS(Mal!$A$9:$A$431,H1308,Mal!$B$9:$B$431,"&lt;&gt;")+COUNTIFS(Mal!$A$9:$A$431,H1308,Mal!$C$9:$C$431,"&lt;&gt;")=COUNTIF('Sales Orders'!$H$108:H1308,'Sales Orders'!H1308),'Sales Orders'!H1308+1,'Sales Orders'!H1308)</f>
        <v>2</v>
      </c>
      <c r="I1309" s="39" t="e">
        <f>IF(E1309="","",IF(Mal!$C$5="","",Mal!$C$5))</f>
        <v>#N/A</v>
      </c>
      <c r="J1309" s="39" t="e">
        <f>IF(AND(J1308="",$H1309=$H1308),"",IF(VLOOKUP($H1309,Mal!$A$9:$H$431,7,0)='Sales Orders'!J1308,"",VLOOKUP($H1309,Mal!$A$9:$H$431,7,0)))</f>
        <v>#N/A</v>
      </c>
      <c r="K1309" s="39" t="e">
        <f>IF(AND(K1308="",$H1309=$H1308),"",IF(VLOOKUP($H1309,Mal!$A$9:$H$431,8,0)='Sales Orders'!K1308,"",VLOOKUP($H1309,Mal!$A$9:$H$431,8,0)))</f>
        <v>#N/A</v>
      </c>
      <c r="L1309" s="39" t="e">
        <f>IF(E1309="","",IF(Mal!$C$6="","",Mal!$C$6))</f>
        <v>#N/A</v>
      </c>
      <c r="M1309" s="39" t="e">
        <f>IF($E1309="",IF(INDEX(Mal!K$9:K$431,COUNTIF($E$108:$F1308,"")-COUNT($H$108:$H1308)+1,0)=M1308,"",INDEX(Mal!K$9:K$431,COUNTIF($E$108:$F1308,"")-COUNT($H$108:$H1308)+1,0)),"")</f>
        <v>#N/A</v>
      </c>
      <c r="N1309" s="39" t="e">
        <f>IF($E1309="",IF(INDEX(Mal!L$9:L$431,COUNTIF($E$108:$F1308,"")-COUNT($H$108:$H1308)+1,0)=N1308,"",INDEX(Mal!L$9:L$431,COUNTIF($E$108:$F1308,"")-COUNT($H$108:$H1308)+1,0)),"")</f>
        <v>#N/A</v>
      </c>
      <c r="O1309" s="39" t="e">
        <f>IF($E1309="",IF(INDEX(Mal!M$9:M$431,COUNTIF($E$108:$F1308,"")-COUNT($H$108:$H1308)+1,0)=O1308,"",INDEX(Mal!M$9:M$431,COUNTIF($E$108:$F1308,"")-COUNT($H$108:$H1308)+1,0)),"")</f>
        <v>#N/A</v>
      </c>
      <c r="P1309" s="39" t="e">
        <f>IF($E1309="",IF(INDEX(Mal!N$9:N$431,COUNTIF($E$108:$F1308,"")-COUNT($H$108:$H1308)+1,0)=P1308,"",INDEX(Mal!N$9:N$431,COUNTIF($E$108:$F1308,"")-COUNT($H$108:$H1308)+1,0)),"")</f>
        <v>#N/A</v>
      </c>
      <c r="Q1309" s="39" t="e">
        <f>IF($E1309="",IF(INDEX(Mal!O$9:O$431,COUNTIF($E$108:$F1308,"")-COUNT($H$108:$H1308)+1,0)=Q1308,"",INDEX(Mal!O$9:O$431,COUNTIF($E$108:$F1308,"")-COUNT($H$108:$H1308)+1,0)),"")</f>
        <v>#N/A</v>
      </c>
      <c r="R1309" s="39" t="e">
        <f>IF($E1309="",IF(INDEX(Mal!P$9:P$431,COUNTIF($E$108:$F1308,"")-COUNT($H$108:$H1308)+1,0)=R1308,"",INDEX(Mal!P$9:P$431,COUNTIF($E$108:$F1308,"")-COUNT($H$108:$H1308)+1,0)),"")</f>
        <v>#N/A</v>
      </c>
      <c r="S1309" s="39" t="e">
        <f>IF($E1309="",IF(INDEX(Mal!Q$9:Q$431,COUNTIF($E$108:$F1308,"")-COUNT($H$108:$H1308)+1,0)=S1308,"",INDEX(Mal!Q$9:Q$431,COUNTIF($E$108:$F1308,"")-COUNT($H$108:$H1308)+1,0)),"")</f>
        <v>#N/A</v>
      </c>
      <c r="T1309" s="39" t="e">
        <f>IF($E1309="",IF(INDEX(Mal!R$9:R$431,COUNTIF($E$108:$F1308,"")-COUNT($H$108:$H1308)+1,0)=T1308,"",INDEX(Mal!R$9:R$431,COUNTIF($E$108:$F1308,"")-COUNT($H$108:$H1308)+1,0)),"")</f>
        <v>#N/A</v>
      </c>
      <c r="U1309" s="39" t="e">
        <f>IF($E1309="",IF(INDEX(Mal!S$9:S$431,COUNTIF($E$108:$F1308,"")-COUNT($H$108:$H1308)+1,0)=U1308,"",INDEX(Mal!S$9:S$431,COUNTIF($E$108:$F1308,"")-COUNT($H$108:$H1308)+1,0)),"")</f>
        <v>#N/A</v>
      </c>
      <c r="V1309" s="39" t="e">
        <f t="shared" si="72"/>
        <v>#N/A</v>
      </c>
      <c r="W1309" s="39" t="e">
        <f>IF(IF(AND(E1309="",F1309=""),INDEX(Mal!I$9:I$431,(COUNT($H$108:$H1309)-COUNTIF($V$108:$V1309,"")),0),"")="","",IF(AND(E1309="",F1309=""),INDEX(Mal!I$9:I$431,(COUNT($H$108:$H1309)-COUNTIF($V$108:$V1309,"")),0),""))</f>
        <v>#N/A</v>
      </c>
      <c r="X1309" s="39" t="e">
        <f>IF($E1309="",IF(INDEX(Mal!J$9:J$431,COUNTIF($E$108:$F1308,"")-COUNT($H$108:$H1308)+1,0)=X1308,"",INDEX(Mal!J$9:J$431,COUNTIF($E$108:$F1308,"")-COUNT($H$108:$H1308)+1,0)),"")</f>
        <v>#N/A</v>
      </c>
      <c r="Y1309" s="39" t="e">
        <f>IF(AND(Y1308="",$H1309=$H1308),"",IF(VLOOKUP($H1309,Mal!$A$9:$T$431,20,0)='Sales Orders'!Y1308,"",VLOOKUP($H1309,Mal!$A$9:$T$431,20,0)))</f>
        <v>#N/A</v>
      </c>
      <c r="Z1309" s="39" t="e">
        <f t="shared" si="73"/>
        <v>#N/A</v>
      </c>
    </row>
    <row r="1310" spans="1:26">
      <c r="A1310" t="str">
        <f>IFERROR(IF(VLOOKUP(H1310,Mal!$A$9:$A$431,1,0),"","END"),"END")</f>
        <v>END</v>
      </c>
      <c r="B1310" s="39" t="e">
        <f>IF($E1310="",IF(INDEX(Mal!$D$9:$D$431,COUNTIF($E$108:$F1309,"")-COUNT($H$108:$H1309)+1,0)=B1309,"",INDEX(Mal!$D$9:$D$431,COUNTIF($E$108:$F1309,"")-COUNT($H$108:$H1309)+1,0)),"")</f>
        <v>#N/A</v>
      </c>
      <c r="C1310" s="39" t="e">
        <f t="shared" si="74"/>
        <v>#N/A</v>
      </c>
      <c r="D1310" s="39" t="e">
        <f>IF($E1310="",IF(INDEX(Mal!$F$9:$F$431,COUNTIF($E$108:$F1309,"")-COUNT($H$108:$H1309)+1,0)=D1309,"",INDEX(Mal!$F$9:$F$431,COUNTIF($E$108:$F1309,"")-COUNT($H$108:$H1309)+1,0)),"")</f>
        <v>#N/A</v>
      </c>
      <c r="E1310" s="39" t="e">
        <f>IF(AND(E1309="",$H1310=$H1309),"",IF(VLOOKUP(H1310,Mal!$A$9:$B$431,2,0)='Sales Orders'!E1309,"",VLOOKUP($H1310,Mal!$A$9:$B$431,2,0)))</f>
        <v>#N/A</v>
      </c>
      <c r="F1310" s="39" t="e">
        <f>IF($E1310="",IF(INDEX(Mal!$C$9:$C$431,COUNTIF($E$108:$F1309,"")-COUNT($H$108:$H1309)+1,0)=F1309,"",INDEX(Mal!$C$9:$C$431,COUNTIF($E$108:$F1309,"")-COUNT($H$108:$H1309)+1,0)),"")</f>
        <v>#N/A</v>
      </c>
      <c r="G1310" s="39" t="e">
        <f t="shared" si="75"/>
        <v>#N/A</v>
      </c>
      <c r="H1310" s="39">
        <f>IF(COUNTIF(Mal!$A$9:$A$431,'Sales Orders'!H1309)+COUNTIFS(Mal!$A$9:$A$431,H1309,Mal!$B$9:$B$431,"&lt;&gt;")+COUNTIFS(Mal!$A$9:$A$431,H1309,Mal!$C$9:$C$431,"&lt;&gt;")=COUNTIF('Sales Orders'!$H$108:H1309,'Sales Orders'!H1309),'Sales Orders'!H1309+1,'Sales Orders'!H1309)</f>
        <v>2</v>
      </c>
      <c r="I1310" s="39" t="e">
        <f>IF(E1310="","",IF(Mal!$C$5="","",Mal!$C$5))</f>
        <v>#N/A</v>
      </c>
      <c r="J1310" s="39" t="e">
        <f>IF(AND(J1309="",$H1310=$H1309),"",IF(VLOOKUP($H1310,Mal!$A$9:$H$431,7,0)='Sales Orders'!J1309,"",VLOOKUP($H1310,Mal!$A$9:$H$431,7,0)))</f>
        <v>#N/A</v>
      </c>
      <c r="K1310" s="39" t="e">
        <f>IF(AND(K1309="",$H1310=$H1309),"",IF(VLOOKUP($H1310,Mal!$A$9:$H$431,8,0)='Sales Orders'!K1309,"",VLOOKUP($H1310,Mal!$A$9:$H$431,8,0)))</f>
        <v>#N/A</v>
      </c>
      <c r="L1310" s="39" t="e">
        <f>IF(E1310="","",IF(Mal!$C$6="","",Mal!$C$6))</f>
        <v>#N/A</v>
      </c>
      <c r="M1310" s="39" t="e">
        <f>IF($E1310="",IF(INDEX(Mal!K$9:K$431,COUNTIF($E$108:$F1309,"")-COUNT($H$108:$H1309)+1,0)=M1309,"",INDEX(Mal!K$9:K$431,COUNTIF($E$108:$F1309,"")-COUNT($H$108:$H1309)+1,0)),"")</f>
        <v>#N/A</v>
      </c>
      <c r="N1310" s="39" t="e">
        <f>IF($E1310="",IF(INDEX(Mal!L$9:L$431,COUNTIF($E$108:$F1309,"")-COUNT($H$108:$H1309)+1,0)=N1309,"",INDEX(Mal!L$9:L$431,COUNTIF($E$108:$F1309,"")-COUNT($H$108:$H1309)+1,0)),"")</f>
        <v>#N/A</v>
      </c>
      <c r="O1310" s="39" t="e">
        <f>IF($E1310="",IF(INDEX(Mal!M$9:M$431,COUNTIF($E$108:$F1309,"")-COUNT($H$108:$H1309)+1,0)=O1309,"",INDEX(Mal!M$9:M$431,COUNTIF($E$108:$F1309,"")-COUNT($H$108:$H1309)+1,0)),"")</f>
        <v>#N/A</v>
      </c>
      <c r="P1310" s="39" t="e">
        <f>IF($E1310="",IF(INDEX(Mal!N$9:N$431,COUNTIF($E$108:$F1309,"")-COUNT($H$108:$H1309)+1,0)=P1309,"",INDEX(Mal!N$9:N$431,COUNTIF($E$108:$F1309,"")-COUNT($H$108:$H1309)+1,0)),"")</f>
        <v>#N/A</v>
      </c>
      <c r="Q1310" s="39" t="e">
        <f>IF($E1310="",IF(INDEX(Mal!O$9:O$431,COUNTIF($E$108:$F1309,"")-COUNT($H$108:$H1309)+1,0)=Q1309,"",INDEX(Mal!O$9:O$431,COUNTIF($E$108:$F1309,"")-COUNT($H$108:$H1309)+1,0)),"")</f>
        <v>#N/A</v>
      </c>
      <c r="R1310" s="39" t="e">
        <f>IF($E1310="",IF(INDEX(Mal!P$9:P$431,COUNTIF($E$108:$F1309,"")-COUNT($H$108:$H1309)+1,0)=R1309,"",INDEX(Mal!P$9:P$431,COUNTIF($E$108:$F1309,"")-COUNT($H$108:$H1309)+1,0)),"")</f>
        <v>#N/A</v>
      </c>
      <c r="S1310" s="39" t="e">
        <f>IF($E1310="",IF(INDEX(Mal!Q$9:Q$431,COUNTIF($E$108:$F1309,"")-COUNT($H$108:$H1309)+1,0)=S1309,"",INDEX(Mal!Q$9:Q$431,COUNTIF($E$108:$F1309,"")-COUNT($H$108:$H1309)+1,0)),"")</f>
        <v>#N/A</v>
      </c>
      <c r="T1310" s="39" t="e">
        <f>IF($E1310="",IF(INDEX(Mal!R$9:R$431,COUNTIF($E$108:$F1309,"")-COUNT($H$108:$H1309)+1,0)=T1309,"",INDEX(Mal!R$9:R$431,COUNTIF($E$108:$F1309,"")-COUNT($H$108:$H1309)+1,0)),"")</f>
        <v>#N/A</v>
      </c>
      <c r="U1310" s="39" t="e">
        <f>IF($E1310="",IF(INDEX(Mal!S$9:S$431,COUNTIF($E$108:$F1309,"")-COUNT($H$108:$H1309)+1,0)=U1309,"",INDEX(Mal!S$9:S$431,COUNTIF($E$108:$F1309,"")-COUNT($H$108:$H1309)+1,0)),"")</f>
        <v>#N/A</v>
      </c>
      <c r="V1310" s="39" t="e">
        <f t="shared" si="72"/>
        <v>#N/A</v>
      </c>
      <c r="W1310" s="39" t="e">
        <f>IF(IF(AND(E1310="",F1310=""),INDEX(Mal!I$9:I$431,(COUNT($H$108:$H1310)-COUNTIF($V$108:$V1310,"")),0),"")="","",IF(AND(E1310="",F1310=""),INDEX(Mal!I$9:I$431,(COUNT($H$108:$H1310)-COUNTIF($V$108:$V1310,"")),0),""))</f>
        <v>#N/A</v>
      </c>
      <c r="X1310" s="39" t="e">
        <f>IF($E1310="",IF(INDEX(Mal!J$9:J$431,COUNTIF($E$108:$F1309,"")-COUNT($H$108:$H1309)+1,0)=X1309,"",INDEX(Mal!J$9:J$431,COUNTIF($E$108:$F1309,"")-COUNT($H$108:$H1309)+1,0)),"")</f>
        <v>#N/A</v>
      </c>
      <c r="Y1310" s="39" t="e">
        <f>IF(AND(Y1309="",$H1310=$H1309),"",IF(VLOOKUP($H1310,Mal!$A$9:$T$431,20,0)='Sales Orders'!Y1309,"",VLOOKUP($H1310,Mal!$A$9:$T$431,20,0)))</f>
        <v>#N/A</v>
      </c>
      <c r="Z1310" s="39" t="e">
        <f t="shared" si="73"/>
        <v>#N/A</v>
      </c>
    </row>
    <row r="1311" spans="1:26">
      <c r="A1311" t="str">
        <f>IFERROR(IF(VLOOKUP(H1311,Mal!$A$9:$A$431,1,0),"","END"),"END")</f>
        <v>END</v>
      </c>
      <c r="B1311" s="39" t="e">
        <f>IF($E1311="",IF(INDEX(Mal!$D$9:$D$431,COUNTIF($E$108:$F1310,"")-COUNT($H$108:$H1310)+1,0)=B1310,"",INDEX(Mal!$D$9:$D$431,COUNTIF($E$108:$F1310,"")-COUNT($H$108:$H1310)+1,0)),"")</f>
        <v>#N/A</v>
      </c>
      <c r="C1311" s="39" t="e">
        <f t="shared" si="74"/>
        <v>#N/A</v>
      </c>
      <c r="D1311" s="39" t="e">
        <f>IF($E1311="",IF(INDEX(Mal!$F$9:$F$431,COUNTIF($E$108:$F1310,"")-COUNT($H$108:$H1310)+1,0)=D1310,"",INDEX(Mal!$F$9:$F$431,COUNTIF($E$108:$F1310,"")-COUNT($H$108:$H1310)+1,0)),"")</f>
        <v>#N/A</v>
      </c>
      <c r="E1311" s="39" t="e">
        <f>IF(AND(E1310="",$H1311=$H1310),"",IF(VLOOKUP(H1311,Mal!$A$9:$B$431,2,0)='Sales Orders'!E1310,"",VLOOKUP($H1311,Mal!$A$9:$B$431,2,0)))</f>
        <v>#N/A</v>
      </c>
      <c r="F1311" s="39" t="e">
        <f>IF($E1311="",IF(INDEX(Mal!$C$9:$C$431,COUNTIF($E$108:$F1310,"")-COUNT($H$108:$H1310)+1,0)=F1310,"",INDEX(Mal!$C$9:$C$431,COUNTIF($E$108:$F1310,"")-COUNT($H$108:$H1310)+1,0)),"")</f>
        <v>#N/A</v>
      </c>
      <c r="G1311" s="39" t="e">
        <f t="shared" si="75"/>
        <v>#N/A</v>
      </c>
      <c r="H1311" s="39">
        <f>IF(COUNTIF(Mal!$A$9:$A$431,'Sales Orders'!H1310)+COUNTIFS(Mal!$A$9:$A$431,H1310,Mal!$B$9:$B$431,"&lt;&gt;")+COUNTIFS(Mal!$A$9:$A$431,H1310,Mal!$C$9:$C$431,"&lt;&gt;")=COUNTIF('Sales Orders'!$H$108:H1310,'Sales Orders'!H1310),'Sales Orders'!H1310+1,'Sales Orders'!H1310)</f>
        <v>2</v>
      </c>
      <c r="I1311" s="39" t="e">
        <f>IF(E1311="","",IF(Mal!$C$5="","",Mal!$C$5))</f>
        <v>#N/A</v>
      </c>
      <c r="J1311" s="39" t="e">
        <f>IF(AND(J1310="",$H1311=$H1310),"",IF(VLOOKUP($H1311,Mal!$A$9:$H$431,7,0)='Sales Orders'!J1310,"",VLOOKUP($H1311,Mal!$A$9:$H$431,7,0)))</f>
        <v>#N/A</v>
      </c>
      <c r="K1311" s="39" t="e">
        <f>IF(AND(K1310="",$H1311=$H1310),"",IF(VLOOKUP($H1311,Mal!$A$9:$H$431,8,0)='Sales Orders'!K1310,"",VLOOKUP($H1311,Mal!$A$9:$H$431,8,0)))</f>
        <v>#N/A</v>
      </c>
      <c r="L1311" s="39" t="e">
        <f>IF(E1311="","",IF(Mal!$C$6="","",Mal!$C$6))</f>
        <v>#N/A</v>
      </c>
      <c r="M1311" s="39" t="e">
        <f>IF($E1311="",IF(INDEX(Mal!K$9:K$431,COUNTIF($E$108:$F1310,"")-COUNT($H$108:$H1310)+1,0)=M1310,"",INDEX(Mal!K$9:K$431,COUNTIF($E$108:$F1310,"")-COUNT($H$108:$H1310)+1,0)),"")</f>
        <v>#N/A</v>
      </c>
      <c r="N1311" s="39" t="e">
        <f>IF($E1311="",IF(INDEX(Mal!L$9:L$431,COUNTIF($E$108:$F1310,"")-COUNT($H$108:$H1310)+1,0)=N1310,"",INDEX(Mal!L$9:L$431,COUNTIF($E$108:$F1310,"")-COUNT($H$108:$H1310)+1,0)),"")</f>
        <v>#N/A</v>
      </c>
      <c r="O1311" s="39" t="e">
        <f>IF($E1311="",IF(INDEX(Mal!M$9:M$431,COUNTIF($E$108:$F1310,"")-COUNT($H$108:$H1310)+1,0)=O1310,"",INDEX(Mal!M$9:M$431,COUNTIF($E$108:$F1310,"")-COUNT($H$108:$H1310)+1,0)),"")</f>
        <v>#N/A</v>
      </c>
      <c r="P1311" s="39" t="e">
        <f>IF($E1311="",IF(INDEX(Mal!N$9:N$431,COUNTIF($E$108:$F1310,"")-COUNT($H$108:$H1310)+1,0)=P1310,"",INDEX(Mal!N$9:N$431,COUNTIF($E$108:$F1310,"")-COUNT($H$108:$H1310)+1,0)),"")</f>
        <v>#N/A</v>
      </c>
      <c r="Q1311" s="39" t="e">
        <f>IF($E1311="",IF(INDEX(Mal!O$9:O$431,COUNTIF($E$108:$F1310,"")-COUNT($H$108:$H1310)+1,0)=Q1310,"",INDEX(Mal!O$9:O$431,COUNTIF($E$108:$F1310,"")-COUNT($H$108:$H1310)+1,0)),"")</f>
        <v>#N/A</v>
      </c>
      <c r="R1311" s="39" t="e">
        <f>IF($E1311="",IF(INDEX(Mal!P$9:P$431,COUNTIF($E$108:$F1310,"")-COUNT($H$108:$H1310)+1,0)=R1310,"",INDEX(Mal!P$9:P$431,COUNTIF($E$108:$F1310,"")-COUNT($H$108:$H1310)+1,0)),"")</f>
        <v>#N/A</v>
      </c>
      <c r="S1311" s="39" t="e">
        <f>IF($E1311="",IF(INDEX(Mal!Q$9:Q$431,COUNTIF($E$108:$F1310,"")-COUNT($H$108:$H1310)+1,0)=S1310,"",INDEX(Mal!Q$9:Q$431,COUNTIF($E$108:$F1310,"")-COUNT($H$108:$H1310)+1,0)),"")</f>
        <v>#N/A</v>
      </c>
      <c r="T1311" s="39" t="e">
        <f>IF($E1311="",IF(INDEX(Mal!R$9:R$431,COUNTIF($E$108:$F1310,"")-COUNT($H$108:$H1310)+1,0)=T1310,"",INDEX(Mal!R$9:R$431,COUNTIF($E$108:$F1310,"")-COUNT($H$108:$H1310)+1,0)),"")</f>
        <v>#N/A</v>
      </c>
      <c r="U1311" s="39" t="e">
        <f>IF($E1311="",IF(INDEX(Mal!S$9:S$431,COUNTIF($E$108:$F1310,"")-COUNT($H$108:$H1310)+1,0)=U1310,"",INDEX(Mal!S$9:S$431,COUNTIF($E$108:$F1310,"")-COUNT($H$108:$H1310)+1,0)),"")</f>
        <v>#N/A</v>
      </c>
      <c r="V1311" s="39" t="e">
        <f t="shared" si="72"/>
        <v>#N/A</v>
      </c>
      <c r="W1311" s="39" t="e">
        <f>IF(IF(AND(E1311="",F1311=""),INDEX(Mal!I$9:I$431,(COUNT($H$108:$H1311)-COUNTIF($V$108:$V1311,"")),0),"")="","",IF(AND(E1311="",F1311=""),INDEX(Mal!I$9:I$431,(COUNT($H$108:$H1311)-COUNTIF($V$108:$V1311,"")),0),""))</f>
        <v>#N/A</v>
      </c>
      <c r="X1311" s="39" t="e">
        <f>IF($E1311="",IF(INDEX(Mal!J$9:J$431,COUNTIF($E$108:$F1310,"")-COUNT($H$108:$H1310)+1,0)=X1310,"",INDEX(Mal!J$9:J$431,COUNTIF($E$108:$F1310,"")-COUNT($H$108:$H1310)+1,0)),"")</f>
        <v>#N/A</v>
      </c>
      <c r="Y1311" s="39" t="e">
        <f>IF(AND(Y1310="",$H1311=$H1310),"",IF(VLOOKUP($H1311,Mal!$A$9:$T$431,20,0)='Sales Orders'!Y1310,"",VLOOKUP($H1311,Mal!$A$9:$T$431,20,0)))</f>
        <v>#N/A</v>
      </c>
      <c r="Z1311" s="39" t="e">
        <f t="shared" si="73"/>
        <v>#N/A</v>
      </c>
    </row>
    <row r="1312" spans="1:26">
      <c r="A1312" t="str">
        <f>IFERROR(IF(VLOOKUP(H1312,Mal!$A$9:$A$431,1,0),"","END"),"END")</f>
        <v>END</v>
      </c>
      <c r="B1312" s="39" t="e">
        <f>IF($E1312="",IF(INDEX(Mal!$D$9:$D$431,COUNTIF($E$108:$F1311,"")-COUNT($H$108:$H1311)+1,0)=B1311,"",INDEX(Mal!$D$9:$D$431,COUNTIF($E$108:$F1311,"")-COUNT($H$108:$H1311)+1,0)),"")</f>
        <v>#N/A</v>
      </c>
      <c r="C1312" s="39" t="e">
        <f t="shared" si="74"/>
        <v>#N/A</v>
      </c>
      <c r="D1312" s="39" t="e">
        <f>IF($E1312="",IF(INDEX(Mal!$F$9:$F$431,COUNTIF($E$108:$F1311,"")-COUNT($H$108:$H1311)+1,0)=D1311,"",INDEX(Mal!$F$9:$F$431,COUNTIF($E$108:$F1311,"")-COUNT($H$108:$H1311)+1,0)),"")</f>
        <v>#N/A</v>
      </c>
      <c r="E1312" s="39" t="e">
        <f>IF(AND(E1311="",$H1312=$H1311),"",IF(VLOOKUP(H1312,Mal!$A$9:$B$431,2,0)='Sales Orders'!E1311,"",VLOOKUP($H1312,Mal!$A$9:$B$431,2,0)))</f>
        <v>#N/A</v>
      </c>
      <c r="F1312" s="39" t="e">
        <f>IF($E1312="",IF(INDEX(Mal!$C$9:$C$431,COUNTIF($E$108:$F1311,"")-COUNT($H$108:$H1311)+1,0)=F1311,"",INDEX(Mal!$C$9:$C$431,COUNTIF($E$108:$F1311,"")-COUNT($H$108:$H1311)+1,0)),"")</f>
        <v>#N/A</v>
      </c>
      <c r="G1312" s="39" t="e">
        <f t="shared" si="75"/>
        <v>#N/A</v>
      </c>
      <c r="H1312" s="39">
        <f>IF(COUNTIF(Mal!$A$9:$A$431,'Sales Orders'!H1311)+COUNTIFS(Mal!$A$9:$A$431,H1311,Mal!$B$9:$B$431,"&lt;&gt;")+COUNTIFS(Mal!$A$9:$A$431,H1311,Mal!$C$9:$C$431,"&lt;&gt;")=COUNTIF('Sales Orders'!$H$108:H1311,'Sales Orders'!H1311),'Sales Orders'!H1311+1,'Sales Orders'!H1311)</f>
        <v>2</v>
      </c>
      <c r="I1312" s="39" t="e">
        <f>IF(E1312="","",IF(Mal!$C$5="","",Mal!$C$5))</f>
        <v>#N/A</v>
      </c>
      <c r="J1312" s="39" t="e">
        <f>IF(AND(J1311="",$H1312=$H1311),"",IF(VLOOKUP($H1312,Mal!$A$9:$H$431,7,0)='Sales Orders'!J1311,"",VLOOKUP($H1312,Mal!$A$9:$H$431,7,0)))</f>
        <v>#N/A</v>
      </c>
      <c r="K1312" s="39" t="e">
        <f>IF(AND(K1311="",$H1312=$H1311),"",IF(VLOOKUP($H1312,Mal!$A$9:$H$431,8,0)='Sales Orders'!K1311,"",VLOOKUP($H1312,Mal!$A$9:$H$431,8,0)))</f>
        <v>#N/A</v>
      </c>
      <c r="L1312" s="39" t="e">
        <f>IF(E1312="","",IF(Mal!$C$6="","",Mal!$C$6))</f>
        <v>#N/A</v>
      </c>
      <c r="M1312" s="39" t="e">
        <f>IF($E1312="",IF(INDEX(Mal!K$9:K$431,COUNTIF($E$108:$F1311,"")-COUNT($H$108:$H1311)+1,0)=M1311,"",INDEX(Mal!K$9:K$431,COUNTIF($E$108:$F1311,"")-COUNT($H$108:$H1311)+1,0)),"")</f>
        <v>#N/A</v>
      </c>
      <c r="N1312" s="39" t="e">
        <f>IF($E1312="",IF(INDEX(Mal!L$9:L$431,COUNTIF($E$108:$F1311,"")-COUNT($H$108:$H1311)+1,0)=N1311,"",INDEX(Mal!L$9:L$431,COUNTIF($E$108:$F1311,"")-COUNT($H$108:$H1311)+1,0)),"")</f>
        <v>#N/A</v>
      </c>
      <c r="O1312" s="39" t="e">
        <f>IF($E1312="",IF(INDEX(Mal!M$9:M$431,COUNTIF($E$108:$F1311,"")-COUNT($H$108:$H1311)+1,0)=O1311,"",INDEX(Mal!M$9:M$431,COUNTIF($E$108:$F1311,"")-COUNT($H$108:$H1311)+1,0)),"")</f>
        <v>#N/A</v>
      </c>
      <c r="P1312" s="39" t="e">
        <f>IF($E1312="",IF(INDEX(Mal!N$9:N$431,COUNTIF($E$108:$F1311,"")-COUNT($H$108:$H1311)+1,0)=P1311,"",INDEX(Mal!N$9:N$431,COUNTIF($E$108:$F1311,"")-COUNT($H$108:$H1311)+1,0)),"")</f>
        <v>#N/A</v>
      </c>
      <c r="Q1312" s="39" t="e">
        <f>IF($E1312="",IF(INDEX(Mal!O$9:O$431,COUNTIF($E$108:$F1311,"")-COUNT($H$108:$H1311)+1,0)=Q1311,"",INDEX(Mal!O$9:O$431,COUNTIF($E$108:$F1311,"")-COUNT($H$108:$H1311)+1,0)),"")</f>
        <v>#N/A</v>
      </c>
      <c r="R1312" s="39" t="e">
        <f>IF($E1312="",IF(INDEX(Mal!P$9:P$431,COUNTIF($E$108:$F1311,"")-COUNT($H$108:$H1311)+1,0)=R1311,"",INDEX(Mal!P$9:P$431,COUNTIF($E$108:$F1311,"")-COUNT($H$108:$H1311)+1,0)),"")</f>
        <v>#N/A</v>
      </c>
      <c r="S1312" s="39" t="e">
        <f>IF($E1312="",IF(INDEX(Mal!Q$9:Q$431,COUNTIF($E$108:$F1311,"")-COUNT($H$108:$H1311)+1,0)=S1311,"",INDEX(Mal!Q$9:Q$431,COUNTIF($E$108:$F1311,"")-COUNT($H$108:$H1311)+1,0)),"")</f>
        <v>#N/A</v>
      </c>
      <c r="T1312" s="39" t="e">
        <f>IF($E1312="",IF(INDEX(Mal!R$9:R$431,COUNTIF($E$108:$F1311,"")-COUNT($H$108:$H1311)+1,0)=T1311,"",INDEX(Mal!R$9:R$431,COUNTIF($E$108:$F1311,"")-COUNT($H$108:$H1311)+1,0)),"")</f>
        <v>#N/A</v>
      </c>
      <c r="U1312" s="39" t="e">
        <f>IF($E1312="",IF(INDEX(Mal!S$9:S$431,COUNTIF($E$108:$F1311,"")-COUNT($H$108:$H1311)+1,0)=U1311,"",INDEX(Mal!S$9:S$431,COUNTIF($E$108:$F1311,"")-COUNT($H$108:$H1311)+1,0)),"")</f>
        <v>#N/A</v>
      </c>
      <c r="V1312" s="39" t="e">
        <f t="shared" si="72"/>
        <v>#N/A</v>
      </c>
      <c r="W1312" s="39" t="e">
        <f>IF(IF(AND(E1312="",F1312=""),INDEX(Mal!I$9:I$431,(COUNT($H$108:$H1312)-COUNTIF($V$108:$V1312,"")),0),"")="","",IF(AND(E1312="",F1312=""),INDEX(Mal!I$9:I$431,(COUNT($H$108:$H1312)-COUNTIF($V$108:$V1312,"")),0),""))</f>
        <v>#N/A</v>
      </c>
      <c r="X1312" s="39" t="e">
        <f>IF($E1312="",IF(INDEX(Mal!J$9:J$431,COUNTIF($E$108:$F1311,"")-COUNT($H$108:$H1311)+1,0)=X1311,"",INDEX(Mal!J$9:J$431,COUNTIF($E$108:$F1311,"")-COUNT($H$108:$H1311)+1,0)),"")</f>
        <v>#N/A</v>
      </c>
      <c r="Y1312" s="39" t="e">
        <f>IF(AND(Y1311="",$H1312=$H1311),"",IF(VLOOKUP($H1312,Mal!$A$9:$T$431,20,0)='Sales Orders'!Y1311,"",VLOOKUP($H1312,Mal!$A$9:$T$431,20,0)))</f>
        <v>#N/A</v>
      </c>
      <c r="Z1312" s="39" t="e">
        <f t="shared" si="73"/>
        <v>#N/A</v>
      </c>
    </row>
    <row r="1313" spans="1:26">
      <c r="A1313" t="str">
        <f>IFERROR(IF(VLOOKUP(H1313,Mal!$A$9:$A$431,1,0),"","END"),"END")</f>
        <v>END</v>
      </c>
      <c r="B1313" s="39" t="e">
        <f>IF($E1313="",IF(INDEX(Mal!$D$9:$D$431,COUNTIF($E$108:$F1312,"")-COUNT($H$108:$H1312)+1,0)=B1312,"",INDEX(Mal!$D$9:$D$431,COUNTIF($E$108:$F1312,"")-COUNT($H$108:$H1312)+1,0)),"")</f>
        <v>#N/A</v>
      </c>
      <c r="C1313" s="39" t="e">
        <f t="shared" si="74"/>
        <v>#N/A</v>
      </c>
      <c r="D1313" s="39" t="e">
        <f>IF($E1313="",IF(INDEX(Mal!$F$9:$F$431,COUNTIF($E$108:$F1312,"")-COUNT($H$108:$H1312)+1,0)=D1312,"",INDEX(Mal!$F$9:$F$431,COUNTIF($E$108:$F1312,"")-COUNT($H$108:$H1312)+1,0)),"")</f>
        <v>#N/A</v>
      </c>
      <c r="E1313" s="39" t="e">
        <f>IF(AND(E1312="",$H1313=$H1312),"",IF(VLOOKUP(H1313,Mal!$A$9:$B$431,2,0)='Sales Orders'!E1312,"",VLOOKUP($H1313,Mal!$A$9:$B$431,2,0)))</f>
        <v>#N/A</v>
      </c>
      <c r="F1313" s="39" t="e">
        <f>IF($E1313="",IF(INDEX(Mal!$C$9:$C$431,COUNTIF($E$108:$F1312,"")-COUNT($H$108:$H1312)+1,0)=F1312,"",INDEX(Mal!$C$9:$C$431,COUNTIF($E$108:$F1312,"")-COUNT($H$108:$H1312)+1,0)),"")</f>
        <v>#N/A</v>
      </c>
      <c r="G1313" s="39" t="e">
        <f t="shared" si="75"/>
        <v>#N/A</v>
      </c>
      <c r="H1313" s="39">
        <f>IF(COUNTIF(Mal!$A$9:$A$431,'Sales Orders'!H1312)+COUNTIFS(Mal!$A$9:$A$431,H1312,Mal!$B$9:$B$431,"&lt;&gt;")+COUNTIFS(Mal!$A$9:$A$431,H1312,Mal!$C$9:$C$431,"&lt;&gt;")=COUNTIF('Sales Orders'!$H$108:H1312,'Sales Orders'!H1312),'Sales Orders'!H1312+1,'Sales Orders'!H1312)</f>
        <v>2</v>
      </c>
      <c r="I1313" s="39" t="e">
        <f>IF(E1313="","",IF(Mal!$C$5="","",Mal!$C$5))</f>
        <v>#N/A</v>
      </c>
      <c r="J1313" s="39" t="e">
        <f>IF(AND(J1312="",$H1313=$H1312),"",IF(VLOOKUP($H1313,Mal!$A$9:$H$431,7,0)='Sales Orders'!J1312,"",VLOOKUP($H1313,Mal!$A$9:$H$431,7,0)))</f>
        <v>#N/A</v>
      </c>
      <c r="K1313" s="39" t="e">
        <f>IF(AND(K1312="",$H1313=$H1312),"",IF(VLOOKUP($H1313,Mal!$A$9:$H$431,8,0)='Sales Orders'!K1312,"",VLOOKUP($H1313,Mal!$A$9:$H$431,8,0)))</f>
        <v>#N/A</v>
      </c>
      <c r="L1313" s="39" t="e">
        <f>IF(E1313="","",IF(Mal!$C$6="","",Mal!$C$6))</f>
        <v>#N/A</v>
      </c>
      <c r="M1313" s="39" t="e">
        <f>IF($E1313="",IF(INDEX(Mal!K$9:K$431,COUNTIF($E$108:$F1312,"")-COUNT($H$108:$H1312)+1,0)=M1312,"",INDEX(Mal!K$9:K$431,COUNTIF($E$108:$F1312,"")-COUNT($H$108:$H1312)+1,0)),"")</f>
        <v>#N/A</v>
      </c>
      <c r="N1313" s="39" t="e">
        <f>IF($E1313="",IF(INDEX(Mal!L$9:L$431,COUNTIF($E$108:$F1312,"")-COUNT($H$108:$H1312)+1,0)=N1312,"",INDEX(Mal!L$9:L$431,COUNTIF($E$108:$F1312,"")-COUNT($H$108:$H1312)+1,0)),"")</f>
        <v>#N/A</v>
      </c>
      <c r="O1313" s="39" t="e">
        <f>IF($E1313="",IF(INDEX(Mal!M$9:M$431,COUNTIF($E$108:$F1312,"")-COUNT($H$108:$H1312)+1,0)=O1312,"",INDEX(Mal!M$9:M$431,COUNTIF($E$108:$F1312,"")-COUNT($H$108:$H1312)+1,0)),"")</f>
        <v>#N/A</v>
      </c>
      <c r="P1313" s="39" t="e">
        <f>IF($E1313="",IF(INDEX(Mal!N$9:N$431,COUNTIF($E$108:$F1312,"")-COUNT($H$108:$H1312)+1,0)=P1312,"",INDEX(Mal!N$9:N$431,COUNTIF($E$108:$F1312,"")-COUNT($H$108:$H1312)+1,0)),"")</f>
        <v>#N/A</v>
      </c>
      <c r="Q1313" s="39" t="e">
        <f>IF($E1313="",IF(INDEX(Mal!O$9:O$431,COUNTIF($E$108:$F1312,"")-COUNT($H$108:$H1312)+1,0)=Q1312,"",INDEX(Mal!O$9:O$431,COUNTIF($E$108:$F1312,"")-COUNT($H$108:$H1312)+1,0)),"")</f>
        <v>#N/A</v>
      </c>
      <c r="R1313" s="39" t="e">
        <f>IF($E1313="",IF(INDEX(Mal!P$9:P$431,COUNTIF($E$108:$F1312,"")-COUNT($H$108:$H1312)+1,0)=R1312,"",INDEX(Mal!P$9:P$431,COUNTIF($E$108:$F1312,"")-COUNT($H$108:$H1312)+1,0)),"")</f>
        <v>#N/A</v>
      </c>
      <c r="S1313" s="39" t="e">
        <f>IF($E1313="",IF(INDEX(Mal!Q$9:Q$431,COUNTIF($E$108:$F1312,"")-COUNT($H$108:$H1312)+1,0)=S1312,"",INDEX(Mal!Q$9:Q$431,COUNTIF($E$108:$F1312,"")-COUNT($H$108:$H1312)+1,0)),"")</f>
        <v>#N/A</v>
      </c>
      <c r="T1313" s="39" t="e">
        <f>IF($E1313="",IF(INDEX(Mal!R$9:R$431,COUNTIF($E$108:$F1312,"")-COUNT($H$108:$H1312)+1,0)=T1312,"",INDEX(Mal!R$9:R$431,COUNTIF($E$108:$F1312,"")-COUNT($H$108:$H1312)+1,0)),"")</f>
        <v>#N/A</v>
      </c>
      <c r="U1313" s="39" t="e">
        <f>IF($E1313="",IF(INDEX(Mal!S$9:S$431,COUNTIF($E$108:$F1312,"")-COUNT($H$108:$H1312)+1,0)=U1312,"",INDEX(Mal!S$9:S$431,COUNTIF($E$108:$F1312,"")-COUNT($H$108:$H1312)+1,0)),"")</f>
        <v>#N/A</v>
      </c>
      <c r="V1313" s="39" t="e">
        <f t="shared" si="72"/>
        <v>#N/A</v>
      </c>
      <c r="W1313" s="39" t="e">
        <f>IF(IF(AND(E1313="",F1313=""),INDEX(Mal!I$9:I$431,(COUNT($H$108:$H1313)-COUNTIF($V$108:$V1313,"")),0),"")="","",IF(AND(E1313="",F1313=""),INDEX(Mal!I$9:I$431,(COUNT($H$108:$H1313)-COUNTIF($V$108:$V1313,"")),0),""))</f>
        <v>#N/A</v>
      </c>
      <c r="X1313" s="39" t="e">
        <f>IF($E1313="",IF(INDEX(Mal!J$9:J$431,COUNTIF($E$108:$F1312,"")-COUNT($H$108:$H1312)+1,0)=X1312,"",INDEX(Mal!J$9:J$431,COUNTIF($E$108:$F1312,"")-COUNT($H$108:$H1312)+1,0)),"")</f>
        <v>#N/A</v>
      </c>
      <c r="Y1313" s="39" t="e">
        <f>IF(AND(Y1312="",$H1313=$H1312),"",IF(VLOOKUP($H1313,Mal!$A$9:$T$431,20,0)='Sales Orders'!Y1312,"",VLOOKUP($H1313,Mal!$A$9:$T$431,20,0)))</f>
        <v>#N/A</v>
      </c>
      <c r="Z1313" s="39" t="e">
        <f t="shared" si="73"/>
        <v>#N/A</v>
      </c>
    </row>
    <row r="1314" spans="1:26">
      <c r="A1314" t="str">
        <f>IFERROR(IF(VLOOKUP(H1314,Mal!$A$9:$A$431,1,0),"","END"),"END")</f>
        <v>END</v>
      </c>
      <c r="B1314" s="39" t="e">
        <f>IF($E1314="",IF(INDEX(Mal!$D$9:$D$431,COUNTIF($E$108:$F1313,"")-COUNT($H$108:$H1313)+1,0)=B1313,"",INDEX(Mal!$D$9:$D$431,COUNTIF($E$108:$F1313,"")-COUNT($H$108:$H1313)+1,0)),"")</f>
        <v>#N/A</v>
      </c>
      <c r="C1314" s="39" t="e">
        <f t="shared" si="74"/>
        <v>#N/A</v>
      </c>
      <c r="D1314" s="39" t="e">
        <f>IF($E1314="",IF(INDEX(Mal!$F$9:$F$431,COUNTIF($E$108:$F1313,"")-COUNT($H$108:$H1313)+1,0)=D1313,"",INDEX(Mal!$F$9:$F$431,COUNTIF($E$108:$F1313,"")-COUNT($H$108:$H1313)+1,0)),"")</f>
        <v>#N/A</v>
      </c>
      <c r="E1314" s="39" t="e">
        <f>IF(AND(E1313="",$H1314=$H1313),"",IF(VLOOKUP(H1314,Mal!$A$9:$B$431,2,0)='Sales Orders'!E1313,"",VLOOKUP($H1314,Mal!$A$9:$B$431,2,0)))</f>
        <v>#N/A</v>
      </c>
      <c r="F1314" s="39" t="e">
        <f>IF($E1314="",IF(INDEX(Mal!$C$9:$C$431,COUNTIF($E$108:$F1313,"")-COUNT($H$108:$H1313)+1,0)=F1313,"",INDEX(Mal!$C$9:$C$431,COUNTIF($E$108:$F1313,"")-COUNT($H$108:$H1313)+1,0)),"")</f>
        <v>#N/A</v>
      </c>
      <c r="G1314" s="39" t="e">
        <f t="shared" si="75"/>
        <v>#N/A</v>
      </c>
      <c r="H1314" s="39">
        <f>IF(COUNTIF(Mal!$A$9:$A$431,'Sales Orders'!H1313)+COUNTIFS(Mal!$A$9:$A$431,H1313,Mal!$B$9:$B$431,"&lt;&gt;")+COUNTIFS(Mal!$A$9:$A$431,H1313,Mal!$C$9:$C$431,"&lt;&gt;")=COUNTIF('Sales Orders'!$H$108:H1313,'Sales Orders'!H1313),'Sales Orders'!H1313+1,'Sales Orders'!H1313)</f>
        <v>2</v>
      </c>
      <c r="I1314" s="39" t="e">
        <f>IF(E1314="","",IF(Mal!$C$5="","",Mal!$C$5))</f>
        <v>#N/A</v>
      </c>
      <c r="J1314" s="39" t="e">
        <f>IF(AND(J1313="",$H1314=$H1313),"",IF(VLOOKUP($H1314,Mal!$A$9:$H$431,7,0)='Sales Orders'!J1313,"",VLOOKUP($H1314,Mal!$A$9:$H$431,7,0)))</f>
        <v>#N/A</v>
      </c>
      <c r="K1314" s="39" t="e">
        <f>IF(AND(K1313="",$H1314=$H1313),"",IF(VLOOKUP($H1314,Mal!$A$9:$H$431,8,0)='Sales Orders'!K1313,"",VLOOKUP($H1314,Mal!$A$9:$H$431,8,0)))</f>
        <v>#N/A</v>
      </c>
      <c r="L1314" s="39" t="e">
        <f>IF(E1314="","",IF(Mal!$C$6="","",Mal!$C$6))</f>
        <v>#N/A</v>
      </c>
      <c r="M1314" s="39" t="e">
        <f>IF($E1314="",IF(INDEX(Mal!K$9:K$431,COUNTIF($E$108:$F1313,"")-COUNT($H$108:$H1313)+1,0)=M1313,"",INDEX(Mal!K$9:K$431,COUNTIF($E$108:$F1313,"")-COUNT($H$108:$H1313)+1,0)),"")</f>
        <v>#N/A</v>
      </c>
      <c r="N1314" s="39" t="e">
        <f>IF($E1314="",IF(INDEX(Mal!L$9:L$431,COUNTIF($E$108:$F1313,"")-COUNT($H$108:$H1313)+1,0)=N1313,"",INDEX(Mal!L$9:L$431,COUNTIF($E$108:$F1313,"")-COUNT($H$108:$H1313)+1,0)),"")</f>
        <v>#N/A</v>
      </c>
      <c r="O1314" s="39" t="e">
        <f>IF($E1314="",IF(INDEX(Mal!M$9:M$431,COUNTIF($E$108:$F1313,"")-COUNT($H$108:$H1313)+1,0)=O1313,"",INDEX(Mal!M$9:M$431,COUNTIF($E$108:$F1313,"")-COUNT($H$108:$H1313)+1,0)),"")</f>
        <v>#N/A</v>
      </c>
      <c r="P1314" s="39" t="e">
        <f>IF($E1314="",IF(INDEX(Mal!N$9:N$431,COUNTIF($E$108:$F1313,"")-COUNT($H$108:$H1313)+1,0)=P1313,"",INDEX(Mal!N$9:N$431,COUNTIF($E$108:$F1313,"")-COUNT($H$108:$H1313)+1,0)),"")</f>
        <v>#N/A</v>
      </c>
      <c r="Q1314" s="39" t="e">
        <f>IF($E1314="",IF(INDEX(Mal!O$9:O$431,COUNTIF($E$108:$F1313,"")-COUNT($H$108:$H1313)+1,0)=Q1313,"",INDEX(Mal!O$9:O$431,COUNTIF($E$108:$F1313,"")-COUNT($H$108:$H1313)+1,0)),"")</f>
        <v>#N/A</v>
      </c>
      <c r="R1314" s="39" t="e">
        <f>IF($E1314="",IF(INDEX(Mal!P$9:P$431,COUNTIF($E$108:$F1313,"")-COUNT($H$108:$H1313)+1,0)=R1313,"",INDEX(Mal!P$9:P$431,COUNTIF($E$108:$F1313,"")-COUNT($H$108:$H1313)+1,0)),"")</f>
        <v>#N/A</v>
      </c>
      <c r="S1314" s="39" t="e">
        <f>IF($E1314="",IF(INDEX(Mal!Q$9:Q$431,COUNTIF($E$108:$F1313,"")-COUNT($H$108:$H1313)+1,0)=S1313,"",INDEX(Mal!Q$9:Q$431,COUNTIF($E$108:$F1313,"")-COUNT($H$108:$H1313)+1,0)),"")</f>
        <v>#N/A</v>
      </c>
      <c r="T1314" s="39" t="e">
        <f>IF($E1314="",IF(INDEX(Mal!R$9:R$431,COUNTIF($E$108:$F1313,"")-COUNT($H$108:$H1313)+1,0)=T1313,"",INDEX(Mal!R$9:R$431,COUNTIF($E$108:$F1313,"")-COUNT($H$108:$H1313)+1,0)),"")</f>
        <v>#N/A</v>
      </c>
      <c r="U1314" s="39" t="e">
        <f>IF($E1314="",IF(INDEX(Mal!S$9:S$431,COUNTIF($E$108:$F1313,"")-COUNT($H$108:$H1313)+1,0)=U1313,"",INDEX(Mal!S$9:S$431,COUNTIF($E$108:$F1313,"")-COUNT($H$108:$H1313)+1,0)),"")</f>
        <v>#N/A</v>
      </c>
      <c r="V1314" s="39" t="e">
        <f t="shared" si="72"/>
        <v>#N/A</v>
      </c>
      <c r="W1314" s="39" t="e">
        <f>IF(IF(AND(E1314="",F1314=""),INDEX(Mal!I$9:I$431,(COUNT($H$108:$H1314)-COUNTIF($V$108:$V1314,"")),0),"")="","",IF(AND(E1314="",F1314=""),INDEX(Mal!I$9:I$431,(COUNT($H$108:$H1314)-COUNTIF($V$108:$V1314,"")),0),""))</f>
        <v>#N/A</v>
      </c>
      <c r="X1314" s="39" t="e">
        <f>IF($E1314="",IF(INDEX(Mal!J$9:J$431,COUNTIF($E$108:$F1313,"")-COUNT($H$108:$H1313)+1,0)=X1313,"",INDEX(Mal!J$9:J$431,COUNTIF($E$108:$F1313,"")-COUNT($H$108:$H1313)+1,0)),"")</f>
        <v>#N/A</v>
      </c>
      <c r="Y1314" s="39" t="e">
        <f>IF(AND(Y1313="",$H1314=$H1313),"",IF(VLOOKUP($H1314,Mal!$A$9:$T$431,20,0)='Sales Orders'!Y1313,"",VLOOKUP($H1314,Mal!$A$9:$T$431,20,0)))</f>
        <v>#N/A</v>
      </c>
      <c r="Z1314" s="39" t="e">
        <f t="shared" si="73"/>
        <v>#N/A</v>
      </c>
    </row>
    <row r="1315" spans="1:26">
      <c r="A1315" t="str">
        <f>IFERROR(IF(VLOOKUP(H1315,Mal!$A$9:$A$431,1,0),"","END"),"END")</f>
        <v>END</v>
      </c>
      <c r="B1315" s="39" t="e">
        <f>IF($E1315="",IF(INDEX(Mal!$D$9:$D$431,COUNTIF($E$108:$F1314,"")-COUNT($H$108:$H1314)+1,0)=B1314,"",INDEX(Mal!$D$9:$D$431,COUNTIF($E$108:$F1314,"")-COUNT($H$108:$H1314)+1,0)),"")</f>
        <v>#N/A</v>
      </c>
      <c r="C1315" s="39" t="e">
        <f t="shared" si="74"/>
        <v>#N/A</v>
      </c>
      <c r="D1315" s="39" t="e">
        <f>IF($E1315="",IF(INDEX(Mal!$F$9:$F$431,COUNTIF($E$108:$F1314,"")-COUNT($H$108:$H1314)+1,0)=D1314,"",INDEX(Mal!$F$9:$F$431,COUNTIF($E$108:$F1314,"")-COUNT($H$108:$H1314)+1,0)),"")</f>
        <v>#N/A</v>
      </c>
      <c r="E1315" s="39" t="e">
        <f>IF(AND(E1314="",$H1315=$H1314),"",IF(VLOOKUP(H1315,Mal!$A$9:$B$431,2,0)='Sales Orders'!E1314,"",VLOOKUP($H1315,Mal!$A$9:$B$431,2,0)))</f>
        <v>#N/A</v>
      </c>
      <c r="F1315" s="39" t="e">
        <f>IF($E1315="",IF(INDEX(Mal!$C$9:$C$431,COUNTIF($E$108:$F1314,"")-COUNT($H$108:$H1314)+1,0)=F1314,"",INDEX(Mal!$C$9:$C$431,COUNTIF($E$108:$F1314,"")-COUNT($H$108:$H1314)+1,0)),"")</f>
        <v>#N/A</v>
      </c>
      <c r="G1315" s="39" t="e">
        <f t="shared" si="75"/>
        <v>#N/A</v>
      </c>
      <c r="H1315" s="39">
        <f>IF(COUNTIF(Mal!$A$9:$A$431,'Sales Orders'!H1314)+COUNTIFS(Mal!$A$9:$A$431,H1314,Mal!$B$9:$B$431,"&lt;&gt;")+COUNTIFS(Mal!$A$9:$A$431,H1314,Mal!$C$9:$C$431,"&lt;&gt;")=COUNTIF('Sales Orders'!$H$108:H1314,'Sales Orders'!H1314),'Sales Orders'!H1314+1,'Sales Orders'!H1314)</f>
        <v>2</v>
      </c>
      <c r="I1315" s="39" t="e">
        <f>IF(E1315="","",IF(Mal!$C$5="","",Mal!$C$5))</f>
        <v>#N/A</v>
      </c>
      <c r="J1315" s="39" t="e">
        <f>IF(AND(J1314="",$H1315=$H1314),"",IF(VLOOKUP($H1315,Mal!$A$9:$H$431,7,0)='Sales Orders'!J1314,"",VLOOKUP($H1315,Mal!$A$9:$H$431,7,0)))</f>
        <v>#N/A</v>
      </c>
      <c r="K1315" s="39" t="e">
        <f>IF(AND(K1314="",$H1315=$H1314),"",IF(VLOOKUP($H1315,Mal!$A$9:$H$431,8,0)='Sales Orders'!K1314,"",VLOOKUP($H1315,Mal!$A$9:$H$431,8,0)))</f>
        <v>#N/A</v>
      </c>
      <c r="L1315" s="39" t="e">
        <f>IF(E1315="","",IF(Mal!$C$6="","",Mal!$C$6))</f>
        <v>#N/A</v>
      </c>
      <c r="M1315" s="39" t="e">
        <f>IF($E1315="",IF(INDEX(Mal!K$9:K$431,COUNTIF($E$108:$F1314,"")-COUNT($H$108:$H1314)+1,0)=M1314,"",INDEX(Mal!K$9:K$431,COUNTIF($E$108:$F1314,"")-COUNT($H$108:$H1314)+1,0)),"")</f>
        <v>#N/A</v>
      </c>
      <c r="N1315" s="39" t="e">
        <f>IF($E1315="",IF(INDEX(Mal!L$9:L$431,COUNTIF($E$108:$F1314,"")-COUNT($H$108:$H1314)+1,0)=N1314,"",INDEX(Mal!L$9:L$431,COUNTIF($E$108:$F1314,"")-COUNT($H$108:$H1314)+1,0)),"")</f>
        <v>#N/A</v>
      </c>
      <c r="O1315" s="39" t="e">
        <f>IF($E1315="",IF(INDEX(Mal!M$9:M$431,COUNTIF($E$108:$F1314,"")-COUNT($H$108:$H1314)+1,0)=O1314,"",INDEX(Mal!M$9:M$431,COUNTIF($E$108:$F1314,"")-COUNT($H$108:$H1314)+1,0)),"")</f>
        <v>#N/A</v>
      </c>
      <c r="P1315" s="39" t="e">
        <f>IF($E1315="",IF(INDEX(Mal!N$9:N$431,COUNTIF($E$108:$F1314,"")-COUNT($H$108:$H1314)+1,0)=P1314,"",INDEX(Mal!N$9:N$431,COUNTIF($E$108:$F1314,"")-COUNT($H$108:$H1314)+1,0)),"")</f>
        <v>#N/A</v>
      </c>
      <c r="Q1315" s="39" t="e">
        <f>IF($E1315="",IF(INDEX(Mal!O$9:O$431,COUNTIF($E$108:$F1314,"")-COUNT($H$108:$H1314)+1,0)=Q1314,"",INDEX(Mal!O$9:O$431,COUNTIF($E$108:$F1314,"")-COUNT($H$108:$H1314)+1,0)),"")</f>
        <v>#N/A</v>
      </c>
      <c r="R1315" s="39" t="e">
        <f>IF($E1315="",IF(INDEX(Mal!P$9:P$431,COUNTIF($E$108:$F1314,"")-COUNT($H$108:$H1314)+1,0)=R1314,"",INDEX(Mal!P$9:P$431,COUNTIF($E$108:$F1314,"")-COUNT($H$108:$H1314)+1,0)),"")</f>
        <v>#N/A</v>
      </c>
      <c r="S1315" s="39" t="e">
        <f>IF($E1315="",IF(INDEX(Mal!Q$9:Q$431,COUNTIF($E$108:$F1314,"")-COUNT($H$108:$H1314)+1,0)=S1314,"",INDEX(Mal!Q$9:Q$431,COUNTIF($E$108:$F1314,"")-COUNT($H$108:$H1314)+1,0)),"")</f>
        <v>#N/A</v>
      </c>
      <c r="T1315" s="39" t="e">
        <f>IF($E1315="",IF(INDEX(Mal!R$9:R$431,COUNTIF($E$108:$F1314,"")-COUNT($H$108:$H1314)+1,0)=T1314,"",INDEX(Mal!R$9:R$431,COUNTIF($E$108:$F1314,"")-COUNT($H$108:$H1314)+1,0)),"")</f>
        <v>#N/A</v>
      </c>
      <c r="U1315" s="39" t="e">
        <f>IF($E1315="",IF(INDEX(Mal!S$9:S$431,COUNTIF($E$108:$F1314,"")-COUNT($H$108:$H1314)+1,0)=U1314,"",INDEX(Mal!S$9:S$431,COUNTIF($E$108:$F1314,"")-COUNT($H$108:$H1314)+1,0)),"")</f>
        <v>#N/A</v>
      </c>
      <c r="V1315" s="39" t="e">
        <f t="shared" si="72"/>
        <v>#N/A</v>
      </c>
      <c r="W1315" s="39" t="e">
        <f>IF(IF(AND(E1315="",F1315=""),INDEX(Mal!I$9:I$431,(COUNT($H$108:$H1315)-COUNTIF($V$108:$V1315,"")),0),"")="","",IF(AND(E1315="",F1315=""),INDEX(Mal!I$9:I$431,(COUNT($H$108:$H1315)-COUNTIF($V$108:$V1315,"")),0),""))</f>
        <v>#N/A</v>
      </c>
      <c r="X1315" s="39" t="e">
        <f>IF($E1315="",IF(INDEX(Mal!J$9:J$431,COUNTIF($E$108:$F1314,"")-COUNT($H$108:$H1314)+1,0)=X1314,"",INDEX(Mal!J$9:J$431,COUNTIF($E$108:$F1314,"")-COUNT($H$108:$H1314)+1,0)),"")</f>
        <v>#N/A</v>
      </c>
      <c r="Y1315" s="39" t="e">
        <f>IF(AND(Y1314="",$H1315=$H1314),"",IF(VLOOKUP($H1315,Mal!$A$9:$T$431,20,0)='Sales Orders'!Y1314,"",VLOOKUP($H1315,Mal!$A$9:$T$431,20,0)))</f>
        <v>#N/A</v>
      </c>
      <c r="Z1315" s="39" t="e">
        <f t="shared" si="73"/>
        <v>#N/A</v>
      </c>
    </row>
    <row r="1316" spans="1:26">
      <c r="A1316" t="str">
        <f>IFERROR(IF(VLOOKUP(H1316,Mal!$A$9:$A$431,1,0),"","END"),"END")</f>
        <v>END</v>
      </c>
      <c r="B1316" s="39" t="e">
        <f>IF($E1316="",IF(INDEX(Mal!$D$9:$D$431,COUNTIF($E$108:$F1315,"")-COUNT($H$108:$H1315)+1,0)=B1315,"",INDEX(Mal!$D$9:$D$431,COUNTIF($E$108:$F1315,"")-COUNT($H$108:$H1315)+1,0)),"")</f>
        <v>#N/A</v>
      </c>
      <c r="C1316" s="39" t="e">
        <f t="shared" si="74"/>
        <v>#N/A</v>
      </c>
      <c r="D1316" s="39" t="e">
        <f>IF($E1316="",IF(INDEX(Mal!$F$9:$F$431,COUNTIF($E$108:$F1315,"")-COUNT($H$108:$H1315)+1,0)=D1315,"",INDEX(Mal!$F$9:$F$431,COUNTIF($E$108:$F1315,"")-COUNT($H$108:$H1315)+1,0)),"")</f>
        <v>#N/A</v>
      </c>
      <c r="E1316" s="39" t="e">
        <f>IF(AND(E1315="",$H1316=$H1315),"",IF(VLOOKUP(H1316,Mal!$A$9:$B$431,2,0)='Sales Orders'!E1315,"",VLOOKUP($H1316,Mal!$A$9:$B$431,2,0)))</f>
        <v>#N/A</v>
      </c>
      <c r="F1316" s="39" t="e">
        <f>IF($E1316="",IF(INDEX(Mal!$C$9:$C$431,COUNTIF($E$108:$F1315,"")-COUNT($H$108:$H1315)+1,0)=F1315,"",INDEX(Mal!$C$9:$C$431,COUNTIF($E$108:$F1315,"")-COUNT($H$108:$H1315)+1,0)),"")</f>
        <v>#N/A</v>
      </c>
      <c r="G1316" s="39" t="e">
        <f t="shared" si="75"/>
        <v>#N/A</v>
      </c>
      <c r="H1316" s="39">
        <f>IF(COUNTIF(Mal!$A$9:$A$431,'Sales Orders'!H1315)+COUNTIFS(Mal!$A$9:$A$431,H1315,Mal!$B$9:$B$431,"&lt;&gt;")+COUNTIFS(Mal!$A$9:$A$431,H1315,Mal!$C$9:$C$431,"&lt;&gt;")=COUNTIF('Sales Orders'!$H$108:H1315,'Sales Orders'!H1315),'Sales Orders'!H1315+1,'Sales Orders'!H1315)</f>
        <v>2</v>
      </c>
      <c r="I1316" s="39" t="e">
        <f>IF(E1316="","",IF(Mal!$C$5="","",Mal!$C$5))</f>
        <v>#N/A</v>
      </c>
      <c r="J1316" s="39" t="e">
        <f>IF(AND(J1315="",$H1316=$H1315),"",IF(VLOOKUP($H1316,Mal!$A$9:$H$431,7,0)='Sales Orders'!J1315,"",VLOOKUP($H1316,Mal!$A$9:$H$431,7,0)))</f>
        <v>#N/A</v>
      </c>
      <c r="K1316" s="39" t="e">
        <f>IF(AND(K1315="",$H1316=$H1315),"",IF(VLOOKUP($H1316,Mal!$A$9:$H$431,8,0)='Sales Orders'!K1315,"",VLOOKUP($H1316,Mal!$A$9:$H$431,8,0)))</f>
        <v>#N/A</v>
      </c>
      <c r="L1316" s="39" t="e">
        <f>IF(E1316="","",IF(Mal!$C$6="","",Mal!$C$6))</f>
        <v>#N/A</v>
      </c>
      <c r="M1316" s="39" t="e">
        <f>IF($E1316="",IF(INDEX(Mal!K$9:K$431,COUNTIF($E$108:$F1315,"")-COUNT($H$108:$H1315)+1,0)=M1315,"",INDEX(Mal!K$9:K$431,COUNTIF($E$108:$F1315,"")-COUNT($H$108:$H1315)+1,0)),"")</f>
        <v>#N/A</v>
      </c>
      <c r="N1316" s="39" t="e">
        <f>IF($E1316="",IF(INDEX(Mal!L$9:L$431,COUNTIF($E$108:$F1315,"")-COUNT($H$108:$H1315)+1,0)=N1315,"",INDEX(Mal!L$9:L$431,COUNTIF($E$108:$F1315,"")-COUNT($H$108:$H1315)+1,0)),"")</f>
        <v>#N/A</v>
      </c>
      <c r="O1316" s="39" t="e">
        <f>IF($E1316="",IF(INDEX(Mal!M$9:M$431,COUNTIF($E$108:$F1315,"")-COUNT($H$108:$H1315)+1,0)=O1315,"",INDEX(Mal!M$9:M$431,COUNTIF($E$108:$F1315,"")-COUNT($H$108:$H1315)+1,0)),"")</f>
        <v>#N/A</v>
      </c>
      <c r="P1316" s="39" t="e">
        <f>IF($E1316="",IF(INDEX(Mal!N$9:N$431,COUNTIF($E$108:$F1315,"")-COUNT($H$108:$H1315)+1,0)=P1315,"",INDEX(Mal!N$9:N$431,COUNTIF($E$108:$F1315,"")-COUNT($H$108:$H1315)+1,0)),"")</f>
        <v>#N/A</v>
      </c>
      <c r="Q1316" s="39" t="e">
        <f>IF($E1316="",IF(INDEX(Mal!O$9:O$431,COUNTIF($E$108:$F1315,"")-COUNT($H$108:$H1315)+1,0)=Q1315,"",INDEX(Mal!O$9:O$431,COUNTIF($E$108:$F1315,"")-COUNT($H$108:$H1315)+1,0)),"")</f>
        <v>#N/A</v>
      </c>
      <c r="R1316" s="39" t="e">
        <f>IF($E1316="",IF(INDEX(Mal!P$9:P$431,COUNTIF($E$108:$F1315,"")-COUNT($H$108:$H1315)+1,0)=R1315,"",INDEX(Mal!P$9:P$431,COUNTIF($E$108:$F1315,"")-COUNT($H$108:$H1315)+1,0)),"")</f>
        <v>#N/A</v>
      </c>
      <c r="S1316" s="39" t="e">
        <f>IF($E1316="",IF(INDEX(Mal!Q$9:Q$431,COUNTIF($E$108:$F1315,"")-COUNT($H$108:$H1315)+1,0)=S1315,"",INDEX(Mal!Q$9:Q$431,COUNTIF($E$108:$F1315,"")-COUNT($H$108:$H1315)+1,0)),"")</f>
        <v>#N/A</v>
      </c>
      <c r="T1316" s="39" t="e">
        <f>IF($E1316="",IF(INDEX(Mal!R$9:R$431,COUNTIF($E$108:$F1315,"")-COUNT($H$108:$H1315)+1,0)=T1315,"",INDEX(Mal!R$9:R$431,COUNTIF($E$108:$F1315,"")-COUNT($H$108:$H1315)+1,0)),"")</f>
        <v>#N/A</v>
      </c>
      <c r="U1316" s="39" t="e">
        <f>IF($E1316="",IF(INDEX(Mal!S$9:S$431,COUNTIF($E$108:$F1315,"")-COUNT($H$108:$H1315)+1,0)=U1315,"",INDEX(Mal!S$9:S$431,COUNTIF($E$108:$F1315,"")-COUNT($H$108:$H1315)+1,0)),"")</f>
        <v>#N/A</v>
      </c>
      <c r="V1316" s="39" t="e">
        <f t="shared" si="72"/>
        <v>#N/A</v>
      </c>
      <c r="W1316" s="39" t="e">
        <f>IF(IF(AND(E1316="",F1316=""),INDEX(Mal!I$9:I$431,(COUNT($H$108:$H1316)-COUNTIF($V$108:$V1316,"")),0),"")="","",IF(AND(E1316="",F1316=""),INDEX(Mal!I$9:I$431,(COUNT($H$108:$H1316)-COUNTIF($V$108:$V1316,"")),0),""))</f>
        <v>#N/A</v>
      </c>
      <c r="X1316" s="39" t="e">
        <f>IF($E1316="",IF(INDEX(Mal!J$9:J$431,COUNTIF($E$108:$F1315,"")-COUNT($H$108:$H1315)+1,0)=X1315,"",INDEX(Mal!J$9:J$431,COUNTIF($E$108:$F1315,"")-COUNT($H$108:$H1315)+1,0)),"")</f>
        <v>#N/A</v>
      </c>
      <c r="Y1316" s="39" t="e">
        <f>IF(AND(Y1315="",$H1316=$H1315),"",IF(VLOOKUP($H1316,Mal!$A$9:$T$431,20,0)='Sales Orders'!Y1315,"",VLOOKUP($H1316,Mal!$A$9:$T$431,20,0)))</f>
        <v>#N/A</v>
      </c>
      <c r="Z1316" s="39" t="e">
        <f t="shared" si="73"/>
        <v>#N/A</v>
      </c>
    </row>
    <row r="1317" spans="1:26">
      <c r="A1317" t="str">
        <f>IFERROR(IF(VLOOKUP(H1317,Mal!$A$9:$A$431,1,0),"","END"),"END")</f>
        <v>END</v>
      </c>
      <c r="B1317" s="39" t="e">
        <f>IF($E1317="",IF(INDEX(Mal!$D$9:$D$431,COUNTIF($E$108:$F1316,"")-COUNT($H$108:$H1316)+1,0)=B1316,"",INDEX(Mal!$D$9:$D$431,COUNTIF($E$108:$F1316,"")-COUNT($H$108:$H1316)+1,0)),"")</f>
        <v>#N/A</v>
      </c>
      <c r="C1317" s="39" t="e">
        <f t="shared" si="74"/>
        <v>#N/A</v>
      </c>
      <c r="D1317" s="39" t="e">
        <f>IF($E1317="",IF(INDEX(Mal!$F$9:$F$431,COUNTIF($E$108:$F1316,"")-COUNT($H$108:$H1316)+1,0)=D1316,"",INDEX(Mal!$F$9:$F$431,COUNTIF($E$108:$F1316,"")-COUNT($H$108:$H1316)+1,0)),"")</f>
        <v>#N/A</v>
      </c>
      <c r="E1317" s="39" t="e">
        <f>IF(AND(E1316="",$H1317=$H1316),"",IF(VLOOKUP(H1317,Mal!$A$9:$B$431,2,0)='Sales Orders'!E1316,"",VLOOKUP($H1317,Mal!$A$9:$B$431,2,0)))</f>
        <v>#N/A</v>
      </c>
      <c r="F1317" s="39" t="e">
        <f>IF($E1317="",IF(INDEX(Mal!$C$9:$C$431,COUNTIF($E$108:$F1316,"")-COUNT($H$108:$H1316)+1,0)=F1316,"",INDEX(Mal!$C$9:$C$431,COUNTIF($E$108:$F1316,"")-COUNT($H$108:$H1316)+1,0)),"")</f>
        <v>#N/A</v>
      </c>
      <c r="G1317" s="39" t="e">
        <f t="shared" si="75"/>
        <v>#N/A</v>
      </c>
      <c r="H1317" s="39">
        <f>IF(COUNTIF(Mal!$A$9:$A$431,'Sales Orders'!H1316)+COUNTIFS(Mal!$A$9:$A$431,H1316,Mal!$B$9:$B$431,"&lt;&gt;")+COUNTIFS(Mal!$A$9:$A$431,H1316,Mal!$C$9:$C$431,"&lt;&gt;")=COUNTIF('Sales Orders'!$H$108:H1316,'Sales Orders'!H1316),'Sales Orders'!H1316+1,'Sales Orders'!H1316)</f>
        <v>2</v>
      </c>
      <c r="I1317" s="39" t="e">
        <f>IF(E1317="","",IF(Mal!$C$5="","",Mal!$C$5))</f>
        <v>#N/A</v>
      </c>
      <c r="J1317" s="39" t="e">
        <f>IF(AND(J1316="",$H1317=$H1316),"",IF(VLOOKUP($H1317,Mal!$A$9:$H$431,7,0)='Sales Orders'!J1316,"",VLOOKUP($H1317,Mal!$A$9:$H$431,7,0)))</f>
        <v>#N/A</v>
      </c>
      <c r="K1317" s="39" t="e">
        <f>IF(AND(K1316="",$H1317=$H1316),"",IF(VLOOKUP($H1317,Mal!$A$9:$H$431,8,0)='Sales Orders'!K1316,"",VLOOKUP($H1317,Mal!$A$9:$H$431,8,0)))</f>
        <v>#N/A</v>
      </c>
      <c r="L1317" s="39" t="e">
        <f>IF(E1317="","",IF(Mal!$C$6="","",Mal!$C$6))</f>
        <v>#N/A</v>
      </c>
      <c r="M1317" s="39" t="e">
        <f>IF($E1317="",IF(INDEX(Mal!K$9:K$431,COUNTIF($E$108:$F1316,"")-COUNT($H$108:$H1316)+1,0)=M1316,"",INDEX(Mal!K$9:K$431,COUNTIF($E$108:$F1316,"")-COUNT($H$108:$H1316)+1,0)),"")</f>
        <v>#N/A</v>
      </c>
      <c r="N1317" s="39" t="e">
        <f>IF($E1317="",IF(INDEX(Mal!L$9:L$431,COUNTIF($E$108:$F1316,"")-COUNT($H$108:$H1316)+1,0)=N1316,"",INDEX(Mal!L$9:L$431,COUNTIF($E$108:$F1316,"")-COUNT($H$108:$H1316)+1,0)),"")</f>
        <v>#N/A</v>
      </c>
      <c r="O1317" s="39" t="e">
        <f>IF($E1317="",IF(INDEX(Mal!M$9:M$431,COUNTIF($E$108:$F1316,"")-COUNT($H$108:$H1316)+1,0)=O1316,"",INDEX(Mal!M$9:M$431,COUNTIF($E$108:$F1316,"")-COUNT($H$108:$H1316)+1,0)),"")</f>
        <v>#N/A</v>
      </c>
      <c r="P1317" s="39" t="e">
        <f>IF($E1317="",IF(INDEX(Mal!N$9:N$431,COUNTIF($E$108:$F1316,"")-COUNT($H$108:$H1316)+1,0)=P1316,"",INDEX(Mal!N$9:N$431,COUNTIF($E$108:$F1316,"")-COUNT($H$108:$H1316)+1,0)),"")</f>
        <v>#N/A</v>
      </c>
      <c r="Q1317" s="39" t="e">
        <f>IF($E1317="",IF(INDEX(Mal!O$9:O$431,COUNTIF($E$108:$F1316,"")-COUNT($H$108:$H1316)+1,0)=Q1316,"",INDEX(Mal!O$9:O$431,COUNTIF($E$108:$F1316,"")-COUNT($H$108:$H1316)+1,0)),"")</f>
        <v>#N/A</v>
      </c>
      <c r="R1317" s="39" t="e">
        <f>IF($E1317="",IF(INDEX(Mal!P$9:P$431,COUNTIF($E$108:$F1316,"")-COUNT($H$108:$H1316)+1,0)=R1316,"",INDEX(Mal!P$9:P$431,COUNTIF($E$108:$F1316,"")-COUNT($H$108:$H1316)+1,0)),"")</f>
        <v>#N/A</v>
      </c>
      <c r="S1317" s="39" t="e">
        <f>IF($E1317="",IF(INDEX(Mal!Q$9:Q$431,COUNTIF($E$108:$F1316,"")-COUNT($H$108:$H1316)+1,0)=S1316,"",INDEX(Mal!Q$9:Q$431,COUNTIF($E$108:$F1316,"")-COUNT($H$108:$H1316)+1,0)),"")</f>
        <v>#N/A</v>
      </c>
      <c r="T1317" s="39" t="e">
        <f>IF($E1317="",IF(INDEX(Mal!R$9:R$431,COUNTIF($E$108:$F1316,"")-COUNT($H$108:$H1316)+1,0)=T1316,"",INDEX(Mal!R$9:R$431,COUNTIF($E$108:$F1316,"")-COUNT($H$108:$H1316)+1,0)),"")</f>
        <v>#N/A</v>
      </c>
      <c r="U1317" s="39" t="e">
        <f>IF($E1317="",IF(INDEX(Mal!S$9:S$431,COUNTIF($E$108:$F1316,"")-COUNT($H$108:$H1316)+1,0)=U1316,"",INDEX(Mal!S$9:S$431,COUNTIF($E$108:$F1316,"")-COUNT($H$108:$H1316)+1,0)),"")</f>
        <v>#N/A</v>
      </c>
      <c r="V1317" s="39" t="e">
        <f t="shared" si="72"/>
        <v>#N/A</v>
      </c>
      <c r="W1317" s="39" t="e">
        <f>IF(IF(AND(E1317="",F1317=""),INDEX(Mal!I$9:I$431,(COUNT($H$108:$H1317)-COUNTIF($V$108:$V1317,"")),0),"")="","",IF(AND(E1317="",F1317=""),INDEX(Mal!I$9:I$431,(COUNT($H$108:$H1317)-COUNTIF($V$108:$V1317,"")),0),""))</f>
        <v>#N/A</v>
      </c>
      <c r="X1317" s="39" t="e">
        <f>IF($E1317="",IF(INDEX(Mal!J$9:J$431,COUNTIF($E$108:$F1316,"")-COUNT($H$108:$H1316)+1,0)=X1316,"",INDEX(Mal!J$9:J$431,COUNTIF($E$108:$F1316,"")-COUNT($H$108:$H1316)+1,0)),"")</f>
        <v>#N/A</v>
      </c>
      <c r="Y1317" s="39" t="e">
        <f>IF(AND(Y1316="",$H1317=$H1316),"",IF(VLOOKUP($H1317,Mal!$A$9:$T$431,20,0)='Sales Orders'!Y1316,"",VLOOKUP($H1317,Mal!$A$9:$T$431,20,0)))</f>
        <v>#N/A</v>
      </c>
      <c r="Z1317" s="39" t="e">
        <f t="shared" si="73"/>
        <v>#N/A</v>
      </c>
    </row>
    <row r="1318" spans="1:26">
      <c r="A1318" t="str">
        <f>IFERROR(IF(VLOOKUP(H1318,Mal!$A$9:$A$431,1,0),"","END"),"END")</f>
        <v>END</v>
      </c>
      <c r="B1318" s="39" t="e">
        <f>IF($E1318="",IF(INDEX(Mal!$D$9:$D$431,COUNTIF($E$108:$F1317,"")-COUNT($H$108:$H1317)+1,0)=B1317,"",INDEX(Mal!$D$9:$D$431,COUNTIF($E$108:$F1317,"")-COUNT($H$108:$H1317)+1,0)),"")</f>
        <v>#N/A</v>
      </c>
      <c r="C1318" s="39" t="e">
        <f t="shared" si="74"/>
        <v>#N/A</v>
      </c>
      <c r="D1318" s="39" t="e">
        <f>IF($E1318="",IF(INDEX(Mal!$F$9:$F$431,COUNTIF($E$108:$F1317,"")-COUNT($H$108:$H1317)+1,0)=D1317,"",INDEX(Mal!$F$9:$F$431,COUNTIF($E$108:$F1317,"")-COUNT($H$108:$H1317)+1,0)),"")</f>
        <v>#N/A</v>
      </c>
      <c r="E1318" s="39" t="e">
        <f>IF(AND(E1317="",$H1318=$H1317),"",IF(VLOOKUP(H1318,Mal!$A$9:$B$431,2,0)='Sales Orders'!E1317,"",VLOOKUP($H1318,Mal!$A$9:$B$431,2,0)))</f>
        <v>#N/A</v>
      </c>
      <c r="F1318" s="39" t="e">
        <f>IF($E1318="",IF(INDEX(Mal!$C$9:$C$431,COUNTIF($E$108:$F1317,"")-COUNT($H$108:$H1317)+1,0)=F1317,"",INDEX(Mal!$C$9:$C$431,COUNTIF($E$108:$F1317,"")-COUNT($H$108:$H1317)+1,0)),"")</f>
        <v>#N/A</v>
      </c>
      <c r="G1318" s="39" t="e">
        <f t="shared" si="75"/>
        <v>#N/A</v>
      </c>
      <c r="H1318" s="39">
        <f>IF(COUNTIF(Mal!$A$9:$A$431,'Sales Orders'!H1317)+COUNTIFS(Mal!$A$9:$A$431,H1317,Mal!$B$9:$B$431,"&lt;&gt;")+COUNTIFS(Mal!$A$9:$A$431,H1317,Mal!$C$9:$C$431,"&lt;&gt;")=COUNTIF('Sales Orders'!$H$108:H1317,'Sales Orders'!H1317),'Sales Orders'!H1317+1,'Sales Orders'!H1317)</f>
        <v>2</v>
      </c>
      <c r="I1318" s="39" t="e">
        <f>IF(E1318="","",IF(Mal!$C$5="","",Mal!$C$5))</f>
        <v>#N/A</v>
      </c>
      <c r="J1318" s="39" t="e">
        <f>IF(AND(J1317="",$H1318=$H1317),"",IF(VLOOKUP($H1318,Mal!$A$9:$H$431,7,0)='Sales Orders'!J1317,"",VLOOKUP($H1318,Mal!$A$9:$H$431,7,0)))</f>
        <v>#N/A</v>
      </c>
      <c r="K1318" s="39" t="e">
        <f>IF(AND(K1317="",$H1318=$H1317),"",IF(VLOOKUP($H1318,Mal!$A$9:$H$431,8,0)='Sales Orders'!K1317,"",VLOOKUP($H1318,Mal!$A$9:$H$431,8,0)))</f>
        <v>#N/A</v>
      </c>
      <c r="L1318" s="39" t="e">
        <f>IF(E1318="","",IF(Mal!$C$6="","",Mal!$C$6))</f>
        <v>#N/A</v>
      </c>
      <c r="M1318" s="39" t="e">
        <f>IF($E1318="",IF(INDEX(Mal!K$9:K$431,COUNTIF($E$108:$F1317,"")-COUNT($H$108:$H1317)+1,0)=M1317,"",INDEX(Mal!K$9:K$431,COUNTIF($E$108:$F1317,"")-COUNT($H$108:$H1317)+1,0)),"")</f>
        <v>#N/A</v>
      </c>
      <c r="N1318" s="39" t="e">
        <f>IF($E1318="",IF(INDEX(Mal!L$9:L$431,COUNTIF($E$108:$F1317,"")-COUNT($H$108:$H1317)+1,0)=N1317,"",INDEX(Mal!L$9:L$431,COUNTIF($E$108:$F1317,"")-COUNT($H$108:$H1317)+1,0)),"")</f>
        <v>#N/A</v>
      </c>
      <c r="O1318" s="39" t="e">
        <f>IF($E1318="",IF(INDEX(Mal!M$9:M$431,COUNTIF($E$108:$F1317,"")-COUNT($H$108:$H1317)+1,0)=O1317,"",INDEX(Mal!M$9:M$431,COUNTIF($E$108:$F1317,"")-COUNT($H$108:$H1317)+1,0)),"")</f>
        <v>#N/A</v>
      </c>
      <c r="P1318" s="39" t="e">
        <f>IF($E1318="",IF(INDEX(Mal!N$9:N$431,COUNTIF($E$108:$F1317,"")-COUNT($H$108:$H1317)+1,0)=P1317,"",INDEX(Mal!N$9:N$431,COUNTIF($E$108:$F1317,"")-COUNT($H$108:$H1317)+1,0)),"")</f>
        <v>#N/A</v>
      </c>
      <c r="Q1318" s="39" t="e">
        <f>IF($E1318="",IF(INDEX(Mal!O$9:O$431,COUNTIF($E$108:$F1317,"")-COUNT($H$108:$H1317)+1,0)=Q1317,"",INDEX(Mal!O$9:O$431,COUNTIF($E$108:$F1317,"")-COUNT($H$108:$H1317)+1,0)),"")</f>
        <v>#N/A</v>
      </c>
      <c r="R1318" s="39" t="e">
        <f>IF($E1318="",IF(INDEX(Mal!P$9:P$431,COUNTIF($E$108:$F1317,"")-COUNT($H$108:$H1317)+1,0)=R1317,"",INDEX(Mal!P$9:P$431,COUNTIF($E$108:$F1317,"")-COUNT($H$108:$H1317)+1,0)),"")</f>
        <v>#N/A</v>
      </c>
      <c r="S1318" s="39" t="e">
        <f>IF($E1318="",IF(INDEX(Mal!Q$9:Q$431,COUNTIF($E$108:$F1317,"")-COUNT($H$108:$H1317)+1,0)=S1317,"",INDEX(Mal!Q$9:Q$431,COUNTIF($E$108:$F1317,"")-COUNT($H$108:$H1317)+1,0)),"")</f>
        <v>#N/A</v>
      </c>
      <c r="T1318" s="39" t="e">
        <f>IF($E1318="",IF(INDEX(Mal!R$9:R$431,COUNTIF($E$108:$F1317,"")-COUNT($H$108:$H1317)+1,0)=T1317,"",INDEX(Mal!R$9:R$431,COUNTIF($E$108:$F1317,"")-COUNT($H$108:$H1317)+1,0)),"")</f>
        <v>#N/A</v>
      </c>
      <c r="U1318" s="39" t="e">
        <f>IF($E1318="",IF(INDEX(Mal!S$9:S$431,COUNTIF($E$108:$F1317,"")-COUNT($H$108:$H1317)+1,0)=U1317,"",INDEX(Mal!S$9:S$431,COUNTIF($E$108:$F1317,"")-COUNT($H$108:$H1317)+1,0)),"")</f>
        <v>#N/A</v>
      </c>
      <c r="V1318" s="39" t="e">
        <f t="shared" si="72"/>
        <v>#N/A</v>
      </c>
      <c r="W1318" s="39" t="e">
        <f>IF(IF(AND(E1318="",F1318=""),INDEX(Mal!I$9:I$431,(COUNT($H$108:$H1318)-COUNTIF($V$108:$V1318,"")),0),"")="","",IF(AND(E1318="",F1318=""),INDEX(Mal!I$9:I$431,(COUNT($H$108:$H1318)-COUNTIF($V$108:$V1318,"")),0),""))</f>
        <v>#N/A</v>
      </c>
      <c r="X1318" s="39" t="e">
        <f>IF($E1318="",IF(INDEX(Mal!J$9:J$431,COUNTIF($E$108:$F1317,"")-COUNT($H$108:$H1317)+1,0)=X1317,"",INDEX(Mal!J$9:J$431,COUNTIF($E$108:$F1317,"")-COUNT($H$108:$H1317)+1,0)),"")</f>
        <v>#N/A</v>
      </c>
      <c r="Y1318" s="39" t="e">
        <f>IF(AND(Y1317="",$H1318=$H1317),"",IF(VLOOKUP($H1318,Mal!$A$9:$T$431,20,0)='Sales Orders'!Y1317,"",VLOOKUP($H1318,Mal!$A$9:$T$431,20,0)))</f>
        <v>#N/A</v>
      </c>
      <c r="Z1318" s="39" t="e">
        <f t="shared" si="73"/>
        <v>#N/A</v>
      </c>
    </row>
    <row r="1319" spans="1:26">
      <c r="A1319" t="str">
        <f>IFERROR(IF(VLOOKUP(H1319,Mal!$A$9:$A$431,1,0),"","END"),"END")</f>
        <v>END</v>
      </c>
      <c r="B1319" s="39" t="e">
        <f>IF($E1319="",IF(INDEX(Mal!$D$9:$D$431,COUNTIF($E$108:$F1318,"")-COUNT($H$108:$H1318)+1,0)=B1318,"",INDEX(Mal!$D$9:$D$431,COUNTIF($E$108:$F1318,"")-COUNT($H$108:$H1318)+1,0)),"")</f>
        <v>#N/A</v>
      </c>
      <c r="C1319" s="39" t="e">
        <f t="shared" si="74"/>
        <v>#N/A</v>
      </c>
      <c r="D1319" s="39" t="e">
        <f>IF($E1319="",IF(INDEX(Mal!$F$9:$F$431,COUNTIF($E$108:$F1318,"")-COUNT($H$108:$H1318)+1,0)=D1318,"",INDEX(Mal!$F$9:$F$431,COUNTIF($E$108:$F1318,"")-COUNT($H$108:$H1318)+1,0)),"")</f>
        <v>#N/A</v>
      </c>
      <c r="E1319" s="39" t="e">
        <f>IF(AND(E1318="",$H1319=$H1318),"",IF(VLOOKUP(H1319,Mal!$A$9:$B$431,2,0)='Sales Orders'!E1318,"",VLOOKUP($H1319,Mal!$A$9:$B$431,2,0)))</f>
        <v>#N/A</v>
      </c>
      <c r="F1319" s="39" t="e">
        <f>IF($E1319="",IF(INDEX(Mal!$C$9:$C$431,COUNTIF($E$108:$F1318,"")-COUNT($H$108:$H1318)+1,0)=F1318,"",INDEX(Mal!$C$9:$C$431,COUNTIF($E$108:$F1318,"")-COUNT($H$108:$H1318)+1,0)),"")</f>
        <v>#N/A</v>
      </c>
      <c r="G1319" s="39" t="e">
        <f t="shared" si="75"/>
        <v>#N/A</v>
      </c>
      <c r="H1319" s="39">
        <f>IF(COUNTIF(Mal!$A$9:$A$431,'Sales Orders'!H1318)+COUNTIFS(Mal!$A$9:$A$431,H1318,Mal!$B$9:$B$431,"&lt;&gt;")+COUNTIFS(Mal!$A$9:$A$431,H1318,Mal!$C$9:$C$431,"&lt;&gt;")=COUNTIF('Sales Orders'!$H$108:H1318,'Sales Orders'!H1318),'Sales Orders'!H1318+1,'Sales Orders'!H1318)</f>
        <v>2</v>
      </c>
      <c r="I1319" s="39" t="e">
        <f>IF(E1319="","",IF(Mal!$C$5="","",Mal!$C$5))</f>
        <v>#N/A</v>
      </c>
      <c r="J1319" s="39" t="e">
        <f>IF(AND(J1318="",$H1319=$H1318),"",IF(VLOOKUP($H1319,Mal!$A$9:$H$431,7,0)='Sales Orders'!J1318,"",VLOOKUP($H1319,Mal!$A$9:$H$431,7,0)))</f>
        <v>#N/A</v>
      </c>
      <c r="K1319" s="39" t="e">
        <f>IF(AND(K1318="",$H1319=$H1318),"",IF(VLOOKUP($H1319,Mal!$A$9:$H$431,8,0)='Sales Orders'!K1318,"",VLOOKUP($H1319,Mal!$A$9:$H$431,8,0)))</f>
        <v>#N/A</v>
      </c>
      <c r="L1319" s="39" t="e">
        <f>IF(E1319="","",IF(Mal!$C$6="","",Mal!$C$6))</f>
        <v>#N/A</v>
      </c>
      <c r="M1319" s="39" t="e">
        <f>IF($E1319="",IF(INDEX(Mal!K$9:K$431,COUNTIF($E$108:$F1318,"")-COUNT($H$108:$H1318)+1,0)=M1318,"",INDEX(Mal!K$9:K$431,COUNTIF($E$108:$F1318,"")-COUNT($H$108:$H1318)+1,0)),"")</f>
        <v>#N/A</v>
      </c>
      <c r="N1319" s="39" t="e">
        <f>IF($E1319="",IF(INDEX(Mal!L$9:L$431,COUNTIF($E$108:$F1318,"")-COUNT($H$108:$H1318)+1,0)=N1318,"",INDEX(Mal!L$9:L$431,COUNTIF($E$108:$F1318,"")-COUNT($H$108:$H1318)+1,0)),"")</f>
        <v>#N/A</v>
      </c>
      <c r="O1319" s="39" t="e">
        <f>IF($E1319="",IF(INDEX(Mal!M$9:M$431,COUNTIF($E$108:$F1318,"")-COUNT($H$108:$H1318)+1,0)=O1318,"",INDEX(Mal!M$9:M$431,COUNTIF($E$108:$F1318,"")-COUNT($H$108:$H1318)+1,0)),"")</f>
        <v>#N/A</v>
      </c>
      <c r="P1319" s="39" t="e">
        <f>IF($E1319="",IF(INDEX(Mal!N$9:N$431,COUNTIF($E$108:$F1318,"")-COUNT($H$108:$H1318)+1,0)=P1318,"",INDEX(Mal!N$9:N$431,COUNTIF($E$108:$F1318,"")-COUNT($H$108:$H1318)+1,0)),"")</f>
        <v>#N/A</v>
      </c>
      <c r="Q1319" s="39" t="e">
        <f>IF($E1319="",IF(INDEX(Mal!O$9:O$431,COUNTIF($E$108:$F1318,"")-COUNT($H$108:$H1318)+1,0)=Q1318,"",INDEX(Mal!O$9:O$431,COUNTIF($E$108:$F1318,"")-COUNT($H$108:$H1318)+1,0)),"")</f>
        <v>#N/A</v>
      </c>
      <c r="R1319" s="39" t="e">
        <f>IF($E1319="",IF(INDEX(Mal!P$9:P$431,COUNTIF($E$108:$F1318,"")-COUNT($H$108:$H1318)+1,0)=R1318,"",INDEX(Mal!P$9:P$431,COUNTIF($E$108:$F1318,"")-COUNT($H$108:$H1318)+1,0)),"")</f>
        <v>#N/A</v>
      </c>
      <c r="S1319" s="39" t="e">
        <f>IF($E1319="",IF(INDEX(Mal!Q$9:Q$431,COUNTIF($E$108:$F1318,"")-COUNT($H$108:$H1318)+1,0)=S1318,"",INDEX(Mal!Q$9:Q$431,COUNTIF($E$108:$F1318,"")-COUNT($H$108:$H1318)+1,0)),"")</f>
        <v>#N/A</v>
      </c>
      <c r="T1319" s="39" t="e">
        <f>IF($E1319="",IF(INDEX(Mal!R$9:R$431,COUNTIF($E$108:$F1318,"")-COUNT($H$108:$H1318)+1,0)=T1318,"",INDEX(Mal!R$9:R$431,COUNTIF($E$108:$F1318,"")-COUNT($H$108:$H1318)+1,0)),"")</f>
        <v>#N/A</v>
      </c>
      <c r="U1319" s="39" t="e">
        <f>IF($E1319="",IF(INDEX(Mal!S$9:S$431,COUNTIF($E$108:$F1318,"")-COUNT($H$108:$H1318)+1,0)=U1318,"",INDEX(Mal!S$9:S$431,COUNTIF($E$108:$F1318,"")-COUNT($H$108:$H1318)+1,0)),"")</f>
        <v>#N/A</v>
      </c>
      <c r="V1319" s="39" t="e">
        <f t="shared" si="72"/>
        <v>#N/A</v>
      </c>
      <c r="W1319" s="39" t="e">
        <f>IF(IF(AND(E1319="",F1319=""),INDEX(Mal!I$9:I$431,(COUNT($H$108:$H1319)-COUNTIF($V$108:$V1319,"")),0),"")="","",IF(AND(E1319="",F1319=""),INDEX(Mal!I$9:I$431,(COUNT($H$108:$H1319)-COUNTIF($V$108:$V1319,"")),0),""))</f>
        <v>#N/A</v>
      </c>
      <c r="X1319" s="39" t="e">
        <f>IF($E1319="",IF(INDEX(Mal!J$9:J$431,COUNTIF($E$108:$F1318,"")-COUNT($H$108:$H1318)+1,0)=X1318,"",INDEX(Mal!J$9:J$431,COUNTIF($E$108:$F1318,"")-COUNT($H$108:$H1318)+1,0)),"")</f>
        <v>#N/A</v>
      </c>
      <c r="Y1319" s="39" t="e">
        <f>IF(AND(Y1318="",$H1319=$H1318),"",IF(VLOOKUP($H1319,Mal!$A$9:$T$431,20,0)='Sales Orders'!Y1318,"",VLOOKUP($H1319,Mal!$A$9:$T$431,20,0)))</f>
        <v>#N/A</v>
      </c>
      <c r="Z1319" s="39" t="e">
        <f t="shared" si="73"/>
        <v>#N/A</v>
      </c>
    </row>
    <row r="1320" spans="1:26">
      <c r="A1320" t="str">
        <f>IFERROR(IF(VLOOKUP(H1320,Mal!$A$9:$A$431,1,0),"","END"),"END")</f>
        <v>END</v>
      </c>
      <c r="B1320" s="39" t="e">
        <f>IF($E1320="",IF(INDEX(Mal!$D$9:$D$431,COUNTIF($E$108:$F1319,"")-COUNT($H$108:$H1319)+1,0)=B1319,"",INDEX(Mal!$D$9:$D$431,COUNTIF($E$108:$F1319,"")-COUNT($H$108:$H1319)+1,0)),"")</f>
        <v>#N/A</v>
      </c>
      <c r="C1320" s="39" t="e">
        <f t="shared" si="74"/>
        <v>#N/A</v>
      </c>
      <c r="D1320" s="39" t="e">
        <f>IF($E1320="",IF(INDEX(Mal!$F$9:$F$431,COUNTIF($E$108:$F1319,"")-COUNT($H$108:$H1319)+1,0)=D1319,"",INDEX(Mal!$F$9:$F$431,COUNTIF($E$108:$F1319,"")-COUNT($H$108:$H1319)+1,0)),"")</f>
        <v>#N/A</v>
      </c>
      <c r="E1320" s="39" t="e">
        <f>IF(AND(E1319="",$H1320=$H1319),"",IF(VLOOKUP(H1320,Mal!$A$9:$B$431,2,0)='Sales Orders'!E1319,"",VLOOKUP($H1320,Mal!$A$9:$B$431,2,0)))</f>
        <v>#N/A</v>
      </c>
      <c r="F1320" s="39" t="e">
        <f>IF($E1320="",IF(INDEX(Mal!$C$9:$C$431,COUNTIF($E$108:$F1319,"")-COUNT($H$108:$H1319)+1,0)=F1319,"",INDEX(Mal!$C$9:$C$431,COUNTIF($E$108:$F1319,"")-COUNT($H$108:$H1319)+1,0)),"")</f>
        <v>#N/A</v>
      </c>
      <c r="G1320" s="39" t="e">
        <f t="shared" si="75"/>
        <v>#N/A</v>
      </c>
      <c r="H1320" s="39">
        <f>IF(COUNTIF(Mal!$A$9:$A$431,'Sales Orders'!H1319)+COUNTIFS(Mal!$A$9:$A$431,H1319,Mal!$B$9:$B$431,"&lt;&gt;")+COUNTIFS(Mal!$A$9:$A$431,H1319,Mal!$C$9:$C$431,"&lt;&gt;")=COUNTIF('Sales Orders'!$H$108:H1319,'Sales Orders'!H1319),'Sales Orders'!H1319+1,'Sales Orders'!H1319)</f>
        <v>2</v>
      </c>
      <c r="I1320" s="39" t="e">
        <f>IF(E1320="","",IF(Mal!$C$5="","",Mal!$C$5))</f>
        <v>#N/A</v>
      </c>
      <c r="J1320" s="39" t="e">
        <f>IF(AND(J1319="",$H1320=$H1319),"",IF(VLOOKUP($H1320,Mal!$A$9:$H$431,7,0)='Sales Orders'!J1319,"",VLOOKUP($H1320,Mal!$A$9:$H$431,7,0)))</f>
        <v>#N/A</v>
      </c>
      <c r="K1320" s="39" t="e">
        <f>IF(AND(K1319="",$H1320=$H1319),"",IF(VLOOKUP($H1320,Mal!$A$9:$H$431,8,0)='Sales Orders'!K1319,"",VLOOKUP($H1320,Mal!$A$9:$H$431,8,0)))</f>
        <v>#N/A</v>
      </c>
      <c r="L1320" s="39" t="e">
        <f>IF(E1320="","",IF(Mal!$C$6="","",Mal!$C$6))</f>
        <v>#N/A</v>
      </c>
      <c r="M1320" s="39" t="e">
        <f>IF($E1320="",IF(INDEX(Mal!K$9:K$431,COUNTIF($E$108:$F1319,"")-COUNT($H$108:$H1319)+1,0)=M1319,"",INDEX(Mal!K$9:K$431,COUNTIF($E$108:$F1319,"")-COUNT($H$108:$H1319)+1,0)),"")</f>
        <v>#N/A</v>
      </c>
      <c r="N1320" s="39" t="e">
        <f>IF($E1320="",IF(INDEX(Mal!L$9:L$431,COUNTIF($E$108:$F1319,"")-COUNT($H$108:$H1319)+1,0)=N1319,"",INDEX(Mal!L$9:L$431,COUNTIF($E$108:$F1319,"")-COUNT($H$108:$H1319)+1,0)),"")</f>
        <v>#N/A</v>
      </c>
      <c r="O1320" s="39" t="e">
        <f>IF($E1320="",IF(INDEX(Mal!M$9:M$431,COUNTIF($E$108:$F1319,"")-COUNT($H$108:$H1319)+1,0)=O1319,"",INDEX(Mal!M$9:M$431,COUNTIF($E$108:$F1319,"")-COUNT($H$108:$H1319)+1,0)),"")</f>
        <v>#N/A</v>
      </c>
      <c r="P1320" s="39" t="e">
        <f>IF($E1320="",IF(INDEX(Mal!N$9:N$431,COUNTIF($E$108:$F1319,"")-COUNT($H$108:$H1319)+1,0)=P1319,"",INDEX(Mal!N$9:N$431,COUNTIF($E$108:$F1319,"")-COUNT($H$108:$H1319)+1,0)),"")</f>
        <v>#N/A</v>
      </c>
      <c r="Q1320" s="39" t="e">
        <f>IF($E1320="",IF(INDEX(Mal!O$9:O$431,COUNTIF($E$108:$F1319,"")-COUNT($H$108:$H1319)+1,0)=Q1319,"",INDEX(Mal!O$9:O$431,COUNTIF($E$108:$F1319,"")-COUNT($H$108:$H1319)+1,0)),"")</f>
        <v>#N/A</v>
      </c>
      <c r="R1320" s="39" t="e">
        <f>IF($E1320="",IF(INDEX(Mal!P$9:P$431,COUNTIF($E$108:$F1319,"")-COUNT($H$108:$H1319)+1,0)=R1319,"",INDEX(Mal!P$9:P$431,COUNTIF($E$108:$F1319,"")-COUNT($H$108:$H1319)+1,0)),"")</f>
        <v>#N/A</v>
      </c>
      <c r="S1320" s="39" t="e">
        <f>IF($E1320="",IF(INDEX(Mal!Q$9:Q$431,COUNTIF($E$108:$F1319,"")-COUNT($H$108:$H1319)+1,0)=S1319,"",INDEX(Mal!Q$9:Q$431,COUNTIF($E$108:$F1319,"")-COUNT($H$108:$H1319)+1,0)),"")</f>
        <v>#N/A</v>
      </c>
      <c r="T1320" s="39" t="e">
        <f>IF($E1320="",IF(INDEX(Mal!R$9:R$431,COUNTIF($E$108:$F1319,"")-COUNT($H$108:$H1319)+1,0)=T1319,"",INDEX(Mal!R$9:R$431,COUNTIF($E$108:$F1319,"")-COUNT($H$108:$H1319)+1,0)),"")</f>
        <v>#N/A</v>
      </c>
      <c r="U1320" s="39" t="e">
        <f>IF($E1320="",IF(INDEX(Mal!S$9:S$431,COUNTIF($E$108:$F1319,"")-COUNT($H$108:$H1319)+1,0)=U1319,"",INDEX(Mal!S$9:S$431,COUNTIF($E$108:$F1319,"")-COUNT($H$108:$H1319)+1,0)),"")</f>
        <v>#N/A</v>
      </c>
      <c r="V1320" s="39" t="e">
        <f t="shared" si="72"/>
        <v>#N/A</v>
      </c>
      <c r="W1320" s="39" t="e">
        <f>IF(IF(AND(E1320="",F1320=""),INDEX(Mal!I$9:I$431,(COUNT($H$108:$H1320)-COUNTIF($V$108:$V1320,"")),0),"")="","",IF(AND(E1320="",F1320=""),INDEX(Mal!I$9:I$431,(COUNT($H$108:$H1320)-COUNTIF($V$108:$V1320,"")),0),""))</f>
        <v>#N/A</v>
      </c>
      <c r="X1320" s="39" t="e">
        <f>IF($E1320="",IF(INDEX(Mal!J$9:J$431,COUNTIF($E$108:$F1319,"")-COUNT($H$108:$H1319)+1,0)=X1319,"",INDEX(Mal!J$9:J$431,COUNTIF($E$108:$F1319,"")-COUNT($H$108:$H1319)+1,0)),"")</f>
        <v>#N/A</v>
      </c>
      <c r="Y1320" s="39" t="e">
        <f>IF(AND(Y1319="",$H1320=$H1319),"",IF(VLOOKUP($H1320,Mal!$A$9:$T$431,20,0)='Sales Orders'!Y1319,"",VLOOKUP($H1320,Mal!$A$9:$T$431,20,0)))</f>
        <v>#N/A</v>
      </c>
      <c r="Z1320" s="39" t="e">
        <f t="shared" si="73"/>
        <v>#N/A</v>
      </c>
    </row>
    <row r="1321" spans="1:26">
      <c r="A1321" t="str">
        <f>IFERROR(IF(VLOOKUP(H1321,Mal!$A$9:$A$431,1,0),"","END"),"END")</f>
        <v>END</v>
      </c>
      <c r="B1321" s="39" t="e">
        <f>IF($E1321="",IF(INDEX(Mal!$D$9:$D$431,COUNTIF($E$108:$F1320,"")-COUNT($H$108:$H1320)+1,0)=B1320,"",INDEX(Mal!$D$9:$D$431,COUNTIF($E$108:$F1320,"")-COUNT($H$108:$H1320)+1,0)),"")</f>
        <v>#N/A</v>
      </c>
      <c r="C1321" s="39" t="e">
        <f t="shared" si="74"/>
        <v>#N/A</v>
      </c>
      <c r="D1321" s="39" t="e">
        <f>IF($E1321="",IF(INDEX(Mal!$F$9:$F$431,COUNTIF($E$108:$F1320,"")-COUNT($H$108:$H1320)+1,0)=D1320,"",INDEX(Mal!$F$9:$F$431,COUNTIF($E$108:$F1320,"")-COUNT($H$108:$H1320)+1,0)),"")</f>
        <v>#N/A</v>
      </c>
      <c r="E1321" s="39" t="e">
        <f>IF(AND(E1320="",$H1321=$H1320),"",IF(VLOOKUP(H1321,Mal!$A$9:$B$431,2,0)='Sales Orders'!E1320,"",VLOOKUP($H1321,Mal!$A$9:$B$431,2,0)))</f>
        <v>#N/A</v>
      </c>
      <c r="F1321" s="39" t="e">
        <f>IF($E1321="",IF(INDEX(Mal!$C$9:$C$431,COUNTIF($E$108:$F1320,"")-COUNT($H$108:$H1320)+1,0)=F1320,"",INDEX(Mal!$C$9:$C$431,COUNTIF($E$108:$F1320,"")-COUNT($H$108:$H1320)+1,0)),"")</f>
        <v>#N/A</v>
      </c>
      <c r="G1321" s="39" t="e">
        <f t="shared" si="75"/>
        <v>#N/A</v>
      </c>
      <c r="H1321" s="39">
        <f>IF(COUNTIF(Mal!$A$9:$A$431,'Sales Orders'!H1320)+COUNTIFS(Mal!$A$9:$A$431,H1320,Mal!$B$9:$B$431,"&lt;&gt;")+COUNTIFS(Mal!$A$9:$A$431,H1320,Mal!$C$9:$C$431,"&lt;&gt;")=COUNTIF('Sales Orders'!$H$108:H1320,'Sales Orders'!H1320),'Sales Orders'!H1320+1,'Sales Orders'!H1320)</f>
        <v>2</v>
      </c>
      <c r="I1321" s="39" t="e">
        <f>IF(E1321="","",IF(Mal!$C$5="","",Mal!$C$5))</f>
        <v>#N/A</v>
      </c>
      <c r="J1321" s="39" t="e">
        <f>IF(AND(J1320="",$H1321=$H1320),"",IF(VLOOKUP($H1321,Mal!$A$9:$H$431,7,0)='Sales Orders'!J1320,"",VLOOKUP($H1321,Mal!$A$9:$H$431,7,0)))</f>
        <v>#N/A</v>
      </c>
      <c r="K1321" s="39" t="e">
        <f>IF(AND(K1320="",$H1321=$H1320),"",IF(VLOOKUP($H1321,Mal!$A$9:$H$431,8,0)='Sales Orders'!K1320,"",VLOOKUP($H1321,Mal!$A$9:$H$431,8,0)))</f>
        <v>#N/A</v>
      </c>
      <c r="L1321" s="39" t="e">
        <f>IF(E1321="","",IF(Mal!$C$6="","",Mal!$C$6))</f>
        <v>#N/A</v>
      </c>
      <c r="M1321" s="39" t="e">
        <f>IF($E1321="",IF(INDEX(Mal!K$9:K$431,COUNTIF($E$108:$F1320,"")-COUNT($H$108:$H1320)+1,0)=M1320,"",INDEX(Mal!K$9:K$431,COUNTIF($E$108:$F1320,"")-COUNT($H$108:$H1320)+1,0)),"")</f>
        <v>#N/A</v>
      </c>
      <c r="N1321" s="39" t="e">
        <f>IF($E1321="",IF(INDEX(Mal!L$9:L$431,COUNTIF($E$108:$F1320,"")-COUNT($H$108:$H1320)+1,0)=N1320,"",INDEX(Mal!L$9:L$431,COUNTIF($E$108:$F1320,"")-COUNT($H$108:$H1320)+1,0)),"")</f>
        <v>#N/A</v>
      </c>
      <c r="O1321" s="39" t="e">
        <f>IF($E1321="",IF(INDEX(Mal!M$9:M$431,COUNTIF($E$108:$F1320,"")-COUNT($H$108:$H1320)+1,0)=O1320,"",INDEX(Mal!M$9:M$431,COUNTIF($E$108:$F1320,"")-COUNT($H$108:$H1320)+1,0)),"")</f>
        <v>#N/A</v>
      </c>
      <c r="P1321" s="39" t="e">
        <f>IF($E1321="",IF(INDEX(Mal!N$9:N$431,COUNTIF($E$108:$F1320,"")-COUNT($H$108:$H1320)+1,0)=P1320,"",INDEX(Mal!N$9:N$431,COUNTIF($E$108:$F1320,"")-COUNT($H$108:$H1320)+1,0)),"")</f>
        <v>#N/A</v>
      </c>
      <c r="Q1321" s="39" t="e">
        <f>IF($E1321="",IF(INDEX(Mal!O$9:O$431,COUNTIF($E$108:$F1320,"")-COUNT($H$108:$H1320)+1,0)=Q1320,"",INDEX(Mal!O$9:O$431,COUNTIF($E$108:$F1320,"")-COUNT($H$108:$H1320)+1,0)),"")</f>
        <v>#N/A</v>
      </c>
      <c r="R1321" s="39" t="e">
        <f>IF($E1321="",IF(INDEX(Mal!P$9:P$431,COUNTIF($E$108:$F1320,"")-COUNT($H$108:$H1320)+1,0)=R1320,"",INDEX(Mal!P$9:P$431,COUNTIF($E$108:$F1320,"")-COUNT($H$108:$H1320)+1,0)),"")</f>
        <v>#N/A</v>
      </c>
      <c r="S1321" s="39" t="e">
        <f>IF($E1321="",IF(INDEX(Mal!Q$9:Q$431,COUNTIF($E$108:$F1320,"")-COUNT($H$108:$H1320)+1,0)=S1320,"",INDEX(Mal!Q$9:Q$431,COUNTIF($E$108:$F1320,"")-COUNT($H$108:$H1320)+1,0)),"")</f>
        <v>#N/A</v>
      </c>
      <c r="T1321" s="39" t="e">
        <f>IF($E1321="",IF(INDEX(Mal!R$9:R$431,COUNTIF($E$108:$F1320,"")-COUNT($H$108:$H1320)+1,0)=T1320,"",INDEX(Mal!R$9:R$431,COUNTIF($E$108:$F1320,"")-COUNT($H$108:$H1320)+1,0)),"")</f>
        <v>#N/A</v>
      </c>
      <c r="U1321" s="39" t="e">
        <f>IF($E1321="",IF(INDEX(Mal!S$9:S$431,COUNTIF($E$108:$F1320,"")-COUNT($H$108:$H1320)+1,0)=U1320,"",INDEX(Mal!S$9:S$431,COUNTIF($E$108:$F1320,"")-COUNT($H$108:$H1320)+1,0)),"")</f>
        <v>#N/A</v>
      </c>
      <c r="V1321" s="39" t="e">
        <f t="shared" si="72"/>
        <v>#N/A</v>
      </c>
      <c r="W1321" s="39" t="e">
        <f>IF(IF(AND(E1321="",F1321=""),INDEX(Mal!I$9:I$431,(COUNT($H$108:$H1321)-COUNTIF($V$108:$V1321,"")),0),"")="","",IF(AND(E1321="",F1321=""),INDEX(Mal!I$9:I$431,(COUNT($H$108:$H1321)-COUNTIF($V$108:$V1321,"")),0),""))</f>
        <v>#N/A</v>
      </c>
      <c r="X1321" s="39" t="e">
        <f>IF($E1321="",IF(INDEX(Mal!J$9:J$431,COUNTIF($E$108:$F1320,"")-COUNT($H$108:$H1320)+1,0)=X1320,"",INDEX(Mal!J$9:J$431,COUNTIF($E$108:$F1320,"")-COUNT($H$108:$H1320)+1,0)),"")</f>
        <v>#N/A</v>
      </c>
      <c r="Y1321" s="39" t="e">
        <f>IF(AND(Y1320="",$H1321=$H1320),"",IF(VLOOKUP($H1321,Mal!$A$9:$T$431,20,0)='Sales Orders'!Y1320,"",VLOOKUP($H1321,Mal!$A$9:$T$431,20,0)))</f>
        <v>#N/A</v>
      </c>
      <c r="Z1321" s="39" t="e">
        <f t="shared" si="73"/>
        <v>#N/A</v>
      </c>
    </row>
    <row r="1322" spans="1:26">
      <c r="A1322" t="str">
        <f>IFERROR(IF(VLOOKUP(H1322,Mal!$A$9:$A$431,1,0),"","END"),"END")</f>
        <v>END</v>
      </c>
      <c r="B1322" s="39" t="e">
        <f>IF($E1322="",IF(INDEX(Mal!$D$9:$D$431,COUNTIF($E$108:$F1321,"")-COUNT($H$108:$H1321)+1,0)=B1321,"",INDEX(Mal!$D$9:$D$431,COUNTIF($E$108:$F1321,"")-COUNT($H$108:$H1321)+1,0)),"")</f>
        <v>#N/A</v>
      </c>
      <c r="C1322" s="39" t="e">
        <f t="shared" si="74"/>
        <v>#N/A</v>
      </c>
      <c r="D1322" s="39" t="e">
        <f>IF($E1322="",IF(INDEX(Mal!$F$9:$F$431,COUNTIF($E$108:$F1321,"")-COUNT($H$108:$H1321)+1,0)=D1321,"",INDEX(Mal!$F$9:$F$431,COUNTIF($E$108:$F1321,"")-COUNT($H$108:$H1321)+1,0)),"")</f>
        <v>#N/A</v>
      </c>
      <c r="E1322" s="39" t="e">
        <f>IF(AND(E1321="",$H1322=$H1321),"",IF(VLOOKUP(H1322,Mal!$A$9:$B$431,2,0)='Sales Orders'!E1321,"",VLOOKUP($H1322,Mal!$A$9:$B$431,2,0)))</f>
        <v>#N/A</v>
      </c>
      <c r="F1322" s="39" t="e">
        <f>IF($E1322="",IF(INDEX(Mal!$C$9:$C$431,COUNTIF($E$108:$F1321,"")-COUNT($H$108:$H1321)+1,0)=F1321,"",INDEX(Mal!$C$9:$C$431,COUNTIF($E$108:$F1321,"")-COUNT($H$108:$H1321)+1,0)),"")</f>
        <v>#N/A</v>
      </c>
      <c r="G1322" s="39" t="e">
        <f t="shared" si="75"/>
        <v>#N/A</v>
      </c>
      <c r="H1322" s="39">
        <f>IF(COUNTIF(Mal!$A$9:$A$431,'Sales Orders'!H1321)+COUNTIFS(Mal!$A$9:$A$431,H1321,Mal!$B$9:$B$431,"&lt;&gt;")+COUNTIFS(Mal!$A$9:$A$431,H1321,Mal!$C$9:$C$431,"&lt;&gt;")=COUNTIF('Sales Orders'!$H$108:H1321,'Sales Orders'!H1321),'Sales Orders'!H1321+1,'Sales Orders'!H1321)</f>
        <v>2</v>
      </c>
      <c r="I1322" s="39" t="e">
        <f>IF(E1322="","",IF(Mal!$C$5="","",Mal!$C$5))</f>
        <v>#N/A</v>
      </c>
      <c r="J1322" s="39" t="e">
        <f>IF(AND(J1321="",$H1322=$H1321),"",IF(VLOOKUP($H1322,Mal!$A$9:$H$431,7,0)='Sales Orders'!J1321,"",VLOOKUP($H1322,Mal!$A$9:$H$431,7,0)))</f>
        <v>#N/A</v>
      </c>
      <c r="K1322" s="39" t="e">
        <f>IF(AND(K1321="",$H1322=$H1321),"",IF(VLOOKUP($H1322,Mal!$A$9:$H$431,8,0)='Sales Orders'!K1321,"",VLOOKUP($H1322,Mal!$A$9:$H$431,8,0)))</f>
        <v>#N/A</v>
      </c>
      <c r="L1322" s="39" t="e">
        <f>IF(E1322="","",IF(Mal!$C$6="","",Mal!$C$6))</f>
        <v>#N/A</v>
      </c>
      <c r="M1322" s="39" t="e">
        <f>IF($E1322="",IF(INDEX(Mal!K$9:K$431,COUNTIF($E$108:$F1321,"")-COUNT($H$108:$H1321)+1,0)=M1321,"",INDEX(Mal!K$9:K$431,COUNTIF($E$108:$F1321,"")-COUNT($H$108:$H1321)+1,0)),"")</f>
        <v>#N/A</v>
      </c>
      <c r="N1322" s="39" t="e">
        <f>IF($E1322="",IF(INDEX(Mal!L$9:L$431,COUNTIF($E$108:$F1321,"")-COUNT($H$108:$H1321)+1,0)=N1321,"",INDEX(Mal!L$9:L$431,COUNTIF($E$108:$F1321,"")-COUNT($H$108:$H1321)+1,0)),"")</f>
        <v>#N/A</v>
      </c>
      <c r="O1322" s="39" t="e">
        <f>IF($E1322="",IF(INDEX(Mal!M$9:M$431,COUNTIF($E$108:$F1321,"")-COUNT($H$108:$H1321)+1,0)=O1321,"",INDEX(Mal!M$9:M$431,COUNTIF($E$108:$F1321,"")-COUNT($H$108:$H1321)+1,0)),"")</f>
        <v>#N/A</v>
      </c>
      <c r="P1322" s="39" t="e">
        <f>IF($E1322="",IF(INDEX(Mal!N$9:N$431,COUNTIF($E$108:$F1321,"")-COUNT($H$108:$H1321)+1,0)=P1321,"",INDEX(Mal!N$9:N$431,COUNTIF($E$108:$F1321,"")-COUNT($H$108:$H1321)+1,0)),"")</f>
        <v>#N/A</v>
      </c>
      <c r="Q1322" s="39" t="e">
        <f>IF($E1322="",IF(INDEX(Mal!O$9:O$431,COUNTIF($E$108:$F1321,"")-COUNT($H$108:$H1321)+1,0)=Q1321,"",INDEX(Mal!O$9:O$431,COUNTIF($E$108:$F1321,"")-COUNT($H$108:$H1321)+1,0)),"")</f>
        <v>#N/A</v>
      </c>
      <c r="R1322" s="39" t="e">
        <f>IF($E1322="",IF(INDEX(Mal!P$9:P$431,COUNTIF($E$108:$F1321,"")-COUNT($H$108:$H1321)+1,0)=R1321,"",INDEX(Mal!P$9:P$431,COUNTIF($E$108:$F1321,"")-COUNT($H$108:$H1321)+1,0)),"")</f>
        <v>#N/A</v>
      </c>
      <c r="S1322" s="39" t="e">
        <f>IF($E1322="",IF(INDEX(Mal!Q$9:Q$431,COUNTIF($E$108:$F1321,"")-COUNT($H$108:$H1321)+1,0)=S1321,"",INDEX(Mal!Q$9:Q$431,COUNTIF($E$108:$F1321,"")-COUNT($H$108:$H1321)+1,0)),"")</f>
        <v>#N/A</v>
      </c>
      <c r="T1322" s="39" t="e">
        <f>IF($E1322="",IF(INDEX(Mal!R$9:R$431,COUNTIF($E$108:$F1321,"")-COUNT($H$108:$H1321)+1,0)=T1321,"",INDEX(Mal!R$9:R$431,COUNTIF($E$108:$F1321,"")-COUNT($H$108:$H1321)+1,0)),"")</f>
        <v>#N/A</v>
      </c>
      <c r="U1322" s="39" t="e">
        <f>IF($E1322="",IF(INDEX(Mal!S$9:S$431,COUNTIF($E$108:$F1321,"")-COUNT($H$108:$H1321)+1,0)=U1321,"",INDEX(Mal!S$9:S$431,COUNTIF($E$108:$F1321,"")-COUNT($H$108:$H1321)+1,0)),"")</f>
        <v>#N/A</v>
      </c>
      <c r="V1322" s="39" t="e">
        <f t="shared" si="72"/>
        <v>#N/A</v>
      </c>
      <c r="W1322" s="39" t="e">
        <f>IF(IF(AND(E1322="",F1322=""),INDEX(Mal!I$9:I$431,(COUNT($H$108:$H1322)-COUNTIF($V$108:$V1322,"")),0),"")="","",IF(AND(E1322="",F1322=""),INDEX(Mal!I$9:I$431,(COUNT($H$108:$H1322)-COUNTIF($V$108:$V1322,"")),0),""))</f>
        <v>#N/A</v>
      </c>
      <c r="X1322" s="39" t="e">
        <f>IF($E1322="",IF(INDEX(Mal!J$9:J$431,COUNTIF($E$108:$F1321,"")-COUNT($H$108:$H1321)+1,0)=X1321,"",INDEX(Mal!J$9:J$431,COUNTIF($E$108:$F1321,"")-COUNT($H$108:$H1321)+1,0)),"")</f>
        <v>#N/A</v>
      </c>
      <c r="Y1322" s="39" t="e">
        <f>IF(AND(Y1321="",$H1322=$H1321),"",IF(VLOOKUP($H1322,Mal!$A$9:$T$431,20,0)='Sales Orders'!Y1321,"",VLOOKUP($H1322,Mal!$A$9:$T$431,20,0)))</f>
        <v>#N/A</v>
      </c>
      <c r="Z1322" s="39" t="e">
        <f t="shared" si="73"/>
        <v>#N/A</v>
      </c>
    </row>
    <row r="1323" spans="1:26">
      <c r="A1323" t="str">
        <f>IFERROR(IF(VLOOKUP(H1323,Mal!$A$9:$A$431,1,0),"","END"),"END")</f>
        <v>END</v>
      </c>
      <c r="B1323" s="39" t="e">
        <f>IF($E1323="",IF(INDEX(Mal!$D$9:$D$431,COUNTIF($E$108:$F1322,"")-COUNT($H$108:$H1322)+1,0)=B1322,"",INDEX(Mal!$D$9:$D$431,COUNTIF($E$108:$F1322,"")-COUNT($H$108:$H1322)+1,0)),"")</f>
        <v>#N/A</v>
      </c>
      <c r="C1323" s="39" t="e">
        <f t="shared" si="74"/>
        <v>#N/A</v>
      </c>
      <c r="D1323" s="39" t="e">
        <f>IF($E1323="",IF(INDEX(Mal!$F$9:$F$431,COUNTIF($E$108:$F1322,"")-COUNT($H$108:$H1322)+1,0)=D1322,"",INDEX(Mal!$F$9:$F$431,COUNTIF($E$108:$F1322,"")-COUNT($H$108:$H1322)+1,0)),"")</f>
        <v>#N/A</v>
      </c>
      <c r="E1323" s="39" t="e">
        <f>IF(AND(E1322="",$H1323=$H1322),"",IF(VLOOKUP(H1323,Mal!$A$9:$B$431,2,0)='Sales Orders'!E1322,"",VLOOKUP($H1323,Mal!$A$9:$B$431,2,0)))</f>
        <v>#N/A</v>
      </c>
      <c r="F1323" s="39" t="e">
        <f>IF($E1323="",IF(INDEX(Mal!$C$9:$C$431,COUNTIF($E$108:$F1322,"")-COUNT($H$108:$H1322)+1,0)=F1322,"",INDEX(Mal!$C$9:$C$431,COUNTIF($E$108:$F1322,"")-COUNT($H$108:$H1322)+1,0)),"")</f>
        <v>#N/A</v>
      </c>
      <c r="G1323" s="39" t="e">
        <f t="shared" si="75"/>
        <v>#N/A</v>
      </c>
      <c r="H1323" s="39">
        <f>IF(COUNTIF(Mal!$A$9:$A$431,'Sales Orders'!H1322)+COUNTIFS(Mal!$A$9:$A$431,H1322,Mal!$B$9:$B$431,"&lt;&gt;")+COUNTIFS(Mal!$A$9:$A$431,H1322,Mal!$C$9:$C$431,"&lt;&gt;")=COUNTIF('Sales Orders'!$H$108:H1322,'Sales Orders'!H1322),'Sales Orders'!H1322+1,'Sales Orders'!H1322)</f>
        <v>2</v>
      </c>
      <c r="I1323" s="39" t="e">
        <f>IF(E1323="","",IF(Mal!$C$5="","",Mal!$C$5))</f>
        <v>#N/A</v>
      </c>
      <c r="J1323" s="39" t="e">
        <f>IF(AND(J1322="",$H1323=$H1322),"",IF(VLOOKUP($H1323,Mal!$A$9:$H$431,7,0)='Sales Orders'!J1322,"",VLOOKUP($H1323,Mal!$A$9:$H$431,7,0)))</f>
        <v>#N/A</v>
      </c>
      <c r="K1323" s="39" t="e">
        <f>IF(AND(K1322="",$H1323=$H1322),"",IF(VLOOKUP($H1323,Mal!$A$9:$H$431,8,0)='Sales Orders'!K1322,"",VLOOKUP($H1323,Mal!$A$9:$H$431,8,0)))</f>
        <v>#N/A</v>
      </c>
      <c r="L1323" s="39" t="e">
        <f>IF(E1323="","",IF(Mal!$C$6="","",Mal!$C$6))</f>
        <v>#N/A</v>
      </c>
      <c r="M1323" s="39" t="e">
        <f>IF($E1323="",IF(INDEX(Mal!K$9:K$431,COUNTIF($E$108:$F1322,"")-COUNT($H$108:$H1322)+1,0)=M1322,"",INDEX(Mal!K$9:K$431,COUNTIF($E$108:$F1322,"")-COUNT($H$108:$H1322)+1,0)),"")</f>
        <v>#N/A</v>
      </c>
      <c r="N1323" s="39" t="e">
        <f>IF($E1323="",IF(INDEX(Mal!L$9:L$431,COUNTIF($E$108:$F1322,"")-COUNT($H$108:$H1322)+1,0)=N1322,"",INDEX(Mal!L$9:L$431,COUNTIF($E$108:$F1322,"")-COUNT($H$108:$H1322)+1,0)),"")</f>
        <v>#N/A</v>
      </c>
      <c r="O1323" s="39" t="e">
        <f>IF($E1323="",IF(INDEX(Mal!M$9:M$431,COUNTIF($E$108:$F1322,"")-COUNT($H$108:$H1322)+1,0)=O1322,"",INDEX(Mal!M$9:M$431,COUNTIF($E$108:$F1322,"")-COUNT($H$108:$H1322)+1,0)),"")</f>
        <v>#N/A</v>
      </c>
      <c r="P1323" s="39" t="e">
        <f>IF($E1323="",IF(INDEX(Mal!N$9:N$431,COUNTIF($E$108:$F1322,"")-COUNT($H$108:$H1322)+1,0)=P1322,"",INDEX(Mal!N$9:N$431,COUNTIF($E$108:$F1322,"")-COUNT($H$108:$H1322)+1,0)),"")</f>
        <v>#N/A</v>
      </c>
      <c r="Q1323" s="39" t="e">
        <f>IF($E1323="",IF(INDEX(Mal!O$9:O$431,COUNTIF($E$108:$F1322,"")-COUNT($H$108:$H1322)+1,0)=Q1322,"",INDEX(Mal!O$9:O$431,COUNTIF($E$108:$F1322,"")-COUNT($H$108:$H1322)+1,0)),"")</f>
        <v>#N/A</v>
      </c>
      <c r="R1323" s="39" t="e">
        <f>IF($E1323="",IF(INDEX(Mal!P$9:P$431,COUNTIF($E$108:$F1322,"")-COUNT($H$108:$H1322)+1,0)=R1322,"",INDEX(Mal!P$9:P$431,COUNTIF($E$108:$F1322,"")-COUNT($H$108:$H1322)+1,0)),"")</f>
        <v>#N/A</v>
      </c>
      <c r="S1323" s="39" t="e">
        <f>IF($E1323="",IF(INDEX(Mal!Q$9:Q$431,COUNTIF($E$108:$F1322,"")-COUNT($H$108:$H1322)+1,0)=S1322,"",INDEX(Mal!Q$9:Q$431,COUNTIF($E$108:$F1322,"")-COUNT($H$108:$H1322)+1,0)),"")</f>
        <v>#N/A</v>
      </c>
      <c r="T1323" s="39" t="e">
        <f>IF($E1323="",IF(INDEX(Mal!R$9:R$431,COUNTIF($E$108:$F1322,"")-COUNT($H$108:$H1322)+1,0)=T1322,"",INDEX(Mal!R$9:R$431,COUNTIF($E$108:$F1322,"")-COUNT($H$108:$H1322)+1,0)),"")</f>
        <v>#N/A</v>
      </c>
      <c r="U1323" s="39" t="e">
        <f>IF($E1323="",IF(INDEX(Mal!S$9:S$431,COUNTIF($E$108:$F1322,"")-COUNT($H$108:$H1322)+1,0)=U1322,"",INDEX(Mal!S$9:S$431,COUNTIF($E$108:$F1322,"")-COUNT($H$108:$H1322)+1,0)),"")</f>
        <v>#N/A</v>
      </c>
      <c r="V1323" s="39" t="e">
        <f t="shared" si="72"/>
        <v>#N/A</v>
      </c>
      <c r="W1323" s="39" t="e">
        <f>IF(IF(AND(E1323="",F1323=""),INDEX(Mal!I$9:I$431,(COUNT($H$108:$H1323)-COUNTIF($V$108:$V1323,"")),0),"")="","",IF(AND(E1323="",F1323=""),INDEX(Mal!I$9:I$431,(COUNT($H$108:$H1323)-COUNTIF($V$108:$V1323,"")),0),""))</f>
        <v>#N/A</v>
      </c>
      <c r="X1323" s="39" t="e">
        <f>IF($E1323="",IF(INDEX(Mal!J$9:J$431,COUNTIF($E$108:$F1322,"")-COUNT($H$108:$H1322)+1,0)=X1322,"",INDEX(Mal!J$9:J$431,COUNTIF($E$108:$F1322,"")-COUNT($H$108:$H1322)+1,0)),"")</f>
        <v>#N/A</v>
      </c>
      <c r="Y1323" s="39" t="e">
        <f>IF(AND(Y1322="",$H1323=$H1322),"",IF(VLOOKUP($H1323,Mal!$A$9:$T$431,20,0)='Sales Orders'!Y1322,"",VLOOKUP($H1323,Mal!$A$9:$T$431,20,0)))</f>
        <v>#N/A</v>
      </c>
      <c r="Z1323" s="39" t="e">
        <f t="shared" si="73"/>
        <v>#N/A</v>
      </c>
    </row>
    <row r="1324" spans="1:26">
      <c r="A1324" t="str">
        <f>IFERROR(IF(VLOOKUP(H1324,Mal!$A$9:$A$431,1,0),"","END"),"END")</f>
        <v>END</v>
      </c>
      <c r="B1324" s="39" t="e">
        <f>IF($E1324="",IF(INDEX(Mal!$D$9:$D$431,COUNTIF($E$108:$F1323,"")-COUNT($H$108:$H1323)+1,0)=B1323,"",INDEX(Mal!$D$9:$D$431,COUNTIF($E$108:$F1323,"")-COUNT($H$108:$H1323)+1,0)),"")</f>
        <v>#N/A</v>
      </c>
      <c r="C1324" s="39" t="e">
        <f t="shared" si="74"/>
        <v>#N/A</v>
      </c>
      <c r="D1324" s="39" t="e">
        <f>IF($E1324="",IF(INDEX(Mal!$F$9:$F$431,COUNTIF($E$108:$F1323,"")-COUNT($H$108:$H1323)+1,0)=D1323,"",INDEX(Mal!$F$9:$F$431,COUNTIF($E$108:$F1323,"")-COUNT($H$108:$H1323)+1,0)),"")</f>
        <v>#N/A</v>
      </c>
      <c r="E1324" s="39" t="e">
        <f>IF(AND(E1323="",$H1324=$H1323),"",IF(VLOOKUP(H1324,Mal!$A$9:$B$431,2,0)='Sales Orders'!E1323,"",VLOOKUP($H1324,Mal!$A$9:$B$431,2,0)))</f>
        <v>#N/A</v>
      </c>
      <c r="F1324" s="39" t="e">
        <f>IF($E1324="",IF(INDEX(Mal!$C$9:$C$431,COUNTIF($E$108:$F1323,"")-COUNT($H$108:$H1323)+1,0)=F1323,"",INDEX(Mal!$C$9:$C$431,COUNTIF($E$108:$F1323,"")-COUNT($H$108:$H1323)+1,0)),"")</f>
        <v>#N/A</v>
      </c>
      <c r="G1324" s="39" t="e">
        <f t="shared" si="75"/>
        <v>#N/A</v>
      </c>
      <c r="H1324" s="39">
        <f>IF(COUNTIF(Mal!$A$9:$A$431,'Sales Orders'!H1323)+COUNTIFS(Mal!$A$9:$A$431,H1323,Mal!$B$9:$B$431,"&lt;&gt;")+COUNTIFS(Mal!$A$9:$A$431,H1323,Mal!$C$9:$C$431,"&lt;&gt;")=COUNTIF('Sales Orders'!$H$108:H1323,'Sales Orders'!H1323),'Sales Orders'!H1323+1,'Sales Orders'!H1323)</f>
        <v>2</v>
      </c>
      <c r="I1324" s="39" t="e">
        <f>IF(E1324="","",IF(Mal!$C$5="","",Mal!$C$5))</f>
        <v>#N/A</v>
      </c>
      <c r="J1324" s="39" t="e">
        <f>IF(AND(J1323="",$H1324=$H1323),"",IF(VLOOKUP($H1324,Mal!$A$9:$H$431,7,0)='Sales Orders'!J1323,"",VLOOKUP($H1324,Mal!$A$9:$H$431,7,0)))</f>
        <v>#N/A</v>
      </c>
      <c r="K1324" s="39" t="e">
        <f>IF(AND(K1323="",$H1324=$H1323),"",IF(VLOOKUP($H1324,Mal!$A$9:$H$431,8,0)='Sales Orders'!K1323,"",VLOOKUP($H1324,Mal!$A$9:$H$431,8,0)))</f>
        <v>#N/A</v>
      </c>
      <c r="L1324" s="39" t="e">
        <f>IF(E1324="","",IF(Mal!$C$6="","",Mal!$C$6))</f>
        <v>#N/A</v>
      </c>
      <c r="M1324" s="39" t="e">
        <f>IF($E1324="",IF(INDEX(Mal!K$9:K$431,COUNTIF($E$108:$F1323,"")-COUNT($H$108:$H1323)+1,0)=M1323,"",INDEX(Mal!K$9:K$431,COUNTIF($E$108:$F1323,"")-COUNT($H$108:$H1323)+1,0)),"")</f>
        <v>#N/A</v>
      </c>
      <c r="N1324" s="39" t="e">
        <f>IF($E1324="",IF(INDEX(Mal!L$9:L$431,COUNTIF($E$108:$F1323,"")-COUNT($H$108:$H1323)+1,0)=N1323,"",INDEX(Mal!L$9:L$431,COUNTIF($E$108:$F1323,"")-COUNT($H$108:$H1323)+1,0)),"")</f>
        <v>#N/A</v>
      </c>
      <c r="O1324" s="39" t="e">
        <f>IF($E1324="",IF(INDEX(Mal!M$9:M$431,COUNTIF($E$108:$F1323,"")-COUNT($H$108:$H1323)+1,0)=O1323,"",INDEX(Mal!M$9:M$431,COUNTIF($E$108:$F1323,"")-COUNT($H$108:$H1323)+1,0)),"")</f>
        <v>#N/A</v>
      </c>
      <c r="P1324" s="39" t="e">
        <f>IF($E1324="",IF(INDEX(Mal!N$9:N$431,COUNTIF($E$108:$F1323,"")-COUNT($H$108:$H1323)+1,0)=P1323,"",INDEX(Mal!N$9:N$431,COUNTIF($E$108:$F1323,"")-COUNT($H$108:$H1323)+1,0)),"")</f>
        <v>#N/A</v>
      </c>
      <c r="Q1324" s="39" t="e">
        <f>IF($E1324="",IF(INDEX(Mal!O$9:O$431,COUNTIF($E$108:$F1323,"")-COUNT($H$108:$H1323)+1,0)=Q1323,"",INDEX(Mal!O$9:O$431,COUNTIF($E$108:$F1323,"")-COUNT($H$108:$H1323)+1,0)),"")</f>
        <v>#N/A</v>
      </c>
      <c r="R1324" s="39" t="e">
        <f>IF($E1324="",IF(INDEX(Mal!P$9:P$431,COUNTIF($E$108:$F1323,"")-COUNT($H$108:$H1323)+1,0)=R1323,"",INDEX(Mal!P$9:P$431,COUNTIF($E$108:$F1323,"")-COUNT($H$108:$H1323)+1,0)),"")</f>
        <v>#N/A</v>
      </c>
      <c r="S1324" s="39" t="e">
        <f>IF($E1324="",IF(INDEX(Mal!Q$9:Q$431,COUNTIF($E$108:$F1323,"")-COUNT($H$108:$H1323)+1,0)=S1323,"",INDEX(Mal!Q$9:Q$431,COUNTIF($E$108:$F1323,"")-COUNT($H$108:$H1323)+1,0)),"")</f>
        <v>#N/A</v>
      </c>
      <c r="T1324" s="39" t="e">
        <f>IF($E1324="",IF(INDEX(Mal!R$9:R$431,COUNTIF($E$108:$F1323,"")-COUNT($H$108:$H1323)+1,0)=T1323,"",INDEX(Mal!R$9:R$431,COUNTIF($E$108:$F1323,"")-COUNT($H$108:$H1323)+1,0)),"")</f>
        <v>#N/A</v>
      </c>
      <c r="U1324" s="39" t="e">
        <f>IF($E1324="",IF(INDEX(Mal!S$9:S$431,COUNTIF($E$108:$F1323,"")-COUNT($H$108:$H1323)+1,0)=U1323,"",INDEX(Mal!S$9:S$431,COUNTIF($E$108:$F1323,"")-COUNT($H$108:$H1323)+1,0)),"")</f>
        <v>#N/A</v>
      </c>
      <c r="V1324" s="39" t="e">
        <f t="shared" si="72"/>
        <v>#N/A</v>
      </c>
      <c r="W1324" s="39" t="e">
        <f>IF(IF(AND(E1324="",F1324=""),INDEX(Mal!I$9:I$431,(COUNT($H$108:$H1324)-COUNTIF($V$108:$V1324,"")),0),"")="","",IF(AND(E1324="",F1324=""),INDEX(Mal!I$9:I$431,(COUNT($H$108:$H1324)-COUNTIF($V$108:$V1324,"")),0),""))</f>
        <v>#N/A</v>
      </c>
      <c r="X1324" s="39" t="e">
        <f>IF($E1324="",IF(INDEX(Mal!J$9:J$431,COUNTIF($E$108:$F1323,"")-COUNT($H$108:$H1323)+1,0)=X1323,"",INDEX(Mal!J$9:J$431,COUNTIF($E$108:$F1323,"")-COUNT($H$108:$H1323)+1,0)),"")</f>
        <v>#N/A</v>
      </c>
      <c r="Y1324" s="39" t="e">
        <f>IF(AND(Y1323="",$H1324=$H1323),"",IF(VLOOKUP($H1324,Mal!$A$9:$T$431,20,0)='Sales Orders'!Y1323,"",VLOOKUP($H1324,Mal!$A$9:$T$431,20,0)))</f>
        <v>#N/A</v>
      </c>
      <c r="Z1324" s="39" t="e">
        <f t="shared" si="73"/>
        <v>#N/A</v>
      </c>
    </row>
    <row r="1325" spans="1:26">
      <c r="A1325" t="str">
        <f>IFERROR(IF(VLOOKUP(H1325,Mal!$A$9:$A$431,1,0),"","END"),"END")</f>
        <v>END</v>
      </c>
      <c r="B1325" s="39" t="e">
        <f>IF($E1325="",IF(INDEX(Mal!$D$9:$D$431,COUNTIF($E$108:$F1324,"")-COUNT($H$108:$H1324)+1,0)=B1324,"",INDEX(Mal!$D$9:$D$431,COUNTIF($E$108:$F1324,"")-COUNT($H$108:$H1324)+1,0)),"")</f>
        <v>#N/A</v>
      </c>
      <c r="C1325" s="39" t="e">
        <f t="shared" si="74"/>
        <v>#N/A</v>
      </c>
      <c r="D1325" s="39" t="e">
        <f>IF($E1325="",IF(INDEX(Mal!$F$9:$F$431,COUNTIF($E$108:$F1324,"")-COUNT($H$108:$H1324)+1,0)=D1324,"",INDEX(Mal!$F$9:$F$431,COUNTIF($E$108:$F1324,"")-COUNT($H$108:$H1324)+1,0)),"")</f>
        <v>#N/A</v>
      </c>
      <c r="E1325" s="39" t="e">
        <f>IF(AND(E1324="",$H1325=$H1324),"",IF(VLOOKUP(H1325,Mal!$A$9:$B$431,2,0)='Sales Orders'!E1324,"",VLOOKUP($H1325,Mal!$A$9:$B$431,2,0)))</f>
        <v>#N/A</v>
      </c>
      <c r="F1325" s="39" t="e">
        <f>IF($E1325="",IF(INDEX(Mal!$C$9:$C$431,COUNTIF($E$108:$F1324,"")-COUNT($H$108:$H1324)+1,0)=F1324,"",INDEX(Mal!$C$9:$C$431,COUNTIF($E$108:$F1324,"")-COUNT($H$108:$H1324)+1,0)),"")</f>
        <v>#N/A</v>
      </c>
      <c r="G1325" s="39" t="e">
        <f t="shared" si="75"/>
        <v>#N/A</v>
      </c>
      <c r="H1325" s="39">
        <f>IF(COUNTIF(Mal!$A$9:$A$431,'Sales Orders'!H1324)+COUNTIFS(Mal!$A$9:$A$431,H1324,Mal!$B$9:$B$431,"&lt;&gt;")+COUNTIFS(Mal!$A$9:$A$431,H1324,Mal!$C$9:$C$431,"&lt;&gt;")=COUNTIF('Sales Orders'!$H$108:H1324,'Sales Orders'!H1324),'Sales Orders'!H1324+1,'Sales Orders'!H1324)</f>
        <v>2</v>
      </c>
      <c r="I1325" s="39" t="e">
        <f>IF(E1325="","",IF(Mal!$C$5="","",Mal!$C$5))</f>
        <v>#N/A</v>
      </c>
      <c r="J1325" s="39" t="e">
        <f>IF(AND(J1324="",$H1325=$H1324),"",IF(VLOOKUP($H1325,Mal!$A$9:$H$431,7,0)='Sales Orders'!J1324,"",VLOOKUP($H1325,Mal!$A$9:$H$431,7,0)))</f>
        <v>#N/A</v>
      </c>
      <c r="K1325" s="39" t="e">
        <f>IF(AND(K1324="",$H1325=$H1324),"",IF(VLOOKUP($H1325,Mal!$A$9:$H$431,8,0)='Sales Orders'!K1324,"",VLOOKUP($H1325,Mal!$A$9:$H$431,8,0)))</f>
        <v>#N/A</v>
      </c>
      <c r="L1325" s="39" t="e">
        <f>IF(E1325="","",IF(Mal!$C$6="","",Mal!$C$6))</f>
        <v>#N/A</v>
      </c>
      <c r="M1325" s="39" t="e">
        <f>IF($E1325="",IF(INDEX(Mal!K$9:K$431,COUNTIF($E$108:$F1324,"")-COUNT($H$108:$H1324)+1,0)=M1324,"",INDEX(Mal!K$9:K$431,COUNTIF($E$108:$F1324,"")-COUNT($H$108:$H1324)+1,0)),"")</f>
        <v>#N/A</v>
      </c>
      <c r="N1325" s="39" t="e">
        <f>IF($E1325="",IF(INDEX(Mal!L$9:L$431,COUNTIF($E$108:$F1324,"")-COUNT($H$108:$H1324)+1,0)=N1324,"",INDEX(Mal!L$9:L$431,COUNTIF($E$108:$F1324,"")-COUNT($H$108:$H1324)+1,0)),"")</f>
        <v>#N/A</v>
      </c>
      <c r="O1325" s="39" t="e">
        <f>IF($E1325="",IF(INDEX(Mal!M$9:M$431,COUNTIF($E$108:$F1324,"")-COUNT($H$108:$H1324)+1,0)=O1324,"",INDEX(Mal!M$9:M$431,COUNTIF($E$108:$F1324,"")-COUNT($H$108:$H1324)+1,0)),"")</f>
        <v>#N/A</v>
      </c>
      <c r="P1325" s="39" t="e">
        <f>IF($E1325="",IF(INDEX(Mal!N$9:N$431,COUNTIF($E$108:$F1324,"")-COUNT($H$108:$H1324)+1,0)=P1324,"",INDEX(Mal!N$9:N$431,COUNTIF($E$108:$F1324,"")-COUNT($H$108:$H1324)+1,0)),"")</f>
        <v>#N/A</v>
      </c>
      <c r="Q1325" s="39" t="e">
        <f>IF($E1325="",IF(INDEX(Mal!O$9:O$431,COUNTIF($E$108:$F1324,"")-COUNT($H$108:$H1324)+1,0)=Q1324,"",INDEX(Mal!O$9:O$431,COUNTIF($E$108:$F1324,"")-COUNT($H$108:$H1324)+1,0)),"")</f>
        <v>#N/A</v>
      </c>
      <c r="R1325" s="39" t="e">
        <f>IF($E1325="",IF(INDEX(Mal!P$9:P$431,COUNTIF($E$108:$F1324,"")-COUNT($H$108:$H1324)+1,0)=R1324,"",INDEX(Mal!P$9:P$431,COUNTIF($E$108:$F1324,"")-COUNT($H$108:$H1324)+1,0)),"")</f>
        <v>#N/A</v>
      </c>
      <c r="S1325" s="39" t="e">
        <f>IF($E1325="",IF(INDEX(Mal!Q$9:Q$431,COUNTIF($E$108:$F1324,"")-COUNT($H$108:$H1324)+1,0)=S1324,"",INDEX(Mal!Q$9:Q$431,COUNTIF($E$108:$F1324,"")-COUNT($H$108:$H1324)+1,0)),"")</f>
        <v>#N/A</v>
      </c>
      <c r="T1325" s="39" t="e">
        <f>IF($E1325="",IF(INDEX(Mal!R$9:R$431,COUNTIF($E$108:$F1324,"")-COUNT($H$108:$H1324)+1,0)=T1324,"",INDEX(Mal!R$9:R$431,COUNTIF($E$108:$F1324,"")-COUNT($H$108:$H1324)+1,0)),"")</f>
        <v>#N/A</v>
      </c>
      <c r="U1325" s="39" t="e">
        <f>IF($E1325="",IF(INDEX(Mal!S$9:S$431,COUNTIF($E$108:$F1324,"")-COUNT($H$108:$H1324)+1,0)=U1324,"",INDEX(Mal!S$9:S$431,COUNTIF($E$108:$F1324,"")-COUNT($H$108:$H1324)+1,0)),"")</f>
        <v>#N/A</v>
      </c>
      <c r="V1325" s="39" t="e">
        <f t="shared" ref="V1325:V1388" si="76">IF(E1325="",IF(F1325="",IF(F1324="",V1324+1,1),""),"")</f>
        <v>#N/A</v>
      </c>
      <c r="W1325" s="39" t="e">
        <f>IF(IF(AND(E1325="",F1325=""),INDEX(Mal!I$9:I$431,(COUNT($H$108:$H1325)-COUNTIF($V$108:$V1325,"")),0),"")="","",IF(AND(E1325="",F1325=""),INDEX(Mal!I$9:I$431,(COUNT($H$108:$H1325)-COUNTIF($V$108:$V1325,"")),0),""))</f>
        <v>#N/A</v>
      </c>
      <c r="X1325" s="39" t="e">
        <f>IF($E1325="",IF(INDEX(Mal!J$9:J$431,COUNTIF($E$108:$F1324,"")-COUNT($H$108:$H1324)+1,0)=X1324,"",INDEX(Mal!J$9:J$431,COUNTIF($E$108:$F1324,"")-COUNT($H$108:$H1324)+1,0)),"")</f>
        <v>#N/A</v>
      </c>
      <c r="Y1325" s="39" t="e">
        <f>IF(AND(Y1324="",$H1325=$H1324),"",IF(VLOOKUP($H1325,Mal!$A$9:$T$431,20,0)='Sales Orders'!Y1324,"",VLOOKUP($H1325,Mal!$A$9:$T$431,20,0)))</f>
        <v>#N/A</v>
      </c>
      <c r="Z1325" s="39" t="e">
        <f t="shared" ref="Z1325:Z1388" si="77">IF(F1325="","",IF(D1325="",0,1))</f>
        <v>#N/A</v>
      </c>
    </row>
    <row r="1326" spans="1:26">
      <c r="A1326" t="str">
        <f>IFERROR(IF(VLOOKUP(H1326,Mal!$A$9:$A$431,1,0),"","END"),"END")</f>
        <v>END</v>
      </c>
      <c r="B1326" s="39" t="e">
        <f>IF($E1326="",IF(INDEX(Mal!$D$9:$D$431,COUNTIF($E$108:$F1325,"")-COUNT($H$108:$H1325)+1,0)=B1325,"",INDEX(Mal!$D$9:$D$431,COUNTIF($E$108:$F1325,"")-COUNT($H$108:$H1325)+1,0)),"")</f>
        <v>#N/A</v>
      </c>
      <c r="C1326" s="39" t="e">
        <f t="shared" ref="C1326:C1389" si="78">D1326</f>
        <v>#N/A</v>
      </c>
      <c r="D1326" s="39" t="e">
        <f>IF($E1326="",IF(INDEX(Mal!$F$9:$F$431,COUNTIF($E$108:$F1325,"")-COUNT($H$108:$H1325)+1,0)=D1325,"",INDEX(Mal!$F$9:$F$431,COUNTIF($E$108:$F1325,"")-COUNT($H$108:$H1325)+1,0)),"")</f>
        <v>#N/A</v>
      </c>
      <c r="E1326" s="39" t="e">
        <f>IF(AND(E1325="",$H1326=$H1325),"",IF(VLOOKUP(H1326,Mal!$A$9:$B$431,2,0)='Sales Orders'!E1325,"",VLOOKUP($H1326,Mal!$A$9:$B$431,2,0)))</f>
        <v>#N/A</v>
      </c>
      <c r="F1326" s="39" t="e">
        <f>IF($E1326="",IF(INDEX(Mal!$C$9:$C$431,COUNTIF($E$108:$F1325,"")-COUNT($H$108:$H1325)+1,0)=F1325,"",INDEX(Mal!$C$9:$C$431,COUNTIF($E$108:$F1325,"")-COUNT($H$108:$H1325)+1,0)),"")</f>
        <v>#N/A</v>
      </c>
      <c r="G1326" s="39" t="e">
        <f t="shared" ref="G1326:G1389" si="79">IF(H1326=H1325,IF(F1326="",G1325,G1325+1),0)</f>
        <v>#N/A</v>
      </c>
      <c r="H1326" s="39">
        <f>IF(COUNTIF(Mal!$A$9:$A$431,'Sales Orders'!H1325)+COUNTIFS(Mal!$A$9:$A$431,H1325,Mal!$B$9:$B$431,"&lt;&gt;")+COUNTIFS(Mal!$A$9:$A$431,H1325,Mal!$C$9:$C$431,"&lt;&gt;")=COUNTIF('Sales Orders'!$H$108:H1325,'Sales Orders'!H1325),'Sales Orders'!H1325+1,'Sales Orders'!H1325)</f>
        <v>2</v>
      </c>
      <c r="I1326" s="39" t="e">
        <f>IF(E1326="","",IF(Mal!$C$5="","",Mal!$C$5))</f>
        <v>#N/A</v>
      </c>
      <c r="J1326" s="39" t="e">
        <f>IF(AND(J1325="",$H1326=$H1325),"",IF(VLOOKUP($H1326,Mal!$A$9:$H$431,7,0)='Sales Orders'!J1325,"",VLOOKUP($H1326,Mal!$A$9:$H$431,7,0)))</f>
        <v>#N/A</v>
      </c>
      <c r="K1326" s="39" t="e">
        <f>IF(AND(K1325="",$H1326=$H1325),"",IF(VLOOKUP($H1326,Mal!$A$9:$H$431,8,0)='Sales Orders'!K1325,"",VLOOKUP($H1326,Mal!$A$9:$H$431,8,0)))</f>
        <v>#N/A</v>
      </c>
      <c r="L1326" s="39" t="e">
        <f>IF(E1326="","",IF(Mal!$C$6="","",Mal!$C$6))</f>
        <v>#N/A</v>
      </c>
      <c r="M1326" s="39" t="e">
        <f>IF($E1326="",IF(INDEX(Mal!K$9:K$431,COUNTIF($E$108:$F1325,"")-COUNT($H$108:$H1325)+1,0)=M1325,"",INDEX(Mal!K$9:K$431,COUNTIF($E$108:$F1325,"")-COUNT($H$108:$H1325)+1,0)),"")</f>
        <v>#N/A</v>
      </c>
      <c r="N1326" s="39" t="e">
        <f>IF($E1326="",IF(INDEX(Mal!L$9:L$431,COUNTIF($E$108:$F1325,"")-COUNT($H$108:$H1325)+1,0)=N1325,"",INDEX(Mal!L$9:L$431,COUNTIF($E$108:$F1325,"")-COUNT($H$108:$H1325)+1,0)),"")</f>
        <v>#N/A</v>
      </c>
      <c r="O1326" s="39" t="e">
        <f>IF($E1326="",IF(INDEX(Mal!M$9:M$431,COUNTIF($E$108:$F1325,"")-COUNT($H$108:$H1325)+1,0)=O1325,"",INDEX(Mal!M$9:M$431,COUNTIF($E$108:$F1325,"")-COUNT($H$108:$H1325)+1,0)),"")</f>
        <v>#N/A</v>
      </c>
      <c r="P1326" s="39" t="e">
        <f>IF($E1326="",IF(INDEX(Mal!N$9:N$431,COUNTIF($E$108:$F1325,"")-COUNT($H$108:$H1325)+1,0)=P1325,"",INDEX(Mal!N$9:N$431,COUNTIF($E$108:$F1325,"")-COUNT($H$108:$H1325)+1,0)),"")</f>
        <v>#N/A</v>
      </c>
      <c r="Q1326" s="39" t="e">
        <f>IF($E1326="",IF(INDEX(Mal!O$9:O$431,COUNTIF($E$108:$F1325,"")-COUNT($H$108:$H1325)+1,0)=Q1325,"",INDEX(Mal!O$9:O$431,COUNTIF($E$108:$F1325,"")-COUNT($H$108:$H1325)+1,0)),"")</f>
        <v>#N/A</v>
      </c>
      <c r="R1326" s="39" t="e">
        <f>IF($E1326="",IF(INDEX(Mal!P$9:P$431,COUNTIF($E$108:$F1325,"")-COUNT($H$108:$H1325)+1,0)=R1325,"",INDEX(Mal!P$9:P$431,COUNTIF($E$108:$F1325,"")-COUNT($H$108:$H1325)+1,0)),"")</f>
        <v>#N/A</v>
      </c>
      <c r="S1326" s="39" t="e">
        <f>IF($E1326="",IF(INDEX(Mal!Q$9:Q$431,COUNTIF($E$108:$F1325,"")-COUNT($H$108:$H1325)+1,0)=S1325,"",INDEX(Mal!Q$9:Q$431,COUNTIF($E$108:$F1325,"")-COUNT($H$108:$H1325)+1,0)),"")</f>
        <v>#N/A</v>
      </c>
      <c r="T1326" s="39" t="e">
        <f>IF($E1326="",IF(INDEX(Mal!R$9:R$431,COUNTIF($E$108:$F1325,"")-COUNT($H$108:$H1325)+1,0)=T1325,"",INDEX(Mal!R$9:R$431,COUNTIF($E$108:$F1325,"")-COUNT($H$108:$H1325)+1,0)),"")</f>
        <v>#N/A</v>
      </c>
      <c r="U1326" s="39" t="e">
        <f>IF($E1326="",IF(INDEX(Mal!S$9:S$431,COUNTIF($E$108:$F1325,"")-COUNT($H$108:$H1325)+1,0)=U1325,"",INDEX(Mal!S$9:S$431,COUNTIF($E$108:$F1325,"")-COUNT($H$108:$H1325)+1,0)),"")</f>
        <v>#N/A</v>
      </c>
      <c r="V1326" s="39" t="e">
        <f t="shared" si="76"/>
        <v>#N/A</v>
      </c>
      <c r="W1326" s="39" t="e">
        <f>IF(IF(AND(E1326="",F1326=""),INDEX(Mal!I$9:I$431,(COUNT($H$108:$H1326)-COUNTIF($V$108:$V1326,"")),0),"")="","",IF(AND(E1326="",F1326=""),INDEX(Mal!I$9:I$431,(COUNT($H$108:$H1326)-COUNTIF($V$108:$V1326,"")),0),""))</f>
        <v>#N/A</v>
      </c>
      <c r="X1326" s="39" t="e">
        <f>IF($E1326="",IF(INDEX(Mal!J$9:J$431,COUNTIF($E$108:$F1325,"")-COUNT($H$108:$H1325)+1,0)=X1325,"",INDEX(Mal!J$9:J$431,COUNTIF($E$108:$F1325,"")-COUNT($H$108:$H1325)+1,0)),"")</f>
        <v>#N/A</v>
      </c>
      <c r="Y1326" s="39" t="e">
        <f>IF(AND(Y1325="",$H1326=$H1325),"",IF(VLOOKUP($H1326,Mal!$A$9:$T$431,20,0)='Sales Orders'!Y1325,"",VLOOKUP($H1326,Mal!$A$9:$T$431,20,0)))</f>
        <v>#N/A</v>
      </c>
      <c r="Z1326" s="39" t="e">
        <f t="shared" si="77"/>
        <v>#N/A</v>
      </c>
    </row>
    <row r="1327" spans="1:26">
      <c r="A1327" t="str">
        <f>IFERROR(IF(VLOOKUP(H1327,Mal!$A$9:$A$431,1,0),"","END"),"END")</f>
        <v>END</v>
      </c>
      <c r="B1327" s="39" t="e">
        <f>IF($E1327="",IF(INDEX(Mal!$D$9:$D$431,COUNTIF($E$108:$F1326,"")-COUNT($H$108:$H1326)+1,0)=B1326,"",INDEX(Mal!$D$9:$D$431,COUNTIF($E$108:$F1326,"")-COUNT($H$108:$H1326)+1,0)),"")</f>
        <v>#N/A</v>
      </c>
      <c r="C1327" s="39" t="e">
        <f t="shared" si="78"/>
        <v>#N/A</v>
      </c>
      <c r="D1327" s="39" t="e">
        <f>IF($E1327="",IF(INDEX(Mal!$F$9:$F$431,COUNTIF($E$108:$F1326,"")-COUNT($H$108:$H1326)+1,0)=D1326,"",INDEX(Mal!$F$9:$F$431,COUNTIF($E$108:$F1326,"")-COUNT($H$108:$H1326)+1,0)),"")</f>
        <v>#N/A</v>
      </c>
      <c r="E1327" s="39" t="e">
        <f>IF(AND(E1326="",$H1327=$H1326),"",IF(VLOOKUP(H1327,Mal!$A$9:$B$431,2,0)='Sales Orders'!E1326,"",VLOOKUP($H1327,Mal!$A$9:$B$431,2,0)))</f>
        <v>#N/A</v>
      </c>
      <c r="F1327" s="39" t="e">
        <f>IF($E1327="",IF(INDEX(Mal!$C$9:$C$431,COUNTIF($E$108:$F1326,"")-COUNT($H$108:$H1326)+1,0)=F1326,"",INDEX(Mal!$C$9:$C$431,COUNTIF($E$108:$F1326,"")-COUNT($H$108:$H1326)+1,0)),"")</f>
        <v>#N/A</v>
      </c>
      <c r="G1327" s="39" t="e">
        <f t="shared" si="79"/>
        <v>#N/A</v>
      </c>
      <c r="H1327" s="39">
        <f>IF(COUNTIF(Mal!$A$9:$A$431,'Sales Orders'!H1326)+COUNTIFS(Mal!$A$9:$A$431,H1326,Mal!$B$9:$B$431,"&lt;&gt;")+COUNTIFS(Mal!$A$9:$A$431,H1326,Mal!$C$9:$C$431,"&lt;&gt;")=COUNTIF('Sales Orders'!$H$108:H1326,'Sales Orders'!H1326),'Sales Orders'!H1326+1,'Sales Orders'!H1326)</f>
        <v>2</v>
      </c>
      <c r="I1327" s="39" t="e">
        <f>IF(E1327="","",IF(Mal!$C$5="","",Mal!$C$5))</f>
        <v>#N/A</v>
      </c>
      <c r="J1327" s="39" t="e">
        <f>IF(AND(J1326="",$H1327=$H1326),"",IF(VLOOKUP($H1327,Mal!$A$9:$H$431,7,0)='Sales Orders'!J1326,"",VLOOKUP($H1327,Mal!$A$9:$H$431,7,0)))</f>
        <v>#N/A</v>
      </c>
      <c r="K1327" s="39" t="e">
        <f>IF(AND(K1326="",$H1327=$H1326),"",IF(VLOOKUP($H1327,Mal!$A$9:$H$431,8,0)='Sales Orders'!K1326,"",VLOOKUP($H1327,Mal!$A$9:$H$431,8,0)))</f>
        <v>#N/A</v>
      </c>
      <c r="L1327" s="39" t="e">
        <f>IF(E1327="","",IF(Mal!$C$6="","",Mal!$C$6))</f>
        <v>#N/A</v>
      </c>
      <c r="M1327" s="39" t="e">
        <f>IF($E1327="",IF(INDEX(Mal!K$9:K$431,COUNTIF($E$108:$F1326,"")-COUNT($H$108:$H1326)+1,0)=M1326,"",INDEX(Mal!K$9:K$431,COUNTIF($E$108:$F1326,"")-COUNT($H$108:$H1326)+1,0)),"")</f>
        <v>#N/A</v>
      </c>
      <c r="N1327" s="39" t="e">
        <f>IF($E1327="",IF(INDEX(Mal!L$9:L$431,COUNTIF($E$108:$F1326,"")-COUNT($H$108:$H1326)+1,0)=N1326,"",INDEX(Mal!L$9:L$431,COUNTIF($E$108:$F1326,"")-COUNT($H$108:$H1326)+1,0)),"")</f>
        <v>#N/A</v>
      </c>
      <c r="O1327" s="39" t="e">
        <f>IF($E1327="",IF(INDEX(Mal!M$9:M$431,COUNTIF($E$108:$F1326,"")-COUNT($H$108:$H1326)+1,0)=O1326,"",INDEX(Mal!M$9:M$431,COUNTIF($E$108:$F1326,"")-COUNT($H$108:$H1326)+1,0)),"")</f>
        <v>#N/A</v>
      </c>
      <c r="P1327" s="39" t="e">
        <f>IF($E1327="",IF(INDEX(Mal!N$9:N$431,COUNTIF($E$108:$F1326,"")-COUNT($H$108:$H1326)+1,0)=P1326,"",INDEX(Mal!N$9:N$431,COUNTIF($E$108:$F1326,"")-COUNT($H$108:$H1326)+1,0)),"")</f>
        <v>#N/A</v>
      </c>
      <c r="Q1327" s="39" t="e">
        <f>IF($E1327="",IF(INDEX(Mal!O$9:O$431,COUNTIF($E$108:$F1326,"")-COUNT($H$108:$H1326)+1,0)=Q1326,"",INDEX(Mal!O$9:O$431,COUNTIF($E$108:$F1326,"")-COUNT($H$108:$H1326)+1,0)),"")</f>
        <v>#N/A</v>
      </c>
      <c r="R1327" s="39" t="e">
        <f>IF($E1327="",IF(INDEX(Mal!P$9:P$431,COUNTIF($E$108:$F1326,"")-COUNT($H$108:$H1326)+1,0)=R1326,"",INDEX(Mal!P$9:P$431,COUNTIF($E$108:$F1326,"")-COUNT($H$108:$H1326)+1,0)),"")</f>
        <v>#N/A</v>
      </c>
      <c r="S1327" s="39" t="e">
        <f>IF($E1327="",IF(INDEX(Mal!Q$9:Q$431,COUNTIF($E$108:$F1326,"")-COUNT($H$108:$H1326)+1,0)=S1326,"",INDEX(Mal!Q$9:Q$431,COUNTIF($E$108:$F1326,"")-COUNT($H$108:$H1326)+1,0)),"")</f>
        <v>#N/A</v>
      </c>
      <c r="T1327" s="39" t="e">
        <f>IF($E1327="",IF(INDEX(Mal!R$9:R$431,COUNTIF($E$108:$F1326,"")-COUNT($H$108:$H1326)+1,0)=T1326,"",INDEX(Mal!R$9:R$431,COUNTIF($E$108:$F1326,"")-COUNT($H$108:$H1326)+1,0)),"")</f>
        <v>#N/A</v>
      </c>
      <c r="U1327" s="39" t="e">
        <f>IF($E1327="",IF(INDEX(Mal!S$9:S$431,COUNTIF($E$108:$F1326,"")-COUNT($H$108:$H1326)+1,0)=U1326,"",INDEX(Mal!S$9:S$431,COUNTIF($E$108:$F1326,"")-COUNT($H$108:$H1326)+1,0)),"")</f>
        <v>#N/A</v>
      </c>
      <c r="V1327" s="39" t="e">
        <f t="shared" si="76"/>
        <v>#N/A</v>
      </c>
      <c r="W1327" s="39" t="e">
        <f>IF(IF(AND(E1327="",F1327=""),INDEX(Mal!I$9:I$431,(COUNT($H$108:$H1327)-COUNTIF($V$108:$V1327,"")),0),"")="","",IF(AND(E1327="",F1327=""),INDEX(Mal!I$9:I$431,(COUNT($H$108:$H1327)-COUNTIF($V$108:$V1327,"")),0),""))</f>
        <v>#N/A</v>
      </c>
      <c r="X1327" s="39" t="e">
        <f>IF($E1327="",IF(INDEX(Mal!J$9:J$431,COUNTIF($E$108:$F1326,"")-COUNT($H$108:$H1326)+1,0)=X1326,"",INDEX(Mal!J$9:J$431,COUNTIF($E$108:$F1326,"")-COUNT($H$108:$H1326)+1,0)),"")</f>
        <v>#N/A</v>
      </c>
      <c r="Y1327" s="39" t="e">
        <f>IF(AND(Y1326="",$H1327=$H1326),"",IF(VLOOKUP($H1327,Mal!$A$9:$T$431,20,0)='Sales Orders'!Y1326,"",VLOOKUP($H1327,Mal!$A$9:$T$431,20,0)))</f>
        <v>#N/A</v>
      </c>
      <c r="Z1327" s="39" t="e">
        <f t="shared" si="77"/>
        <v>#N/A</v>
      </c>
    </row>
    <row r="1328" spans="1:26">
      <c r="A1328" t="str">
        <f>IFERROR(IF(VLOOKUP(H1328,Mal!$A$9:$A$431,1,0),"","END"),"END")</f>
        <v>END</v>
      </c>
      <c r="B1328" s="39" t="e">
        <f>IF($E1328="",IF(INDEX(Mal!$D$9:$D$431,COUNTIF($E$108:$F1327,"")-COUNT($H$108:$H1327)+1,0)=B1327,"",INDEX(Mal!$D$9:$D$431,COUNTIF($E$108:$F1327,"")-COUNT($H$108:$H1327)+1,0)),"")</f>
        <v>#N/A</v>
      </c>
      <c r="C1328" s="39" t="e">
        <f t="shared" si="78"/>
        <v>#N/A</v>
      </c>
      <c r="D1328" s="39" t="e">
        <f>IF($E1328="",IF(INDEX(Mal!$F$9:$F$431,COUNTIF($E$108:$F1327,"")-COUNT($H$108:$H1327)+1,0)=D1327,"",INDEX(Mal!$F$9:$F$431,COUNTIF($E$108:$F1327,"")-COUNT($H$108:$H1327)+1,0)),"")</f>
        <v>#N/A</v>
      </c>
      <c r="E1328" s="39" t="e">
        <f>IF(AND(E1327="",$H1328=$H1327),"",IF(VLOOKUP(H1328,Mal!$A$9:$B$431,2,0)='Sales Orders'!E1327,"",VLOOKUP($H1328,Mal!$A$9:$B$431,2,0)))</f>
        <v>#N/A</v>
      </c>
      <c r="F1328" s="39" t="e">
        <f>IF($E1328="",IF(INDEX(Mal!$C$9:$C$431,COUNTIF($E$108:$F1327,"")-COUNT($H$108:$H1327)+1,0)=F1327,"",INDEX(Mal!$C$9:$C$431,COUNTIF($E$108:$F1327,"")-COUNT($H$108:$H1327)+1,0)),"")</f>
        <v>#N/A</v>
      </c>
      <c r="G1328" s="39" t="e">
        <f t="shared" si="79"/>
        <v>#N/A</v>
      </c>
      <c r="H1328" s="39">
        <f>IF(COUNTIF(Mal!$A$9:$A$431,'Sales Orders'!H1327)+COUNTIFS(Mal!$A$9:$A$431,H1327,Mal!$B$9:$B$431,"&lt;&gt;")+COUNTIFS(Mal!$A$9:$A$431,H1327,Mal!$C$9:$C$431,"&lt;&gt;")=COUNTIF('Sales Orders'!$H$108:H1327,'Sales Orders'!H1327),'Sales Orders'!H1327+1,'Sales Orders'!H1327)</f>
        <v>2</v>
      </c>
      <c r="I1328" s="39" t="e">
        <f>IF(E1328="","",IF(Mal!$C$5="","",Mal!$C$5))</f>
        <v>#N/A</v>
      </c>
      <c r="J1328" s="39" t="e">
        <f>IF(AND(J1327="",$H1328=$H1327),"",IF(VLOOKUP($H1328,Mal!$A$9:$H$431,7,0)='Sales Orders'!J1327,"",VLOOKUP($H1328,Mal!$A$9:$H$431,7,0)))</f>
        <v>#N/A</v>
      </c>
      <c r="K1328" s="39" t="e">
        <f>IF(AND(K1327="",$H1328=$H1327),"",IF(VLOOKUP($H1328,Mal!$A$9:$H$431,8,0)='Sales Orders'!K1327,"",VLOOKUP($H1328,Mal!$A$9:$H$431,8,0)))</f>
        <v>#N/A</v>
      </c>
      <c r="L1328" s="39" t="e">
        <f>IF(E1328="","",IF(Mal!$C$6="","",Mal!$C$6))</f>
        <v>#N/A</v>
      </c>
      <c r="M1328" s="39" t="e">
        <f>IF($E1328="",IF(INDEX(Mal!K$9:K$431,COUNTIF($E$108:$F1327,"")-COUNT($H$108:$H1327)+1,0)=M1327,"",INDEX(Mal!K$9:K$431,COUNTIF($E$108:$F1327,"")-COUNT($H$108:$H1327)+1,0)),"")</f>
        <v>#N/A</v>
      </c>
      <c r="N1328" s="39" t="e">
        <f>IF($E1328="",IF(INDEX(Mal!L$9:L$431,COUNTIF($E$108:$F1327,"")-COUNT($H$108:$H1327)+1,0)=N1327,"",INDEX(Mal!L$9:L$431,COUNTIF($E$108:$F1327,"")-COUNT($H$108:$H1327)+1,0)),"")</f>
        <v>#N/A</v>
      </c>
      <c r="O1328" s="39" t="e">
        <f>IF($E1328="",IF(INDEX(Mal!M$9:M$431,COUNTIF($E$108:$F1327,"")-COUNT($H$108:$H1327)+1,0)=O1327,"",INDEX(Mal!M$9:M$431,COUNTIF($E$108:$F1327,"")-COUNT($H$108:$H1327)+1,0)),"")</f>
        <v>#N/A</v>
      </c>
      <c r="P1328" s="39" t="e">
        <f>IF($E1328="",IF(INDEX(Mal!N$9:N$431,COUNTIF($E$108:$F1327,"")-COUNT($H$108:$H1327)+1,0)=P1327,"",INDEX(Mal!N$9:N$431,COUNTIF($E$108:$F1327,"")-COUNT($H$108:$H1327)+1,0)),"")</f>
        <v>#N/A</v>
      </c>
      <c r="Q1328" s="39" t="e">
        <f>IF($E1328="",IF(INDEX(Mal!O$9:O$431,COUNTIF($E$108:$F1327,"")-COUNT($H$108:$H1327)+1,0)=Q1327,"",INDEX(Mal!O$9:O$431,COUNTIF($E$108:$F1327,"")-COUNT($H$108:$H1327)+1,0)),"")</f>
        <v>#N/A</v>
      </c>
      <c r="R1328" s="39" t="e">
        <f>IF($E1328="",IF(INDEX(Mal!P$9:P$431,COUNTIF($E$108:$F1327,"")-COUNT($H$108:$H1327)+1,0)=R1327,"",INDEX(Mal!P$9:P$431,COUNTIF($E$108:$F1327,"")-COUNT($H$108:$H1327)+1,0)),"")</f>
        <v>#N/A</v>
      </c>
      <c r="S1328" s="39" t="e">
        <f>IF($E1328="",IF(INDEX(Mal!Q$9:Q$431,COUNTIF($E$108:$F1327,"")-COUNT($H$108:$H1327)+1,0)=S1327,"",INDEX(Mal!Q$9:Q$431,COUNTIF($E$108:$F1327,"")-COUNT($H$108:$H1327)+1,0)),"")</f>
        <v>#N/A</v>
      </c>
      <c r="T1328" s="39" t="e">
        <f>IF($E1328="",IF(INDEX(Mal!R$9:R$431,COUNTIF($E$108:$F1327,"")-COUNT($H$108:$H1327)+1,0)=T1327,"",INDEX(Mal!R$9:R$431,COUNTIF($E$108:$F1327,"")-COUNT($H$108:$H1327)+1,0)),"")</f>
        <v>#N/A</v>
      </c>
      <c r="U1328" s="39" t="e">
        <f>IF($E1328="",IF(INDEX(Mal!S$9:S$431,COUNTIF($E$108:$F1327,"")-COUNT($H$108:$H1327)+1,0)=U1327,"",INDEX(Mal!S$9:S$431,COUNTIF($E$108:$F1327,"")-COUNT($H$108:$H1327)+1,0)),"")</f>
        <v>#N/A</v>
      </c>
      <c r="V1328" s="39" t="e">
        <f t="shared" si="76"/>
        <v>#N/A</v>
      </c>
      <c r="W1328" s="39" t="e">
        <f>IF(IF(AND(E1328="",F1328=""),INDEX(Mal!I$9:I$431,(COUNT($H$108:$H1328)-COUNTIF($V$108:$V1328,"")),0),"")="","",IF(AND(E1328="",F1328=""),INDEX(Mal!I$9:I$431,(COUNT($H$108:$H1328)-COUNTIF($V$108:$V1328,"")),0),""))</f>
        <v>#N/A</v>
      </c>
      <c r="X1328" s="39" t="e">
        <f>IF($E1328="",IF(INDEX(Mal!J$9:J$431,COUNTIF($E$108:$F1327,"")-COUNT($H$108:$H1327)+1,0)=X1327,"",INDEX(Mal!J$9:J$431,COUNTIF($E$108:$F1327,"")-COUNT($H$108:$H1327)+1,0)),"")</f>
        <v>#N/A</v>
      </c>
      <c r="Y1328" s="39" t="e">
        <f>IF(AND(Y1327="",$H1328=$H1327),"",IF(VLOOKUP($H1328,Mal!$A$9:$T$431,20,0)='Sales Orders'!Y1327,"",VLOOKUP($H1328,Mal!$A$9:$T$431,20,0)))</f>
        <v>#N/A</v>
      </c>
      <c r="Z1328" s="39" t="e">
        <f t="shared" si="77"/>
        <v>#N/A</v>
      </c>
    </row>
    <row r="1329" spans="1:26">
      <c r="A1329" t="str">
        <f>IFERROR(IF(VLOOKUP(H1329,Mal!$A$9:$A$431,1,0),"","END"),"END")</f>
        <v>END</v>
      </c>
      <c r="B1329" s="39" t="e">
        <f>IF($E1329="",IF(INDEX(Mal!$D$9:$D$431,COUNTIF($E$108:$F1328,"")-COUNT($H$108:$H1328)+1,0)=B1328,"",INDEX(Mal!$D$9:$D$431,COUNTIF($E$108:$F1328,"")-COUNT($H$108:$H1328)+1,0)),"")</f>
        <v>#N/A</v>
      </c>
      <c r="C1329" s="39" t="e">
        <f t="shared" si="78"/>
        <v>#N/A</v>
      </c>
      <c r="D1329" s="39" t="e">
        <f>IF($E1329="",IF(INDEX(Mal!$F$9:$F$431,COUNTIF($E$108:$F1328,"")-COUNT($H$108:$H1328)+1,0)=D1328,"",INDEX(Mal!$F$9:$F$431,COUNTIF($E$108:$F1328,"")-COUNT($H$108:$H1328)+1,0)),"")</f>
        <v>#N/A</v>
      </c>
      <c r="E1329" s="39" t="e">
        <f>IF(AND(E1328="",$H1329=$H1328),"",IF(VLOOKUP(H1329,Mal!$A$9:$B$431,2,0)='Sales Orders'!E1328,"",VLOOKUP($H1329,Mal!$A$9:$B$431,2,0)))</f>
        <v>#N/A</v>
      </c>
      <c r="F1329" s="39" t="e">
        <f>IF($E1329="",IF(INDEX(Mal!$C$9:$C$431,COUNTIF($E$108:$F1328,"")-COUNT($H$108:$H1328)+1,0)=F1328,"",INDEX(Mal!$C$9:$C$431,COUNTIF($E$108:$F1328,"")-COUNT($H$108:$H1328)+1,0)),"")</f>
        <v>#N/A</v>
      </c>
      <c r="G1329" s="39" t="e">
        <f t="shared" si="79"/>
        <v>#N/A</v>
      </c>
      <c r="H1329" s="39">
        <f>IF(COUNTIF(Mal!$A$9:$A$431,'Sales Orders'!H1328)+COUNTIFS(Mal!$A$9:$A$431,H1328,Mal!$B$9:$B$431,"&lt;&gt;")+COUNTIFS(Mal!$A$9:$A$431,H1328,Mal!$C$9:$C$431,"&lt;&gt;")=COUNTIF('Sales Orders'!$H$108:H1328,'Sales Orders'!H1328),'Sales Orders'!H1328+1,'Sales Orders'!H1328)</f>
        <v>2</v>
      </c>
      <c r="I1329" s="39" t="e">
        <f>IF(E1329="","",IF(Mal!$C$5="","",Mal!$C$5))</f>
        <v>#N/A</v>
      </c>
      <c r="J1329" s="39" t="e">
        <f>IF(AND(J1328="",$H1329=$H1328),"",IF(VLOOKUP($H1329,Mal!$A$9:$H$431,7,0)='Sales Orders'!J1328,"",VLOOKUP($H1329,Mal!$A$9:$H$431,7,0)))</f>
        <v>#N/A</v>
      </c>
      <c r="K1329" s="39" t="e">
        <f>IF(AND(K1328="",$H1329=$H1328),"",IF(VLOOKUP($H1329,Mal!$A$9:$H$431,8,0)='Sales Orders'!K1328,"",VLOOKUP($H1329,Mal!$A$9:$H$431,8,0)))</f>
        <v>#N/A</v>
      </c>
      <c r="L1329" s="39" t="e">
        <f>IF(E1329="","",IF(Mal!$C$6="","",Mal!$C$6))</f>
        <v>#N/A</v>
      </c>
      <c r="M1329" s="39" t="e">
        <f>IF($E1329="",IF(INDEX(Mal!K$9:K$431,COUNTIF($E$108:$F1328,"")-COUNT($H$108:$H1328)+1,0)=M1328,"",INDEX(Mal!K$9:K$431,COUNTIF($E$108:$F1328,"")-COUNT($H$108:$H1328)+1,0)),"")</f>
        <v>#N/A</v>
      </c>
      <c r="N1329" s="39" t="e">
        <f>IF($E1329="",IF(INDEX(Mal!L$9:L$431,COUNTIF($E$108:$F1328,"")-COUNT($H$108:$H1328)+1,0)=N1328,"",INDEX(Mal!L$9:L$431,COUNTIF($E$108:$F1328,"")-COUNT($H$108:$H1328)+1,0)),"")</f>
        <v>#N/A</v>
      </c>
      <c r="O1329" s="39" t="e">
        <f>IF($E1329="",IF(INDEX(Mal!M$9:M$431,COUNTIF($E$108:$F1328,"")-COUNT($H$108:$H1328)+1,0)=O1328,"",INDEX(Mal!M$9:M$431,COUNTIF($E$108:$F1328,"")-COUNT($H$108:$H1328)+1,0)),"")</f>
        <v>#N/A</v>
      </c>
      <c r="P1329" s="39" t="e">
        <f>IF($E1329="",IF(INDEX(Mal!N$9:N$431,COUNTIF($E$108:$F1328,"")-COUNT($H$108:$H1328)+1,0)=P1328,"",INDEX(Mal!N$9:N$431,COUNTIF($E$108:$F1328,"")-COUNT($H$108:$H1328)+1,0)),"")</f>
        <v>#N/A</v>
      </c>
      <c r="Q1329" s="39" t="e">
        <f>IF($E1329="",IF(INDEX(Mal!O$9:O$431,COUNTIF($E$108:$F1328,"")-COUNT($H$108:$H1328)+1,0)=Q1328,"",INDEX(Mal!O$9:O$431,COUNTIF($E$108:$F1328,"")-COUNT($H$108:$H1328)+1,0)),"")</f>
        <v>#N/A</v>
      </c>
      <c r="R1329" s="39" t="e">
        <f>IF($E1329="",IF(INDEX(Mal!P$9:P$431,COUNTIF($E$108:$F1328,"")-COUNT($H$108:$H1328)+1,0)=R1328,"",INDEX(Mal!P$9:P$431,COUNTIF($E$108:$F1328,"")-COUNT($H$108:$H1328)+1,0)),"")</f>
        <v>#N/A</v>
      </c>
      <c r="S1329" s="39" t="e">
        <f>IF($E1329="",IF(INDEX(Mal!Q$9:Q$431,COUNTIF($E$108:$F1328,"")-COUNT($H$108:$H1328)+1,0)=S1328,"",INDEX(Mal!Q$9:Q$431,COUNTIF($E$108:$F1328,"")-COUNT($H$108:$H1328)+1,0)),"")</f>
        <v>#N/A</v>
      </c>
      <c r="T1329" s="39" t="e">
        <f>IF($E1329="",IF(INDEX(Mal!R$9:R$431,COUNTIF($E$108:$F1328,"")-COUNT($H$108:$H1328)+1,0)=T1328,"",INDEX(Mal!R$9:R$431,COUNTIF($E$108:$F1328,"")-COUNT($H$108:$H1328)+1,0)),"")</f>
        <v>#N/A</v>
      </c>
      <c r="U1329" s="39" t="e">
        <f>IF($E1329="",IF(INDEX(Mal!S$9:S$431,COUNTIF($E$108:$F1328,"")-COUNT($H$108:$H1328)+1,0)=U1328,"",INDEX(Mal!S$9:S$431,COUNTIF($E$108:$F1328,"")-COUNT($H$108:$H1328)+1,0)),"")</f>
        <v>#N/A</v>
      </c>
      <c r="V1329" s="39" t="e">
        <f t="shared" si="76"/>
        <v>#N/A</v>
      </c>
      <c r="W1329" s="39" t="e">
        <f>IF(IF(AND(E1329="",F1329=""),INDEX(Mal!I$9:I$431,(COUNT($H$108:$H1329)-COUNTIF($V$108:$V1329,"")),0),"")="","",IF(AND(E1329="",F1329=""),INDEX(Mal!I$9:I$431,(COUNT($H$108:$H1329)-COUNTIF($V$108:$V1329,"")),0),""))</f>
        <v>#N/A</v>
      </c>
      <c r="X1329" s="39" t="e">
        <f>IF($E1329="",IF(INDEX(Mal!J$9:J$431,COUNTIF($E$108:$F1328,"")-COUNT($H$108:$H1328)+1,0)=X1328,"",INDEX(Mal!J$9:J$431,COUNTIF($E$108:$F1328,"")-COUNT($H$108:$H1328)+1,0)),"")</f>
        <v>#N/A</v>
      </c>
      <c r="Y1329" s="39" t="e">
        <f>IF(AND(Y1328="",$H1329=$H1328),"",IF(VLOOKUP($H1329,Mal!$A$9:$T$431,20,0)='Sales Orders'!Y1328,"",VLOOKUP($H1329,Mal!$A$9:$T$431,20,0)))</f>
        <v>#N/A</v>
      </c>
      <c r="Z1329" s="39" t="e">
        <f t="shared" si="77"/>
        <v>#N/A</v>
      </c>
    </row>
    <row r="1330" spans="1:26">
      <c r="A1330" t="str">
        <f>IFERROR(IF(VLOOKUP(H1330,Mal!$A$9:$A$431,1,0),"","END"),"END")</f>
        <v>END</v>
      </c>
      <c r="B1330" s="39" t="e">
        <f>IF($E1330="",IF(INDEX(Mal!$D$9:$D$431,COUNTIF($E$108:$F1329,"")-COUNT($H$108:$H1329)+1,0)=B1329,"",INDEX(Mal!$D$9:$D$431,COUNTIF($E$108:$F1329,"")-COUNT($H$108:$H1329)+1,0)),"")</f>
        <v>#N/A</v>
      </c>
      <c r="C1330" s="39" t="e">
        <f t="shared" si="78"/>
        <v>#N/A</v>
      </c>
      <c r="D1330" s="39" t="e">
        <f>IF($E1330="",IF(INDEX(Mal!$F$9:$F$431,COUNTIF($E$108:$F1329,"")-COUNT($H$108:$H1329)+1,0)=D1329,"",INDEX(Mal!$F$9:$F$431,COUNTIF($E$108:$F1329,"")-COUNT($H$108:$H1329)+1,0)),"")</f>
        <v>#N/A</v>
      </c>
      <c r="E1330" s="39" t="e">
        <f>IF(AND(E1329="",$H1330=$H1329),"",IF(VLOOKUP(H1330,Mal!$A$9:$B$431,2,0)='Sales Orders'!E1329,"",VLOOKUP($H1330,Mal!$A$9:$B$431,2,0)))</f>
        <v>#N/A</v>
      </c>
      <c r="F1330" s="39" t="e">
        <f>IF($E1330="",IF(INDEX(Mal!$C$9:$C$431,COUNTIF($E$108:$F1329,"")-COUNT($H$108:$H1329)+1,0)=F1329,"",INDEX(Mal!$C$9:$C$431,COUNTIF($E$108:$F1329,"")-COUNT($H$108:$H1329)+1,0)),"")</f>
        <v>#N/A</v>
      </c>
      <c r="G1330" s="39" t="e">
        <f t="shared" si="79"/>
        <v>#N/A</v>
      </c>
      <c r="H1330" s="39">
        <f>IF(COUNTIF(Mal!$A$9:$A$431,'Sales Orders'!H1329)+COUNTIFS(Mal!$A$9:$A$431,H1329,Mal!$B$9:$B$431,"&lt;&gt;")+COUNTIFS(Mal!$A$9:$A$431,H1329,Mal!$C$9:$C$431,"&lt;&gt;")=COUNTIF('Sales Orders'!$H$108:H1329,'Sales Orders'!H1329),'Sales Orders'!H1329+1,'Sales Orders'!H1329)</f>
        <v>2</v>
      </c>
      <c r="I1330" s="39" t="e">
        <f>IF(E1330="","",IF(Mal!$C$5="","",Mal!$C$5))</f>
        <v>#N/A</v>
      </c>
      <c r="J1330" s="39" t="e">
        <f>IF(AND(J1329="",$H1330=$H1329),"",IF(VLOOKUP($H1330,Mal!$A$9:$H$431,7,0)='Sales Orders'!J1329,"",VLOOKUP($H1330,Mal!$A$9:$H$431,7,0)))</f>
        <v>#N/A</v>
      </c>
      <c r="K1330" s="39" t="e">
        <f>IF(AND(K1329="",$H1330=$H1329),"",IF(VLOOKUP($H1330,Mal!$A$9:$H$431,8,0)='Sales Orders'!K1329,"",VLOOKUP($H1330,Mal!$A$9:$H$431,8,0)))</f>
        <v>#N/A</v>
      </c>
      <c r="L1330" s="39" t="e">
        <f>IF(E1330="","",IF(Mal!$C$6="","",Mal!$C$6))</f>
        <v>#N/A</v>
      </c>
      <c r="M1330" s="39" t="e">
        <f>IF($E1330="",IF(INDEX(Mal!K$9:K$431,COUNTIF($E$108:$F1329,"")-COUNT($H$108:$H1329)+1,0)=M1329,"",INDEX(Mal!K$9:K$431,COUNTIF($E$108:$F1329,"")-COUNT($H$108:$H1329)+1,0)),"")</f>
        <v>#N/A</v>
      </c>
      <c r="N1330" s="39" t="e">
        <f>IF($E1330="",IF(INDEX(Mal!L$9:L$431,COUNTIF($E$108:$F1329,"")-COUNT($H$108:$H1329)+1,0)=N1329,"",INDEX(Mal!L$9:L$431,COUNTIF($E$108:$F1329,"")-COUNT($H$108:$H1329)+1,0)),"")</f>
        <v>#N/A</v>
      </c>
      <c r="O1330" s="39" t="e">
        <f>IF($E1330="",IF(INDEX(Mal!M$9:M$431,COUNTIF($E$108:$F1329,"")-COUNT($H$108:$H1329)+1,0)=O1329,"",INDEX(Mal!M$9:M$431,COUNTIF($E$108:$F1329,"")-COUNT($H$108:$H1329)+1,0)),"")</f>
        <v>#N/A</v>
      </c>
      <c r="P1330" s="39" t="e">
        <f>IF($E1330="",IF(INDEX(Mal!N$9:N$431,COUNTIF($E$108:$F1329,"")-COUNT($H$108:$H1329)+1,0)=P1329,"",INDEX(Mal!N$9:N$431,COUNTIF($E$108:$F1329,"")-COUNT($H$108:$H1329)+1,0)),"")</f>
        <v>#N/A</v>
      </c>
      <c r="Q1330" s="39" t="e">
        <f>IF($E1330="",IF(INDEX(Mal!O$9:O$431,COUNTIF($E$108:$F1329,"")-COUNT($H$108:$H1329)+1,0)=Q1329,"",INDEX(Mal!O$9:O$431,COUNTIF($E$108:$F1329,"")-COUNT($H$108:$H1329)+1,0)),"")</f>
        <v>#N/A</v>
      </c>
      <c r="R1330" s="39" t="e">
        <f>IF($E1330="",IF(INDEX(Mal!P$9:P$431,COUNTIF($E$108:$F1329,"")-COUNT($H$108:$H1329)+1,0)=R1329,"",INDEX(Mal!P$9:P$431,COUNTIF($E$108:$F1329,"")-COUNT($H$108:$H1329)+1,0)),"")</f>
        <v>#N/A</v>
      </c>
      <c r="S1330" s="39" t="e">
        <f>IF($E1330="",IF(INDEX(Mal!Q$9:Q$431,COUNTIF($E$108:$F1329,"")-COUNT($H$108:$H1329)+1,0)=S1329,"",INDEX(Mal!Q$9:Q$431,COUNTIF($E$108:$F1329,"")-COUNT($H$108:$H1329)+1,0)),"")</f>
        <v>#N/A</v>
      </c>
      <c r="T1330" s="39" t="e">
        <f>IF($E1330="",IF(INDEX(Mal!R$9:R$431,COUNTIF($E$108:$F1329,"")-COUNT($H$108:$H1329)+1,0)=T1329,"",INDEX(Mal!R$9:R$431,COUNTIF($E$108:$F1329,"")-COUNT($H$108:$H1329)+1,0)),"")</f>
        <v>#N/A</v>
      </c>
      <c r="U1330" s="39" t="e">
        <f>IF($E1330="",IF(INDEX(Mal!S$9:S$431,COUNTIF($E$108:$F1329,"")-COUNT($H$108:$H1329)+1,0)=U1329,"",INDEX(Mal!S$9:S$431,COUNTIF($E$108:$F1329,"")-COUNT($H$108:$H1329)+1,0)),"")</f>
        <v>#N/A</v>
      </c>
      <c r="V1330" s="39" t="e">
        <f t="shared" si="76"/>
        <v>#N/A</v>
      </c>
      <c r="W1330" s="39" t="e">
        <f>IF(IF(AND(E1330="",F1330=""),INDEX(Mal!I$9:I$431,(COUNT($H$108:$H1330)-COUNTIF($V$108:$V1330,"")),0),"")="","",IF(AND(E1330="",F1330=""),INDEX(Mal!I$9:I$431,(COUNT($H$108:$H1330)-COUNTIF($V$108:$V1330,"")),0),""))</f>
        <v>#N/A</v>
      </c>
      <c r="X1330" s="39" t="e">
        <f>IF($E1330="",IF(INDEX(Mal!J$9:J$431,COUNTIF($E$108:$F1329,"")-COUNT($H$108:$H1329)+1,0)=X1329,"",INDEX(Mal!J$9:J$431,COUNTIF($E$108:$F1329,"")-COUNT($H$108:$H1329)+1,0)),"")</f>
        <v>#N/A</v>
      </c>
      <c r="Y1330" s="39" t="e">
        <f>IF(AND(Y1329="",$H1330=$H1329),"",IF(VLOOKUP($H1330,Mal!$A$9:$T$431,20,0)='Sales Orders'!Y1329,"",VLOOKUP($H1330,Mal!$A$9:$T$431,20,0)))</f>
        <v>#N/A</v>
      </c>
      <c r="Z1330" s="39" t="e">
        <f t="shared" si="77"/>
        <v>#N/A</v>
      </c>
    </row>
    <row r="1331" spans="1:26">
      <c r="A1331" t="str">
        <f>IFERROR(IF(VLOOKUP(H1331,Mal!$A$9:$A$431,1,0),"","END"),"END")</f>
        <v>END</v>
      </c>
      <c r="B1331" s="39" t="e">
        <f>IF($E1331="",IF(INDEX(Mal!$D$9:$D$431,COUNTIF($E$108:$F1330,"")-COUNT($H$108:$H1330)+1,0)=B1330,"",INDEX(Mal!$D$9:$D$431,COUNTIF($E$108:$F1330,"")-COUNT($H$108:$H1330)+1,0)),"")</f>
        <v>#N/A</v>
      </c>
      <c r="C1331" s="39" t="e">
        <f t="shared" si="78"/>
        <v>#N/A</v>
      </c>
      <c r="D1331" s="39" t="e">
        <f>IF($E1331="",IF(INDEX(Mal!$F$9:$F$431,COUNTIF($E$108:$F1330,"")-COUNT($H$108:$H1330)+1,0)=D1330,"",INDEX(Mal!$F$9:$F$431,COUNTIF($E$108:$F1330,"")-COUNT($H$108:$H1330)+1,0)),"")</f>
        <v>#N/A</v>
      </c>
      <c r="E1331" s="39" t="e">
        <f>IF(AND(E1330="",$H1331=$H1330),"",IF(VLOOKUP(H1331,Mal!$A$9:$B$431,2,0)='Sales Orders'!E1330,"",VLOOKUP($H1331,Mal!$A$9:$B$431,2,0)))</f>
        <v>#N/A</v>
      </c>
      <c r="F1331" s="39" t="e">
        <f>IF($E1331="",IF(INDEX(Mal!$C$9:$C$431,COUNTIF($E$108:$F1330,"")-COUNT($H$108:$H1330)+1,0)=F1330,"",INDEX(Mal!$C$9:$C$431,COUNTIF($E$108:$F1330,"")-COUNT($H$108:$H1330)+1,0)),"")</f>
        <v>#N/A</v>
      </c>
      <c r="G1331" s="39" t="e">
        <f t="shared" si="79"/>
        <v>#N/A</v>
      </c>
      <c r="H1331" s="39">
        <f>IF(COUNTIF(Mal!$A$9:$A$431,'Sales Orders'!H1330)+COUNTIFS(Mal!$A$9:$A$431,H1330,Mal!$B$9:$B$431,"&lt;&gt;")+COUNTIFS(Mal!$A$9:$A$431,H1330,Mal!$C$9:$C$431,"&lt;&gt;")=COUNTIF('Sales Orders'!$H$108:H1330,'Sales Orders'!H1330),'Sales Orders'!H1330+1,'Sales Orders'!H1330)</f>
        <v>2</v>
      </c>
      <c r="I1331" s="39" t="e">
        <f>IF(E1331="","",IF(Mal!$C$5="","",Mal!$C$5))</f>
        <v>#N/A</v>
      </c>
      <c r="J1331" s="39" t="e">
        <f>IF(AND(J1330="",$H1331=$H1330),"",IF(VLOOKUP($H1331,Mal!$A$9:$H$431,7,0)='Sales Orders'!J1330,"",VLOOKUP($H1331,Mal!$A$9:$H$431,7,0)))</f>
        <v>#N/A</v>
      </c>
      <c r="K1331" s="39" t="e">
        <f>IF(AND(K1330="",$H1331=$H1330),"",IF(VLOOKUP($H1331,Mal!$A$9:$H$431,8,0)='Sales Orders'!K1330,"",VLOOKUP($H1331,Mal!$A$9:$H$431,8,0)))</f>
        <v>#N/A</v>
      </c>
      <c r="L1331" s="39" t="e">
        <f>IF(E1331="","",IF(Mal!$C$6="","",Mal!$C$6))</f>
        <v>#N/A</v>
      </c>
      <c r="M1331" s="39" t="e">
        <f>IF($E1331="",IF(INDEX(Mal!K$9:K$431,COUNTIF($E$108:$F1330,"")-COUNT($H$108:$H1330)+1,0)=M1330,"",INDEX(Mal!K$9:K$431,COUNTIF($E$108:$F1330,"")-COUNT($H$108:$H1330)+1,0)),"")</f>
        <v>#N/A</v>
      </c>
      <c r="N1331" s="39" t="e">
        <f>IF($E1331="",IF(INDEX(Mal!L$9:L$431,COUNTIF($E$108:$F1330,"")-COUNT($H$108:$H1330)+1,0)=N1330,"",INDEX(Mal!L$9:L$431,COUNTIF($E$108:$F1330,"")-COUNT($H$108:$H1330)+1,0)),"")</f>
        <v>#N/A</v>
      </c>
      <c r="O1331" s="39" t="e">
        <f>IF($E1331="",IF(INDEX(Mal!M$9:M$431,COUNTIF($E$108:$F1330,"")-COUNT($H$108:$H1330)+1,0)=O1330,"",INDEX(Mal!M$9:M$431,COUNTIF($E$108:$F1330,"")-COUNT($H$108:$H1330)+1,0)),"")</f>
        <v>#N/A</v>
      </c>
      <c r="P1331" s="39" t="e">
        <f>IF($E1331="",IF(INDEX(Mal!N$9:N$431,COUNTIF($E$108:$F1330,"")-COUNT($H$108:$H1330)+1,0)=P1330,"",INDEX(Mal!N$9:N$431,COUNTIF($E$108:$F1330,"")-COUNT($H$108:$H1330)+1,0)),"")</f>
        <v>#N/A</v>
      </c>
      <c r="Q1331" s="39" t="e">
        <f>IF($E1331="",IF(INDEX(Mal!O$9:O$431,COUNTIF($E$108:$F1330,"")-COUNT($H$108:$H1330)+1,0)=Q1330,"",INDEX(Mal!O$9:O$431,COUNTIF($E$108:$F1330,"")-COUNT($H$108:$H1330)+1,0)),"")</f>
        <v>#N/A</v>
      </c>
      <c r="R1331" s="39" t="e">
        <f>IF($E1331="",IF(INDEX(Mal!P$9:P$431,COUNTIF($E$108:$F1330,"")-COUNT($H$108:$H1330)+1,0)=R1330,"",INDEX(Mal!P$9:P$431,COUNTIF($E$108:$F1330,"")-COUNT($H$108:$H1330)+1,0)),"")</f>
        <v>#N/A</v>
      </c>
      <c r="S1331" s="39" t="e">
        <f>IF($E1331="",IF(INDEX(Mal!Q$9:Q$431,COUNTIF($E$108:$F1330,"")-COUNT($H$108:$H1330)+1,0)=S1330,"",INDEX(Mal!Q$9:Q$431,COUNTIF($E$108:$F1330,"")-COUNT($H$108:$H1330)+1,0)),"")</f>
        <v>#N/A</v>
      </c>
      <c r="T1331" s="39" t="e">
        <f>IF($E1331="",IF(INDEX(Mal!R$9:R$431,COUNTIF($E$108:$F1330,"")-COUNT($H$108:$H1330)+1,0)=T1330,"",INDEX(Mal!R$9:R$431,COUNTIF($E$108:$F1330,"")-COUNT($H$108:$H1330)+1,0)),"")</f>
        <v>#N/A</v>
      </c>
      <c r="U1331" s="39" t="e">
        <f>IF($E1331="",IF(INDEX(Mal!S$9:S$431,COUNTIF($E$108:$F1330,"")-COUNT($H$108:$H1330)+1,0)=U1330,"",INDEX(Mal!S$9:S$431,COUNTIF($E$108:$F1330,"")-COUNT($H$108:$H1330)+1,0)),"")</f>
        <v>#N/A</v>
      </c>
      <c r="V1331" s="39" t="e">
        <f t="shared" si="76"/>
        <v>#N/A</v>
      </c>
      <c r="W1331" s="39" t="e">
        <f>IF(IF(AND(E1331="",F1331=""),INDEX(Mal!I$9:I$431,(COUNT($H$108:$H1331)-COUNTIF($V$108:$V1331,"")),0),"")="","",IF(AND(E1331="",F1331=""),INDEX(Mal!I$9:I$431,(COUNT($H$108:$H1331)-COUNTIF($V$108:$V1331,"")),0),""))</f>
        <v>#N/A</v>
      </c>
      <c r="X1331" s="39" t="e">
        <f>IF($E1331="",IF(INDEX(Mal!J$9:J$431,COUNTIF($E$108:$F1330,"")-COUNT($H$108:$H1330)+1,0)=X1330,"",INDEX(Mal!J$9:J$431,COUNTIF($E$108:$F1330,"")-COUNT($H$108:$H1330)+1,0)),"")</f>
        <v>#N/A</v>
      </c>
      <c r="Y1331" s="39" t="e">
        <f>IF(AND(Y1330="",$H1331=$H1330),"",IF(VLOOKUP($H1331,Mal!$A$9:$T$431,20,0)='Sales Orders'!Y1330,"",VLOOKUP($H1331,Mal!$A$9:$T$431,20,0)))</f>
        <v>#N/A</v>
      </c>
      <c r="Z1331" s="39" t="e">
        <f t="shared" si="77"/>
        <v>#N/A</v>
      </c>
    </row>
    <row r="1332" spans="1:26">
      <c r="A1332" t="str">
        <f>IFERROR(IF(VLOOKUP(H1332,Mal!$A$9:$A$431,1,0),"","END"),"END")</f>
        <v>END</v>
      </c>
      <c r="B1332" s="39" t="e">
        <f>IF($E1332="",IF(INDEX(Mal!$D$9:$D$431,COUNTIF($E$108:$F1331,"")-COUNT($H$108:$H1331)+1,0)=B1331,"",INDEX(Mal!$D$9:$D$431,COUNTIF($E$108:$F1331,"")-COUNT($H$108:$H1331)+1,0)),"")</f>
        <v>#N/A</v>
      </c>
      <c r="C1332" s="39" t="e">
        <f t="shared" si="78"/>
        <v>#N/A</v>
      </c>
      <c r="D1332" s="39" t="e">
        <f>IF($E1332="",IF(INDEX(Mal!$F$9:$F$431,COUNTIF($E$108:$F1331,"")-COUNT($H$108:$H1331)+1,0)=D1331,"",INDEX(Mal!$F$9:$F$431,COUNTIF($E$108:$F1331,"")-COUNT($H$108:$H1331)+1,0)),"")</f>
        <v>#N/A</v>
      </c>
      <c r="E1332" s="39" t="e">
        <f>IF(AND(E1331="",$H1332=$H1331),"",IF(VLOOKUP(H1332,Mal!$A$9:$B$431,2,0)='Sales Orders'!E1331,"",VLOOKUP($H1332,Mal!$A$9:$B$431,2,0)))</f>
        <v>#N/A</v>
      </c>
      <c r="F1332" s="39" t="e">
        <f>IF($E1332="",IF(INDEX(Mal!$C$9:$C$431,COUNTIF($E$108:$F1331,"")-COUNT($H$108:$H1331)+1,0)=F1331,"",INDEX(Mal!$C$9:$C$431,COUNTIF($E$108:$F1331,"")-COUNT($H$108:$H1331)+1,0)),"")</f>
        <v>#N/A</v>
      </c>
      <c r="G1332" s="39" t="e">
        <f t="shared" si="79"/>
        <v>#N/A</v>
      </c>
      <c r="H1332" s="39">
        <f>IF(COUNTIF(Mal!$A$9:$A$431,'Sales Orders'!H1331)+COUNTIFS(Mal!$A$9:$A$431,H1331,Mal!$B$9:$B$431,"&lt;&gt;")+COUNTIFS(Mal!$A$9:$A$431,H1331,Mal!$C$9:$C$431,"&lt;&gt;")=COUNTIF('Sales Orders'!$H$108:H1331,'Sales Orders'!H1331),'Sales Orders'!H1331+1,'Sales Orders'!H1331)</f>
        <v>2</v>
      </c>
      <c r="I1332" s="39" t="e">
        <f>IF(E1332="","",IF(Mal!$C$5="","",Mal!$C$5))</f>
        <v>#N/A</v>
      </c>
      <c r="J1332" s="39" t="e">
        <f>IF(AND(J1331="",$H1332=$H1331),"",IF(VLOOKUP($H1332,Mal!$A$9:$H$431,7,0)='Sales Orders'!J1331,"",VLOOKUP($H1332,Mal!$A$9:$H$431,7,0)))</f>
        <v>#N/A</v>
      </c>
      <c r="K1332" s="39" t="e">
        <f>IF(AND(K1331="",$H1332=$H1331),"",IF(VLOOKUP($H1332,Mal!$A$9:$H$431,8,0)='Sales Orders'!K1331,"",VLOOKUP($H1332,Mal!$A$9:$H$431,8,0)))</f>
        <v>#N/A</v>
      </c>
      <c r="L1332" s="39" t="e">
        <f>IF(E1332="","",IF(Mal!$C$6="","",Mal!$C$6))</f>
        <v>#N/A</v>
      </c>
      <c r="M1332" s="39" t="e">
        <f>IF($E1332="",IF(INDEX(Mal!K$9:K$431,COUNTIF($E$108:$F1331,"")-COUNT($H$108:$H1331)+1,0)=M1331,"",INDEX(Mal!K$9:K$431,COUNTIF($E$108:$F1331,"")-COUNT($H$108:$H1331)+1,0)),"")</f>
        <v>#N/A</v>
      </c>
      <c r="N1332" s="39" t="e">
        <f>IF($E1332="",IF(INDEX(Mal!L$9:L$431,COUNTIF($E$108:$F1331,"")-COUNT($H$108:$H1331)+1,0)=N1331,"",INDEX(Mal!L$9:L$431,COUNTIF($E$108:$F1331,"")-COUNT($H$108:$H1331)+1,0)),"")</f>
        <v>#N/A</v>
      </c>
      <c r="O1332" s="39" t="e">
        <f>IF($E1332="",IF(INDEX(Mal!M$9:M$431,COUNTIF($E$108:$F1331,"")-COUNT($H$108:$H1331)+1,0)=O1331,"",INDEX(Mal!M$9:M$431,COUNTIF($E$108:$F1331,"")-COUNT($H$108:$H1331)+1,0)),"")</f>
        <v>#N/A</v>
      </c>
      <c r="P1332" s="39" t="e">
        <f>IF($E1332="",IF(INDEX(Mal!N$9:N$431,COUNTIF($E$108:$F1331,"")-COUNT($H$108:$H1331)+1,0)=P1331,"",INDEX(Mal!N$9:N$431,COUNTIF($E$108:$F1331,"")-COUNT($H$108:$H1331)+1,0)),"")</f>
        <v>#N/A</v>
      </c>
      <c r="Q1332" s="39" t="e">
        <f>IF($E1332="",IF(INDEX(Mal!O$9:O$431,COUNTIF($E$108:$F1331,"")-COUNT($H$108:$H1331)+1,0)=Q1331,"",INDEX(Mal!O$9:O$431,COUNTIF($E$108:$F1331,"")-COUNT($H$108:$H1331)+1,0)),"")</f>
        <v>#N/A</v>
      </c>
      <c r="R1332" s="39" t="e">
        <f>IF($E1332="",IF(INDEX(Mal!P$9:P$431,COUNTIF($E$108:$F1331,"")-COUNT($H$108:$H1331)+1,0)=R1331,"",INDEX(Mal!P$9:P$431,COUNTIF($E$108:$F1331,"")-COUNT($H$108:$H1331)+1,0)),"")</f>
        <v>#N/A</v>
      </c>
      <c r="S1332" s="39" t="e">
        <f>IF($E1332="",IF(INDEX(Mal!Q$9:Q$431,COUNTIF($E$108:$F1331,"")-COUNT($H$108:$H1331)+1,0)=S1331,"",INDEX(Mal!Q$9:Q$431,COUNTIF($E$108:$F1331,"")-COUNT($H$108:$H1331)+1,0)),"")</f>
        <v>#N/A</v>
      </c>
      <c r="T1332" s="39" t="e">
        <f>IF($E1332="",IF(INDEX(Mal!R$9:R$431,COUNTIF($E$108:$F1331,"")-COUNT($H$108:$H1331)+1,0)=T1331,"",INDEX(Mal!R$9:R$431,COUNTIF($E$108:$F1331,"")-COUNT($H$108:$H1331)+1,0)),"")</f>
        <v>#N/A</v>
      </c>
      <c r="U1332" s="39" t="e">
        <f>IF($E1332="",IF(INDEX(Mal!S$9:S$431,COUNTIF($E$108:$F1331,"")-COUNT($H$108:$H1331)+1,0)=U1331,"",INDEX(Mal!S$9:S$431,COUNTIF($E$108:$F1331,"")-COUNT($H$108:$H1331)+1,0)),"")</f>
        <v>#N/A</v>
      </c>
      <c r="V1332" s="39" t="e">
        <f t="shared" si="76"/>
        <v>#N/A</v>
      </c>
      <c r="W1332" s="39" t="e">
        <f>IF(IF(AND(E1332="",F1332=""),INDEX(Mal!I$9:I$431,(COUNT($H$108:$H1332)-COUNTIF($V$108:$V1332,"")),0),"")="","",IF(AND(E1332="",F1332=""),INDEX(Mal!I$9:I$431,(COUNT($H$108:$H1332)-COUNTIF($V$108:$V1332,"")),0),""))</f>
        <v>#N/A</v>
      </c>
      <c r="X1332" s="39" t="e">
        <f>IF($E1332="",IF(INDEX(Mal!J$9:J$431,COUNTIF($E$108:$F1331,"")-COUNT($H$108:$H1331)+1,0)=X1331,"",INDEX(Mal!J$9:J$431,COUNTIF($E$108:$F1331,"")-COUNT($H$108:$H1331)+1,0)),"")</f>
        <v>#N/A</v>
      </c>
      <c r="Y1332" s="39" t="e">
        <f>IF(AND(Y1331="",$H1332=$H1331),"",IF(VLOOKUP($H1332,Mal!$A$9:$T$431,20,0)='Sales Orders'!Y1331,"",VLOOKUP($H1332,Mal!$A$9:$T$431,20,0)))</f>
        <v>#N/A</v>
      </c>
      <c r="Z1332" s="39" t="e">
        <f t="shared" si="77"/>
        <v>#N/A</v>
      </c>
    </row>
    <row r="1333" spans="1:26">
      <c r="A1333" t="str">
        <f>IFERROR(IF(VLOOKUP(H1333,Mal!$A$9:$A$431,1,0),"","END"),"END")</f>
        <v>END</v>
      </c>
      <c r="B1333" s="39" t="e">
        <f>IF($E1333="",IF(INDEX(Mal!$D$9:$D$431,COUNTIF($E$108:$F1332,"")-COUNT($H$108:$H1332)+1,0)=B1332,"",INDEX(Mal!$D$9:$D$431,COUNTIF($E$108:$F1332,"")-COUNT($H$108:$H1332)+1,0)),"")</f>
        <v>#N/A</v>
      </c>
      <c r="C1333" s="39" t="e">
        <f t="shared" si="78"/>
        <v>#N/A</v>
      </c>
      <c r="D1333" s="39" t="e">
        <f>IF($E1333="",IF(INDEX(Mal!$F$9:$F$431,COUNTIF($E$108:$F1332,"")-COUNT($H$108:$H1332)+1,0)=D1332,"",INDEX(Mal!$F$9:$F$431,COUNTIF($E$108:$F1332,"")-COUNT($H$108:$H1332)+1,0)),"")</f>
        <v>#N/A</v>
      </c>
      <c r="E1333" s="39" t="e">
        <f>IF(AND(E1332="",$H1333=$H1332),"",IF(VLOOKUP(H1333,Mal!$A$9:$B$431,2,0)='Sales Orders'!E1332,"",VLOOKUP($H1333,Mal!$A$9:$B$431,2,0)))</f>
        <v>#N/A</v>
      </c>
      <c r="F1333" s="39" t="e">
        <f>IF($E1333="",IF(INDEX(Mal!$C$9:$C$431,COUNTIF($E$108:$F1332,"")-COUNT($H$108:$H1332)+1,0)=F1332,"",INDEX(Mal!$C$9:$C$431,COUNTIF($E$108:$F1332,"")-COUNT($H$108:$H1332)+1,0)),"")</f>
        <v>#N/A</v>
      </c>
      <c r="G1333" s="39" t="e">
        <f t="shared" si="79"/>
        <v>#N/A</v>
      </c>
      <c r="H1333" s="39">
        <f>IF(COUNTIF(Mal!$A$9:$A$431,'Sales Orders'!H1332)+COUNTIFS(Mal!$A$9:$A$431,H1332,Mal!$B$9:$B$431,"&lt;&gt;")+COUNTIFS(Mal!$A$9:$A$431,H1332,Mal!$C$9:$C$431,"&lt;&gt;")=COUNTIF('Sales Orders'!$H$108:H1332,'Sales Orders'!H1332),'Sales Orders'!H1332+1,'Sales Orders'!H1332)</f>
        <v>2</v>
      </c>
      <c r="I1333" s="39" t="e">
        <f>IF(E1333="","",IF(Mal!$C$5="","",Mal!$C$5))</f>
        <v>#N/A</v>
      </c>
      <c r="J1333" s="39" t="e">
        <f>IF(AND(J1332="",$H1333=$H1332),"",IF(VLOOKUP($H1333,Mal!$A$9:$H$431,7,0)='Sales Orders'!J1332,"",VLOOKUP($H1333,Mal!$A$9:$H$431,7,0)))</f>
        <v>#N/A</v>
      </c>
      <c r="K1333" s="39" t="e">
        <f>IF(AND(K1332="",$H1333=$H1332),"",IF(VLOOKUP($H1333,Mal!$A$9:$H$431,8,0)='Sales Orders'!K1332,"",VLOOKUP($H1333,Mal!$A$9:$H$431,8,0)))</f>
        <v>#N/A</v>
      </c>
      <c r="L1333" s="39" t="e">
        <f>IF(E1333="","",IF(Mal!$C$6="","",Mal!$C$6))</f>
        <v>#N/A</v>
      </c>
      <c r="M1333" s="39" t="e">
        <f>IF($E1333="",IF(INDEX(Mal!K$9:K$431,COUNTIF($E$108:$F1332,"")-COUNT($H$108:$H1332)+1,0)=M1332,"",INDEX(Mal!K$9:K$431,COUNTIF($E$108:$F1332,"")-COUNT($H$108:$H1332)+1,0)),"")</f>
        <v>#N/A</v>
      </c>
      <c r="N1333" s="39" t="e">
        <f>IF($E1333="",IF(INDEX(Mal!L$9:L$431,COUNTIF($E$108:$F1332,"")-COUNT($H$108:$H1332)+1,0)=N1332,"",INDEX(Mal!L$9:L$431,COUNTIF($E$108:$F1332,"")-COUNT($H$108:$H1332)+1,0)),"")</f>
        <v>#N/A</v>
      </c>
      <c r="O1333" s="39" t="e">
        <f>IF($E1333="",IF(INDEX(Mal!M$9:M$431,COUNTIF($E$108:$F1332,"")-COUNT($H$108:$H1332)+1,0)=O1332,"",INDEX(Mal!M$9:M$431,COUNTIF($E$108:$F1332,"")-COUNT($H$108:$H1332)+1,0)),"")</f>
        <v>#N/A</v>
      </c>
      <c r="P1333" s="39" t="e">
        <f>IF($E1333="",IF(INDEX(Mal!N$9:N$431,COUNTIF($E$108:$F1332,"")-COUNT($H$108:$H1332)+1,0)=P1332,"",INDEX(Mal!N$9:N$431,COUNTIF($E$108:$F1332,"")-COUNT($H$108:$H1332)+1,0)),"")</f>
        <v>#N/A</v>
      </c>
      <c r="Q1333" s="39" t="e">
        <f>IF($E1333="",IF(INDEX(Mal!O$9:O$431,COUNTIF($E$108:$F1332,"")-COUNT($H$108:$H1332)+1,0)=Q1332,"",INDEX(Mal!O$9:O$431,COUNTIF($E$108:$F1332,"")-COUNT($H$108:$H1332)+1,0)),"")</f>
        <v>#N/A</v>
      </c>
      <c r="R1333" s="39" t="e">
        <f>IF($E1333="",IF(INDEX(Mal!P$9:P$431,COUNTIF($E$108:$F1332,"")-COUNT($H$108:$H1332)+1,0)=R1332,"",INDEX(Mal!P$9:P$431,COUNTIF($E$108:$F1332,"")-COUNT($H$108:$H1332)+1,0)),"")</f>
        <v>#N/A</v>
      </c>
      <c r="S1333" s="39" t="e">
        <f>IF($E1333="",IF(INDEX(Mal!Q$9:Q$431,COUNTIF($E$108:$F1332,"")-COUNT($H$108:$H1332)+1,0)=S1332,"",INDEX(Mal!Q$9:Q$431,COUNTIF($E$108:$F1332,"")-COUNT($H$108:$H1332)+1,0)),"")</f>
        <v>#N/A</v>
      </c>
      <c r="T1333" s="39" t="e">
        <f>IF($E1333="",IF(INDEX(Mal!R$9:R$431,COUNTIF($E$108:$F1332,"")-COUNT($H$108:$H1332)+1,0)=T1332,"",INDEX(Mal!R$9:R$431,COUNTIF($E$108:$F1332,"")-COUNT($H$108:$H1332)+1,0)),"")</f>
        <v>#N/A</v>
      </c>
      <c r="U1333" s="39" t="e">
        <f>IF($E1333="",IF(INDEX(Mal!S$9:S$431,COUNTIF($E$108:$F1332,"")-COUNT($H$108:$H1332)+1,0)=U1332,"",INDEX(Mal!S$9:S$431,COUNTIF($E$108:$F1332,"")-COUNT($H$108:$H1332)+1,0)),"")</f>
        <v>#N/A</v>
      </c>
      <c r="V1333" s="39" t="e">
        <f t="shared" si="76"/>
        <v>#N/A</v>
      </c>
      <c r="W1333" s="39" t="e">
        <f>IF(IF(AND(E1333="",F1333=""),INDEX(Mal!I$9:I$431,(COUNT($H$108:$H1333)-COUNTIF($V$108:$V1333,"")),0),"")="","",IF(AND(E1333="",F1333=""),INDEX(Mal!I$9:I$431,(COUNT($H$108:$H1333)-COUNTIF($V$108:$V1333,"")),0),""))</f>
        <v>#N/A</v>
      </c>
      <c r="X1333" s="39" t="e">
        <f>IF($E1333="",IF(INDEX(Mal!J$9:J$431,COUNTIF($E$108:$F1332,"")-COUNT($H$108:$H1332)+1,0)=X1332,"",INDEX(Mal!J$9:J$431,COUNTIF($E$108:$F1332,"")-COUNT($H$108:$H1332)+1,0)),"")</f>
        <v>#N/A</v>
      </c>
      <c r="Y1333" s="39" t="e">
        <f>IF(AND(Y1332="",$H1333=$H1332),"",IF(VLOOKUP($H1333,Mal!$A$9:$T$431,20,0)='Sales Orders'!Y1332,"",VLOOKUP($H1333,Mal!$A$9:$T$431,20,0)))</f>
        <v>#N/A</v>
      </c>
      <c r="Z1333" s="39" t="e">
        <f t="shared" si="77"/>
        <v>#N/A</v>
      </c>
    </row>
    <row r="1334" spans="1:26">
      <c r="A1334" t="str">
        <f>IFERROR(IF(VLOOKUP(H1334,Mal!$A$9:$A$431,1,0),"","END"),"END")</f>
        <v>END</v>
      </c>
      <c r="B1334" s="39" t="e">
        <f>IF($E1334="",IF(INDEX(Mal!$D$9:$D$431,COUNTIF($E$108:$F1333,"")-COUNT($H$108:$H1333)+1,0)=B1333,"",INDEX(Mal!$D$9:$D$431,COUNTIF($E$108:$F1333,"")-COUNT($H$108:$H1333)+1,0)),"")</f>
        <v>#N/A</v>
      </c>
      <c r="C1334" s="39" t="e">
        <f t="shared" si="78"/>
        <v>#N/A</v>
      </c>
      <c r="D1334" s="39" t="e">
        <f>IF($E1334="",IF(INDEX(Mal!$F$9:$F$431,COUNTIF($E$108:$F1333,"")-COUNT($H$108:$H1333)+1,0)=D1333,"",INDEX(Mal!$F$9:$F$431,COUNTIF($E$108:$F1333,"")-COUNT($H$108:$H1333)+1,0)),"")</f>
        <v>#N/A</v>
      </c>
      <c r="E1334" s="39" t="e">
        <f>IF(AND(E1333="",$H1334=$H1333),"",IF(VLOOKUP(H1334,Mal!$A$9:$B$431,2,0)='Sales Orders'!E1333,"",VLOOKUP($H1334,Mal!$A$9:$B$431,2,0)))</f>
        <v>#N/A</v>
      </c>
      <c r="F1334" s="39" t="e">
        <f>IF($E1334="",IF(INDEX(Mal!$C$9:$C$431,COUNTIF($E$108:$F1333,"")-COUNT($H$108:$H1333)+1,0)=F1333,"",INDEX(Mal!$C$9:$C$431,COUNTIF($E$108:$F1333,"")-COUNT($H$108:$H1333)+1,0)),"")</f>
        <v>#N/A</v>
      </c>
      <c r="G1334" s="39" t="e">
        <f t="shared" si="79"/>
        <v>#N/A</v>
      </c>
      <c r="H1334" s="39">
        <f>IF(COUNTIF(Mal!$A$9:$A$431,'Sales Orders'!H1333)+COUNTIFS(Mal!$A$9:$A$431,H1333,Mal!$B$9:$B$431,"&lt;&gt;")+COUNTIFS(Mal!$A$9:$A$431,H1333,Mal!$C$9:$C$431,"&lt;&gt;")=COUNTIF('Sales Orders'!$H$108:H1333,'Sales Orders'!H1333),'Sales Orders'!H1333+1,'Sales Orders'!H1333)</f>
        <v>2</v>
      </c>
      <c r="I1334" s="39" t="e">
        <f>IF(E1334="","",IF(Mal!$C$5="","",Mal!$C$5))</f>
        <v>#N/A</v>
      </c>
      <c r="J1334" s="39" t="e">
        <f>IF(AND(J1333="",$H1334=$H1333),"",IF(VLOOKUP($H1334,Mal!$A$9:$H$431,7,0)='Sales Orders'!J1333,"",VLOOKUP($H1334,Mal!$A$9:$H$431,7,0)))</f>
        <v>#N/A</v>
      </c>
      <c r="K1334" s="39" t="e">
        <f>IF(AND(K1333="",$H1334=$H1333),"",IF(VLOOKUP($H1334,Mal!$A$9:$H$431,8,0)='Sales Orders'!K1333,"",VLOOKUP($H1334,Mal!$A$9:$H$431,8,0)))</f>
        <v>#N/A</v>
      </c>
      <c r="L1334" s="39" t="e">
        <f>IF(E1334="","",IF(Mal!$C$6="","",Mal!$C$6))</f>
        <v>#N/A</v>
      </c>
      <c r="M1334" s="39" t="e">
        <f>IF($E1334="",IF(INDEX(Mal!K$9:K$431,COUNTIF($E$108:$F1333,"")-COUNT($H$108:$H1333)+1,0)=M1333,"",INDEX(Mal!K$9:K$431,COUNTIF($E$108:$F1333,"")-COUNT($H$108:$H1333)+1,0)),"")</f>
        <v>#N/A</v>
      </c>
      <c r="N1334" s="39" t="e">
        <f>IF($E1334="",IF(INDEX(Mal!L$9:L$431,COUNTIF($E$108:$F1333,"")-COUNT($H$108:$H1333)+1,0)=N1333,"",INDEX(Mal!L$9:L$431,COUNTIF($E$108:$F1333,"")-COUNT($H$108:$H1333)+1,0)),"")</f>
        <v>#N/A</v>
      </c>
      <c r="O1334" s="39" t="e">
        <f>IF($E1334="",IF(INDEX(Mal!M$9:M$431,COUNTIF($E$108:$F1333,"")-COUNT($H$108:$H1333)+1,0)=O1333,"",INDEX(Mal!M$9:M$431,COUNTIF($E$108:$F1333,"")-COUNT($H$108:$H1333)+1,0)),"")</f>
        <v>#N/A</v>
      </c>
      <c r="P1334" s="39" t="e">
        <f>IF($E1334="",IF(INDEX(Mal!N$9:N$431,COUNTIF($E$108:$F1333,"")-COUNT($H$108:$H1333)+1,0)=P1333,"",INDEX(Mal!N$9:N$431,COUNTIF($E$108:$F1333,"")-COUNT($H$108:$H1333)+1,0)),"")</f>
        <v>#N/A</v>
      </c>
      <c r="Q1334" s="39" t="e">
        <f>IF($E1334="",IF(INDEX(Mal!O$9:O$431,COUNTIF($E$108:$F1333,"")-COUNT($H$108:$H1333)+1,0)=Q1333,"",INDEX(Mal!O$9:O$431,COUNTIF($E$108:$F1333,"")-COUNT($H$108:$H1333)+1,0)),"")</f>
        <v>#N/A</v>
      </c>
      <c r="R1334" s="39" t="e">
        <f>IF($E1334="",IF(INDEX(Mal!P$9:P$431,COUNTIF($E$108:$F1333,"")-COUNT($H$108:$H1333)+1,0)=R1333,"",INDEX(Mal!P$9:P$431,COUNTIF($E$108:$F1333,"")-COUNT($H$108:$H1333)+1,0)),"")</f>
        <v>#N/A</v>
      </c>
      <c r="S1334" s="39" t="e">
        <f>IF($E1334="",IF(INDEX(Mal!Q$9:Q$431,COUNTIF($E$108:$F1333,"")-COUNT($H$108:$H1333)+1,0)=S1333,"",INDEX(Mal!Q$9:Q$431,COUNTIF($E$108:$F1333,"")-COUNT($H$108:$H1333)+1,0)),"")</f>
        <v>#N/A</v>
      </c>
      <c r="T1334" s="39" t="e">
        <f>IF($E1334="",IF(INDEX(Mal!R$9:R$431,COUNTIF($E$108:$F1333,"")-COUNT($H$108:$H1333)+1,0)=T1333,"",INDEX(Mal!R$9:R$431,COUNTIF($E$108:$F1333,"")-COUNT($H$108:$H1333)+1,0)),"")</f>
        <v>#N/A</v>
      </c>
      <c r="U1334" s="39" t="e">
        <f>IF($E1334="",IF(INDEX(Mal!S$9:S$431,COUNTIF($E$108:$F1333,"")-COUNT($H$108:$H1333)+1,0)=U1333,"",INDEX(Mal!S$9:S$431,COUNTIF($E$108:$F1333,"")-COUNT($H$108:$H1333)+1,0)),"")</f>
        <v>#N/A</v>
      </c>
      <c r="V1334" s="39" t="e">
        <f t="shared" si="76"/>
        <v>#N/A</v>
      </c>
      <c r="W1334" s="39" t="e">
        <f>IF(IF(AND(E1334="",F1334=""),INDEX(Mal!I$9:I$431,(COUNT($H$108:$H1334)-COUNTIF($V$108:$V1334,"")),0),"")="","",IF(AND(E1334="",F1334=""),INDEX(Mal!I$9:I$431,(COUNT($H$108:$H1334)-COUNTIF($V$108:$V1334,"")),0),""))</f>
        <v>#N/A</v>
      </c>
      <c r="X1334" s="39" t="e">
        <f>IF($E1334="",IF(INDEX(Mal!J$9:J$431,COUNTIF($E$108:$F1333,"")-COUNT($H$108:$H1333)+1,0)=X1333,"",INDEX(Mal!J$9:J$431,COUNTIF($E$108:$F1333,"")-COUNT($H$108:$H1333)+1,0)),"")</f>
        <v>#N/A</v>
      </c>
      <c r="Y1334" s="39" t="e">
        <f>IF(AND(Y1333="",$H1334=$H1333),"",IF(VLOOKUP($H1334,Mal!$A$9:$T$431,20,0)='Sales Orders'!Y1333,"",VLOOKUP($H1334,Mal!$A$9:$T$431,20,0)))</f>
        <v>#N/A</v>
      </c>
      <c r="Z1334" s="39" t="e">
        <f t="shared" si="77"/>
        <v>#N/A</v>
      </c>
    </row>
    <row r="1335" spans="1:26">
      <c r="A1335" t="str">
        <f>IFERROR(IF(VLOOKUP(H1335,Mal!$A$9:$A$431,1,0),"","END"),"END")</f>
        <v>END</v>
      </c>
      <c r="B1335" s="39" t="e">
        <f>IF($E1335="",IF(INDEX(Mal!$D$9:$D$431,COUNTIF($E$108:$F1334,"")-COUNT($H$108:$H1334)+1,0)=B1334,"",INDEX(Mal!$D$9:$D$431,COUNTIF($E$108:$F1334,"")-COUNT($H$108:$H1334)+1,0)),"")</f>
        <v>#N/A</v>
      </c>
      <c r="C1335" s="39" t="e">
        <f t="shared" si="78"/>
        <v>#N/A</v>
      </c>
      <c r="D1335" s="39" t="e">
        <f>IF($E1335="",IF(INDEX(Mal!$F$9:$F$431,COUNTIF($E$108:$F1334,"")-COUNT($H$108:$H1334)+1,0)=D1334,"",INDEX(Mal!$F$9:$F$431,COUNTIF($E$108:$F1334,"")-COUNT($H$108:$H1334)+1,0)),"")</f>
        <v>#N/A</v>
      </c>
      <c r="E1335" s="39" t="e">
        <f>IF(AND(E1334="",$H1335=$H1334),"",IF(VLOOKUP(H1335,Mal!$A$9:$B$431,2,0)='Sales Orders'!E1334,"",VLOOKUP($H1335,Mal!$A$9:$B$431,2,0)))</f>
        <v>#N/A</v>
      </c>
      <c r="F1335" s="39" t="e">
        <f>IF($E1335="",IF(INDEX(Mal!$C$9:$C$431,COUNTIF($E$108:$F1334,"")-COUNT($H$108:$H1334)+1,0)=F1334,"",INDEX(Mal!$C$9:$C$431,COUNTIF($E$108:$F1334,"")-COUNT($H$108:$H1334)+1,0)),"")</f>
        <v>#N/A</v>
      </c>
      <c r="G1335" s="39" t="e">
        <f t="shared" si="79"/>
        <v>#N/A</v>
      </c>
      <c r="H1335" s="39">
        <f>IF(COUNTIF(Mal!$A$9:$A$431,'Sales Orders'!H1334)+COUNTIFS(Mal!$A$9:$A$431,H1334,Mal!$B$9:$B$431,"&lt;&gt;")+COUNTIFS(Mal!$A$9:$A$431,H1334,Mal!$C$9:$C$431,"&lt;&gt;")=COUNTIF('Sales Orders'!$H$108:H1334,'Sales Orders'!H1334),'Sales Orders'!H1334+1,'Sales Orders'!H1334)</f>
        <v>2</v>
      </c>
      <c r="I1335" s="39" t="e">
        <f>IF(E1335="","",IF(Mal!$C$5="","",Mal!$C$5))</f>
        <v>#N/A</v>
      </c>
      <c r="J1335" s="39" t="e">
        <f>IF(AND(J1334="",$H1335=$H1334),"",IF(VLOOKUP($H1335,Mal!$A$9:$H$431,7,0)='Sales Orders'!J1334,"",VLOOKUP($H1335,Mal!$A$9:$H$431,7,0)))</f>
        <v>#N/A</v>
      </c>
      <c r="K1335" s="39" t="e">
        <f>IF(AND(K1334="",$H1335=$H1334),"",IF(VLOOKUP($H1335,Mal!$A$9:$H$431,8,0)='Sales Orders'!K1334,"",VLOOKUP($H1335,Mal!$A$9:$H$431,8,0)))</f>
        <v>#N/A</v>
      </c>
      <c r="L1335" s="39" t="e">
        <f>IF(E1335="","",IF(Mal!$C$6="","",Mal!$C$6))</f>
        <v>#N/A</v>
      </c>
      <c r="M1335" s="39" t="e">
        <f>IF($E1335="",IF(INDEX(Mal!K$9:K$431,COUNTIF($E$108:$F1334,"")-COUNT($H$108:$H1334)+1,0)=M1334,"",INDEX(Mal!K$9:K$431,COUNTIF($E$108:$F1334,"")-COUNT($H$108:$H1334)+1,0)),"")</f>
        <v>#N/A</v>
      </c>
      <c r="N1335" s="39" t="e">
        <f>IF($E1335="",IF(INDEX(Mal!L$9:L$431,COUNTIF($E$108:$F1334,"")-COUNT($H$108:$H1334)+1,0)=N1334,"",INDEX(Mal!L$9:L$431,COUNTIF($E$108:$F1334,"")-COUNT($H$108:$H1334)+1,0)),"")</f>
        <v>#N/A</v>
      </c>
      <c r="O1335" s="39" t="e">
        <f>IF($E1335="",IF(INDEX(Mal!M$9:M$431,COUNTIF($E$108:$F1334,"")-COUNT($H$108:$H1334)+1,0)=O1334,"",INDEX(Mal!M$9:M$431,COUNTIF($E$108:$F1334,"")-COUNT($H$108:$H1334)+1,0)),"")</f>
        <v>#N/A</v>
      </c>
      <c r="P1335" s="39" t="e">
        <f>IF($E1335="",IF(INDEX(Mal!N$9:N$431,COUNTIF($E$108:$F1334,"")-COUNT($H$108:$H1334)+1,0)=P1334,"",INDEX(Mal!N$9:N$431,COUNTIF($E$108:$F1334,"")-COUNT($H$108:$H1334)+1,0)),"")</f>
        <v>#N/A</v>
      </c>
      <c r="Q1335" s="39" t="e">
        <f>IF($E1335="",IF(INDEX(Mal!O$9:O$431,COUNTIF($E$108:$F1334,"")-COUNT($H$108:$H1334)+1,0)=Q1334,"",INDEX(Mal!O$9:O$431,COUNTIF($E$108:$F1334,"")-COUNT($H$108:$H1334)+1,0)),"")</f>
        <v>#N/A</v>
      </c>
      <c r="R1335" s="39" t="e">
        <f>IF($E1335="",IF(INDEX(Mal!P$9:P$431,COUNTIF($E$108:$F1334,"")-COUNT($H$108:$H1334)+1,0)=R1334,"",INDEX(Mal!P$9:P$431,COUNTIF($E$108:$F1334,"")-COUNT($H$108:$H1334)+1,0)),"")</f>
        <v>#N/A</v>
      </c>
      <c r="S1335" s="39" t="e">
        <f>IF($E1335="",IF(INDEX(Mal!Q$9:Q$431,COUNTIF($E$108:$F1334,"")-COUNT($H$108:$H1334)+1,0)=S1334,"",INDEX(Mal!Q$9:Q$431,COUNTIF($E$108:$F1334,"")-COUNT($H$108:$H1334)+1,0)),"")</f>
        <v>#N/A</v>
      </c>
      <c r="T1335" s="39" t="e">
        <f>IF($E1335="",IF(INDEX(Mal!R$9:R$431,COUNTIF($E$108:$F1334,"")-COUNT($H$108:$H1334)+1,0)=T1334,"",INDEX(Mal!R$9:R$431,COUNTIF($E$108:$F1334,"")-COUNT($H$108:$H1334)+1,0)),"")</f>
        <v>#N/A</v>
      </c>
      <c r="U1335" s="39" t="e">
        <f>IF($E1335="",IF(INDEX(Mal!S$9:S$431,COUNTIF($E$108:$F1334,"")-COUNT($H$108:$H1334)+1,0)=U1334,"",INDEX(Mal!S$9:S$431,COUNTIF($E$108:$F1334,"")-COUNT($H$108:$H1334)+1,0)),"")</f>
        <v>#N/A</v>
      </c>
      <c r="V1335" s="39" t="e">
        <f t="shared" si="76"/>
        <v>#N/A</v>
      </c>
      <c r="W1335" s="39" t="e">
        <f>IF(IF(AND(E1335="",F1335=""),INDEX(Mal!I$9:I$431,(COUNT($H$108:$H1335)-COUNTIF($V$108:$V1335,"")),0),"")="","",IF(AND(E1335="",F1335=""),INDEX(Mal!I$9:I$431,(COUNT($H$108:$H1335)-COUNTIF($V$108:$V1335,"")),0),""))</f>
        <v>#N/A</v>
      </c>
      <c r="X1335" s="39" t="e">
        <f>IF($E1335="",IF(INDEX(Mal!J$9:J$431,COUNTIF($E$108:$F1334,"")-COUNT($H$108:$H1334)+1,0)=X1334,"",INDEX(Mal!J$9:J$431,COUNTIF($E$108:$F1334,"")-COUNT($H$108:$H1334)+1,0)),"")</f>
        <v>#N/A</v>
      </c>
      <c r="Y1335" s="39" t="e">
        <f>IF(AND(Y1334="",$H1335=$H1334),"",IF(VLOOKUP($H1335,Mal!$A$9:$T$431,20,0)='Sales Orders'!Y1334,"",VLOOKUP($H1335,Mal!$A$9:$T$431,20,0)))</f>
        <v>#N/A</v>
      </c>
      <c r="Z1335" s="39" t="e">
        <f t="shared" si="77"/>
        <v>#N/A</v>
      </c>
    </row>
    <row r="1336" spans="1:26">
      <c r="A1336" t="str">
        <f>IFERROR(IF(VLOOKUP(H1336,Mal!$A$9:$A$431,1,0),"","END"),"END")</f>
        <v>END</v>
      </c>
      <c r="B1336" s="39" t="e">
        <f>IF($E1336="",IF(INDEX(Mal!$D$9:$D$431,COUNTIF($E$108:$F1335,"")-COUNT($H$108:$H1335)+1,0)=B1335,"",INDEX(Mal!$D$9:$D$431,COUNTIF($E$108:$F1335,"")-COUNT($H$108:$H1335)+1,0)),"")</f>
        <v>#N/A</v>
      </c>
      <c r="C1336" s="39" t="e">
        <f t="shared" si="78"/>
        <v>#N/A</v>
      </c>
      <c r="D1336" s="39" t="e">
        <f>IF($E1336="",IF(INDEX(Mal!$F$9:$F$431,COUNTIF($E$108:$F1335,"")-COUNT($H$108:$H1335)+1,0)=D1335,"",INDEX(Mal!$F$9:$F$431,COUNTIF($E$108:$F1335,"")-COUNT($H$108:$H1335)+1,0)),"")</f>
        <v>#N/A</v>
      </c>
      <c r="E1336" s="39" t="e">
        <f>IF(AND(E1335="",$H1336=$H1335),"",IF(VLOOKUP(H1336,Mal!$A$9:$B$431,2,0)='Sales Orders'!E1335,"",VLOOKUP($H1336,Mal!$A$9:$B$431,2,0)))</f>
        <v>#N/A</v>
      </c>
      <c r="F1336" s="39" t="e">
        <f>IF($E1336="",IF(INDEX(Mal!$C$9:$C$431,COUNTIF($E$108:$F1335,"")-COUNT($H$108:$H1335)+1,0)=F1335,"",INDEX(Mal!$C$9:$C$431,COUNTIF($E$108:$F1335,"")-COUNT($H$108:$H1335)+1,0)),"")</f>
        <v>#N/A</v>
      </c>
      <c r="G1336" s="39" t="e">
        <f t="shared" si="79"/>
        <v>#N/A</v>
      </c>
      <c r="H1336" s="39">
        <f>IF(COUNTIF(Mal!$A$9:$A$431,'Sales Orders'!H1335)+COUNTIFS(Mal!$A$9:$A$431,H1335,Mal!$B$9:$B$431,"&lt;&gt;")+COUNTIFS(Mal!$A$9:$A$431,H1335,Mal!$C$9:$C$431,"&lt;&gt;")=COUNTIF('Sales Orders'!$H$108:H1335,'Sales Orders'!H1335),'Sales Orders'!H1335+1,'Sales Orders'!H1335)</f>
        <v>2</v>
      </c>
      <c r="I1336" s="39" t="e">
        <f>IF(E1336="","",IF(Mal!$C$5="","",Mal!$C$5))</f>
        <v>#N/A</v>
      </c>
      <c r="J1336" s="39" t="e">
        <f>IF(AND(J1335="",$H1336=$H1335),"",IF(VLOOKUP($H1336,Mal!$A$9:$H$431,7,0)='Sales Orders'!J1335,"",VLOOKUP($H1336,Mal!$A$9:$H$431,7,0)))</f>
        <v>#N/A</v>
      </c>
      <c r="K1336" s="39" t="e">
        <f>IF(AND(K1335="",$H1336=$H1335),"",IF(VLOOKUP($H1336,Mal!$A$9:$H$431,8,0)='Sales Orders'!K1335,"",VLOOKUP($H1336,Mal!$A$9:$H$431,8,0)))</f>
        <v>#N/A</v>
      </c>
      <c r="L1336" s="39" t="e">
        <f>IF(E1336="","",IF(Mal!$C$6="","",Mal!$C$6))</f>
        <v>#N/A</v>
      </c>
      <c r="M1336" s="39" t="e">
        <f>IF($E1336="",IF(INDEX(Mal!K$9:K$431,COUNTIF($E$108:$F1335,"")-COUNT($H$108:$H1335)+1,0)=M1335,"",INDEX(Mal!K$9:K$431,COUNTIF($E$108:$F1335,"")-COUNT($H$108:$H1335)+1,0)),"")</f>
        <v>#N/A</v>
      </c>
      <c r="N1336" s="39" t="e">
        <f>IF($E1336="",IF(INDEX(Mal!L$9:L$431,COUNTIF($E$108:$F1335,"")-COUNT($H$108:$H1335)+1,0)=N1335,"",INDEX(Mal!L$9:L$431,COUNTIF($E$108:$F1335,"")-COUNT($H$108:$H1335)+1,0)),"")</f>
        <v>#N/A</v>
      </c>
      <c r="O1336" s="39" t="e">
        <f>IF($E1336="",IF(INDEX(Mal!M$9:M$431,COUNTIF($E$108:$F1335,"")-COUNT($H$108:$H1335)+1,0)=O1335,"",INDEX(Mal!M$9:M$431,COUNTIF($E$108:$F1335,"")-COUNT($H$108:$H1335)+1,0)),"")</f>
        <v>#N/A</v>
      </c>
      <c r="P1336" s="39" t="e">
        <f>IF($E1336="",IF(INDEX(Mal!N$9:N$431,COUNTIF($E$108:$F1335,"")-COUNT($H$108:$H1335)+1,0)=P1335,"",INDEX(Mal!N$9:N$431,COUNTIF($E$108:$F1335,"")-COUNT($H$108:$H1335)+1,0)),"")</f>
        <v>#N/A</v>
      </c>
      <c r="Q1336" s="39" t="e">
        <f>IF($E1336="",IF(INDEX(Mal!O$9:O$431,COUNTIF($E$108:$F1335,"")-COUNT($H$108:$H1335)+1,0)=Q1335,"",INDEX(Mal!O$9:O$431,COUNTIF($E$108:$F1335,"")-COUNT($H$108:$H1335)+1,0)),"")</f>
        <v>#N/A</v>
      </c>
      <c r="R1336" s="39" t="e">
        <f>IF($E1336="",IF(INDEX(Mal!P$9:P$431,COUNTIF($E$108:$F1335,"")-COUNT($H$108:$H1335)+1,0)=R1335,"",INDEX(Mal!P$9:P$431,COUNTIF($E$108:$F1335,"")-COUNT($H$108:$H1335)+1,0)),"")</f>
        <v>#N/A</v>
      </c>
      <c r="S1336" s="39" t="e">
        <f>IF($E1336="",IF(INDEX(Mal!Q$9:Q$431,COUNTIF($E$108:$F1335,"")-COUNT($H$108:$H1335)+1,0)=S1335,"",INDEX(Mal!Q$9:Q$431,COUNTIF($E$108:$F1335,"")-COUNT($H$108:$H1335)+1,0)),"")</f>
        <v>#N/A</v>
      </c>
      <c r="T1336" s="39" t="e">
        <f>IF($E1336="",IF(INDEX(Mal!R$9:R$431,COUNTIF($E$108:$F1335,"")-COUNT($H$108:$H1335)+1,0)=T1335,"",INDEX(Mal!R$9:R$431,COUNTIF($E$108:$F1335,"")-COUNT($H$108:$H1335)+1,0)),"")</f>
        <v>#N/A</v>
      </c>
      <c r="U1336" s="39" t="e">
        <f>IF($E1336="",IF(INDEX(Mal!S$9:S$431,COUNTIF($E$108:$F1335,"")-COUNT($H$108:$H1335)+1,0)=U1335,"",INDEX(Mal!S$9:S$431,COUNTIF($E$108:$F1335,"")-COUNT($H$108:$H1335)+1,0)),"")</f>
        <v>#N/A</v>
      </c>
      <c r="V1336" s="39" t="e">
        <f t="shared" si="76"/>
        <v>#N/A</v>
      </c>
      <c r="W1336" s="39" t="e">
        <f>IF(IF(AND(E1336="",F1336=""),INDEX(Mal!I$9:I$431,(COUNT($H$108:$H1336)-COUNTIF($V$108:$V1336,"")),0),"")="","",IF(AND(E1336="",F1336=""),INDEX(Mal!I$9:I$431,(COUNT($H$108:$H1336)-COUNTIF($V$108:$V1336,"")),0),""))</f>
        <v>#N/A</v>
      </c>
      <c r="X1336" s="39" t="e">
        <f>IF($E1336="",IF(INDEX(Mal!J$9:J$431,COUNTIF($E$108:$F1335,"")-COUNT($H$108:$H1335)+1,0)=X1335,"",INDEX(Mal!J$9:J$431,COUNTIF($E$108:$F1335,"")-COUNT($H$108:$H1335)+1,0)),"")</f>
        <v>#N/A</v>
      </c>
      <c r="Y1336" s="39" t="e">
        <f>IF(AND(Y1335="",$H1336=$H1335),"",IF(VLOOKUP($H1336,Mal!$A$9:$T$431,20,0)='Sales Orders'!Y1335,"",VLOOKUP($H1336,Mal!$A$9:$T$431,20,0)))</f>
        <v>#N/A</v>
      </c>
      <c r="Z1336" s="39" t="e">
        <f t="shared" si="77"/>
        <v>#N/A</v>
      </c>
    </row>
    <row r="1337" spans="1:26">
      <c r="A1337" t="str">
        <f>IFERROR(IF(VLOOKUP(H1337,Mal!$A$9:$A$431,1,0),"","END"),"END")</f>
        <v>END</v>
      </c>
      <c r="B1337" s="39" t="e">
        <f>IF($E1337="",IF(INDEX(Mal!$D$9:$D$431,COUNTIF($E$108:$F1336,"")-COUNT($H$108:$H1336)+1,0)=B1336,"",INDEX(Mal!$D$9:$D$431,COUNTIF($E$108:$F1336,"")-COUNT($H$108:$H1336)+1,0)),"")</f>
        <v>#N/A</v>
      </c>
      <c r="C1337" s="39" t="e">
        <f t="shared" si="78"/>
        <v>#N/A</v>
      </c>
      <c r="D1337" s="39" t="e">
        <f>IF($E1337="",IF(INDEX(Mal!$F$9:$F$431,COUNTIF($E$108:$F1336,"")-COUNT($H$108:$H1336)+1,0)=D1336,"",INDEX(Mal!$F$9:$F$431,COUNTIF($E$108:$F1336,"")-COUNT($H$108:$H1336)+1,0)),"")</f>
        <v>#N/A</v>
      </c>
      <c r="E1337" s="39" t="e">
        <f>IF(AND(E1336="",$H1337=$H1336),"",IF(VLOOKUP(H1337,Mal!$A$9:$B$431,2,0)='Sales Orders'!E1336,"",VLOOKUP($H1337,Mal!$A$9:$B$431,2,0)))</f>
        <v>#N/A</v>
      </c>
      <c r="F1337" s="39" t="e">
        <f>IF($E1337="",IF(INDEX(Mal!$C$9:$C$431,COUNTIF($E$108:$F1336,"")-COUNT($H$108:$H1336)+1,0)=F1336,"",INDEX(Mal!$C$9:$C$431,COUNTIF($E$108:$F1336,"")-COUNT($H$108:$H1336)+1,0)),"")</f>
        <v>#N/A</v>
      </c>
      <c r="G1337" s="39" t="e">
        <f t="shared" si="79"/>
        <v>#N/A</v>
      </c>
      <c r="H1337" s="39">
        <f>IF(COUNTIF(Mal!$A$9:$A$431,'Sales Orders'!H1336)+COUNTIFS(Mal!$A$9:$A$431,H1336,Mal!$B$9:$B$431,"&lt;&gt;")+COUNTIFS(Mal!$A$9:$A$431,H1336,Mal!$C$9:$C$431,"&lt;&gt;")=COUNTIF('Sales Orders'!$H$108:H1336,'Sales Orders'!H1336),'Sales Orders'!H1336+1,'Sales Orders'!H1336)</f>
        <v>2</v>
      </c>
      <c r="I1337" s="39" t="e">
        <f>IF(E1337="","",IF(Mal!$C$5="","",Mal!$C$5))</f>
        <v>#N/A</v>
      </c>
      <c r="J1337" s="39" t="e">
        <f>IF(AND(J1336="",$H1337=$H1336),"",IF(VLOOKUP($H1337,Mal!$A$9:$H$431,7,0)='Sales Orders'!J1336,"",VLOOKUP($H1337,Mal!$A$9:$H$431,7,0)))</f>
        <v>#N/A</v>
      </c>
      <c r="K1337" s="39" t="e">
        <f>IF(AND(K1336="",$H1337=$H1336),"",IF(VLOOKUP($H1337,Mal!$A$9:$H$431,8,0)='Sales Orders'!K1336,"",VLOOKUP($H1337,Mal!$A$9:$H$431,8,0)))</f>
        <v>#N/A</v>
      </c>
      <c r="L1337" s="39" t="e">
        <f>IF(E1337="","",IF(Mal!$C$6="","",Mal!$C$6))</f>
        <v>#N/A</v>
      </c>
      <c r="M1337" s="39" t="e">
        <f>IF($E1337="",IF(INDEX(Mal!K$9:K$431,COUNTIF($E$108:$F1336,"")-COUNT($H$108:$H1336)+1,0)=M1336,"",INDEX(Mal!K$9:K$431,COUNTIF($E$108:$F1336,"")-COUNT($H$108:$H1336)+1,0)),"")</f>
        <v>#N/A</v>
      </c>
      <c r="N1337" s="39" t="e">
        <f>IF($E1337="",IF(INDEX(Mal!L$9:L$431,COUNTIF($E$108:$F1336,"")-COUNT($H$108:$H1336)+1,0)=N1336,"",INDEX(Mal!L$9:L$431,COUNTIF($E$108:$F1336,"")-COUNT($H$108:$H1336)+1,0)),"")</f>
        <v>#N/A</v>
      </c>
      <c r="O1337" s="39" t="e">
        <f>IF($E1337="",IF(INDEX(Mal!M$9:M$431,COUNTIF($E$108:$F1336,"")-COUNT($H$108:$H1336)+1,0)=O1336,"",INDEX(Mal!M$9:M$431,COUNTIF($E$108:$F1336,"")-COUNT($H$108:$H1336)+1,0)),"")</f>
        <v>#N/A</v>
      </c>
      <c r="P1337" s="39" t="e">
        <f>IF($E1337="",IF(INDEX(Mal!N$9:N$431,COUNTIF($E$108:$F1336,"")-COUNT($H$108:$H1336)+1,0)=P1336,"",INDEX(Mal!N$9:N$431,COUNTIF($E$108:$F1336,"")-COUNT($H$108:$H1336)+1,0)),"")</f>
        <v>#N/A</v>
      </c>
      <c r="Q1337" s="39" t="e">
        <f>IF($E1337="",IF(INDEX(Mal!O$9:O$431,COUNTIF($E$108:$F1336,"")-COUNT($H$108:$H1336)+1,0)=Q1336,"",INDEX(Mal!O$9:O$431,COUNTIF($E$108:$F1336,"")-COUNT($H$108:$H1336)+1,0)),"")</f>
        <v>#N/A</v>
      </c>
      <c r="R1337" s="39" t="e">
        <f>IF($E1337="",IF(INDEX(Mal!P$9:P$431,COUNTIF($E$108:$F1336,"")-COUNT($H$108:$H1336)+1,0)=R1336,"",INDEX(Mal!P$9:P$431,COUNTIF($E$108:$F1336,"")-COUNT($H$108:$H1336)+1,0)),"")</f>
        <v>#N/A</v>
      </c>
      <c r="S1337" s="39" t="e">
        <f>IF($E1337="",IF(INDEX(Mal!Q$9:Q$431,COUNTIF($E$108:$F1336,"")-COUNT($H$108:$H1336)+1,0)=S1336,"",INDEX(Mal!Q$9:Q$431,COUNTIF($E$108:$F1336,"")-COUNT($H$108:$H1336)+1,0)),"")</f>
        <v>#N/A</v>
      </c>
      <c r="T1337" s="39" t="e">
        <f>IF($E1337="",IF(INDEX(Mal!R$9:R$431,COUNTIF($E$108:$F1336,"")-COUNT($H$108:$H1336)+1,0)=T1336,"",INDEX(Mal!R$9:R$431,COUNTIF($E$108:$F1336,"")-COUNT($H$108:$H1336)+1,0)),"")</f>
        <v>#N/A</v>
      </c>
      <c r="U1337" s="39" t="e">
        <f>IF($E1337="",IF(INDEX(Mal!S$9:S$431,COUNTIF($E$108:$F1336,"")-COUNT($H$108:$H1336)+1,0)=U1336,"",INDEX(Mal!S$9:S$431,COUNTIF($E$108:$F1336,"")-COUNT($H$108:$H1336)+1,0)),"")</f>
        <v>#N/A</v>
      </c>
      <c r="V1337" s="39" t="e">
        <f t="shared" si="76"/>
        <v>#N/A</v>
      </c>
      <c r="W1337" s="39" t="e">
        <f>IF(IF(AND(E1337="",F1337=""),INDEX(Mal!I$9:I$431,(COUNT($H$108:$H1337)-COUNTIF($V$108:$V1337,"")),0),"")="","",IF(AND(E1337="",F1337=""),INDEX(Mal!I$9:I$431,(COUNT($H$108:$H1337)-COUNTIF($V$108:$V1337,"")),0),""))</f>
        <v>#N/A</v>
      </c>
      <c r="X1337" s="39" t="e">
        <f>IF($E1337="",IF(INDEX(Mal!J$9:J$431,COUNTIF($E$108:$F1336,"")-COUNT($H$108:$H1336)+1,0)=X1336,"",INDEX(Mal!J$9:J$431,COUNTIF($E$108:$F1336,"")-COUNT($H$108:$H1336)+1,0)),"")</f>
        <v>#N/A</v>
      </c>
      <c r="Y1337" s="39" t="e">
        <f>IF(AND(Y1336="",$H1337=$H1336),"",IF(VLOOKUP($H1337,Mal!$A$9:$T$431,20,0)='Sales Orders'!Y1336,"",VLOOKUP($H1337,Mal!$A$9:$T$431,20,0)))</f>
        <v>#N/A</v>
      </c>
      <c r="Z1337" s="39" t="e">
        <f t="shared" si="77"/>
        <v>#N/A</v>
      </c>
    </row>
    <row r="1338" spans="1:26">
      <c r="A1338" t="str">
        <f>IFERROR(IF(VLOOKUP(H1338,Mal!$A$9:$A$431,1,0),"","END"),"END")</f>
        <v>END</v>
      </c>
      <c r="B1338" s="39" t="e">
        <f>IF($E1338="",IF(INDEX(Mal!$D$9:$D$431,COUNTIF($E$108:$F1337,"")-COUNT($H$108:$H1337)+1,0)=B1337,"",INDEX(Mal!$D$9:$D$431,COUNTIF($E$108:$F1337,"")-COUNT($H$108:$H1337)+1,0)),"")</f>
        <v>#N/A</v>
      </c>
      <c r="C1338" s="39" t="e">
        <f t="shared" si="78"/>
        <v>#N/A</v>
      </c>
      <c r="D1338" s="39" t="e">
        <f>IF($E1338="",IF(INDEX(Mal!$F$9:$F$431,COUNTIF($E$108:$F1337,"")-COUNT($H$108:$H1337)+1,0)=D1337,"",INDEX(Mal!$F$9:$F$431,COUNTIF($E$108:$F1337,"")-COUNT($H$108:$H1337)+1,0)),"")</f>
        <v>#N/A</v>
      </c>
      <c r="E1338" s="39" t="e">
        <f>IF(AND(E1337="",$H1338=$H1337),"",IF(VLOOKUP(H1338,Mal!$A$9:$B$431,2,0)='Sales Orders'!E1337,"",VLOOKUP($H1338,Mal!$A$9:$B$431,2,0)))</f>
        <v>#N/A</v>
      </c>
      <c r="F1338" s="39" t="e">
        <f>IF($E1338="",IF(INDEX(Mal!$C$9:$C$431,COUNTIF($E$108:$F1337,"")-COUNT($H$108:$H1337)+1,0)=F1337,"",INDEX(Mal!$C$9:$C$431,COUNTIF($E$108:$F1337,"")-COUNT($H$108:$H1337)+1,0)),"")</f>
        <v>#N/A</v>
      </c>
      <c r="G1338" s="39" t="e">
        <f t="shared" si="79"/>
        <v>#N/A</v>
      </c>
      <c r="H1338" s="39">
        <f>IF(COUNTIF(Mal!$A$9:$A$431,'Sales Orders'!H1337)+COUNTIFS(Mal!$A$9:$A$431,H1337,Mal!$B$9:$B$431,"&lt;&gt;")+COUNTIFS(Mal!$A$9:$A$431,H1337,Mal!$C$9:$C$431,"&lt;&gt;")=COUNTIF('Sales Orders'!$H$108:H1337,'Sales Orders'!H1337),'Sales Orders'!H1337+1,'Sales Orders'!H1337)</f>
        <v>2</v>
      </c>
      <c r="I1338" s="39" t="e">
        <f>IF(E1338="","",IF(Mal!$C$5="","",Mal!$C$5))</f>
        <v>#N/A</v>
      </c>
      <c r="J1338" s="39" t="e">
        <f>IF(AND(J1337="",$H1338=$H1337),"",IF(VLOOKUP($H1338,Mal!$A$9:$H$431,7,0)='Sales Orders'!J1337,"",VLOOKUP($H1338,Mal!$A$9:$H$431,7,0)))</f>
        <v>#N/A</v>
      </c>
      <c r="K1338" s="39" t="e">
        <f>IF(AND(K1337="",$H1338=$H1337),"",IF(VLOOKUP($H1338,Mal!$A$9:$H$431,8,0)='Sales Orders'!K1337,"",VLOOKUP($H1338,Mal!$A$9:$H$431,8,0)))</f>
        <v>#N/A</v>
      </c>
      <c r="L1338" s="39" t="e">
        <f>IF(E1338="","",IF(Mal!$C$6="","",Mal!$C$6))</f>
        <v>#N/A</v>
      </c>
      <c r="M1338" s="39" t="e">
        <f>IF($E1338="",IF(INDEX(Mal!K$9:K$431,COUNTIF($E$108:$F1337,"")-COUNT($H$108:$H1337)+1,0)=M1337,"",INDEX(Mal!K$9:K$431,COUNTIF($E$108:$F1337,"")-COUNT($H$108:$H1337)+1,0)),"")</f>
        <v>#N/A</v>
      </c>
      <c r="N1338" s="39" t="e">
        <f>IF($E1338="",IF(INDEX(Mal!L$9:L$431,COUNTIF($E$108:$F1337,"")-COUNT($H$108:$H1337)+1,0)=N1337,"",INDEX(Mal!L$9:L$431,COUNTIF($E$108:$F1337,"")-COUNT($H$108:$H1337)+1,0)),"")</f>
        <v>#N/A</v>
      </c>
      <c r="O1338" s="39" t="e">
        <f>IF($E1338="",IF(INDEX(Mal!M$9:M$431,COUNTIF($E$108:$F1337,"")-COUNT($H$108:$H1337)+1,0)=O1337,"",INDEX(Mal!M$9:M$431,COUNTIF($E$108:$F1337,"")-COUNT($H$108:$H1337)+1,0)),"")</f>
        <v>#N/A</v>
      </c>
      <c r="P1338" s="39" t="e">
        <f>IF($E1338="",IF(INDEX(Mal!N$9:N$431,COUNTIF($E$108:$F1337,"")-COUNT($H$108:$H1337)+1,0)=P1337,"",INDEX(Mal!N$9:N$431,COUNTIF($E$108:$F1337,"")-COUNT($H$108:$H1337)+1,0)),"")</f>
        <v>#N/A</v>
      </c>
      <c r="Q1338" s="39" t="e">
        <f>IF($E1338="",IF(INDEX(Mal!O$9:O$431,COUNTIF($E$108:$F1337,"")-COUNT($H$108:$H1337)+1,0)=Q1337,"",INDEX(Mal!O$9:O$431,COUNTIF($E$108:$F1337,"")-COUNT($H$108:$H1337)+1,0)),"")</f>
        <v>#N/A</v>
      </c>
      <c r="R1338" s="39" t="e">
        <f>IF($E1338="",IF(INDEX(Mal!P$9:P$431,COUNTIF($E$108:$F1337,"")-COUNT($H$108:$H1337)+1,0)=R1337,"",INDEX(Mal!P$9:P$431,COUNTIF($E$108:$F1337,"")-COUNT($H$108:$H1337)+1,0)),"")</f>
        <v>#N/A</v>
      </c>
      <c r="S1338" s="39" t="e">
        <f>IF($E1338="",IF(INDEX(Mal!Q$9:Q$431,COUNTIF($E$108:$F1337,"")-COUNT($H$108:$H1337)+1,0)=S1337,"",INDEX(Mal!Q$9:Q$431,COUNTIF($E$108:$F1337,"")-COUNT($H$108:$H1337)+1,0)),"")</f>
        <v>#N/A</v>
      </c>
      <c r="T1338" s="39" t="e">
        <f>IF($E1338="",IF(INDEX(Mal!R$9:R$431,COUNTIF($E$108:$F1337,"")-COUNT($H$108:$H1337)+1,0)=T1337,"",INDEX(Mal!R$9:R$431,COUNTIF($E$108:$F1337,"")-COUNT($H$108:$H1337)+1,0)),"")</f>
        <v>#N/A</v>
      </c>
      <c r="U1338" s="39" t="e">
        <f>IF($E1338="",IF(INDEX(Mal!S$9:S$431,COUNTIF($E$108:$F1337,"")-COUNT($H$108:$H1337)+1,0)=U1337,"",INDEX(Mal!S$9:S$431,COUNTIF($E$108:$F1337,"")-COUNT($H$108:$H1337)+1,0)),"")</f>
        <v>#N/A</v>
      </c>
      <c r="V1338" s="39" t="e">
        <f t="shared" si="76"/>
        <v>#N/A</v>
      </c>
      <c r="W1338" s="39" t="e">
        <f>IF(IF(AND(E1338="",F1338=""),INDEX(Mal!I$9:I$431,(COUNT($H$108:$H1338)-COUNTIF($V$108:$V1338,"")),0),"")="","",IF(AND(E1338="",F1338=""),INDEX(Mal!I$9:I$431,(COUNT($H$108:$H1338)-COUNTIF($V$108:$V1338,"")),0),""))</f>
        <v>#N/A</v>
      </c>
      <c r="X1338" s="39" t="e">
        <f>IF($E1338="",IF(INDEX(Mal!J$9:J$431,COUNTIF($E$108:$F1337,"")-COUNT($H$108:$H1337)+1,0)=X1337,"",INDEX(Mal!J$9:J$431,COUNTIF($E$108:$F1337,"")-COUNT($H$108:$H1337)+1,0)),"")</f>
        <v>#N/A</v>
      </c>
      <c r="Y1338" s="39" t="e">
        <f>IF(AND(Y1337="",$H1338=$H1337),"",IF(VLOOKUP($H1338,Mal!$A$9:$T$431,20,0)='Sales Orders'!Y1337,"",VLOOKUP($H1338,Mal!$A$9:$T$431,20,0)))</f>
        <v>#N/A</v>
      </c>
      <c r="Z1338" s="39" t="e">
        <f t="shared" si="77"/>
        <v>#N/A</v>
      </c>
    </row>
    <row r="1339" spans="1:26">
      <c r="A1339" t="str">
        <f>IFERROR(IF(VLOOKUP(H1339,Mal!$A$9:$A$431,1,0),"","END"),"END")</f>
        <v>END</v>
      </c>
      <c r="B1339" s="39" t="e">
        <f>IF($E1339="",IF(INDEX(Mal!$D$9:$D$431,COUNTIF($E$108:$F1338,"")-COUNT($H$108:$H1338)+1,0)=B1338,"",INDEX(Mal!$D$9:$D$431,COUNTIF($E$108:$F1338,"")-COUNT($H$108:$H1338)+1,0)),"")</f>
        <v>#N/A</v>
      </c>
      <c r="C1339" s="39" t="e">
        <f t="shared" si="78"/>
        <v>#N/A</v>
      </c>
      <c r="D1339" s="39" t="e">
        <f>IF($E1339="",IF(INDEX(Mal!$F$9:$F$431,COUNTIF($E$108:$F1338,"")-COUNT($H$108:$H1338)+1,0)=D1338,"",INDEX(Mal!$F$9:$F$431,COUNTIF($E$108:$F1338,"")-COUNT($H$108:$H1338)+1,0)),"")</f>
        <v>#N/A</v>
      </c>
      <c r="E1339" s="39" t="e">
        <f>IF(AND(E1338="",$H1339=$H1338),"",IF(VLOOKUP(H1339,Mal!$A$9:$B$431,2,0)='Sales Orders'!E1338,"",VLOOKUP($H1339,Mal!$A$9:$B$431,2,0)))</f>
        <v>#N/A</v>
      </c>
      <c r="F1339" s="39" t="e">
        <f>IF($E1339="",IF(INDEX(Mal!$C$9:$C$431,COUNTIF($E$108:$F1338,"")-COUNT($H$108:$H1338)+1,0)=F1338,"",INDEX(Mal!$C$9:$C$431,COUNTIF($E$108:$F1338,"")-COUNT($H$108:$H1338)+1,0)),"")</f>
        <v>#N/A</v>
      </c>
      <c r="G1339" s="39" t="e">
        <f t="shared" si="79"/>
        <v>#N/A</v>
      </c>
      <c r="H1339" s="39">
        <f>IF(COUNTIF(Mal!$A$9:$A$431,'Sales Orders'!H1338)+COUNTIFS(Mal!$A$9:$A$431,H1338,Mal!$B$9:$B$431,"&lt;&gt;")+COUNTIFS(Mal!$A$9:$A$431,H1338,Mal!$C$9:$C$431,"&lt;&gt;")=COUNTIF('Sales Orders'!$H$108:H1338,'Sales Orders'!H1338),'Sales Orders'!H1338+1,'Sales Orders'!H1338)</f>
        <v>2</v>
      </c>
      <c r="I1339" s="39" t="e">
        <f>IF(E1339="","",IF(Mal!$C$5="","",Mal!$C$5))</f>
        <v>#N/A</v>
      </c>
      <c r="J1339" s="39" t="e">
        <f>IF(AND(J1338="",$H1339=$H1338),"",IF(VLOOKUP($H1339,Mal!$A$9:$H$431,7,0)='Sales Orders'!J1338,"",VLOOKUP($H1339,Mal!$A$9:$H$431,7,0)))</f>
        <v>#N/A</v>
      </c>
      <c r="K1339" s="39" t="e">
        <f>IF(AND(K1338="",$H1339=$H1338),"",IF(VLOOKUP($H1339,Mal!$A$9:$H$431,8,0)='Sales Orders'!K1338,"",VLOOKUP($H1339,Mal!$A$9:$H$431,8,0)))</f>
        <v>#N/A</v>
      </c>
      <c r="L1339" s="39" t="e">
        <f>IF(E1339="","",IF(Mal!$C$6="","",Mal!$C$6))</f>
        <v>#N/A</v>
      </c>
      <c r="M1339" s="39" t="e">
        <f>IF($E1339="",IF(INDEX(Mal!K$9:K$431,COUNTIF($E$108:$F1338,"")-COUNT($H$108:$H1338)+1,0)=M1338,"",INDEX(Mal!K$9:K$431,COUNTIF($E$108:$F1338,"")-COUNT($H$108:$H1338)+1,0)),"")</f>
        <v>#N/A</v>
      </c>
      <c r="N1339" s="39" t="e">
        <f>IF($E1339="",IF(INDEX(Mal!L$9:L$431,COUNTIF($E$108:$F1338,"")-COUNT($H$108:$H1338)+1,0)=N1338,"",INDEX(Mal!L$9:L$431,COUNTIF($E$108:$F1338,"")-COUNT($H$108:$H1338)+1,0)),"")</f>
        <v>#N/A</v>
      </c>
      <c r="O1339" s="39" t="e">
        <f>IF($E1339="",IF(INDEX(Mal!M$9:M$431,COUNTIF($E$108:$F1338,"")-COUNT($H$108:$H1338)+1,0)=O1338,"",INDEX(Mal!M$9:M$431,COUNTIF($E$108:$F1338,"")-COUNT($H$108:$H1338)+1,0)),"")</f>
        <v>#N/A</v>
      </c>
      <c r="P1339" s="39" t="e">
        <f>IF($E1339="",IF(INDEX(Mal!N$9:N$431,COUNTIF($E$108:$F1338,"")-COUNT($H$108:$H1338)+1,0)=P1338,"",INDEX(Mal!N$9:N$431,COUNTIF($E$108:$F1338,"")-COUNT($H$108:$H1338)+1,0)),"")</f>
        <v>#N/A</v>
      </c>
      <c r="Q1339" s="39" t="e">
        <f>IF($E1339="",IF(INDEX(Mal!O$9:O$431,COUNTIF($E$108:$F1338,"")-COUNT($H$108:$H1338)+1,0)=Q1338,"",INDEX(Mal!O$9:O$431,COUNTIF($E$108:$F1338,"")-COUNT($H$108:$H1338)+1,0)),"")</f>
        <v>#N/A</v>
      </c>
      <c r="R1339" s="39" t="e">
        <f>IF($E1339="",IF(INDEX(Mal!P$9:P$431,COUNTIF($E$108:$F1338,"")-COUNT($H$108:$H1338)+1,0)=R1338,"",INDEX(Mal!P$9:P$431,COUNTIF($E$108:$F1338,"")-COUNT($H$108:$H1338)+1,0)),"")</f>
        <v>#N/A</v>
      </c>
      <c r="S1339" s="39" t="e">
        <f>IF($E1339="",IF(INDEX(Mal!Q$9:Q$431,COUNTIF($E$108:$F1338,"")-COUNT($H$108:$H1338)+1,0)=S1338,"",INDEX(Mal!Q$9:Q$431,COUNTIF($E$108:$F1338,"")-COUNT($H$108:$H1338)+1,0)),"")</f>
        <v>#N/A</v>
      </c>
      <c r="T1339" s="39" t="e">
        <f>IF($E1339="",IF(INDEX(Mal!R$9:R$431,COUNTIF($E$108:$F1338,"")-COUNT($H$108:$H1338)+1,0)=T1338,"",INDEX(Mal!R$9:R$431,COUNTIF($E$108:$F1338,"")-COUNT($H$108:$H1338)+1,0)),"")</f>
        <v>#N/A</v>
      </c>
      <c r="U1339" s="39" t="e">
        <f>IF($E1339="",IF(INDEX(Mal!S$9:S$431,COUNTIF($E$108:$F1338,"")-COUNT($H$108:$H1338)+1,0)=U1338,"",INDEX(Mal!S$9:S$431,COUNTIF($E$108:$F1338,"")-COUNT($H$108:$H1338)+1,0)),"")</f>
        <v>#N/A</v>
      </c>
      <c r="V1339" s="39" t="e">
        <f t="shared" si="76"/>
        <v>#N/A</v>
      </c>
      <c r="W1339" s="39" t="e">
        <f>IF(IF(AND(E1339="",F1339=""),INDEX(Mal!I$9:I$431,(COUNT($H$108:$H1339)-COUNTIF($V$108:$V1339,"")),0),"")="","",IF(AND(E1339="",F1339=""),INDEX(Mal!I$9:I$431,(COUNT($H$108:$H1339)-COUNTIF($V$108:$V1339,"")),0),""))</f>
        <v>#N/A</v>
      </c>
      <c r="X1339" s="39" t="e">
        <f>IF($E1339="",IF(INDEX(Mal!J$9:J$431,COUNTIF($E$108:$F1338,"")-COUNT($H$108:$H1338)+1,0)=X1338,"",INDEX(Mal!J$9:J$431,COUNTIF($E$108:$F1338,"")-COUNT($H$108:$H1338)+1,0)),"")</f>
        <v>#N/A</v>
      </c>
      <c r="Y1339" s="39" t="e">
        <f>IF(AND(Y1338="",$H1339=$H1338),"",IF(VLOOKUP($H1339,Mal!$A$9:$T$431,20,0)='Sales Orders'!Y1338,"",VLOOKUP($H1339,Mal!$A$9:$T$431,20,0)))</f>
        <v>#N/A</v>
      </c>
      <c r="Z1339" s="39" t="e">
        <f t="shared" si="77"/>
        <v>#N/A</v>
      </c>
    </row>
    <row r="1340" spans="1:26">
      <c r="A1340" t="str">
        <f>IFERROR(IF(VLOOKUP(H1340,Mal!$A$9:$A$431,1,0),"","END"),"END")</f>
        <v>END</v>
      </c>
      <c r="B1340" s="39" t="e">
        <f>IF($E1340="",IF(INDEX(Mal!$D$9:$D$431,COUNTIF($E$108:$F1339,"")-COUNT($H$108:$H1339)+1,0)=B1339,"",INDEX(Mal!$D$9:$D$431,COUNTIF($E$108:$F1339,"")-COUNT($H$108:$H1339)+1,0)),"")</f>
        <v>#N/A</v>
      </c>
      <c r="C1340" s="39" t="e">
        <f t="shared" si="78"/>
        <v>#N/A</v>
      </c>
      <c r="D1340" s="39" t="e">
        <f>IF($E1340="",IF(INDEX(Mal!$F$9:$F$431,COUNTIF($E$108:$F1339,"")-COUNT($H$108:$H1339)+1,0)=D1339,"",INDEX(Mal!$F$9:$F$431,COUNTIF($E$108:$F1339,"")-COUNT($H$108:$H1339)+1,0)),"")</f>
        <v>#N/A</v>
      </c>
      <c r="E1340" s="39" t="e">
        <f>IF(AND(E1339="",$H1340=$H1339),"",IF(VLOOKUP(H1340,Mal!$A$9:$B$431,2,0)='Sales Orders'!E1339,"",VLOOKUP($H1340,Mal!$A$9:$B$431,2,0)))</f>
        <v>#N/A</v>
      </c>
      <c r="F1340" s="39" t="e">
        <f>IF($E1340="",IF(INDEX(Mal!$C$9:$C$431,COUNTIF($E$108:$F1339,"")-COUNT($H$108:$H1339)+1,0)=F1339,"",INDEX(Mal!$C$9:$C$431,COUNTIF($E$108:$F1339,"")-COUNT($H$108:$H1339)+1,0)),"")</f>
        <v>#N/A</v>
      </c>
      <c r="G1340" s="39" t="e">
        <f t="shared" si="79"/>
        <v>#N/A</v>
      </c>
      <c r="H1340" s="39">
        <f>IF(COUNTIF(Mal!$A$9:$A$431,'Sales Orders'!H1339)+COUNTIFS(Mal!$A$9:$A$431,H1339,Mal!$B$9:$B$431,"&lt;&gt;")+COUNTIFS(Mal!$A$9:$A$431,H1339,Mal!$C$9:$C$431,"&lt;&gt;")=COUNTIF('Sales Orders'!$H$108:H1339,'Sales Orders'!H1339),'Sales Orders'!H1339+1,'Sales Orders'!H1339)</f>
        <v>2</v>
      </c>
      <c r="I1340" s="39" t="e">
        <f>IF(E1340="","",IF(Mal!$C$5="","",Mal!$C$5))</f>
        <v>#N/A</v>
      </c>
      <c r="J1340" s="39" t="e">
        <f>IF(AND(J1339="",$H1340=$H1339),"",IF(VLOOKUP($H1340,Mal!$A$9:$H$431,7,0)='Sales Orders'!J1339,"",VLOOKUP($H1340,Mal!$A$9:$H$431,7,0)))</f>
        <v>#N/A</v>
      </c>
      <c r="K1340" s="39" t="e">
        <f>IF(AND(K1339="",$H1340=$H1339),"",IF(VLOOKUP($H1340,Mal!$A$9:$H$431,8,0)='Sales Orders'!K1339,"",VLOOKUP($H1340,Mal!$A$9:$H$431,8,0)))</f>
        <v>#N/A</v>
      </c>
      <c r="L1340" s="39" t="e">
        <f>IF(E1340="","",IF(Mal!$C$6="","",Mal!$C$6))</f>
        <v>#N/A</v>
      </c>
      <c r="M1340" s="39" t="e">
        <f>IF($E1340="",IF(INDEX(Mal!K$9:K$431,COUNTIF($E$108:$F1339,"")-COUNT($H$108:$H1339)+1,0)=M1339,"",INDEX(Mal!K$9:K$431,COUNTIF($E$108:$F1339,"")-COUNT($H$108:$H1339)+1,0)),"")</f>
        <v>#N/A</v>
      </c>
      <c r="N1340" s="39" t="e">
        <f>IF($E1340="",IF(INDEX(Mal!L$9:L$431,COUNTIF($E$108:$F1339,"")-COUNT($H$108:$H1339)+1,0)=N1339,"",INDEX(Mal!L$9:L$431,COUNTIF($E$108:$F1339,"")-COUNT($H$108:$H1339)+1,0)),"")</f>
        <v>#N/A</v>
      </c>
      <c r="O1340" s="39" t="e">
        <f>IF($E1340="",IF(INDEX(Mal!M$9:M$431,COUNTIF($E$108:$F1339,"")-COUNT($H$108:$H1339)+1,0)=O1339,"",INDEX(Mal!M$9:M$431,COUNTIF($E$108:$F1339,"")-COUNT($H$108:$H1339)+1,0)),"")</f>
        <v>#N/A</v>
      </c>
      <c r="P1340" s="39" t="e">
        <f>IF($E1340="",IF(INDEX(Mal!N$9:N$431,COUNTIF($E$108:$F1339,"")-COUNT($H$108:$H1339)+1,0)=P1339,"",INDEX(Mal!N$9:N$431,COUNTIF($E$108:$F1339,"")-COUNT($H$108:$H1339)+1,0)),"")</f>
        <v>#N/A</v>
      </c>
      <c r="Q1340" s="39" t="e">
        <f>IF($E1340="",IF(INDEX(Mal!O$9:O$431,COUNTIF($E$108:$F1339,"")-COUNT($H$108:$H1339)+1,0)=Q1339,"",INDEX(Mal!O$9:O$431,COUNTIF($E$108:$F1339,"")-COUNT($H$108:$H1339)+1,0)),"")</f>
        <v>#N/A</v>
      </c>
      <c r="R1340" s="39" t="e">
        <f>IF($E1340="",IF(INDEX(Mal!P$9:P$431,COUNTIF($E$108:$F1339,"")-COUNT($H$108:$H1339)+1,0)=R1339,"",INDEX(Mal!P$9:P$431,COUNTIF($E$108:$F1339,"")-COUNT($H$108:$H1339)+1,0)),"")</f>
        <v>#N/A</v>
      </c>
      <c r="S1340" s="39" t="e">
        <f>IF($E1340="",IF(INDEX(Mal!Q$9:Q$431,COUNTIF($E$108:$F1339,"")-COUNT($H$108:$H1339)+1,0)=S1339,"",INDEX(Mal!Q$9:Q$431,COUNTIF($E$108:$F1339,"")-COUNT($H$108:$H1339)+1,0)),"")</f>
        <v>#N/A</v>
      </c>
      <c r="T1340" s="39" t="e">
        <f>IF($E1340="",IF(INDEX(Mal!R$9:R$431,COUNTIF($E$108:$F1339,"")-COUNT($H$108:$H1339)+1,0)=T1339,"",INDEX(Mal!R$9:R$431,COUNTIF($E$108:$F1339,"")-COUNT($H$108:$H1339)+1,0)),"")</f>
        <v>#N/A</v>
      </c>
      <c r="U1340" s="39" t="e">
        <f>IF($E1340="",IF(INDEX(Mal!S$9:S$431,COUNTIF($E$108:$F1339,"")-COUNT($H$108:$H1339)+1,0)=U1339,"",INDEX(Mal!S$9:S$431,COUNTIF($E$108:$F1339,"")-COUNT($H$108:$H1339)+1,0)),"")</f>
        <v>#N/A</v>
      </c>
      <c r="V1340" s="39" t="e">
        <f t="shared" si="76"/>
        <v>#N/A</v>
      </c>
      <c r="W1340" s="39" t="e">
        <f>IF(IF(AND(E1340="",F1340=""),INDEX(Mal!I$9:I$431,(COUNT($H$108:$H1340)-COUNTIF($V$108:$V1340,"")),0),"")="","",IF(AND(E1340="",F1340=""),INDEX(Mal!I$9:I$431,(COUNT($H$108:$H1340)-COUNTIF($V$108:$V1340,"")),0),""))</f>
        <v>#N/A</v>
      </c>
      <c r="X1340" s="39" t="e">
        <f>IF($E1340="",IF(INDEX(Mal!J$9:J$431,COUNTIF($E$108:$F1339,"")-COUNT($H$108:$H1339)+1,0)=X1339,"",INDEX(Mal!J$9:J$431,COUNTIF($E$108:$F1339,"")-COUNT($H$108:$H1339)+1,0)),"")</f>
        <v>#N/A</v>
      </c>
      <c r="Y1340" s="39" t="e">
        <f>IF(AND(Y1339="",$H1340=$H1339),"",IF(VLOOKUP($H1340,Mal!$A$9:$T$431,20,0)='Sales Orders'!Y1339,"",VLOOKUP($H1340,Mal!$A$9:$T$431,20,0)))</f>
        <v>#N/A</v>
      </c>
      <c r="Z1340" s="39" t="e">
        <f t="shared" si="77"/>
        <v>#N/A</v>
      </c>
    </row>
    <row r="1341" spans="1:26">
      <c r="A1341" t="str">
        <f>IFERROR(IF(VLOOKUP(H1341,Mal!$A$9:$A$431,1,0),"","END"),"END")</f>
        <v>END</v>
      </c>
      <c r="B1341" s="39" t="e">
        <f>IF($E1341="",IF(INDEX(Mal!$D$9:$D$431,COUNTIF($E$108:$F1340,"")-COUNT($H$108:$H1340)+1,0)=B1340,"",INDEX(Mal!$D$9:$D$431,COUNTIF($E$108:$F1340,"")-COUNT($H$108:$H1340)+1,0)),"")</f>
        <v>#N/A</v>
      </c>
      <c r="C1341" s="39" t="e">
        <f t="shared" si="78"/>
        <v>#N/A</v>
      </c>
      <c r="D1341" s="39" t="e">
        <f>IF($E1341="",IF(INDEX(Mal!$F$9:$F$431,COUNTIF($E$108:$F1340,"")-COUNT($H$108:$H1340)+1,0)=D1340,"",INDEX(Mal!$F$9:$F$431,COUNTIF($E$108:$F1340,"")-COUNT($H$108:$H1340)+1,0)),"")</f>
        <v>#N/A</v>
      </c>
      <c r="E1341" s="39" t="e">
        <f>IF(AND(E1340="",$H1341=$H1340),"",IF(VLOOKUP(H1341,Mal!$A$9:$B$431,2,0)='Sales Orders'!E1340,"",VLOOKUP($H1341,Mal!$A$9:$B$431,2,0)))</f>
        <v>#N/A</v>
      </c>
      <c r="F1341" s="39" t="e">
        <f>IF($E1341="",IF(INDEX(Mal!$C$9:$C$431,COUNTIF($E$108:$F1340,"")-COUNT($H$108:$H1340)+1,0)=F1340,"",INDEX(Mal!$C$9:$C$431,COUNTIF($E$108:$F1340,"")-COUNT($H$108:$H1340)+1,0)),"")</f>
        <v>#N/A</v>
      </c>
      <c r="G1341" s="39" t="e">
        <f t="shared" si="79"/>
        <v>#N/A</v>
      </c>
      <c r="H1341" s="39">
        <f>IF(COUNTIF(Mal!$A$9:$A$431,'Sales Orders'!H1340)+COUNTIFS(Mal!$A$9:$A$431,H1340,Mal!$B$9:$B$431,"&lt;&gt;")+COUNTIFS(Mal!$A$9:$A$431,H1340,Mal!$C$9:$C$431,"&lt;&gt;")=COUNTIF('Sales Orders'!$H$108:H1340,'Sales Orders'!H1340),'Sales Orders'!H1340+1,'Sales Orders'!H1340)</f>
        <v>2</v>
      </c>
      <c r="I1341" s="39" t="e">
        <f>IF(E1341="","",IF(Mal!$C$5="","",Mal!$C$5))</f>
        <v>#N/A</v>
      </c>
      <c r="J1341" s="39" t="e">
        <f>IF(AND(J1340="",$H1341=$H1340),"",IF(VLOOKUP($H1341,Mal!$A$9:$H$431,7,0)='Sales Orders'!J1340,"",VLOOKUP($H1341,Mal!$A$9:$H$431,7,0)))</f>
        <v>#N/A</v>
      </c>
      <c r="K1341" s="39" t="e">
        <f>IF(AND(K1340="",$H1341=$H1340),"",IF(VLOOKUP($H1341,Mal!$A$9:$H$431,8,0)='Sales Orders'!K1340,"",VLOOKUP($H1341,Mal!$A$9:$H$431,8,0)))</f>
        <v>#N/A</v>
      </c>
      <c r="L1341" s="39" t="e">
        <f>IF(E1341="","",IF(Mal!$C$6="","",Mal!$C$6))</f>
        <v>#N/A</v>
      </c>
      <c r="M1341" s="39" t="e">
        <f>IF($E1341="",IF(INDEX(Mal!K$9:K$431,COUNTIF($E$108:$F1340,"")-COUNT($H$108:$H1340)+1,0)=M1340,"",INDEX(Mal!K$9:K$431,COUNTIF($E$108:$F1340,"")-COUNT($H$108:$H1340)+1,0)),"")</f>
        <v>#N/A</v>
      </c>
      <c r="N1341" s="39" t="e">
        <f>IF($E1341="",IF(INDEX(Mal!L$9:L$431,COUNTIF($E$108:$F1340,"")-COUNT($H$108:$H1340)+1,0)=N1340,"",INDEX(Mal!L$9:L$431,COUNTIF($E$108:$F1340,"")-COUNT($H$108:$H1340)+1,0)),"")</f>
        <v>#N/A</v>
      </c>
      <c r="O1341" s="39" t="e">
        <f>IF($E1341="",IF(INDEX(Mal!M$9:M$431,COUNTIF($E$108:$F1340,"")-COUNT($H$108:$H1340)+1,0)=O1340,"",INDEX(Mal!M$9:M$431,COUNTIF($E$108:$F1340,"")-COUNT($H$108:$H1340)+1,0)),"")</f>
        <v>#N/A</v>
      </c>
      <c r="P1341" s="39" t="e">
        <f>IF($E1341="",IF(INDEX(Mal!N$9:N$431,COUNTIF($E$108:$F1340,"")-COUNT($H$108:$H1340)+1,0)=P1340,"",INDEX(Mal!N$9:N$431,COUNTIF($E$108:$F1340,"")-COUNT($H$108:$H1340)+1,0)),"")</f>
        <v>#N/A</v>
      </c>
      <c r="Q1341" s="39" t="e">
        <f>IF($E1341="",IF(INDEX(Mal!O$9:O$431,COUNTIF($E$108:$F1340,"")-COUNT($H$108:$H1340)+1,0)=Q1340,"",INDEX(Mal!O$9:O$431,COUNTIF($E$108:$F1340,"")-COUNT($H$108:$H1340)+1,0)),"")</f>
        <v>#N/A</v>
      </c>
      <c r="R1341" s="39" t="e">
        <f>IF($E1341="",IF(INDEX(Mal!P$9:P$431,COUNTIF($E$108:$F1340,"")-COUNT($H$108:$H1340)+1,0)=R1340,"",INDEX(Mal!P$9:P$431,COUNTIF($E$108:$F1340,"")-COUNT($H$108:$H1340)+1,0)),"")</f>
        <v>#N/A</v>
      </c>
      <c r="S1341" s="39" t="e">
        <f>IF($E1341="",IF(INDEX(Mal!Q$9:Q$431,COUNTIF($E$108:$F1340,"")-COUNT($H$108:$H1340)+1,0)=S1340,"",INDEX(Mal!Q$9:Q$431,COUNTIF($E$108:$F1340,"")-COUNT($H$108:$H1340)+1,0)),"")</f>
        <v>#N/A</v>
      </c>
      <c r="T1341" s="39" t="e">
        <f>IF($E1341="",IF(INDEX(Mal!R$9:R$431,COUNTIF($E$108:$F1340,"")-COUNT($H$108:$H1340)+1,0)=T1340,"",INDEX(Mal!R$9:R$431,COUNTIF($E$108:$F1340,"")-COUNT($H$108:$H1340)+1,0)),"")</f>
        <v>#N/A</v>
      </c>
      <c r="U1341" s="39" t="e">
        <f>IF($E1341="",IF(INDEX(Mal!S$9:S$431,COUNTIF($E$108:$F1340,"")-COUNT($H$108:$H1340)+1,0)=U1340,"",INDEX(Mal!S$9:S$431,COUNTIF($E$108:$F1340,"")-COUNT($H$108:$H1340)+1,0)),"")</f>
        <v>#N/A</v>
      </c>
      <c r="V1341" s="39" t="e">
        <f t="shared" si="76"/>
        <v>#N/A</v>
      </c>
      <c r="W1341" s="39" t="e">
        <f>IF(IF(AND(E1341="",F1341=""),INDEX(Mal!I$9:I$431,(COUNT($H$108:$H1341)-COUNTIF($V$108:$V1341,"")),0),"")="","",IF(AND(E1341="",F1341=""),INDEX(Mal!I$9:I$431,(COUNT($H$108:$H1341)-COUNTIF($V$108:$V1341,"")),0),""))</f>
        <v>#N/A</v>
      </c>
      <c r="X1341" s="39" t="e">
        <f>IF($E1341="",IF(INDEX(Mal!J$9:J$431,COUNTIF($E$108:$F1340,"")-COUNT($H$108:$H1340)+1,0)=X1340,"",INDEX(Mal!J$9:J$431,COUNTIF($E$108:$F1340,"")-COUNT($H$108:$H1340)+1,0)),"")</f>
        <v>#N/A</v>
      </c>
      <c r="Y1341" s="39" t="e">
        <f>IF(AND(Y1340="",$H1341=$H1340),"",IF(VLOOKUP($H1341,Mal!$A$9:$T$431,20,0)='Sales Orders'!Y1340,"",VLOOKUP($H1341,Mal!$A$9:$T$431,20,0)))</f>
        <v>#N/A</v>
      </c>
      <c r="Z1341" s="39" t="e">
        <f t="shared" si="77"/>
        <v>#N/A</v>
      </c>
    </row>
    <row r="1342" spans="1:26">
      <c r="A1342" t="str">
        <f>IFERROR(IF(VLOOKUP(H1342,Mal!$A$9:$A$431,1,0),"","END"),"END")</f>
        <v>END</v>
      </c>
      <c r="B1342" s="39" t="e">
        <f>IF($E1342="",IF(INDEX(Mal!$D$9:$D$431,COUNTIF($E$108:$F1341,"")-COUNT($H$108:$H1341)+1,0)=B1341,"",INDEX(Mal!$D$9:$D$431,COUNTIF($E$108:$F1341,"")-COUNT($H$108:$H1341)+1,0)),"")</f>
        <v>#N/A</v>
      </c>
      <c r="C1342" s="39" t="e">
        <f t="shared" si="78"/>
        <v>#N/A</v>
      </c>
      <c r="D1342" s="39" t="e">
        <f>IF($E1342="",IF(INDEX(Mal!$F$9:$F$431,COUNTIF($E$108:$F1341,"")-COUNT($H$108:$H1341)+1,0)=D1341,"",INDEX(Mal!$F$9:$F$431,COUNTIF($E$108:$F1341,"")-COUNT($H$108:$H1341)+1,0)),"")</f>
        <v>#N/A</v>
      </c>
      <c r="E1342" s="39" t="e">
        <f>IF(AND(E1341="",$H1342=$H1341),"",IF(VLOOKUP(H1342,Mal!$A$9:$B$431,2,0)='Sales Orders'!E1341,"",VLOOKUP($H1342,Mal!$A$9:$B$431,2,0)))</f>
        <v>#N/A</v>
      </c>
      <c r="F1342" s="39" t="e">
        <f>IF($E1342="",IF(INDEX(Mal!$C$9:$C$431,COUNTIF($E$108:$F1341,"")-COUNT($H$108:$H1341)+1,0)=F1341,"",INDEX(Mal!$C$9:$C$431,COUNTIF($E$108:$F1341,"")-COUNT($H$108:$H1341)+1,0)),"")</f>
        <v>#N/A</v>
      </c>
      <c r="G1342" s="39" t="e">
        <f t="shared" si="79"/>
        <v>#N/A</v>
      </c>
      <c r="H1342" s="39">
        <f>IF(COUNTIF(Mal!$A$9:$A$431,'Sales Orders'!H1341)+COUNTIFS(Mal!$A$9:$A$431,H1341,Mal!$B$9:$B$431,"&lt;&gt;")+COUNTIFS(Mal!$A$9:$A$431,H1341,Mal!$C$9:$C$431,"&lt;&gt;")=COUNTIF('Sales Orders'!$H$108:H1341,'Sales Orders'!H1341),'Sales Orders'!H1341+1,'Sales Orders'!H1341)</f>
        <v>2</v>
      </c>
      <c r="I1342" s="39" t="e">
        <f>IF(E1342="","",IF(Mal!$C$5="","",Mal!$C$5))</f>
        <v>#N/A</v>
      </c>
      <c r="J1342" s="39" t="e">
        <f>IF(AND(J1341="",$H1342=$H1341),"",IF(VLOOKUP($H1342,Mal!$A$9:$H$431,7,0)='Sales Orders'!J1341,"",VLOOKUP($H1342,Mal!$A$9:$H$431,7,0)))</f>
        <v>#N/A</v>
      </c>
      <c r="K1342" s="39" t="e">
        <f>IF(AND(K1341="",$H1342=$H1341),"",IF(VLOOKUP($H1342,Mal!$A$9:$H$431,8,0)='Sales Orders'!K1341,"",VLOOKUP($H1342,Mal!$A$9:$H$431,8,0)))</f>
        <v>#N/A</v>
      </c>
      <c r="L1342" s="39" t="e">
        <f>IF(E1342="","",IF(Mal!$C$6="","",Mal!$C$6))</f>
        <v>#N/A</v>
      </c>
      <c r="M1342" s="39" t="e">
        <f>IF($E1342="",IF(INDEX(Mal!K$9:K$431,COUNTIF($E$108:$F1341,"")-COUNT($H$108:$H1341)+1,0)=M1341,"",INDEX(Mal!K$9:K$431,COUNTIF($E$108:$F1341,"")-COUNT($H$108:$H1341)+1,0)),"")</f>
        <v>#N/A</v>
      </c>
      <c r="N1342" s="39" t="e">
        <f>IF($E1342="",IF(INDEX(Mal!L$9:L$431,COUNTIF($E$108:$F1341,"")-COUNT($H$108:$H1341)+1,0)=N1341,"",INDEX(Mal!L$9:L$431,COUNTIF($E$108:$F1341,"")-COUNT($H$108:$H1341)+1,0)),"")</f>
        <v>#N/A</v>
      </c>
      <c r="O1342" s="39" t="e">
        <f>IF($E1342="",IF(INDEX(Mal!M$9:M$431,COUNTIF($E$108:$F1341,"")-COUNT($H$108:$H1341)+1,0)=O1341,"",INDEX(Mal!M$9:M$431,COUNTIF($E$108:$F1341,"")-COUNT($H$108:$H1341)+1,0)),"")</f>
        <v>#N/A</v>
      </c>
      <c r="P1342" s="39" t="e">
        <f>IF($E1342="",IF(INDEX(Mal!N$9:N$431,COUNTIF($E$108:$F1341,"")-COUNT($H$108:$H1341)+1,0)=P1341,"",INDEX(Mal!N$9:N$431,COUNTIF($E$108:$F1341,"")-COUNT($H$108:$H1341)+1,0)),"")</f>
        <v>#N/A</v>
      </c>
      <c r="Q1342" s="39" t="e">
        <f>IF($E1342="",IF(INDEX(Mal!O$9:O$431,COUNTIF($E$108:$F1341,"")-COUNT($H$108:$H1341)+1,0)=Q1341,"",INDEX(Mal!O$9:O$431,COUNTIF($E$108:$F1341,"")-COUNT($H$108:$H1341)+1,0)),"")</f>
        <v>#N/A</v>
      </c>
      <c r="R1342" s="39" t="e">
        <f>IF($E1342="",IF(INDEX(Mal!P$9:P$431,COUNTIF($E$108:$F1341,"")-COUNT($H$108:$H1341)+1,0)=R1341,"",INDEX(Mal!P$9:P$431,COUNTIF($E$108:$F1341,"")-COUNT($H$108:$H1341)+1,0)),"")</f>
        <v>#N/A</v>
      </c>
      <c r="S1342" s="39" t="e">
        <f>IF($E1342="",IF(INDEX(Mal!Q$9:Q$431,COUNTIF($E$108:$F1341,"")-COUNT($H$108:$H1341)+1,0)=S1341,"",INDEX(Mal!Q$9:Q$431,COUNTIF($E$108:$F1341,"")-COUNT($H$108:$H1341)+1,0)),"")</f>
        <v>#N/A</v>
      </c>
      <c r="T1342" s="39" t="e">
        <f>IF($E1342="",IF(INDEX(Mal!R$9:R$431,COUNTIF($E$108:$F1341,"")-COUNT($H$108:$H1341)+1,0)=T1341,"",INDEX(Mal!R$9:R$431,COUNTIF($E$108:$F1341,"")-COUNT($H$108:$H1341)+1,0)),"")</f>
        <v>#N/A</v>
      </c>
      <c r="U1342" s="39" t="e">
        <f>IF($E1342="",IF(INDEX(Mal!S$9:S$431,COUNTIF($E$108:$F1341,"")-COUNT($H$108:$H1341)+1,0)=U1341,"",INDEX(Mal!S$9:S$431,COUNTIF($E$108:$F1341,"")-COUNT($H$108:$H1341)+1,0)),"")</f>
        <v>#N/A</v>
      </c>
      <c r="V1342" s="39" t="e">
        <f t="shared" si="76"/>
        <v>#N/A</v>
      </c>
      <c r="W1342" s="39" t="e">
        <f>IF(IF(AND(E1342="",F1342=""),INDEX(Mal!I$9:I$431,(COUNT($H$108:$H1342)-COUNTIF($V$108:$V1342,"")),0),"")="","",IF(AND(E1342="",F1342=""),INDEX(Mal!I$9:I$431,(COUNT($H$108:$H1342)-COUNTIF($V$108:$V1342,"")),0),""))</f>
        <v>#N/A</v>
      </c>
      <c r="X1342" s="39" t="e">
        <f>IF($E1342="",IF(INDEX(Mal!J$9:J$431,COUNTIF($E$108:$F1341,"")-COUNT($H$108:$H1341)+1,0)=X1341,"",INDEX(Mal!J$9:J$431,COUNTIF($E$108:$F1341,"")-COUNT($H$108:$H1341)+1,0)),"")</f>
        <v>#N/A</v>
      </c>
      <c r="Y1342" s="39" t="e">
        <f>IF(AND(Y1341="",$H1342=$H1341),"",IF(VLOOKUP($H1342,Mal!$A$9:$T$431,20,0)='Sales Orders'!Y1341,"",VLOOKUP($H1342,Mal!$A$9:$T$431,20,0)))</f>
        <v>#N/A</v>
      </c>
      <c r="Z1342" s="39" t="e">
        <f t="shared" si="77"/>
        <v>#N/A</v>
      </c>
    </row>
    <row r="1343" spans="1:26">
      <c r="A1343" t="str">
        <f>IFERROR(IF(VLOOKUP(H1343,Mal!$A$9:$A$431,1,0),"","END"),"END")</f>
        <v>END</v>
      </c>
      <c r="B1343" s="39" t="e">
        <f>IF($E1343="",IF(INDEX(Mal!$D$9:$D$431,COUNTIF($E$108:$F1342,"")-COUNT($H$108:$H1342)+1,0)=B1342,"",INDEX(Mal!$D$9:$D$431,COUNTIF($E$108:$F1342,"")-COUNT($H$108:$H1342)+1,0)),"")</f>
        <v>#N/A</v>
      </c>
      <c r="C1343" s="39" t="e">
        <f t="shared" si="78"/>
        <v>#N/A</v>
      </c>
      <c r="D1343" s="39" t="e">
        <f>IF($E1343="",IF(INDEX(Mal!$F$9:$F$431,COUNTIF($E$108:$F1342,"")-COUNT($H$108:$H1342)+1,0)=D1342,"",INDEX(Mal!$F$9:$F$431,COUNTIF($E$108:$F1342,"")-COUNT($H$108:$H1342)+1,0)),"")</f>
        <v>#N/A</v>
      </c>
      <c r="E1343" s="39" t="e">
        <f>IF(AND(E1342="",$H1343=$H1342),"",IF(VLOOKUP(H1343,Mal!$A$9:$B$431,2,0)='Sales Orders'!E1342,"",VLOOKUP($H1343,Mal!$A$9:$B$431,2,0)))</f>
        <v>#N/A</v>
      </c>
      <c r="F1343" s="39" t="e">
        <f>IF($E1343="",IF(INDEX(Mal!$C$9:$C$431,COUNTIF($E$108:$F1342,"")-COUNT($H$108:$H1342)+1,0)=F1342,"",INDEX(Mal!$C$9:$C$431,COUNTIF($E$108:$F1342,"")-COUNT($H$108:$H1342)+1,0)),"")</f>
        <v>#N/A</v>
      </c>
      <c r="G1343" s="39" t="e">
        <f t="shared" si="79"/>
        <v>#N/A</v>
      </c>
      <c r="H1343" s="39">
        <f>IF(COUNTIF(Mal!$A$9:$A$431,'Sales Orders'!H1342)+COUNTIFS(Mal!$A$9:$A$431,H1342,Mal!$B$9:$B$431,"&lt;&gt;")+COUNTIFS(Mal!$A$9:$A$431,H1342,Mal!$C$9:$C$431,"&lt;&gt;")=COUNTIF('Sales Orders'!$H$108:H1342,'Sales Orders'!H1342),'Sales Orders'!H1342+1,'Sales Orders'!H1342)</f>
        <v>2</v>
      </c>
      <c r="I1343" s="39" t="e">
        <f>IF(E1343="","",IF(Mal!$C$5="","",Mal!$C$5))</f>
        <v>#N/A</v>
      </c>
      <c r="J1343" s="39" t="e">
        <f>IF(AND(J1342="",$H1343=$H1342),"",IF(VLOOKUP($H1343,Mal!$A$9:$H$431,7,0)='Sales Orders'!J1342,"",VLOOKUP($H1343,Mal!$A$9:$H$431,7,0)))</f>
        <v>#N/A</v>
      </c>
      <c r="K1343" s="39" t="e">
        <f>IF(AND(K1342="",$H1343=$H1342),"",IF(VLOOKUP($H1343,Mal!$A$9:$H$431,8,0)='Sales Orders'!K1342,"",VLOOKUP($H1343,Mal!$A$9:$H$431,8,0)))</f>
        <v>#N/A</v>
      </c>
      <c r="L1343" s="39" t="e">
        <f>IF(E1343="","",IF(Mal!$C$6="","",Mal!$C$6))</f>
        <v>#N/A</v>
      </c>
      <c r="M1343" s="39" t="e">
        <f>IF($E1343="",IF(INDEX(Mal!K$9:K$431,COUNTIF($E$108:$F1342,"")-COUNT($H$108:$H1342)+1,0)=M1342,"",INDEX(Mal!K$9:K$431,COUNTIF($E$108:$F1342,"")-COUNT($H$108:$H1342)+1,0)),"")</f>
        <v>#N/A</v>
      </c>
      <c r="N1343" s="39" t="e">
        <f>IF($E1343="",IF(INDEX(Mal!L$9:L$431,COUNTIF($E$108:$F1342,"")-COUNT($H$108:$H1342)+1,0)=N1342,"",INDEX(Mal!L$9:L$431,COUNTIF($E$108:$F1342,"")-COUNT($H$108:$H1342)+1,0)),"")</f>
        <v>#N/A</v>
      </c>
      <c r="O1343" s="39" t="e">
        <f>IF($E1343="",IF(INDEX(Mal!M$9:M$431,COUNTIF($E$108:$F1342,"")-COUNT($H$108:$H1342)+1,0)=O1342,"",INDEX(Mal!M$9:M$431,COUNTIF($E$108:$F1342,"")-COUNT($H$108:$H1342)+1,0)),"")</f>
        <v>#N/A</v>
      </c>
      <c r="P1343" s="39" t="e">
        <f>IF($E1343="",IF(INDEX(Mal!N$9:N$431,COUNTIF($E$108:$F1342,"")-COUNT($H$108:$H1342)+1,0)=P1342,"",INDEX(Mal!N$9:N$431,COUNTIF($E$108:$F1342,"")-COUNT($H$108:$H1342)+1,0)),"")</f>
        <v>#N/A</v>
      </c>
      <c r="Q1343" s="39" t="e">
        <f>IF($E1343="",IF(INDEX(Mal!O$9:O$431,COUNTIF($E$108:$F1342,"")-COUNT($H$108:$H1342)+1,0)=Q1342,"",INDEX(Mal!O$9:O$431,COUNTIF($E$108:$F1342,"")-COUNT($H$108:$H1342)+1,0)),"")</f>
        <v>#N/A</v>
      </c>
      <c r="R1343" s="39" t="e">
        <f>IF($E1343="",IF(INDEX(Mal!P$9:P$431,COUNTIF($E$108:$F1342,"")-COUNT($H$108:$H1342)+1,0)=R1342,"",INDEX(Mal!P$9:P$431,COUNTIF($E$108:$F1342,"")-COUNT($H$108:$H1342)+1,0)),"")</f>
        <v>#N/A</v>
      </c>
      <c r="S1343" s="39" t="e">
        <f>IF($E1343="",IF(INDEX(Mal!Q$9:Q$431,COUNTIF($E$108:$F1342,"")-COUNT($H$108:$H1342)+1,0)=S1342,"",INDEX(Mal!Q$9:Q$431,COUNTIF($E$108:$F1342,"")-COUNT($H$108:$H1342)+1,0)),"")</f>
        <v>#N/A</v>
      </c>
      <c r="T1343" s="39" t="e">
        <f>IF($E1343="",IF(INDEX(Mal!R$9:R$431,COUNTIF($E$108:$F1342,"")-COUNT($H$108:$H1342)+1,0)=T1342,"",INDEX(Mal!R$9:R$431,COUNTIF($E$108:$F1342,"")-COUNT($H$108:$H1342)+1,0)),"")</f>
        <v>#N/A</v>
      </c>
      <c r="U1343" s="39" t="e">
        <f>IF($E1343="",IF(INDEX(Mal!S$9:S$431,COUNTIF($E$108:$F1342,"")-COUNT($H$108:$H1342)+1,0)=U1342,"",INDEX(Mal!S$9:S$431,COUNTIF($E$108:$F1342,"")-COUNT($H$108:$H1342)+1,0)),"")</f>
        <v>#N/A</v>
      </c>
      <c r="V1343" s="39" t="e">
        <f t="shared" si="76"/>
        <v>#N/A</v>
      </c>
      <c r="W1343" s="39" t="e">
        <f>IF(IF(AND(E1343="",F1343=""),INDEX(Mal!I$9:I$431,(COUNT($H$108:$H1343)-COUNTIF($V$108:$V1343,"")),0),"")="","",IF(AND(E1343="",F1343=""),INDEX(Mal!I$9:I$431,(COUNT($H$108:$H1343)-COUNTIF($V$108:$V1343,"")),0),""))</f>
        <v>#N/A</v>
      </c>
      <c r="X1343" s="39" t="e">
        <f>IF($E1343="",IF(INDEX(Mal!J$9:J$431,COUNTIF($E$108:$F1342,"")-COUNT($H$108:$H1342)+1,0)=X1342,"",INDEX(Mal!J$9:J$431,COUNTIF($E$108:$F1342,"")-COUNT($H$108:$H1342)+1,0)),"")</f>
        <v>#N/A</v>
      </c>
      <c r="Y1343" s="39" t="e">
        <f>IF(AND(Y1342="",$H1343=$H1342),"",IF(VLOOKUP($H1343,Mal!$A$9:$T$431,20,0)='Sales Orders'!Y1342,"",VLOOKUP($H1343,Mal!$A$9:$T$431,20,0)))</f>
        <v>#N/A</v>
      </c>
      <c r="Z1343" s="39" t="e">
        <f t="shared" si="77"/>
        <v>#N/A</v>
      </c>
    </row>
    <row r="1344" spans="1:26">
      <c r="A1344" t="str">
        <f>IFERROR(IF(VLOOKUP(H1344,Mal!$A$9:$A$431,1,0),"","END"),"END")</f>
        <v>END</v>
      </c>
      <c r="B1344" s="39" t="e">
        <f>IF($E1344="",IF(INDEX(Mal!$D$9:$D$431,COUNTIF($E$108:$F1343,"")-COUNT($H$108:$H1343)+1,0)=B1343,"",INDEX(Mal!$D$9:$D$431,COUNTIF($E$108:$F1343,"")-COUNT($H$108:$H1343)+1,0)),"")</f>
        <v>#N/A</v>
      </c>
      <c r="C1344" s="39" t="e">
        <f t="shared" si="78"/>
        <v>#N/A</v>
      </c>
      <c r="D1344" s="39" t="e">
        <f>IF($E1344="",IF(INDEX(Mal!$F$9:$F$431,COUNTIF($E$108:$F1343,"")-COUNT($H$108:$H1343)+1,0)=D1343,"",INDEX(Mal!$F$9:$F$431,COUNTIF($E$108:$F1343,"")-COUNT($H$108:$H1343)+1,0)),"")</f>
        <v>#N/A</v>
      </c>
      <c r="E1344" s="39" t="e">
        <f>IF(AND(E1343="",$H1344=$H1343),"",IF(VLOOKUP(H1344,Mal!$A$9:$B$431,2,0)='Sales Orders'!E1343,"",VLOOKUP($H1344,Mal!$A$9:$B$431,2,0)))</f>
        <v>#N/A</v>
      </c>
      <c r="F1344" s="39" t="e">
        <f>IF($E1344="",IF(INDEX(Mal!$C$9:$C$431,COUNTIF($E$108:$F1343,"")-COUNT($H$108:$H1343)+1,0)=F1343,"",INDEX(Mal!$C$9:$C$431,COUNTIF($E$108:$F1343,"")-COUNT($H$108:$H1343)+1,0)),"")</f>
        <v>#N/A</v>
      </c>
      <c r="G1344" s="39" t="e">
        <f t="shared" si="79"/>
        <v>#N/A</v>
      </c>
      <c r="H1344" s="39">
        <f>IF(COUNTIF(Mal!$A$9:$A$431,'Sales Orders'!H1343)+COUNTIFS(Mal!$A$9:$A$431,H1343,Mal!$B$9:$B$431,"&lt;&gt;")+COUNTIFS(Mal!$A$9:$A$431,H1343,Mal!$C$9:$C$431,"&lt;&gt;")=COUNTIF('Sales Orders'!$H$108:H1343,'Sales Orders'!H1343),'Sales Orders'!H1343+1,'Sales Orders'!H1343)</f>
        <v>2</v>
      </c>
      <c r="I1344" s="39" t="e">
        <f>IF(E1344="","",IF(Mal!$C$5="","",Mal!$C$5))</f>
        <v>#N/A</v>
      </c>
      <c r="J1344" s="39" t="e">
        <f>IF(AND(J1343="",$H1344=$H1343),"",IF(VLOOKUP($H1344,Mal!$A$9:$H$431,7,0)='Sales Orders'!J1343,"",VLOOKUP($H1344,Mal!$A$9:$H$431,7,0)))</f>
        <v>#N/A</v>
      </c>
      <c r="K1344" s="39" t="e">
        <f>IF(AND(K1343="",$H1344=$H1343),"",IF(VLOOKUP($H1344,Mal!$A$9:$H$431,8,0)='Sales Orders'!K1343,"",VLOOKUP($H1344,Mal!$A$9:$H$431,8,0)))</f>
        <v>#N/A</v>
      </c>
      <c r="L1344" s="39" t="e">
        <f>IF(E1344="","",IF(Mal!$C$6="","",Mal!$C$6))</f>
        <v>#N/A</v>
      </c>
      <c r="M1344" s="39" t="e">
        <f>IF($E1344="",IF(INDEX(Mal!K$9:K$431,COUNTIF($E$108:$F1343,"")-COUNT($H$108:$H1343)+1,0)=M1343,"",INDEX(Mal!K$9:K$431,COUNTIF($E$108:$F1343,"")-COUNT($H$108:$H1343)+1,0)),"")</f>
        <v>#N/A</v>
      </c>
      <c r="N1344" s="39" t="e">
        <f>IF($E1344="",IF(INDEX(Mal!L$9:L$431,COUNTIF($E$108:$F1343,"")-COUNT($H$108:$H1343)+1,0)=N1343,"",INDEX(Mal!L$9:L$431,COUNTIF($E$108:$F1343,"")-COUNT($H$108:$H1343)+1,0)),"")</f>
        <v>#N/A</v>
      </c>
      <c r="O1344" s="39" t="e">
        <f>IF($E1344="",IF(INDEX(Mal!M$9:M$431,COUNTIF($E$108:$F1343,"")-COUNT($H$108:$H1343)+1,0)=O1343,"",INDEX(Mal!M$9:M$431,COUNTIF($E$108:$F1343,"")-COUNT($H$108:$H1343)+1,0)),"")</f>
        <v>#N/A</v>
      </c>
      <c r="P1344" s="39" t="e">
        <f>IF($E1344="",IF(INDEX(Mal!N$9:N$431,COUNTIF($E$108:$F1343,"")-COUNT($H$108:$H1343)+1,0)=P1343,"",INDEX(Mal!N$9:N$431,COUNTIF($E$108:$F1343,"")-COUNT($H$108:$H1343)+1,0)),"")</f>
        <v>#N/A</v>
      </c>
      <c r="Q1344" s="39" t="e">
        <f>IF($E1344="",IF(INDEX(Mal!O$9:O$431,COUNTIF($E$108:$F1343,"")-COUNT($H$108:$H1343)+1,0)=Q1343,"",INDEX(Mal!O$9:O$431,COUNTIF($E$108:$F1343,"")-COUNT($H$108:$H1343)+1,0)),"")</f>
        <v>#N/A</v>
      </c>
      <c r="R1344" s="39" t="e">
        <f>IF($E1344="",IF(INDEX(Mal!P$9:P$431,COUNTIF($E$108:$F1343,"")-COUNT($H$108:$H1343)+1,0)=R1343,"",INDEX(Mal!P$9:P$431,COUNTIF($E$108:$F1343,"")-COUNT($H$108:$H1343)+1,0)),"")</f>
        <v>#N/A</v>
      </c>
      <c r="S1344" s="39" t="e">
        <f>IF($E1344="",IF(INDEX(Mal!Q$9:Q$431,COUNTIF($E$108:$F1343,"")-COUNT($H$108:$H1343)+1,0)=S1343,"",INDEX(Mal!Q$9:Q$431,COUNTIF($E$108:$F1343,"")-COUNT($H$108:$H1343)+1,0)),"")</f>
        <v>#N/A</v>
      </c>
      <c r="T1344" s="39" t="e">
        <f>IF($E1344="",IF(INDEX(Mal!R$9:R$431,COUNTIF($E$108:$F1343,"")-COUNT($H$108:$H1343)+1,0)=T1343,"",INDEX(Mal!R$9:R$431,COUNTIF($E$108:$F1343,"")-COUNT($H$108:$H1343)+1,0)),"")</f>
        <v>#N/A</v>
      </c>
      <c r="U1344" s="39" t="e">
        <f>IF($E1344="",IF(INDEX(Mal!S$9:S$431,COUNTIF($E$108:$F1343,"")-COUNT($H$108:$H1343)+1,0)=U1343,"",INDEX(Mal!S$9:S$431,COUNTIF($E$108:$F1343,"")-COUNT($H$108:$H1343)+1,0)),"")</f>
        <v>#N/A</v>
      </c>
      <c r="V1344" s="39" t="e">
        <f t="shared" si="76"/>
        <v>#N/A</v>
      </c>
      <c r="W1344" s="39" t="e">
        <f>IF(IF(AND(E1344="",F1344=""),INDEX(Mal!I$9:I$431,(COUNT($H$108:$H1344)-COUNTIF($V$108:$V1344,"")),0),"")="","",IF(AND(E1344="",F1344=""),INDEX(Mal!I$9:I$431,(COUNT($H$108:$H1344)-COUNTIF($V$108:$V1344,"")),0),""))</f>
        <v>#N/A</v>
      </c>
      <c r="X1344" s="39" t="e">
        <f>IF($E1344="",IF(INDEX(Mal!J$9:J$431,COUNTIF($E$108:$F1343,"")-COUNT($H$108:$H1343)+1,0)=X1343,"",INDEX(Mal!J$9:J$431,COUNTIF($E$108:$F1343,"")-COUNT($H$108:$H1343)+1,0)),"")</f>
        <v>#N/A</v>
      </c>
      <c r="Y1344" s="39" t="e">
        <f>IF(AND(Y1343="",$H1344=$H1343),"",IF(VLOOKUP($H1344,Mal!$A$9:$T$431,20,0)='Sales Orders'!Y1343,"",VLOOKUP($H1344,Mal!$A$9:$T$431,20,0)))</f>
        <v>#N/A</v>
      </c>
      <c r="Z1344" s="39" t="e">
        <f t="shared" si="77"/>
        <v>#N/A</v>
      </c>
    </row>
    <row r="1345" spans="1:26">
      <c r="A1345" t="str">
        <f>IFERROR(IF(VLOOKUP(H1345,Mal!$A$9:$A$431,1,0),"","END"),"END")</f>
        <v>END</v>
      </c>
      <c r="B1345" s="39" t="e">
        <f>IF($E1345="",IF(INDEX(Mal!$D$9:$D$431,COUNTIF($E$108:$F1344,"")-COUNT($H$108:$H1344)+1,0)=B1344,"",INDEX(Mal!$D$9:$D$431,COUNTIF($E$108:$F1344,"")-COUNT($H$108:$H1344)+1,0)),"")</f>
        <v>#N/A</v>
      </c>
      <c r="C1345" s="39" t="e">
        <f t="shared" si="78"/>
        <v>#N/A</v>
      </c>
      <c r="D1345" s="39" t="e">
        <f>IF($E1345="",IF(INDEX(Mal!$F$9:$F$431,COUNTIF($E$108:$F1344,"")-COUNT($H$108:$H1344)+1,0)=D1344,"",INDEX(Mal!$F$9:$F$431,COUNTIF($E$108:$F1344,"")-COUNT($H$108:$H1344)+1,0)),"")</f>
        <v>#N/A</v>
      </c>
      <c r="E1345" s="39" t="e">
        <f>IF(AND(E1344="",$H1345=$H1344),"",IF(VLOOKUP(H1345,Mal!$A$9:$B$431,2,0)='Sales Orders'!E1344,"",VLOOKUP($H1345,Mal!$A$9:$B$431,2,0)))</f>
        <v>#N/A</v>
      </c>
      <c r="F1345" s="39" t="e">
        <f>IF($E1345="",IF(INDEX(Mal!$C$9:$C$431,COUNTIF($E$108:$F1344,"")-COUNT($H$108:$H1344)+1,0)=F1344,"",INDEX(Mal!$C$9:$C$431,COUNTIF($E$108:$F1344,"")-COUNT($H$108:$H1344)+1,0)),"")</f>
        <v>#N/A</v>
      </c>
      <c r="G1345" s="39" t="e">
        <f t="shared" si="79"/>
        <v>#N/A</v>
      </c>
      <c r="H1345" s="39">
        <f>IF(COUNTIF(Mal!$A$9:$A$431,'Sales Orders'!H1344)+COUNTIFS(Mal!$A$9:$A$431,H1344,Mal!$B$9:$B$431,"&lt;&gt;")+COUNTIFS(Mal!$A$9:$A$431,H1344,Mal!$C$9:$C$431,"&lt;&gt;")=COUNTIF('Sales Orders'!$H$108:H1344,'Sales Orders'!H1344),'Sales Orders'!H1344+1,'Sales Orders'!H1344)</f>
        <v>2</v>
      </c>
      <c r="I1345" s="39" t="e">
        <f>IF(E1345="","",IF(Mal!$C$5="","",Mal!$C$5))</f>
        <v>#N/A</v>
      </c>
      <c r="J1345" s="39" t="e">
        <f>IF(AND(J1344="",$H1345=$H1344),"",IF(VLOOKUP($H1345,Mal!$A$9:$H$431,7,0)='Sales Orders'!J1344,"",VLOOKUP($H1345,Mal!$A$9:$H$431,7,0)))</f>
        <v>#N/A</v>
      </c>
      <c r="K1345" s="39" t="e">
        <f>IF(AND(K1344="",$H1345=$H1344),"",IF(VLOOKUP($H1345,Mal!$A$9:$H$431,8,0)='Sales Orders'!K1344,"",VLOOKUP($H1345,Mal!$A$9:$H$431,8,0)))</f>
        <v>#N/A</v>
      </c>
      <c r="L1345" s="39" t="e">
        <f>IF(E1345="","",IF(Mal!$C$6="","",Mal!$C$6))</f>
        <v>#N/A</v>
      </c>
      <c r="M1345" s="39" t="e">
        <f>IF($E1345="",IF(INDEX(Mal!K$9:K$431,COUNTIF($E$108:$F1344,"")-COUNT($H$108:$H1344)+1,0)=M1344,"",INDEX(Mal!K$9:K$431,COUNTIF($E$108:$F1344,"")-COUNT($H$108:$H1344)+1,0)),"")</f>
        <v>#N/A</v>
      </c>
      <c r="N1345" s="39" t="e">
        <f>IF($E1345="",IF(INDEX(Mal!L$9:L$431,COUNTIF($E$108:$F1344,"")-COUNT($H$108:$H1344)+1,0)=N1344,"",INDEX(Mal!L$9:L$431,COUNTIF($E$108:$F1344,"")-COUNT($H$108:$H1344)+1,0)),"")</f>
        <v>#N/A</v>
      </c>
      <c r="O1345" s="39" t="e">
        <f>IF($E1345="",IF(INDEX(Mal!M$9:M$431,COUNTIF($E$108:$F1344,"")-COUNT($H$108:$H1344)+1,0)=O1344,"",INDEX(Mal!M$9:M$431,COUNTIF($E$108:$F1344,"")-COUNT($H$108:$H1344)+1,0)),"")</f>
        <v>#N/A</v>
      </c>
      <c r="P1345" s="39" t="e">
        <f>IF($E1345="",IF(INDEX(Mal!N$9:N$431,COUNTIF($E$108:$F1344,"")-COUNT($H$108:$H1344)+1,0)=P1344,"",INDEX(Mal!N$9:N$431,COUNTIF($E$108:$F1344,"")-COUNT($H$108:$H1344)+1,0)),"")</f>
        <v>#N/A</v>
      </c>
      <c r="Q1345" s="39" t="e">
        <f>IF($E1345="",IF(INDEX(Mal!O$9:O$431,COUNTIF($E$108:$F1344,"")-COUNT($H$108:$H1344)+1,0)=Q1344,"",INDEX(Mal!O$9:O$431,COUNTIF($E$108:$F1344,"")-COUNT($H$108:$H1344)+1,0)),"")</f>
        <v>#N/A</v>
      </c>
      <c r="R1345" s="39" t="e">
        <f>IF($E1345="",IF(INDEX(Mal!P$9:P$431,COUNTIF($E$108:$F1344,"")-COUNT($H$108:$H1344)+1,0)=R1344,"",INDEX(Mal!P$9:P$431,COUNTIF($E$108:$F1344,"")-COUNT($H$108:$H1344)+1,0)),"")</f>
        <v>#N/A</v>
      </c>
      <c r="S1345" s="39" t="e">
        <f>IF($E1345="",IF(INDEX(Mal!Q$9:Q$431,COUNTIF($E$108:$F1344,"")-COUNT($H$108:$H1344)+1,0)=S1344,"",INDEX(Mal!Q$9:Q$431,COUNTIF($E$108:$F1344,"")-COUNT($H$108:$H1344)+1,0)),"")</f>
        <v>#N/A</v>
      </c>
      <c r="T1345" s="39" t="e">
        <f>IF($E1345="",IF(INDEX(Mal!R$9:R$431,COUNTIF($E$108:$F1344,"")-COUNT($H$108:$H1344)+1,0)=T1344,"",INDEX(Mal!R$9:R$431,COUNTIF($E$108:$F1344,"")-COUNT($H$108:$H1344)+1,0)),"")</f>
        <v>#N/A</v>
      </c>
      <c r="U1345" s="39" t="e">
        <f>IF($E1345="",IF(INDEX(Mal!S$9:S$431,COUNTIF($E$108:$F1344,"")-COUNT($H$108:$H1344)+1,0)=U1344,"",INDEX(Mal!S$9:S$431,COUNTIF($E$108:$F1344,"")-COUNT($H$108:$H1344)+1,0)),"")</f>
        <v>#N/A</v>
      </c>
      <c r="V1345" s="39" t="e">
        <f t="shared" si="76"/>
        <v>#N/A</v>
      </c>
      <c r="W1345" s="39" t="e">
        <f>IF(IF(AND(E1345="",F1345=""),INDEX(Mal!I$9:I$431,(COUNT($H$108:$H1345)-COUNTIF($V$108:$V1345,"")),0),"")="","",IF(AND(E1345="",F1345=""),INDEX(Mal!I$9:I$431,(COUNT($H$108:$H1345)-COUNTIF($V$108:$V1345,"")),0),""))</f>
        <v>#N/A</v>
      </c>
      <c r="X1345" s="39" t="e">
        <f>IF($E1345="",IF(INDEX(Mal!J$9:J$431,COUNTIF($E$108:$F1344,"")-COUNT($H$108:$H1344)+1,0)=X1344,"",INDEX(Mal!J$9:J$431,COUNTIF($E$108:$F1344,"")-COUNT($H$108:$H1344)+1,0)),"")</f>
        <v>#N/A</v>
      </c>
      <c r="Y1345" s="39" t="e">
        <f>IF(AND(Y1344="",$H1345=$H1344),"",IF(VLOOKUP($H1345,Mal!$A$9:$T$431,20,0)='Sales Orders'!Y1344,"",VLOOKUP($H1345,Mal!$A$9:$T$431,20,0)))</f>
        <v>#N/A</v>
      </c>
      <c r="Z1345" s="39" t="e">
        <f t="shared" si="77"/>
        <v>#N/A</v>
      </c>
    </row>
    <row r="1346" spans="1:26">
      <c r="A1346" t="str">
        <f>IFERROR(IF(VLOOKUP(H1346,Mal!$A$9:$A$431,1,0),"","END"),"END")</f>
        <v>END</v>
      </c>
      <c r="B1346" s="39" t="e">
        <f>IF($E1346="",IF(INDEX(Mal!$D$9:$D$431,COUNTIF($E$108:$F1345,"")-COUNT($H$108:$H1345)+1,0)=B1345,"",INDEX(Mal!$D$9:$D$431,COUNTIF($E$108:$F1345,"")-COUNT($H$108:$H1345)+1,0)),"")</f>
        <v>#N/A</v>
      </c>
      <c r="C1346" s="39" t="e">
        <f t="shared" si="78"/>
        <v>#N/A</v>
      </c>
      <c r="D1346" s="39" t="e">
        <f>IF($E1346="",IF(INDEX(Mal!$F$9:$F$431,COUNTIF($E$108:$F1345,"")-COUNT($H$108:$H1345)+1,0)=D1345,"",INDEX(Mal!$F$9:$F$431,COUNTIF($E$108:$F1345,"")-COUNT($H$108:$H1345)+1,0)),"")</f>
        <v>#N/A</v>
      </c>
      <c r="E1346" s="39" t="e">
        <f>IF(AND(E1345="",$H1346=$H1345),"",IF(VLOOKUP(H1346,Mal!$A$9:$B$431,2,0)='Sales Orders'!E1345,"",VLOOKUP($H1346,Mal!$A$9:$B$431,2,0)))</f>
        <v>#N/A</v>
      </c>
      <c r="F1346" s="39" t="e">
        <f>IF($E1346="",IF(INDEX(Mal!$C$9:$C$431,COUNTIF($E$108:$F1345,"")-COUNT($H$108:$H1345)+1,0)=F1345,"",INDEX(Mal!$C$9:$C$431,COUNTIF($E$108:$F1345,"")-COUNT($H$108:$H1345)+1,0)),"")</f>
        <v>#N/A</v>
      </c>
      <c r="G1346" s="39" t="e">
        <f t="shared" si="79"/>
        <v>#N/A</v>
      </c>
      <c r="H1346" s="39">
        <f>IF(COUNTIF(Mal!$A$9:$A$431,'Sales Orders'!H1345)+COUNTIFS(Mal!$A$9:$A$431,H1345,Mal!$B$9:$B$431,"&lt;&gt;")+COUNTIFS(Mal!$A$9:$A$431,H1345,Mal!$C$9:$C$431,"&lt;&gt;")=COUNTIF('Sales Orders'!$H$108:H1345,'Sales Orders'!H1345),'Sales Orders'!H1345+1,'Sales Orders'!H1345)</f>
        <v>2</v>
      </c>
      <c r="I1346" s="39" t="e">
        <f>IF(E1346="","",IF(Mal!$C$5="","",Mal!$C$5))</f>
        <v>#N/A</v>
      </c>
      <c r="J1346" s="39" t="e">
        <f>IF(AND(J1345="",$H1346=$H1345),"",IF(VLOOKUP($H1346,Mal!$A$9:$H$431,7,0)='Sales Orders'!J1345,"",VLOOKUP($H1346,Mal!$A$9:$H$431,7,0)))</f>
        <v>#N/A</v>
      </c>
      <c r="K1346" s="39" t="e">
        <f>IF(AND(K1345="",$H1346=$H1345),"",IF(VLOOKUP($H1346,Mal!$A$9:$H$431,8,0)='Sales Orders'!K1345,"",VLOOKUP($H1346,Mal!$A$9:$H$431,8,0)))</f>
        <v>#N/A</v>
      </c>
      <c r="L1346" s="39" t="e">
        <f>IF(E1346="","",IF(Mal!$C$6="","",Mal!$C$6))</f>
        <v>#N/A</v>
      </c>
      <c r="M1346" s="39" t="e">
        <f>IF($E1346="",IF(INDEX(Mal!K$9:K$431,COUNTIF($E$108:$F1345,"")-COUNT($H$108:$H1345)+1,0)=M1345,"",INDEX(Mal!K$9:K$431,COUNTIF($E$108:$F1345,"")-COUNT($H$108:$H1345)+1,0)),"")</f>
        <v>#N/A</v>
      </c>
      <c r="N1346" s="39" t="e">
        <f>IF($E1346="",IF(INDEX(Mal!L$9:L$431,COUNTIF($E$108:$F1345,"")-COUNT($H$108:$H1345)+1,0)=N1345,"",INDEX(Mal!L$9:L$431,COUNTIF($E$108:$F1345,"")-COUNT($H$108:$H1345)+1,0)),"")</f>
        <v>#N/A</v>
      </c>
      <c r="O1346" s="39" t="e">
        <f>IF($E1346="",IF(INDEX(Mal!M$9:M$431,COUNTIF($E$108:$F1345,"")-COUNT($H$108:$H1345)+1,0)=O1345,"",INDEX(Mal!M$9:M$431,COUNTIF($E$108:$F1345,"")-COUNT($H$108:$H1345)+1,0)),"")</f>
        <v>#N/A</v>
      </c>
      <c r="P1346" s="39" t="e">
        <f>IF($E1346="",IF(INDEX(Mal!N$9:N$431,COUNTIF($E$108:$F1345,"")-COUNT($H$108:$H1345)+1,0)=P1345,"",INDEX(Mal!N$9:N$431,COUNTIF($E$108:$F1345,"")-COUNT($H$108:$H1345)+1,0)),"")</f>
        <v>#N/A</v>
      </c>
      <c r="Q1346" s="39" t="e">
        <f>IF($E1346="",IF(INDEX(Mal!O$9:O$431,COUNTIF($E$108:$F1345,"")-COUNT($H$108:$H1345)+1,0)=Q1345,"",INDEX(Mal!O$9:O$431,COUNTIF($E$108:$F1345,"")-COUNT($H$108:$H1345)+1,0)),"")</f>
        <v>#N/A</v>
      </c>
      <c r="R1346" s="39" t="e">
        <f>IF($E1346="",IF(INDEX(Mal!P$9:P$431,COUNTIF($E$108:$F1345,"")-COUNT($H$108:$H1345)+1,0)=R1345,"",INDEX(Mal!P$9:P$431,COUNTIF($E$108:$F1345,"")-COUNT($H$108:$H1345)+1,0)),"")</f>
        <v>#N/A</v>
      </c>
      <c r="S1346" s="39" t="e">
        <f>IF($E1346="",IF(INDEX(Mal!Q$9:Q$431,COUNTIF($E$108:$F1345,"")-COUNT($H$108:$H1345)+1,0)=S1345,"",INDEX(Mal!Q$9:Q$431,COUNTIF($E$108:$F1345,"")-COUNT($H$108:$H1345)+1,0)),"")</f>
        <v>#N/A</v>
      </c>
      <c r="T1346" s="39" t="e">
        <f>IF($E1346="",IF(INDEX(Mal!R$9:R$431,COUNTIF($E$108:$F1345,"")-COUNT($H$108:$H1345)+1,0)=T1345,"",INDEX(Mal!R$9:R$431,COUNTIF($E$108:$F1345,"")-COUNT($H$108:$H1345)+1,0)),"")</f>
        <v>#N/A</v>
      </c>
      <c r="U1346" s="39" t="e">
        <f>IF($E1346="",IF(INDEX(Mal!S$9:S$431,COUNTIF($E$108:$F1345,"")-COUNT($H$108:$H1345)+1,0)=U1345,"",INDEX(Mal!S$9:S$431,COUNTIF($E$108:$F1345,"")-COUNT($H$108:$H1345)+1,0)),"")</f>
        <v>#N/A</v>
      </c>
      <c r="V1346" s="39" t="e">
        <f t="shared" si="76"/>
        <v>#N/A</v>
      </c>
      <c r="W1346" s="39" t="e">
        <f>IF(IF(AND(E1346="",F1346=""),INDEX(Mal!I$9:I$431,(COUNT($H$108:$H1346)-COUNTIF($V$108:$V1346,"")),0),"")="","",IF(AND(E1346="",F1346=""),INDEX(Mal!I$9:I$431,(COUNT($H$108:$H1346)-COUNTIF($V$108:$V1346,"")),0),""))</f>
        <v>#N/A</v>
      </c>
      <c r="X1346" s="39" t="e">
        <f>IF($E1346="",IF(INDEX(Mal!J$9:J$431,COUNTIF($E$108:$F1345,"")-COUNT($H$108:$H1345)+1,0)=X1345,"",INDEX(Mal!J$9:J$431,COUNTIF($E$108:$F1345,"")-COUNT($H$108:$H1345)+1,0)),"")</f>
        <v>#N/A</v>
      </c>
      <c r="Y1346" s="39" t="e">
        <f>IF(AND(Y1345="",$H1346=$H1345),"",IF(VLOOKUP($H1346,Mal!$A$9:$T$431,20,0)='Sales Orders'!Y1345,"",VLOOKUP($H1346,Mal!$A$9:$T$431,20,0)))</f>
        <v>#N/A</v>
      </c>
      <c r="Z1346" s="39" t="e">
        <f t="shared" si="77"/>
        <v>#N/A</v>
      </c>
    </row>
    <row r="1347" spans="1:26">
      <c r="A1347" t="str">
        <f>IFERROR(IF(VLOOKUP(H1347,Mal!$A$9:$A$431,1,0),"","END"),"END")</f>
        <v>END</v>
      </c>
      <c r="B1347" s="39" t="e">
        <f>IF($E1347="",IF(INDEX(Mal!$D$9:$D$431,COUNTIF($E$108:$F1346,"")-COUNT($H$108:$H1346)+1,0)=B1346,"",INDEX(Mal!$D$9:$D$431,COUNTIF($E$108:$F1346,"")-COUNT($H$108:$H1346)+1,0)),"")</f>
        <v>#N/A</v>
      </c>
      <c r="C1347" s="39" t="e">
        <f t="shared" si="78"/>
        <v>#N/A</v>
      </c>
      <c r="D1347" s="39" t="e">
        <f>IF($E1347="",IF(INDEX(Mal!$F$9:$F$431,COUNTIF($E$108:$F1346,"")-COUNT($H$108:$H1346)+1,0)=D1346,"",INDEX(Mal!$F$9:$F$431,COUNTIF($E$108:$F1346,"")-COUNT($H$108:$H1346)+1,0)),"")</f>
        <v>#N/A</v>
      </c>
      <c r="E1347" s="39" t="e">
        <f>IF(AND(E1346="",$H1347=$H1346),"",IF(VLOOKUP(H1347,Mal!$A$9:$B$431,2,0)='Sales Orders'!E1346,"",VLOOKUP($H1347,Mal!$A$9:$B$431,2,0)))</f>
        <v>#N/A</v>
      </c>
      <c r="F1347" s="39" t="e">
        <f>IF($E1347="",IF(INDEX(Mal!$C$9:$C$431,COUNTIF($E$108:$F1346,"")-COUNT($H$108:$H1346)+1,0)=F1346,"",INDEX(Mal!$C$9:$C$431,COUNTIF($E$108:$F1346,"")-COUNT($H$108:$H1346)+1,0)),"")</f>
        <v>#N/A</v>
      </c>
      <c r="G1347" s="39" t="e">
        <f t="shared" si="79"/>
        <v>#N/A</v>
      </c>
      <c r="H1347" s="39">
        <f>IF(COUNTIF(Mal!$A$9:$A$431,'Sales Orders'!H1346)+COUNTIFS(Mal!$A$9:$A$431,H1346,Mal!$B$9:$B$431,"&lt;&gt;")+COUNTIFS(Mal!$A$9:$A$431,H1346,Mal!$C$9:$C$431,"&lt;&gt;")=COUNTIF('Sales Orders'!$H$108:H1346,'Sales Orders'!H1346),'Sales Orders'!H1346+1,'Sales Orders'!H1346)</f>
        <v>2</v>
      </c>
      <c r="I1347" s="39" t="e">
        <f>IF(E1347="","",IF(Mal!$C$5="","",Mal!$C$5))</f>
        <v>#N/A</v>
      </c>
      <c r="J1347" s="39" t="e">
        <f>IF(AND(J1346="",$H1347=$H1346),"",IF(VLOOKUP($H1347,Mal!$A$9:$H$431,7,0)='Sales Orders'!J1346,"",VLOOKUP($H1347,Mal!$A$9:$H$431,7,0)))</f>
        <v>#N/A</v>
      </c>
      <c r="K1347" s="39" t="e">
        <f>IF(AND(K1346="",$H1347=$H1346),"",IF(VLOOKUP($H1347,Mal!$A$9:$H$431,8,0)='Sales Orders'!K1346,"",VLOOKUP($H1347,Mal!$A$9:$H$431,8,0)))</f>
        <v>#N/A</v>
      </c>
      <c r="L1347" s="39" t="e">
        <f>IF(E1347="","",IF(Mal!$C$6="","",Mal!$C$6))</f>
        <v>#N/A</v>
      </c>
      <c r="M1347" s="39" t="e">
        <f>IF($E1347="",IF(INDEX(Mal!K$9:K$431,COUNTIF($E$108:$F1346,"")-COUNT($H$108:$H1346)+1,0)=M1346,"",INDEX(Mal!K$9:K$431,COUNTIF($E$108:$F1346,"")-COUNT($H$108:$H1346)+1,0)),"")</f>
        <v>#N/A</v>
      </c>
      <c r="N1347" s="39" t="e">
        <f>IF($E1347="",IF(INDEX(Mal!L$9:L$431,COUNTIF($E$108:$F1346,"")-COUNT($H$108:$H1346)+1,0)=N1346,"",INDEX(Mal!L$9:L$431,COUNTIF($E$108:$F1346,"")-COUNT($H$108:$H1346)+1,0)),"")</f>
        <v>#N/A</v>
      </c>
      <c r="O1347" s="39" t="e">
        <f>IF($E1347="",IF(INDEX(Mal!M$9:M$431,COUNTIF($E$108:$F1346,"")-COUNT($H$108:$H1346)+1,0)=O1346,"",INDEX(Mal!M$9:M$431,COUNTIF($E$108:$F1346,"")-COUNT($H$108:$H1346)+1,0)),"")</f>
        <v>#N/A</v>
      </c>
      <c r="P1347" s="39" t="e">
        <f>IF($E1347="",IF(INDEX(Mal!N$9:N$431,COUNTIF($E$108:$F1346,"")-COUNT($H$108:$H1346)+1,0)=P1346,"",INDEX(Mal!N$9:N$431,COUNTIF($E$108:$F1346,"")-COUNT($H$108:$H1346)+1,0)),"")</f>
        <v>#N/A</v>
      </c>
      <c r="Q1347" s="39" t="e">
        <f>IF($E1347="",IF(INDEX(Mal!O$9:O$431,COUNTIF($E$108:$F1346,"")-COUNT($H$108:$H1346)+1,0)=Q1346,"",INDEX(Mal!O$9:O$431,COUNTIF($E$108:$F1346,"")-COUNT($H$108:$H1346)+1,0)),"")</f>
        <v>#N/A</v>
      </c>
      <c r="R1347" s="39" t="e">
        <f>IF($E1347="",IF(INDEX(Mal!P$9:P$431,COUNTIF($E$108:$F1346,"")-COUNT($H$108:$H1346)+1,0)=R1346,"",INDEX(Mal!P$9:P$431,COUNTIF($E$108:$F1346,"")-COUNT($H$108:$H1346)+1,0)),"")</f>
        <v>#N/A</v>
      </c>
      <c r="S1347" s="39" t="e">
        <f>IF($E1347="",IF(INDEX(Mal!Q$9:Q$431,COUNTIF($E$108:$F1346,"")-COUNT($H$108:$H1346)+1,0)=S1346,"",INDEX(Mal!Q$9:Q$431,COUNTIF($E$108:$F1346,"")-COUNT($H$108:$H1346)+1,0)),"")</f>
        <v>#N/A</v>
      </c>
      <c r="T1347" s="39" t="e">
        <f>IF($E1347="",IF(INDEX(Mal!R$9:R$431,COUNTIF($E$108:$F1346,"")-COUNT($H$108:$H1346)+1,0)=T1346,"",INDEX(Mal!R$9:R$431,COUNTIF($E$108:$F1346,"")-COUNT($H$108:$H1346)+1,0)),"")</f>
        <v>#N/A</v>
      </c>
      <c r="U1347" s="39" t="e">
        <f>IF($E1347="",IF(INDEX(Mal!S$9:S$431,COUNTIF($E$108:$F1346,"")-COUNT($H$108:$H1346)+1,0)=U1346,"",INDEX(Mal!S$9:S$431,COUNTIF($E$108:$F1346,"")-COUNT($H$108:$H1346)+1,0)),"")</f>
        <v>#N/A</v>
      </c>
      <c r="V1347" s="39" t="e">
        <f t="shared" si="76"/>
        <v>#N/A</v>
      </c>
      <c r="W1347" s="39" t="e">
        <f>IF(IF(AND(E1347="",F1347=""),INDEX(Mal!I$9:I$431,(COUNT($H$108:$H1347)-COUNTIF($V$108:$V1347,"")),0),"")="","",IF(AND(E1347="",F1347=""),INDEX(Mal!I$9:I$431,(COUNT($H$108:$H1347)-COUNTIF($V$108:$V1347,"")),0),""))</f>
        <v>#N/A</v>
      </c>
      <c r="X1347" s="39" t="e">
        <f>IF($E1347="",IF(INDEX(Mal!J$9:J$431,COUNTIF($E$108:$F1346,"")-COUNT($H$108:$H1346)+1,0)=X1346,"",INDEX(Mal!J$9:J$431,COUNTIF($E$108:$F1346,"")-COUNT($H$108:$H1346)+1,0)),"")</f>
        <v>#N/A</v>
      </c>
      <c r="Y1347" s="39" t="e">
        <f>IF(AND(Y1346="",$H1347=$H1346),"",IF(VLOOKUP($H1347,Mal!$A$9:$T$431,20,0)='Sales Orders'!Y1346,"",VLOOKUP($H1347,Mal!$A$9:$T$431,20,0)))</f>
        <v>#N/A</v>
      </c>
      <c r="Z1347" s="39" t="e">
        <f t="shared" si="77"/>
        <v>#N/A</v>
      </c>
    </row>
    <row r="1348" spans="1:26">
      <c r="A1348" t="str">
        <f>IFERROR(IF(VLOOKUP(H1348,Mal!$A$9:$A$431,1,0),"","END"),"END")</f>
        <v>END</v>
      </c>
      <c r="B1348" s="39" t="e">
        <f>IF($E1348="",IF(INDEX(Mal!$D$9:$D$431,COUNTIF($E$108:$F1347,"")-COUNT($H$108:$H1347)+1,0)=B1347,"",INDEX(Mal!$D$9:$D$431,COUNTIF($E$108:$F1347,"")-COUNT($H$108:$H1347)+1,0)),"")</f>
        <v>#N/A</v>
      </c>
      <c r="C1348" s="39" t="e">
        <f t="shared" si="78"/>
        <v>#N/A</v>
      </c>
      <c r="D1348" s="39" t="e">
        <f>IF($E1348="",IF(INDEX(Mal!$F$9:$F$431,COUNTIF($E$108:$F1347,"")-COUNT($H$108:$H1347)+1,0)=D1347,"",INDEX(Mal!$F$9:$F$431,COUNTIF($E$108:$F1347,"")-COUNT($H$108:$H1347)+1,0)),"")</f>
        <v>#N/A</v>
      </c>
      <c r="E1348" s="39" t="e">
        <f>IF(AND(E1347="",$H1348=$H1347),"",IF(VLOOKUP(H1348,Mal!$A$9:$B$431,2,0)='Sales Orders'!E1347,"",VLOOKUP($H1348,Mal!$A$9:$B$431,2,0)))</f>
        <v>#N/A</v>
      </c>
      <c r="F1348" s="39" t="e">
        <f>IF($E1348="",IF(INDEX(Mal!$C$9:$C$431,COUNTIF($E$108:$F1347,"")-COUNT($H$108:$H1347)+1,0)=F1347,"",INDEX(Mal!$C$9:$C$431,COUNTIF($E$108:$F1347,"")-COUNT($H$108:$H1347)+1,0)),"")</f>
        <v>#N/A</v>
      </c>
      <c r="G1348" s="39" t="e">
        <f t="shared" si="79"/>
        <v>#N/A</v>
      </c>
      <c r="H1348" s="39">
        <f>IF(COUNTIF(Mal!$A$9:$A$431,'Sales Orders'!H1347)+COUNTIFS(Mal!$A$9:$A$431,H1347,Mal!$B$9:$B$431,"&lt;&gt;")+COUNTIFS(Mal!$A$9:$A$431,H1347,Mal!$C$9:$C$431,"&lt;&gt;")=COUNTIF('Sales Orders'!$H$108:H1347,'Sales Orders'!H1347),'Sales Orders'!H1347+1,'Sales Orders'!H1347)</f>
        <v>2</v>
      </c>
      <c r="I1348" s="39" t="e">
        <f>IF(E1348="","",IF(Mal!$C$5="","",Mal!$C$5))</f>
        <v>#N/A</v>
      </c>
      <c r="J1348" s="39" t="e">
        <f>IF(AND(J1347="",$H1348=$H1347),"",IF(VLOOKUP($H1348,Mal!$A$9:$H$431,7,0)='Sales Orders'!J1347,"",VLOOKUP($H1348,Mal!$A$9:$H$431,7,0)))</f>
        <v>#N/A</v>
      </c>
      <c r="K1348" s="39" t="e">
        <f>IF(AND(K1347="",$H1348=$H1347),"",IF(VLOOKUP($H1348,Mal!$A$9:$H$431,8,0)='Sales Orders'!K1347,"",VLOOKUP($H1348,Mal!$A$9:$H$431,8,0)))</f>
        <v>#N/A</v>
      </c>
      <c r="L1348" s="39" t="e">
        <f>IF(E1348="","",IF(Mal!$C$6="","",Mal!$C$6))</f>
        <v>#N/A</v>
      </c>
      <c r="M1348" s="39" t="e">
        <f>IF($E1348="",IF(INDEX(Mal!K$9:K$431,COUNTIF($E$108:$F1347,"")-COUNT($H$108:$H1347)+1,0)=M1347,"",INDEX(Mal!K$9:K$431,COUNTIF($E$108:$F1347,"")-COUNT($H$108:$H1347)+1,0)),"")</f>
        <v>#N/A</v>
      </c>
      <c r="N1348" s="39" t="e">
        <f>IF($E1348="",IF(INDEX(Mal!L$9:L$431,COUNTIF($E$108:$F1347,"")-COUNT($H$108:$H1347)+1,0)=N1347,"",INDEX(Mal!L$9:L$431,COUNTIF($E$108:$F1347,"")-COUNT($H$108:$H1347)+1,0)),"")</f>
        <v>#N/A</v>
      </c>
      <c r="O1348" s="39" t="e">
        <f>IF($E1348="",IF(INDEX(Mal!M$9:M$431,COUNTIF($E$108:$F1347,"")-COUNT($H$108:$H1347)+1,0)=O1347,"",INDEX(Mal!M$9:M$431,COUNTIF($E$108:$F1347,"")-COUNT($H$108:$H1347)+1,0)),"")</f>
        <v>#N/A</v>
      </c>
      <c r="P1348" s="39" t="e">
        <f>IF($E1348="",IF(INDEX(Mal!N$9:N$431,COUNTIF($E$108:$F1347,"")-COUNT($H$108:$H1347)+1,0)=P1347,"",INDEX(Mal!N$9:N$431,COUNTIF($E$108:$F1347,"")-COUNT($H$108:$H1347)+1,0)),"")</f>
        <v>#N/A</v>
      </c>
      <c r="Q1348" s="39" t="e">
        <f>IF($E1348="",IF(INDEX(Mal!O$9:O$431,COUNTIF($E$108:$F1347,"")-COUNT($H$108:$H1347)+1,0)=Q1347,"",INDEX(Mal!O$9:O$431,COUNTIF($E$108:$F1347,"")-COUNT($H$108:$H1347)+1,0)),"")</f>
        <v>#N/A</v>
      </c>
      <c r="R1348" s="39" t="e">
        <f>IF($E1348="",IF(INDEX(Mal!P$9:P$431,COUNTIF($E$108:$F1347,"")-COUNT($H$108:$H1347)+1,0)=R1347,"",INDEX(Mal!P$9:P$431,COUNTIF($E$108:$F1347,"")-COUNT($H$108:$H1347)+1,0)),"")</f>
        <v>#N/A</v>
      </c>
      <c r="S1348" s="39" t="e">
        <f>IF($E1348="",IF(INDEX(Mal!Q$9:Q$431,COUNTIF($E$108:$F1347,"")-COUNT($H$108:$H1347)+1,0)=S1347,"",INDEX(Mal!Q$9:Q$431,COUNTIF($E$108:$F1347,"")-COUNT($H$108:$H1347)+1,0)),"")</f>
        <v>#N/A</v>
      </c>
      <c r="T1348" s="39" t="e">
        <f>IF($E1348="",IF(INDEX(Mal!R$9:R$431,COUNTIF($E$108:$F1347,"")-COUNT($H$108:$H1347)+1,0)=T1347,"",INDEX(Mal!R$9:R$431,COUNTIF($E$108:$F1347,"")-COUNT($H$108:$H1347)+1,0)),"")</f>
        <v>#N/A</v>
      </c>
      <c r="U1348" s="39" t="e">
        <f>IF($E1348="",IF(INDEX(Mal!S$9:S$431,COUNTIF($E$108:$F1347,"")-COUNT($H$108:$H1347)+1,0)=U1347,"",INDEX(Mal!S$9:S$431,COUNTIF($E$108:$F1347,"")-COUNT($H$108:$H1347)+1,0)),"")</f>
        <v>#N/A</v>
      </c>
      <c r="V1348" s="39" t="e">
        <f t="shared" si="76"/>
        <v>#N/A</v>
      </c>
      <c r="W1348" s="39" t="e">
        <f>IF(IF(AND(E1348="",F1348=""),INDEX(Mal!I$9:I$431,(COUNT($H$108:$H1348)-COUNTIF($V$108:$V1348,"")),0),"")="","",IF(AND(E1348="",F1348=""),INDEX(Mal!I$9:I$431,(COUNT($H$108:$H1348)-COUNTIF($V$108:$V1348,"")),0),""))</f>
        <v>#N/A</v>
      </c>
      <c r="X1348" s="39" t="e">
        <f>IF($E1348="",IF(INDEX(Mal!J$9:J$431,COUNTIF($E$108:$F1347,"")-COUNT($H$108:$H1347)+1,0)=X1347,"",INDEX(Mal!J$9:J$431,COUNTIF($E$108:$F1347,"")-COUNT($H$108:$H1347)+1,0)),"")</f>
        <v>#N/A</v>
      </c>
      <c r="Y1348" s="39" t="e">
        <f>IF(AND(Y1347="",$H1348=$H1347),"",IF(VLOOKUP($H1348,Mal!$A$9:$T$431,20,0)='Sales Orders'!Y1347,"",VLOOKUP($H1348,Mal!$A$9:$T$431,20,0)))</f>
        <v>#N/A</v>
      </c>
      <c r="Z1348" s="39" t="e">
        <f t="shared" si="77"/>
        <v>#N/A</v>
      </c>
    </row>
    <row r="1349" spans="1:26">
      <c r="A1349" t="str">
        <f>IFERROR(IF(VLOOKUP(H1349,Mal!$A$9:$A$431,1,0),"","END"),"END")</f>
        <v>END</v>
      </c>
      <c r="B1349" s="39" t="e">
        <f>IF($E1349="",IF(INDEX(Mal!$D$9:$D$431,COUNTIF($E$108:$F1348,"")-COUNT($H$108:$H1348)+1,0)=B1348,"",INDEX(Mal!$D$9:$D$431,COUNTIF($E$108:$F1348,"")-COUNT($H$108:$H1348)+1,0)),"")</f>
        <v>#N/A</v>
      </c>
      <c r="C1349" s="39" t="e">
        <f t="shared" si="78"/>
        <v>#N/A</v>
      </c>
      <c r="D1349" s="39" t="e">
        <f>IF($E1349="",IF(INDEX(Mal!$F$9:$F$431,COUNTIF($E$108:$F1348,"")-COUNT($H$108:$H1348)+1,0)=D1348,"",INDEX(Mal!$F$9:$F$431,COUNTIF($E$108:$F1348,"")-COUNT($H$108:$H1348)+1,0)),"")</f>
        <v>#N/A</v>
      </c>
      <c r="E1349" s="39" t="e">
        <f>IF(AND(E1348="",$H1349=$H1348),"",IF(VLOOKUP(H1349,Mal!$A$9:$B$431,2,0)='Sales Orders'!E1348,"",VLOOKUP($H1349,Mal!$A$9:$B$431,2,0)))</f>
        <v>#N/A</v>
      </c>
      <c r="F1349" s="39" t="e">
        <f>IF($E1349="",IF(INDEX(Mal!$C$9:$C$431,COUNTIF($E$108:$F1348,"")-COUNT($H$108:$H1348)+1,0)=F1348,"",INDEX(Mal!$C$9:$C$431,COUNTIF($E$108:$F1348,"")-COUNT($H$108:$H1348)+1,0)),"")</f>
        <v>#N/A</v>
      </c>
      <c r="G1349" s="39" t="e">
        <f t="shared" si="79"/>
        <v>#N/A</v>
      </c>
      <c r="H1349" s="39">
        <f>IF(COUNTIF(Mal!$A$9:$A$431,'Sales Orders'!H1348)+COUNTIFS(Mal!$A$9:$A$431,H1348,Mal!$B$9:$B$431,"&lt;&gt;")+COUNTIFS(Mal!$A$9:$A$431,H1348,Mal!$C$9:$C$431,"&lt;&gt;")=COUNTIF('Sales Orders'!$H$108:H1348,'Sales Orders'!H1348),'Sales Orders'!H1348+1,'Sales Orders'!H1348)</f>
        <v>2</v>
      </c>
      <c r="I1349" s="39" t="e">
        <f>IF(E1349="","",IF(Mal!$C$5="","",Mal!$C$5))</f>
        <v>#N/A</v>
      </c>
      <c r="J1349" s="39" t="e">
        <f>IF(AND(J1348="",$H1349=$H1348),"",IF(VLOOKUP($H1349,Mal!$A$9:$H$431,7,0)='Sales Orders'!J1348,"",VLOOKUP($H1349,Mal!$A$9:$H$431,7,0)))</f>
        <v>#N/A</v>
      </c>
      <c r="K1349" s="39" t="e">
        <f>IF(AND(K1348="",$H1349=$H1348),"",IF(VLOOKUP($H1349,Mal!$A$9:$H$431,8,0)='Sales Orders'!K1348,"",VLOOKUP($H1349,Mal!$A$9:$H$431,8,0)))</f>
        <v>#N/A</v>
      </c>
      <c r="L1349" s="39" t="e">
        <f>IF(E1349="","",IF(Mal!$C$6="","",Mal!$C$6))</f>
        <v>#N/A</v>
      </c>
      <c r="M1349" s="39" t="e">
        <f>IF($E1349="",IF(INDEX(Mal!K$9:K$431,COUNTIF($E$108:$F1348,"")-COUNT($H$108:$H1348)+1,0)=M1348,"",INDEX(Mal!K$9:K$431,COUNTIF($E$108:$F1348,"")-COUNT($H$108:$H1348)+1,0)),"")</f>
        <v>#N/A</v>
      </c>
      <c r="N1349" s="39" t="e">
        <f>IF($E1349="",IF(INDEX(Mal!L$9:L$431,COUNTIF($E$108:$F1348,"")-COUNT($H$108:$H1348)+1,0)=N1348,"",INDEX(Mal!L$9:L$431,COUNTIF($E$108:$F1348,"")-COUNT($H$108:$H1348)+1,0)),"")</f>
        <v>#N/A</v>
      </c>
      <c r="O1349" s="39" t="e">
        <f>IF($E1349="",IF(INDEX(Mal!M$9:M$431,COUNTIF($E$108:$F1348,"")-COUNT($H$108:$H1348)+1,0)=O1348,"",INDEX(Mal!M$9:M$431,COUNTIF($E$108:$F1348,"")-COUNT($H$108:$H1348)+1,0)),"")</f>
        <v>#N/A</v>
      </c>
      <c r="P1349" s="39" t="e">
        <f>IF($E1349="",IF(INDEX(Mal!N$9:N$431,COUNTIF($E$108:$F1348,"")-COUNT($H$108:$H1348)+1,0)=P1348,"",INDEX(Mal!N$9:N$431,COUNTIF($E$108:$F1348,"")-COUNT($H$108:$H1348)+1,0)),"")</f>
        <v>#N/A</v>
      </c>
      <c r="Q1349" s="39" t="e">
        <f>IF($E1349="",IF(INDEX(Mal!O$9:O$431,COUNTIF($E$108:$F1348,"")-COUNT($H$108:$H1348)+1,0)=Q1348,"",INDEX(Mal!O$9:O$431,COUNTIF($E$108:$F1348,"")-COUNT($H$108:$H1348)+1,0)),"")</f>
        <v>#N/A</v>
      </c>
      <c r="R1349" s="39" t="e">
        <f>IF($E1349="",IF(INDEX(Mal!P$9:P$431,COUNTIF($E$108:$F1348,"")-COUNT($H$108:$H1348)+1,0)=R1348,"",INDEX(Mal!P$9:P$431,COUNTIF($E$108:$F1348,"")-COUNT($H$108:$H1348)+1,0)),"")</f>
        <v>#N/A</v>
      </c>
      <c r="S1349" s="39" t="e">
        <f>IF($E1349="",IF(INDEX(Mal!Q$9:Q$431,COUNTIF($E$108:$F1348,"")-COUNT($H$108:$H1348)+1,0)=S1348,"",INDEX(Mal!Q$9:Q$431,COUNTIF($E$108:$F1348,"")-COUNT($H$108:$H1348)+1,0)),"")</f>
        <v>#N/A</v>
      </c>
      <c r="T1349" s="39" t="e">
        <f>IF($E1349="",IF(INDEX(Mal!R$9:R$431,COUNTIF($E$108:$F1348,"")-COUNT($H$108:$H1348)+1,0)=T1348,"",INDEX(Mal!R$9:R$431,COUNTIF($E$108:$F1348,"")-COUNT($H$108:$H1348)+1,0)),"")</f>
        <v>#N/A</v>
      </c>
      <c r="U1349" s="39" t="e">
        <f>IF($E1349="",IF(INDEX(Mal!S$9:S$431,COUNTIF($E$108:$F1348,"")-COUNT($H$108:$H1348)+1,0)=U1348,"",INDEX(Mal!S$9:S$431,COUNTIF($E$108:$F1348,"")-COUNT($H$108:$H1348)+1,0)),"")</f>
        <v>#N/A</v>
      </c>
      <c r="V1349" s="39" t="e">
        <f t="shared" si="76"/>
        <v>#N/A</v>
      </c>
      <c r="W1349" s="39" t="e">
        <f>IF(IF(AND(E1349="",F1349=""),INDEX(Mal!I$9:I$431,(COUNT($H$108:$H1349)-COUNTIF($V$108:$V1349,"")),0),"")="","",IF(AND(E1349="",F1349=""),INDEX(Mal!I$9:I$431,(COUNT($H$108:$H1349)-COUNTIF($V$108:$V1349,"")),0),""))</f>
        <v>#N/A</v>
      </c>
      <c r="X1349" s="39" t="e">
        <f>IF($E1349="",IF(INDEX(Mal!J$9:J$431,COUNTIF($E$108:$F1348,"")-COUNT($H$108:$H1348)+1,0)=X1348,"",INDEX(Mal!J$9:J$431,COUNTIF($E$108:$F1348,"")-COUNT($H$108:$H1348)+1,0)),"")</f>
        <v>#N/A</v>
      </c>
      <c r="Y1349" s="39" t="e">
        <f>IF(AND(Y1348="",$H1349=$H1348),"",IF(VLOOKUP($H1349,Mal!$A$9:$T$431,20,0)='Sales Orders'!Y1348,"",VLOOKUP($H1349,Mal!$A$9:$T$431,20,0)))</f>
        <v>#N/A</v>
      </c>
      <c r="Z1349" s="39" t="e">
        <f t="shared" si="77"/>
        <v>#N/A</v>
      </c>
    </row>
    <row r="1350" spans="1:26">
      <c r="A1350" t="str">
        <f>IFERROR(IF(VLOOKUP(H1350,Mal!$A$9:$A$431,1,0),"","END"),"END")</f>
        <v>END</v>
      </c>
      <c r="B1350" s="39" t="e">
        <f>IF($E1350="",IF(INDEX(Mal!$D$9:$D$431,COUNTIF($E$108:$F1349,"")-COUNT($H$108:$H1349)+1,0)=B1349,"",INDEX(Mal!$D$9:$D$431,COUNTIF($E$108:$F1349,"")-COUNT($H$108:$H1349)+1,0)),"")</f>
        <v>#N/A</v>
      </c>
      <c r="C1350" s="39" t="e">
        <f t="shared" si="78"/>
        <v>#N/A</v>
      </c>
      <c r="D1350" s="39" t="e">
        <f>IF($E1350="",IF(INDEX(Mal!$F$9:$F$431,COUNTIF($E$108:$F1349,"")-COUNT($H$108:$H1349)+1,0)=D1349,"",INDEX(Mal!$F$9:$F$431,COUNTIF($E$108:$F1349,"")-COUNT($H$108:$H1349)+1,0)),"")</f>
        <v>#N/A</v>
      </c>
      <c r="E1350" s="39" t="e">
        <f>IF(AND(E1349="",$H1350=$H1349),"",IF(VLOOKUP(H1350,Mal!$A$9:$B$431,2,0)='Sales Orders'!E1349,"",VLOOKUP($H1350,Mal!$A$9:$B$431,2,0)))</f>
        <v>#N/A</v>
      </c>
      <c r="F1350" s="39" t="e">
        <f>IF($E1350="",IF(INDEX(Mal!$C$9:$C$431,COUNTIF($E$108:$F1349,"")-COUNT($H$108:$H1349)+1,0)=F1349,"",INDEX(Mal!$C$9:$C$431,COUNTIF($E$108:$F1349,"")-COUNT($H$108:$H1349)+1,0)),"")</f>
        <v>#N/A</v>
      </c>
      <c r="G1350" s="39" t="e">
        <f t="shared" si="79"/>
        <v>#N/A</v>
      </c>
      <c r="H1350" s="39">
        <f>IF(COUNTIF(Mal!$A$9:$A$431,'Sales Orders'!H1349)+COUNTIFS(Mal!$A$9:$A$431,H1349,Mal!$B$9:$B$431,"&lt;&gt;")+COUNTIFS(Mal!$A$9:$A$431,H1349,Mal!$C$9:$C$431,"&lt;&gt;")=COUNTIF('Sales Orders'!$H$108:H1349,'Sales Orders'!H1349),'Sales Orders'!H1349+1,'Sales Orders'!H1349)</f>
        <v>2</v>
      </c>
      <c r="I1350" s="39" t="e">
        <f>IF(E1350="","",IF(Mal!$C$5="","",Mal!$C$5))</f>
        <v>#N/A</v>
      </c>
      <c r="J1350" s="39" t="e">
        <f>IF(AND(J1349="",$H1350=$H1349),"",IF(VLOOKUP($H1350,Mal!$A$9:$H$431,7,0)='Sales Orders'!J1349,"",VLOOKUP($H1350,Mal!$A$9:$H$431,7,0)))</f>
        <v>#N/A</v>
      </c>
      <c r="K1350" s="39" t="e">
        <f>IF(AND(K1349="",$H1350=$H1349),"",IF(VLOOKUP($H1350,Mal!$A$9:$H$431,8,0)='Sales Orders'!K1349,"",VLOOKUP($H1350,Mal!$A$9:$H$431,8,0)))</f>
        <v>#N/A</v>
      </c>
      <c r="L1350" s="39" t="e">
        <f>IF(E1350="","",IF(Mal!$C$6="","",Mal!$C$6))</f>
        <v>#N/A</v>
      </c>
      <c r="M1350" s="39" t="e">
        <f>IF($E1350="",IF(INDEX(Mal!K$9:K$431,COUNTIF($E$108:$F1349,"")-COUNT($H$108:$H1349)+1,0)=M1349,"",INDEX(Mal!K$9:K$431,COUNTIF($E$108:$F1349,"")-COUNT($H$108:$H1349)+1,0)),"")</f>
        <v>#N/A</v>
      </c>
      <c r="N1350" s="39" t="e">
        <f>IF($E1350="",IF(INDEX(Mal!L$9:L$431,COUNTIF($E$108:$F1349,"")-COUNT($H$108:$H1349)+1,0)=N1349,"",INDEX(Mal!L$9:L$431,COUNTIF($E$108:$F1349,"")-COUNT($H$108:$H1349)+1,0)),"")</f>
        <v>#N/A</v>
      </c>
      <c r="O1350" s="39" t="e">
        <f>IF($E1350="",IF(INDEX(Mal!M$9:M$431,COUNTIF($E$108:$F1349,"")-COUNT($H$108:$H1349)+1,0)=O1349,"",INDEX(Mal!M$9:M$431,COUNTIF($E$108:$F1349,"")-COUNT($H$108:$H1349)+1,0)),"")</f>
        <v>#N/A</v>
      </c>
      <c r="P1350" s="39" t="e">
        <f>IF($E1350="",IF(INDEX(Mal!N$9:N$431,COUNTIF($E$108:$F1349,"")-COUNT($H$108:$H1349)+1,0)=P1349,"",INDEX(Mal!N$9:N$431,COUNTIF($E$108:$F1349,"")-COUNT($H$108:$H1349)+1,0)),"")</f>
        <v>#N/A</v>
      </c>
      <c r="Q1350" s="39" t="e">
        <f>IF($E1350="",IF(INDEX(Mal!O$9:O$431,COUNTIF($E$108:$F1349,"")-COUNT($H$108:$H1349)+1,0)=Q1349,"",INDEX(Mal!O$9:O$431,COUNTIF($E$108:$F1349,"")-COUNT($H$108:$H1349)+1,0)),"")</f>
        <v>#N/A</v>
      </c>
      <c r="R1350" s="39" t="e">
        <f>IF($E1350="",IF(INDEX(Mal!P$9:P$431,COUNTIF($E$108:$F1349,"")-COUNT($H$108:$H1349)+1,0)=R1349,"",INDEX(Mal!P$9:P$431,COUNTIF($E$108:$F1349,"")-COUNT($H$108:$H1349)+1,0)),"")</f>
        <v>#N/A</v>
      </c>
      <c r="S1350" s="39" t="e">
        <f>IF($E1350="",IF(INDEX(Mal!Q$9:Q$431,COUNTIF($E$108:$F1349,"")-COUNT($H$108:$H1349)+1,0)=S1349,"",INDEX(Mal!Q$9:Q$431,COUNTIF($E$108:$F1349,"")-COUNT($H$108:$H1349)+1,0)),"")</f>
        <v>#N/A</v>
      </c>
      <c r="T1350" s="39" t="e">
        <f>IF($E1350="",IF(INDEX(Mal!R$9:R$431,COUNTIF($E$108:$F1349,"")-COUNT($H$108:$H1349)+1,0)=T1349,"",INDEX(Mal!R$9:R$431,COUNTIF($E$108:$F1349,"")-COUNT($H$108:$H1349)+1,0)),"")</f>
        <v>#N/A</v>
      </c>
      <c r="U1350" s="39" t="e">
        <f>IF($E1350="",IF(INDEX(Mal!S$9:S$431,COUNTIF($E$108:$F1349,"")-COUNT($H$108:$H1349)+1,0)=U1349,"",INDEX(Mal!S$9:S$431,COUNTIF($E$108:$F1349,"")-COUNT($H$108:$H1349)+1,0)),"")</f>
        <v>#N/A</v>
      </c>
      <c r="V1350" s="39" t="e">
        <f t="shared" si="76"/>
        <v>#N/A</v>
      </c>
      <c r="W1350" s="39" t="e">
        <f>IF(IF(AND(E1350="",F1350=""),INDEX(Mal!I$9:I$431,(COUNT($H$108:$H1350)-COUNTIF($V$108:$V1350,"")),0),"")="","",IF(AND(E1350="",F1350=""),INDEX(Mal!I$9:I$431,(COUNT($H$108:$H1350)-COUNTIF($V$108:$V1350,"")),0),""))</f>
        <v>#N/A</v>
      </c>
      <c r="X1350" s="39" t="e">
        <f>IF($E1350="",IF(INDEX(Mal!J$9:J$431,COUNTIF($E$108:$F1349,"")-COUNT($H$108:$H1349)+1,0)=X1349,"",INDEX(Mal!J$9:J$431,COUNTIF($E$108:$F1349,"")-COUNT($H$108:$H1349)+1,0)),"")</f>
        <v>#N/A</v>
      </c>
      <c r="Y1350" s="39" t="e">
        <f>IF(AND(Y1349="",$H1350=$H1349),"",IF(VLOOKUP($H1350,Mal!$A$9:$T$431,20,0)='Sales Orders'!Y1349,"",VLOOKUP($H1350,Mal!$A$9:$T$431,20,0)))</f>
        <v>#N/A</v>
      </c>
      <c r="Z1350" s="39" t="e">
        <f t="shared" si="77"/>
        <v>#N/A</v>
      </c>
    </row>
    <row r="1351" spans="1:26">
      <c r="A1351" t="str">
        <f>IFERROR(IF(VLOOKUP(H1351,Mal!$A$9:$A$431,1,0),"","END"),"END")</f>
        <v>END</v>
      </c>
      <c r="B1351" s="39" t="e">
        <f>IF($E1351="",IF(INDEX(Mal!$D$9:$D$431,COUNTIF($E$108:$F1350,"")-COUNT($H$108:$H1350)+1,0)=B1350,"",INDEX(Mal!$D$9:$D$431,COUNTIF($E$108:$F1350,"")-COUNT($H$108:$H1350)+1,0)),"")</f>
        <v>#N/A</v>
      </c>
      <c r="C1351" s="39" t="e">
        <f t="shared" si="78"/>
        <v>#N/A</v>
      </c>
      <c r="D1351" s="39" t="e">
        <f>IF($E1351="",IF(INDEX(Mal!$F$9:$F$431,COUNTIF($E$108:$F1350,"")-COUNT($H$108:$H1350)+1,0)=D1350,"",INDEX(Mal!$F$9:$F$431,COUNTIF($E$108:$F1350,"")-COUNT($H$108:$H1350)+1,0)),"")</f>
        <v>#N/A</v>
      </c>
      <c r="E1351" s="39" t="e">
        <f>IF(AND(E1350="",$H1351=$H1350),"",IF(VLOOKUP(H1351,Mal!$A$9:$B$431,2,0)='Sales Orders'!E1350,"",VLOOKUP($H1351,Mal!$A$9:$B$431,2,0)))</f>
        <v>#N/A</v>
      </c>
      <c r="F1351" s="39" t="e">
        <f>IF($E1351="",IF(INDEX(Mal!$C$9:$C$431,COUNTIF($E$108:$F1350,"")-COUNT($H$108:$H1350)+1,0)=F1350,"",INDEX(Mal!$C$9:$C$431,COUNTIF($E$108:$F1350,"")-COUNT($H$108:$H1350)+1,0)),"")</f>
        <v>#N/A</v>
      </c>
      <c r="G1351" s="39" t="e">
        <f t="shared" si="79"/>
        <v>#N/A</v>
      </c>
      <c r="H1351" s="39">
        <f>IF(COUNTIF(Mal!$A$9:$A$431,'Sales Orders'!H1350)+COUNTIFS(Mal!$A$9:$A$431,H1350,Mal!$B$9:$B$431,"&lt;&gt;")+COUNTIFS(Mal!$A$9:$A$431,H1350,Mal!$C$9:$C$431,"&lt;&gt;")=COUNTIF('Sales Orders'!$H$108:H1350,'Sales Orders'!H1350),'Sales Orders'!H1350+1,'Sales Orders'!H1350)</f>
        <v>2</v>
      </c>
      <c r="I1351" s="39" t="e">
        <f>IF(E1351="","",IF(Mal!$C$5="","",Mal!$C$5))</f>
        <v>#N/A</v>
      </c>
      <c r="J1351" s="39" t="e">
        <f>IF(AND(J1350="",$H1351=$H1350),"",IF(VLOOKUP($H1351,Mal!$A$9:$H$431,7,0)='Sales Orders'!J1350,"",VLOOKUP($H1351,Mal!$A$9:$H$431,7,0)))</f>
        <v>#N/A</v>
      </c>
      <c r="K1351" s="39" t="e">
        <f>IF(AND(K1350="",$H1351=$H1350),"",IF(VLOOKUP($H1351,Mal!$A$9:$H$431,8,0)='Sales Orders'!K1350,"",VLOOKUP($H1351,Mal!$A$9:$H$431,8,0)))</f>
        <v>#N/A</v>
      </c>
      <c r="L1351" s="39" t="e">
        <f>IF(E1351="","",IF(Mal!$C$6="","",Mal!$C$6))</f>
        <v>#N/A</v>
      </c>
      <c r="M1351" s="39" t="e">
        <f>IF($E1351="",IF(INDEX(Mal!K$9:K$431,COUNTIF($E$108:$F1350,"")-COUNT($H$108:$H1350)+1,0)=M1350,"",INDEX(Mal!K$9:K$431,COUNTIF($E$108:$F1350,"")-COUNT($H$108:$H1350)+1,0)),"")</f>
        <v>#N/A</v>
      </c>
      <c r="N1351" s="39" t="e">
        <f>IF($E1351="",IF(INDEX(Mal!L$9:L$431,COUNTIF($E$108:$F1350,"")-COUNT($H$108:$H1350)+1,0)=N1350,"",INDEX(Mal!L$9:L$431,COUNTIF($E$108:$F1350,"")-COUNT($H$108:$H1350)+1,0)),"")</f>
        <v>#N/A</v>
      </c>
      <c r="O1351" s="39" t="e">
        <f>IF($E1351="",IF(INDEX(Mal!M$9:M$431,COUNTIF($E$108:$F1350,"")-COUNT($H$108:$H1350)+1,0)=O1350,"",INDEX(Mal!M$9:M$431,COUNTIF($E$108:$F1350,"")-COUNT($H$108:$H1350)+1,0)),"")</f>
        <v>#N/A</v>
      </c>
      <c r="P1351" s="39" t="e">
        <f>IF($E1351="",IF(INDEX(Mal!N$9:N$431,COUNTIF($E$108:$F1350,"")-COUNT($H$108:$H1350)+1,0)=P1350,"",INDEX(Mal!N$9:N$431,COUNTIF($E$108:$F1350,"")-COUNT($H$108:$H1350)+1,0)),"")</f>
        <v>#N/A</v>
      </c>
      <c r="Q1351" s="39" t="e">
        <f>IF($E1351="",IF(INDEX(Mal!O$9:O$431,COUNTIF($E$108:$F1350,"")-COUNT($H$108:$H1350)+1,0)=Q1350,"",INDEX(Mal!O$9:O$431,COUNTIF($E$108:$F1350,"")-COUNT($H$108:$H1350)+1,0)),"")</f>
        <v>#N/A</v>
      </c>
      <c r="R1351" s="39" t="e">
        <f>IF($E1351="",IF(INDEX(Mal!P$9:P$431,COUNTIF($E$108:$F1350,"")-COUNT($H$108:$H1350)+1,0)=R1350,"",INDEX(Mal!P$9:P$431,COUNTIF($E$108:$F1350,"")-COUNT($H$108:$H1350)+1,0)),"")</f>
        <v>#N/A</v>
      </c>
      <c r="S1351" s="39" t="e">
        <f>IF($E1351="",IF(INDEX(Mal!Q$9:Q$431,COUNTIF($E$108:$F1350,"")-COUNT($H$108:$H1350)+1,0)=S1350,"",INDEX(Mal!Q$9:Q$431,COUNTIF($E$108:$F1350,"")-COUNT($H$108:$H1350)+1,0)),"")</f>
        <v>#N/A</v>
      </c>
      <c r="T1351" s="39" t="e">
        <f>IF($E1351="",IF(INDEX(Mal!R$9:R$431,COUNTIF($E$108:$F1350,"")-COUNT($H$108:$H1350)+1,0)=T1350,"",INDEX(Mal!R$9:R$431,COUNTIF($E$108:$F1350,"")-COUNT($H$108:$H1350)+1,0)),"")</f>
        <v>#N/A</v>
      </c>
      <c r="U1351" s="39" t="e">
        <f>IF($E1351="",IF(INDEX(Mal!S$9:S$431,COUNTIF($E$108:$F1350,"")-COUNT($H$108:$H1350)+1,0)=U1350,"",INDEX(Mal!S$9:S$431,COUNTIF($E$108:$F1350,"")-COUNT($H$108:$H1350)+1,0)),"")</f>
        <v>#N/A</v>
      </c>
      <c r="V1351" s="39" t="e">
        <f t="shared" si="76"/>
        <v>#N/A</v>
      </c>
      <c r="W1351" s="39" t="e">
        <f>IF(IF(AND(E1351="",F1351=""),INDEX(Mal!I$9:I$431,(COUNT($H$108:$H1351)-COUNTIF($V$108:$V1351,"")),0),"")="","",IF(AND(E1351="",F1351=""),INDEX(Mal!I$9:I$431,(COUNT($H$108:$H1351)-COUNTIF($V$108:$V1351,"")),0),""))</f>
        <v>#N/A</v>
      </c>
      <c r="X1351" s="39" t="e">
        <f>IF($E1351="",IF(INDEX(Mal!J$9:J$431,COUNTIF($E$108:$F1350,"")-COUNT($H$108:$H1350)+1,0)=X1350,"",INDEX(Mal!J$9:J$431,COUNTIF($E$108:$F1350,"")-COUNT($H$108:$H1350)+1,0)),"")</f>
        <v>#N/A</v>
      </c>
      <c r="Y1351" s="39" t="e">
        <f>IF(AND(Y1350="",$H1351=$H1350),"",IF(VLOOKUP($H1351,Mal!$A$9:$T$431,20,0)='Sales Orders'!Y1350,"",VLOOKUP($H1351,Mal!$A$9:$T$431,20,0)))</f>
        <v>#N/A</v>
      </c>
      <c r="Z1351" s="39" t="e">
        <f t="shared" si="77"/>
        <v>#N/A</v>
      </c>
    </row>
    <row r="1352" spans="1:26">
      <c r="A1352" t="str">
        <f>IFERROR(IF(VLOOKUP(H1352,Mal!$A$9:$A$431,1,0),"","END"),"END")</f>
        <v>END</v>
      </c>
      <c r="B1352" s="39" t="e">
        <f>IF($E1352="",IF(INDEX(Mal!$D$9:$D$431,COUNTIF($E$108:$F1351,"")-COUNT($H$108:$H1351)+1,0)=B1351,"",INDEX(Mal!$D$9:$D$431,COUNTIF($E$108:$F1351,"")-COUNT($H$108:$H1351)+1,0)),"")</f>
        <v>#N/A</v>
      </c>
      <c r="C1352" s="39" t="e">
        <f t="shared" si="78"/>
        <v>#N/A</v>
      </c>
      <c r="D1352" s="39" t="e">
        <f>IF($E1352="",IF(INDEX(Mal!$F$9:$F$431,COUNTIF($E$108:$F1351,"")-COUNT($H$108:$H1351)+1,0)=D1351,"",INDEX(Mal!$F$9:$F$431,COUNTIF($E$108:$F1351,"")-COUNT($H$108:$H1351)+1,0)),"")</f>
        <v>#N/A</v>
      </c>
      <c r="E1352" s="39" t="e">
        <f>IF(AND(E1351="",$H1352=$H1351),"",IF(VLOOKUP(H1352,Mal!$A$9:$B$431,2,0)='Sales Orders'!E1351,"",VLOOKUP($H1352,Mal!$A$9:$B$431,2,0)))</f>
        <v>#N/A</v>
      </c>
      <c r="F1352" s="39" t="e">
        <f>IF($E1352="",IF(INDEX(Mal!$C$9:$C$431,COUNTIF($E$108:$F1351,"")-COUNT($H$108:$H1351)+1,0)=F1351,"",INDEX(Mal!$C$9:$C$431,COUNTIF($E$108:$F1351,"")-COUNT($H$108:$H1351)+1,0)),"")</f>
        <v>#N/A</v>
      </c>
      <c r="G1352" s="39" t="e">
        <f t="shared" si="79"/>
        <v>#N/A</v>
      </c>
      <c r="H1352" s="39">
        <f>IF(COUNTIF(Mal!$A$9:$A$431,'Sales Orders'!H1351)+COUNTIFS(Mal!$A$9:$A$431,H1351,Mal!$B$9:$B$431,"&lt;&gt;")+COUNTIFS(Mal!$A$9:$A$431,H1351,Mal!$C$9:$C$431,"&lt;&gt;")=COUNTIF('Sales Orders'!$H$108:H1351,'Sales Orders'!H1351),'Sales Orders'!H1351+1,'Sales Orders'!H1351)</f>
        <v>2</v>
      </c>
      <c r="I1352" s="39" t="e">
        <f>IF(E1352="","",IF(Mal!$C$5="","",Mal!$C$5))</f>
        <v>#N/A</v>
      </c>
      <c r="J1352" s="39" t="e">
        <f>IF(AND(J1351="",$H1352=$H1351),"",IF(VLOOKUP($H1352,Mal!$A$9:$H$431,7,0)='Sales Orders'!J1351,"",VLOOKUP($H1352,Mal!$A$9:$H$431,7,0)))</f>
        <v>#N/A</v>
      </c>
      <c r="K1352" s="39" t="e">
        <f>IF(AND(K1351="",$H1352=$H1351),"",IF(VLOOKUP($H1352,Mal!$A$9:$H$431,8,0)='Sales Orders'!K1351,"",VLOOKUP($H1352,Mal!$A$9:$H$431,8,0)))</f>
        <v>#N/A</v>
      </c>
      <c r="L1352" s="39" t="e">
        <f>IF(E1352="","",IF(Mal!$C$6="","",Mal!$C$6))</f>
        <v>#N/A</v>
      </c>
      <c r="M1352" s="39" t="e">
        <f>IF($E1352="",IF(INDEX(Mal!K$9:K$431,COUNTIF($E$108:$F1351,"")-COUNT($H$108:$H1351)+1,0)=M1351,"",INDEX(Mal!K$9:K$431,COUNTIF($E$108:$F1351,"")-COUNT($H$108:$H1351)+1,0)),"")</f>
        <v>#N/A</v>
      </c>
      <c r="N1352" s="39" t="e">
        <f>IF($E1352="",IF(INDEX(Mal!L$9:L$431,COUNTIF($E$108:$F1351,"")-COUNT($H$108:$H1351)+1,0)=N1351,"",INDEX(Mal!L$9:L$431,COUNTIF($E$108:$F1351,"")-COUNT($H$108:$H1351)+1,0)),"")</f>
        <v>#N/A</v>
      </c>
      <c r="O1352" s="39" t="e">
        <f>IF($E1352="",IF(INDEX(Mal!M$9:M$431,COUNTIF($E$108:$F1351,"")-COUNT($H$108:$H1351)+1,0)=O1351,"",INDEX(Mal!M$9:M$431,COUNTIF($E$108:$F1351,"")-COUNT($H$108:$H1351)+1,0)),"")</f>
        <v>#N/A</v>
      </c>
      <c r="P1352" s="39" t="e">
        <f>IF($E1352="",IF(INDEX(Mal!N$9:N$431,COUNTIF($E$108:$F1351,"")-COUNT($H$108:$H1351)+1,0)=P1351,"",INDEX(Mal!N$9:N$431,COUNTIF($E$108:$F1351,"")-COUNT($H$108:$H1351)+1,0)),"")</f>
        <v>#N/A</v>
      </c>
      <c r="Q1352" s="39" t="e">
        <f>IF($E1352="",IF(INDEX(Mal!O$9:O$431,COUNTIF($E$108:$F1351,"")-COUNT($H$108:$H1351)+1,0)=Q1351,"",INDEX(Mal!O$9:O$431,COUNTIF($E$108:$F1351,"")-COUNT($H$108:$H1351)+1,0)),"")</f>
        <v>#N/A</v>
      </c>
      <c r="R1352" s="39" t="e">
        <f>IF($E1352="",IF(INDEX(Mal!P$9:P$431,COUNTIF($E$108:$F1351,"")-COUNT($H$108:$H1351)+1,0)=R1351,"",INDEX(Mal!P$9:P$431,COUNTIF($E$108:$F1351,"")-COUNT($H$108:$H1351)+1,0)),"")</f>
        <v>#N/A</v>
      </c>
      <c r="S1352" s="39" t="e">
        <f>IF($E1352="",IF(INDEX(Mal!Q$9:Q$431,COUNTIF($E$108:$F1351,"")-COUNT($H$108:$H1351)+1,0)=S1351,"",INDEX(Mal!Q$9:Q$431,COUNTIF($E$108:$F1351,"")-COUNT($H$108:$H1351)+1,0)),"")</f>
        <v>#N/A</v>
      </c>
      <c r="T1352" s="39" t="e">
        <f>IF($E1352="",IF(INDEX(Mal!R$9:R$431,COUNTIF($E$108:$F1351,"")-COUNT($H$108:$H1351)+1,0)=T1351,"",INDEX(Mal!R$9:R$431,COUNTIF($E$108:$F1351,"")-COUNT($H$108:$H1351)+1,0)),"")</f>
        <v>#N/A</v>
      </c>
      <c r="U1352" s="39" t="e">
        <f>IF($E1352="",IF(INDEX(Mal!S$9:S$431,COUNTIF($E$108:$F1351,"")-COUNT($H$108:$H1351)+1,0)=U1351,"",INDEX(Mal!S$9:S$431,COUNTIF($E$108:$F1351,"")-COUNT($H$108:$H1351)+1,0)),"")</f>
        <v>#N/A</v>
      </c>
      <c r="V1352" s="39" t="e">
        <f t="shared" si="76"/>
        <v>#N/A</v>
      </c>
      <c r="W1352" s="39" t="e">
        <f>IF(IF(AND(E1352="",F1352=""),INDEX(Mal!I$9:I$431,(COUNT($H$108:$H1352)-COUNTIF($V$108:$V1352,"")),0),"")="","",IF(AND(E1352="",F1352=""),INDEX(Mal!I$9:I$431,(COUNT($H$108:$H1352)-COUNTIF($V$108:$V1352,"")),0),""))</f>
        <v>#N/A</v>
      </c>
      <c r="X1352" s="39" t="e">
        <f>IF($E1352="",IF(INDEX(Mal!J$9:J$431,COUNTIF($E$108:$F1351,"")-COUNT($H$108:$H1351)+1,0)=X1351,"",INDEX(Mal!J$9:J$431,COUNTIF($E$108:$F1351,"")-COUNT($H$108:$H1351)+1,0)),"")</f>
        <v>#N/A</v>
      </c>
      <c r="Y1352" s="39" t="e">
        <f>IF(AND(Y1351="",$H1352=$H1351),"",IF(VLOOKUP($H1352,Mal!$A$9:$T$431,20,0)='Sales Orders'!Y1351,"",VLOOKUP($H1352,Mal!$A$9:$T$431,20,0)))</f>
        <v>#N/A</v>
      </c>
      <c r="Z1352" s="39" t="e">
        <f t="shared" si="77"/>
        <v>#N/A</v>
      </c>
    </row>
    <row r="1353" spans="1:26">
      <c r="A1353" t="str">
        <f>IFERROR(IF(VLOOKUP(H1353,Mal!$A$9:$A$431,1,0),"","END"),"END")</f>
        <v>END</v>
      </c>
      <c r="B1353" s="39" t="e">
        <f>IF($E1353="",IF(INDEX(Mal!$D$9:$D$431,COUNTIF($E$108:$F1352,"")-COUNT($H$108:$H1352)+1,0)=B1352,"",INDEX(Mal!$D$9:$D$431,COUNTIF($E$108:$F1352,"")-COUNT($H$108:$H1352)+1,0)),"")</f>
        <v>#N/A</v>
      </c>
      <c r="C1353" s="39" t="e">
        <f t="shared" si="78"/>
        <v>#N/A</v>
      </c>
      <c r="D1353" s="39" t="e">
        <f>IF($E1353="",IF(INDEX(Mal!$F$9:$F$431,COUNTIF($E$108:$F1352,"")-COUNT($H$108:$H1352)+1,0)=D1352,"",INDEX(Mal!$F$9:$F$431,COUNTIF($E$108:$F1352,"")-COUNT($H$108:$H1352)+1,0)),"")</f>
        <v>#N/A</v>
      </c>
      <c r="E1353" s="39" t="e">
        <f>IF(AND(E1352="",$H1353=$H1352),"",IF(VLOOKUP(H1353,Mal!$A$9:$B$431,2,0)='Sales Orders'!E1352,"",VLOOKUP($H1353,Mal!$A$9:$B$431,2,0)))</f>
        <v>#N/A</v>
      </c>
      <c r="F1353" s="39" t="e">
        <f>IF($E1353="",IF(INDEX(Mal!$C$9:$C$431,COUNTIF($E$108:$F1352,"")-COUNT($H$108:$H1352)+1,0)=F1352,"",INDEX(Mal!$C$9:$C$431,COUNTIF($E$108:$F1352,"")-COUNT($H$108:$H1352)+1,0)),"")</f>
        <v>#N/A</v>
      </c>
      <c r="G1353" s="39" t="e">
        <f t="shared" si="79"/>
        <v>#N/A</v>
      </c>
      <c r="H1353" s="39">
        <f>IF(COUNTIF(Mal!$A$9:$A$431,'Sales Orders'!H1352)+COUNTIFS(Mal!$A$9:$A$431,H1352,Mal!$B$9:$B$431,"&lt;&gt;")+COUNTIFS(Mal!$A$9:$A$431,H1352,Mal!$C$9:$C$431,"&lt;&gt;")=COUNTIF('Sales Orders'!$H$108:H1352,'Sales Orders'!H1352),'Sales Orders'!H1352+1,'Sales Orders'!H1352)</f>
        <v>2</v>
      </c>
      <c r="I1353" s="39" t="e">
        <f>IF(E1353="","",IF(Mal!$C$5="","",Mal!$C$5))</f>
        <v>#N/A</v>
      </c>
      <c r="J1353" s="39" t="e">
        <f>IF(AND(J1352="",$H1353=$H1352),"",IF(VLOOKUP($H1353,Mal!$A$9:$H$431,7,0)='Sales Orders'!J1352,"",VLOOKUP($H1353,Mal!$A$9:$H$431,7,0)))</f>
        <v>#N/A</v>
      </c>
      <c r="K1353" s="39" t="e">
        <f>IF(AND(K1352="",$H1353=$H1352),"",IF(VLOOKUP($H1353,Mal!$A$9:$H$431,8,0)='Sales Orders'!K1352,"",VLOOKUP($H1353,Mal!$A$9:$H$431,8,0)))</f>
        <v>#N/A</v>
      </c>
      <c r="L1353" s="39" t="e">
        <f>IF(E1353="","",IF(Mal!$C$6="","",Mal!$C$6))</f>
        <v>#N/A</v>
      </c>
      <c r="M1353" s="39" t="e">
        <f>IF($E1353="",IF(INDEX(Mal!K$9:K$431,COUNTIF($E$108:$F1352,"")-COUNT($H$108:$H1352)+1,0)=M1352,"",INDEX(Mal!K$9:K$431,COUNTIF($E$108:$F1352,"")-COUNT($H$108:$H1352)+1,0)),"")</f>
        <v>#N/A</v>
      </c>
      <c r="N1353" s="39" t="e">
        <f>IF($E1353="",IF(INDEX(Mal!L$9:L$431,COUNTIF($E$108:$F1352,"")-COUNT($H$108:$H1352)+1,0)=N1352,"",INDEX(Mal!L$9:L$431,COUNTIF($E$108:$F1352,"")-COUNT($H$108:$H1352)+1,0)),"")</f>
        <v>#N/A</v>
      </c>
      <c r="O1353" s="39" t="e">
        <f>IF($E1353="",IF(INDEX(Mal!M$9:M$431,COUNTIF($E$108:$F1352,"")-COUNT($H$108:$H1352)+1,0)=O1352,"",INDEX(Mal!M$9:M$431,COUNTIF($E$108:$F1352,"")-COUNT($H$108:$H1352)+1,0)),"")</f>
        <v>#N/A</v>
      </c>
      <c r="P1353" s="39" t="e">
        <f>IF($E1353="",IF(INDEX(Mal!N$9:N$431,COUNTIF($E$108:$F1352,"")-COUNT($H$108:$H1352)+1,0)=P1352,"",INDEX(Mal!N$9:N$431,COUNTIF($E$108:$F1352,"")-COUNT($H$108:$H1352)+1,0)),"")</f>
        <v>#N/A</v>
      </c>
      <c r="Q1353" s="39" t="e">
        <f>IF($E1353="",IF(INDEX(Mal!O$9:O$431,COUNTIF($E$108:$F1352,"")-COUNT($H$108:$H1352)+1,0)=Q1352,"",INDEX(Mal!O$9:O$431,COUNTIF($E$108:$F1352,"")-COUNT($H$108:$H1352)+1,0)),"")</f>
        <v>#N/A</v>
      </c>
      <c r="R1353" s="39" t="e">
        <f>IF($E1353="",IF(INDEX(Mal!P$9:P$431,COUNTIF($E$108:$F1352,"")-COUNT($H$108:$H1352)+1,0)=R1352,"",INDEX(Mal!P$9:P$431,COUNTIF($E$108:$F1352,"")-COUNT($H$108:$H1352)+1,0)),"")</f>
        <v>#N/A</v>
      </c>
      <c r="S1353" s="39" t="e">
        <f>IF($E1353="",IF(INDEX(Mal!Q$9:Q$431,COUNTIF($E$108:$F1352,"")-COUNT($H$108:$H1352)+1,0)=S1352,"",INDEX(Mal!Q$9:Q$431,COUNTIF($E$108:$F1352,"")-COUNT($H$108:$H1352)+1,0)),"")</f>
        <v>#N/A</v>
      </c>
      <c r="T1353" s="39" t="e">
        <f>IF($E1353="",IF(INDEX(Mal!R$9:R$431,COUNTIF($E$108:$F1352,"")-COUNT($H$108:$H1352)+1,0)=T1352,"",INDEX(Mal!R$9:R$431,COUNTIF($E$108:$F1352,"")-COUNT($H$108:$H1352)+1,0)),"")</f>
        <v>#N/A</v>
      </c>
      <c r="U1353" s="39" t="e">
        <f>IF($E1353="",IF(INDEX(Mal!S$9:S$431,COUNTIF($E$108:$F1352,"")-COUNT($H$108:$H1352)+1,0)=U1352,"",INDEX(Mal!S$9:S$431,COUNTIF($E$108:$F1352,"")-COUNT($H$108:$H1352)+1,0)),"")</f>
        <v>#N/A</v>
      </c>
      <c r="V1353" s="39" t="e">
        <f t="shared" si="76"/>
        <v>#N/A</v>
      </c>
      <c r="W1353" s="39" t="e">
        <f>IF(IF(AND(E1353="",F1353=""),INDEX(Mal!I$9:I$431,(COUNT($H$108:$H1353)-COUNTIF($V$108:$V1353,"")),0),"")="","",IF(AND(E1353="",F1353=""),INDEX(Mal!I$9:I$431,(COUNT($H$108:$H1353)-COUNTIF($V$108:$V1353,"")),0),""))</f>
        <v>#N/A</v>
      </c>
      <c r="X1353" s="39" t="e">
        <f>IF($E1353="",IF(INDEX(Mal!J$9:J$431,COUNTIF($E$108:$F1352,"")-COUNT($H$108:$H1352)+1,0)=X1352,"",INDEX(Mal!J$9:J$431,COUNTIF($E$108:$F1352,"")-COUNT($H$108:$H1352)+1,0)),"")</f>
        <v>#N/A</v>
      </c>
      <c r="Y1353" s="39" t="e">
        <f>IF(AND(Y1352="",$H1353=$H1352),"",IF(VLOOKUP($H1353,Mal!$A$9:$T$431,20,0)='Sales Orders'!Y1352,"",VLOOKUP($H1353,Mal!$A$9:$T$431,20,0)))</f>
        <v>#N/A</v>
      </c>
      <c r="Z1353" s="39" t="e">
        <f t="shared" si="77"/>
        <v>#N/A</v>
      </c>
    </row>
    <row r="1354" spans="1:26">
      <c r="A1354" t="str">
        <f>IFERROR(IF(VLOOKUP(H1354,Mal!$A$9:$A$431,1,0),"","END"),"END")</f>
        <v>END</v>
      </c>
      <c r="B1354" s="39" t="e">
        <f>IF($E1354="",IF(INDEX(Mal!$D$9:$D$431,COUNTIF($E$108:$F1353,"")-COUNT($H$108:$H1353)+1,0)=B1353,"",INDEX(Mal!$D$9:$D$431,COUNTIF($E$108:$F1353,"")-COUNT($H$108:$H1353)+1,0)),"")</f>
        <v>#N/A</v>
      </c>
      <c r="C1354" s="39" t="e">
        <f t="shared" si="78"/>
        <v>#N/A</v>
      </c>
      <c r="D1354" s="39" t="e">
        <f>IF($E1354="",IF(INDEX(Mal!$F$9:$F$431,COUNTIF($E$108:$F1353,"")-COUNT($H$108:$H1353)+1,0)=D1353,"",INDEX(Mal!$F$9:$F$431,COUNTIF($E$108:$F1353,"")-COUNT($H$108:$H1353)+1,0)),"")</f>
        <v>#N/A</v>
      </c>
      <c r="E1354" s="39" t="e">
        <f>IF(AND(E1353="",$H1354=$H1353),"",IF(VLOOKUP(H1354,Mal!$A$9:$B$431,2,0)='Sales Orders'!E1353,"",VLOOKUP($H1354,Mal!$A$9:$B$431,2,0)))</f>
        <v>#N/A</v>
      </c>
      <c r="F1354" s="39" t="e">
        <f>IF($E1354="",IF(INDEX(Mal!$C$9:$C$431,COUNTIF($E$108:$F1353,"")-COUNT($H$108:$H1353)+1,0)=F1353,"",INDEX(Mal!$C$9:$C$431,COUNTIF($E$108:$F1353,"")-COUNT($H$108:$H1353)+1,0)),"")</f>
        <v>#N/A</v>
      </c>
      <c r="G1354" s="39" t="e">
        <f t="shared" si="79"/>
        <v>#N/A</v>
      </c>
      <c r="H1354" s="39">
        <f>IF(COUNTIF(Mal!$A$9:$A$431,'Sales Orders'!H1353)+COUNTIFS(Mal!$A$9:$A$431,H1353,Mal!$B$9:$B$431,"&lt;&gt;")+COUNTIFS(Mal!$A$9:$A$431,H1353,Mal!$C$9:$C$431,"&lt;&gt;")=COUNTIF('Sales Orders'!$H$108:H1353,'Sales Orders'!H1353),'Sales Orders'!H1353+1,'Sales Orders'!H1353)</f>
        <v>2</v>
      </c>
      <c r="I1354" s="39" t="e">
        <f>IF(E1354="","",IF(Mal!$C$5="","",Mal!$C$5))</f>
        <v>#N/A</v>
      </c>
      <c r="J1354" s="39" t="e">
        <f>IF(AND(J1353="",$H1354=$H1353),"",IF(VLOOKUP($H1354,Mal!$A$9:$H$431,7,0)='Sales Orders'!J1353,"",VLOOKUP($H1354,Mal!$A$9:$H$431,7,0)))</f>
        <v>#N/A</v>
      </c>
      <c r="K1354" s="39" t="e">
        <f>IF(AND(K1353="",$H1354=$H1353),"",IF(VLOOKUP($H1354,Mal!$A$9:$H$431,8,0)='Sales Orders'!K1353,"",VLOOKUP($H1354,Mal!$A$9:$H$431,8,0)))</f>
        <v>#N/A</v>
      </c>
      <c r="L1354" s="39" t="e">
        <f>IF(E1354="","",IF(Mal!$C$6="","",Mal!$C$6))</f>
        <v>#N/A</v>
      </c>
      <c r="M1354" s="39" t="e">
        <f>IF($E1354="",IF(INDEX(Mal!K$9:K$431,COUNTIF($E$108:$F1353,"")-COUNT($H$108:$H1353)+1,0)=M1353,"",INDEX(Mal!K$9:K$431,COUNTIF($E$108:$F1353,"")-COUNT($H$108:$H1353)+1,0)),"")</f>
        <v>#N/A</v>
      </c>
      <c r="N1354" s="39" t="e">
        <f>IF($E1354="",IF(INDEX(Mal!L$9:L$431,COUNTIF($E$108:$F1353,"")-COUNT($H$108:$H1353)+1,0)=N1353,"",INDEX(Mal!L$9:L$431,COUNTIF($E$108:$F1353,"")-COUNT($H$108:$H1353)+1,0)),"")</f>
        <v>#N/A</v>
      </c>
      <c r="O1354" s="39" t="e">
        <f>IF($E1354="",IF(INDEX(Mal!M$9:M$431,COUNTIF($E$108:$F1353,"")-COUNT($H$108:$H1353)+1,0)=O1353,"",INDEX(Mal!M$9:M$431,COUNTIF($E$108:$F1353,"")-COUNT($H$108:$H1353)+1,0)),"")</f>
        <v>#N/A</v>
      </c>
      <c r="P1354" s="39" t="e">
        <f>IF($E1354="",IF(INDEX(Mal!N$9:N$431,COUNTIF($E$108:$F1353,"")-COUNT($H$108:$H1353)+1,0)=P1353,"",INDEX(Mal!N$9:N$431,COUNTIF($E$108:$F1353,"")-COUNT($H$108:$H1353)+1,0)),"")</f>
        <v>#N/A</v>
      </c>
      <c r="Q1354" s="39" t="e">
        <f>IF($E1354="",IF(INDEX(Mal!O$9:O$431,COUNTIF($E$108:$F1353,"")-COUNT($H$108:$H1353)+1,0)=Q1353,"",INDEX(Mal!O$9:O$431,COUNTIF($E$108:$F1353,"")-COUNT($H$108:$H1353)+1,0)),"")</f>
        <v>#N/A</v>
      </c>
      <c r="R1354" s="39" t="e">
        <f>IF($E1354="",IF(INDEX(Mal!P$9:P$431,COUNTIF($E$108:$F1353,"")-COUNT($H$108:$H1353)+1,0)=R1353,"",INDEX(Mal!P$9:P$431,COUNTIF($E$108:$F1353,"")-COUNT($H$108:$H1353)+1,0)),"")</f>
        <v>#N/A</v>
      </c>
      <c r="S1354" s="39" t="e">
        <f>IF($E1354="",IF(INDEX(Mal!Q$9:Q$431,COUNTIF($E$108:$F1353,"")-COUNT($H$108:$H1353)+1,0)=S1353,"",INDEX(Mal!Q$9:Q$431,COUNTIF($E$108:$F1353,"")-COUNT($H$108:$H1353)+1,0)),"")</f>
        <v>#N/A</v>
      </c>
      <c r="T1354" s="39" t="e">
        <f>IF($E1354="",IF(INDEX(Mal!R$9:R$431,COUNTIF($E$108:$F1353,"")-COUNT($H$108:$H1353)+1,0)=T1353,"",INDEX(Mal!R$9:R$431,COUNTIF($E$108:$F1353,"")-COUNT($H$108:$H1353)+1,0)),"")</f>
        <v>#N/A</v>
      </c>
      <c r="U1354" s="39" t="e">
        <f>IF($E1354="",IF(INDEX(Mal!S$9:S$431,COUNTIF($E$108:$F1353,"")-COUNT($H$108:$H1353)+1,0)=U1353,"",INDEX(Mal!S$9:S$431,COUNTIF($E$108:$F1353,"")-COUNT($H$108:$H1353)+1,0)),"")</f>
        <v>#N/A</v>
      </c>
      <c r="V1354" s="39" t="e">
        <f t="shared" si="76"/>
        <v>#N/A</v>
      </c>
      <c r="W1354" s="39" t="e">
        <f>IF(IF(AND(E1354="",F1354=""),INDEX(Mal!I$9:I$431,(COUNT($H$108:$H1354)-COUNTIF($V$108:$V1354,"")),0),"")="","",IF(AND(E1354="",F1354=""),INDEX(Mal!I$9:I$431,(COUNT($H$108:$H1354)-COUNTIF($V$108:$V1354,"")),0),""))</f>
        <v>#N/A</v>
      </c>
      <c r="X1354" s="39" t="e">
        <f>IF($E1354="",IF(INDEX(Mal!J$9:J$431,COUNTIF($E$108:$F1353,"")-COUNT($H$108:$H1353)+1,0)=X1353,"",INDEX(Mal!J$9:J$431,COUNTIF($E$108:$F1353,"")-COUNT($H$108:$H1353)+1,0)),"")</f>
        <v>#N/A</v>
      </c>
      <c r="Y1354" s="39" t="e">
        <f>IF(AND(Y1353="",$H1354=$H1353),"",IF(VLOOKUP($H1354,Mal!$A$9:$T$431,20,0)='Sales Orders'!Y1353,"",VLOOKUP($H1354,Mal!$A$9:$T$431,20,0)))</f>
        <v>#N/A</v>
      </c>
      <c r="Z1354" s="39" t="e">
        <f t="shared" si="77"/>
        <v>#N/A</v>
      </c>
    </row>
    <row r="1355" spans="1:26">
      <c r="A1355" t="str">
        <f>IFERROR(IF(VLOOKUP(H1355,Mal!$A$9:$A$431,1,0),"","END"),"END")</f>
        <v>END</v>
      </c>
      <c r="B1355" s="39" t="e">
        <f>IF($E1355="",IF(INDEX(Mal!$D$9:$D$431,COUNTIF($E$108:$F1354,"")-COUNT($H$108:$H1354)+1,0)=B1354,"",INDEX(Mal!$D$9:$D$431,COUNTIF($E$108:$F1354,"")-COUNT($H$108:$H1354)+1,0)),"")</f>
        <v>#N/A</v>
      </c>
      <c r="C1355" s="39" t="e">
        <f t="shared" si="78"/>
        <v>#N/A</v>
      </c>
      <c r="D1355" s="39" t="e">
        <f>IF($E1355="",IF(INDEX(Mal!$F$9:$F$431,COUNTIF($E$108:$F1354,"")-COUNT($H$108:$H1354)+1,0)=D1354,"",INDEX(Mal!$F$9:$F$431,COUNTIF($E$108:$F1354,"")-COUNT($H$108:$H1354)+1,0)),"")</f>
        <v>#N/A</v>
      </c>
      <c r="E1355" s="39" t="e">
        <f>IF(AND(E1354="",$H1355=$H1354),"",IF(VLOOKUP(H1355,Mal!$A$9:$B$431,2,0)='Sales Orders'!E1354,"",VLOOKUP($H1355,Mal!$A$9:$B$431,2,0)))</f>
        <v>#N/A</v>
      </c>
      <c r="F1355" s="39" t="e">
        <f>IF($E1355="",IF(INDEX(Mal!$C$9:$C$431,COUNTIF($E$108:$F1354,"")-COUNT($H$108:$H1354)+1,0)=F1354,"",INDEX(Mal!$C$9:$C$431,COUNTIF($E$108:$F1354,"")-COUNT($H$108:$H1354)+1,0)),"")</f>
        <v>#N/A</v>
      </c>
      <c r="G1355" s="39" t="e">
        <f t="shared" si="79"/>
        <v>#N/A</v>
      </c>
      <c r="H1355" s="39">
        <f>IF(COUNTIF(Mal!$A$9:$A$431,'Sales Orders'!H1354)+COUNTIFS(Mal!$A$9:$A$431,H1354,Mal!$B$9:$B$431,"&lt;&gt;")+COUNTIFS(Mal!$A$9:$A$431,H1354,Mal!$C$9:$C$431,"&lt;&gt;")=COUNTIF('Sales Orders'!$H$108:H1354,'Sales Orders'!H1354),'Sales Orders'!H1354+1,'Sales Orders'!H1354)</f>
        <v>2</v>
      </c>
      <c r="I1355" s="39" t="e">
        <f>IF(E1355="","",IF(Mal!$C$5="","",Mal!$C$5))</f>
        <v>#N/A</v>
      </c>
      <c r="J1355" s="39" t="e">
        <f>IF(AND(J1354="",$H1355=$H1354),"",IF(VLOOKUP($H1355,Mal!$A$9:$H$431,7,0)='Sales Orders'!J1354,"",VLOOKUP($H1355,Mal!$A$9:$H$431,7,0)))</f>
        <v>#N/A</v>
      </c>
      <c r="K1355" s="39" t="e">
        <f>IF(AND(K1354="",$H1355=$H1354),"",IF(VLOOKUP($H1355,Mal!$A$9:$H$431,8,0)='Sales Orders'!K1354,"",VLOOKUP($H1355,Mal!$A$9:$H$431,8,0)))</f>
        <v>#N/A</v>
      </c>
      <c r="L1355" s="39" t="e">
        <f>IF(E1355="","",IF(Mal!$C$6="","",Mal!$C$6))</f>
        <v>#N/A</v>
      </c>
      <c r="M1355" s="39" t="e">
        <f>IF($E1355="",IF(INDEX(Mal!K$9:K$431,COUNTIF($E$108:$F1354,"")-COUNT($H$108:$H1354)+1,0)=M1354,"",INDEX(Mal!K$9:K$431,COUNTIF($E$108:$F1354,"")-COUNT($H$108:$H1354)+1,0)),"")</f>
        <v>#N/A</v>
      </c>
      <c r="N1355" s="39" t="e">
        <f>IF($E1355="",IF(INDEX(Mal!L$9:L$431,COUNTIF($E$108:$F1354,"")-COUNT($H$108:$H1354)+1,0)=N1354,"",INDEX(Mal!L$9:L$431,COUNTIF($E$108:$F1354,"")-COUNT($H$108:$H1354)+1,0)),"")</f>
        <v>#N/A</v>
      </c>
      <c r="O1355" s="39" t="e">
        <f>IF($E1355="",IF(INDEX(Mal!M$9:M$431,COUNTIF($E$108:$F1354,"")-COUNT($H$108:$H1354)+1,0)=O1354,"",INDEX(Mal!M$9:M$431,COUNTIF($E$108:$F1354,"")-COUNT($H$108:$H1354)+1,0)),"")</f>
        <v>#N/A</v>
      </c>
      <c r="P1355" s="39" t="e">
        <f>IF($E1355="",IF(INDEX(Mal!N$9:N$431,COUNTIF($E$108:$F1354,"")-COUNT($H$108:$H1354)+1,0)=P1354,"",INDEX(Mal!N$9:N$431,COUNTIF($E$108:$F1354,"")-COUNT($H$108:$H1354)+1,0)),"")</f>
        <v>#N/A</v>
      </c>
      <c r="Q1355" s="39" t="e">
        <f>IF($E1355="",IF(INDEX(Mal!O$9:O$431,COUNTIF($E$108:$F1354,"")-COUNT($H$108:$H1354)+1,0)=Q1354,"",INDEX(Mal!O$9:O$431,COUNTIF($E$108:$F1354,"")-COUNT($H$108:$H1354)+1,0)),"")</f>
        <v>#N/A</v>
      </c>
      <c r="R1355" s="39" t="e">
        <f>IF($E1355="",IF(INDEX(Mal!P$9:P$431,COUNTIF($E$108:$F1354,"")-COUNT($H$108:$H1354)+1,0)=R1354,"",INDEX(Mal!P$9:P$431,COUNTIF($E$108:$F1354,"")-COUNT($H$108:$H1354)+1,0)),"")</f>
        <v>#N/A</v>
      </c>
      <c r="S1355" s="39" t="e">
        <f>IF($E1355="",IF(INDEX(Mal!Q$9:Q$431,COUNTIF($E$108:$F1354,"")-COUNT($H$108:$H1354)+1,0)=S1354,"",INDEX(Mal!Q$9:Q$431,COUNTIF($E$108:$F1354,"")-COUNT($H$108:$H1354)+1,0)),"")</f>
        <v>#N/A</v>
      </c>
      <c r="T1355" s="39" t="e">
        <f>IF($E1355="",IF(INDEX(Mal!R$9:R$431,COUNTIF($E$108:$F1354,"")-COUNT($H$108:$H1354)+1,0)=T1354,"",INDEX(Mal!R$9:R$431,COUNTIF($E$108:$F1354,"")-COUNT($H$108:$H1354)+1,0)),"")</f>
        <v>#N/A</v>
      </c>
      <c r="U1355" s="39" t="e">
        <f>IF($E1355="",IF(INDEX(Mal!S$9:S$431,COUNTIF($E$108:$F1354,"")-COUNT($H$108:$H1354)+1,0)=U1354,"",INDEX(Mal!S$9:S$431,COUNTIF($E$108:$F1354,"")-COUNT($H$108:$H1354)+1,0)),"")</f>
        <v>#N/A</v>
      </c>
      <c r="V1355" s="39" t="e">
        <f t="shared" si="76"/>
        <v>#N/A</v>
      </c>
      <c r="W1355" s="39" t="e">
        <f>IF(IF(AND(E1355="",F1355=""),INDEX(Mal!I$9:I$431,(COUNT($H$108:$H1355)-COUNTIF($V$108:$V1355,"")),0),"")="","",IF(AND(E1355="",F1355=""),INDEX(Mal!I$9:I$431,(COUNT($H$108:$H1355)-COUNTIF($V$108:$V1355,"")),0),""))</f>
        <v>#N/A</v>
      </c>
      <c r="X1355" s="39" t="e">
        <f>IF($E1355="",IF(INDEX(Mal!J$9:J$431,COUNTIF($E$108:$F1354,"")-COUNT($H$108:$H1354)+1,0)=X1354,"",INDEX(Mal!J$9:J$431,COUNTIF($E$108:$F1354,"")-COUNT($H$108:$H1354)+1,0)),"")</f>
        <v>#N/A</v>
      </c>
      <c r="Y1355" s="39" t="e">
        <f>IF(AND(Y1354="",$H1355=$H1354),"",IF(VLOOKUP($H1355,Mal!$A$9:$T$431,20,0)='Sales Orders'!Y1354,"",VLOOKUP($H1355,Mal!$A$9:$T$431,20,0)))</f>
        <v>#N/A</v>
      </c>
      <c r="Z1355" s="39" t="e">
        <f t="shared" si="77"/>
        <v>#N/A</v>
      </c>
    </row>
    <row r="1356" spans="1:26">
      <c r="A1356" t="str">
        <f>IFERROR(IF(VLOOKUP(H1356,Mal!$A$9:$A$431,1,0),"","END"),"END")</f>
        <v>END</v>
      </c>
      <c r="B1356" s="39" t="e">
        <f>IF($E1356="",IF(INDEX(Mal!$D$9:$D$431,COUNTIF($E$108:$F1355,"")-COUNT($H$108:$H1355)+1,0)=B1355,"",INDEX(Mal!$D$9:$D$431,COUNTIF($E$108:$F1355,"")-COUNT($H$108:$H1355)+1,0)),"")</f>
        <v>#N/A</v>
      </c>
      <c r="C1356" s="39" t="e">
        <f t="shared" si="78"/>
        <v>#N/A</v>
      </c>
      <c r="D1356" s="39" t="e">
        <f>IF($E1356="",IF(INDEX(Mal!$F$9:$F$431,COUNTIF($E$108:$F1355,"")-COUNT($H$108:$H1355)+1,0)=D1355,"",INDEX(Mal!$F$9:$F$431,COUNTIF($E$108:$F1355,"")-COUNT($H$108:$H1355)+1,0)),"")</f>
        <v>#N/A</v>
      </c>
      <c r="E1356" s="39" t="e">
        <f>IF(AND(E1355="",$H1356=$H1355),"",IF(VLOOKUP(H1356,Mal!$A$9:$B$431,2,0)='Sales Orders'!E1355,"",VLOOKUP($H1356,Mal!$A$9:$B$431,2,0)))</f>
        <v>#N/A</v>
      </c>
      <c r="F1356" s="39" t="e">
        <f>IF($E1356="",IF(INDEX(Mal!$C$9:$C$431,COUNTIF($E$108:$F1355,"")-COUNT($H$108:$H1355)+1,0)=F1355,"",INDEX(Mal!$C$9:$C$431,COUNTIF($E$108:$F1355,"")-COUNT($H$108:$H1355)+1,0)),"")</f>
        <v>#N/A</v>
      </c>
      <c r="G1356" s="39" t="e">
        <f t="shared" si="79"/>
        <v>#N/A</v>
      </c>
      <c r="H1356" s="39">
        <f>IF(COUNTIF(Mal!$A$9:$A$431,'Sales Orders'!H1355)+COUNTIFS(Mal!$A$9:$A$431,H1355,Mal!$B$9:$B$431,"&lt;&gt;")+COUNTIFS(Mal!$A$9:$A$431,H1355,Mal!$C$9:$C$431,"&lt;&gt;")=COUNTIF('Sales Orders'!$H$108:H1355,'Sales Orders'!H1355),'Sales Orders'!H1355+1,'Sales Orders'!H1355)</f>
        <v>2</v>
      </c>
      <c r="I1356" s="39" t="e">
        <f>IF(E1356="","",IF(Mal!$C$5="","",Mal!$C$5))</f>
        <v>#N/A</v>
      </c>
      <c r="J1356" s="39" t="e">
        <f>IF(AND(J1355="",$H1356=$H1355),"",IF(VLOOKUP($H1356,Mal!$A$9:$H$431,7,0)='Sales Orders'!J1355,"",VLOOKUP($H1356,Mal!$A$9:$H$431,7,0)))</f>
        <v>#N/A</v>
      </c>
      <c r="K1356" s="39" t="e">
        <f>IF(AND(K1355="",$H1356=$H1355),"",IF(VLOOKUP($H1356,Mal!$A$9:$H$431,8,0)='Sales Orders'!K1355,"",VLOOKUP($H1356,Mal!$A$9:$H$431,8,0)))</f>
        <v>#N/A</v>
      </c>
      <c r="L1356" s="39" t="e">
        <f>IF(E1356="","",IF(Mal!$C$6="","",Mal!$C$6))</f>
        <v>#N/A</v>
      </c>
      <c r="M1356" s="39" t="e">
        <f>IF($E1356="",IF(INDEX(Mal!K$9:K$431,COUNTIF($E$108:$F1355,"")-COUNT($H$108:$H1355)+1,0)=M1355,"",INDEX(Mal!K$9:K$431,COUNTIF($E$108:$F1355,"")-COUNT($H$108:$H1355)+1,0)),"")</f>
        <v>#N/A</v>
      </c>
      <c r="N1356" s="39" t="e">
        <f>IF($E1356="",IF(INDEX(Mal!L$9:L$431,COUNTIF($E$108:$F1355,"")-COUNT($H$108:$H1355)+1,0)=N1355,"",INDEX(Mal!L$9:L$431,COUNTIF($E$108:$F1355,"")-COUNT($H$108:$H1355)+1,0)),"")</f>
        <v>#N/A</v>
      </c>
      <c r="O1356" s="39" t="e">
        <f>IF($E1356="",IF(INDEX(Mal!M$9:M$431,COUNTIF($E$108:$F1355,"")-COUNT($H$108:$H1355)+1,0)=O1355,"",INDEX(Mal!M$9:M$431,COUNTIF($E$108:$F1355,"")-COUNT($H$108:$H1355)+1,0)),"")</f>
        <v>#N/A</v>
      </c>
      <c r="P1356" s="39" t="e">
        <f>IF($E1356="",IF(INDEX(Mal!N$9:N$431,COUNTIF($E$108:$F1355,"")-COUNT($H$108:$H1355)+1,0)=P1355,"",INDEX(Mal!N$9:N$431,COUNTIF($E$108:$F1355,"")-COUNT($H$108:$H1355)+1,0)),"")</f>
        <v>#N/A</v>
      </c>
      <c r="Q1356" s="39" t="e">
        <f>IF($E1356="",IF(INDEX(Mal!O$9:O$431,COUNTIF($E$108:$F1355,"")-COUNT($H$108:$H1355)+1,0)=Q1355,"",INDEX(Mal!O$9:O$431,COUNTIF($E$108:$F1355,"")-COUNT($H$108:$H1355)+1,0)),"")</f>
        <v>#N/A</v>
      </c>
      <c r="R1356" s="39" t="e">
        <f>IF($E1356="",IF(INDEX(Mal!P$9:P$431,COUNTIF($E$108:$F1355,"")-COUNT($H$108:$H1355)+1,0)=R1355,"",INDEX(Mal!P$9:P$431,COUNTIF($E$108:$F1355,"")-COUNT($H$108:$H1355)+1,0)),"")</f>
        <v>#N/A</v>
      </c>
      <c r="S1356" s="39" t="e">
        <f>IF($E1356="",IF(INDEX(Mal!Q$9:Q$431,COUNTIF($E$108:$F1355,"")-COUNT($H$108:$H1355)+1,0)=S1355,"",INDEX(Mal!Q$9:Q$431,COUNTIF($E$108:$F1355,"")-COUNT($H$108:$H1355)+1,0)),"")</f>
        <v>#N/A</v>
      </c>
      <c r="T1356" s="39" t="e">
        <f>IF($E1356="",IF(INDEX(Mal!R$9:R$431,COUNTIF($E$108:$F1355,"")-COUNT($H$108:$H1355)+1,0)=T1355,"",INDEX(Mal!R$9:R$431,COUNTIF($E$108:$F1355,"")-COUNT($H$108:$H1355)+1,0)),"")</f>
        <v>#N/A</v>
      </c>
      <c r="U1356" s="39" t="e">
        <f>IF($E1356="",IF(INDEX(Mal!S$9:S$431,COUNTIF($E$108:$F1355,"")-COUNT($H$108:$H1355)+1,0)=U1355,"",INDEX(Mal!S$9:S$431,COUNTIF($E$108:$F1355,"")-COUNT($H$108:$H1355)+1,0)),"")</f>
        <v>#N/A</v>
      </c>
      <c r="V1356" s="39" t="e">
        <f t="shared" si="76"/>
        <v>#N/A</v>
      </c>
      <c r="W1356" s="39" t="e">
        <f>IF(IF(AND(E1356="",F1356=""),INDEX(Mal!I$9:I$431,(COUNT($H$108:$H1356)-COUNTIF($V$108:$V1356,"")),0),"")="","",IF(AND(E1356="",F1356=""),INDEX(Mal!I$9:I$431,(COUNT($H$108:$H1356)-COUNTIF($V$108:$V1356,"")),0),""))</f>
        <v>#N/A</v>
      </c>
      <c r="X1356" s="39" t="e">
        <f>IF($E1356="",IF(INDEX(Mal!J$9:J$431,COUNTIF($E$108:$F1355,"")-COUNT($H$108:$H1355)+1,0)=X1355,"",INDEX(Mal!J$9:J$431,COUNTIF($E$108:$F1355,"")-COUNT($H$108:$H1355)+1,0)),"")</f>
        <v>#N/A</v>
      </c>
      <c r="Y1356" s="39" t="e">
        <f>IF(AND(Y1355="",$H1356=$H1355),"",IF(VLOOKUP($H1356,Mal!$A$9:$T$431,20,0)='Sales Orders'!Y1355,"",VLOOKUP($H1356,Mal!$A$9:$T$431,20,0)))</f>
        <v>#N/A</v>
      </c>
      <c r="Z1356" s="39" t="e">
        <f t="shared" si="77"/>
        <v>#N/A</v>
      </c>
    </row>
    <row r="1357" spans="1:26">
      <c r="A1357" t="str">
        <f>IFERROR(IF(VLOOKUP(H1357,Mal!$A$9:$A$431,1,0),"","END"),"END")</f>
        <v>END</v>
      </c>
      <c r="B1357" s="39" t="e">
        <f>IF($E1357="",IF(INDEX(Mal!$D$9:$D$431,COUNTIF($E$108:$F1356,"")-COUNT($H$108:$H1356)+1,0)=B1356,"",INDEX(Mal!$D$9:$D$431,COUNTIF($E$108:$F1356,"")-COUNT($H$108:$H1356)+1,0)),"")</f>
        <v>#N/A</v>
      </c>
      <c r="C1357" s="39" t="e">
        <f t="shared" si="78"/>
        <v>#N/A</v>
      </c>
      <c r="D1357" s="39" t="e">
        <f>IF($E1357="",IF(INDEX(Mal!$F$9:$F$431,COUNTIF($E$108:$F1356,"")-COUNT($H$108:$H1356)+1,0)=D1356,"",INDEX(Mal!$F$9:$F$431,COUNTIF($E$108:$F1356,"")-COUNT($H$108:$H1356)+1,0)),"")</f>
        <v>#N/A</v>
      </c>
      <c r="E1357" s="39" t="e">
        <f>IF(AND(E1356="",$H1357=$H1356),"",IF(VLOOKUP(H1357,Mal!$A$9:$B$431,2,0)='Sales Orders'!E1356,"",VLOOKUP($H1357,Mal!$A$9:$B$431,2,0)))</f>
        <v>#N/A</v>
      </c>
      <c r="F1357" s="39" t="e">
        <f>IF($E1357="",IF(INDEX(Mal!$C$9:$C$431,COUNTIF($E$108:$F1356,"")-COUNT($H$108:$H1356)+1,0)=F1356,"",INDEX(Mal!$C$9:$C$431,COUNTIF($E$108:$F1356,"")-COUNT($H$108:$H1356)+1,0)),"")</f>
        <v>#N/A</v>
      </c>
      <c r="G1357" s="39" t="e">
        <f t="shared" si="79"/>
        <v>#N/A</v>
      </c>
      <c r="H1357" s="39">
        <f>IF(COUNTIF(Mal!$A$9:$A$431,'Sales Orders'!H1356)+COUNTIFS(Mal!$A$9:$A$431,H1356,Mal!$B$9:$B$431,"&lt;&gt;")+COUNTIFS(Mal!$A$9:$A$431,H1356,Mal!$C$9:$C$431,"&lt;&gt;")=COUNTIF('Sales Orders'!$H$108:H1356,'Sales Orders'!H1356),'Sales Orders'!H1356+1,'Sales Orders'!H1356)</f>
        <v>2</v>
      </c>
      <c r="I1357" s="39" t="e">
        <f>IF(E1357="","",IF(Mal!$C$5="","",Mal!$C$5))</f>
        <v>#N/A</v>
      </c>
      <c r="J1357" s="39" t="e">
        <f>IF(AND(J1356="",$H1357=$H1356),"",IF(VLOOKUP($H1357,Mal!$A$9:$H$431,7,0)='Sales Orders'!J1356,"",VLOOKUP($H1357,Mal!$A$9:$H$431,7,0)))</f>
        <v>#N/A</v>
      </c>
      <c r="K1357" s="39" t="e">
        <f>IF(AND(K1356="",$H1357=$H1356),"",IF(VLOOKUP($H1357,Mal!$A$9:$H$431,8,0)='Sales Orders'!K1356,"",VLOOKUP($H1357,Mal!$A$9:$H$431,8,0)))</f>
        <v>#N/A</v>
      </c>
      <c r="L1357" s="39" t="e">
        <f>IF(E1357="","",IF(Mal!$C$6="","",Mal!$C$6))</f>
        <v>#N/A</v>
      </c>
      <c r="M1357" s="39" t="e">
        <f>IF($E1357="",IF(INDEX(Mal!K$9:K$431,COUNTIF($E$108:$F1356,"")-COUNT($H$108:$H1356)+1,0)=M1356,"",INDEX(Mal!K$9:K$431,COUNTIF($E$108:$F1356,"")-COUNT($H$108:$H1356)+1,0)),"")</f>
        <v>#N/A</v>
      </c>
      <c r="N1357" s="39" t="e">
        <f>IF($E1357="",IF(INDEX(Mal!L$9:L$431,COUNTIF($E$108:$F1356,"")-COUNT($H$108:$H1356)+1,0)=N1356,"",INDEX(Mal!L$9:L$431,COUNTIF($E$108:$F1356,"")-COUNT($H$108:$H1356)+1,0)),"")</f>
        <v>#N/A</v>
      </c>
      <c r="O1357" s="39" t="e">
        <f>IF($E1357="",IF(INDEX(Mal!M$9:M$431,COUNTIF($E$108:$F1356,"")-COUNT($H$108:$H1356)+1,0)=O1356,"",INDEX(Mal!M$9:M$431,COUNTIF($E$108:$F1356,"")-COUNT($H$108:$H1356)+1,0)),"")</f>
        <v>#N/A</v>
      </c>
      <c r="P1357" s="39" t="e">
        <f>IF($E1357="",IF(INDEX(Mal!N$9:N$431,COUNTIF($E$108:$F1356,"")-COUNT($H$108:$H1356)+1,0)=P1356,"",INDEX(Mal!N$9:N$431,COUNTIF($E$108:$F1356,"")-COUNT($H$108:$H1356)+1,0)),"")</f>
        <v>#N/A</v>
      </c>
      <c r="Q1357" s="39" t="e">
        <f>IF($E1357="",IF(INDEX(Mal!O$9:O$431,COUNTIF($E$108:$F1356,"")-COUNT($H$108:$H1356)+1,0)=Q1356,"",INDEX(Mal!O$9:O$431,COUNTIF($E$108:$F1356,"")-COUNT($H$108:$H1356)+1,0)),"")</f>
        <v>#N/A</v>
      </c>
      <c r="R1357" s="39" t="e">
        <f>IF($E1357="",IF(INDEX(Mal!P$9:P$431,COUNTIF($E$108:$F1356,"")-COUNT($H$108:$H1356)+1,0)=R1356,"",INDEX(Mal!P$9:P$431,COUNTIF($E$108:$F1356,"")-COUNT($H$108:$H1356)+1,0)),"")</f>
        <v>#N/A</v>
      </c>
      <c r="S1357" s="39" t="e">
        <f>IF($E1357="",IF(INDEX(Mal!Q$9:Q$431,COUNTIF($E$108:$F1356,"")-COUNT($H$108:$H1356)+1,0)=S1356,"",INDEX(Mal!Q$9:Q$431,COUNTIF($E$108:$F1356,"")-COUNT($H$108:$H1356)+1,0)),"")</f>
        <v>#N/A</v>
      </c>
      <c r="T1357" s="39" t="e">
        <f>IF($E1357="",IF(INDEX(Mal!R$9:R$431,COUNTIF($E$108:$F1356,"")-COUNT($H$108:$H1356)+1,0)=T1356,"",INDEX(Mal!R$9:R$431,COUNTIF($E$108:$F1356,"")-COUNT($H$108:$H1356)+1,0)),"")</f>
        <v>#N/A</v>
      </c>
      <c r="U1357" s="39" t="e">
        <f>IF($E1357="",IF(INDEX(Mal!S$9:S$431,COUNTIF($E$108:$F1356,"")-COUNT($H$108:$H1356)+1,0)=U1356,"",INDEX(Mal!S$9:S$431,COUNTIF($E$108:$F1356,"")-COUNT($H$108:$H1356)+1,0)),"")</f>
        <v>#N/A</v>
      </c>
      <c r="V1357" s="39" t="e">
        <f t="shared" si="76"/>
        <v>#N/A</v>
      </c>
      <c r="W1357" s="39" t="e">
        <f>IF(IF(AND(E1357="",F1357=""),INDEX(Mal!I$9:I$431,(COUNT($H$108:$H1357)-COUNTIF($V$108:$V1357,"")),0),"")="","",IF(AND(E1357="",F1357=""),INDEX(Mal!I$9:I$431,(COUNT($H$108:$H1357)-COUNTIF($V$108:$V1357,"")),0),""))</f>
        <v>#N/A</v>
      </c>
      <c r="X1357" s="39" t="e">
        <f>IF($E1357="",IF(INDEX(Mal!J$9:J$431,COUNTIF($E$108:$F1356,"")-COUNT($H$108:$H1356)+1,0)=X1356,"",INDEX(Mal!J$9:J$431,COUNTIF($E$108:$F1356,"")-COUNT($H$108:$H1356)+1,0)),"")</f>
        <v>#N/A</v>
      </c>
      <c r="Y1357" s="39" t="e">
        <f>IF(AND(Y1356="",$H1357=$H1356),"",IF(VLOOKUP($H1357,Mal!$A$9:$T$431,20,0)='Sales Orders'!Y1356,"",VLOOKUP($H1357,Mal!$A$9:$T$431,20,0)))</f>
        <v>#N/A</v>
      </c>
      <c r="Z1357" s="39" t="e">
        <f t="shared" si="77"/>
        <v>#N/A</v>
      </c>
    </row>
    <row r="1358" spans="1:26">
      <c r="A1358" t="str">
        <f>IFERROR(IF(VLOOKUP(H1358,Mal!$A$9:$A$431,1,0),"","END"),"END")</f>
        <v>END</v>
      </c>
      <c r="B1358" s="39" t="e">
        <f>IF($E1358="",IF(INDEX(Mal!$D$9:$D$431,COUNTIF($E$108:$F1357,"")-COUNT($H$108:$H1357)+1,0)=B1357,"",INDEX(Mal!$D$9:$D$431,COUNTIF($E$108:$F1357,"")-COUNT($H$108:$H1357)+1,0)),"")</f>
        <v>#N/A</v>
      </c>
      <c r="C1358" s="39" t="e">
        <f t="shared" si="78"/>
        <v>#N/A</v>
      </c>
      <c r="D1358" s="39" t="e">
        <f>IF($E1358="",IF(INDEX(Mal!$F$9:$F$431,COUNTIF($E$108:$F1357,"")-COUNT($H$108:$H1357)+1,0)=D1357,"",INDEX(Mal!$F$9:$F$431,COUNTIF($E$108:$F1357,"")-COUNT($H$108:$H1357)+1,0)),"")</f>
        <v>#N/A</v>
      </c>
      <c r="E1358" s="39" t="e">
        <f>IF(AND(E1357="",$H1358=$H1357),"",IF(VLOOKUP(H1358,Mal!$A$9:$B$431,2,0)='Sales Orders'!E1357,"",VLOOKUP($H1358,Mal!$A$9:$B$431,2,0)))</f>
        <v>#N/A</v>
      </c>
      <c r="F1358" s="39" t="e">
        <f>IF($E1358="",IF(INDEX(Mal!$C$9:$C$431,COUNTIF($E$108:$F1357,"")-COUNT($H$108:$H1357)+1,0)=F1357,"",INDEX(Mal!$C$9:$C$431,COUNTIF($E$108:$F1357,"")-COUNT($H$108:$H1357)+1,0)),"")</f>
        <v>#N/A</v>
      </c>
      <c r="G1358" s="39" t="e">
        <f t="shared" si="79"/>
        <v>#N/A</v>
      </c>
      <c r="H1358" s="39">
        <f>IF(COUNTIF(Mal!$A$9:$A$431,'Sales Orders'!H1357)+COUNTIFS(Mal!$A$9:$A$431,H1357,Mal!$B$9:$B$431,"&lt;&gt;")+COUNTIFS(Mal!$A$9:$A$431,H1357,Mal!$C$9:$C$431,"&lt;&gt;")=COUNTIF('Sales Orders'!$H$108:H1357,'Sales Orders'!H1357),'Sales Orders'!H1357+1,'Sales Orders'!H1357)</f>
        <v>2</v>
      </c>
      <c r="I1358" s="39" t="e">
        <f>IF(E1358="","",IF(Mal!$C$5="","",Mal!$C$5))</f>
        <v>#N/A</v>
      </c>
      <c r="J1358" s="39" t="e">
        <f>IF(AND(J1357="",$H1358=$H1357),"",IF(VLOOKUP($H1358,Mal!$A$9:$H$431,7,0)='Sales Orders'!J1357,"",VLOOKUP($H1358,Mal!$A$9:$H$431,7,0)))</f>
        <v>#N/A</v>
      </c>
      <c r="K1358" s="39" t="e">
        <f>IF(AND(K1357="",$H1358=$H1357),"",IF(VLOOKUP($H1358,Mal!$A$9:$H$431,8,0)='Sales Orders'!K1357,"",VLOOKUP($H1358,Mal!$A$9:$H$431,8,0)))</f>
        <v>#N/A</v>
      </c>
      <c r="L1358" s="39" t="e">
        <f>IF(E1358="","",IF(Mal!$C$6="","",Mal!$C$6))</f>
        <v>#N/A</v>
      </c>
      <c r="M1358" s="39" t="e">
        <f>IF($E1358="",IF(INDEX(Mal!K$9:K$431,COUNTIF($E$108:$F1357,"")-COUNT($H$108:$H1357)+1,0)=M1357,"",INDEX(Mal!K$9:K$431,COUNTIF($E$108:$F1357,"")-COUNT($H$108:$H1357)+1,0)),"")</f>
        <v>#N/A</v>
      </c>
      <c r="N1358" s="39" t="e">
        <f>IF($E1358="",IF(INDEX(Mal!L$9:L$431,COUNTIF($E$108:$F1357,"")-COUNT($H$108:$H1357)+1,0)=N1357,"",INDEX(Mal!L$9:L$431,COUNTIF($E$108:$F1357,"")-COUNT($H$108:$H1357)+1,0)),"")</f>
        <v>#N/A</v>
      </c>
      <c r="O1358" s="39" t="e">
        <f>IF($E1358="",IF(INDEX(Mal!M$9:M$431,COUNTIF($E$108:$F1357,"")-COUNT($H$108:$H1357)+1,0)=O1357,"",INDEX(Mal!M$9:M$431,COUNTIF($E$108:$F1357,"")-COUNT($H$108:$H1357)+1,0)),"")</f>
        <v>#N/A</v>
      </c>
      <c r="P1358" s="39" t="e">
        <f>IF($E1358="",IF(INDEX(Mal!N$9:N$431,COUNTIF($E$108:$F1357,"")-COUNT($H$108:$H1357)+1,0)=P1357,"",INDEX(Mal!N$9:N$431,COUNTIF($E$108:$F1357,"")-COUNT($H$108:$H1357)+1,0)),"")</f>
        <v>#N/A</v>
      </c>
      <c r="Q1358" s="39" t="e">
        <f>IF($E1358="",IF(INDEX(Mal!O$9:O$431,COUNTIF($E$108:$F1357,"")-COUNT($H$108:$H1357)+1,0)=Q1357,"",INDEX(Mal!O$9:O$431,COUNTIF($E$108:$F1357,"")-COUNT($H$108:$H1357)+1,0)),"")</f>
        <v>#N/A</v>
      </c>
      <c r="R1358" s="39" t="e">
        <f>IF($E1358="",IF(INDEX(Mal!P$9:P$431,COUNTIF($E$108:$F1357,"")-COUNT($H$108:$H1357)+1,0)=R1357,"",INDEX(Mal!P$9:P$431,COUNTIF($E$108:$F1357,"")-COUNT($H$108:$H1357)+1,0)),"")</f>
        <v>#N/A</v>
      </c>
      <c r="S1358" s="39" t="e">
        <f>IF($E1358="",IF(INDEX(Mal!Q$9:Q$431,COUNTIF($E$108:$F1357,"")-COUNT($H$108:$H1357)+1,0)=S1357,"",INDEX(Mal!Q$9:Q$431,COUNTIF($E$108:$F1357,"")-COUNT($H$108:$H1357)+1,0)),"")</f>
        <v>#N/A</v>
      </c>
      <c r="T1358" s="39" t="e">
        <f>IF($E1358="",IF(INDEX(Mal!R$9:R$431,COUNTIF($E$108:$F1357,"")-COUNT($H$108:$H1357)+1,0)=T1357,"",INDEX(Mal!R$9:R$431,COUNTIF($E$108:$F1357,"")-COUNT($H$108:$H1357)+1,0)),"")</f>
        <v>#N/A</v>
      </c>
      <c r="U1358" s="39" t="e">
        <f>IF($E1358="",IF(INDEX(Mal!S$9:S$431,COUNTIF($E$108:$F1357,"")-COUNT($H$108:$H1357)+1,0)=U1357,"",INDEX(Mal!S$9:S$431,COUNTIF($E$108:$F1357,"")-COUNT($H$108:$H1357)+1,0)),"")</f>
        <v>#N/A</v>
      </c>
      <c r="V1358" s="39" t="e">
        <f t="shared" si="76"/>
        <v>#N/A</v>
      </c>
      <c r="W1358" s="39" t="e">
        <f>IF(IF(AND(E1358="",F1358=""),INDEX(Mal!I$9:I$431,(COUNT($H$108:$H1358)-COUNTIF($V$108:$V1358,"")),0),"")="","",IF(AND(E1358="",F1358=""),INDEX(Mal!I$9:I$431,(COUNT($H$108:$H1358)-COUNTIF($V$108:$V1358,"")),0),""))</f>
        <v>#N/A</v>
      </c>
      <c r="X1358" s="39" t="e">
        <f>IF($E1358="",IF(INDEX(Mal!J$9:J$431,COUNTIF($E$108:$F1357,"")-COUNT($H$108:$H1357)+1,0)=X1357,"",INDEX(Mal!J$9:J$431,COUNTIF($E$108:$F1357,"")-COUNT($H$108:$H1357)+1,0)),"")</f>
        <v>#N/A</v>
      </c>
      <c r="Y1358" s="39" t="e">
        <f>IF(AND(Y1357="",$H1358=$H1357),"",IF(VLOOKUP($H1358,Mal!$A$9:$T$431,20,0)='Sales Orders'!Y1357,"",VLOOKUP($H1358,Mal!$A$9:$T$431,20,0)))</f>
        <v>#N/A</v>
      </c>
      <c r="Z1358" s="39" t="e">
        <f t="shared" si="77"/>
        <v>#N/A</v>
      </c>
    </row>
    <row r="1359" spans="1:26">
      <c r="A1359" t="str">
        <f>IFERROR(IF(VLOOKUP(H1359,Mal!$A$9:$A$431,1,0),"","END"),"END")</f>
        <v>END</v>
      </c>
      <c r="B1359" s="39" t="e">
        <f>IF($E1359="",IF(INDEX(Mal!$D$9:$D$431,COUNTIF($E$108:$F1358,"")-COUNT($H$108:$H1358)+1,0)=B1358,"",INDEX(Mal!$D$9:$D$431,COUNTIF($E$108:$F1358,"")-COUNT($H$108:$H1358)+1,0)),"")</f>
        <v>#N/A</v>
      </c>
      <c r="C1359" s="39" t="e">
        <f t="shared" si="78"/>
        <v>#N/A</v>
      </c>
      <c r="D1359" s="39" t="e">
        <f>IF($E1359="",IF(INDEX(Mal!$F$9:$F$431,COUNTIF($E$108:$F1358,"")-COUNT($H$108:$H1358)+1,0)=D1358,"",INDEX(Mal!$F$9:$F$431,COUNTIF($E$108:$F1358,"")-COUNT($H$108:$H1358)+1,0)),"")</f>
        <v>#N/A</v>
      </c>
      <c r="E1359" s="39" t="e">
        <f>IF(AND(E1358="",$H1359=$H1358),"",IF(VLOOKUP(H1359,Mal!$A$9:$B$431,2,0)='Sales Orders'!E1358,"",VLOOKUP($H1359,Mal!$A$9:$B$431,2,0)))</f>
        <v>#N/A</v>
      </c>
      <c r="F1359" s="39" t="e">
        <f>IF($E1359="",IF(INDEX(Mal!$C$9:$C$431,COUNTIF($E$108:$F1358,"")-COUNT($H$108:$H1358)+1,0)=F1358,"",INDEX(Mal!$C$9:$C$431,COUNTIF($E$108:$F1358,"")-COUNT($H$108:$H1358)+1,0)),"")</f>
        <v>#N/A</v>
      </c>
      <c r="G1359" s="39" t="e">
        <f t="shared" si="79"/>
        <v>#N/A</v>
      </c>
      <c r="H1359" s="39">
        <f>IF(COUNTIF(Mal!$A$9:$A$431,'Sales Orders'!H1358)+COUNTIFS(Mal!$A$9:$A$431,H1358,Mal!$B$9:$B$431,"&lt;&gt;")+COUNTIFS(Mal!$A$9:$A$431,H1358,Mal!$C$9:$C$431,"&lt;&gt;")=COUNTIF('Sales Orders'!$H$108:H1358,'Sales Orders'!H1358),'Sales Orders'!H1358+1,'Sales Orders'!H1358)</f>
        <v>2</v>
      </c>
      <c r="I1359" s="39" t="e">
        <f>IF(E1359="","",IF(Mal!$C$5="","",Mal!$C$5))</f>
        <v>#N/A</v>
      </c>
      <c r="J1359" s="39" t="e">
        <f>IF(AND(J1358="",$H1359=$H1358),"",IF(VLOOKUP($H1359,Mal!$A$9:$H$431,7,0)='Sales Orders'!J1358,"",VLOOKUP($H1359,Mal!$A$9:$H$431,7,0)))</f>
        <v>#N/A</v>
      </c>
      <c r="K1359" s="39" t="e">
        <f>IF(AND(K1358="",$H1359=$H1358),"",IF(VLOOKUP($H1359,Mal!$A$9:$H$431,8,0)='Sales Orders'!K1358,"",VLOOKUP($H1359,Mal!$A$9:$H$431,8,0)))</f>
        <v>#N/A</v>
      </c>
      <c r="L1359" s="39" t="e">
        <f>IF(E1359="","",IF(Mal!$C$6="","",Mal!$C$6))</f>
        <v>#N/A</v>
      </c>
      <c r="M1359" s="39" t="e">
        <f>IF($E1359="",IF(INDEX(Mal!K$9:K$431,COUNTIF($E$108:$F1358,"")-COUNT($H$108:$H1358)+1,0)=M1358,"",INDEX(Mal!K$9:K$431,COUNTIF($E$108:$F1358,"")-COUNT($H$108:$H1358)+1,0)),"")</f>
        <v>#N/A</v>
      </c>
      <c r="N1359" s="39" t="e">
        <f>IF($E1359="",IF(INDEX(Mal!L$9:L$431,COUNTIF($E$108:$F1358,"")-COUNT($H$108:$H1358)+1,0)=N1358,"",INDEX(Mal!L$9:L$431,COUNTIF($E$108:$F1358,"")-COUNT($H$108:$H1358)+1,0)),"")</f>
        <v>#N/A</v>
      </c>
      <c r="O1359" s="39" t="e">
        <f>IF($E1359="",IF(INDEX(Mal!M$9:M$431,COUNTIF($E$108:$F1358,"")-COUNT($H$108:$H1358)+1,0)=O1358,"",INDEX(Mal!M$9:M$431,COUNTIF($E$108:$F1358,"")-COUNT($H$108:$H1358)+1,0)),"")</f>
        <v>#N/A</v>
      </c>
      <c r="P1359" s="39" t="e">
        <f>IF($E1359="",IF(INDEX(Mal!N$9:N$431,COUNTIF($E$108:$F1358,"")-COUNT($H$108:$H1358)+1,0)=P1358,"",INDEX(Mal!N$9:N$431,COUNTIF($E$108:$F1358,"")-COUNT($H$108:$H1358)+1,0)),"")</f>
        <v>#N/A</v>
      </c>
      <c r="Q1359" s="39" t="e">
        <f>IF($E1359="",IF(INDEX(Mal!O$9:O$431,COUNTIF($E$108:$F1358,"")-COUNT($H$108:$H1358)+1,0)=Q1358,"",INDEX(Mal!O$9:O$431,COUNTIF($E$108:$F1358,"")-COUNT($H$108:$H1358)+1,0)),"")</f>
        <v>#N/A</v>
      </c>
      <c r="R1359" s="39" t="e">
        <f>IF($E1359="",IF(INDEX(Mal!P$9:P$431,COUNTIF($E$108:$F1358,"")-COUNT($H$108:$H1358)+1,0)=R1358,"",INDEX(Mal!P$9:P$431,COUNTIF($E$108:$F1358,"")-COUNT($H$108:$H1358)+1,0)),"")</f>
        <v>#N/A</v>
      </c>
      <c r="S1359" s="39" t="e">
        <f>IF($E1359="",IF(INDEX(Mal!Q$9:Q$431,COUNTIF($E$108:$F1358,"")-COUNT($H$108:$H1358)+1,0)=S1358,"",INDEX(Mal!Q$9:Q$431,COUNTIF($E$108:$F1358,"")-COUNT($H$108:$H1358)+1,0)),"")</f>
        <v>#N/A</v>
      </c>
      <c r="T1359" s="39" t="e">
        <f>IF($E1359="",IF(INDEX(Mal!R$9:R$431,COUNTIF($E$108:$F1358,"")-COUNT($H$108:$H1358)+1,0)=T1358,"",INDEX(Mal!R$9:R$431,COUNTIF($E$108:$F1358,"")-COUNT($H$108:$H1358)+1,0)),"")</f>
        <v>#N/A</v>
      </c>
      <c r="U1359" s="39" t="e">
        <f>IF($E1359="",IF(INDEX(Mal!S$9:S$431,COUNTIF($E$108:$F1358,"")-COUNT($H$108:$H1358)+1,0)=U1358,"",INDEX(Mal!S$9:S$431,COUNTIF($E$108:$F1358,"")-COUNT($H$108:$H1358)+1,0)),"")</f>
        <v>#N/A</v>
      </c>
      <c r="V1359" s="39" t="e">
        <f t="shared" si="76"/>
        <v>#N/A</v>
      </c>
      <c r="W1359" s="39" t="e">
        <f>IF(IF(AND(E1359="",F1359=""),INDEX(Mal!I$9:I$431,(COUNT($H$108:$H1359)-COUNTIF($V$108:$V1359,"")),0),"")="","",IF(AND(E1359="",F1359=""),INDEX(Mal!I$9:I$431,(COUNT($H$108:$H1359)-COUNTIF($V$108:$V1359,"")),0),""))</f>
        <v>#N/A</v>
      </c>
      <c r="X1359" s="39" t="e">
        <f>IF($E1359="",IF(INDEX(Mal!J$9:J$431,COUNTIF($E$108:$F1358,"")-COUNT($H$108:$H1358)+1,0)=X1358,"",INDEX(Mal!J$9:J$431,COUNTIF($E$108:$F1358,"")-COUNT($H$108:$H1358)+1,0)),"")</f>
        <v>#N/A</v>
      </c>
      <c r="Y1359" s="39" t="e">
        <f>IF(AND(Y1358="",$H1359=$H1358),"",IF(VLOOKUP($H1359,Mal!$A$9:$T$431,20,0)='Sales Orders'!Y1358,"",VLOOKUP($H1359,Mal!$A$9:$T$431,20,0)))</f>
        <v>#N/A</v>
      </c>
      <c r="Z1359" s="39" t="e">
        <f t="shared" si="77"/>
        <v>#N/A</v>
      </c>
    </row>
    <row r="1360" spans="1:26">
      <c r="A1360" t="str">
        <f>IFERROR(IF(VLOOKUP(H1360,Mal!$A$9:$A$431,1,0),"","END"),"END")</f>
        <v>END</v>
      </c>
      <c r="B1360" s="39" t="e">
        <f>IF($E1360="",IF(INDEX(Mal!$D$9:$D$431,COUNTIF($E$108:$F1359,"")-COUNT($H$108:$H1359)+1,0)=B1359,"",INDEX(Mal!$D$9:$D$431,COUNTIF($E$108:$F1359,"")-COUNT($H$108:$H1359)+1,0)),"")</f>
        <v>#N/A</v>
      </c>
      <c r="C1360" s="39" t="e">
        <f t="shared" si="78"/>
        <v>#N/A</v>
      </c>
      <c r="D1360" s="39" t="e">
        <f>IF($E1360="",IF(INDEX(Mal!$F$9:$F$431,COUNTIF($E$108:$F1359,"")-COUNT($H$108:$H1359)+1,0)=D1359,"",INDEX(Mal!$F$9:$F$431,COUNTIF($E$108:$F1359,"")-COUNT($H$108:$H1359)+1,0)),"")</f>
        <v>#N/A</v>
      </c>
      <c r="E1360" s="39" t="e">
        <f>IF(AND(E1359="",$H1360=$H1359),"",IF(VLOOKUP(H1360,Mal!$A$9:$B$431,2,0)='Sales Orders'!E1359,"",VLOOKUP($H1360,Mal!$A$9:$B$431,2,0)))</f>
        <v>#N/A</v>
      </c>
      <c r="F1360" s="39" t="e">
        <f>IF($E1360="",IF(INDEX(Mal!$C$9:$C$431,COUNTIF($E$108:$F1359,"")-COUNT($H$108:$H1359)+1,0)=F1359,"",INDEX(Mal!$C$9:$C$431,COUNTIF($E$108:$F1359,"")-COUNT($H$108:$H1359)+1,0)),"")</f>
        <v>#N/A</v>
      </c>
      <c r="G1360" s="39" t="e">
        <f t="shared" si="79"/>
        <v>#N/A</v>
      </c>
      <c r="H1360" s="39">
        <f>IF(COUNTIF(Mal!$A$9:$A$431,'Sales Orders'!H1359)+COUNTIFS(Mal!$A$9:$A$431,H1359,Mal!$B$9:$B$431,"&lt;&gt;")+COUNTIFS(Mal!$A$9:$A$431,H1359,Mal!$C$9:$C$431,"&lt;&gt;")=COUNTIF('Sales Orders'!$H$108:H1359,'Sales Orders'!H1359),'Sales Orders'!H1359+1,'Sales Orders'!H1359)</f>
        <v>2</v>
      </c>
      <c r="I1360" s="39" t="e">
        <f>IF(E1360="","",IF(Mal!$C$5="","",Mal!$C$5))</f>
        <v>#N/A</v>
      </c>
      <c r="J1360" s="39" t="e">
        <f>IF(AND(J1359="",$H1360=$H1359),"",IF(VLOOKUP($H1360,Mal!$A$9:$H$431,7,0)='Sales Orders'!J1359,"",VLOOKUP($H1360,Mal!$A$9:$H$431,7,0)))</f>
        <v>#N/A</v>
      </c>
      <c r="K1360" s="39" t="e">
        <f>IF(AND(K1359="",$H1360=$H1359),"",IF(VLOOKUP($H1360,Mal!$A$9:$H$431,8,0)='Sales Orders'!K1359,"",VLOOKUP($H1360,Mal!$A$9:$H$431,8,0)))</f>
        <v>#N/A</v>
      </c>
      <c r="L1360" s="39" t="e">
        <f>IF(E1360="","",IF(Mal!$C$6="","",Mal!$C$6))</f>
        <v>#N/A</v>
      </c>
      <c r="M1360" s="39" t="e">
        <f>IF($E1360="",IF(INDEX(Mal!K$9:K$431,COUNTIF($E$108:$F1359,"")-COUNT($H$108:$H1359)+1,0)=M1359,"",INDEX(Mal!K$9:K$431,COUNTIF($E$108:$F1359,"")-COUNT($H$108:$H1359)+1,0)),"")</f>
        <v>#N/A</v>
      </c>
      <c r="N1360" s="39" t="e">
        <f>IF($E1360="",IF(INDEX(Mal!L$9:L$431,COUNTIF($E$108:$F1359,"")-COUNT($H$108:$H1359)+1,0)=N1359,"",INDEX(Mal!L$9:L$431,COUNTIF($E$108:$F1359,"")-COUNT($H$108:$H1359)+1,0)),"")</f>
        <v>#N/A</v>
      </c>
      <c r="O1360" s="39" t="e">
        <f>IF($E1360="",IF(INDEX(Mal!M$9:M$431,COUNTIF($E$108:$F1359,"")-COUNT($H$108:$H1359)+1,0)=O1359,"",INDEX(Mal!M$9:M$431,COUNTIF($E$108:$F1359,"")-COUNT($H$108:$H1359)+1,0)),"")</f>
        <v>#N/A</v>
      </c>
      <c r="P1360" s="39" t="e">
        <f>IF($E1360="",IF(INDEX(Mal!N$9:N$431,COUNTIF($E$108:$F1359,"")-COUNT($H$108:$H1359)+1,0)=P1359,"",INDEX(Mal!N$9:N$431,COUNTIF($E$108:$F1359,"")-COUNT($H$108:$H1359)+1,0)),"")</f>
        <v>#N/A</v>
      </c>
      <c r="Q1360" s="39" t="e">
        <f>IF($E1360="",IF(INDEX(Mal!O$9:O$431,COUNTIF($E$108:$F1359,"")-COUNT($H$108:$H1359)+1,0)=Q1359,"",INDEX(Mal!O$9:O$431,COUNTIF($E$108:$F1359,"")-COUNT($H$108:$H1359)+1,0)),"")</f>
        <v>#N/A</v>
      </c>
      <c r="R1360" s="39" t="e">
        <f>IF($E1360="",IF(INDEX(Mal!P$9:P$431,COUNTIF($E$108:$F1359,"")-COUNT($H$108:$H1359)+1,0)=R1359,"",INDEX(Mal!P$9:P$431,COUNTIF($E$108:$F1359,"")-COUNT($H$108:$H1359)+1,0)),"")</f>
        <v>#N/A</v>
      </c>
      <c r="S1360" s="39" t="e">
        <f>IF($E1360="",IF(INDEX(Mal!Q$9:Q$431,COUNTIF($E$108:$F1359,"")-COUNT($H$108:$H1359)+1,0)=S1359,"",INDEX(Mal!Q$9:Q$431,COUNTIF($E$108:$F1359,"")-COUNT($H$108:$H1359)+1,0)),"")</f>
        <v>#N/A</v>
      </c>
      <c r="T1360" s="39" t="e">
        <f>IF($E1360="",IF(INDEX(Mal!R$9:R$431,COUNTIF($E$108:$F1359,"")-COUNT($H$108:$H1359)+1,0)=T1359,"",INDEX(Mal!R$9:R$431,COUNTIF($E$108:$F1359,"")-COUNT($H$108:$H1359)+1,0)),"")</f>
        <v>#N/A</v>
      </c>
      <c r="U1360" s="39" t="e">
        <f>IF($E1360="",IF(INDEX(Mal!S$9:S$431,COUNTIF($E$108:$F1359,"")-COUNT($H$108:$H1359)+1,0)=U1359,"",INDEX(Mal!S$9:S$431,COUNTIF($E$108:$F1359,"")-COUNT($H$108:$H1359)+1,0)),"")</f>
        <v>#N/A</v>
      </c>
      <c r="V1360" s="39" t="e">
        <f t="shared" si="76"/>
        <v>#N/A</v>
      </c>
      <c r="W1360" s="39" t="e">
        <f>IF(IF(AND(E1360="",F1360=""),INDEX(Mal!I$9:I$431,(COUNT($H$108:$H1360)-COUNTIF($V$108:$V1360,"")),0),"")="","",IF(AND(E1360="",F1360=""),INDEX(Mal!I$9:I$431,(COUNT($H$108:$H1360)-COUNTIF($V$108:$V1360,"")),0),""))</f>
        <v>#N/A</v>
      </c>
      <c r="X1360" s="39" t="e">
        <f>IF($E1360="",IF(INDEX(Mal!J$9:J$431,COUNTIF($E$108:$F1359,"")-COUNT($H$108:$H1359)+1,0)=X1359,"",INDEX(Mal!J$9:J$431,COUNTIF($E$108:$F1359,"")-COUNT($H$108:$H1359)+1,0)),"")</f>
        <v>#N/A</v>
      </c>
      <c r="Y1360" s="39" t="e">
        <f>IF(AND(Y1359="",$H1360=$H1359),"",IF(VLOOKUP($H1360,Mal!$A$9:$T$431,20,0)='Sales Orders'!Y1359,"",VLOOKUP($H1360,Mal!$A$9:$T$431,20,0)))</f>
        <v>#N/A</v>
      </c>
      <c r="Z1360" s="39" t="e">
        <f t="shared" si="77"/>
        <v>#N/A</v>
      </c>
    </row>
    <row r="1361" spans="1:26">
      <c r="A1361" t="str">
        <f>IFERROR(IF(VLOOKUP(H1361,Mal!$A$9:$A$431,1,0),"","END"),"END")</f>
        <v>END</v>
      </c>
      <c r="B1361" s="39" t="e">
        <f>IF($E1361="",IF(INDEX(Mal!$D$9:$D$431,COUNTIF($E$108:$F1360,"")-COUNT($H$108:$H1360)+1,0)=B1360,"",INDEX(Mal!$D$9:$D$431,COUNTIF($E$108:$F1360,"")-COUNT($H$108:$H1360)+1,0)),"")</f>
        <v>#N/A</v>
      </c>
      <c r="C1361" s="39" t="e">
        <f t="shared" si="78"/>
        <v>#N/A</v>
      </c>
      <c r="D1361" s="39" t="e">
        <f>IF($E1361="",IF(INDEX(Mal!$F$9:$F$431,COUNTIF($E$108:$F1360,"")-COUNT($H$108:$H1360)+1,0)=D1360,"",INDEX(Mal!$F$9:$F$431,COUNTIF($E$108:$F1360,"")-COUNT($H$108:$H1360)+1,0)),"")</f>
        <v>#N/A</v>
      </c>
      <c r="E1361" s="39" t="e">
        <f>IF(AND(E1360="",$H1361=$H1360),"",IF(VLOOKUP(H1361,Mal!$A$9:$B$431,2,0)='Sales Orders'!E1360,"",VLOOKUP($H1361,Mal!$A$9:$B$431,2,0)))</f>
        <v>#N/A</v>
      </c>
      <c r="F1361" s="39" t="e">
        <f>IF($E1361="",IF(INDEX(Mal!$C$9:$C$431,COUNTIF($E$108:$F1360,"")-COUNT($H$108:$H1360)+1,0)=F1360,"",INDEX(Mal!$C$9:$C$431,COUNTIF($E$108:$F1360,"")-COUNT($H$108:$H1360)+1,0)),"")</f>
        <v>#N/A</v>
      </c>
      <c r="G1361" s="39" t="e">
        <f t="shared" si="79"/>
        <v>#N/A</v>
      </c>
      <c r="H1361" s="39">
        <f>IF(COUNTIF(Mal!$A$9:$A$431,'Sales Orders'!H1360)+COUNTIFS(Mal!$A$9:$A$431,H1360,Mal!$B$9:$B$431,"&lt;&gt;")+COUNTIFS(Mal!$A$9:$A$431,H1360,Mal!$C$9:$C$431,"&lt;&gt;")=COUNTIF('Sales Orders'!$H$108:H1360,'Sales Orders'!H1360),'Sales Orders'!H1360+1,'Sales Orders'!H1360)</f>
        <v>2</v>
      </c>
      <c r="I1361" s="39" t="e">
        <f>IF(E1361="","",IF(Mal!$C$5="","",Mal!$C$5))</f>
        <v>#N/A</v>
      </c>
      <c r="J1361" s="39" t="e">
        <f>IF(AND(J1360="",$H1361=$H1360),"",IF(VLOOKUP($H1361,Mal!$A$9:$H$431,7,0)='Sales Orders'!J1360,"",VLOOKUP($H1361,Mal!$A$9:$H$431,7,0)))</f>
        <v>#N/A</v>
      </c>
      <c r="K1361" s="39" t="e">
        <f>IF(AND(K1360="",$H1361=$H1360),"",IF(VLOOKUP($H1361,Mal!$A$9:$H$431,8,0)='Sales Orders'!K1360,"",VLOOKUP($H1361,Mal!$A$9:$H$431,8,0)))</f>
        <v>#N/A</v>
      </c>
      <c r="L1361" s="39" t="e">
        <f>IF(E1361="","",IF(Mal!$C$6="","",Mal!$C$6))</f>
        <v>#N/A</v>
      </c>
      <c r="M1361" s="39" t="e">
        <f>IF($E1361="",IF(INDEX(Mal!K$9:K$431,COUNTIF($E$108:$F1360,"")-COUNT($H$108:$H1360)+1,0)=M1360,"",INDEX(Mal!K$9:K$431,COUNTIF($E$108:$F1360,"")-COUNT($H$108:$H1360)+1,0)),"")</f>
        <v>#N/A</v>
      </c>
      <c r="N1361" s="39" t="e">
        <f>IF($E1361="",IF(INDEX(Mal!L$9:L$431,COUNTIF($E$108:$F1360,"")-COUNT($H$108:$H1360)+1,0)=N1360,"",INDEX(Mal!L$9:L$431,COUNTIF($E$108:$F1360,"")-COUNT($H$108:$H1360)+1,0)),"")</f>
        <v>#N/A</v>
      </c>
      <c r="O1361" s="39" t="e">
        <f>IF($E1361="",IF(INDEX(Mal!M$9:M$431,COUNTIF($E$108:$F1360,"")-COUNT($H$108:$H1360)+1,0)=O1360,"",INDEX(Mal!M$9:M$431,COUNTIF($E$108:$F1360,"")-COUNT($H$108:$H1360)+1,0)),"")</f>
        <v>#N/A</v>
      </c>
      <c r="P1361" s="39" t="e">
        <f>IF($E1361="",IF(INDEX(Mal!N$9:N$431,COUNTIF($E$108:$F1360,"")-COUNT($H$108:$H1360)+1,0)=P1360,"",INDEX(Mal!N$9:N$431,COUNTIF($E$108:$F1360,"")-COUNT($H$108:$H1360)+1,0)),"")</f>
        <v>#N/A</v>
      </c>
      <c r="Q1361" s="39" t="e">
        <f>IF($E1361="",IF(INDEX(Mal!O$9:O$431,COUNTIF($E$108:$F1360,"")-COUNT($H$108:$H1360)+1,0)=Q1360,"",INDEX(Mal!O$9:O$431,COUNTIF($E$108:$F1360,"")-COUNT($H$108:$H1360)+1,0)),"")</f>
        <v>#N/A</v>
      </c>
      <c r="R1361" s="39" t="e">
        <f>IF($E1361="",IF(INDEX(Mal!P$9:P$431,COUNTIF($E$108:$F1360,"")-COUNT($H$108:$H1360)+1,0)=R1360,"",INDEX(Mal!P$9:P$431,COUNTIF($E$108:$F1360,"")-COUNT($H$108:$H1360)+1,0)),"")</f>
        <v>#N/A</v>
      </c>
      <c r="S1361" s="39" t="e">
        <f>IF($E1361="",IF(INDEX(Mal!Q$9:Q$431,COUNTIF($E$108:$F1360,"")-COUNT($H$108:$H1360)+1,0)=S1360,"",INDEX(Mal!Q$9:Q$431,COUNTIF($E$108:$F1360,"")-COUNT($H$108:$H1360)+1,0)),"")</f>
        <v>#N/A</v>
      </c>
      <c r="T1361" s="39" t="e">
        <f>IF($E1361="",IF(INDEX(Mal!R$9:R$431,COUNTIF($E$108:$F1360,"")-COUNT($H$108:$H1360)+1,0)=T1360,"",INDEX(Mal!R$9:R$431,COUNTIF($E$108:$F1360,"")-COUNT($H$108:$H1360)+1,0)),"")</f>
        <v>#N/A</v>
      </c>
      <c r="U1361" s="39" t="e">
        <f>IF($E1361="",IF(INDEX(Mal!S$9:S$431,COUNTIF($E$108:$F1360,"")-COUNT($H$108:$H1360)+1,0)=U1360,"",INDEX(Mal!S$9:S$431,COUNTIF($E$108:$F1360,"")-COUNT($H$108:$H1360)+1,0)),"")</f>
        <v>#N/A</v>
      </c>
      <c r="V1361" s="39" t="e">
        <f t="shared" si="76"/>
        <v>#N/A</v>
      </c>
      <c r="W1361" s="39" t="e">
        <f>IF(IF(AND(E1361="",F1361=""),INDEX(Mal!I$9:I$431,(COUNT($H$108:$H1361)-COUNTIF($V$108:$V1361,"")),0),"")="","",IF(AND(E1361="",F1361=""),INDEX(Mal!I$9:I$431,(COUNT($H$108:$H1361)-COUNTIF($V$108:$V1361,"")),0),""))</f>
        <v>#N/A</v>
      </c>
      <c r="X1361" s="39" t="e">
        <f>IF($E1361="",IF(INDEX(Mal!J$9:J$431,COUNTIF($E$108:$F1360,"")-COUNT($H$108:$H1360)+1,0)=X1360,"",INDEX(Mal!J$9:J$431,COUNTIF($E$108:$F1360,"")-COUNT($H$108:$H1360)+1,0)),"")</f>
        <v>#N/A</v>
      </c>
      <c r="Y1361" s="39" t="e">
        <f>IF(AND(Y1360="",$H1361=$H1360),"",IF(VLOOKUP($H1361,Mal!$A$9:$T$431,20,0)='Sales Orders'!Y1360,"",VLOOKUP($H1361,Mal!$A$9:$T$431,20,0)))</f>
        <v>#N/A</v>
      </c>
      <c r="Z1361" s="39" t="e">
        <f t="shared" si="77"/>
        <v>#N/A</v>
      </c>
    </row>
    <row r="1362" spans="1:26">
      <c r="A1362" t="str">
        <f>IFERROR(IF(VLOOKUP(H1362,Mal!$A$9:$A$431,1,0),"","END"),"END")</f>
        <v>END</v>
      </c>
      <c r="B1362" s="39" t="e">
        <f>IF($E1362="",IF(INDEX(Mal!$D$9:$D$431,COUNTIF($E$108:$F1361,"")-COUNT($H$108:$H1361)+1,0)=B1361,"",INDEX(Mal!$D$9:$D$431,COUNTIF($E$108:$F1361,"")-COUNT($H$108:$H1361)+1,0)),"")</f>
        <v>#N/A</v>
      </c>
      <c r="C1362" s="39" t="e">
        <f t="shared" si="78"/>
        <v>#N/A</v>
      </c>
      <c r="D1362" s="39" t="e">
        <f>IF($E1362="",IF(INDEX(Mal!$F$9:$F$431,COUNTIF($E$108:$F1361,"")-COUNT($H$108:$H1361)+1,0)=D1361,"",INDEX(Mal!$F$9:$F$431,COUNTIF($E$108:$F1361,"")-COUNT($H$108:$H1361)+1,0)),"")</f>
        <v>#N/A</v>
      </c>
      <c r="E1362" s="39" t="e">
        <f>IF(AND(E1361="",$H1362=$H1361),"",IF(VLOOKUP(H1362,Mal!$A$9:$B$431,2,0)='Sales Orders'!E1361,"",VLOOKUP($H1362,Mal!$A$9:$B$431,2,0)))</f>
        <v>#N/A</v>
      </c>
      <c r="F1362" s="39" t="e">
        <f>IF($E1362="",IF(INDEX(Mal!$C$9:$C$431,COUNTIF($E$108:$F1361,"")-COUNT($H$108:$H1361)+1,0)=F1361,"",INDEX(Mal!$C$9:$C$431,COUNTIF($E$108:$F1361,"")-COUNT($H$108:$H1361)+1,0)),"")</f>
        <v>#N/A</v>
      </c>
      <c r="G1362" s="39" t="e">
        <f t="shared" si="79"/>
        <v>#N/A</v>
      </c>
      <c r="H1362" s="39">
        <f>IF(COUNTIF(Mal!$A$9:$A$431,'Sales Orders'!H1361)+COUNTIFS(Mal!$A$9:$A$431,H1361,Mal!$B$9:$B$431,"&lt;&gt;")+COUNTIFS(Mal!$A$9:$A$431,H1361,Mal!$C$9:$C$431,"&lt;&gt;")=COUNTIF('Sales Orders'!$H$108:H1361,'Sales Orders'!H1361),'Sales Orders'!H1361+1,'Sales Orders'!H1361)</f>
        <v>2</v>
      </c>
      <c r="I1362" s="39" t="e">
        <f>IF(E1362="","",IF(Mal!$C$5="","",Mal!$C$5))</f>
        <v>#N/A</v>
      </c>
      <c r="J1362" s="39" t="e">
        <f>IF(AND(J1361="",$H1362=$H1361),"",IF(VLOOKUP($H1362,Mal!$A$9:$H$431,7,0)='Sales Orders'!J1361,"",VLOOKUP($H1362,Mal!$A$9:$H$431,7,0)))</f>
        <v>#N/A</v>
      </c>
      <c r="K1362" s="39" t="e">
        <f>IF(AND(K1361="",$H1362=$H1361),"",IF(VLOOKUP($H1362,Mal!$A$9:$H$431,8,0)='Sales Orders'!K1361,"",VLOOKUP($H1362,Mal!$A$9:$H$431,8,0)))</f>
        <v>#N/A</v>
      </c>
      <c r="L1362" s="39" t="e">
        <f>IF(E1362="","",IF(Mal!$C$6="","",Mal!$C$6))</f>
        <v>#N/A</v>
      </c>
      <c r="M1362" s="39" t="e">
        <f>IF($E1362="",IF(INDEX(Mal!K$9:K$431,COUNTIF($E$108:$F1361,"")-COUNT($H$108:$H1361)+1,0)=M1361,"",INDEX(Mal!K$9:K$431,COUNTIF($E$108:$F1361,"")-COUNT($H$108:$H1361)+1,0)),"")</f>
        <v>#N/A</v>
      </c>
      <c r="N1362" s="39" t="e">
        <f>IF($E1362="",IF(INDEX(Mal!L$9:L$431,COUNTIF($E$108:$F1361,"")-COUNT($H$108:$H1361)+1,0)=N1361,"",INDEX(Mal!L$9:L$431,COUNTIF($E$108:$F1361,"")-COUNT($H$108:$H1361)+1,0)),"")</f>
        <v>#N/A</v>
      </c>
      <c r="O1362" s="39" t="e">
        <f>IF($E1362="",IF(INDEX(Mal!M$9:M$431,COUNTIF($E$108:$F1361,"")-COUNT($H$108:$H1361)+1,0)=O1361,"",INDEX(Mal!M$9:M$431,COUNTIF($E$108:$F1361,"")-COUNT($H$108:$H1361)+1,0)),"")</f>
        <v>#N/A</v>
      </c>
      <c r="P1362" s="39" t="e">
        <f>IF($E1362="",IF(INDEX(Mal!N$9:N$431,COUNTIF($E$108:$F1361,"")-COUNT($H$108:$H1361)+1,0)=P1361,"",INDEX(Mal!N$9:N$431,COUNTIF($E$108:$F1361,"")-COUNT($H$108:$H1361)+1,0)),"")</f>
        <v>#N/A</v>
      </c>
      <c r="Q1362" s="39" t="e">
        <f>IF($E1362="",IF(INDEX(Mal!O$9:O$431,COUNTIF($E$108:$F1361,"")-COUNT($H$108:$H1361)+1,0)=Q1361,"",INDEX(Mal!O$9:O$431,COUNTIF($E$108:$F1361,"")-COUNT($H$108:$H1361)+1,0)),"")</f>
        <v>#N/A</v>
      </c>
      <c r="R1362" s="39" t="e">
        <f>IF($E1362="",IF(INDEX(Mal!P$9:P$431,COUNTIF($E$108:$F1361,"")-COUNT($H$108:$H1361)+1,0)=R1361,"",INDEX(Mal!P$9:P$431,COUNTIF($E$108:$F1361,"")-COUNT($H$108:$H1361)+1,0)),"")</f>
        <v>#N/A</v>
      </c>
      <c r="S1362" s="39" t="e">
        <f>IF($E1362="",IF(INDEX(Mal!Q$9:Q$431,COUNTIF($E$108:$F1361,"")-COUNT($H$108:$H1361)+1,0)=S1361,"",INDEX(Mal!Q$9:Q$431,COUNTIF($E$108:$F1361,"")-COUNT($H$108:$H1361)+1,0)),"")</f>
        <v>#N/A</v>
      </c>
      <c r="T1362" s="39" t="e">
        <f>IF($E1362="",IF(INDEX(Mal!R$9:R$431,COUNTIF($E$108:$F1361,"")-COUNT($H$108:$H1361)+1,0)=T1361,"",INDEX(Mal!R$9:R$431,COUNTIF($E$108:$F1361,"")-COUNT($H$108:$H1361)+1,0)),"")</f>
        <v>#N/A</v>
      </c>
      <c r="U1362" s="39" t="e">
        <f>IF($E1362="",IF(INDEX(Mal!S$9:S$431,COUNTIF($E$108:$F1361,"")-COUNT($H$108:$H1361)+1,0)=U1361,"",INDEX(Mal!S$9:S$431,COUNTIF($E$108:$F1361,"")-COUNT($H$108:$H1361)+1,0)),"")</f>
        <v>#N/A</v>
      </c>
      <c r="V1362" s="39" t="e">
        <f t="shared" si="76"/>
        <v>#N/A</v>
      </c>
      <c r="W1362" s="39" t="e">
        <f>IF(IF(AND(E1362="",F1362=""),INDEX(Mal!I$9:I$431,(COUNT($H$108:$H1362)-COUNTIF($V$108:$V1362,"")),0),"")="","",IF(AND(E1362="",F1362=""),INDEX(Mal!I$9:I$431,(COUNT($H$108:$H1362)-COUNTIF($V$108:$V1362,"")),0),""))</f>
        <v>#N/A</v>
      </c>
      <c r="X1362" s="39" t="e">
        <f>IF($E1362="",IF(INDEX(Mal!J$9:J$431,COUNTIF($E$108:$F1361,"")-COUNT($H$108:$H1361)+1,0)=X1361,"",INDEX(Mal!J$9:J$431,COUNTIF($E$108:$F1361,"")-COUNT($H$108:$H1361)+1,0)),"")</f>
        <v>#N/A</v>
      </c>
      <c r="Y1362" s="39" t="e">
        <f>IF(AND(Y1361="",$H1362=$H1361),"",IF(VLOOKUP($H1362,Mal!$A$9:$T$431,20,0)='Sales Orders'!Y1361,"",VLOOKUP($H1362,Mal!$A$9:$T$431,20,0)))</f>
        <v>#N/A</v>
      </c>
      <c r="Z1362" s="39" t="e">
        <f t="shared" si="77"/>
        <v>#N/A</v>
      </c>
    </row>
    <row r="1363" spans="1:26">
      <c r="A1363" t="str">
        <f>IFERROR(IF(VLOOKUP(H1363,Mal!$A$9:$A$431,1,0),"","END"),"END")</f>
        <v>END</v>
      </c>
      <c r="B1363" s="39" t="e">
        <f>IF($E1363="",IF(INDEX(Mal!$D$9:$D$431,COUNTIF($E$108:$F1362,"")-COUNT($H$108:$H1362)+1,0)=B1362,"",INDEX(Mal!$D$9:$D$431,COUNTIF($E$108:$F1362,"")-COUNT($H$108:$H1362)+1,0)),"")</f>
        <v>#N/A</v>
      </c>
      <c r="C1363" s="39" t="e">
        <f t="shared" si="78"/>
        <v>#N/A</v>
      </c>
      <c r="D1363" s="39" t="e">
        <f>IF($E1363="",IF(INDEX(Mal!$F$9:$F$431,COUNTIF($E$108:$F1362,"")-COUNT($H$108:$H1362)+1,0)=D1362,"",INDEX(Mal!$F$9:$F$431,COUNTIF($E$108:$F1362,"")-COUNT($H$108:$H1362)+1,0)),"")</f>
        <v>#N/A</v>
      </c>
      <c r="E1363" s="39" t="e">
        <f>IF(AND(E1362="",$H1363=$H1362),"",IF(VLOOKUP(H1363,Mal!$A$9:$B$431,2,0)='Sales Orders'!E1362,"",VLOOKUP($H1363,Mal!$A$9:$B$431,2,0)))</f>
        <v>#N/A</v>
      </c>
      <c r="F1363" s="39" t="e">
        <f>IF($E1363="",IF(INDEX(Mal!$C$9:$C$431,COUNTIF($E$108:$F1362,"")-COUNT($H$108:$H1362)+1,0)=F1362,"",INDEX(Mal!$C$9:$C$431,COUNTIF($E$108:$F1362,"")-COUNT($H$108:$H1362)+1,0)),"")</f>
        <v>#N/A</v>
      </c>
      <c r="G1363" s="39" t="e">
        <f t="shared" si="79"/>
        <v>#N/A</v>
      </c>
      <c r="H1363" s="39">
        <f>IF(COUNTIF(Mal!$A$9:$A$431,'Sales Orders'!H1362)+COUNTIFS(Mal!$A$9:$A$431,H1362,Mal!$B$9:$B$431,"&lt;&gt;")+COUNTIFS(Mal!$A$9:$A$431,H1362,Mal!$C$9:$C$431,"&lt;&gt;")=COUNTIF('Sales Orders'!$H$108:H1362,'Sales Orders'!H1362),'Sales Orders'!H1362+1,'Sales Orders'!H1362)</f>
        <v>2</v>
      </c>
      <c r="I1363" s="39" t="e">
        <f>IF(E1363="","",IF(Mal!$C$5="","",Mal!$C$5))</f>
        <v>#N/A</v>
      </c>
      <c r="J1363" s="39" t="e">
        <f>IF(AND(J1362="",$H1363=$H1362),"",IF(VLOOKUP($H1363,Mal!$A$9:$H$431,7,0)='Sales Orders'!J1362,"",VLOOKUP($H1363,Mal!$A$9:$H$431,7,0)))</f>
        <v>#N/A</v>
      </c>
      <c r="K1363" s="39" t="e">
        <f>IF(AND(K1362="",$H1363=$H1362),"",IF(VLOOKUP($H1363,Mal!$A$9:$H$431,8,0)='Sales Orders'!K1362,"",VLOOKUP($H1363,Mal!$A$9:$H$431,8,0)))</f>
        <v>#N/A</v>
      </c>
      <c r="L1363" s="39" t="e">
        <f>IF(E1363="","",IF(Mal!$C$6="","",Mal!$C$6))</f>
        <v>#N/A</v>
      </c>
      <c r="M1363" s="39" t="e">
        <f>IF($E1363="",IF(INDEX(Mal!K$9:K$431,COUNTIF($E$108:$F1362,"")-COUNT($H$108:$H1362)+1,0)=M1362,"",INDEX(Mal!K$9:K$431,COUNTIF($E$108:$F1362,"")-COUNT($H$108:$H1362)+1,0)),"")</f>
        <v>#N/A</v>
      </c>
      <c r="N1363" s="39" t="e">
        <f>IF($E1363="",IF(INDEX(Mal!L$9:L$431,COUNTIF($E$108:$F1362,"")-COUNT($H$108:$H1362)+1,0)=N1362,"",INDEX(Mal!L$9:L$431,COUNTIF($E$108:$F1362,"")-COUNT($H$108:$H1362)+1,0)),"")</f>
        <v>#N/A</v>
      </c>
      <c r="O1363" s="39" t="e">
        <f>IF($E1363="",IF(INDEX(Mal!M$9:M$431,COUNTIF($E$108:$F1362,"")-COUNT($H$108:$H1362)+1,0)=O1362,"",INDEX(Mal!M$9:M$431,COUNTIF($E$108:$F1362,"")-COUNT($H$108:$H1362)+1,0)),"")</f>
        <v>#N/A</v>
      </c>
      <c r="P1363" s="39" t="e">
        <f>IF($E1363="",IF(INDEX(Mal!N$9:N$431,COUNTIF($E$108:$F1362,"")-COUNT($H$108:$H1362)+1,0)=P1362,"",INDEX(Mal!N$9:N$431,COUNTIF($E$108:$F1362,"")-COUNT($H$108:$H1362)+1,0)),"")</f>
        <v>#N/A</v>
      </c>
      <c r="Q1363" s="39" t="e">
        <f>IF($E1363="",IF(INDEX(Mal!O$9:O$431,COUNTIF($E$108:$F1362,"")-COUNT($H$108:$H1362)+1,0)=Q1362,"",INDEX(Mal!O$9:O$431,COUNTIF($E$108:$F1362,"")-COUNT($H$108:$H1362)+1,0)),"")</f>
        <v>#N/A</v>
      </c>
      <c r="R1363" s="39" t="e">
        <f>IF($E1363="",IF(INDEX(Mal!P$9:P$431,COUNTIF($E$108:$F1362,"")-COUNT($H$108:$H1362)+1,0)=R1362,"",INDEX(Mal!P$9:P$431,COUNTIF($E$108:$F1362,"")-COUNT($H$108:$H1362)+1,0)),"")</f>
        <v>#N/A</v>
      </c>
      <c r="S1363" s="39" t="e">
        <f>IF($E1363="",IF(INDEX(Mal!Q$9:Q$431,COUNTIF($E$108:$F1362,"")-COUNT($H$108:$H1362)+1,0)=S1362,"",INDEX(Mal!Q$9:Q$431,COUNTIF($E$108:$F1362,"")-COUNT($H$108:$H1362)+1,0)),"")</f>
        <v>#N/A</v>
      </c>
      <c r="T1363" s="39" t="e">
        <f>IF($E1363="",IF(INDEX(Mal!R$9:R$431,COUNTIF($E$108:$F1362,"")-COUNT($H$108:$H1362)+1,0)=T1362,"",INDEX(Mal!R$9:R$431,COUNTIF($E$108:$F1362,"")-COUNT($H$108:$H1362)+1,0)),"")</f>
        <v>#N/A</v>
      </c>
      <c r="U1363" s="39" t="e">
        <f>IF($E1363="",IF(INDEX(Mal!S$9:S$431,COUNTIF($E$108:$F1362,"")-COUNT($H$108:$H1362)+1,0)=U1362,"",INDEX(Mal!S$9:S$431,COUNTIF($E$108:$F1362,"")-COUNT($H$108:$H1362)+1,0)),"")</f>
        <v>#N/A</v>
      </c>
      <c r="V1363" s="39" t="e">
        <f t="shared" si="76"/>
        <v>#N/A</v>
      </c>
      <c r="W1363" s="39" t="e">
        <f>IF(IF(AND(E1363="",F1363=""),INDEX(Mal!I$9:I$431,(COUNT($H$108:$H1363)-COUNTIF($V$108:$V1363,"")),0),"")="","",IF(AND(E1363="",F1363=""),INDEX(Mal!I$9:I$431,(COUNT($H$108:$H1363)-COUNTIF($V$108:$V1363,"")),0),""))</f>
        <v>#N/A</v>
      </c>
      <c r="X1363" s="39" t="e">
        <f>IF($E1363="",IF(INDEX(Mal!J$9:J$431,COUNTIF($E$108:$F1362,"")-COUNT($H$108:$H1362)+1,0)=X1362,"",INDEX(Mal!J$9:J$431,COUNTIF($E$108:$F1362,"")-COUNT($H$108:$H1362)+1,0)),"")</f>
        <v>#N/A</v>
      </c>
      <c r="Y1363" s="39" t="e">
        <f>IF(AND(Y1362="",$H1363=$H1362),"",IF(VLOOKUP($H1363,Mal!$A$9:$T$431,20,0)='Sales Orders'!Y1362,"",VLOOKUP($H1363,Mal!$A$9:$T$431,20,0)))</f>
        <v>#N/A</v>
      </c>
      <c r="Z1363" s="39" t="e">
        <f t="shared" si="77"/>
        <v>#N/A</v>
      </c>
    </row>
    <row r="1364" spans="1:26">
      <c r="A1364" t="str">
        <f>IFERROR(IF(VLOOKUP(H1364,Mal!$A$9:$A$431,1,0),"","END"),"END")</f>
        <v>END</v>
      </c>
      <c r="B1364" s="39" t="e">
        <f>IF($E1364="",IF(INDEX(Mal!$D$9:$D$431,COUNTIF($E$108:$F1363,"")-COUNT($H$108:$H1363)+1,0)=B1363,"",INDEX(Mal!$D$9:$D$431,COUNTIF($E$108:$F1363,"")-COUNT($H$108:$H1363)+1,0)),"")</f>
        <v>#N/A</v>
      </c>
      <c r="C1364" s="39" t="e">
        <f t="shared" si="78"/>
        <v>#N/A</v>
      </c>
      <c r="D1364" s="39" t="e">
        <f>IF($E1364="",IF(INDEX(Mal!$F$9:$F$431,COUNTIF($E$108:$F1363,"")-COUNT($H$108:$H1363)+1,0)=D1363,"",INDEX(Mal!$F$9:$F$431,COUNTIF($E$108:$F1363,"")-COUNT($H$108:$H1363)+1,0)),"")</f>
        <v>#N/A</v>
      </c>
      <c r="E1364" s="39" t="e">
        <f>IF(AND(E1363="",$H1364=$H1363),"",IF(VLOOKUP(H1364,Mal!$A$9:$B$431,2,0)='Sales Orders'!E1363,"",VLOOKUP($H1364,Mal!$A$9:$B$431,2,0)))</f>
        <v>#N/A</v>
      </c>
      <c r="F1364" s="39" t="e">
        <f>IF($E1364="",IF(INDEX(Mal!$C$9:$C$431,COUNTIF($E$108:$F1363,"")-COUNT($H$108:$H1363)+1,0)=F1363,"",INDEX(Mal!$C$9:$C$431,COUNTIF($E$108:$F1363,"")-COUNT($H$108:$H1363)+1,0)),"")</f>
        <v>#N/A</v>
      </c>
      <c r="G1364" s="39" t="e">
        <f t="shared" si="79"/>
        <v>#N/A</v>
      </c>
      <c r="H1364" s="39">
        <f>IF(COUNTIF(Mal!$A$9:$A$431,'Sales Orders'!H1363)+COUNTIFS(Mal!$A$9:$A$431,H1363,Mal!$B$9:$B$431,"&lt;&gt;")+COUNTIFS(Mal!$A$9:$A$431,H1363,Mal!$C$9:$C$431,"&lt;&gt;")=COUNTIF('Sales Orders'!$H$108:H1363,'Sales Orders'!H1363),'Sales Orders'!H1363+1,'Sales Orders'!H1363)</f>
        <v>2</v>
      </c>
      <c r="I1364" s="39" t="e">
        <f>IF(E1364="","",IF(Mal!$C$5="","",Mal!$C$5))</f>
        <v>#N/A</v>
      </c>
      <c r="J1364" s="39" t="e">
        <f>IF(AND(J1363="",$H1364=$H1363),"",IF(VLOOKUP($H1364,Mal!$A$9:$H$431,7,0)='Sales Orders'!J1363,"",VLOOKUP($H1364,Mal!$A$9:$H$431,7,0)))</f>
        <v>#N/A</v>
      </c>
      <c r="K1364" s="39" t="e">
        <f>IF(AND(K1363="",$H1364=$H1363),"",IF(VLOOKUP($H1364,Mal!$A$9:$H$431,8,0)='Sales Orders'!K1363,"",VLOOKUP($H1364,Mal!$A$9:$H$431,8,0)))</f>
        <v>#N/A</v>
      </c>
      <c r="L1364" s="39" t="e">
        <f>IF(E1364="","",IF(Mal!$C$6="","",Mal!$C$6))</f>
        <v>#N/A</v>
      </c>
      <c r="M1364" s="39" t="e">
        <f>IF($E1364="",IF(INDEX(Mal!K$9:K$431,COUNTIF($E$108:$F1363,"")-COUNT($H$108:$H1363)+1,0)=M1363,"",INDEX(Mal!K$9:K$431,COUNTIF($E$108:$F1363,"")-COUNT($H$108:$H1363)+1,0)),"")</f>
        <v>#N/A</v>
      </c>
      <c r="N1364" s="39" t="e">
        <f>IF($E1364="",IF(INDEX(Mal!L$9:L$431,COUNTIF($E$108:$F1363,"")-COUNT($H$108:$H1363)+1,0)=N1363,"",INDEX(Mal!L$9:L$431,COUNTIF($E$108:$F1363,"")-COUNT($H$108:$H1363)+1,0)),"")</f>
        <v>#N/A</v>
      </c>
      <c r="O1364" s="39" t="e">
        <f>IF($E1364="",IF(INDEX(Mal!M$9:M$431,COUNTIF($E$108:$F1363,"")-COUNT($H$108:$H1363)+1,0)=O1363,"",INDEX(Mal!M$9:M$431,COUNTIF($E$108:$F1363,"")-COUNT($H$108:$H1363)+1,0)),"")</f>
        <v>#N/A</v>
      </c>
      <c r="P1364" s="39" t="e">
        <f>IF($E1364="",IF(INDEX(Mal!N$9:N$431,COUNTIF($E$108:$F1363,"")-COUNT($H$108:$H1363)+1,0)=P1363,"",INDEX(Mal!N$9:N$431,COUNTIF($E$108:$F1363,"")-COUNT($H$108:$H1363)+1,0)),"")</f>
        <v>#N/A</v>
      </c>
      <c r="Q1364" s="39" t="e">
        <f>IF($E1364="",IF(INDEX(Mal!O$9:O$431,COUNTIF($E$108:$F1363,"")-COUNT($H$108:$H1363)+1,0)=Q1363,"",INDEX(Mal!O$9:O$431,COUNTIF($E$108:$F1363,"")-COUNT($H$108:$H1363)+1,0)),"")</f>
        <v>#N/A</v>
      </c>
      <c r="R1364" s="39" t="e">
        <f>IF($E1364="",IF(INDEX(Mal!P$9:P$431,COUNTIF($E$108:$F1363,"")-COUNT($H$108:$H1363)+1,0)=R1363,"",INDEX(Mal!P$9:P$431,COUNTIF($E$108:$F1363,"")-COUNT($H$108:$H1363)+1,0)),"")</f>
        <v>#N/A</v>
      </c>
      <c r="S1364" s="39" t="e">
        <f>IF($E1364="",IF(INDEX(Mal!Q$9:Q$431,COUNTIF($E$108:$F1363,"")-COUNT($H$108:$H1363)+1,0)=S1363,"",INDEX(Mal!Q$9:Q$431,COUNTIF($E$108:$F1363,"")-COUNT($H$108:$H1363)+1,0)),"")</f>
        <v>#N/A</v>
      </c>
      <c r="T1364" s="39" t="e">
        <f>IF($E1364="",IF(INDEX(Mal!R$9:R$431,COUNTIF($E$108:$F1363,"")-COUNT($H$108:$H1363)+1,0)=T1363,"",INDEX(Mal!R$9:R$431,COUNTIF($E$108:$F1363,"")-COUNT($H$108:$H1363)+1,0)),"")</f>
        <v>#N/A</v>
      </c>
      <c r="U1364" s="39" t="e">
        <f>IF($E1364="",IF(INDEX(Mal!S$9:S$431,COUNTIF($E$108:$F1363,"")-COUNT($H$108:$H1363)+1,0)=U1363,"",INDEX(Mal!S$9:S$431,COUNTIF($E$108:$F1363,"")-COUNT($H$108:$H1363)+1,0)),"")</f>
        <v>#N/A</v>
      </c>
      <c r="V1364" s="39" t="e">
        <f t="shared" si="76"/>
        <v>#N/A</v>
      </c>
      <c r="W1364" s="39" t="e">
        <f>IF(IF(AND(E1364="",F1364=""),INDEX(Mal!I$9:I$431,(COUNT($H$108:$H1364)-COUNTIF($V$108:$V1364,"")),0),"")="","",IF(AND(E1364="",F1364=""),INDEX(Mal!I$9:I$431,(COUNT($H$108:$H1364)-COUNTIF($V$108:$V1364,"")),0),""))</f>
        <v>#N/A</v>
      </c>
      <c r="X1364" s="39" t="e">
        <f>IF($E1364="",IF(INDEX(Mal!J$9:J$431,COUNTIF($E$108:$F1363,"")-COUNT($H$108:$H1363)+1,0)=X1363,"",INDEX(Mal!J$9:J$431,COUNTIF($E$108:$F1363,"")-COUNT($H$108:$H1363)+1,0)),"")</f>
        <v>#N/A</v>
      </c>
      <c r="Y1364" s="39" t="e">
        <f>IF(AND(Y1363="",$H1364=$H1363),"",IF(VLOOKUP($H1364,Mal!$A$9:$T$431,20,0)='Sales Orders'!Y1363,"",VLOOKUP($H1364,Mal!$A$9:$T$431,20,0)))</f>
        <v>#N/A</v>
      </c>
      <c r="Z1364" s="39" t="e">
        <f t="shared" si="77"/>
        <v>#N/A</v>
      </c>
    </row>
    <row r="1365" spans="1:26">
      <c r="A1365" t="str">
        <f>IFERROR(IF(VLOOKUP(H1365,Mal!$A$9:$A$431,1,0),"","END"),"END")</f>
        <v>END</v>
      </c>
      <c r="B1365" s="39" t="e">
        <f>IF($E1365="",IF(INDEX(Mal!$D$9:$D$431,COUNTIF($E$108:$F1364,"")-COUNT($H$108:$H1364)+1,0)=B1364,"",INDEX(Mal!$D$9:$D$431,COUNTIF($E$108:$F1364,"")-COUNT($H$108:$H1364)+1,0)),"")</f>
        <v>#N/A</v>
      </c>
      <c r="C1365" s="39" t="e">
        <f t="shared" si="78"/>
        <v>#N/A</v>
      </c>
      <c r="D1365" s="39" t="e">
        <f>IF($E1365="",IF(INDEX(Mal!$F$9:$F$431,COUNTIF($E$108:$F1364,"")-COUNT($H$108:$H1364)+1,0)=D1364,"",INDEX(Mal!$F$9:$F$431,COUNTIF($E$108:$F1364,"")-COUNT($H$108:$H1364)+1,0)),"")</f>
        <v>#N/A</v>
      </c>
      <c r="E1365" s="39" t="e">
        <f>IF(AND(E1364="",$H1365=$H1364),"",IF(VLOOKUP(H1365,Mal!$A$9:$B$431,2,0)='Sales Orders'!E1364,"",VLOOKUP($H1365,Mal!$A$9:$B$431,2,0)))</f>
        <v>#N/A</v>
      </c>
      <c r="F1365" s="39" t="e">
        <f>IF($E1365="",IF(INDEX(Mal!$C$9:$C$431,COUNTIF($E$108:$F1364,"")-COUNT($H$108:$H1364)+1,0)=F1364,"",INDEX(Mal!$C$9:$C$431,COUNTIF($E$108:$F1364,"")-COUNT($H$108:$H1364)+1,0)),"")</f>
        <v>#N/A</v>
      </c>
      <c r="G1365" s="39" t="e">
        <f t="shared" si="79"/>
        <v>#N/A</v>
      </c>
      <c r="H1365" s="39">
        <f>IF(COUNTIF(Mal!$A$9:$A$431,'Sales Orders'!H1364)+COUNTIFS(Mal!$A$9:$A$431,H1364,Mal!$B$9:$B$431,"&lt;&gt;")+COUNTIFS(Mal!$A$9:$A$431,H1364,Mal!$C$9:$C$431,"&lt;&gt;")=COUNTIF('Sales Orders'!$H$108:H1364,'Sales Orders'!H1364),'Sales Orders'!H1364+1,'Sales Orders'!H1364)</f>
        <v>2</v>
      </c>
      <c r="I1365" s="39" t="e">
        <f>IF(E1365="","",IF(Mal!$C$5="","",Mal!$C$5))</f>
        <v>#N/A</v>
      </c>
      <c r="J1365" s="39" t="e">
        <f>IF(AND(J1364="",$H1365=$H1364),"",IF(VLOOKUP($H1365,Mal!$A$9:$H$431,7,0)='Sales Orders'!J1364,"",VLOOKUP($H1365,Mal!$A$9:$H$431,7,0)))</f>
        <v>#N/A</v>
      </c>
      <c r="K1365" s="39" t="e">
        <f>IF(AND(K1364="",$H1365=$H1364),"",IF(VLOOKUP($H1365,Mal!$A$9:$H$431,8,0)='Sales Orders'!K1364,"",VLOOKUP($H1365,Mal!$A$9:$H$431,8,0)))</f>
        <v>#N/A</v>
      </c>
      <c r="L1365" s="39" t="e">
        <f>IF(E1365="","",IF(Mal!$C$6="","",Mal!$C$6))</f>
        <v>#N/A</v>
      </c>
      <c r="M1365" s="39" t="e">
        <f>IF($E1365="",IF(INDEX(Mal!K$9:K$431,COUNTIF($E$108:$F1364,"")-COUNT($H$108:$H1364)+1,0)=M1364,"",INDEX(Mal!K$9:K$431,COUNTIF($E$108:$F1364,"")-COUNT($H$108:$H1364)+1,0)),"")</f>
        <v>#N/A</v>
      </c>
      <c r="N1365" s="39" t="e">
        <f>IF($E1365="",IF(INDEX(Mal!L$9:L$431,COUNTIF($E$108:$F1364,"")-COUNT($H$108:$H1364)+1,0)=N1364,"",INDEX(Mal!L$9:L$431,COUNTIF($E$108:$F1364,"")-COUNT($H$108:$H1364)+1,0)),"")</f>
        <v>#N/A</v>
      </c>
      <c r="O1365" s="39" t="e">
        <f>IF($E1365="",IF(INDEX(Mal!M$9:M$431,COUNTIF($E$108:$F1364,"")-COUNT($H$108:$H1364)+1,0)=O1364,"",INDEX(Mal!M$9:M$431,COUNTIF($E$108:$F1364,"")-COUNT($H$108:$H1364)+1,0)),"")</f>
        <v>#N/A</v>
      </c>
      <c r="P1365" s="39" t="e">
        <f>IF($E1365="",IF(INDEX(Mal!N$9:N$431,COUNTIF($E$108:$F1364,"")-COUNT($H$108:$H1364)+1,0)=P1364,"",INDEX(Mal!N$9:N$431,COUNTIF($E$108:$F1364,"")-COUNT($H$108:$H1364)+1,0)),"")</f>
        <v>#N/A</v>
      </c>
      <c r="Q1365" s="39" t="e">
        <f>IF($E1365="",IF(INDEX(Mal!O$9:O$431,COUNTIF($E$108:$F1364,"")-COUNT($H$108:$H1364)+1,0)=Q1364,"",INDEX(Mal!O$9:O$431,COUNTIF($E$108:$F1364,"")-COUNT($H$108:$H1364)+1,0)),"")</f>
        <v>#N/A</v>
      </c>
      <c r="R1365" s="39" t="e">
        <f>IF($E1365="",IF(INDEX(Mal!P$9:P$431,COUNTIF($E$108:$F1364,"")-COUNT($H$108:$H1364)+1,0)=R1364,"",INDEX(Mal!P$9:P$431,COUNTIF($E$108:$F1364,"")-COUNT($H$108:$H1364)+1,0)),"")</f>
        <v>#N/A</v>
      </c>
      <c r="S1365" s="39" t="e">
        <f>IF($E1365="",IF(INDEX(Mal!Q$9:Q$431,COUNTIF($E$108:$F1364,"")-COUNT($H$108:$H1364)+1,0)=S1364,"",INDEX(Mal!Q$9:Q$431,COUNTIF($E$108:$F1364,"")-COUNT($H$108:$H1364)+1,0)),"")</f>
        <v>#N/A</v>
      </c>
      <c r="T1365" s="39" t="e">
        <f>IF($E1365="",IF(INDEX(Mal!R$9:R$431,COUNTIF($E$108:$F1364,"")-COUNT($H$108:$H1364)+1,0)=T1364,"",INDEX(Mal!R$9:R$431,COUNTIF($E$108:$F1364,"")-COUNT($H$108:$H1364)+1,0)),"")</f>
        <v>#N/A</v>
      </c>
      <c r="U1365" s="39" t="e">
        <f>IF($E1365="",IF(INDEX(Mal!S$9:S$431,COUNTIF($E$108:$F1364,"")-COUNT($H$108:$H1364)+1,0)=U1364,"",INDEX(Mal!S$9:S$431,COUNTIF($E$108:$F1364,"")-COUNT($H$108:$H1364)+1,0)),"")</f>
        <v>#N/A</v>
      </c>
      <c r="V1365" s="39" t="e">
        <f t="shared" si="76"/>
        <v>#N/A</v>
      </c>
      <c r="W1365" s="39" t="e">
        <f>IF(IF(AND(E1365="",F1365=""),INDEX(Mal!I$9:I$431,(COUNT($H$108:$H1365)-COUNTIF($V$108:$V1365,"")),0),"")="","",IF(AND(E1365="",F1365=""),INDEX(Mal!I$9:I$431,(COUNT($H$108:$H1365)-COUNTIF($V$108:$V1365,"")),0),""))</f>
        <v>#N/A</v>
      </c>
      <c r="X1365" s="39" t="e">
        <f>IF($E1365="",IF(INDEX(Mal!J$9:J$431,COUNTIF($E$108:$F1364,"")-COUNT($H$108:$H1364)+1,0)=X1364,"",INDEX(Mal!J$9:J$431,COUNTIF($E$108:$F1364,"")-COUNT($H$108:$H1364)+1,0)),"")</f>
        <v>#N/A</v>
      </c>
      <c r="Y1365" s="39" t="e">
        <f>IF(AND(Y1364="",$H1365=$H1364),"",IF(VLOOKUP($H1365,Mal!$A$9:$T$431,20,0)='Sales Orders'!Y1364,"",VLOOKUP($H1365,Mal!$A$9:$T$431,20,0)))</f>
        <v>#N/A</v>
      </c>
      <c r="Z1365" s="39" t="e">
        <f t="shared" si="77"/>
        <v>#N/A</v>
      </c>
    </row>
    <row r="1366" spans="1:26">
      <c r="A1366" t="str">
        <f>IFERROR(IF(VLOOKUP(H1366,Mal!$A$9:$A$431,1,0),"","END"),"END")</f>
        <v>END</v>
      </c>
      <c r="B1366" s="39" t="e">
        <f>IF($E1366="",IF(INDEX(Mal!$D$9:$D$431,COUNTIF($E$108:$F1365,"")-COUNT($H$108:$H1365)+1,0)=B1365,"",INDEX(Mal!$D$9:$D$431,COUNTIF($E$108:$F1365,"")-COUNT($H$108:$H1365)+1,0)),"")</f>
        <v>#N/A</v>
      </c>
      <c r="C1366" s="39" t="e">
        <f t="shared" si="78"/>
        <v>#N/A</v>
      </c>
      <c r="D1366" s="39" t="e">
        <f>IF($E1366="",IF(INDEX(Mal!$F$9:$F$431,COUNTIF($E$108:$F1365,"")-COUNT($H$108:$H1365)+1,0)=D1365,"",INDEX(Mal!$F$9:$F$431,COUNTIF($E$108:$F1365,"")-COUNT($H$108:$H1365)+1,0)),"")</f>
        <v>#N/A</v>
      </c>
      <c r="E1366" s="39" t="e">
        <f>IF(AND(E1365="",$H1366=$H1365),"",IF(VLOOKUP(H1366,Mal!$A$9:$B$431,2,0)='Sales Orders'!E1365,"",VLOOKUP($H1366,Mal!$A$9:$B$431,2,0)))</f>
        <v>#N/A</v>
      </c>
      <c r="F1366" s="39" t="e">
        <f>IF($E1366="",IF(INDEX(Mal!$C$9:$C$431,COUNTIF($E$108:$F1365,"")-COUNT($H$108:$H1365)+1,0)=F1365,"",INDEX(Mal!$C$9:$C$431,COUNTIF($E$108:$F1365,"")-COUNT($H$108:$H1365)+1,0)),"")</f>
        <v>#N/A</v>
      </c>
      <c r="G1366" s="39" t="e">
        <f t="shared" si="79"/>
        <v>#N/A</v>
      </c>
      <c r="H1366" s="39">
        <f>IF(COUNTIF(Mal!$A$9:$A$431,'Sales Orders'!H1365)+COUNTIFS(Mal!$A$9:$A$431,H1365,Mal!$B$9:$B$431,"&lt;&gt;")+COUNTIFS(Mal!$A$9:$A$431,H1365,Mal!$C$9:$C$431,"&lt;&gt;")=COUNTIF('Sales Orders'!$H$108:H1365,'Sales Orders'!H1365),'Sales Orders'!H1365+1,'Sales Orders'!H1365)</f>
        <v>2</v>
      </c>
      <c r="I1366" s="39" t="e">
        <f>IF(E1366="","",IF(Mal!$C$5="","",Mal!$C$5))</f>
        <v>#N/A</v>
      </c>
      <c r="J1366" s="39" t="e">
        <f>IF(AND(J1365="",$H1366=$H1365),"",IF(VLOOKUP($H1366,Mal!$A$9:$H$431,7,0)='Sales Orders'!J1365,"",VLOOKUP($H1366,Mal!$A$9:$H$431,7,0)))</f>
        <v>#N/A</v>
      </c>
      <c r="K1366" s="39" t="e">
        <f>IF(AND(K1365="",$H1366=$H1365),"",IF(VLOOKUP($H1366,Mal!$A$9:$H$431,8,0)='Sales Orders'!K1365,"",VLOOKUP($H1366,Mal!$A$9:$H$431,8,0)))</f>
        <v>#N/A</v>
      </c>
      <c r="L1366" s="39" t="e">
        <f>IF(E1366="","",IF(Mal!$C$6="","",Mal!$C$6))</f>
        <v>#N/A</v>
      </c>
      <c r="M1366" s="39" t="e">
        <f>IF($E1366="",IF(INDEX(Mal!K$9:K$431,COUNTIF($E$108:$F1365,"")-COUNT($H$108:$H1365)+1,0)=M1365,"",INDEX(Mal!K$9:K$431,COUNTIF($E$108:$F1365,"")-COUNT($H$108:$H1365)+1,0)),"")</f>
        <v>#N/A</v>
      </c>
      <c r="N1366" s="39" t="e">
        <f>IF($E1366="",IF(INDEX(Mal!L$9:L$431,COUNTIF($E$108:$F1365,"")-COUNT($H$108:$H1365)+1,0)=N1365,"",INDEX(Mal!L$9:L$431,COUNTIF($E$108:$F1365,"")-COUNT($H$108:$H1365)+1,0)),"")</f>
        <v>#N/A</v>
      </c>
      <c r="O1366" s="39" t="e">
        <f>IF($E1366="",IF(INDEX(Mal!M$9:M$431,COUNTIF($E$108:$F1365,"")-COUNT($H$108:$H1365)+1,0)=O1365,"",INDEX(Mal!M$9:M$431,COUNTIF($E$108:$F1365,"")-COUNT($H$108:$H1365)+1,0)),"")</f>
        <v>#N/A</v>
      </c>
      <c r="P1366" s="39" t="e">
        <f>IF($E1366="",IF(INDEX(Mal!N$9:N$431,COUNTIF($E$108:$F1365,"")-COUNT($H$108:$H1365)+1,0)=P1365,"",INDEX(Mal!N$9:N$431,COUNTIF($E$108:$F1365,"")-COUNT($H$108:$H1365)+1,0)),"")</f>
        <v>#N/A</v>
      </c>
      <c r="Q1366" s="39" t="e">
        <f>IF($E1366="",IF(INDEX(Mal!O$9:O$431,COUNTIF($E$108:$F1365,"")-COUNT($H$108:$H1365)+1,0)=Q1365,"",INDEX(Mal!O$9:O$431,COUNTIF($E$108:$F1365,"")-COUNT($H$108:$H1365)+1,0)),"")</f>
        <v>#N/A</v>
      </c>
      <c r="R1366" s="39" t="e">
        <f>IF($E1366="",IF(INDEX(Mal!P$9:P$431,COUNTIF($E$108:$F1365,"")-COUNT($H$108:$H1365)+1,0)=R1365,"",INDEX(Mal!P$9:P$431,COUNTIF($E$108:$F1365,"")-COUNT($H$108:$H1365)+1,0)),"")</f>
        <v>#N/A</v>
      </c>
      <c r="S1366" s="39" t="e">
        <f>IF($E1366="",IF(INDEX(Mal!Q$9:Q$431,COUNTIF($E$108:$F1365,"")-COUNT($H$108:$H1365)+1,0)=S1365,"",INDEX(Mal!Q$9:Q$431,COUNTIF($E$108:$F1365,"")-COUNT($H$108:$H1365)+1,0)),"")</f>
        <v>#N/A</v>
      </c>
      <c r="T1366" s="39" t="e">
        <f>IF($E1366="",IF(INDEX(Mal!R$9:R$431,COUNTIF($E$108:$F1365,"")-COUNT($H$108:$H1365)+1,0)=T1365,"",INDEX(Mal!R$9:R$431,COUNTIF($E$108:$F1365,"")-COUNT($H$108:$H1365)+1,0)),"")</f>
        <v>#N/A</v>
      </c>
      <c r="U1366" s="39" t="e">
        <f>IF($E1366="",IF(INDEX(Mal!S$9:S$431,COUNTIF($E$108:$F1365,"")-COUNT($H$108:$H1365)+1,0)=U1365,"",INDEX(Mal!S$9:S$431,COUNTIF($E$108:$F1365,"")-COUNT($H$108:$H1365)+1,0)),"")</f>
        <v>#N/A</v>
      </c>
      <c r="V1366" s="39" t="e">
        <f t="shared" si="76"/>
        <v>#N/A</v>
      </c>
      <c r="W1366" s="39" t="e">
        <f>IF(IF(AND(E1366="",F1366=""),INDEX(Mal!I$9:I$431,(COUNT($H$108:$H1366)-COUNTIF($V$108:$V1366,"")),0),"")="","",IF(AND(E1366="",F1366=""),INDEX(Mal!I$9:I$431,(COUNT($H$108:$H1366)-COUNTIF($V$108:$V1366,"")),0),""))</f>
        <v>#N/A</v>
      </c>
      <c r="X1366" s="39" t="e">
        <f>IF($E1366="",IF(INDEX(Mal!J$9:J$431,COUNTIF($E$108:$F1365,"")-COUNT($H$108:$H1365)+1,0)=X1365,"",INDEX(Mal!J$9:J$431,COUNTIF($E$108:$F1365,"")-COUNT($H$108:$H1365)+1,0)),"")</f>
        <v>#N/A</v>
      </c>
      <c r="Y1366" s="39" t="e">
        <f>IF(AND(Y1365="",$H1366=$H1365),"",IF(VLOOKUP($H1366,Mal!$A$9:$T$431,20,0)='Sales Orders'!Y1365,"",VLOOKUP($H1366,Mal!$A$9:$T$431,20,0)))</f>
        <v>#N/A</v>
      </c>
      <c r="Z1366" s="39" t="e">
        <f t="shared" si="77"/>
        <v>#N/A</v>
      </c>
    </row>
    <row r="1367" spans="1:26">
      <c r="A1367" t="str">
        <f>IFERROR(IF(VLOOKUP(H1367,Mal!$A$9:$A$431,1,0),"","END"),"END")</f>
        <v>END</v>
      </c>
      <c r="B1367" s="39" t="e">
        <f>IF($E1367="",IF(INDEX(Mal!$D$9:$D$431,COUNTIF($E$108:$F1366,"")-COUNT($H$108:$H1366)+1,0)=B1366,"",INDEX(Mal!$D$9:$D$431,COUNTIF($E$108:$F1366,"")-COUNT($H$108:$H1366)+1,0)),"")</f>
        <v>#N/A</v>
      </c>
      <c r="C1367" s="39" t="e">
        <f t="shared" si="78"/>
        <v>#N/A</v>
      </c>
      <c r="D1367" s="39" t="e">
        <f>IF($E1367="",IF(INDEX(Mal!$F$9:$F$431,COUNTIF($E$108:$F1366,"")-COUNT($H$108:$H1366)+1,0)=D1366,"",INDEX(Mal!$F$9:$F$431,COUNTIF($E$108:$F1366,"")-COUNT($H$108:$H1366)+1,0)),"")</f>
        <v>#N/A</v>
      </c>
      <c r="E1367" s="39" t="e">
        <f>IF(AND(E1366="",$H1367=$H1366),"",IF(VLOOKUP(H1367,Mal!$A$9:$B$431,2,0)='Sales Orders'!E1366,"",VLOOKUP($H1367,Mal!$A$9:$B$431,2,0)))</f>
        <v>#N/A</v>
      </c>
      <c r="F1367" s="39" t="e">
        <f>IF($E1367="",IF(INDEX(Mal!$C$9:$C$431,COUNTIF($E$108:$F1366,"")-COUNT($H$108:$H1366)+1,0)=F1366,"",INDEX(Mal!$C$9:$C$431,COUNTIF($E$108:$F1366,"")-COUNT($H$108:$H1366)+1,0)),"")</f>
        <v>#N/A</v>
      </c>
      <c r="G1367" s="39" t="e">
        <f t="shared" si="79"/>
        <v>#N/A</v>
      </c>
      <c r="H1367" s="39">
        <f>IF(COUNTIF(Mal!$A$9:$A$431,'Sales Orders'!H1366)+COUNTIFS(Mal!$A$9:$A$431,H1366,Mal!$B$9:$B$431,"&lt;&gt;")+COUNTIFS(Mal!$A$9:$A$431,H1366,Mal!$C$9:$C$431,"&lt;&gt;")=COUNTIF('Sales Orders'!$H$108:H1366,'Sales Orders'!H1366),'Sales Orders'!H1366+1,'Sales Orders'!H1366)</f>
        <v>2</v>
      </c>
      <c r="I1367" s="39" t="e">
        <f>IF(E1367="","",IF(Mal!$C$5="","",Mal!$C$5))</f>
        <v>#N/A</v>
      </c>
      <c r="J1367" s="39" t="e">
        <f>IF(AND(J1366="",$H1367=$H1366),"",IF(VLOOKUP($H1367,Mal!$A$9:$H$431,7,0)='Sales Orders'!J1366,"",VLOOKUP($H1367,Mal!$A$9:$H$431,7,0)))</f>
        <v>#N/A</v>
      </c>
      <c r="K1367" s="39" t="e">
        <f>IF(AND(K1366="",$H1367=$H1366),"",IF(VLOOKUP($H1367,Mal!$A$9:$H$431,8,0)='Sales Orders'!K1366,"",VLOOKUP($H1367,Mal!$A$9:$H$431,8,0)))</f>
        <v>#N/A</v>
      </c>
      <c r="L1367" s="39" t="e">
        <f>IF(E1367="","",IF(Mal!$C$6="","",Mal!$C$6))</f>
        <v>#N/A</v>
      </c>
      <c r="M1367" s="39" t="e">
        <f>IF($E1367="",IF(INDEX(Mal!K$9:K$431,COUNTIF($E$108:$F1366,"")-COUNT($H$108:$H1366)+1,0)=M1366,"",INDEX(Mal!K$9:K$431,COUNTIF($E$108:$F1366,"")-COUNT($H$108:$H1366)+1,0)),"")</f>
        <v>#N/A</v>
      </c>
      <c r="N1367" s="39" t="e">
        <f>IF($E1367="",IF(INDEX(Mal!L$9:L$431,COUNTIF($E$108:$F1366,"")-COUNT($H$108:$H1366)+1,0)=N1366,"",INDEX(Mal!L$9:L$431,COUNTIF($E$108:$F1366,"")-COUNT($H$108:$H1366)+1,0)),"")</f>
        <v>#N/A</v>
      </c>
      <c r="O1367" s="39" t="e">
        <f>IF($E1367="",IF(INDEX(Mal!M$9:M$431,COUNTIF($E$108:$F1366,"")-COUNT($H$108:$H1366)+1,0)=O1366,"",INDEX(Mal!M$9:M$431,COUNTIF($E$108:$F1366,"")-COUNT($H$108:$H1366)+1,0)),"")</f>
        <v>#N/A</v>
      </c>
      <c r="P1367" s="39" t="e">
        <f>IF($E1367="",IF(INDEX(Mal!N$9:N$431,COUNTIF($E$108:$F1366,"")-COUNT($H$108:$H1366)+1,0)=P1366,"",INDEX(Mal!N$9:N$431,COUNTIF($E$108:$F1366,"")-COUNT($H$108:$H1366)+1,0)),"")</f>
        <v>#N/A</v>
      </c>
      <c r="Q1367" s="39" t="e">
        <f>IF($E1367="",IF(INDEX(Mal!O$9:O$431,COUNTIF($E$108:$F1366,"")-COUNT($H$108:$H1366)+1,0)=Q1366,"",INDEX(Mal!O$9:O$431,COUNTIF($E$108:$F1366,"")-COUNT($H$108:$H1366)+1,0)),"")</f>
        <v>#N/A</v>
      </c>
      <c r="R1367" s="39" t="e">
        <f>IF($E1367="",IF(INDEX(Mal!P$9:P$431,COUNTIF($E$108:$F1366,"")-COUNT($H$108:$H1366)+1,0)=R1366,"",INDEX(Mal!P$9:P$431,COUNTIF($E$108:$F1366,"")-COUNT($H$108:$H1366)+1,0)),"")</f>
        <v>#N/A</v>
      </c>
      <c r="S1367" s="39" t="e">
        <f>IF($E1367="",IF(INDEX(Mal!Q$9:Q$431,COUNTIF($E$108:$F1366,"")-COUNT($H$108:$H1366)+1,0)=S1366,"",INDEX(Mal!Q$9:Q$431,COUNTIF($E$108:$F1366,"")-COUNT($H$108:$H1366)+1,0)),"")</f>
        <v>#N/A</v>
      </c>
      <c r="T1367" s="39" t="e">
        <f>IF($E1367="",IF(INDEX(Mal!R$9:R$431,COUNTIF($E$108:$F1366,"")-COUNT($H$108:$H1366)+1,0)=T1366,"",INDEX(Mal!R$9:R$431,COUNTIF($E$108:$F1366,"")-COUNT($H$108:$H1366)+1,0)),"")</f>
        <v>#N/A</v>
      </c>
      <c r="U1367" s="39" t="e">
        <f>IF($E1367="",IF(INDEX(Mal!S$9:S$431,COUNTIF($E$108:$F1366,"")-COUNT($H$108:$H1366)+1,0)=U1366,"",INDEX(Mal!S$9:S$431,COUNTIF($E$108:$F1366,"")-COUNT($H$108:$H1366)+1,0)),"")</f>
        <v>#N/A</v>
      </c>
      <c r="V1367" s="39" t="e">
        <f t="shared" si="76"/>
        <v>#N/A</v>
      </c>
      <c r="W1367" s="39" t="e">
        <f>IF(IF(AND(E1367="",F1367=""),INDEX(Mal!I$9:I$431,(COUNT($H$108:$H1367)-COUNTIF($V$108:$V1367,"")),0),"")="","",IF(AND(E1367="",F1367=""),INDEX(Mal!I$9:I$431,(COUNT($H$108:$H1367)-COUNTIF($V$108:$V1367,"")),0),""))</f>
        <v>#N/A</v>
      </c>
      <c r="X1367" s="39" t="e">
        <f>IF($E1367="",IF(INDEX(Mal!J$9:J$431,COUNTIF($E$108:$F1366,"")-COUNT($H$108:$H1366)+1,0)=X1366,"",INDEX(Mal!J$9:J$431,COUNTIF($E$108:$F1366,"")-COUNT($H$108:$H1366)+1,0)),"")</f>
        <v>#N/A</v>
      </c>
      <c r="Y1367" s="39" t="e">
        <f>IF(AND(Y1366="",$H1367=$H1366),"",IF(VLOOKUP($H1367,Mal!$A$9:$T$431,20,0)='Sales Orders'!Y1366,"",VLOOKUP($H1367,Mal!$A$9:$T$431,20,0)))</f>
        <v>#N/A</v>
      </c>
      <c r="Z1367" s="39" t="e">
        <f t="shared" si="77"/>
        <v>#N/A</v>
      </c>
    </row>
    <row r="1368" spans="1:26">
      <c r="A1368" t="str">
        <f>IFERROR(IF(VLOOKUP(H1368,Mal!$A$9:$A$431,1,0),"","END"),"END")</f>
        <v>END</v>
      </c>
      <c r="B1368" s="39" t="e">
        <f>IF($E1368="",IF(INDEX(Mal!$D$9:$D$431,COUNTIF($E$108:$F1367,"")-COUNT($H$108:$H1367)+1,0)=B1367,"",INDEX(Mal!$D$9:$D$431,COUNTIF($E$108:$F1367,"")-COUNT($H$108:$H1367)+1,0)),"")</f>
        <v>#N/A</v>
      </c>
      <c r="C1368" s="39" t="e">
        <f t="shared" si="78"/>
        <v>#N/A</v>
      </c>
      <c r="D1368" s="39" t="e">
        <f>IF($E1368="",IF(INDEX(Mal!$F$9:$F$431,COUNTIF($E$108:$F1367,"")-COUNT($H$108:$H1367)+1,0)=D1367,"",INDEX(Mal!$F$9:$F$431,COUNTIF($E$108:$F1367,"")-COUNT($H$108:$H1367)+1,0)),"")</f>
        <v>#N/A</v>
      </c>
      <c r="E1368" s="39" t="e">
        <f>IF(AND(E1367="",$H1368=$H1367),"",IF(VLOOKUP(H1368,Mal!$A$9:$B$431,2,0)='Sales Orders'!E1367,"",VLOOKUP($H1368,Mal!$A$9:$B$431,2,0)))</f>
        <v>#N/A</v>
      </c>
      <c r="F1368" s="39" t="e">
        <f>IF($E1368="",IF(INDEX(Mal!$C$9:$C$431,COUNTIF($E$108:$F1367,"")-COUNT($H$108:$H1367)+1,0)=F1367,"",INDEX(Mal!$C$9:$C$431,COUNTIF($E$108:$F1367,"")-COUNT($H$108:$H1367)+1,0)),"")</f>
        <v>#N/A</v>
      </c>
      <c r="G1368" s="39" t="e">
        <f t="shared" si="79"/>
        <v>#N/A</v>
      </c>
      <c r="H1368" s="39">
        <f>IF(COUNTIF(Mal!$A$9:$A$431,'Sales Orders'!H1367)+COUNTIFS(Mal!$A$9:$A$431,H1367,Mal!$B$9:$B$431,"&lt;&gt;")+COUNTIFS(Mal!$A$9:$A$431,H1367,Mal!$C$9:$C$431,"&lt;&gt;")=COUNTIF('Sales Orders'!$H$108:H1367,'Sales Orders'!H1367),'Sales Orders'!H1367+1,'Sales Orders'!H1367)</f>
        <v>2</v>
      </c>
      <c r="I1368" s="39" t="e">
        <f>IF(E1368="","",IF(Mal!$C$5="","",Mal!$C$5))</f>
        <v>#N/A</v>
      </c>
      <c r="J1368" s="39" t="e">
        <f>IF(AND(J1367="",$H1368=$H1367),"",IF(VLOOKUP($H1368,Mal!$A$9:$H$431,7,0)='Sales Orders'!J1367,"",VLOOKUP($H1368,Mal!$A$9:$H$431,7,0)))</f>
        <v>#N/A</v>
      </c>
      <c r="K1368" s="39" t="e">
        <f>IF(AND(K1367="",$H1368=$H1367),"",IF(VLOOKUP($H1368,Mal!$A$9:$H$431,8,0)='Sales Orders'!K1367,"",VLOOKUP($H1368,Mal!$A$9:$H$431,8,0)))</f>
        <v>#N/A</v>
      </c>
      <c r="L1368" s="39" t="e">
        <f>IF(E1368="","",IF(Mal!$C$6="","",Mal!$C$6))</f>
        <v>#N/A</v>
      </c>
      <c r="M1368" s="39" t="e">
        <f>IF($E1368="",IF(INDEX(Mal!K$9:K$431,COUNTIF($E$108:$F1367,"")-COUNT($H$108:$H1367)+1,0)=M1367,"",INDEX(Mal!K$9:K$431,COUNTIF($E$108:$F1367,"")-COUNT($H$108:$H1367)+1,0)),"")</f>
        <v>#N/A</v>
      </c>
      <c r="N1368" s="39" t="e">
        <f>IF($E1368="",IF(INDEX(Mal!L$9:L$431,COUNTIF($E$108:$F1367,"")-COUNT($H$108:$H1367)+1,0)=N1367,"",INDEX(Mal!L$9:L$431,COUNTIF($E$108:$F1367,"")-COUNT($H$108:$H1367)+1,0)),"")</f>
        <v>#N/A</v>
      </c>
      <c r="O1368" s="39" t="e">
        <f>IF($E1368="",IF(INDEX(Mal!M$9:M$431,COUNTIF($E$108:$F1367,"")-COUNT($H$108:$H1367)+1,0)=O1367,"",INDEX(Mal!M$9:M$431,COUNTIF($E$108:$F1367,"")-COUNT($H$108:$H1367)+1,0)),"")</f>
        <v>#N/A</v>
      </c>
      <c r="P1368" s="39" t="e">
        <f>IF($E1368="",IF(INDEX(Mal!N$9:N$431,COUNTIF($E$108:$F1367,"")-COUNT($H$108:$H1367)+1,0)=P1367,"",INDEX(Mal!N$9:N$431,COUNTIF($E$108:$F1367,"")-COUNT($H$108:$H1367)+1,0)),"")</f>
        <v>#N/A</v>
      </c>
      <c r="Q1368" s="39" t="e">
        <f>IF($E1368="",IF(INDEX(Mal!O$9:O$431,COUNTIF($E$108:$F1367,"")-COUNT($H$108:$H1367)+1,0)=Q1367,"",INDEX(Mal!O$9:O$431,COUNTIF($E$108:$F1367,"")-COUNT($H$108:$H1367)+1,0)),"")</f>
        <v>#N/A</v>
      </c>
      <c r="R1368" s="39" t="e">
        <f>IF($E1368="",IF(INDEX(Mal!P$9:P$431,COUNTIF($E$108:$F1367,"")-COUNT($H$108:$H1367)+1,0)=R1367,"",INDEX(Mal!P$9:P$431,COUNTIF($E$108:$F1367,"")-COUNT($H$108:$H1367)+1,0)),"")</f>
        <v>#N/A</v>
      </c>
      <c r="S1368" s="39" t="e">
        <f>IF($E1368="",IF(INDEX(Mal!Q$9:Q$431,COUNTIF($E$108:$F1367,"")-COUNT($H$108:$H1367)+1,0)=S1367,"",INDEX(Mal!Q$9:Q$431,COUNTIF($E$108:$F1367,"")-COUNT($H$108:$H1367)+1,0)),"")</f>
        <v>#N/A</v>
      </c>
      <c r="T1368" s="39" t="e">
        <f>IF($E1368="",IF(INDEX(Mal!R$9:R$431,COUNTIF($E$108:$F1367,"")-COUNT($H$108:$H1367)+1,0)=T1367,"",INDEX(Mal!R$9:R$431,COUNTIF($E$108:$F1367,"")-COUNT($H$108:$H1367)+1,0)),"")</f>
        <v>#N/A</v>
      </c>
      <c r="U1368" s="39" t="e">
        <f>IF($E1368="",IF(INDEX(Mal!S$9:S$431,COUNTIF($E$108:$F1367,"")-COUNT($H$108:$H1367)+1,0)=U1367,"",INDEX(Mal!S$9:S$431,COUNTIF($E$108:$F1367,"")-COUNT($H$108:$H1367)+1,0)),"")</f>
        <v>#N/A</v>
      </c>
      <c r="V1368" s="39" t="e">
        <f t="shared" si="76"/>
        <v>#N/A</v>
      </c>
      <c r="W1368" s="39" t="e">
        <f>IF(IF(AND(E1368="",F1368=""),INDEX(Mal!I$9:I$431,(COUNT($H$108:$H1368)-COUNTIF($V$108:$V1368,"")),0),"")="","",IF(AND(E1368="",F1368=""),INDEX(Mal!I$9:I$431,(COUNT($H$108:$H1368)-COUNTIF($V$108:$V1368,"")),0),""))</f>
        <v>#N/A</v>
      </c>
      <c r="X1368" s="39" t="e">
        <f>IF($E1368="",IF(INDEX(Mal!J$9:J$431,COUNTIF($E$108:$F1367,"")-COUNT($H$108:$H1367)+1,0)=X1367,"",INDEX(Mal!J$9:J$431,COUNTIF($E$108:$F1367,"")-COUNT($H$108:$H1367)+1,0)),"")</f>
        <v>#N/A</v>
      </c>
      <c r="Y1368" s="39" t="e">
        <f>IF(AND(Y1367="",$H1368=$H1367),"",IF(VLOOKUP($H1368,Mal!$A$9:$T$431,20,0)='Sales Orders'!Y1367,"",VLOOKUP($H1368,Mal!$A$9:$T$431,20,0)))</f>
        <v>#N/A</v>
      </c>
      <c r="Z1368" s="39" t="e">
        <f t="shared" si="77"/>
        <v>#N/A</v>
      </c>
    </row>
    <row r="1369" spans="1:26">
      <c r="A1369" t="str">
        <f>IFERROR(IF(VLOOKUP(H1369,Mal!$A$9:$A$431,1,0),"","END"),"END")</f>
        <v>END</v>
      </c>
      <c r="B1369" s="39" t="e">
        <f>IF($E1369="",IF(INDEX(Mal!$D$9:$D$431,COUNTIF($E$108:$F1368,"")-COUNT($H$108:$H1368)+1,0)=B1368,"",INDEX(Mal!$D$9:$D$431,COUNTIF($E$108:$F1368,"")-COUNT($H$108:$H1368)+1,0)),"")</f>
        <v>#N/A</v>
      </c>
      <c r="C1369" s="39" t="e">
        <f t="shared" si="78"/>
        <v>#N/A</v>
      </c>
      <c r="D1369" s="39" t="e">
        <f>IF($E1369="",IF(INDEX(Mal!$F$9:$F$431,COUNTIF($E$108:$F1368,"")-COUNT($H$108:$H1368)+1,0)=D1368,"",INDEX(Mal!$F$9:$F$431,COUNTIF($E$108:$F1368,"")-COUNT($H$108:$H1368)+1,0)),"")</f>
        <v>#N/A</v>
      </c>
      <c r="E1369" s="39" t="e">
        <f>IF(AND(E1368="",$H1369=$H1368),"",IF(VLOOKUP(H1369,Mal!$A$9:$B$431,2,0)='Sales Orders'!E1368,"",VLOOKUP($H1369,Mal!$A$9:$B$431,2,0)))</f>
        <v>#N/A</v>
      </c>
      <c r="F1369" s="39" t="e">
        <f>IF($E1369="",IF(INDEX(Mal!$C$9:$C$431,COUNTIF($E$108:$F1368,"")-COUNT($H$108:$H1368)+1,0)=F1368,"",INDEX(Mal!$C$9:$C$431,COUNTIF($E$108:$F1368,"")-COUNT($H$108:$H1368)+1,0)),"")</f>
        <v>#N/A</v>
      </c>
      <c r="G1369" s="39" t="e">
        <f t="shared" si="79"/>
        <v>#N/A</v>
      </c>
      <c r="H1369" s="39">
        <f>IF(COUNTIF(Mal!$A$9:$A$431,'Sales Orders'!H1368)+COUNTIFS(Mal!$A$9:$A$431,H1368,Mal!$B$9:$B$431,"&lt;&gt;")+COUNTIFS(Mal!$A$9:$A$431,H1368,Mal!$C$9:$C$431,"&lt;&gt;")=COUNTIF('Sales Orders'!$H$108:H1368,'Sales Orders'!H1368),'Sales Orders'!H1368+1,'Sales Orders'!H1368)</f>
        <v>2</v>
      </c>
      <c r="I1369" s="39" t="e">
        <f>IF(E1369="","",IF(Mal!$C$5="","",Mal!$C$5))</f>
        <v>#N/A</v>
      </c>
      <c r="J1369" s="39" t="e">
        <f>IF(AND(J1368="",$H1369=$H1368),"",IF(VLOOKUP($H1369,Mal!$A$9:$H$431,7,0)='Sales Orders'!J1368,"",VLOOKUP($H1369,Mal!$A$9:$H$431,7,0)))</f>
        <v>#N/A</v>
      </c>
      <c r="K1369" s="39" t="e">
        <f>IF(AND(K1368="",$H1369=$H1368),"",IF(VLOOKUP($H1369,Mal!$A$9:$H$431,8,0)='Sales Orders'!K1368,"",VLOOKUP($H1369,Mal!$A$9:$H$431,8,0)))</f>
        <v>#N/A</v>
      </c>
      <c r="L1369" s="39" t="e">
        <f>IF(E1369="","",IF(Mal!$C$6="","",Mal!$C$6))</f>
        <v>#N/A</v>
      </c>
      <c r="M1369" s="39" t="e">
        <f>IF($E1369="",IF(INDEX(Mal!K$9:K$431,COUNTIF($E$108:$F1368,"")-COUNT($H$108:$H1368)+1,0)=M1368,"",INDEX(Mal!K$9:K$431,COUNTIF($E$108:$F1368,"")-COUNT($H$108:$H1368)+1,0)),"")</f>
        <v>#N/A</v>
      </c>
      <c r="N1369" s="39" t="e">
        <f>IF($E1369="",IF(INDEX(Mal!L$9:L$431,COUNTIF($E$108:$F1368,"")-COUNT($H$108:$H1368)+1,0)=N1368,"",INDEX(Mal!L$9:L$431,COUNTIF($E$108:$F1368,"")-COUNT($H$108:$H1368)+1,0)),"")</f>
        <v>#N/A</v>
      </c>
      <c r="O1369" s="39" t="e">
        <f>IF($E1369="",IF(INDEX(Mal!M$9:M$431,COUNTIF($E$108:$F1368,"")-COUNT($H$108:$H1368)+1,0)=O1368,"",INDEX(Mal!M$9:M$431,COUNTIF($E$108:$F1368,"")-COUNT($H$108:$H1368)+1,0)),"")</f>
        <v>#N/A</v>
      </c>
      <c r="P1369" s="39" t="e">
        <f>IF($E1369="",IF(INDEX(Mal!N$9:N$431,COUNTIF($E$108:$F1368,"")-COUNT($H$108:$H1368)+1,0)=P1368,"",INDEX(Mal!N$9:N$431,COUNTIF($E$108:$F1368,"")-COUNT($H$108:$H1368)+1,0)),"")</f>
        <v>#N/A</v>
      </c>
      <c r="Q1369" s="39" t="e">
        <f>IF($E1369="",IF(INDEX(Mal!O$9:O$431,COUNTIF($E$108:$F1368,"")-COUNT($H$108:$H1368)+1,0)=Q1368,"",INDEX(Mal!O$9:O$431,COUNTIF($E$108:$F1368,"")-COUNT($H$108:$H1368)+1,0)),"")</f>
        <v>#N/A</v>
      </c>
      <c r="R1369" s="39" t="e">
        <f>IF($E1369="",IF(INDEX(Mal!P$9:P$431,COUNTIF($E$108:$F1368,"")-COUNT($H$108:$H1368)+1,0)=R1368,"",INDEX(Mal!P$9:P$431,COUNTIF($E$108:$F1368,"")-COUNT($H$108:$H1368)+1,0)),"")</f>
        <v>#N/A</v>
      </c>
      <c r="S1369" s="39" t="e">
        <f>IF($E1369="",IF(INDEX(Mal!Q$9:Q$431,COUNTIF($E$108:$F1368,"")-COUNT($H$108:$H1368)+1,0)=S1368,"",INDEX(Mal!Q$9:Q$431,COUNTIF($E$108:$F1368,"")-COUNT($H$108:$H1368)+1,0)),"")</f>
        <v>#N/A</v>
      </c>
      <c r="T1369" s="39" t="e">
        <f>IF($E1369="",IF(INDEX(Mal!R$9:R$431,COUNTIF($E$108:$F1368,"")-COUNT($H$108:$H1368)+1,0)=T1368,"",INDEX(Mal!R$9:R$431,COUNTIF($E$108:$F1368,"")-COUNT($H$108:$H1368)+1,0)),"")</f>
        <v>#N/A</v>
      </c>
      <c r="U1369" s="39" t="e">
        <f>IF($E1369="",IF(INDEX(Mal!S$9:S$431,COUNTIF($E$108:$F1368,"")-COUNT($H$108:$H1368)+1,0)=U1368,"",INDEX(Mal!S$9:S$431,COUNTIF($E$108:$F1368,"")-COUNT($H$108:$H1368)+1,0)),"")</f>
        <v>#N/A</v>
      </c>
      <c r="V1369" s="39" t="e">
        <f t="shared" si="76"/>
        <v>#N/A</v>
      </c>
      <c r="W1369" s="39" t="e">
        <f>IF(IF(AND(E1369="",F1369=""),INDEX(Mal!I$9:I$431,(COUNT($H$108:$H1369)-COUNTIF($V$108:$V1369,"")),0),"")="","",IF(AND(E1369="",F1369=""),INDEX(Mal!I$9:I$431,(COUNT($H$108:$H1369)-COUNTIF($V$108:$V1369,"")),0),""))</f>
        <v>#N/A</v>
      </c>
      <c r="X1369" s="39" t="e">
        <f>IF($E1369="",IF(INDEX(Mal!J$9:J$431,COUNTIF($E$108:$F1368,"")-COUNT($H$108:$H1368)+1,0)=X1368,"",INDEX(Mal!J$9:J$431,COUNTIF($E$108:$F1368,"")-COUNT($H$108:$H1368)+1,0)),"")</f>
        <v>#N/A</v>
      </c>
      <c r="Y1369" s="39" t="e">
        <f>IF(AND(Y1368="",$H1369=$H1368),"",IF(VLOOKUP($H1369,Mal!$A$9:$T$431,20,0)='Sales Orders'!Y1368,"",VLOOKUP($H1369,Mal!$A$9:$T$431,20,0)))</f>
        <v>#N/A</v>
      </c>
      <c r="Z1369" s="39" t="e">
        <f t="shared" si="77"/>
        <v>#N/A</v>
      </c>
    </row>
    <row r="1370" spans="1:26">
      <c r="A1370" t="str">
        <f>IFERROR(IF(VLOOKUP(H1370,Mal!$A$9:$A$431,1,0),"","END"),"END")</f>
        <v>END</v>
      </c>
      <c r="B1370" s="39" t="e">
        <f>IF($E1370="",IF(INDEX(Mal!$D$9:$D$431,COUNTIF($E$108:$F1369,"")-COUNT($H$108:$H1369)+1,0)=B1369,"",INDEX(Mal!$D$9:$D$431,COUNTIF($E$108:$F1369,"")-COUNT($H$108:$H1369)+1,0)),"")</f>
        <v>#N/A</v>
      </c>
      <c r="C1370" s="39" t="e">
        <f t="shared" si="78"/>
        <v>#N/A</v>
      </c>
      <c r="D1370" s="39" t="e">
        <f>IF($E1370="",IF(INDEX(Mal!$F$9:$F$431,COUNTIF($E$108:$F1369,"")-COUNT($H$108:$H1369)+1,0)=D1369,"",INDEX(Mal!$F$9:$F$431,COUNTIF($E$108:$F1369,"")-COUNT($H$108:$H1369)+1,0)),"")</f>
        <v>#N/A</v>
      </c>
      <c r="E1370" s="39" t="e">
        <f>IF(AND(E1369="",$H1370=$H1369),"",IF(VLOOKUP(H1370,Mal!$A$9:$B$431,2,0)='Sales Orders'!E1369,"",VLOOKUP($H1370,Mal!$A$9:$B$431,2,0)))</f>
        <v>#N/A</v>
      </c>
      <c r="F1370" s="39" t="e">
        <f>IF($E1370="",IF(INDEX(Mal!$C$9:$C$431,COUNTIF($E$108:$F1369,"")-COUNT($H$108:$H1369)+1,0)=F1369,"",INDEX(Mal!$C$9:$C$431,COUNTIF($E$108:$F1369,"")-COUNT($H$108:$H1369)+1,0)),"")</f>
        <v>#N/A</v>
      </c>
      <c r="G1370" s="39" t="e">
        <f t="shared" si="79"/>
        <v>#N/A</v>
      </c>
      <c r="H1370" s="39">
        <f>IF(COUNTIF(Mal!$A$9:$A$431,'Sales Orders'!H1369)+COUNTIFS(Mal!$A$9:$A$431,H1369,Mal!$B$9:$B$431,"&lt;&gt;")+COUNTIFS(Mal!$A$9:$A$431,H1369,Mal!$C$9:$C$431,"&lt;&gt;")=COUNTIF('Sales Orders'!$H$108:H1369,'Sales Orders'!H1369),'Sales Orders'!H1369+1,'Sales Orders'!H1369)</f>
        <v>2</v>
      </c>
      <c r="I1370" s="39" t="e">
        <f>IF(E1370="","",IF(Mal!$C$5="","",Mal!$C$5))</f>
        <v>#N/A</v>
      </c>
      <c r="J1370" s="39" t="e">
        <f>IF(AND(J1369="",$H1370=$H1369),"",IF(VLOOKUP($H1370,Mal!$A$9:$H$431,7,0)='Sales Orders'!J1369,"",VLOOKUP($H1370,Mal!$A$9:$H$431,7,0)))</f>
        <v>#N/A</v>
      </c>
      <c r="K1370" s="39" t="e">
        <f>IF(AND(K1369="",$H1370=$H1369),"",IF(VLOOKUP($H1370,Mal!$A$9:$H$431,8,0)='Sales Orders'!K1369,"",VLOOKUP($H1370,Mal!$A$9:$H$431,8,0)))</f>
        <v>#N/A</v>
      </c>
      <c r="L1370" s="39" t="e">
        <f>IF(E1370="","",IF(Mal!$C$6="","",Mal!$C$6))</f>
        <v>#N/A</v>
      </c>
      <c r="M1370" s="39" t="e">
        <f>IF($E1370="",IF(INDEX(Mal!K$9:K$431,COUNTIF($E$108:$F1369,"")-COUNT($H$108:$H1369)+1,0)=M1369,"",INDEX(Mal!K$9:K$431,COUNTIF($E$108:$F1369,"")-COUNT($H$108:$H1369)+1,0)),"")</f>
        <v>#N/A</v>
      </c>
      <c r="N1370" s="39" t="e">
        <f>IF($E1370="",IF(INDEX(Mal!L$9:L$431,COUNTIF($E$108:$F1369,"")-COUNT($H$108:$H1369)+1,0)=N1369,"",INDEX(Mal!L$9:L$431,COUNTIF($E$108:$F1369,"")-COUNT($H$108:$H1369)+1,0)),"")</f>
        <v>#N/A</v>
      </c>
      <c r="O1370" s="39" t="e">
        <f>IF($E1370="",IF(INDEX(Mal!M$9:M$431,COUNTIF($E$108:$F1369,"")-COUNT($H$108:$H1369)+1,0)=O1369,"",INDEX(Mal!M$9:M$431,COUNTIF($E$108:$F1369,"")-COUNT($H$108:$H1369)+1,0)),"")</f>
        <v>#N/A</v>
      </c>
      <c r="P1370" s="39" t="e">
        <f>IF($E1370="",IF(INDEX(Mal!N$9:N$431,COUNTIF($E$108:$F1369,"")-COUNT($H$108:$H1369)+1,0)=P1369,"",INDEX(Mal!N$9:N$431,COUNTIF($E$108:$F1369,"")-COUNT($H$108:$H1369)+1,0)),"")</f>
        <v>#N/A</v>
      </c>
      <c r="Q1370" s="39" t="e">
        <f>IF($E1370="",IF(INDEX(Mal!O$9:O$431,COUNTIF($E$108:$F1369,"")-COUNT($H$108:$H1369)+1,0)=Q1369,"",INDEX(Mal!O$9:O$431,COUNTIF($E$108:$F1369,"")-COUNT($H$108:$H1369)+1,0)),"")</f>
        <v>#N/A</v>
      </c>
      <c r="R1370" s="39" t="e">
        <f>IF($E1370="",IF(INDEX(Mal!P$9:P$431,COUNTIF($E$108:$F1369,"")-COUNT($H$108:$H1369)+1,0)=R1369,"",INDEX(Mal!P$9:P$431,COUNTIF($E$108:$F1369,"")-COUNT($H$108:$H1369)+1,0)),"")</f>
        <v>#N/A</v>
      </c>
      <c r="S1370" s="39" t="e">
        <f>IF($E1370="",IF(INDEX(Mal!Q$9:Q$431,COUNTIF($E$108:$F1369,"")-COUNT($H$108:$H1369)+1,0)=S1369,"",INDEX(Mal!Q$9:Q$431,COUNTIF($E$108:$F1369,"")-COUNT($H$108:$H1369)+1,0)),"")</f>
        <v>#N/A</v>
      </c>
      <c r="T1370" s="39" t="e">
        <f>IF($E1370="",IF(INDEX(Mal!R$9:R$431,COUNTIF($E$108:$F1369,"")-COUNT($H$108:$H1369)+1,0)=T1369,"",INDEX(Mal!R$9:R$431,COUNTIF($E$108:$F1369,"")-COUNT($H$108:$H1369)+1,0)),"")</f>
        <v>#N/A</v>
      </c>
      <c r="U1370" s="39" t="e">
        <f>IF($E1370="",IF(INDEX(Mal!S$9:S$431,COUNTIF($E$108:$F1369,"")-COUNT($H$108:$H1369)+1,0)=U1369,"",INDEX(Mal!S$9:S$431,COUNTIF($E$108:$F1369,"")-COUNT($H$108:$H1369)+1,0)),"")</f>
        <v>#N/A</v>
      </c>
      <c r="V1370" s="39" t="e">
        <f t="shared" si="76"/>
        <v>#N/A</v>
      </c>
      <c r="W1370" s="39" t="e">
        <f>IF(IF(AND(E1370="",F1370=""),INDEX(Mal!I$9:I$431,(COUNT($H$108:$H1370)-COUNTIF($V$108:$V1370,"")),0),"")="","",IF(AND(E1370="",F1370=""),INDEX(Mal!I$9:I$431,(COUNT($H$108:$H1370)-COUNTIF($V$108:$V1370,"")),0),""))</f>
        <v>#N/A</v>
      </c>
      <c r="X1370" s="39" t="e">
        <f>IF($E1370="",IF(INDEX(Mal!J$9:J$431,COUNTIF($E$108:$F1369,"")-COUNT($H$108:$H1369)+1,0)=X1369,"",INDEX(Mal!J$9:J$431,COUNTIF($E$108:$F1369,"")-COUNT($H$108:$H1369)+1,0)),"")</f>
        <v>#N/A</v>
      </c>
      <c r="Y1370" s="39" t="e">
        <f>IF(AND(Y1369="",$H1370=$H1369),"",IF(VLOOKUP($H1370,Mal!$A$9:$T$431,20,0)='Sales Orders'!Y1369,"",VLOOKUP($H1370,Mal!$A$9:$T$431,20,0)))</f>
        <v>#N/A</v>
      </c>
      <c r="Z1370" s="39" t="e">
        <f t="shared" si="77"/>
        <v>#N/A</v>
      </c>
    </row>
    <row r="1371" spans="1:26">
      <c r="A1371" t="str">
        <f>IFERROR(IF(VLOOKUP(H1371,Mal!$A$9:$A$431,1,0),"","END"),"END")</f>
        <v>END</v>
      </c>
      <c r="B1371" s="39" t="e">
        <f>IF($E1371="",IF(INDEX(Mal!$D$9:$D$431,COUNTIF($E$108:$F1370,"")-COUNT($H$108:$H1370)+1,0)=B1370,"",INDEX(Mal!$D$9:$D$431,COUNTIF($E$108:$F1370,"")-COUNT($H$108:$H1370)+1,0)),"")</f>
        <v>#N/A</v>
      </c>
      <c r="C1371" s="39" t="e">
        <f t="shared" si="78"/>
        <v>#N/A</v>
      </c>
      <c r="D1371" s="39" t="e">
        <f>IF($E1371="",IF(INDEX(Mal!$F$9:$F$431,COUNTIF($E$108:$F1370,"")-COUNT($H$108:$H1370)+1,0)=D1370,"",INDEX(Mal!$F$9:$F$431,COUNTIF($E$108:$F1370,"")-COUNT($H$108:$H1370)+1,0)),"")</f>
        <v>#N/A</v>
      </c>
      <c r="E1371" s="39" t="e">
        <f>IF(AND(E1370="",$H1371=$H1370),"",IF(VLOOKUP(H1371,Mal!$A$9:$B$431,2,0)='Sales Orders'!E1370,"",VLOOKUP($H1371,Mal!$A$9:$B$431,2,0)))</f>
        <v>#N/A</v>
      </c>
      <c r="F1371" s="39" t="e">
        <f>IF($E1371="",IF(INDEX(Mal!$C$9:$C$431,COUNTIF($E$108:$F1370,"")-COUNT($H$108:$H1370)+1,0)=F1370,"",INDEX(Mal!$C$9:$C$431,COUNTIF($E$108:$F1370,"")-COUNT($H$108:$H1370)+1,0)),"")</f>
        <v>#N/A</v>
      </c>
      <c r="G1371" s="39" t="e">
        <f t="shared" si="79"/>
        <v>#N/A</v>
      </c>
      <c r="H1371" s="39">
        <f>IF(COUNTIF(Mal!$A$9:$A$431,'Sales Orders'!H1370)+COUNTIFS(Mal!$A$9:$A$431,H1370,Mal!$B$9:$B$431,"&lt;&gt;")+COUNTIFS(Mal!$A$9:$A$431,H1370,Mal!$C$9:$C$431,"&lt;&gt;")=COUNTIF('Sales Orders'!$H$108:H1370,'Sales Orders'!H1370),'Sales Orders'!H1370+1,'Sales Orders'!H1370)</f>
        <v>2</v>
      </c>
      <c r="I1371" s="39" t="e">
        <f>IF(E1371="","",IF(Mal!$C$5="","",Mal!$C$5))</f>
        <v>#N/A</v>
      </c>
      <c r="J1371" s="39" t="e">
        <f>IF(AND(J1370="",$H1371=$H1370),"",IF(VLOOKUP($H1371,Mal!$A$9:$H$431,7,0)='Sales Orders'!J1370,"",VLOOKUP($H1371,Mal!$A$9:$H$431,7,0)))</f>
        <v>#N/A</v>
      </c>
      <c r="K1371" s="39" t="e">
        <f>IF(AND(K1370="",$H1371=$H1370),"",IF(VLOOKUP($H1371,Mal!$A$9:$H$431,8,0)='Sales Orders'!K1370,"",VLOOKUP($H1371,Mal!$A$9:$H$431,8,0)))</f>
        <v>#N/A</v>
      </c>
      <c r="L1371" s="39" t="e">
        <f>IF(E1371="","",IF(Mal!$C$6="","",Mal!$C$6))</f>
        <v>#N/A</v>
      </c>
      <c r="M1371" s="39" t="e">
        <f>IF($E1371="",IF(INDEX(Mal!K$9:K$431,COUNTIF($E$108:$F1370,"")-COUNT($H$108:$H1370)+1,0)=M1370,"",INDEX(Mal!K$9:K$431,COUNTIF($E$108:$F1370,"")-COUNT($H$108:$H1370)+1,0)),"")</f>
        <v>#N/A</v>
      </c>
      <c r="N1371" s="39" t="e">
        <f>IF($E1371="",IF(INDEX(Mal!L$9:L$431,COUNTIF($E$108:$F1370,"")-COUNT($H$108:$H1370)+1,0)=N1370,"",INDEX(Mal!L$9:L$431,COUNTIF($E$108:$F1370,"")-COUNT($H$108:$H1370)+1,0)),"")</f>
        <v>#N/A</v>
      </c>
      <c r="O1371" s="39" t="e">
        <f>IF($E1371="",IF(INDEX(Mal!M$9:M$431,COUNTIF($E$108:$F1370,"")-COUNT($H$108:$H1370)+1,0)=O1370,"",INDEX(Mal!M$9:M$431,COUNTIF($E$108:$F1370,"")-COUNT($H$108:$H1370)+1,0)),"")</f>
        <v>#N/A</v>
      </c>
      <c r="P1371" s="39" t="e">
        <f>IF($E1371="",IF(INDEX(Mal!N$9:N$431,COUNTIF($E$108:$F1370,"")-COUNT($H$108:$H1370)+1,0)=P1370,"",INDEX(Mal!N$9:N$431,COUNTIF($E$108:$F1370,"")-COUNT($H$108:$H1370)+1,0)),"")</f>
        <v>#N/A</v>
      </c>
      <c r="Q1371" s="39" t="e">
        <f>IF($E1371="",IF(INDEX(Mal!O$9:O$431,COUNTIF($E$108:$F1370,"")-COUNT($H$108:$H1370)+1,0)=Q1370,"",INDEX(Mal!O$9:O$431,COUNTIF($E$108:$F1370,"")-COUNT($H$108:$H1370)+1,0)),"")</f>
        <v>#N/A</v>
      </c>
      <c r="R1371" s="39" t="e">
        <f>IF($E1371="",IF(INDEX(Mal!P$9:P$431,COUNTIF($E$108:$F1370,"")-COUNT($H$108:$H1370)+1,0)=R1370,"",INDEX(Mal!P$9:P$431,COUNTIF($E$108:$F1370,"")-COUNT($H$108:$H1370)+1,0)),"")</f>
        <v>#N/A</v>
      </c>
      <c r="S1371" s="39" t="e">
        <f>IF($E1371="",IF(INDEX(Mal!Q$9:Q$431,COUNTIF($E$108:$F1370,"")-COUNT($H$108:$H1370)+1,0)=S1370,"",INDEX(Mal!Q$9:Q$431,COUNTIF($E$108:$F1370,"")-COUNT($H$108:$H1370)+1,0)),"")</f>
        <v>#N/A</v>
      </c>
      <c r="T1371" s="39" t="e">
        <f>IF($E1371="",IF(INDEX(Mal!R$9:R$431,COUNTIF($E$108:$F1370,"")-COUNT($H$108:$H1370)+1,0)=T1370,"",INDEX(Mal!R$9:R$431,COUNTIF($E$108:$F1370,"")-COUNT($H$108:$H1370)+1,0)),"")</f>
        <v>#N/A</v>
      </c>
      <c r="U1371" s="39" t="e">
        <f>IF($E1371="",IF(INDEX(Mal!S$9:S$431,COUNTIF($E$108:$F1370,"")-COUNT($H$108:$H1370)+1,0)=U1370,"",INDEX(Mal!S$9:S$431,COUNTIF($E$108:$F1370,"")-COUNT($H$108:$H1370)+1,0)),"")</f>
        <v>#N/A</v>
      </c>
      <c r="V1371" s="39" t="e">
        <f t="shared" si="76"/>
        <v>#N/A</v>
      </c>
      <c r="W1371" s="39" t="e">
        <f>IF(IF(AND(E1371="",F1371=""),INDEX(Mal!I$9:I$431,(COUNT($H$108:$H1371)-COUNTIF($V$108:$V1371,"")),0),"")="","",IF(AND(E1371="",F1371=""),INDEX(Mal!I$9:I$431,(COUNT($H$108:$H1371)-COUNTIF($V$108:$V1371,"")),0),""))</f>
        <v>#N/A</v>
      </c>
      <c r="X1371" s="39" t="e">
        <f>IF($E1371="",IF(INDEX(Mal!J$9:J$431,COUNTIF($E$108:$F1370,"")-COUNT($H$108:$H1370)+1,0)=X1370,"",INDEX(Mal!J$9:J$431,COUNTIF($E$108:$F1370,"")-COUNT($H$108:$H1370)+1,0)),"")</f>
        <v>#N/A</v>
      </c>
      <c r="Y1371" s="39" t="e">
        <f>IF(AND(Y1370="",$H1371=$H1370),"",IF(VLOOKUP($H1371,Mal!$A$9:$T$431,20,0)='Sales Orders'!Y1370,"",VLOOKUP($H1371,Mal!$A$9:$T$431,20,0)))</f>
        <v>#N/A</v>
      </c>
      <c r="Z1371" s="39" t="e">
        <f t="shared" si="77"/>
        <v>#N/A</v>
      </c>
    </row>
    <row r="1372" spans="1:26">
      <c r="A1372" t="str">
        <f>IFERROR(IF(VLOOKUP(H1372,Mal!$A$9:$A$431,1,0),"","END"),"END")</f>
        <v>END</v>
      </c>
      <c r="B1372" s="39" t="e">
        <f>IF($E1372="",IF(INDEX(Mal!$D$9:$D$431,COUNTIF($E$108:$F1371,"")-COUNT($H$108:$H1371)+1,0)=B1371,"",INDEX(Mal!$D$9:$D$431,COUNTIF($E$108:$F1371,"")-COUNT($H$108:$H1371)+1,0)),"")</f>
        <v>#N/A</v>
      </c>
      <c r="C1372" s="39" t="e">
        <f t="shared" si="78"/>
        <v>#N/A</v>
      </c>
      <c r="D1372" s="39" t="e">
        <f>IF($E1372="",IF(INDEX(Mal!$F$9:$F$431,COUNTIF($E$108:$F1371,"")-COUNT($H$108:$H1371)+1,0)=D1371,"",INDEX(Mal!$F$9:$F$431,COUNTIF($E$108:$F1371,"")-COUNT($H$108:$H1371)+1,0)),"")</f>
        <v>#N/A</v>
      </c>
      <c r="E1372" s="39" t="e">
        <f>IF(AND(E1371="",$H1372=$H1371),"",IF(VLOOKUP(H1372,Mal!$A$9:$B$431,2,0)='Sales Orders'!E1371,"",VLOOKUP($H1372,Mal!$A$9:$B$431,2,0)))</f>
        <v>#N/A</v>
      </c>
      <c r="F1372" s="39" t="e">
        <f>IF($E1372="",IF(INDEX(Mal!$C$9:$C$431,COUNTIF($E$108:$F1371,"")-COUNT($H$108:$H1371)+1,0)=F1371,"",INDEX(Mal!$C$9:$C$431,COUNTIF($E$108:$F1371,"")-COUNT($H$108:$H1371)+1,0)),"")</f>
        <v>#N/A</v>
      </c>
      <c r="G1372" s="39" t="e">
        <f t="shared" si="79"/>
        <v>#N/A</v>
      </c>
      <c r="H1372" s="39">
        <f>IF(COUNTIF(Mal!$A$9:$A$431,'Sales Orders'!H1371)+COUNTIFS(Mal!$A$9:$A$431,H1371,Mal!$B$9:$B$431,"&lt;&gt;")+COUNTIFS(Mal!$A$9:$A$431,H1371,Mal!$C$9:$C$431,"&lt;&gt;")=COUNTIF('Sales Orders'!$H$108:H1371,'Sales Orders'!H1371),'Sales Orders'!H1371+1,'Sales Orders'!H1371)</f>
        <v>2</v>
      </c>
      <c r="I1372" s="39" t="e">
        <f>IF(E1372="","",IF(Mal!$C$5="","",Mal!$C$5))</f>
        <v>#N/A</v>
      </c>
      <c r="J1372" s="39" t="e">
        <f>IF(AND(J1371="",$H1372=$H1371),"",IF(VLOOKUP($H1372,Mal!$A$9:$H$431,7,0)='Sales Orders'!J1371,"",VLOOKUP($H1372,Mal!$A$9:$H$431,7,0)))</f>
        <v>#N/A</v>
      </c>
      <c r="K1372" s="39" t="e">
        <f>IF(AND(K1371="",$H1372=$H1371),"",IF(VLOOKUP($H1372,Mal!$A$9:$H$431,8,0)='Sales Orders'!K1371,"",VLOOKUP($H1372,Mal!$A$9:$H$431,8,0)))</f>
        <v>#N/A</v>
      </c>
      <c r="L1372" s="39" t="e">
        <f>IF(E1372="","",IF(Mal!$C$6="","",Mal!$C$6))</f>
        <v>#N/A</v>
      </c>
      <c r="M1372" s="39" t="e">
        <f>IF($E1372="",IF(INDEX(Mal!K$9:K$431,COUNTIF($E$108:$F1371,"")-COUNT($H$108:$H1371)+1,0)=M1371,"",INDEX(Mal!K$9:K$431,COUNTIF($E$108:$F1371,"")-COUNT($H$108:$H1371)+1,0)),"")</f>
        <v>#N/A</v>
      </c>
      <c r="N1372" s="39" t="e">
        <f>IF($E1372="",IF(INDEX(Mal!L$9:L$431,COUNTIF($E$108:$F1371,"")-COUNT($H$108:$H1371)+1,0)=N1371,"",INDEX(Mal!L$9:L$431,COUNTIF($E$108:$F1371,"")-COUNT($H$108:$H1371)+1,0)),"")</f>
        <v>#N/A</v>
      </c>
      <c r="O1372" s="39" t="e">
        <f>IF($E1372="",IF(INDEX(Mal!M$9:M$431,COUNTIF($E$108:$F1371,"")-COUNT($H$108:$H1371)+1,0)=O1371,"",INDEX(Mal!M$9:M$431,COUNTIF($E$108:$F1371,"")-COUNT($H$108:$H1371)+1,0)),"")</f>
        <v>#N/A</v>
      </c>
      <c r="P1372" s="39" t="e">
        <f>IF($E1372="",IF(INDEX(Mal!N$9:N$431,COUNTIF($E$108:$F1371,"")-COUNT($H$108:$H1371)+1,0)=P1371,"",INDEX(Mal!N$9:N$431,COUNTIF($E$108:$F1371,"")-COUNT($H$108:$H1371)+1,0)),"")</f>
        <v>#N/A</v>
      </c>
      <c r="Q1372" s="39" t="e">
        <f>IF($E1372="",IF(INDEX(Mal!O$9:O$431,COUNTIF($E$108:$F1371,"")-COUNT($H$108:$H1371)+1,0)=Q1371,"",INDEX(Mal!O$9:O$431,COUNTIF($E$108:$F1371,"")-COUNT($H$108:$H1371)+1,0)),"")</f>
        <v>#N/A</v>
      </c>
      <c r="R1372" s="39" t="e">
        <f>IF($E1372="",IF(INDEX(Mal!P$9:P$431,COUNTIF($E$108:$F1371,"")-COUNT($H$108:$H1371)+1,0)=R1371,"",INDEX(Mal!P$9:P$431,COUNTIF($E$108:$F1371,"")-COUNT($H$108:$H1371)+1,0)),"")</f>
        <v>#N/A</v>
      </c>
      <c r="S1372" s="39" t="e">
        <f>IF($E1372="",IF(INDEX(Mal!Q$9:Q$431,COUNTIF($E$108:$F1371,"")-COUNT($H$108:$H1371)+1,0)=S1371,"",INDEX(Mal!Q$9:Q$431,COUNTIF($E$108:$F1371,"")-COUNT($H$108:$H1371)+1,0)),"")</f>
        <v>#N/A</v>
      </c>
      <c r="T1372" s="39" t="e">
        <f>IF($E1372="",IF(INDEX(Mal!R$9:R$431,COUNTIF($E$108:$F1371,"")-COUNT($H$108:$H1371)+1,0)=T1371,"",INDEX(Mal!R$9:R$431,COUNTIF($E$108:$F1371,"")-COUNT($H$108:$H1371)+1,0)),"")</f>
        <v>#N/A</v>
      </c>
      <c r="U1372" s="39" t="e">
        <f>IF($E1372="",IF(INDEX(Mal!S$9:S$431,COUNTIF($E$108:$F1371,"")-COUNT($H$108:$H1371)+1,0)=U1371,"",INDEX(Mal!S$9:S$431,COUNTIF($E$108:$F1371,"")-COUNT($H$108:$H1371)+1,0)),"")</f>
        <v>#N/A</v>
      </c>
      <c r="V1372" s="39" t="e">
        <f t="shared" si="76"/>
        <v>#N/A</v>
      </c>
      <c r="W1372" s="39" t="e">
        <f>IF(IF(AND(E1372="",F1372=""),INDEX(Mal!I$9:I$431,(COUNT($H$108:$H1372)-COUNTIF($V$108:$V1372,"")),0),"")="","",IF(AND(E1372="",F1372=""),INDEX(Mal!I$9:I$431,(COUNT($H$108:$H1372)-COUNTIF($V$108:$V1372,"")),0),""))</f>
        <v>#N/A</v>
      </c>
      <c r="X1372" s="39" t="e">
        <f>IF($E1372="",IF(INDEX(Mal!J$9:J$431,COUNTIF($E$108:$F1371,"")-COUNT($H$108:$H1371)+1,0)=X1371,"",INDEX(Mal!J$9:J$431,COUNTIF($E$108:$F1371,"")-COUNT($H$108:$H1371)+1,0)),"")</f>
        <v>#N/A</v>
      </c>
      <c r="Y1372" s="39" t="e">
        <f>IF(AND(Y1371="",$H1372=$H1371),"",IF(VLOOKUP($H1372,Mal!$A$9:$T$431,20,0)='Sales Orders'!Y1371,"",VLOOKUP($H1372,Mal!$A$9:$T$431,20,0)))</f>
        <v>#N/A</v>
      </c>
      <c r="Z1372" s="39" t="e">
        <f t="shared" si="77"/>
        <v>#N/A</v>
      </c>
    </row>
    <row r="1373" spans="1:26">
      <c r="A1373" t="str">
        <f>IFERROR(IF(VLOOKUP(H1373,Mal!$A$9:$A$431,1,0),"","END"),"END")</f>
        <v>END</v>
      </c>
      <c r="B1373" s="39" t="e">
        <f>IF($E1373="",IF(INDEX(Mal!$D$9:$D$431,COUNTIF($E$108:$F1372,"")-COUNT($H$108:$H1372)+1,0)=B1372,"",INDEX(Mal!$D$9:$D$431,COUNTIF($E$108:$F1372,"")-COUNT($H$108:$H1372)+1,0)),"")</f>
        <v>#N/A</v>
      </c>
      <c r="C1373" s="39" t="e">
        <f t="shared" si="78"/>
        <v>#N/A</v>
      </c>
      <c r="D1373" s="39" t="e">
        <f>IF($E1373="",IF(INDEX(Mal!$F$9:$F$431,COUNTIF($E$108:$F1372,"")-COUNT($H$108:$H1372)+1,0)=D1372,"",INDEX(Mal!$F$9:$F$431,COUNTIF($E$108:$F1372,"")-COUNT($H$108:$H1372)+1,0)),"")</f>
        <v>#N/A</v>
      </c>
      <c r="E1373" s="39" t="e">
        <f>IF(AND(E1372="",$H1373=$H1372),"",IF(VLOOKUP(H1373,Mal!$A$9:$B$431,2,0)='Sales Orders'!E1372,"",VLOOKUP($H1373,Mal!$A$9:$B$431,2,0)))</f>
        <v>#N/A</v>
      </c>
      <c r="F1373" s="39" t="e">
        <f>IF($E1373="",IF(INDEX(Mal!$C$9:$C$431,COUNTIF($E$108:$F1372,"")-COUNT($H$108:$H1372)+1,0)=F1372,"",INDEX(Mal!$C$9:$C$431,COUNTIF($E$108:$F1372,"")-COUNT($H$108:$H1372)+1,0)),"")</f>
        <v>#N/A</v>
      </c>
      <c r="G1373" s="39" t="e">
        <f t="shared" si="79"/>
        <v>#N/A</v>
      </c>
      <c r="H1373" s="39">
        <f>IF(COUNTIF(Mal!$A$9:$A$431,'Sales Orders'!H1372)+COUNTIFS(Mal!$A$9:$A$431,H1372,Mal!$B$9:$B$431,"&lt;&gt;")+COUNTIFS(Mal!$A$9:$A$431,H1372,Mal!$C$9:$C$431,"&lt;&gt;")=COUNTIF('Sales Orders'!$H$108:H1372,'Sales Orders'!H1372),'Sales Orders'!H1372+1,'Sales Orders'!H1372)</f>
        <v>2</v>
      </c>
      <c r="I1373" s="39" t="e">
        <f>IF(E1373="","",IF(Mal!$C$5="","",Mal!$C$5))</f>
        <v>#N/A</v>
      </c>
      <c r="J1373" s="39" t="e">
        <f>IF(AND(J1372="",$H1373=$H1372),"",IF(VLOOKUP($H1373,Mal!$A$9:$H$431,7,0)='Sales Orders'!J1372,"",VLOOKUP($H1373,Mal!$A$9:$H$431,7,0)))</f>
        <v>#N/A</v>
      </c>
      <c r="K1373" s="39" t="e">
        <f>IF(AND(K1372="",$H1373=$H1372),"",IF(VLOOKUP($H1373,Mal!$A$9:$H$431,8,0)='Sales Orders'!K1372,"",VLOOKUP($H1373,Mal!$A$9:$H$431,8,0)))</f>
        <v>#N/A</v>
      </c>
      <c r="L1373" s="39" t="e">
        <f>IF(E1373="","",IF(Mal!$C$6="","",Mal!$C$6))</f>
        <v>#N/A</v>
      </c>
      <c r="M1373" s="39" t="e">
        <f>IF($E1373="",IF(INDEX(Mal!K$9:K$431,COUNTIF($E$108:$F1372,"")-COUNT($H$108:$H1372)+1,0)=M1372,"",INDEX(Mal!K$9:K$431,COUNTIF($E$108:$F1372,"")-COUNT($H$108:$H1372)+1,0)),"")</f>
        <v>#N/A</v>
      </c>
      <c r="N1373" s="39" t="e">
        <f>IF($E1373="",IF(INDEX(Mal!L$9:L$431,COUNTIF($E$108:$F1372,"")-COUNT($H$108:$H1372)+1,0)=N1372,"",INDEX(Mal!L$9:L$431,COUNTIF($E$108:$F1372,"")-COUNT($H$108:$H1372)+1,0)),"")</f>
        <v>#N/A</v>
      </c>
      <c r="O1373" s="39" t="e">
        <f>IF($E1373="",IF(INDEX(Mal!M$9:M$431,COUNTIF($E$108:$F1372,"")-COUNT($H$108:$H1372)+1,0)=O1372,"",INDEX(Mal!M$9:M$431,COUNTIF($E$108:$F1372,"")-COUNT($H$108:$H1372)+1,0)),"")</f>
        <v>#N/A</v>
      </c>
      <c r="P1373" s="39" t="e">
        <f>IF($E1373="",IF(INDEX(Mal!N$9:N$431,COUNTIF($E$108:$F1372,"")-COUNT($H$108:$H1372)+1,0)=P1372,"",INDEX(Mal!N$9:N$431,COUNTIF($E$108:$F1372,"")-COUNT($H$108:$H1372)+1,0)),"")</f>
        <v>#N/A</v>
      </c>
      <c r="Q1373" s="39" t="e">
        <f>IF($E1373="",IF(INDEX(Mal!O$9:O$431,COUNTIF($E$108:$F1372,"")-COUNT($H$108:$H1372)+1,0)=Q1372,"",INDEX(Mal!O$9:O$431,COUNTIF($E$108:$F1372,"")-COUNT($H$108:$H1372)+1,0)),"")</f>
        <v>#N/A</v>
      </c>
      <c r="R1373" s="39" t="e">
        <f>IF($E1373="",IF(INDEX(Mal!P$9:P$431,COUNTIF($E$108:$F1372,"")-COUNT($H$108:$H1372)+1,0)=R1372,"",INDEX(Mal!P$9:P$431,COUNTIF($E$108:$F1372,"")-COUNT($H$108:$H1372)+1,0)),"")</f>
        <v>#N/A</v>
      </c>
      <c r="S1373" s="39" t="e">
        <f>IF($E1373="",IF(INDEX(Mal!Q$9:Q$431,COUNTIF($E$108:$F1372,"")-COUNT($H$108:$H1372)+1,0)=S1372,"",INDEX(Mal!Q$9:Q$431,COUNTIF($E$108:$F1372,"")-COUNT($H$108:$H1372)+1,0)),"")</f>
        <v>#N/A</v>
      </c>
      <c r="T1373" s="39" t="e">
        <f>IF($E1373="",IF(INDEX(Mal!R$9:R$431,COUNTIF($E$108:$F1372,"")-COUNT($H$108:$H1372)+1,0)=T1372,"",INDEX(Mal!R$9:R$431,COUNTIF($E$108:$F1372,"")-COUNT($H$108:$H1372)+1,0)),"")</f>
        <v>#N/A</v>
      </c>
      <c r="U1373" s="39" t="e">
        <f>IF($E1373="",IF(INDEX(Mal!S$9:S$431,COUNTIF($E$108:$F1372,"")-COUNT($H$108:$H1372)+1,0)=U1372,"",INDEX(Mal!S$9:S$431,COUNTIF($E$108:$F1372,"")-COUNT($H$108:$H1372)+1,0)),"")</f>
        <v>#N/A</v>
      </c>
      <c r="V1373" s="39" t="e">
        <f t="shared" si="76"/>
        <v>#N/A</v>
      </c>
      <c r="W1373" s="39" t="e">
        <f>IF(IF(AND(E1373="",F1373=""),INDEX(Mal!I$9:I$431,(COUNT($H$108:$H1373)-COUNTIF($V$108:$V1373,"")),0),"")="","",IF(AND(E1373="",F1373=""),INDEX(Mal!I$9:I$431,(COUNT($H$108:$H1373)-COUNTIF($V$108:$V1373,"")),0),""))</f>
        <v>#N/A</v>
      </c>
      <c r="X1373" s="39" t="e">
        <f>IF($E1373="",IF(INDEX(Mal!J$9:J$431,COUNTIF($E$108:$F1372,"")-COUNT($H$108:$H1372)+1,0)=X1372,"",INDEX(Mal!J$9:J$431,COUNTIF($E$108:$F1372,"")-COUNT($H$108:$H1372)+1,0)),"")</f>
        <v>#N/A</v>
      </c>
      <c r="Y1373" s="39" t="e">
        <f>IF(AND(Y1372="",$H1373=$H1372),"",IF(VLOOKUP($H1373,Mal!$A$9:$T$431,20,0)='Sales Orders'!Y1372,"",VLOOKUP($H1373,Mal!$A$9:$T$431,20,0)))</f>
        <v>#N/A</v>
      </c>
      <c r="Z1373" s="39" t="e">
        <f t="shared" si="77"/>
        <v>#N/A</v>
      </c>
    </row>
    <row r="1374" spans="1:26">
      <c r="A1374" t="str">
        <f>IFERROR(IF(VLOOKUP(H1374,Mal!$A$9:$A$431,1,0),"","END"),"END")</f>
        <v>END</v>
      </c>
      <c r="B1374" s="39" t="e">
        <f>IF($E1374="",IF(INDEX(Mal!$D$9:$D$431,COUNTIF($E$108:$F1373,"")-COUNT($H$108:$H1373)+1,0)=B1373,"",INDEX(Mal!$D$9:$D$431,COUNTIF($E$108:$F1373,"")-COUNT($H$108:$H1373)+1,0)),"")</f>
        <v>#N/A</v>
      </c>
      <c r="C1374" s="39" t="e">
        <f t="shared" si="78"/>
        <v>#N/A</v>
      </c>
      <c r="D1374" s="39" t="e">
        <f>IF($E1374="",IF(INDEX(Mal!$F$9:$F$431,COUNTIF($E$108:$F1373,"")-COUNT($H$108:$H1373)+1,0)=D1373,"",INDEX(Mal!$F$9:$F$431,COUNTIF($E$108:$F1373,"")-COUNT($H$108:$H1373)+1,0)),"")</f>
        <v>#N/A</v>
      </c>
      <c r="E1374" s="39" t="e">
        <f>IF(AND(E1373="",$H1374=$H1373),"",IF(VLOOKUP(H1374,Mal!$A$9:$B$431,2,0)='Sales Orders'!E1373,"",VLOOKUP($H1374,Mal!$A$9:$B$431,2,0)))</f>
        <v>#N/A</v>
      </c>
      <c r="F1374" s="39" t="e">
        <f>IF($E1374="",IF(INDEX(Mal!$C$9:$C$431,COUNTIF($E$108:$F1373,"")-COUNT($H$108:$H1373)+1,0)=F1373,"",INDEX(Mal!$C$9:$C$431,COUNTIF($E$108:$F1373,"")-COUNT($H$108:$H1373)+1,0)),"")</f>
        <v>#N/A</v>
      </c>
      <c r="G1374" s="39" t="e">
        <f t="shared" si="79"/>
        <v>#N/A</v>
      </c>
      <c r="H1374" s="39">
        <f>IF(COUNTIF(Mal!$A$9:$A$431,'Sales Orders'!H1373)+COUNTIFS(Mal!$A$9:$A$431,H1373,Mal!$B$9:$B$431,"&lt;&gt;")+COUNTIFS(Mal!$A$9:$A$431,H1373,Mal!$C$9:$C$431,"&lt;&gt;")=COUNTIF('Sales Orders'!$H$108:H1373,'Sales Orders'!H1373),'Sales Orders'!H1373+1,'Sales Orders'!H1373)</f>
        <v>2</v>
      </c>
      <c r="I1374" s="39" t="e">
        <f>IF(E1374="","",IF(Mal!$C$5="","",Mal!$C$5))</f>
        <v>#N/A</v>
      </c>
      <c r="J1374" s="39" t="e">
        <f>IF(AND(J1373="",$H1374=$H1373),"",IF(VLOOKUP($H1374,Mal!$A$9:$H$431,7,0)='Sales Orders'!J1373,"",VLOOKUP($H1374,Mal!$A$9:$H$431,7,0)))</f>
        <v>#N/A</v>
      </c>
      <c r="K1374" s="39" t="e">
        <f>IF(AND(K1373="",$H1374=$H1373),"",IF(VLOOKUP($H1374,Mal!$A$9:$H$431,8,0)='Sales Orders'!K1373,"",VLOOKUP($H1374,Mal!$A$9:$H$431,8,0)))</f>
        <v>#N/A</v>
      </c>
      <c r="L1374" s="39" t="e">
        <f>IF(E1374="","",IF(Mal!$C$6="","",Mal!$C$6))</f>
        <v>#N/A</v>
      </c>
      <c r="M1374" s="39" t="e">
        <f>IF($E1374="",IF(INDEX(Mal!K$9:K$431,COUNTIF($E$108:$F1373,"")-COUNT($H$108:$H1373)+1,0)=M1373,"",INDEX(Mal!K$9:K$431,COUNTIF($E$108:$F1373,"")-COUNT($H$108:$H1373)+1,0)),"")</f>
        <v>#N/A</v>
      </c>
      <c r="N1374" s="39" t="e">
        <f>IF($E1374="",IF(INDEX(Mal!L$9:L$431,COUNTIF($E$108:$F1373,"")-COUNT($H$108:$H1373)+1,0)=N1373,"",INDEX(Mal!L$9:L$431,COUNTIF($E$108:$F1373,"")-COUNT($H$108:$H1373)+1,0)),"")</f>
        <v>#N/A</v>
      </c>
      <c r="O1374" s="39" t="e">
        <f>IF($E1374="",IF(INDEX(Mal!M$9:M$431,COUNTIF($E$108:$F1373,"")-COUNT($H$108:$H1373)+1,0)=O1373,"",INDEX(Mal!M$9:M$431,COUNTIF($E$108:$F1373,"")-COUNT($H$108:$H1373)+1,0)),"")</f>
        <v>#N/A</v>
      </c>
      <c r="P1374" s="39" t="e">
        <f>IF($E1374="",IF(INDEX(Mal!N$9:N$431,COUNTIF($E$108:$F1373,"")-COUNT($H$108:$H1373)+1,0)=P1373,"",INDEX(Mal!N$9:N$431,COUNTIF($E$108:$F1373,"")-COUNT($H$108:$H1373)+1,0)),"")</f>
        <v>#N/A</v>
      </c>
      <c r="Q1374" s="39" t="e">
        <f>IF($E1374="",IF(INDEX(Mal!O$9:O$431,COUNTIF($E$108:$F1373,"")-COUNT($H$108:$H1373)+1,0)=Q1373,"",INDEX(Mal!O$9:O$431,COUNTIF($E$108:$F1373,"")-COUNT($H$108:$H1373)+1,0)),"")</f>
        <v>#N/A</v>
      </c>
      <c r="R1374" s="39" t="e">
        <f>IF($E1374="",IF(INDEX(Mal!P$9:P$431,COUNTIF($E$108:$F1373,"")-COUNT($H$108:$H1373)+1,0)=R1373,"",INDEX(Mal!P$9:P$431,COUNTIF($E$108:$F1373,"")-COUNT($H$108:$H1373)+1,0)),"")</f>
        <v>#N/A</v>
      </c>
      <c r="S1374" s="39" t="e">
        <f>IF($E1374="",IF(INDEX(Mal!Q$9:Q$431,COUNTIF($E$108:$F1373,"")-COUNT($H$108:$H1373)+1,0)=S1373,"",INDEX(Mal!Q$9:Q$431,COUNTIF($E$108:$F1373,"")-COUNT($H$108:$H1373)+1,0)),"")</f>
        <v>#N/A</v>
      </c>
      <c r="T1374" s="39" t="e">
        <f>IF($E1374="",IF(INDEX(Mal!R$9:R$431,COUNTIF($E$108:$F1373,"")-COUNT($H$108:$H1373)+1,0)=T1373,"",INDEX(Mal!R$9:R$431,COUNTIF($E$108:$F1373,"")-COUNT($H$108:$H1373)+1,0)),"")</f>
        <v>#N/A</v>
      </c>
      <c r="U1374" s="39" t="e">
        <f>IF($E1374="",IF(INDEX(Mal!S$9:S$431,COUNTIF($E$108:$F1373,"")-COUNT($H$108:$H1373)+1,0)=U1373,"",INDEX(Mal!S$9:S$431,COUNTIF($E$108:$F1373,"")-COUNT($H$108:$H1373)+1,0)),"")</f>
        <v>#N/A</v>
      </c>
      <c r="V1374" s="39" t="e">
        <f t="shared" si="76"/>
        <v>#N/A</v>
      </c>
      <c r="W1374" s="39" t="e">
        <f>IF(IF(AND(E1374="",F1374=""),INDEX(Mal!I$9:I$431,(COUNT($H$108:$H1374)-COUNTIF($V$108:$V1374,"")),0),"")="","",IF(AND(E1374="",F1374=""),INDEX(Mal!I$9:I$431,(COUNT($H$108:$H1374)-COUNTIF($V$108:$V1374,"")),0),""))</f>
        <v>#N/A</v>
      </c>
      <c r="X1374" s="39" t="e">
        <f>IF($E1374="",IF(INDEX(Mal!J$9:J$431,COUNTIF($E$108:$F1373,"")-COUNT($H$108:$H1373)+1,0)=X1373,"",INDEX(Mal!J$9:J$431,COUNTIF($E$108:$F1373,"")-COUNT($H$108:$H1373)+1,0)),"")</f>
        <v>#N/A</v>
      </c>
      <c r="Y1374" s="39" t="e">
        <f>IF(AND(Y1373="",$H1374=$H1373),"",IF(VLOOKUP($H1374,Mal!$A$9:$T$431,20,0)='Sales Orders'!Y1373,"",VLOOKUP($H1374,Mal!$A$9:$T$431,20,0)))</f>
        <v>#N/A</v>
      </c>
      <c r="Z1374" s="39" t="e">
        <f t="shared" si="77"/>
        <v>#N/A</v>
      </c>
    </row>
    <row r="1375" spans="1:26">
      <c r="A1375" t="str">
        <f>IFERROR(IF(VLOOKUP(H1375,Mal!$A$9:$A$431,1,0),"","END"),"END")</f>
        <v>END</v>
      </c>
      <c r="B1375" s="39" t="e">
        <f>IF($E1375="",IF(INDEX(Mal!$D$9:$D$431,COUNTIF($E$108:$F1374,"")-COUNT($H$108:$H1374)+1,0)=B1374,"",INDEX(Mal!$D$9:$D$431,COUNTIF($E$108:$F1374,"")-COUNT($H$108:$H1374)+1,0)),"")</f>
        <v>#N/A</v>
      </c>
      <c r="C1375" s="39" t="e">
        <f t="shared" si="78"/>
        <v>#N/A</v>
      </c>
      <c r="D1375" s="39" t="e">
        <f>IF($E1375="",IF(INDEX(Mal!$F$9:$F$431,COUNTIF($E$108:$F1374,"")-COUNT($H$108:$H1374)+1,0)=D1374,"",INDEX(Mal!$F$9:$F$431,COUNTIF($E$108:$F1374,"")-COUNT($H$108:$H1374)+1,0)),"")</f>
        <v>#N/A</v>
      </c>
      <c r="E1375" s="39" t="e">
        <f>IF(AND(E1374="",$H1375=$H1374),"",IF(VLOOKUP(H1375,Mal!$A$9:$B$431,2,0)='Sales Orders'!E1374,"",VLOOKUP($H1375,Mal!$A$9:$B$431,2,0)))</f>
        <v>#N/A</v>
      </c>
      <c r="F1375" s="39" t="e">
        <f>IF($E1375="",IF(INDEX(Mal!$C$9:$C$431,COUNTIF($E$108:$F1374,"")-COUNT($H$108:$H1374)+1,0)=F1374,"",INDEX(Mal!$C$9:$C$431,COUNTIF($E$108:$F1374,"")-COUNT($H$108:$H1374)+1,0)),"")</f>
        <v>#N/A</v>
      </c>
      <c r="G1375" s="39" t="e">
        <f t="shared" si="79"/>
        <v>#N/A</v>
      </c>
      <c r="H1375" s="39">
        <f>IF(COUNTIF(Mal!$A$9:$A$431,'Sales Orders'!H1374)+COUNTIFS(Mal!$A$9:$A$431,H1374,Mal!$B$9:$B$431,"&lt;&gt;")+COUNTIFS(Mal!$A$9:$A$431,H1374,Mal!$C$9:$C$431,"&lt;&gt;")=COUNTIF('Sales Orders'!$H$108:H1374,'Sales Orders'!H1374),'Sales Orders'!H1374+1,'Sales Orders'!H1374)</f>
        <v>2</v>
      </c>
      <c r="I1375" s="39" t="e">
        <f>IF(E1375="","",IF(Mal!$C$5="","",Mal!$C$5))</f>
        <v>#N/A</v>
      </c>
      <c r="J1375" s="39" t="e">
        <f>IF(AND(J1374="",$H1375=$H1374),"",IF(VLOOKUP($H1375,Mal!$A$9:$H$431,7,0)='Sales Orders'!J1374,"",VLOOKUP($H1375,Mal!$A$9:$H$431,7,0)))</f>
        <v>#N/A</v>
      </c>
      <c r="K1375" s="39" t="e">
        <f>IF(AND(K1374="",$H1375=$H1374),"",IF(VLOOKUP($H1375,Mal!$A$9:$H$431,8,0)='Sales Orders'!K1374,"",VLOOKUP($H1375,Mal!$A$9:$H$431,8,0)))</f>
        <v>#N/A</v>
      </c>
      <c r="L1375" s="39" t="e">
        <f>IF(E1375="","",IF(Mal!$C$6="","",Mal!$C$6))</f>
        <v>#N/A</v>
      </c>
      <c r="M1375" s="39" t="e">
        <f>IF($E1375="",IF(INDEX(Mal!K$9:K$431,COUNTIF($E$108:$F1374,"")-COUNT($H$108:$H1374)+1,0)=M1374,"",INDEX(Mal!K$9:K$431,COUNTIF($E$108:$F1374,"")-COUNT($H$108:$H1374)+1,0)),"")</f>
        <v>#N/A</v>
      </c>
      <c r="N1375" s="39" t="e">
        <f>IF($E1375="",IF(INDEX(Mal!L$9:L$431,COUNTIF($E$108:$F1374,"")-COUNT($H$108:$H1374)+1,0)=N1374,"",INDEX(Mal!L$9:L$431,COUNTIF($E$108:$F1374,"")-COUNT($H$108:$H1374)+1,0)),"")</f>
        <v>#N/A</v>
      </c>
      <c r="O1375" s="39" t="e">
        <f>IF($E1375="",IF(INDEX(Mal!M$9:M$431,COUNTIF($E$108:$F1374,"")-COUNT($H$108:$H1374)+1,0)=O1374,"",INDEX(Mal!M$9:M$431,COUNTIF($E$108:$F1374,"")-COUNT($H$108:$H1374)+1,0)),"")</f>
        <v>#N/A</v>
      </c>
      <c r="P1375" s="39" t="e">
        <f>IF($E1375="",IF(INDEX(Mal!N$9:N$431,COUNTIF($E$108:$F1374,"")-COUNT($H$108:$H1374)+1,0)=P1374,"",INDEX(Mal!N$9:N$431,COUNTIF($E$108:$F1374,"")-COUNT($H$108:$H1374)+1,0)),"")</f>
        <v>#N/A</v>
      </c>
      <c r="Q1375" s="39" t="e">
        <f>IF($E1375="",IF(INDEX(Mal!O$9:O$431,COUNTIF($E$108:$F1374,"")-COUNT($H$108:$H1374)+1,0)=Q1374,"",INDEX(Mal!O$9:O$431,COUNTIF($E$108:$F1374,"")-COUNT($H$108:$H1374)+1,0)),"")</f>
        <v>#N/A</v>
      </c>
      <c r="R1375" s="39" t="e">
        <f>IF($E1375="",IF(INDEX(Mal!P$9:P$431,COUNTIF($E$108:$F1374,"")-COUNT($H$108:$H1374)+1,0)=R1374,"",INDEX(Mal!P$9:P$431,COUNTIF($E$108:$F1374,"")-COUNT($H$108:$H1374)+1,0)),"")</f>
        <v>#N/A</v>
      </c>
      <c r="S1375" s="39" t="e">
        <f>IF($E1375="",IF(INDEX(Mal!Q$9:Q$431,COUNTIF($E$108:$F1374,"")-COUNT($H$108:$H1374)+1,0)=S1374,"",INDEX(Mal!Q$9:Q$431,COUNTIF($E$108:$F1374,"")-COUNT($H$108:$H1374)+1,0)),"")</f>
        <v>#N/A</v>
      </c>
      <c r="T1375" s="39" t="e">
        <f>IF($E1375="",IF(INDEX(Mal!R$9:R$431,COUNTIF($E$108:$F1374,"")-COUNT($H$108:$H1374)+1,0)=T1374,"",INDEX(Mal!R$9:R$431,COUNTIF($E$108:$F1374,"")-COUNT($H$108:$H1374)+1,0)),"")</f>
        <v>#N/A</v>
      </c>
      <c r="U1375" s="39" t="e">
        <f>IF($E1375="",IF(INDEX(Mal!S$9:S$431,COUNTIF($E$108:$F1374,"")-COUNT($H$108:$H1374)+1,0)=U1374,"",INDEX(Mal!S$9:S$431,COUNTIF($E$108:$F1374,"")-COUNT($H$108:$H1374)+1,0)),"")</f>
        <v>#N/A</v>
      </c>
      <c r="V1375" s="39" t="e">
        <f t="shared" si="76"/>
        <v>#N/A</v>
      </c>
      <c r="W1375" s="39" t="e">
        <f>IF(IF(AND(E1375="",F1375=""),INDEX(Mal!I$9:I$431,(COUNT($H$108:$H1375)-COUNTIF($V$108:$V1375,"")),0),"")="","",IF(AND(E1375="",F1375=""),INDEX(Mal!I$9:I$431,(COUNT($H$108:$H1375)-COUNTIF($V$108:$V1375,"")),0),""))</f>
        <v>#N/A</v>
      </c>
      <c r="X1375" s="39" t="e">
        <f>IF($E1375="",IF(INDEX(Mal!J$9:J$431,COUNTIF($E$108:$F1374,"")-COUNT($H$108:$H1374)+1,0)=X1374,"",INDEX(Mal!J$9:J$431,COUNTIF($E$108:$F1374,"")-COUNT($H$108:$H1374)+1,0)),"")</f>
        <v>#N/A</v>
      </c>
      <c r="Y1375" s="39" t="e">
        <f>IF(AND(Y1374="",$H1375=$H1374),"",IF(VLOOKUP($H1375,Mal!$A$9:$T$431,20,0)='Sales Orders'!Y1374,"",VLOOKUP($H1375,Mal!$A$9:$T$431,20,0)))</f>
        <v>#N/A</v>
      </c>
      <c r="Z1375" s="39" t="e">
        <f t="shared" si="77"/>
        <v>#N/A</v>
      </c>
    </row>
    <row r="1376" spans="1:26">
      <c r="A1376" t="str">
        <f>IFERROR(IF(VLOOKUP(H1376,Mal!$A$9:$A$431,1,0),"","END"),"END")</f>
        <v>END</v>
      </c>
      <c r="B1376" s="39" t="e">
        <f>IF($E1376="",IF(INDEX(Mal!$D$9:$D$431,COUNTIF($E$108:$F1375,"")-COUNT($H$108:$H1375)+1,0)=B1375,"",INDEX(Mal!$D$9:$D$431,COUNTIF($E$108:$F1375,"")-COUNT($H$108:$H1375)+1,0)),"")</f>
        <v>#N/A</v>
      </c>
      <c r="C1376" s="39" t="e">
        <f t="shared" si="78"/>
        <v>#N/A</v>
      </c>
      <c r="D1376" s="39" t="e">
        <f>IF($E1376="",IF(INDEX(Mal!$F$9:$F$431,COUNTIF($E$108:$F1375,"")-COUNT($H$108:$H1375)+1,0)=D1375,"",INDEX(Mal!$F$9:$F$431,COUNTIF($E$108:$F1375,"")-COUNT($H$108:$H1375)+1,0)),"")</f>
        <v>#N/A</v>
      </c>
      <c r="E1376" s="39" t="e">
        <f>IF(AND(E1375="",$H1376=$H1375),"",IF(VLOOKUP(H1376,Mal!$A$9:$B$431,2,0)='Sales Orders'!E1375,"",VLOOKUP($H1376,Mal!$A$9:$B$431,2,0)))</f>
        <v>#N/A</v>
      </c>
      <c r="F1376" s="39" t="e">
        <f>IF($E1376="",IF(INDEX(Mal!$C$9:$C$431,COUNTIF($E$108:$F1375,"")-COUNT($H$108:$H1375)+1,0)=F1375,"",INDEX(Mal!$C$9:$C$431,COUNTIF($E$108:$F1375,"")-COUNT($H$108:$H1375)+1,0)),"")</f>
        <v>#N/A</v>
      </c>
      <c r="G1376" s="39" t="e">
        <f t="shared" si="79"/>
        <v>#N/A</v>
      </c>
      <c r="H1376" s="39">
        <f>IF(COUNTIF(Mal!$A$9:$A$431,'Sales Orders'!H1375)+COUNTIFS(Mal!$A$9:$A$431,H1375,Mal!$B$9:$B$431,"&lt;&gt;")+COUNTIFS(Mal!$A$9:$A$431,H1375,Mal!$C$9:$C$431,"&lt;&gt;")=COUNTIF('Sales Orders'!$H$108:H1375,'Sales Orders'!H1375),'Sales Orders'!H1375+1,'Sales Orders'!H1375)</f>
        <v>2</v>
      </c>
      <c r="I1376" s="39" t="e">
        <f>IF(E1376="","",IF(Mal!$C$5="","",Mal!$C$5))</f>
        <v>#N/A</v>
      </c>
      <c r="J1376" s="39" t="e">
        <f>IF(AND(J1375="",$H1376=$H1375),"",IF(VLOOKUP($H1376,Mal!$A$9:$H$431,7,0)='Sales Orders'!J1375,"",VLOOKUP($H1376,Mal!$A$9:$H$431,7,0)))</f>
        <v>#N/A</v>
      </c>
      <c r="K1376" s="39" t="e">
        <f>IF(AND(K1375="",$H1376=$H1375),"",IF(VLOOKUP($H1376,Mal!$A$9:$H$431,8,0)='Sales Orders'!K1375,"",VLOOKUP($H1376,Mal!$A$9:$H$431,8,0)))</f>
        <v>#N/A</v>
      </c>
      <c r="L1376" s="39" t="e">
        <f>IF(E1376="","",IF(Mal!$C$6="","",Mal!$C$6))</f>
        <v>#N/A</v>
      </c>
      <c r="M1376" s="39" t="e">
        <f>IF($E1376="",IF(INDEX(Mal!K$9:K$431,COUNTIF($E$108:$F1375,"")-COUNT($H$108:$H1375)+1,0)=M1375,"",INDEX(Mal!K$9:K$431,COUNTIF($E$108:$F1375,"")-COUNT($H$108:$H1375)+1,0)),"")</f>
        <v>#N/A</v>
      </c>
      <c r="N1376" s="39" t="e">
        <f>IF($E1376="",IF(INDEX(Mal!L$9:L$431,COUNTIF($E$108:$F1375,"")-COUNT($H$108:$H1375)+1,0)=N1375,"",INDEX(Mal!L$9:L$431,COUNTIF($E$108:$F1375,"")-COUNT($H$108:$H1375)+1,0)),"")</f>
        <v>#N/A</v>
      </c>
      <c r="O1376" s="39" t="e">
        <f>IF($E1376="",IF(INDEX(Mal!M$9:M$431,COUNTIF($E$108:$F1375,"")-COUNT($H$108:$H1375)+1,0)=O1375,"",INDEX(Mal!M$9:M$431,COUNTIF($E$108:$F1375,"")-COUNT($H$108:$H1375)+1,0)),"")</f>
        <v>#N/A</v>
      </c>
      <c r="P1376" s="39" t="e">
        <f>IF($E1376="",IF(INDEX(Mal!N$9:N$431,COUNTIF($E$108:$F1375,"")-COUNT($H$108:$H1375)+1,0)=P1375,"",INDEX(Mal!N$9:N$431,COUNTIF($E$108:$F1375,"")-COUNT($H$108:$H1375)+1,0)),"")</f>
        <v>#N/A</v>
      </c>
      <c r="Q1376" s="39" t="e">
        <f>IF($E1376="",IF(INDEX(Mal!O$9:O$431,COUNTIF($E$108:$F1375,"")-COUNT($H$108:$H1375)+1,0)=Q1375,"",INDEX(Mal!O$9:O$431,COUNTIF($E$108:$F1375,"")-COUNT($H$108:$H1375)+1,0)),"")</f>
        <v>#N/A</v>
      </c>
      <c r="R1376" s="39" t="e">
        <f>IF($E1376="",IF(INDEX(Mal!P$9:P$431,COUNTIF($E$108:$F1375,"")-COUNT($H$108:$H1375)+1,0)=R1375,"",INDEX(Mal!P$9:P$431,COUNTIF($E$108:$F1375,"")-COUNT($H$108:$H1375)+1,0)),"")</f>
        <v>#N/A</v>
      </c>
      <c r="S1376" s="39" t="e">
        <f>IF($E1376="",IF(INDEX(Mal!Q$9:Q$431,COUNTIF($E$108:$F1375,"")-COUNT($H$108:$H1375)+1,0)=S1375,"",INDEX(Mal!Q$9:Q$431,COUNTIF($E$108:$F1375,"")-COUNT($H$108:$H1375)+1,0)),"")</f>
        <v>#N/A</v>
      </c>
      <c r="T1376" s="39" t="e">
        <f>IF($E1376="",IF(INDEX(Mal!R$9:R$431,COUNTIF($E$108:$F1375,"")-COUNT($H$108:$H1375)+1,0)=T1375,"",INDEX(Mal!R$9:R$431,COUNTIF($E$108:$F1375,"")-COUNT($H$108:$H1375)+1,0)),"")</f>
        <v>#N/A</v>
      </c>
      <c r="U1376" s="39" t="e">
        <f>IF($E1376="",IF(INDEX(Mal!S$9:S$431,COUNTIF($E$108:$F1375,"")-COUNT($H$108:$H1375)+1,0)=U1375,"",INDEX(Mal!S$9:S$431,COUNTIF($E$108:$F1375,"")-COUNT($H$108:$H1375)+1,0)),"")</f>
        <v>#N/A</v>
      </c>
      <c r="V1376" s="39" t="e">
        <f t="shared" si="76"/>
        <v>#N/A</v>
      </c>
      <c r="W1376" s="39" t="e">
        <f>IF(IF(AND(E1376="",F1376=""),INDEX(Mal!I$9:I$431,(COUNT($H$108:$H1376)-COUNTIF($V$108:$V1376,"")),0),"")="","",IF(AND(E1376="",F1376=""),INDEX(Mal!I$9:I$431,(COUNT($H$108:$H1376)-COUNTIF($V$108:$V1376,"")),0),""))</f>
        <v>#N/A</v>
      </c>
      <c r="X1376" s="39" t="e">
        <f>IF($E1376="",IF(INDEX(Mal!J$9:J$431,COUNTIF($E$108:$F1375,"")-COUNT($H$108:$H1375)+1,0)=X1375,"",INDEX(Mal!J$9:J$431,COUNTIF($E$108:$F1375,"")-COUNT($H$108:$H1375)+1,0)),"")</f>
        <v>#N/A</v>
      </c>
      <c r="Y1376" s="39" t="e">
        <f>IF(AND(Y1375="",$H1376=$H1375),"",IF(VLOOKUP($H1376,Mal!$A$9:$T$431,20,0)='Sales Orders'!Y1375,"",VLOOKUP($H1376,Mal!$A$9:$T$431,20,0)))</f>
        <v>#N/A</v>
      </c>
      <c r="Z1376" s="39" t="e">
        <f t="shared" si="77"/>
        <v>#N/A</v>
      </c>
    </row>
    <row r="1377" spans="1:26">
      <c r="A1377" t="str">
        <f>IFERROR(IF(VLOOKUP(H1377,Mal!$A$9:$A$431,1,0),"","END"),"END")</f>
        <v>END</v>
      </c>
      <c r="B1377" s="39" t="e">
        <f>IF($E1377="",IF(INDEX(Mal!$D$9:$D$431,COUNTIF($E$108:$F1376,"")-COUNT($H$108:$H1376)+1,0)=B1376,"",INDEX(Mal!$D$9:$D$431,COUNTIF($E$108:$F1376,"")-COUNT($H$108:$H1376)+1,0)),"")</f>
        <v>#N/A</v>
      </c>
      <c r="C1377" s="39" t="e">
        <f t="shared" si="78"/>
        <v>#N/A</v>
      </c>
      <c r="D1377" s="39" t="e">
        <f>IF($E1377="",IF(INDEX(Mal!$F$9:$F$431,COUNTIF($E$108:$F1376,"")-COUNT($H$108:$H1376)+1,0)=D1376,"",INDEX(Mal!$F$9:$F$431,COUNTIF($E$108:$F1376,"")-COUNT($H$108:$H1376)+1,0)),"")</f>
        <v>#N/A</v>
      </c>
      <c r="E1377" s="39" t="e">
        <f>IF(AND(E1376="",$H1377=$H1376),"",IF(VLOOKUP(H1377,Mal!$A$9:$B$431,2,0)='Sales Orders'!E1376,"",VLOOKUP($H1377,Mal!$A$9:$B$431,2,0)))</f>
        <v>#N/A</v>
      </c>
      <c r="F1377" s="39" t="e">
        <f>IF($E1377="",IF(INDEX(Mal!$C$9:$C$431,COUNTIF($E$108:$F1376,"")-COUNT($H$108:$H1376)+1,0)=F1376,"",INDEX(Mal!$C$9:$C$431,COUNTIF($E$108:$F1376,"")-COUNT($H$108:$H1376)+1,0)),"")</f>
        <v>#N/A</v>
      </c>
      <c r="G1377" s="39" t="e">
        <f t="shared" si="79"/>
        <v>#N/A</v>
      </c>
      <c r="H1377" s="39">
        <f>IF(COUNTIF(Mal!$A$9:$A$431,'Sales Orders'!H1376)+COUNTIFS(Mal!$A$9:$A$431,H1376,Mal!$B$9:$B$431,"&lt;&gt;")+COUNTIFS(Mal!$A$9:$A$431,H1376,Mal!$C$9:$C$431,"&lt;&gt;")=COUNTIF('Sales Orders'!$H$108:H1376,'Sales Orders'!H1376),'Sales Orders'!H1376+1,'Sales Orders'!H1376)</f>
        <v>2</v>
      </c>
      <c r="I1377" s="39" t="e">
        <f>IF(E1377="","",IF(Mal!$C$5="","",Mal!$C$5))</f>
        <v>#N/A</v>
      </c>
      <c r="J1377" s="39" t="e">
        <f>IF(AND(J1376="",$H1377=$H1376),"",IF(VLOOKUP($H1377,Mal!$A$9:$H$431,7,0)='Sales Orders'!J1376,"",VLOOKUP($H1377,Mal!$A$9:$H$431,7,0)))</f>
        <v>#N/A</v>
      </c>
      <c r="K1377" s="39" t="e">
        <f>IF(AND(K1376="",$H1377=$H1376),"",IF(VLOOKUP($H1377,Mal!$A$9:$H$431,8,0)='Sales Orders'!K1376,"",VLOOKUP($H1377,Mal!$A$9:$H$431,8,0)))</f>
        <v>#N/A</v>
      </c>
      <c r="L1377" s="39" t="e">
        <f>IF(E1377="","",IF(Mal!$C$6="","",Mal!$C$6))</f>
        <v>#N/A</v>
      </c>
      <c r="M1377" s="39" t="e">
        <f>IF($E1377="",IF(INDEX(Mal!K$9:K$431,COUNTIF($E$108:$F1376,"")-COUNT($H$108:$H1376)+1,0)=M1376,"",INDEX(Mal!K$9:K$431,COUNTIF($E$108:$F1376,"")-COUNT($H$108:$H1376)+1,0)),"")</f>
        <v>#N/A</v>
      </c>
      <c r="N1377" s="39" t="e">
        <f>IF($E1377="",IF(INDEX(Mal!L$9:L$431,COUNTIF($E$108:$F1376,"")-COUNT($H$108:$H1376)+1,0)=N1376,"",INDEX(Mal!L$9:L$431,COUNTIF($E$108:$F1376,"")-COUNT($H$108:$H1376)+1,0)),"")</f>
        <v>#N/A</v>
      </c>
      <c r="O1377" s="39" t="e">
        <f>IF($E1377="",IF(INDEX(Mal!M$9:M$431,COUNTIF($E$108:$F1376,"")-COUNT($H$108:$H1376)+1,0)=O1376,"",INDEX(Mal!M$9:M$431,COUNTIF($E$108:$F1376,"")-COUNT($H$108:$H1376)+1,0)),"")</f>
        <v>#N/A</v>
      </c>
      <c r="P1377" s="39" t="e">
        <f>IF($E1377="",IF(INDEX(Mal!N$9:N$431,COUNTIF($E$108:$F1376,"")-COUNT($H$108:$H1376)+1,0)=P1376,"",INDEX(Mal!N$9:N$431,COUNTIF($E$108:$F1376,"")-COUNT($H$108:$H1376)+1,0)),"")</f>
        <v>#N/A</v>
      </c>
      <c r="Q1377" s="39" t="e">
        <f>IF($E1377="",IF(INDEX(Mal!O$9:O$431,COUNTIF($E$108:$F1376,"")-COUNT($H$108:$H1376)+1,0)=Q1376,"",INDEX(Mal!O$9:O$431,COUNTIF($E$108:$F1376,"")-COUNT($H$108:$H1376)+1,0)),"")</f>
        <v>#N/A</v>
      </c>
      <c r="R1377" s="39" t="e">
        <f>IF($E1377="",IF(INDEX(Mal!P$9:P$431,COUNTIF($E$108:$F1376,"")-COUNT($H$108:$H1376)+1,0)=R1376,"",INDEX(Mal!P$9:P$431,COUNTIF($E$108:$F1376,"")-COUNT($H$108:$H1376)+1,0)),"")</f>
        <v>#N/A</v>
      </c>
      <c r="S1377" s="39" t="e">
        <f>IF($E1377="",IF(INDEX(Mal!Q$9:Q$431,COUNTIF($E$108:$F1376,"")-COUNT($H$108:$H1376)+1,0)=S1376,"",INDEX(Mal!Q$9:Q$431,COUNTIF($E$108:$F1376,"")-COUNT($H$108:$H1376)+1,0)),"")</f>
        <v>#N/A</v>
      </c>
      <c r="T1377" s="39" t="e">
        <f>IF($E1377="",IF(INDEX(Mal!R$9:R$431,COUNTIF($E$108:$F1376,"")-COUNT($H$108:$H1376)+1,0)=T1376,"",INDEX(Mal!R$9:R$431,COUNTIF($E$108:$F1376,"")-COUNT($H$108:$H1376)+1,0)),"")</f>
        <v>#N/A</v>
      </c>
      <c r="U1377" s="39" t="e">
        <f>IF($E1377="",IF(INDEX(Mal!S$9:S$431,COUNTIF($E$108:$F1376,"")-COUNT($H$108:$H1376)+1,0)=U1376,"",INDEX(Mal!S$9:S$431,COUNTIF($E$108:$F1376,"")-COUNT($H$108:$H1376)+1,0)),"")</f>
        <v>#N/A</v>
      </c>
      <c r="V1377" s="39" t="e">
        <f t="shared" si="76"/>
        <v>#N/A</v>
      </c>
      <c r="W1377" s="39" t="e">
        <f>IF(IF(AND(E1377="",F1377=""),INDEX(Mal!I$9:I$431,(COUNT($H$108:$H1377)-COUNTIF($V$108:$V1377,"")),0),"")="","",IF(AND(E1377="",F1377=""),INDEX(Mal!I$9:I$431,(COUNT($H$108:$H1377)-COUNTIF($V$108:$V1377,"")),0),""))</f>
        <v>#N/A</v>
      </c>
      <c r="X1377" s="39" t="e">
        <f>IF($E1377="",IF(INDEX(Mal!J$9:J$431,COUNTIF($E$108:$F1376,"")-COUNT($H$108:$H1376)+1,0)=X1376,"",INDEX(Mal!J$9:J$431,COUNTIF($E$108:$F1376,"")-COUNT($H$108:$H1376)+1,0)),"")</f>
        <v>#N/A</v>
      </c>
      <c r="Y1377" s="39" t="e">
        <f>IF(AND(Y1376="",$H1377=$H1376),"",IF(VLOOKUP($H1377,Mal!$A$9:$T$431,20,0)='Sales Orders'!Y1376,"",VLOOKUP($H1377,Mal!$A$9:$T$431,20,0)))</f>
        <v>#N/A</v>
      </c>
      <c r="Z1377" s="39" t="e">
        <f t="shared" si="77"/>
        <v>#N/A</v>
      </c>
    </row>
    <row r="1378" spans="1:26">
      <c r="A1378" t="str">
        <f>IFERROR(IF(VLOOKUP(H1378,Mal!$A$9:$A$431,1,0),"","END"),"END")</f>
        <v>END</v>
      </c>
      <c r="B1378" s="39" t="e">
        <f>IF($E1378="",IF(INDEX(Mal!$D$9:$D$431,COUNTIF($E$108:$F1377,"")-COUNT($H$108:$H1377)+1,0)=B1377,"",INDEX(Mal!$D$9:$D$431,COUNTIF($E$108:$F1377,"")-COUNT($H$108:$H1377)+1,0)),"")</f>
        <v>#N/A</v>
      </c>
      <c r="C1378" s="39" t="e">
        <f t="shared" si="78"/>
        <v>#N/A</v>
      </c>
      <c r="D1378" s="39" t="e">
        <f>IF($E1378="",IF(INDEX(Mal!$F$9:$F$431,COUNTIF($E$108:$F1377,"")-COUNT($H$108:$H1377)+1,0)=D1377,"",INDEX(Mal!$F$9:$F$431,COUNTIF($E$108:$F1377,"")-COUNT($H$108:$H1377)+1,0)),"")</f>
        <v>#N/A</v>
      </c>
      <c r="E1378" s="39" t="e">
        <f>IF(AND(E1377="",$H1378=$H1377),"",IF(VLOOKUP(H1378,Mal!$A$9:$B$431,2,0)='Sales Orders'!E1377,"",VLOOKUP($H1378,Mal!$A$9:$B$431,2,0)))</f>
        <v>#N/A</v>
      </c>
      <c r="F1378" s="39" t="e">
        <f>IF($E1378="",IF(INDEX(Mal!$C$9:$C$431,COUNTIF($E$108:$F1377,"")-COUNT($H$108:$H1377)+1,0)=F1377,"",INDEX(Mal!$C$9:$C$431,COUNTIF($E$108:$F1377,"")-COUNT($H$108:$H1377)+1,0)),"")</f>
        <v>#N/A</v>
      </c>
      <c r="G1378" s="39" t="e">
        <f t="shared" si="79"/>
        <v>#N/A</v>
      </c>
      <c r="H1378" s="39">
        <f>IF(COUNTIF(Mal!$A$9:$A$431,'Sales Orders'!H1377)+COUNTIFS(Mal!$A$9:$A$431,H1377,Mal!$B$9:$B$431,"&lt;&gt;")+COUNTIFS(Mal!$A$9:$A$431,H1377,Mal!$C$9:$C$431,"&lt;&gt;")=COUNTIF('Sales Orders'!$H$108:H1377,'Sales Orders'!H1377),'Sales Orders'!H1377+1,'Sales Orders'!H1377)</f>
        <v>2</v>
      </c>
      <c r="I1378" s="39" t="e">
        <f>IF(E1378="","",IF(Mal!$C$5="","",Mal!$C$5))</f>
        <v>#N/A</v>
      </c>
      <c r="J1378" s="39" t="e">
        <f>IF(AND(J1377="",$H1378=$H1377),"",IF(VLOOKUP($H1378,Mal!$A$9:$H$431,7,0)='Sales Orders'!J1377,"",VLOOKUP($H1378,Mal!$A$9:$H$431,7,0)))</f>
        <v>#N/A</v>
      </c>
      <c r="K1378" s="39" t="e">
        <f>IF(AND(K1377="",$H1378=$H1377),"",IF(VLOOKUP($H1378,Mal!$A$9:$H$431,8,0)='Sales Orders'!K1377,"",VLOOKUP($H1378,Mal!$A$9:$H$431,8,0)))</f>
        <v>#N/A</v>
      </c>
      <c r="L1378" s="39" t="e">
        <f>IF(E1378="","",IF(Mal!$C$6="","",Mal!$C$6))</f>
        <v>#N/A</v>
      </c>
      <c r="M1378" s="39" t="e">
        <f>IF($E1378="",IF(INDEX(Mal!K$9:K$431,COUNTIF($E$108:$F1377,"")-COUNT($H$108:$H1377)+1,0)=M1377,"",INDEX(Mal!K$9:K$431,COUNTIF($E$108:$F1377,"")-COUNT($H$108:$H1377)+1,0)),"")</f>
        <v>#N/A</v>
      </c>
      <c r="N1378" s="39" t="e">
        <f>IF($E1378="",IF(INDEX(Mal!L$9:L$431,COUNTIF($E$108:$F1377,"")-COUNT($H$108:$H1377)+1,0)=N1377,"",INDEX(Mal!L$9:L$431,COUNTIF($E$108:$F1377,"")-COUNT($H$108:$H1377)+1,0)),"")</f>
        <v>#N/A</v>
      </c>
      <c r="O1378" s="39" t="e">
        <f>IF($E1378="",IF(INDEX(Mal!M$9:M$431,COUNTIF($E$108:$F1377,"")-COUNT($H$108:$H1377)+1,0)=O1377,"",INDEX(Mal!M$9:M$431,COUNTIF($E$108:$F1377,"")-COUNT($H$108:$H1377)+1,0)),"")</f>
        <v>#N/A</v>
      </c>
      <c r="P1378" s="39" t="e">
        <f>IF($E1378="",IF(INDEX(Mal!N$9:N$431,COUNTIF($E$108:$F1377,"")-COUNT($H$108:$H1377)+1,0)=P1377,"",INDEX(Mal!N$9:N$431,COUNTIF($E$108:$F1377,"")-COUNT($H$108:$H1377)+1,0)),"")</f>
        <v>#N/A</v>
      </c>
      <c r="Q1378" s="39" t="e">
        <f>IF($E1378="",IF(INDEX(Mal!O$9:O$431,COUNTIF($E$108:$F1377,"")-COUNT($H$108:$H1377)+1,0)=Q1377,"",INDEX(Mal!O$9:O$431,COUNTIF($E$108:$F1377,"")-COUNT($H$108:$H1377)+1,0)),"")</f>
        <v>#N/A</v>
      </c>
      <c r="R1378" s="39" t="e">
        <f>IF($E1378="",IF(INDEX(Mal!P$9:P$431,COUNTIF($E$108:$F1377,"")-COUNT($H$108:$H1377)+1,0)=R1377,"",INDEX(Mal!P$9:P$431,COUNTIF($E$108:$F1377,"")-COUNT($H$108:$H1377)+1,0)),"")</f>
        <v>#N/A</v>
      </c>
      <c r="S1378" s="39" t="e">
        <f>IF($E1378="",IF(INDEX(Mal!Q$9:Q$431,COUNTIF($E$108:$F1377,"")-COUNT($H$108:$H1377)+1,0)=S1377,"",INDEX(Mal!Q$9:Q$431,COUNTIF($E$108:$F1377,"")-COUNT($H$108:$H1377)+1,0)),"")</f>
        <v>#N/A</v>
      </c>
      <c r="T1378" s="39" t="e">
        <f>IF($E1378="",IF(INDEX(Mal!R$9:R$431,COUNTIF($E$108:$F1377,"")-COUNT($H$108:$H1377)+1,0)=T1377,"",INDEX(Mal!R$9:R$431,COUNTIF($E$108:$F1377,"")-COUNT($H$108:$H1377)+1,0)),"")</f>
        <v>#N/A</v>
      </c>
      <c r="U1378" s="39" t="e">
        <f>IF($E1378="",IF(INDEX(Mal!S$9:S$431,COUNTIF($E$108:$F1377,"")-COUNT($H$108:$H1377)+1,0)=U1377,"",INDEX(Mal!S$9:S$431,COUNTIF($E$108:$F1377,"")-COUNT($H$108:$H1377)+1,0)),"")</f>
        <v>#N/A</v>
      </c>
      <c r="V1378" s="39" t="e">
        <f t="shared" si="76"/>
        <v>#N/A</v>
      </c>
      <c r="W1378" s="39" t="e">
        <f>IF(IF(AND(E1378="",F1378=""),INDEX(Mal!I$9:I$431,(COUNT($H$108:$H1378)-COUNTIF($V$108:$V1378,"")),0),"")="","",IF(AND(E1378="",F1378=""),INDEX(Mal!I$9:I$431,(COUNT($H$108:$H1378)-COUNTIF($V$108:$V1378,"")),0),""))</f>
        <v>#N/A</v>
      </c>
      <c r="X1378" s="39" t="e">
        <f>IF($E1378="",IF(INDEX(Mal!J$9:J$431,COUNTIF($E$108:$F1377,"")-COUNT($H$108:$H1377)+1,0)=X1377,"",INDEX(Mal!J$9:J$431,COUNTIF($E$108:$F1377,"")-COUNT($H$108:$H1377)+1,0)),"")</f>
        <v>#N/A</v>
      </c>
      <c r="Y1378" s="39" t="e">
        <f>IF(AND(Y1377="",$H1378=$H1377),"",IF(VLOOKUP($H1378,Mal!$A$9:$T$431,20,0)='Sales Orders'!Y1377,"",VLOOKUP($H1378,Mal!$A$9:$T$431,20,0)))</f>
        <v>#N/A</v>
      </c>
      <c r="Z1378" s="39" t="e">
        <f t="shared" si="77"/>
        <v>#N/A</v>
      </c>
    </row>
    <row r="1379" spans="1:26">
      <c r="A1379" t="str">
        <f>IFERROR(IF(VLOOKUP(H1379,Mal!$A$9:$A$431,1,0),"","END"),"END")</f>
        <v>END</v>
      </c>
      <c r="B1379" s="39" t="e">
        <f>IF($E1379="",IF(INDEX(Mal!$D$9:$D$431,COUNTIF($E$108:$F1378,"")-COUNT($H$108:$H1378)+1,0)=B1378,"",INDEX(Mal!$D$9:$D$431,COUNTIF($E$108:$F1378,"")-COUNT($H$108:$H1378)+1,0)),"")</f>
        <v>#N/A</v>
      </c>
      <c r="C1379" s="39" t="e">
        <f t="shared" si="78"/>
        <v>#N/A</v>
      </c>
      <c r="D1379" s="39" t="e">
        <f>IF($E1379="",IF(INDEX(Mal!$F$9:$F$431,COUNTIF($E$108:$F1378,"")-COUNT($H$108:$H1378)+1,0)=D1378,"",INDEX(Mal!$F$9:$F$431,COUNTIF($E$108:$F1378,"")-COUNT($H$108:$H1378)+1,0)),"")</f>
        <v>#N/A</v>
      </c>
      <c r="E1379" s="39" t="e">
        <f>IF(AND(E1378="",$H1379=$H1378),"",IF(VLOOKUP(H1379,Mal!$A$9:$B$431,2,0)='Sales Orders'!E1378,"",VLOOKUP($H1379,Mal!$A$9:$B$431,2,0)))</f>
        <v>#N/A</v>
      </c>
      <c r="F1379" s="39" t="e">
        <f>IF($E1379="",IF(INDEX(Mal!$C$9:$C$431,COUNTIF($E$108:$F1378,"")-COUNT($H$108:$H1378)+1,0)=F1378,"",INDEX(Mal!$C$9:$C$431,COUNTIF($E$108:$F1378,"")-COUNT($H$108:$H1378)+1,0)),"")</f>
        <v>#N/A</v>
      </c>
      <c r="G1379" s="39" t="e">
        <f t="shared" si="79"/>
        <v>#N/A</v>
      </c>
      <c r="H1379" s="39">
        <f>IF(COUNTIF(Mal!$A$9:$A$431,'Sales Orders'!H1378)+COUNTIFS(Mal!$A$9:$A$431,H1378,Mal!$B$9:$B$431,"&lt;&gt;")+COUNTIFS(Mal!$A$9:$A$431,H1378,Mal!$C$9:$C$431,"&lt;&gt;")=COUNTIF('Sales Orders'!$H$108:H1378,'Sales Orders'!H1378),'Sales Orders'!H1378+1,'Sales Orders'!H1378)</f>
        <v>2</v>
      </c>
      <c r="I1379" s="39" t="e">
        <f>IF(E1379="","",IF(Mal!$C$5="","",Mal!$C$5))</f>
        <v>#N/A</v>
      </c>
      <c r="J1379" s="39" t="e">
        <f>IF(AND(J1378="",$H1379=$H1378),"",IF(VLOOKUP($H1379,Mal!$A$9:$H$431,7,0)='Sales Orders'!J1378,"",VLOOKUP($H1379,Mal!$A$9:$H$431,7,0)))</f>
        <v>#N/A</v>
      </c>
      <c r="K1379" s="39" t="e">
        <f>IF(AND(K1378="",$H1379=$H1378),"",IF(VLOOKUP($H1379,Mal!$A$9:$H$431,8,0)='Sales Orders'!K1378,"",VLOOKUP($H1379,Mal!$A$9:$H$431,8,0)))</f>
        <v>#N/A</v>
      </c>
      <c r="L1379" s="39" t="e">
        <f>IF(E1379="","",IF(Mal!$C$6="","",Mal!$C$6))</f>
        <v>#N/A</v>
      </c>
      <c r="M1379" s="39" t="e">
        <f>IF($E1379="",IF(INDEX(Mal!K$9:K$431,COUNTIF($E$108:$F1378,"")-COUNT($H$108:$H1378)+1,0)=M1378,"",INDEX(Mal!K$9:K$431,COUNTIF($E$108:$F1378,"")-COUNT($H$108:$H1378)+1,0)),"")</f>
        <v>#N/A</v>
      </c>
      <c r="N1379" s="39" t="e">
        <f>IF($E1379="",IF(INDEX(Mal!L$9:L$431,COUNTIF($E$108:$F1378,"")-COUNT($H$108:$H1378)+1,0)=N1378,"",INDEX(Mal!L$9:L$431,COUNTIF($E$108:$F1378,"")-COUNT($H$108:$H1378)+1,0)),"")</f>
        <v>#N/A</v>
      </c>
      <c r="O1379" s="39" t="e">
        <f>IF($E1379="",IF(INDEX(Mal!M$9:M$431,COUNTIF($E$108:$F1378,"")-COUNT($H$108:$H1378)+1,0)=O1378,"",INDEX(Mal!M$9:M$431,COUNTIF($E$108:$F1378,"")-COUNT($H$108:$H1378)+1,0)),"")</f>
        <v>#N/A</v>
      </c>
      <c r="P1379" s="39" t="e">
        <f>IF($E1379="",IF(INDEX(Mal!N$9:N$431,COUNTIF($E$108:$F1378,"")-COUNT($H$108:$H1378)+1,0)=P1378,"",INDEX(Mal!N$9:N$431,COUNTIF($E$108:$F1378,"")-COUNT($H$108:$H1378)+1,0)),"")</f>
        <v>#N/A</v>
      </c>
      <c r="Q1379" s="39" t="e">
        <f>IF($E1379="",IF(INDEX(Mal!O$9:O$431,COUNTIF($E$108:$F1378,"")-COUNT($H$108:$H1378)+1,0)=Q1378,"",INDEX(Mal!O$9:O$431,COUNTIF($E$108:$F1378,"")-COUNT($H$108:$H1378)+1,0)),"")</f>
        <v>#N/A</v>
      </c>
      <c r="R1379" s="39" t="e">
        <f>IF($E1379="",IF(INDEX(Mal!P$9:P$431,COUNTIF($E$108:$F1378,"")-COUNT($H$108:$H1378)+1,0)=R1378,"",INDEX(Mal!P$9:P$431,COUNTIF($E$108:$F1378,"")-COUNT($H$108:$H1378)+1,0)),"")</f>
        <v>#N/A</v>
      </c>
      <c r="S1379" s="39" t="e">
        <f>IF($E1379="",IF(INDEX(Mal!Q$9:Q$431,COUNTIF($E$108:$F1378,"")-COUNT($H$108:$H1378)+1,0)=S1378,"",INDEX(Mal!Q$9:Q$431,COUNTIF($E$108:$F1378,"")-COUNT($H$108:$H1378)+1,0)),"")</f>
        <v>#N/A</v>
      </c>
      <c r="T1379" s="39" t="e">
        <f>IF($E1379="",IF(INDEX(Mal!R$9:R$431,COUNTIF($E$108:$F1378,"")-COUNT($H$108:$H1378)+1,0)=T1378,"",INDEX(Mal!R$9:R$431,COUNTIF($E$108:$F1378,"")-COUNT($H$108:$H1378)+1,0)),"")</f>
        <v>#N/A</v>
      </c>
      <c r="U1379" s="39" t="e">
        <f>IF($E1379="",IF(INDEX(Mal!S$9:S$431,COUNTIF($E$108:$F1378,"")-COUNT($H$108:$H1378)+1,0)=U1378,"",INDEX(Mal!S$9:S$431,COUNTIF($E$108:$F1378,"")-COUNT($H$108:$H1378)+1,0)),"")</f>
        <v>#N/A</v>
      </c>
      <c r="V1379" s="39" t="e">
        <f t="shared" si="76"/>
        <v>#N/A</v>
      </c>
      <c r="W1379" s="39" t="e">
        <f>IF(IF(AND(E1379="",F1379=""),INDEX(Mal!I$9:I$431,(COUNT($H$108:$H1379)-COUNTIF($V$108:$V1379,"")),0),"")="","",IF(AND(E1379="",F1379=""),INDEX(Mal!I$9:I$431,(COUNT($H$108:$H1379)-COUNTIF($V$108:$V1379,"")),0),""))</f>
        <v>#N/A</v>
      </c>
      <c r="X1379" s="39" t="e">
        <f>IF($E1379="",IF(INDEX(Mal!J$9:J$431,COUNTIF($E$108:$F1378,"")-COUNT($H$108:$H1378)+1,0)=X1378,"",INDEX(Mal!J$9:J$431,COUNTIF($E$108:$F1378,"")-COUNT($H$108:$H1378)+1,0)),"")</f>
        <v>#N/A</v>
      </c>
      <c r="Y1379" s="39" t="e">
        <f>IF(AND(Y1378="",$H1379=$H1378),"",IF(VLOOKUP($H1379,Mal!$A$9:$T$431,20,0)='Sales Orders'!Y1378,"",VLOOKUP($H1379,Mal!$A$9:$T$431,20,0)))</f>
        <v>#N/A</v>
      </c>
      <c r="Z1379" s="39" t="e">
        <f t="shared" si="77"/>
        <v>#N/A</v>
      </c>
    </row>
    <row r="1380" spans="1:26">
      <c r="A1380" t="str">
        <f>IFERROR(IF(VLOOKUP(H1380,Mal!$A$9:$A$431,1,0),"","END"),"END")</f>
        <v>END</v>
      </c>
      <c r="B1380" s="39" t="e">
        <f>IF($E1380="",IF(INDEX(Mal!$D$9:$D$431,COUNTIF($E$108:$F1379,"")-COUNT($H$108:$H1379)+1,0)=B1379,"",INDEX(Mal!$D$9:$D$431,COUNTIF($E$108:$F1379,"")-COUNT($H$108:$H1379)+1,0)),"")</f>
        <v>#N/A</v>
      </c>
      <c r="C1380" s="39" t="e">
        <f t="shared" si="78"/>
        <v>#N/A</v>
      </c>
      <c r="D1380" s="39" t="e">
        <f>IF($E1380="",IF(INDEX(Mal!$F$9:$F$431,COUNTIF($E$108:$F1379,"")-COUNT($H$108:$H1379)+1,0)=D1379,"",INDEX(Mal!$F$9:$F$431,COUNTIF($E$108:$F1379,"")-COUNT($H$108:$H1379)+1,0)),"")</f>
        <v>#N/A</v>
      </c>
      <c r="E1380" s="39" t="e">
        <f>IF(AND(E1379="",$H1380=$H1379),"",IF(VLOOKUP(H1380,Mal!$A$9:$B$431,2,0)='Sales Orders'!E1379,"",VLOOKUP($H1380,Mal!$A$9:$B$431,2,0)))</f>
        <v>#N/A</v>
      </c>
      <c r="F1380" s="39" t="e">
        <f>IF($E1380="",IF(INDEX(Mal!$C$9:$C$431,COUNTIF($E$108:$F1379,"")-COUNT($H$108:$H1379)+1,0)=F1379,"",INDEX(Mal!$C$9:$C$431,COUNTIF($E$108:$F1379,"")-COUNT($H$108:$H1379)+1,0)),"")</f>
        <v>#N/A</v>
      </c>
      <c r="G1380" s="39" t="e">
        <f t="shared" si="79"/>
        <v>#N/A</v>
      </c>
      <c r="H1380" s="39">
        <f>IF(COUNTIF(Mal!$A$9:$A$431,'Sales Orders'!H1379)+COUNTIFS(Mal!$A$9:$A$431,H1379,Mal!$B$9:$B$431,"&lt;&gt;")+COUNTIFS(Mal!$A$9:$A$431,H1379,Mal!$C$9:$C$431,"&lt;&gt;")=COUNTIF('Sales Orders'!$H$108:H1379,'Sales Orders'!H1379),'Sales Orders'!H1379+1,'Sales Orders'!H1379)</f>
        <v>2</v>
      </c>
      <c r="I1380" s="39" t="e">
        <f>IF(E1380="","",IF(Mal!$C$5="","",Mal!$C$5))</f>
        <v>#N/A</v>
      </c>
      <c r="J1380" s="39" t="e">
        <f>IF(AND(J1379="",$H1380=$H1379),"",IF(VLOOKUP($H1380,Mal!$A$9:$H$431,7,0)='Sales Orders'!J1379,"",VLOOKUP($H1380,Mal!$A$9:$H$431,7,0)))</f>
        <v>#N/A</v>
      </c>
      <c r="K1380" s="39" t="e">
        <f>IF(AND(K1379="",$H1380=$H1379),"",IF(VLOOKUP($H1380,Mal!$A$9:$H$431,8,0)='Sales Orders'!K1379,"",VLOOKUP($H1380,Mal!$A$9:$H$431,8,0)))</f>
        <v>#N/A</v>
      </c>
      <c r="L1380" s="39" t="e">
        <f>IF(E1380="","",IF(Mal!$C$6="","",Mal!$C$6))</f>
        <v>#N/A</v>
      </c>
      <c r="M1380" s="39" t="e">
        <f>IF($E1380="",IF(INDEX(Mal!K$9:K$431,COUNTIF($E$108:$F1379,"")-COUNT($H$108:$H1379)+1,0)=M1379,"",INDEX(Mal!K$9:K$431,COUNTIF($E$108:$F1379,"")-COUNT($H$108:$H1379)+1,0)),"")</f>
        <v>#N/A</v>
      </c>
      <c r="N1380" s="39" t="e">
        <f>IF($E1380="",IF(INDEX(Mal!L$9:L$431,COUNTIF($E$108:$F1379,"")-COUNT($H$108:$H1379)+1,0)=N1379,"",INDEX(Mal!L$9:L$431,COUNTIF($E$108:$F1379,"")-COUNT($H$108:$H1379)+1,0)),"")</f>
        <v>#N/A</v>
      </c>
      <c r="O1380" s="39" t="e">
        <f>IF($E1380="",IF(INDEX(Mal!M$9:M$431,COUNTIF($E$108:$F1379,"")-COUNT($H$108:$H1379)+1,0)=O1379,"",INDEX(Mal!M$9:M$431,COUNTIF($E$108:$F1379,"")-COUNT($H$108:$H1379)+1,0)),"")</f>
        <v>#N/A</v>
      </c>
      <c r="P1380" s="39" t="e">
        <f>IF($E1380="",IF(INDEX(Mal!N$9:N$431,COUNTIF($E$108:$F1379,"")-COUNT($H$108:$H1379)+1,0)=P1379,"",INDEX(Mal!N$9:N$431,COUNTIF($E$108:$F1379,"")-COUNT($H$108:$H1379)+1,0)),"")</f>
        <v>#N/A</v>
      </c>
      <c r="Q1380" s="39" t="e">
        <f>IF($E1380="",IF(INDEX(Mal!O$9:O$431,COUNTIF($E$108:$F1379,"")-COUNT($H$108:$H1379)+1,0)=Q1379,"",INDEX(Mal!O$9:O$431,COUNTIF($E$108:$F1379,"")-COUNT($H$108:$H1379)+1,0)),"")</f>
        <v>#N/A</v>
      </c>
      <c r="R1380" s="39" t="e">
        <f>IF($E1380="",IF(INDEX(Mal!P$9:P$431,COUNTIF($E$108:$F1379,"")-COUNT($H$108:$H1379)+1,0)=R1379,"",INDEX(Mal!P$9:P$431,COUNTIF($E$108:$F1379,"")-COUNT($H$108:$H1379)+1,0)),"")</f>
        <v>#N/A</v>
      </c>
      <c r="S1380" s="39" t="e">
        <f>IF($E1380="",IF(INDEX(Mal!Q$9:Q$431,COUNTIF($E$108:$F1379,"")-COUNT($H$108:$H1379)+1,0)=S1379,"",INDEX(Mal!Q$9:Q$431,COUNTIF($E$108:$F1379,"")-COUNT($H$108:$H1379)+1,0)),"")</f>
        <v>#N/A</v>
      </c>
      <c r="T1380" s="39" t="e">
        <f>IF($E1380="",IF(INDEX(Mal!R$9:R$431,COUNTIF($E$108:$F1379,"")-COUNT($H$108:$H1379)+1,0)=T1379,"",INDEX(Mal!R$9:R$431,COUNTIF($E$108:$F1379,"")-COUNT($H$108:$H1379)+1,0)),"")</f>
        <v>#N/A</v>
      </c>
      <c r="U1380" s="39" t="e">
        <f>IF($E1380="",IF(INDEX(Mal!S$9:S$431,COUNTIF($E$108:$F1379,"")-COUNT($H$108:$H1379)+1,0)=U1379,"",INDEX(Mal!S$9:S$431,COUNTIF($E$108:$F1379,"")-COUNT($H$108:$H1379)+1,0)),"")</f>
        <v>#N/A</v>
      </c>
      <c r="V1380" s="39" t="e">
        <f t="shared" si="76"/>
        <v>#N/A</v>
      </c>
      <c r="W1380" s="39" t="e">
        <f>IF(IF(AND(E1380="",F1380=""),INDEX(Mal!I$9:I$431,(COUNT($H$108:$H1380)-COUNTIF($V$108:$V1380,"")),0),"")="","",IF(AND(E1380="",F1380=""),INDEX(Mal!I$9:I$431,(COUNT($H$108:$H1380)-COUNTIF($V$108:$V1380,"")),0),""))</f>
        <v>#N/A</v>
      </c>
      <c r="X1380" s="39" t="e">
        <f>IF($E1380="",IF(INDEX(Mal!J$9:J$431,COUNTIF($E$108:$F1379,"")-COUNT($H$108:$H1379)+1,0)=X1379,"",INDEX(Mal!J$9:J$431,COUNTIF($E$108:$F1379,"")-COUNT($H$108:$H1379)+1,0)),"")</f>
        <v>#N/A</v>
      </c>
      <c r="Y1380" s="39" t="e">
        <f>IF(AND(Y1379="",$H1380=$H1379),"",IF(VLOOKUP($H1380,Mal!$A$9:$T$431,20,0)='Sales Orders'!Y1379,"",VLOOKUP($H1380,Mal!$A$9:$T$431,20,0)))</f>
        <v>#N/A</v>
      </c>
      <c r="Z1380" s="39" t="e">
        <f t="shared" si="77"/>
        <v>#N/A</v>
      </c>
    </row>
    <row r="1381" spans="1:26">
      <c r="A1381" t="str">
        <f>IFERROR(IF(VLOOKUP(H1381,Mal!$A$9:$A$431,1,0),"","END"),"END")</f>
        <v>END</v>
      </c>
      <c r="B1381" s="39" t="e">
        <f>IF($E1381="",IF(INDEX(Mal!$D$9:$D$431,COUNTIF($E$108:$F1380,"")-COUNT($H$108:$H1380)+1,0)=B1380,"",INDEX(Mal!$D$9:$D$431,COUNTIF($E$108:$F1380,"")-COUNT($H$108:$H1380)+1,0)),"")</f>
        <v>#N/A</v>
      </c>
      <c r="C1381" s="39" t="e">
        <f t="shared" si="78"/>
        <v>#N/A</v>
      </c>
      <c r="D1381" s="39" t="e">
        <f>IF($E1381="",IF(INDEX(Mal!$F$9:$F$431,COUNTIF($E$108:$F1380,"")-COUNT($H$108:$H1380)+1,0)=D1380,"",INDEX(Mal!$F$9:$F$431,COUNTIF($E$108:$F1380,"")-COUNT($H$108:$H1380)+1,0)),"")</f>
        <v>#N/A</v>
      </c>
      <c r="E1381" s="39" t="e">
        <f>IF(AND(E1380="",$H1381=$H1380),"",IF(VLOOKUP(H1381,Mal!$A$9:$B$431,2,0)='Sales Orders'!E1380,"",VLOOKUP($H1381,Mal!$A$9:$B$431,2,0)))</f>
        <v>#N/A</v>
      </c>
      <c r="F1381" s="39" t="e">
        <f>IF($E1381="",IF(INDEX(Mal!$C$9:$C$431,COUNTIF($E$108:$F1380,"")-COUNT($H$108:$H1380)+1,0)=F1380,"",INDEX(Mal!$C$9:$C$431,COUNTIF($E$108:$F1380,"")-COUNT($H$108:$H1380)+1,0)),"")</f>
        <v>#N/A</v>
      </c>
      <c r="G1381" s="39" t="e">
        <f t="shared" si="79"/>
        <v>#N/A</v>
      </c>
      <c r="H1381" s="39">
        <f>IF(COUNTIF(Mal!$A$9:$A$431,'Sales Orders'!H1380)+COUNTIFS(Mal!$A$9:$A$431,H1380,Mal!$B$9:$B$431,"&lt;&gt;")+COUNTIFS(Mal!$A$9:$A$431,H1380,Mal!$C$9:$C$431,"&lt;&gt;")=COUNTIF('Sales Orders'!$H$108:H1380,'Sales Orders'!H1380),'Sales Orders'!H1380+1,'Sales Orders'!H1380)</f>
        <v>2</v>
      </c>
      <c r="I1381" s="39" t="e">
        <f>IF(E1381="","",IF(Mal!$C$5="","",Mal!$C$5))</f>
        <v>#N/A</v>
      </c>
      <c r="J1381" s="39" t="e">
        <f>IF(AND(J1380="",$H1381=$H1380),"",IF(VLOOKUP($H1381,Mal!$A$9:$H$431,7,0)='Sales Orders'!J1380,"",VLOOKUP($H1381,Mal!$A$9:$H$431,7,0)))</f>
        <v>#N/A</v>
      </c>
      <c r="K1381" s="39" t="e">
        <f>IF(AND(K1380="",$H1381=$H1380),"",IF(VLOOKUP($H1381,Mal!$A$9:$H$431,8,0)='Sales Orders'!K1380,"",VLOOKUP($H1381,Mal!$A$9:$H$431,8,0)))</f>
        <v>#N/A</v>
      </c>
      <c r="L1381" s="39" t="e">
        <f>IF(E1381="","",IF(Mal!$C$6="","",Mal!$C$6))</f>
        <v>#N/A</v>
      </c>
      <c r="M1381" s="39" t="e">
        <f>IF($E1381="",IF(INDEX(Mal!K$9:K$431,COUNTIF($E$108:$F1380,"")-COUNT($H$108:$H1380)+1,0)=M1380,"",INDEX(Mal!K$9:K$431,COUNTIF($E$108:$F1380,"")-COUNT($H$108:$H1380)+1,0)),"")</f>
        <v>#N/A</v>
      </c>
      <c r="N1381" s="39" t="e">
        <f>IF($E1381="",IF(INDEX(Mal!L$9:L$431,COUNTIF($E$108:$F1380,"")-COUNT($H$108:$H1380)+1,0)=N1380,"",INDEX(Mal!L$9:L$431,COUNTIF($E$108:$F1380,"")-COUNT($H$108:$H1380)+1,0)),"")</f>
        <v>#N/A</v>
      </c>
      <c r="O1381" s="39" t="e">
        <f>IF($E1381="",IF(INDEX(Mal!M$9:M$431,COUNTIF($E$108:$F1380,"")-COUNT($H$108:$H1380)+1,0)=O1380,"",INDEX(Mal!M$9:M$431,COUNTIF($E$108:$F1380,"")-COUNT($H$108:$H1380)+1,0)),"")</f>
        <v>#N/A</v>
      </c>
      <c r="P1381" s="39" t="e">
        <f>IF($E1381="",IF(INDEX(Mal!N$9:N$431,COUNTIF($E$108:$F1380,"")-COUNT($H$108:$H1380)+1,0)=P1380,"",INDEX(Mal!N$9:N$431,COUNTIF($E$108:$F1380,"")-COUNT($H$108:$H1380)+1,0)),"")</f>
        <v>#N/A</v>
      </c>
      <c r="Q1381" s="39" t="e">
        <f>IF($E1381="",IF(INDEX(Mal!O$9:O$431,COUNTIF($E$108:$F1380,"")-COUNT($H$108:$H1380)+1,0)=Q1380,"",INDEX(Mal!O$9:O$431,COUNTIF($E$108:$F1380,"")-COUNT($H$108:$H1380)+1,0)),"")</f>
        <v>#N/A</v>
      </c>
      <c r="R1381" s="39" t="e">
        <f>IF($E1381="",IF(INDEX(Mal!P$9:P$431,COUNTIF($E$108:$F1380,"")-COUNT($H$108:$H1380)+1,0)=R1380,"",INDEX(Mal!P$9:P$431,COUNTIF($E$108:$F1380,"")-COUNT($H$108:$H1380)+1,0)),"")</f>
        <v>#N/A</v>
      </c>
      <c r="S1381" s="39" t="e">
        <f>IF($E1381="",IF(INDEX(Mal!Q$9:Q$431,COUNTIF($E$108:$F1380,"")-COUNT($H$108:$H1380)+1,0)=S1380,"",INDEX(Mal!Q$9:Q$431,COUNTIF($E$108:$F1380,"")-COUNT($H$108:$H1380)+1,0)),"")</f>
        <v>#N/A</v>
      </c>
      <c r="T1381" s="39" t="e">
        <f>IF($E1381="",IF(INDEX(Mal!R$9:R$431,COUNTIF($E$108:$F1380,"")-COUNT($H$108:$H1380)+1,0)=T1380,"",INDEX(Mal!R$9:R$431,COUNTIF($E$108:$F1380,"")-COUNT($H$108:$H1380)+1,0)),"")</f>
        <v>#N/A</v>
      </c>
      <c r="U1381" s="39" t="e">
        <f>IF($E1381="",IF(INDEX(Mal!S$9:S$431,COUNTIF($E$108:$F1380,"")-COUNT($H$108:$H1380)+1,0)=U1380,"",INDEX(Mal!S$9:S$431,COUNTIF($E$108:$F1380,"")-COUNT($H$108:$H1380)+1,0)),"")</f>
        <v>#N/A</v>
      </c>
      <c r="V1381" s="39" t="e">
        <f t="shared" si="76"/>
        <v>#N/A</v>
      </c>
      <c r="W1381" s="39" t="e">
        <f>IF(IF(AND(E1381="",F1381=""),INDEX(Mal!I$9:I$431,(COUNT($H$108:$H1381)-COUNTIF($V$108:$V1381,"")),0),"")="","",IF(AND(E1381="",F1381=""),INDEX(Mal!I$9:I$431,(COUNT($H$108:$H1381)-COUNTIF($V$108:$V1381,"")),0),""))</f>
        <v>#N/A</v>
      </c>
      <c r="X1381" s="39" t="e">
        <f>IF($E1381="",IF(INDEX(Mal!J$9:J$431,COUNTIF($E$108:$F1380,"")-COUNT($H$108:$H1380)+1,0)=X1380,"",INDEX(Mal!J$9:J$431,COUNTIF($E$108:$F1380,"")-COUNT($H$108:$H1380)+1,0)),"")</f>
        <v>#N/A</v>
      </c>
      <c r="Y1381" s="39" t="e">
        <f>IF(AND(Y1380="",$H1381=$H1380),"",IF(VLOOKUP($H1381,Mal!$A$9:$T$431,20,0)='Sales Orders'!Y1380,"",VLOOKUP($H1381,Mal!$A$9:$T$431,20,0)))</f>
        <v>#N/A</v>
      </c>
      <c r="Z1381" s="39" t="e">
        <f t="shared" si="77"/>
        <v>#N/A</v>
      </c>
    </row>
    <row r="1382" spans="1:26">
      <c r="A1382" t="str">
        <f>IFERROR(IF(VLOOKUP(H1382,Mal!$A$9:$A$431,1,0),"","END"),"END")</f>
        <v>END</v>
      </c>
      <c r="B1382" s="39" t="e">
        <f>IF($E1382="",IF(INDEX(Mal!$D$9:$D$431,COUNTIF($E$108:$F1381,"")-COUNT($H$108:$H1381)+1,0)=B1381,"",INDEX(Mal!$D$9:$D$431,COUNTIF($E$108:$F1381,"")-COUNT($H$108:$H1381)+1,0)),"")</f>
        <v>#N/A</v>
      </c>
      <c r="C1382" s="39" t="e">
        <f t="shared" si="78"/>
        <v>#N/A</v>
      </c>
      <c r="D1382" s="39" t="e">
        <f>IF($E1382="",IF(INDEX(Mal!$F$9:$F$431,COUNTIF($E$108:$F1381,"")-COUNT($H$108:$H1381)+1,0)=D1381,"",INDEX(Mal!$F$9:$F$431,COUNTIF($E$108:$F1381,"")-COUNT($H$108:$H1381)+1,0)),"")</f>
        <v>#N/A</v>
      </c>
      <c r="E1382" s="39" t="e">
        <f>IF(AND(E1381="",$H1382=$H1381),"",IF(VLOOKUP(H1382,Mal!$A$9:$B$431,2,0)='Sales Orders'!E1381,"",VLOOKUP($H1382,Mal!$A$9:$B$431,2,0)))</f>
        <v>#N/A</v>
      </c>
      <c r="F1382" s="39" t="e">
        <f>IF($E1382="",IF(INDEX(Mal!$C$9:$C$431,COUNTIF($E$108:$F1381,"")-COUNT($H$108:$H1381)+1,0)=F1381,"",INDEX(Mal!$C$9:$C$431,COUNTIF($E$108:$F1381,"")-COUNT($H$108:$H1381)+1,0)),"")</f>
        <v>#N/A</v>
      </c>
      <c r="G1382" s="39" t="e">
        <f t="shared" si="79"/>
        <v>#N/A</v>
      </c>
      <c r="H1382" s="39">
        <f>IF(COUNTIF(Mal!$A$9:$A$431,'Sales Orders'!H1381)+COUNTIFS(Mal!$A$9:$A$431,H1381,Mal!$B$9:$B$431,"&lt;&gt;")+COUNTIFS(Mal!$A$9:$A$431,H1381,Mal!$C$9:$C$431,"&lt;&gt;")=COUNTIF('Sales Orders'!$H$108:H1381,'Sales Orders'!H1381),'Sales Orders'!H1381+1,'Sales Orders'!H1381)</f>
        <v>2</v>
      </c>
      <c r="I1382" s="39" t="e">
        <f>IF(E1382="","",IF(Mal!$C$5="","",Mal!$C$5))</f>
        <v>#N/A</v>
      </c>
      <c r="J1382" s="39" t="e">
        <f>IF(AND(J1381="",$H1382=$H1381),"",IF(VLOOKUP($H1382,Mal!$A$9:$H$431,7,0)='Sales Orders'!J1381,"",VLOOKUP($H1382,Mal!$A$9:$H$431,7,0)))</f>
        <v>#N/A</v>
      </c>
      <c r="K1382" s="39" t="e">
        <f>IF(AND(K1381="",$H1382=$H1381),"",IF(VLOOKUP($H1382,Mal!$A$9:$H$431,8,0)='Sales Orders'!K1381,"",VLOOKUP($H1382,Mal!$A$9:$H$431,8,0)))</f>
        <v>#N/A</v>
      </c>
      <c r="L1382" s="39" t="e">
        <f>IF(E1382="","",IF(Mal!$C$6="","",Mal!$C$6))</f>
        <v>#N/A</v>
      </c>
      <c r="M1382" s="39" t="e">
        <f>IF($E1382="",IF(INDEX(Mal!K$9:K$431,COUNTIF($E$108:$F1381,"")-COUNT($H$108:$H1381)+1,0)=M1381,"",INDEX(Mal!K$9:K$431,COUNTIF($E$108:$F1381,"")-COUNT($H$108:$H1381)+1,0)),"")</f>
        <v>#N/A</v>
      </c>
      <c r="N1382" s="39" t="e">
        <f>IF($E1382="",IF(INDEX(Mal!L$9:L$431,COUNTIF($E$108:$F1381,"")-COUNT($H$108:$H1381)+1,0)=N1381,"",INDEX(Mal!L$9:L$431,COUNTIF($E$108:$F1381,"")-COUNT($H$108:$H1381)+1,0)),"")</f>
        <v>#N/A</v>
      </c>
      <c r="O1382" s="39" t="e">
        <f>IF($E1382="",IF(INDEX(Mal!M$9:M$431,COUNTIF($E$108:$F1381,"")-COUNT($H$108:$H1381)+1,0)=O1381,"",INDEX(Mal!M$9:M$431,COUNTIF($E$108:$F1381,"")-COUNT($H$108:$H1381)+1,0)),"")</f>
        <v>#N/A</v>
      </c>
      <c r="P1382" s="39" t="e">
        <f>IF($E1382="",IF(INDEX(Mal!N$9:N$431,COUNTIF($E$108:$F1381,"")-COUNT($H$108:$H1381)+1,0)=P1381,"",INDEX(Mal!N$9:N$431,COUNTIF($E$108:$F1381,"")-COUNT($H$108:$H1381)+1,0)),"")</f>
        <v>#N/A</v>
      </c>
      <c r="Q1382" s="39" t="e">
        <f>IF($E1382="",IF(INDEX(Mal!O$9:O$431,COUNTIF($E$108:$F1381,"")-COUNT($H$108:$H1381)+1,0)=Q1381,"",INDEX(Mal!O$9:O$431,COUNTIF($E$108:$F1381,"")-COUNT($H$108:$H1381)+1,0)),"")</f>
        <v>#N/A</v>
      </c>
      <c r="R1382" s="39" t="e">
        <f>IF($E1382="",IF(INDEX(Mal!P$9:P$431,COUNTIF($E$108:$F1381,"")-COUNT($H$108:$H1381)+1,0)=R1381,"",INDEX(Mal!P$9:P$431,COUNTIF($E$108:$F1381,"")-COUNT($H$108:$H1381)+1,0)),"")</f>
        <v>#N/A</v>
      </c>
      <c r="S1382" s="39" t="e">
        <f>IF($E1382="",IF(INDEX(Mal!Q$9:Q$431,COUNTIF($E$108:$F1381,"")-COUNT($H$108:$H1381)+1,0)=S1381,"",INDEX(Mal!Q$9:Q$431,COUNTIF($E$108:$F1381,"")-COUNT($H$108:$H1381)+1,0)),"")</f>
        <v>#N/A</v>
      </c>
      <c r="T1382" s="39" t="e">
        <f>IF($E1382="",IF(INDEX(Mal!R$9:R$431,COUNTIF($E$108:$F1381,"")-COUNT($H$108:$H1381)+1,0)=T1381,"",INDEX(Mal!R$9:R$431,COUNTIF($E$108:$F1381,"")-COUNT($H$108:$H1381)+1,0)),"")</f>
        <v>#N/A</v>
      </c>
      <c r="U1382" s="39" t="e">
        <f>IF($E1382="",IF(INDEX(Mal!S$9:S$431,COUNTIF($E$108:$F1381,"")-COUNT($H$108:$H1381)+1,0)=U1381,"",INDEX(Mal!S$9:S$431,COUNTIF($E$108:$F1381,"")-COUNT($H$108:$H1381)+1,0)),"")</f>
        <v>#N/A</v>
      </c>
      <c r="V1382" s="39" t="e">
        <f t="shared" si="76"/>
        <v>#N/A</v>
      </c>
      <c r="W1382" s="39" t="e">
        <f>IF(IF(AND(E1382="",F1382=""),INDEX(Mal!I$9:I$431,(COUNT($H$108:$H1382)-COUNTIF($V$108:$V1382,"")),0),"")="","",IF(AND(E1382="",F1382=""),INDEX(Mal!I$9:I$431,(COUNT($H$108:$H1382)-COUNTIF($V$108:$V1382,"")),0),""))</f>
        <v>#N/A</v>
      </c>
      <c r="X1382" s="39" t="e">
        <f>IF($E1382="",IF(INDEX(Mal!J$9:J$431,COUNTIF($E$108:$F1381,"")-COUNT($H$108:$H1381)+1,0)=X1381,"",INDEX(Mal!J$9:J$431,COUNTIF($E$108:$F1381,"")-COUNT($H$108:$H1381)+1,0)),"")</f>
        <v>#N/A</v>
      </c>
      <c r="Y1382" s="39" t="e">
        <f>IF(AND(Y1381="",$H1382=$H1381),"",IF(VLOOKUP($H1382,Mal!$A$9:$T$431,20,0)='Sales Orders'!Y1381,"",VLOOKUP($H1382,Mal!$A$9:$T$431,20,0)))</f>
        <v>#N/A</v>
      </c>
      <c r="Z1382" s="39" t="e">
        <f t="shared" si="77"/>
        <v>#N/A</v>
      </c>
    </row>
    <row r="1383" spans="1:26">
      <c r="A1383" t="str">
        <f>IFERROR(IF(VLOOKUP(H1383,Mal!$A$9:$A$431,1,0),"","END"),"END")</f>
        <v>END</v>
      </c>
      <c r="B1383" s="39" t="e">
        <f>IF($E1383="",IF(INDEX(Mal!$D$9:$D$431,COUNTIF($E$108:$F1382,"")-COUNT($H$108:$H1382)+1,0)=B1382,"",INDEX(Mal!$D$9:$D$431,COUNTIF($E$108:$F1382,"")-COUNT($H$108:$H1382)+1,0)),"")</f>
        <v>#N/A</v>
      </c>
      <c r="C1383" s="39" t="e">
        <f t="shared" si="78"/>
        <v>#N/A</v>
      </c>
      <c r="D1383" s="39" t="e">
        <f>IF($E1383="",IF(INDEX(Mal!$F$9:$F$431,COUNTIF($E$108:$F1382,"")-COUNT($H$108:$H1382)+1,0)=D1382,"",INDEX(Mal!$F$9:$F$431,COUNTIF($E$108:$F1382,"")-COUNT($H$108:$H1382)+1,0)),"")</f>
        <v>#N/A</v>
      </c>
      <c r="E1383" s="39" t="e">
        <f>IF(AND(E1382="",$H1383=$H1382),"",IF(VLOOKUP(H1383,Mal!$A$9:$B$431,2,0)='Sales Orders'!E1382,"",VLOOKUP($H1383,Mal!$A$9:$B$431,2,0)))</f>
        <v>#N/A</v>
      </c>
      <c r="F1383" s="39" t="e">
        <f>IF($E1383="",IF(INDEX(Mal!$C$9:$C$431,COUNTIF($E$108:$F1382,"")-COUNT($H$108:$H1382)+1,0)=F1382,"",INDEX(Mal!$C$9:$C$431,COUNTIF($E$108:$F1382,"")-COUNT($H$108:$H1382)+1,0)),"")</f>
        <v>#N/A</v>
      </c>
      <c r="G1383" s="39" t="e">
        <f t="shared" si="79"/>
        <v>#N/A</v>
      </c>
      <c r="H1383" s="39">
        <f>IF(COUNTIF(Mal!$A$9:$A$431,'Sales Orders'!H1382)+COUNTIFS(Mal!$A$9:$A$431,H1382,Mal!$B$9:$B$431,"&lt;&gt;")+COUNTIFS(Mal!$A$9:$A$431,H1382,Mal!$C$9:$C$431,"&lt;&gt;")=COUNTIF('Sales Orders'!$H$108:H1382,'Sales Orders'!H1382),'Sales Orders'!H1382+1,'Sales Orders'!H1382)</f>
        <v>2</v>
      </c>
      <c r="I1383" s="39" t="e">
        <f>IF(E1383="","",IF(Mal!$C$5="","",Mal!$C$5))</f>
        <v>#N/A</v>
      </c>
      <c r="J1383" s="39" t="e">
        <f>IF(AND(J1382="",$H1383=$H1382),"",IF(VLOOKUP($H1383,Mal!$A$9:$H$431,7,0)='Sales Orders'!J1382,"",VLOOKUP($H1383,Mal!$A$9:$H$431,7,0)))</f>
        <v>#N/A</v>
      </c>
      <c r="K1383" s="39" t="e">
        <f>IF(AND(K1382="",$H1383=$H1382),"",IF(VLOOKUP($H1383,Mal!$A$9:$H$431,8,0)='Sales Orders'!K1382,"",VLOOKUP($H1383,Mal!$A$9:$H$431,8,0)))</f>
        <v>#N/A</v>
      </c>
      <c r="L1383" s="39" t="e">
        <f>IF(E1383="","",IF(Mal!$C$6="","",Mal!$C$6))</f>
        <v>#N/A</v>
      </c>
      <c r="M1383" s="39" t="e">
        <f>IF($E1383="",IF(INDEX(Mal!K$9:K$431,COUNTIF($E$108:$F1382,"")-COUNT($H$108:$H1382)+1,0)=M1382,"",INDEX(Mal!K$9:K$431,COUNTIF($E$108:$F1382,"")-COUNT($H$108:$H1382)+1,0)),"")</f>
        <v>#N/A</v>
      </c>
      <c r="N1383" s="39" t="e">
        <f>IF($E1383="",IF(INDEX(Mal!L$9:L$431,COUNTIF($E$108:$F1382,"")-COUNT($H$108:$H1382)+1,0)=N1382,"",INDEX(Mal!L$9:L$431,COUNTIF($E$108:$F1382,"")-COUNT($H$108:$H1382)+1,0)),"")</f>
        <v>#N/A</v>
      </c>
      <c r="O1383" s="39" t="e">
        <f>IF($E1383="",IF(INDEX(Mal!M$9:M$431,COUNTIF($E$108:$F1382,"")-COUNT($H$108:$H1382)+1,0)=O1382,"",INDEX(Mal!M$9:M$431,COUNTIF($E$108:$F1382,"")-COUNT($H$108:$H1382)+1,0)),"")</f>
        <v>#N/A</v>
      </c>
      <c r="P1383" s="39" t="e">
        <f>IF($E1383="",IF(INDEX(Mal!N$9:N$431,COUNTIF($E$108:$F1382,"")-COUNT($H$108:$H1382)+1,0)=P1382,"",INDEX(Mal!N$9:N$431,COUNTIF($E$108:$F1382,"")-COUNT($H$108:$H1382)+1,0)),"")</f>
        <v>#N/A</v>
      </c>
      <c r="Q1383" s="39" t="e">
        <f>IF($E1383="",IF(INDEX(Mal!O$9:O$431,COUNTIF($E$108:$F1382,"")-COUNT($H$108:$H1382)+1,0)=Q1382,"",INDEX(Mal!O$9:O$431,COUNTIF($E$108:$F1382,"")-COUNT($H$108:$H1382)+1,0)),"")</f>
        <v>#N/A</v>
      </c>
      <c r="R1383" s="39" t="e">
        <f>IF($E1383="",IF(INDEX(Mal!P$9:P$431,COUNTIF($E$108:$F1382,"")-COUNT($H$108:$H1382)+1,0)=R1382,"",INDEX(Mal!P$9:P$431,COUNTIF($E$108:$F1382,"")-COUNT($H$108:$H1382)+1,0)),"")</f>
        <v>#N/A</v>
      </c>
      <c r="S1383" s="39" t="e">
        <f>IF($E1383="",IF(INDEX(Mal!Q$9:Q$431,COUNTIF($E$108:$F1382,"")-COUNT($H$108:$H1382)+1,0)=S1382,"",INDEX(Mal!Q$9:Q$431,COUNTIF($E$108:$F1382,"")-COUNT($H$108:$H1382)+1,0)),"")</f>
        <v>#N/A</v>
      </c>
      <c r="T1383" s="39" t="e">
        <f>IF($E1383="",IF(INDEX(Mal!R$9:R$431,COUNTIF($E$108:$F1382,"")-COUNT($H$108:$H1382)+1,0)=T1382,"",INDEX(Mal!R$9:R$431,COUNTIF($E$108:$F1382,"")-COUNT($H$108:$H1382)+1,0)),"")</f>
        <v>#N/A</v>
      </c>
      <c r="U1383" s="39" t="e">
        <f>IF($E1383="",IF(INDEX(Mal!S$9:S$431,COUNTIF($E$108:$F1382,"")-COUNT($H$108:$H1382)+1,0)=U1382,"",INDEX(Mal!S$9:S$431,COUNTIF($E$108:$F1382,"")-COUNT($H$108:$H1382)+1,0)),"")</f>
        <v>#N/A</v>
      </c>
      <c r="V1383" s="39" t="e">
        <f t="shared" si="76"/>
        <v>#N/A</v>
      </c>
      <c r="W1383" s="39" t="e">
        <f>IF(IF(AND(E1383="",F1383=""),INDEX(Mal!I$9:I$431,(COUNT($H$108:$H1383)-COUNTIF($V$108:$V1383,"")),0),"")="","",IF(AND(E1383="",F1383=""),INDEX(Mal!I$9:I$431,(COUNT($H$108:$H1383)-COUNTIF($V$108:$V1383,"")),0),""))</f>
        <v>#N/A</v>
      </c>
      <c r="X1383" s="39" t="e">
        <f>IF($E1383="",IF(INDEX(Mal!J$9:J$431,COUNTIF($E$108:$F1382,"")-COUNT($H$108:$H1382)+1,0)=X1382,"",INDEX(Mal!J$9:J$431,COUNTIF($E$108:$F1382,"")-COUNT($H$108:$H1382)+1,0)),"")</f>
        <v>#N/A</v>
      </c>
      <c r="Y1383" s="39" t="e">
        <f>IF(AND(Y1382="",$H1383=$H1382),"",IF(VLOOKUP($H1383,Mal!$A$9:$T$431,20,0)='Sales Orders'!Y1382,"",VLOOKUP($H1383,Mal!$A$9:$T$431,20,0)))</f>
        <v>#N/A</v>
      </c>
      <c r="Z1383" s="39" t="e">
        <f t="shared" si="77"/>
        <v>#N/A</v>
      </c>
    </row>
    <row r="1384" spans="1:26">
      <c r="A1384" t="str">
        <f>IFERROR(IF(VLOOKUP(H1384,Mal!$A$9:$A$431,1,0),"","END"),"END")</f>
        <v>END</v>
      </c>
      <c r="B1384" s="39" t="e">
        <f>IF($E1384="",IF(INDEX(Mal!$D$9:$D$431,COUNTIF($E$108:$F1383,"")-COUNT($H$108:$H1383)+1,0)=B1383,"",INDEX(Mal!$D$9:$D$431,COUNTIF($E$108:$F1383,"")-COUNT($H$108:$H1383)+1,0)),"")</f>
        <v>#N/A</v>
      </c>
      <c r="C1384" s="39" t="e">
        <f t="shared" si="78"/>
        <v>#N/A</v>
      </c>
      <c r="D1384" s="39" t="e">
        <f>IF($E1384="",IF(INDEX(Mal!$F$9:$F$431,COUNTIF($E$108:$F1383,"")-COUNT($H$108:$H1383)+1,0)=D1383,"",INDEX(Mal!$F$9:$F$431,COUNTIF($E$108:$F1383,"")-COUNT($H$108:$H1383)+1,0)),"")</f>
        <v>#N/A</v>
      </c>
      <c r="E1384" s="39" t="e">
        <f>IF(AND(E1383="",$H1384=$H1383),"",IF(VLOOKUP(H1384,Mal!$A$9:$B$431,2,0)='Sales Orders'!E1383,"",VLOOKUP($H1384,Mal!$A$9:$B$431,2,0)))</f>
        <v>#N/A</v>
      </c>
      <c r="F1384" s="39" t="e">
        <f>IF($E1384="",IF(INDEX(Mal!$C$9:$C$431,COUNTIF($E$108:$F1383,"")-COUNT($H$108:$H1383)+1,0)=F1383,"",INDEX(Mal!$C$9:$C$431,COUNTIF($E$108:$F1383,"")-COUNT($H$108:$H1383)+1,0)),"")</f>
        <v>#N/A</v>
      </c>
      <c r="G1384" s="39" t="e">
        <f t="shared" si="79"/>
        <v>#N/A</v>
      </c>
      <c r="H1384" s="39">
        <f>IF(COUNTIF(Mal!$A$9:$A$431,'Sales Orders'!H1383)+COUNTIFS(Mal!$A$9:$A$431,H1383,Mal!$B$9:$B$431,"&lt;&gt;")+COUNTIFS(Mal!$A$9:$A$431,H1383,Mal!$C$9:$C$431,"&lt;&gt;")=COUNTIF('Sales Orders'!$H$108:H1383,'Sales Orders'!H1383),'Sales Orders'!H1383+1,'Sales Orders'!H1383)</f>
        <v>2</v>
      </c>
      <c r="I1384" s="39" t="e">
        <f>IF(E1384="","",IF(Mal!$C$5="","",Mal!$C$5))</f>
        <v>#N/A</v>
      </c>
      <c r="J1384" s="39" t="e">
        <f>IF(AND(J1383="",$H1384=$H1383),"",IF(VLOOKUP($H1384,Mal!$A$9:$H$431,7,0)='Sales Orders'!J1383,"",VLOOKUP($H1384,Mal!$A$9:$H$431,7,0)))</f>
        <v>#N/A</v>
      </c>
      <c r="K1384" s="39" t="e">
        <f>IF(AND(K1383="",$H1384=$H1383),"",IF(VLOOKUP($H1384,Mal!$A$9:$H$431,8,0)='Sales Orders'!K1383,"",VLOOKUP($H1384,Mal!$A$9:$H$431,8,0)))</f>
        <v>#N/A</v>
      </c>
      <c r="L1384" s="39" t="e">
        <f>IF(E1384="","",IF(Mal!$C$6="","",Mal!$C$6))</f>
        <v>#N/A</v>
      </c>
      <c r="M1384" s="39" t="e">
        <f>IF($E1384="",IF(INDEX(Mal!K$9:K$431,COUNTIF($E$108:$F1383,"")-COUNT($H$108:$H1383)+1,0)=M1383,"",INDEX(Mal!K$9:K$431,COUNTIF($E$108:$F1383,"")-COUNT($H$108:$H1383)+1,0)),"")</f>
        <v>#N/A</v>
      </c>
      <c r="N1384" s="39" t="e">
        <f>IF($E1384="",IF(INDEX(Mal!L$9:L$431,COUNTIF($E$108:$F1383,"")-COUNT($H$108:$H1383)+1,0)=N1383,"",INDEX(Mal!L$9:L$431,COUNTIF($E$108:$F1383,"")-COUNT($H$108:$H1383)+1,0)),"")</f>
        <v>#N/A</v>
      </c>
      <c r="O1384" s="39" t="e">
        <f>IF($E1384="",IF(INDEX(Mal!M$9:M$431,COUNTIF($E$108:$F1383,"")-COUNT($H$108:$H1383)+1,0)=O1383,"",INDEX(Mal!M$9:M$431,COUNTIF($E$108:$F1383,"")-COUNT($H$108:$H1383)+1,0)),"")</f>
        <v>#N/A</v>
      </c>
      <c r="P1384" s="39" t="e">
        <f>IF($E1384="",IF(INDEX(Mal!N$9:N$431,COUNTIF($E$108:$F1383,"")-COUNT($H$108:$H1383)+1,0)=P1383,"",INDEX(Mal!N$9:N$431,COUNTIF($E$108:$F1383,"")-COUNT($H$108:$H1383)+1,0)),"")</f>
        <v>#N/A</v>
      </c>
      <c r="Q1384" s="39" t="e">
        <f>IF($E1384="",IF(INDEX(Mal!O$9:O$431,COUNTIF($E$108:$F1383,"")-COUNT($H$108:$H1383)+1,0)=Q1383,"",INDEX(Mal!O$9:O$431,COUNTIF($E$108:$F1383,"")-COUNT($H$108:$H1383)+1,0)),"")</f>
        <v>#N/A</v>
      </c>
      <c r="R1384" s="39" t="e">
        <f>IF($E1384="",IF(INDEX(Mal!P$9:P$431,COUNTIF($E$108:$F1383,"")-COUNT($H$108:$H1383)+1,0)=R1383,"",INDEX(Mal!P$9:P$431,COUNTIF($E$108:$F1383,"")-COUNT($H$108:$H1383)+1,0)),"")</f>
        <v>#N/A</v>
      </c>
      <c r="S1384" s="39" t="e">
        <f>IF($E1384="",IF(INDEX(Mal!Q$9:Q$431,COUNTIF($E$108:$F1383,"")-COUNT($H$108:$H1383)+1,0)=S1383,"",INDEX(Mal!Q$9:Q$431,COUNTIF($E$108:$F1383,"")-COUNT($H$108:$H1383)+1,0)),"")</f>
        <v>#N/A</v>
      </c>
      <c r="T1384" s="39" t="e">
        <f>IF($E1384="",IF(INDEX(Mal!R$9:R$431,COUNTIF($E$108:$F1383,"")-COUNT($H$108:$H1383)+1,0)=T1383,"",INDEX(Mal!R$9:R$431,COUNTIF($E$108:$F1383,"")-COUNT($H$108:$H1383)+1,0)),"")</f>
        <v>#N/A</v>
      </c>
      <c r="U1384" s="39" t="e">
        <f>IF($E1384="",IF(INDEX(Mal!S$9:S$431,COUNTIF($E$108:$F1383,"")-COUNT($H$108:$H1383)+1,0)=U1383,"",INDEX(Mal!S$9:S$431,COUNTIF($E$108:$F1383,"")-COUNT($H$108:$H1383)+1,0)),"")</f>
        <v>#N/A</v>
      </c>
      <c r="V1384" s="39" t="e">
        <f t="shared" si="76"/>
        <v>#N/A</v>
      </c>
      <c r="W1384" s="39" t="e">
        <f>IF(IF(AND(E1384="",F1384=""),INDEX(Mal!I$9:I$431,(COUNT($H$108:$H1384)-COUNTIF($V$108:$V1384,"")),0),"")="","",IF(AND(E1384="",F1384=""),INDEX(Mal!I$9:I$431,(COUNT($H$108:$H1384)-COUNTIF($V$108:$V1384,"")),0),""))</f>
        <v>#N/A</v>
      </c>
      <c r="X1384" s="39" t="e">
        <f>IF($E1384="",IF(INDEX(Mal!J$9:J$431,COUNTIF($E$108:$F1383,"")-COUNT($H$108:$H1383)+1,0)=X1383,"",INDEX(Mal!J$9:J$431,COUNTIF($E$108:$F1383,"")-COUNT($H$108:$H1383)+1,0)),"")</f>
        <v>#N/A</v>
      </c>
      <c r="Y1384" s="39" t="e">
        <f>IF(AND(Y1383="",$H1384=$H1383),"",IF(VLOOKUP($H1384,Mal!$A$9:$T$431,20,0)='Sales Orders'!Y1383,"",VLOOKUP($H1384,Mal!$A$9:$T$431,20,0)))</f>
        <v>#N/A</v>
      </c>
      <c r="Z1384" s="39" t="e">
        <f t="shared" si="77"/>
        <v>#N/A</v>
      </c>
    </row>
    <row r="1385" spans="1:26">
      <c r="A1385" t="str">
        <f>IFERROR(IF(VLOOKUP(H1385,Mal!$A$9:$A$431,1,0),"","END"),"END")</f>
        <v>END</v>
      </c>
      <c r="B1385" s="39" t="e">
        <f>IF($E1385="",IF(INDEX(Mal!$D$9:$D$431,COUNTIF($E$108:$F1384,"")-COUNT($H$108:$H1384)+1,0)=B1384,"",INDEX(Mal!$D$9:$D$431,COUNTIF($E$108:$F1384,"")-COUNT($H$108:$H1384)+1,0)),"")</f>
        <v>#N/A</v>
      </c>
      <c r="C1385" s="39" t="e">
        <f t="shared" si="78"/>
        <v>#N/A</v>
      </c>
      <c r="D1385" s="39" t="e">
        <f>IF($E1385="",IF(INDEX(Mal!$F$9:$F$431,COUNTIF($E$108:$F1384,"")-COUNT($H$108:$H1384)+1,0)=D1384,"",INDEX(Mal!$F$9:$F$431,COUNTIF($E$108:$F1384,"")-COUNT($H$108:$H1384)+1,0)),"")</f>
        <v>#N/A</v>
      </c>
      <c r="E1385" s="39" t="e">
        <f>IF(AND(E1384="",$H1385=$H1384),"",IF(VLOOKUP(H1385,Mal!$A$9:$B$431,2,0)='Sales Orders'!E1384,"",VLOOKUP($H1385,Mal!$A$9:$B$431,2,0)))</f>
        <v>#N/A</v>
      </c>
      <c r="F1385" s="39" t="e">
        <f>IF($E1385="",IF(INDEX(Mal!$C$9:$C$431,COUNTIF($E$108:$F1384,"")-COUNT($H$108:$H1384)+1,0)=F1384,"",INDEX(Mal!$C$9:$C$431,COUNTIF($E$108:$F1384,"")-COUNT($H$108:$H1384)+1,0)),"")</f>
        <v>#N/A</v>
      </c>
      <c r="G1385" s="39" t="e">
        <f t="shared" si="79"/>
        <v>#N/A</v>
      </c>
      <c r="H1385" s="39">
        <f>IF(COUNTIF(Mal!$A$9:$A$431,'Sales Orders'!H1384)+COUNTIFS(Mal!$A$9:$A$431,H1384,Mal!$B$9:$B$431,"&lt;&gt;")+COUNTIFS(Mal!$A$9:$A$431,H1384,Mal!$C$9:$C$431,"&lt;&gt;")=COUNTIF('Sales Orders'!$H$108:H1384,'Sales Orders'!H1384),'Sales Orders'!H1384+1,'Sales Orders'!H1384)</f>
        <v>2</v>
      </c>
      <c r="I1385" s="39" t="e">
        <f>IF(E1385="","",IF(Mal!$C$5="","",Mal!$C$5))</f>
        <v>#N/A</v>
      </c>
      <c r="J1385" s="39" t="e">
        <f>IF(AND(J1384="",$H1385=$H1384),"",IF(VLOOKUP($H1385,Mal!$A$9:$H$431,7,0)='Sales Orders'!J1384,"",VLOOKUP($H1385,Mal!$A$9:$H$431,7,0)))</f>
        <v>#N/A</v>
      </c>
      <c r="K1385" s="39" t="e">
        <f>IF(AND(K1384="",$H1385=$H1384),"",IF(VLOOKUP($H1385,Mal!$A$9:$H$431,8,0)='Sales Orders'!K1384,"",VLOOKUP($H1385,Mal!$A$9:$H$431,8,0)))</f>
        <v>#N/A</v>
      </c>
      <c r="L1385" s="39" t="e">
        <f>IF(E1385="","",IF(Mal!$C$6="","",Mal!$C$6))</f>
        <v>#N/A</v>
      </c>
      <c r="M1385" s="39" t="e">
        <f>IF($E1385="",IF(INDEX(Mal!K$9:K$431,COUNTIF($E$108:$F1384,"")-COUNT($H$108:$H1384)+1,0)=M1384,"",INDEX(Mal!K$9:K$431,COUNTIF($E$108:$F1384,"")-COUNT($H$108:$H1384)+1,0)),"")</f>
        <v>#N/A</v>
      </c>
      <c r="N1385" s="39" t="e">
        <f>IF($E1385="",IF(INDEX(Mal!L$9:L$431,COUNTIF($E$108:$F1384,"")-COUNT($H$108:$H1384)+1,0)=N1384,"",INDEX(Mal!L$9:L$431,COUNTIF($E$108:$F1384,"")-COUNT($H$108:$H1384)+1,0)),"")</f>
        <v>#N/A</v>
      </c>
      <c r="O1385" s="39" t="e">
        <f>IF($E1385="",IF(INDEX(Mal!M$9:M$431,COUNTIF($E$108:$F1384,"")-COUNT($H$108:$H1384)+1,0)=O1384,"",INDEX(Mal!M$9:M$431,COUNTIF($E$108:$F1384,"")-COUNT($H$108:$H1384)+1,0)),"")</f>
        <v>#N/A</v>
      </c>
      <c r="P1385" s="39" t="e">
        <f>IF($E1385="",IF(INDEX(Mal!N$9:N$431,COUNTIF($E$108:$F1384,"")-COUNT($H$108:$H1384)+1,0)=P1384,"",INDEX(Mal!N$9:N$431,COUNTIF($E$108:$F1384,"")-COUNT($H$108:$H1384)+1,0)),"")</f>
        <v>#N/A</v>
      </c>
      <c r="Q1385" s="39" t="e">
        <f>IF($E1385="",IF(INDEX(Mal!O$9:O$431,COUNTIF($E$108:$F1384,"")-COUNT($H$108:$H1384)+1,0)=Q1384,"",INDEX(Mal!O$9:O$431,COUNTIF($E$108:$F1384,"")-COUNT($H$108:$H1384)+1,0)),"")</f>
        <v>#N/A</v>
      </c>
      <c r="R1385" s="39" t="e">
        <f>IF($E1385="",IF(INDEX(Mal!P$9:P$431,COUNTIF($E$108:$F1384,"")-COUNT($H$108:$H1384)+1,0)=R1384,"",INDEX(Mal!P$9:P$431,COUNTIF($E$108:$F1384,"")-COUNT($H$108:$H1384)+1,0)),"")</f>
        <v>#N/A</v>
      </c>
      <c r="S1385" s="39" t="e">
        <f>IF($E1385="",IF(INDEX(Mal!Q$9:Q$431,COUNTIF($E$108:$F1384,"")-COUNT($H$108:$H1384)+1,0)=S1384,"",INDEX(Mal!Q$9:Q$431,COUNTIF($E$108:$F1384,"")-COUNT($H$108:$H1384)+1,0)),"")</f>
        <v>#N/A</v>
      </c>
      <c r="T1385" s="39" t="e">
        <f>IF($E1385="",IF(INDEX(Mal!R$9:R$431,COUNTIF($E$108:$F1384,"")-COUNT($H$108:$H1384)+1,0)=T1384,"",INDEX(Mal!R$9:R$431,COUNTIF($E$108:$F1384,"")-COUNT($H$108:$H1384)+1,0)),"")</f>
        <v>#N/A</v>
      </c>
      <c r="U1385" s="39" t="e">
        <f>IF($E1385="",IF(INDEX(Mal!S$9:S$431,COUNTIF($E$108:$F1384,"")-COUNT($H$108:$H1384)+1,0)=U1384,"",INDEX(Mal!S$9:S$431,COUNTIF($E$108:$F1384,"")-COUNT($H$108:$H1384)+1,0)),"")</f>
        <v>#N/A</v>
      </c>
      <c r="V1385" s="39" t="e">
        <f t="shared" si="76"/>
        <v>#N/A</v>
      </c>
      <c r="W1385" s="39" t="e">
        <f>IF(IF(AND(E1385="",F1385=""),INDEX(Mal!I$9:I$431,(COUNT($H$108:$H1385)-COUNTIF($V$108:$V1385,"")),0),"")="","",IF(AND(E1385="",F1385=""),INDEX(Mal!I$9:I$431,(COUNT($H$108:$H1385)-COUNTIF($V$108:$V1385,"")),0),""))</f>
        <v>#N/A</v>
      </c>
      <c r="X1385" s="39" t="e">
        <f>IF($E1385="",IF(INDEX(Mal!J$9:J$431,COUNTIF($E$108:$F1384,"")-COUNT($H$108:$H1384)+1,0)=X1384,"",INDEX(Mal!J$9:J$431,COUNTIF($E$108:$F1384,"")-COUNT($H$108:$H1384)+1,0)),"")</f>
        <v>#N/A</v>
      </c>
      <c r="Y1385" s="39" t="e">
        <f>IF(AND(Y1384="",$H1385=$H1384),"",IF(VLOOKUP($H1385,Mal!$A$9:$T$431,20,0)='Sales Orders'!Y1384,"",VLOOKUP($H1385,Mal!$A$9:$T$431,20,0)))</f>
        <v>#N/A</v>
      </c>
      <c r="Z1385" s="39" t="e">
        <f t="shared" si="77"/>
        <v>#N/A</v>
      </c>
    </row>
    <row r="1386" spans="1:26">
      <c r="A1386" t="str">
        <f>IFERROR(IF(VLOOKUP(H1386,Mal!$A$9:$A$431,1,0),"","END"),"END")</f>
        <v>END</v>
      </c>
      <c r="B1386" s="39" t="e">
        <f>IF($E1386="",IF(INDEX(Mal!$D$9:$D$431,COUNTIF($E$108:$F1385,"")-COUNT($H$108:$H1385)+1,0)=B1385,"",INDEX(Mal!$D$9:$D$431,COUNTIF($E$108:$F1385,"")-COUNT($H$108:$H1385)+1,0)),"")</f>
        <v>#N/A</v>
      </c>
      <c r="C1386" s="39" t="e">
        <f t="shared" si="78"/>
        <v>#N/A</v>
      </c>
      <c r="D1386" s="39" t="e">
        <f>IF($E1386="",IF(INDEX(Mal!$F$9:$F$431,COUNTIF($E$108:$F1385,"")-COUNT($H$108:$H1385)+1,0)=D1385,"",INDEX(Mal!$F$9:$F$431,COUNTIF($E$108:$F1385,"")-COUNT($H$108:$H1385)+1,0)),"")</f>
        <v>#N/A</v>
      </c>
      <c r="E1386" s="39" t="e">
        <f>IF(AND(E1385="",$H1386=$H1385),"",IF(VLOOKUP(H1386,Mal!$A$9:$B$431,2,0)='Sales Orders'!E1385,"",VLOOKUP($H1386,Mal!$A$9:$B$431,2,0)))</f>
        <v>#N/A</v>
      </c>
      <c r="F1386" s="39" t="e">
        <f>IF($E1386="",IF(INDEX(Mal!$C$9:$C$431,COUNTIF($E$108:$F1385,"")-COUNT($H$108:$H1385)+1,0)=F1385,"",INDEX(Mal!$C$9:$C$431,COUNTIF($E$108:$F1385,"")-COUNT($H$108:$H1385)+1,0)),"")</f>
        <v>#N/A</v>
      </c>
      <c r="G1386" s="39" t="e">
        <f t="shared" si="79"/>
        <v>#N/A</v>
      </c>
      <c r="H1386" s="39">
        <f>IF(COUNTIF(Mal!$A$9:$A$431,'Sales Orders'!H1385)+COUNTIFS(Mal!$A$9:$A$431,H1385,Mal!$B$9:$B$431,"&lt;&gt;")+COUNTIFS(Mal!$A$9:$A$431,H1385,Mal!$C$9:$C$431,"&lt;&gt;")=COUNTIF('Sales Orders'!$H$108:H1385,'Sales Orders'!H1385),'Sales Orders'!H1385+1,'Sales Orders'!H1385)</f>
        <v>2</v>
      </c>
      <c r="I1386" s="39" t="e">
        <f>IF(E1386="","",IF(Mal!$C$5="","",Mal!$C$5))</f>
        <v>#N/A</v>
      </c>
      <c r="J1386" s="39" t="e">
        <f>IF(AND(J1385="",$H1386=$H1385),"",IF(VLOOKUP($H1386,Mal!$A$9:$H$431,7,0)='Sales Orders'!J1385,"",VLOOKUP($H1386,Mal!$A$9:$H$431,7,0)))</f>
        <v>#N/A</v>
      </c>
      <c r="K1386" s="39" t="e">
        <f>IF(AND(K1385="",$H1386=$H1385),"",IF(VLOOKUP($H1386,Mal!$A$9:$H$431,8,0)='Sales Orders'!K1385,"",VLOOKUP($H1386,Mal!$A$9:$H$431,8,0)))</f>
        <v>#N/A</v>
      </c>
      <c r="L1386" s="39" t="e">
        <f>IF(E1386="","",IF(Mal!$C$6="","",Mal!$C$6))</f>
        <v>#N/A</v>
      </c>
      <c r="M1386" s="39" t="e">
        <f>IF($E1386="",IF(INDEX(Mal!K$9:K$431,COUNTIF($E$108:$F1385,"")-COUNT($H$108:$H1385)+1,0)=M1385,"",INDEX(Mal!K$9:K$431,COUNTIF($E$108:$F1385,"")-COUNT($H$108:$H1385)+1,0)),"")</f>
        <v>#N/A</v>
      </c>
      <c r="N1386" s="39" t="e">
        <f>IF($E1386="",IF(INDEX(Mal!L$9:L$431,COUNTIF($E$108:$F1385,"")-COUNT($H$108:$H1385)+1,0)=N1385,"",INDEX(Mal!L$9:L$431,COUNTIF($E$108:$F1385,"")-COUNT($H$108:$H1385)+1,0)),"")</f>
        <v>#N/A</v>
      </c>
      <c r="O1386" s="39" t="e">
        <f>IF($E1386="",IF(INDEX(Mal!M$9:M$431,COUNTIF($E$108:$F1385,"")-COUNT($H$108:$H1385)+1,0)=O1385,"",INDEX(Mal!M$9:M$431,COUNTIF($E$108:$F1385,"")-COUNT($H$108:$H1385)+1,0)),"")</f>
        <v>#N/A</v>
      </c>
      <c r="P1386" s="39" t="e">
        <f>IF($E1386="",IF(INDEX(Mal!N$9:N$431,COUNTIF($E$108:$F1385,"")-COUNT($H$108:$H1385)+1,0)=P1385,"",INDEX(Mal!N$9:N$431,COUNTIF($E$108:$F1385,"")-COUNT($H$108:$H1385)+1,0)),"")</f>
        <v>#N/A</v>
      </c>
      <c r="Q1386" s="39" t="e">
        <f>IF($E1386="",IF(INDEX(Mal!O$9:O$431,COUNTIF($E$108:$F1385,"")-COUNT($H$108:$H1385)+1,0)=Q1385,"",INDEX(Mal!O$9:O$431,COUNTIF($E$108:$F1385,"")-COUNT($H$108:$H1385)+1,0)),"")</f>
        <v>#N/A</v>
      </c>
      <c r="R1386" s="39" t="e">
        <f>IF($E1386="",IF(INDEX(Mal!P$9:P$431,COUNTIF($E$108:$F1385,"")-COUNT($H$108:$H1385)+1,0)=R1385,"",INDEX(Mal!P$9:P$431,COUNTIF($E$108:$F1385,"")-COUNT($H$108:$H1385)+1,0)),"")</f>
        <v>#N/A</v>
      </c>
      <c r="S1386" s="39" t="e">
        <f>IF($E1386="",IF(INDEX(Mal!Q$9:Q$431,COUNTIF($E$108:$F1385,"")-COUNT($H$108:$H1385)+1,0)=S1385,"",INDEX(Mal!Q$9:Q$431,COUNTIF($E$108:$F1385,"")-COUNT($H$108:$H1385)+1,0)),"")</f>
        <v>#N/A</v>
      </c>
      <c r="T1386" s="39" t="e">
        <f>IF($E1386="",IF(INDEX(Mal!R$9:R$431,COUNTIF($E$108:$F1385,"")-COUNT($H$108:$H1385)+1,0)=T1385,"",INDEX(Mal!R$9:R$431,COUNTIF($E$108:$F1385,"")-COUNT($H$108:$H1385)+1,0)),"")</f>
        <v>#N/A</v>
      </c>
      <c r="U1386" s="39" t="e">
        <f>IF($E1386="",IF(INDEX(Mal!S$9:S$431,COUNTIF($E$108:$F1385,"")-COUNT($H$108:$H1385)+1,0)=U1385,"",INDEX(Mal!S$9:S$431,COUNTIF($E$108:$F1385,"")-COUNT($H$108:$H1385)+1,0)),"")</f>
        <v>#N/A</v>
      </c>
      <c r="V1386" s="39" t="e">
        <f t="shared" si="76"/>
        <v>#N/A</v>
      </c>
      <c r="W1386" s="39" t="e">
        <f>IF(IF(AND(E1386="",F1386=""),INDEX(Mal!I$9:I$431,(COUNT($H$108:$H1386)-COUNTIF($V$108:$V1386,"")),0),"")="","",IF(AND(E1386="",F1386=""),INDEX(Mal!I$9:I$431,(COUNT($H$108:$H1386)-COUNTIF($V$108:$V1386,"")),0),""))</f>
        <v>#N/A</v>
      </c>
      <c r="X1386" s="39" t="e">
        <f>IF($E1386="",IF(INDEX(Mal!J$9:J$431,COUNTIF($E$108:$F1385,"")-COUNT($H$108:$H1385)+1,0)=X1385,"",INDEX(Mal!J$9:J$431,COUNTIF($E$108:$F1385,"")-COUNT($H$108:$H1385)+1,0)),"")</f>
        <v>#N/A</v>
      </c>
      <c r="Y1386" s="39" t="e">
        <f>IF(AND(Y1385="",$H1386=$H1385),"",IF(VLOOKUP($H1386,Mal!$A$9:$T$431,20,0)='Sales Orders'!Y1385,"",VLOOKUP($H1386,Mal!$A$9:$T$431,20,0)))</f>
        <v>#N/A</v>
      </c>
      <c r="Z1386" s="39" t="e">
        <f t="shared" si="77"/>
        <v>#N/A</v>
      </c>
    </row>
    <row r="1387" spans="1:26">
      <c r="A1387" t="str">
        <f>IFERROR(IF(VLOOKUP(H1387,Mal!$A$9:$A$431,1,0),"","END"),"END")</f>
        <v>END</v>
      </c>
      <c r="B1387" s="39" t="e">
        <f>IF($E1387="",IF(INDEX(Mal!$D$9:$D$431,COUNTIF($E$108:$F1386,"")-COUNT($H$108:$H1386)+1,0)=B1386,"",INDEX(Mal!$D$9:$D$431,COUNTIF($E$108:$F1386,"")-COUNT($H$108:$H1386)+1,0)),"")</f>
        <v>#N/A</v>
      </c>
      <c r="C1387" s="39" t="e">
        <f t="shared" si="78"/>
        <v>#N/A</v>
      </c>
      <c r="D1387" s="39" t="e">
        <f>IF($E1387="",IF(INDEX(Mal!$F$9:$F$431,COUNTIF($E$108:$F1386,"")-COUNT($H$108:$H1386)+1,0)=D1386,"",INDEX(Mal!$F$9:$F$431,COUNTIF($E$108:$F1386,"")-COUNT($H$108:$H1386)+1,0)),"")</f>
        <v>#N/A</v>
      </c>
      <c r="E1387" s="39" t="e">
        <f>IF(AND(E1386="",$H1387=$H1386),"",IF(VLOOKUP(H1387,Mal!$A$9:$B$431,2,0)='Sales Orders'!E1386,"",VLOOKUP($H1387,Mal!$A$9:$B$431,2,0)))</f>
        <v>#N/A</v>
      </c>
      <c r="F1387" s="39" t="e">
        <f>IF($E1387="",IF(INDEX(Mal!$C$9:$C$431,COUNTIF($E$108:$F1386,"")-COUNT($H$108:$H1386)+1,0)=F1386,"",INDEX(Mal!$C$9:$C$431,COUNTIF($E$108:$F1386,"")-COUNT($H$108:$H1386)+1,0)),"")</f>
        <v>#N/A</v>
      </c>
      <c r="G1387" s="39" t="e">
        <f t="shared" si="79"/>
        <v>#N/A</v>
      </c>
      <c r="H1387" s="39">
        <f>IF(COUNTIF(Mal!$A$9:$A$431,'Sales Orders'!H1386)+COUNTIFS(Mal!$A$9:$A$431,H1386,Mal!$B$9:$B$431,"&lt;&gt;")+COUNTIFS(Mal!$A$9:$A$431,H1386,Mal!$C$9:$C$431,"&lt;&gt;")=COUNTIF('Sales Orders'!$H$108:H1386,'Sales Orders'!H1386),'Sales Orders'!H1386+1,'Sales Orders'!H1386)</f>
        <v>2</v>
      </c>
      <c r="I1387" s="39" t="e">
        <f>IF(E1387="","",IF(Mal!$C$5="","",Mal!$C$5))</f>
        <v>#N/A</v>
      </c>
      <c r="J1387" s="39" t="e">
        <f>IF(AND(J1386="",$H1387=$H1386),"",IF(VLOOKUP($H1387,Mal!$A$9:$H$431,7,0)='Sales Orders'!J1386,"",VLOOKUP($H1387,Mal!$A$9:$H$431,7,0)))</f>
        <v>#N/A</v>
      </c>
      <c r="K1387" s="39" t="e">
        <f>IF(AND(K1386="",$H1387=$H1386),"",IF(VLOOKUP($H1387,Mal!$A$9:$H$431,8,0)='Sales Orders'!K1386,"",VLOOKUP($H1387,Mal!$A$9:$H$431,8,0)))</f>
        <v>#N/A</v>
      </c>
      <c r="L1387" s="39" t="e">
        <f>IF(E1387="","",IF(Mal!$C$6="","",Mal!$C$6))</f>
        <v>#N/A</v>
      </c>
      <c r="M1387" s="39" t="e">
        <f>IF($E1387="",IF(INDEX(Mal!K$9:K$431,COUNTIF($E$108:$F1386,"")-COUNT($H$108:$H1386)+1,0)=M1386,"",INDEX(Mal!K$9:K$431,COUNTIF($E$108:$F1386,"")-COUNT($H$108:$H1386)+1,0)),"")</f>
        <v>#N/A</v>
      </c>
      <c r="N1387" s="39" t="e">
        <f>IF($E1387="",IF(INDEX(Mal!L$9:L$431,COUNTIF($E$108:$F1386,"")-COUNT($H$108:$H1386)+1,0)=N1386,"",INDEX(Mal!L$9:L$431,COUNTIF($E$108:$F1386,"")-COUNT($H$108:$H1386)+1,0)),"")</f>
        <v>#N/A</v>
      </c>
      <c r="O1387" s="39" t="e">
        <f>IF($E1387="",IF(INDEX(Mal!M$9:M$431,COUNTIF($E$108:$F1386,"")-COUNT($H$108:$H1386)+1,0)=O1386,"",INDEX(Mal!M$9:M$431,COUNTIF($E$108:$F1386,"")-COUNT($H$108:$H1386)+1,0)),"")</f>
        <v>#N/A</v>
      </c>
      <c r="P1387" s="39" t="e">
        <f>IF($E1387="",IF(INDEX(Mal!N$9:N$431,COUNTIF($E$108:$F1386,"")-COUNT($H$108:$H1386)+1,0)=P1386,"",INDEX(Mal!N$9:N$431,COUNTIF($E$108:$F1386,"")-COUNT($H$108:$H1386)+1,0)),"")</f>
        <v>#N/A</v>
      </c>
      <c r="Q1387" s="39" t="e">
        <f>IF($E1387="",IF(INDEX(Mal!O$9:O$431,COUNTIF($E$108:$F1386,"")-COUNT($H$108:$H1386)+1,0)=Q1386,"",INDEX(Mal!O$9:O$431,COUNTIF($E$108:$F1386,"")-COUNT($H$108:$H1386)+1,0)),"")</f>
        <v>#N/A</v>
      </c>
      <c r="R1387" s="39" t="e">
        <f>IF($E1387="",IF(INDEX(Mal!P$9:P$431,COUNTIF($E$108:$F1386,"")-COUNT($H$108:$H1386)+1,0)=R1386,"",INDEX(Mal!P$9:P$431,COUNTIF($E$108:$F1386,"")-COUNT($H$108:$H1386)+1,0)),"")</f>
        <v>#N/A</v>
      </c>
      <c r="S1387" s="39" t="e">
        <f>IF($E1387="",IF(INDEX(Mal!Q$9:Q$431,COUNTIF($E$108:$F1386,"")-COUNT($H$108:$H1386)+1,0)=S1386,"",INDEX(Mal!Q$9:Q$431,COUNTIF($E$108:$F1386,"")-COUNT($H$108:$H1386)+1,0)),"")</f>
        <v>#N/A</v>
      </c>
      <c r="T1387" s="39" t="e">
        <f>IF($E1387="",IF(INDEX(Mal!R$9:R$431,COUNTIF($E$108:$F1386,"")-COUNT($H$108:$H1386)+1,0)=T1386,"",INDEX(Mal!R$9:R$431,COUNTIF($E$108:$F1386,"")-COUNT($H$108:$H1386)+1,0)),"")</f>
        <v>#N/A</v>
      </c>
      <c r="U1387" s="39" t="e">
        <f>IF($E1387="",IF(INDEX(Mal!S$9:S$431,COUNTIF($E$108:$F1386,"")-COUNT($H$108:$H1386)+1,0)=U1386,"",INDEX(Mal!S$9:S$431,COUNTIF($E$108:$F1386,"")-COUNT($H$108:$H1386)+1,0)),"")</f>
        <v>#N/A</v>
      </c>
      <c r="V1387" s="39" t="e">
        <f t="shared" si="76"/>
        <v>#N/A</v>
      </c>
      <c r="W1387" s="39" t="e">
        <f>IF(IF(AND(E1387="",F1387=""),INDEX(Mal!I$9:I$431,(COUNT($H$108:$H1387)-COUNTIF($V$108:$V1387,"")),0),"")="","",IF(AND(E1387="",F1387=""),INDEX(Mal!I$9:I$431,(COUNT($H$108:$H1387)-COUNTIF($V$108:$V1387,"")),0),""))</f>
        <v>#N/A</v>
      </c>
      <c r="X1387" s="39" t="e">
        <f>IF($E1387="",IF(INDEX(Mal!J$9:J$431,COUNTIF($E$108:$F1386,"")-COUNT($H$108:$H1386)+1,0)=X1386,"",INDEX(Mal!J$9:J$431,COUNTIF($E$108:$F1386,"")-COUNT($H$108:$H1386)+1,0)),"")</f>
        <v>#N/A</v>
      </c>
      <c r="Y1387" s="39" t="e">
        <f>IF(AND(Y1386="",$H1387=$H1386),"",IF(VLOOKUP($H1387,Mal!$A$9:$T$431,20,0)='Sales Orders'!Y1386,"",VLOOKUP($H1387,Mal!$A$9:$T$431,20,0)))</f>
        <v>#N/A</v>
      </c>
      <c r="Z1387" s="39" t="e">
        <f t="shared" si="77"/>
        <v>#N/A</v>
      </c>
    </row>
    <row r="1388" spans="1:26">
      <c r="A1388" t="str">
        <f>IFERROR(IF(VLOOKUP(H1388,Mal!$A$9:$A$431,1,0),"","END"),"END")</f>
        <v>END</v>
      </c>
      <c r="B1388" s="39" t="e">
        <f>IF($E1388="",IF(INDEX(Mal!$D$9:$D$431,COUNTIF($E$108:$F1387,"")-COUNT($H$108:$H1387)+1,0)=B1387,"",INDEX(Mal!$D$9:$D$431,COUNTIF($E$108:$F1387,"")-COUNT($H$108:$H1387)+1,0)),"")</f>
        <v>#N/A</v>
      </c>
      <c r="C1388" s="39" t="e">
        <f t="shared" si="78"/>
        <v>#N/A</v>
      </c>
      <c r="D1388" s="39" t="e">
        <f>IF($E1388="",IF(INDEX(Mal!$F$9:$F$431,COUNTIF($E$108:$F1387,"")-COUNT($H$108:$H1387)+1,0)=D1387,"",INDEX(Mal!$F$9:$F$431,COUNTIF($E$108:$F1387,"")-COUNT($H$108:$H1387)+1,0)),"")</f>
        <v>#N/A</v>
      </c>
      <c r="E1388" s="39" t="e">
        <f>IF(AND(E1387="",$H1388=$H1387),"",IF(VLOOKUP(H1388,Mal!$A$9:$B$431,2,0)='Sales Orders'!E1387,"",VLOOKUP($H1388,Mal!$A$9:$B$431,2,0)))</f>
        <v>#N/A</v>
      </c>
      <c r="F1388" s="39" t="e">
        <f>IF($E1388="",IF(INDEX(Mal!$C$9:$C$431,COUNTIF($E$108:$F1387,"")-COUNT($H$108:$H1387)+1,0)=F1387,"",INDEX(Mal!$C$9:$C$431,COUNTIF($E$108:$F1387,"")-COUNT($H$108:$H1387)+1,0)),"")</f>
        <v>#N/A</v>
      </c>
      <c r="G1388" s="39" t="e">
        <f t="shared" si="79"/>
        <v>#N/A</v>
      </c>
      <c r="H1388" s="39">
        <f>IF(COUNTIF(Mal!$A$9:$A$431,'Sales Orders'!H1387)+COUNTIFS(Mal!$A$9:$A$431,H1387,Mal!$B$9:$B$431,"&lt;&gt;")+COUNTIFS(Mal!$A$9:$A$431,H1387,Mal!$C$9:$C$431,"&lt;&gt;")=COUNTIF('Sales Orders'!$H$108:H1387,'Sales Orders'!H1387),'Sales Orders'!H1387+1,'Sales Orders'!H1387)</f>
        <v>2</v>
      </c>
      <c r="I1388" s="39" t="e">
        <f>IF(E1388="","",IF(Mal!$C$5="","",Mal!$C$5))</f>
        <v>#N/A</v>
      </c>
      <c r="J1388" s="39" t="e">
        <f>IF(AND(J1387="",$H1388=$H1387),"",IF(VLOOKUP($H1388,Mal!$A$9:$H$431,7,0)='Sales Orders'!J1387,"",VLOOKUP($H1388,Mal!$A$9:$H$431,7,0)))</f>
        <v>#N/A</v>
      </c>
      <c r="K1388" s="39" t="e">
        <f>IF(AND(K1387="",$H1388=$H1387),"",IF(VLOOKUP($H1388,Mal!$A$9:$H$431,8,0)='Sales Orders'!K1387,"",VLOOKUP($H1388,Mal!$A$9:$H$431,8,0)))</f>
        <v>#N/A</v>
      </c>
      <c r="L1388" s="39" t="e">
        <f>IF(E1388="","",IF(Mal!$C$6="","",Mal!$C$6))</f>
        <v>#N/A</v>
      </c>
      <c r="M1388" s="39" t="e">
        <f>IF($E1388="",IF(INDEX(Mal!K$9:K$431,COUNTIF($E$108:$F1387,"")-COUNT($H$108:$H1387)+1,0)=M1387,"",INDEX(Mal!K$9:K$431,COUNTIF($E$108:$F1387,"")-COUNT($H$108:$H1387)+1,0)),"")</f>
        <v>#N/A</v>
      </c>
      <c r="N1388" s="39" t="e">
        <f>IF($E1388="",IF(INDEX(Mal!L$9:L$431,COUNTIF($E$108:$F1387,"")-COUNT($H$108:$H1387)+1,0)=N1387,"",INDEX(Mal!L$9:L$431,COUNTIF($E$108:$F1387,"")-COUNT($H$108:$H1387)+1,0)),"")</f>
        <v>#N/A</v>
      </c>
      <c r="O1388" s="39" t="e">
        <f>IF($E1388="",IF(INDEX(Mal!M$9:M$431,COUNTIF($E$108:$F1387,"")-COUNT($H$108:$H1387)+1,0)=O1387,"",INDEX(Mal!M$9:M$431,COUNTIF($E$108:$F1387,"")-COUNT($H$108:$H1387)+1,0)),"")</f>
        <v>#N/A</v>
      </c>
      <c r="P1388" s="39" t="e">
        <f>IF($E1388="",IF(INDEX(Mal!N$9:N$431,COUNTIF($E$108:$F1387,"")-COUNT($H$108:$H1387)+1,0)=P1387,"",INDEX(Mal!N$9:N$431,COUNTIF($E$108:$F1387,"")-COUNT($H$108:$H1387)+1,0)),"")</f>
        <v>#N/A</v>
      </c>
      <c r="Q1388" s="39" t="e">
        <f>IF($E1388="",IF(INDEX(Mal!O$9:O$431,COUNTIF($E$108:$F1387,"")-COUNT($H$108:$H1387)+1,0)=Q1387,"",INDEX(Mal!O$9:O$431,COUNTIF($E$108:$F1387,"")-COUNT($H$108:$H1387)+1,0)),"")</f>
        <v>#N/A</v>
      </c>
      <c r="R1388" s="39" t="e">
        <f>IF($E1388="",IF(INDEX(Mal!P$9:P$431,COUNTIF($E$108:$F1387,"")-COUNT($H$108:$H1387)+1,0)=R1387,"",INDEX(Mal!P$9:P$431,COUNTIF($E$108:$F1387,"")-COUNT($H$108:$H1387)+1,0)),"")</f>
        <v>#N/A</v>
      </c>
      <c r="S1388" s="39" t="e">
        <f>IF($E1388="",IF(INDEX(Mal!Q$9:Q$431,COUNTIF($E$108:$F1387,"")-COUNT($H$108:$H1387)+1,0)=S1387,"",INDEX(Mal!Q$9:Q$431,COUNTIF($E$108:$F1387,"")-COUNT($H$108:$H1387)+1,0)),"")</f>
        <v>#N/A</v>
      </c>
      <c r="T1388" s="39" t="e">
        <f>IF($E1388="",IF(INDEX(Mal!R$9:R$431,COUNTIF($E$108:$F1387,"")-COUNT($H$108:$H1387)+1,0)=T1387,"",INDEX(Mal!R$9:R$431,COUNTIF($E$108:$F1387,"")-COUNT($H$108:$H1387)+1,0)),"")</f>
        <v>#N/A</v>
      </c>
      <c r="U1388" s="39" t="e">
        <f>IF($E1388="",IF(INDEX(Mal!S$9:S$431,COUNTIF($E$108:$F1387,"")-COUNT($H$108:$H1387)+1,0)=U1387,"",INDEX(Mal!S$9:S$431,COUNTIF($E$108:$F1387,"")-COUNT($H$108:$H1387)+1,0)),"")</f>
        <v>#N/A</v>
      </c>
      <c r="V1388" s="39" t="e">
        <f t="shared" si="76"/>
        <v>#N/A</v>
      </c>
      <c r="W1388" s="39" t="e">
        <f>IF(IF(AND(E1388="",F1388=""),INDEX(Mal!I$9:I$431,(COUNT($H$108:$H1388)-COUNTIF($V$108:$V1388,"")),0),"")="","",IF(AND(E1388="",F1388=""),INDEX(Mal!I$9:I$431,(COUNT($H$108:$H1388)-COUNTIF($V$108:$V1388,"")),0),""))</f>
        <v>#N/A</v>
      </c>
      <c r="X1388" s="39" t="e">
        <f>IF($E1388="",IF(INDEX(Mal!J$9:J$431,COUNTIF($E$108:$F1387,"")-COUNT($H$108:$H1387)+1,0)=X1387,"",INDEX(Mal!J$9:J$431,COUNTIF($E$108:$F1387,"")-COUNT($H$108:$H1387)+1,0)),"")</f>
        <v>#N/A</v>
      </c>
      <c r="Y1388" s="39" t="e">
        <f>IF(AND(Y1387="",$H1388=$H1387),"",IF(VLOOKUP($H1388,Mal!$A$9:$T$431,20,0)='Sales Orders'!Y1387,"",VLOOKUP($H1388,Mal!$A$9:$T$431,20,0)))</f>
        <v>#N/A</v>
      </c>
      <c r="Z1388" s="39" t="e">
        <f t="shared" si="77"/>
        <v>#N/A</v>
      </c>
    </row>
    <row r="1389" spans="1:26">
      <c r="A1389" t="str">
        <f>IFERROR(IF(VLOOKUP(H1389,Mal!$A$9:$A$431,1,0),"","END"),"END")</f>
        <v>END</v>
      </c>
      <c r="B1389" s="39" t="e">
        <f>IF($E1389="",IF(INDEX(Mal!$D$9:$D$431,COUNTIF($E$108:$F1388,"")-COUNT($H$108:$H1388)+1,0)=B1388,"",INDEX(Mal!$D$9:$D$431,COUNTIF($E$108:$F1388,"")-COUNT($H$108:$H1388)+1,0)),"")</f>
        <v>#N/A</v>
      </c>
      <c r="C1389" s="39" t="e">
        <f t="shared" si="78"/>
        <v>#N/A</v>
      </c>
      <c r="D1389" s="39" t="e">
        <f>IF($E1389="",IF(INDEX(Mal!$F$9:$F$431,COUNTIF($E$108:$F1388,"")-COUNT($H$108:$H1388)+1,0)=D1388,"",INDEX(Mal!$F$9:$F$431,COUNTIF($E$108:$F1388,"")-COUNT($H$108:$H1388)+1,0)),"")</f>
        <v>#N/A</v>
      </c>
      <c r="E1389" s="39" t="e">
        <f>IF(AND(E1388="",$H1389=$H1388),"",IF(VLOOKUP(H1389,Mal!$A$9:$B$431,2,0)='Sales Orders'!E1388,"",VLOOKUP($H1389,Mal!$A$9:$B$431,2,0)))</f>
        <v>#N/A</v>
      </c>
      <c r="F1389" s="39" t="e">
        <f>IF($E1389="",IF(INDEX(Mal!$C$9:$C$431,COUNTIF($E$108:$F1388,"")-COUNT($H$108:$H1388)+1,0)=F1388,"",INDEX(Mal!$C$9:$C$431,COUNTIF($E$108:$F1388,"")-COUNT($H$108:$H1388)+1,0)),"")</f>
        <v>#N/A</v>
      </c>
      <c r="G1389" s="39" t="e">
        <f t="shared" si="79"/>
        <v>#N/A</v>
      </c>
      <c r="H1389" s="39">
        <f>IF(COUNTIF(Mal!$A$9:$A$431,'Sales Orders'!H1388)+COUNTIFS(Mal!$A$9:$A$431,H1388,Mal!$B$9:$B$431,"&lt;&gt;")+COUNTIFS(Mal!$A$9:$A$431,H1388,Mal!$C$9:$C$431,"&lt;&gt;")=COUNTIF('Sales Orders'!$H$108:H1388,'Sales Orders'!H1388),'Sales Orders'!H1388+1,'Sales Orders'!H1388)</f>
        <v>2</v>
      </c>
      <c r="I1389" s="39" t="e">
        <f>IF(E1389="","",IF(Mal!$C$5="","",Mal!$C$5))</f>
        <v>#N/A</v>
      </c>
      <c r="J1389" s="39" t="e">
        <f>IF(AND(J1388="",$H1389=$H1388),"",IF(VLOOKUP($H1389,Mal!$A$9:$H$431,7,0)='Sales Orders'!J1388,"",VLOOKUP($H1389,Mal!$A$9:$H$431,7,0)))</f>
        <v>#N/A</v>
      </c>
      <c r="K1389" s="39" t="e">
        <f>IF(AND(K1388="",$H1389=$H1388),"",IF(VLOOKUP($H1389,Mal!$A$9:$H$431,8,0)='Sales Orders'!K1388,"",VLOOKUP($H1389,Mal!$A$9:$H$431,8,0)))</f>
        <v>#N/A</v>
      </c>
      <c r="L1389" s="39" t="e">
        <f>IF(E1389="","",IF(Mal!$C$6="","",Mal!$C$6))</f>
        <v>#N/A</v>
      </c>
      <c r="M1389" s="39" t="e">
        <f>IF($E1389="",IF(INDEX(Mal!K$9:K$431,COUNTIF($E$108:$F1388,"")-COUNT($H$108:$H1388)+1,0)=M1388,"",INDEX(Mal!K$9:K$431,COUNTIF($E$108:$F1388,"")-COUNT($H$108:$H1388)+1,0)),"")</f>
        <v>#N/A</v>
      </c>
      <c r="N1389" s="39" t="e">
        <f>IF($E1389="",IF(INDEX(Mal!L$9:L$431,COUNTIF($E$108:$F1388,"")-COUNT($H$108:$H1388)+1,0)=N1388,"",INDEX(Mal!L$9:L$431,COUNTIF($E$108:$F1388,"")-COUNT($H$108:$H1388)+1,0)),"")</f>
        <v>#N/A</v>
      </c>
      <c r="O1389" s="39" t="e">
        <f>IF($E1389="",IF(INDEX(Mal!M$9:M$431,COUNTIF($E$108:$F1388,"")-COUNT($H$108:$H1388)+1,0)=O1388,"",INDEX(Mal!M$9:M$431,COUNTIF($E$108:$F1388,"")-COUNT($H$108:$H1388)+1,0)),"")</f>
        <v>#N/A</v>
      </c>
      <c r="P1389" s="39" t="e">
        <f>IF($E1389="",IF(INDEX(Mal!N$9:N$431,COUNTIF($E$108:$F1388,"")-COUNT($H$108:$H1388)+1,0)=P1388,"",INDEX(Mal!N$9:N$431,COUNTIF($E$108:$F1388,"")-COUNT($H$108:$H1388)+1,0)),"")</f>
        <v>#N/A</v>
      </c>
      <c r="Q1389" s="39" t="e">
        <f>IF($E1389="",IF(INDEX(Mal!O$9:O$431,COUNTIF($E$108:$F1388,"")-COUNT($H$108:$H1388)+1,0)=Q1388,"",INDEX(Mal!O$9:O$431,COUNTIF($E$108:$F1388,"")-COUNT($H$108:$H1388)+1,0)),"")</f>
        <v>#N/A</v>
      </c>
      <c r="R1389" s="39" t="e">
        <f>IF($E1389="",IF(INDEX(Mal!P$9:P$431,COUNTIF($E$108:$F1388,"")-COUNT($H$108:$H1388)+1,0)=R1388,"",INDEX(Mal!P$9:P$431,COUNTIF($E$108:$F1388,"")-COUNT($H$108:$H1388)+1,0)),"")</f>
        <v>#N/A</v>
      </c>
      <c r="S1389" s="39" t="e">
        <f>IF($E1389="",IF(INDEX(Mal!Q$9:Q$431,COUNTIF($E$108:$F1388,"")-COUNT($H$108:$H1388)+1,0)=S1388,"",INDEX(Mal!Q$9:Q$431,COUNTIF($E$108:$F1388,"")-COUNT($H$108:$H1388)+1,0)),"")</f>
        <v>#N/A</v>
      </c>
      <c r="T1389" s="39" t="e">
        <f>IF($E1389="",IF(INDEX(Mal!R$9:R$431,COUNTIF($E$108:$F1388,"")-COUNT($H$108:$H1388)+1,0)=T1388,"",INDEX(Mal!R$9:R$431,COUNTIF($E$108:$F1388,"")-COUNT($H$108:$H1388)+1,0)),"")</f>
        <v>#N/A</v>
      </c>
      <c r="U1389" s="39" t="e">
        <f>IF($E1389="",IF(INDEX(Mal!S$9:S$431,COUNTIF($E$108:$F1388,"")-COUNT($H$108:$H1388)+1,0)=U1388,"",INDEX(Mal!S$9:S$431,COUNTIF($E$108:$F1388,"")-COUNT($H$108:$H1388)+1,0)),"")</f>
        <v>#N/A</v>
      </c>
      <c r="V1389" s="39" t="e">
        <f t="shared" ref="V1389:V1452" si="80">IF(E1389="",IF(F1389="",IF(F1388="",V1388+1,1),""),"")</f>
        <v>#N/A</v>
      </c>
      <c r="W1389" s="39" t="e">
        <f>IF(IF(AND(E1389="",F1389=""),INDEX(Mal!I$9:I$431,(COUNT($H$108:$H1389)-COUNTIF($V$108:$V1389,"")),0),"")="","",IF(AND(E1389="",F1389=""),INDEX(Mal!I$9:I$431,(COUNT($H$108:$H1389)-COUNTIF($V$108:$V1389,"")),0),""))</f>
        <v>#N/A</v>
      </c>
      <c r="X1389" s="39" t="e">
        <f>IF($E1389="",IF(INDEX(Mal!J$9:J$431,COUNTIF($E$108:$F1388,"")-COUNT($H$108:$H1388)+1,0)=X1388,"",INDEX(Mal!J$9:J$431,COUNTIF($E$108:$F1388,"")-COUNT($H$108:$H1388)+1,0)),"")</f>
        <v>#N/A</v>
      </c>
      <c r="Y1389" s="39" t="e">
        <f>IF(AND(Y1388="",$H1389=$H1388),"",IF(VLOOKUP($H1389,Mal!$A$9:$T$431,20,0)='Sales Orders'!Y1388,"",VLOOKUP($H1389,Mal!$A$9:$T$431,20,0)))</f>
        <v>#N/A</v>
      </c>
      <c r="Z1389" s="39" t="e">
        <f t="shared" ref="Z1389:Z1452" si="81">IF(F1389="","",IF(D1389="",0,1))</f>
        <v>#N/A</v>
      </c>
    </row>
    <row r="1390" spans="1:26">
      <c r="A1390" t="str">
        <f>IFERROR(IF(VLOOKUP(H1390,Mal!$A$9:$A$431,1,0),"","END"),"END")</f>
        <v>END</v>
      </c>
      <c r="B1390" s="39" t="e">
        <f>IF($E1390="",IF(INDEX(Mal!$D$9:$D$431,COUNTIF($E$108:$F1389,"")-COUNT($H$108:$H1389)+1,0)=B1389,"",INDEX(Mal!$D$9:$D$431,COUNTIF($E$108:$F1389,"")-COUNT($H$108:$H1389)+1,0)),"")</f>
        <v>#N/A</v>
      </c>
      <c r="C1390" s="39" t="e">
        <f t="shared" ref="C1390:C1453" si="82">D1390</f>
        <v>#N/A</v>
      </c>
      <c r="D1390" s="39" t="e">
        <f>IF($E1390="",IF(INDEX(Mal!$F$9:$F$431,COUNTIF($E$108:$F1389,"")-COUNT($H$108:$H1389)+1,0)=D1389,"",INDEX(Mal!$F$9:$F$431,COUNTIF($E$108:$F1389,"")-COUNT($H$108:$H1389)+1,0)),"")</f>
        <v>#N/A</v>
      </c>
      <c r="E1390" s="39" t="e">
        <f>IF(AND(E1389="",$H1390=$H1389),"",IF(VLOOKUP(H1390,Mal!$A$9:$B$431,2,0)='Sales Orders'!E1389,"",VLOOKUP($H1390,Mal!$A$9:$B$431,2,0)))</f>
        <v>#N/A</v>
      </c>
      <c r="F1390" s="39" t="e">
        <f>IF($E1390="",IF(INDEX(Mal!$C$9:$C$431,COUNTIF($E$108:$F1389,"")-COUNT($H$108:$H1389)+1,0)=F1389,"",INDEX(Mal!$C$9:$C$431,COUNTIF($E$108:$F1389,"")-COUNT($H$108:$H1389)+1,0)),"")</f>
        <v>#N/A</v>
      </c>
      <c r="G1390" s="39" t="e">
        <f t="shared" ref="G1390:G1453" si="83">IF(H1390=H1389,IF(F1390="",G1389,G1389+1),0)</f>
        <v>#N/A</v>
      </c>
      <c r="H1390" s="39">
        <f>IF(COUNTIF(Mal!$A$9:$A$431,'Sales Orders'!H1389)+COUNTIFS(Mal!$A$9:$A$431,H1389,Mal!$B$9:$B$431,"&lt;&gt;")+COUNTIFS(Mal!$A$9:$A$431,H1389,Mal!$C$9:$C$431,"&lt;&gt;")=COUNTIF('Sales Orders'!$H$108:H1389,'Sales Orders'!H1389),'Sales Orders'!H1389+1,'Sales Orders'!H1389)</f>
        <v>2</v>
      </c>
      <c r="I1390" s="39" t="e">
        <f>IF(E1390="","",IF(Mal!$C$5="","",Mal!$C$5))</f>
        <v>#N/A</v>
      </c>
      <c r="J1390" s="39" t="e">
        <f>IF(AND(J1389="",$H1390=$H1389),"",IF(VLOOKUP($H1390,Mal!$A$9:$H$431,7,0)='Sales Orders'!J1389,"",VLOOKUP($H1390,Mal!$A$9:$H$431,7,0)))</f>
        <v>#N/A</v>
      </c>
      <c r="K1390" s="39" t="e">
        <f>IF(AND(K1389="",$H1390=$H1389),"",IF(VLOOKUP($H1390,Mal!$A$9:$H$431,8,0)='Sales Orders'!K1389,"",VLOOKUP($H1390,Mal!$A$9:$H$431,8,0)))</f>
        <v>#N/A</v>
      </c>
      <c r="L1390" s="39" t="e">
        <f>IF(E1390="","",IF(Mal!$C$6="","",Mal!$C$6))</f>
        <v>#N/A</v>
      </c>
      <c r="M1390" s="39" t="e">
        <f>IF($E1390="",IF(INDEX(Mal!K$9:K$431,COUNTIF($E$108:$F1389,"")-COUNT($H$108:$H1389)+1,0)=M1389,"",INDEX(Mal!K$9:K$431,COUNTIF($E$108:$F1389,"")-COUNT($H$108:$H1389)+1,0)),"")</f>
        <v>#N/A</v>
      </c>
      <c r="N1390" s="39" t="e">
        <f>IF($E1390="",IF(INDEX(Mal!L$9:L$431,COUNTIF($E$108:$F1389,"")-COUNT($H$108:$H1389)+1,0)=N1389,"",INDEX(Mal!L$9:L$431,COUNTIF($E$108:$F1389,"")-COUNT($H$108:$H1389)+1,0)),"")</f>
        <v>#N/A</v>
      </c>
      <c r="O1390" s="39" t="e">
        <f>IF($E1390="",IF(INDEX(Mal!M$9:M$431,COUNTIF($E$108:$F1389,"")-COUNT($H$108:$H1389)+1,0)=O1389,"",INDEX(Mal!M$9:M$431,COUNTIF($E$108:$F1389,"")-COUNT($H$108:$H1389)+1,0)),"")</f>
        <v>#N/A</v>
      </c>
      <c r="P1390" s="39" t="e">
        <f>IF($E1390="",IF(INDEX(Mal!N$9:N$431,COUNTIF($E$108:$F1389,"")-COUNT($H$108:$H1389)+1,0)=P1389,"",INDEX(Mal!N$9:N$431,COUNTIF($E$108:$F1389,"")-COUNT($H$108:$H1389)+1,0)),"")</f>
        <v>#N/A</v>
      </c>
      <c r="Q1390" s="39" t="e">
        <f>IF($E1390="",IF(INDEX(Mal!O$9:O$431,COUNTIF($E$108:$F1389,"")-COUNT($H$108:$H1389)+1,0)=Q1389,"",INDEX(Mal!O$9:O$431,COUNTIF($E$108:$F1389,"")-COUNT($H$108:$H1389)+1,0)),"")</f>
        <v>#N/A</v>
      </c>
      <c r="R1390" s="39" t="e">
        <f>IF($E1390="",IF(INDEX(Mal!P$9:P$431,COUNTIF($E$108:$F1389,"")-COUNT($H$108:$H1389)+1,0)=R1389,"",INDEX(Mal!P$9:P$431,COUNTIF($E$108:$F1389,"")-COUNT($H$108:$H1389)+1,0)),"")</f>
        <v>#N/A</v>
      </c>
      <c r="S1390" s="39" t="e">
        <f>IF($E1390="",IF(INDEX(Mal!Q$9:Q$431,COUNTIF($E$108:$F1389,"")-COUNT($H$108:$H1389)+1,0)=S1389,"",INDEX(Mal!Q$9:Q$431,COUNTIF($E$108:$F1389,"")-COUNT($H$108:$H1389)+1,0)),"")</f>
        <v>#N/A</v>
      </c>
      <c r="T1390" s="39" t="e">
        <f>IF($E1390="",IF(INDEX(Mal!R$9:R$431,COUNTIF($E$108:$F1389,"")-COUNT($H$108:$H1389)+1,0)=T1389,"",INDEX(Mal!R$9:R$431,COUNTIF($E$108:$F1389,"")-COUNT($H$108:$H1389)+1,0)),"")</f>
        <v>#N/A</v>
      </c>
      <c r="U1390" s="39" t="e">
        <f>IF($E1390="",IF(INDEX(Mal!S$9:S$431,COUNTIF($E$108:$F1389,"")-COUNT($H$108:$H1389)+1,0)=U1389,"",INDEX(Mal!S$9:S$431,COUNTIF($E$108:$F1389,"")-COUNT($H$108:$H1389)+1,0)),"")</f>
        <v>#N/A</v>
      </c>
      <c r="V1390" s="39" t="e">
        <f t="shared" si="80"/>
        <v>#N/A</v>
      </c>
      <c r="W1390" s="39" t="e">
        <f>IF(IF(AND(E1390="",F1390=""),INDEX(Mal!I$9:I$431,(COUNT($H$108:$H1390)-COUNTIF($V$108:$V1390,"")),0),"")="","",IF(AND(E1390="",F1390=""),INDEX(Mal!I$9:I$431,(COUNT($H$108:$H1390)-COUNTIF($V$108:$V1390,"")),0),""))</f>
        <v>#N/A</v>
      </c>
      <c r="X1390" s="39" t="e">
        <f>IF($E1390="",IF(INDEX(Mal!J$9:J$431,COUNTIF($E$108:$F1389,"")-COUNT($H$108:$H1389)+1,0)=X1389,"",INDEX(Mal!J$9:J$431,COUNTIF($E$108:$F1389,"")-COUNT($H$108:$H1389)+1,0)),"")</f>
        <v>#N/A</v>
      </c>
      <c r="Y1390" s="39" t="e">
        <f>IF(AND(Y1389="",$H1390=$H1389),"",IF(VLOOKUP($H1390,Mal!$A$9:$T$431,20,0)='Sales Orders'!Y1389,"",VLOOKUP($H1390,Mal!$A$9:$T$431,20,0)))</f>
        <v>#N/A</v>
      </c>
      <c r="Z1390" s="39" t="e">
        <f t="shared" si="81"/>
        <v>#N/A</v>
      </c>
    </row>
    <row r="1391" spans="1:26">
      <c r="A1391" t="str">
        <f>IFERROR(IF(VLOOKUP(H1391,Mal!$A$9:$A$431,1,0),"","END"),"END")</f>
        <v>END</v>
      </c>
      <c r="B1391" s="39" t="e">
        <f>IF($E1391="",IF(INDEX(Mal!$D$9:$D$431,COUNTIF($E$108:$F1390,"")-COUNT($H$108:$H1390)+1,0)=B1390,"",INDEX(Mal!$D$9:$D$431,COUNTIF($E$108:$F1390,"")-COUNT($H$108:$H1390)+1,0)),"")</f>
        <v>#N/A</v>
      </c>
      <c r="C1391" s="39" t="e">
        <f t="shared" si="82"/>
        <v>#N/A</v>
      </c>
      <c r="D1391" s="39" t="e">
        <f>IF($E1391="",IF(INDEX(Mal!$F$9:$F$431,COUNTIF($E$108:$F1390,"")-COUNT($H$108:$H1390)+1,0)=D1390,"",INDEX(Mal!$F$9:$F$431,COUNTIF($E$108:$F1390,"")-COUNT($H$108:$H1390)+1,0)),"")</f>
        <v>#N/A</v>
      </c>
      <c r="E1391" s="39" t="e">
        <f>IF(AND(E1390="",$H1391=$H1390),"",IF(VLOOKUP(H1391,Mal!$A$9:$B$431,2,0)='Sales Orders'!E1390,"",VLOOKUP($H1391,Mal!$A$9:$B$431,2,0)))</f>
        <v>#N/A</v>
      </c>
      <c r="F1391" s="39" t="e">
        <f>IF($E1391="",IF(INDEX(Mal!$C$9:$C$431,COUNTIF($E$108:$F1390,"")-COUNT($H$108:$H1390)+1,0)=F1390,"",INDEX(Mal!$C$9:$C$431,COUNTIF($E$108:$F1390,"")-COUNT($H$108:$H1390)+1,0)),"")</f>
        <v>#N/A</v>
      </c>
      <c r="G1391" s="39" t="e">
        <f t="shared" si="83"/>
        <v>#N/A</v>
      </c>
      <c r="H1391" s="39">
        <f>IF(COUNTIF(Mal!$A$9:$A$431,'Sales Orders'!H1390)+COUNTIFS(Mal!$A$9:$A$431,H1390,Mal!$B$9:$B$431,"&lt;&gt;")+COUNTIFS(Mal!$A$9:$A$431,H1390,Mal!$C$9:$C$431,"&lt;&gt;")=COUNTIF('Sales Orders'!$H$108:H1390,'Sales Orders'!H1390),'Sales Orders'!H1390+1,'Sales Orders'!H1390)</f>
        <v>2</v>
      </c>
      <c r="I1391" s="39" t="e">
        <f>IF(E1391="","",IF(Mal!$C$5="","",Mal!$C$5))</f>
        <v>#N/A</v>
      </c>
      <c r="J1391" s="39" t="e">
        <f>IF(AND(J1390="",$H1391=$H1390),"",IF(VLOOKUP($H1391,Mal!$A$9:$H$431,7,0)='Sales Orders'!J1390,"",VLOOKUP($H1391,Mal!$A$9:$H$431,7,0)))</f>
        <v>#N/A</v>
      </c>
      <c r="K1391" s="39" t="e">
        <f>IF(AND(K1390="",$H1391=$H1390),"",IF(VLOOKUP($H1391,Mal!$A$9:$H$431,8,0)='Sales Orders'!K1390,"",VLOOKUP($H1391,Mal!$A$9:$H$431,8,0)))</f>
        <v>#N/A</v>
      </c>
      <c r="L1391" s="39" t="e">
        <f>IF(E1391="","",IF(Mal!$C$6="","",Mal!$C$6))</f>
        <v>#N/A</v>
      </c>
      <c r="M1391" s="39" t="e">
        <f>IF($E1391="",IF(INDEX(Mal!K$9:K$431,COUNTIF($E$108:$F1390,"")-COUNT($H$108:$H1390)+1,0)=M1390,"",INDEX(Mal!K$9:K$431,COUNTIF($E$108:$F1390,"")-COUNT($H$108:$H1390)+1,0)),"")</f>
        <v>#N/A</v>
      </c>
      <c r="N1391" s="39" t="e">
        <f>IF($E1391="",IF(INDEX(Mal!L$9:L$431,COUNTIF($E$108:$F1390,"")-COUNT($H$108:$H1390)+1,0)=N1390,"",INDEX(Mal!L$9:L$431,COUNTIF($E$108:$F1390,"")-COUNT($H$108:$H1390)+1,0)),"")</f>
        <v>#N/A</v>
      </c>
      <c r="O1391" s="39" t="e">
        <f>IF($E1391="",IF(INDEX(Mal!M$9:M$431,COUNTIF($E$108:$F1390,"")-COUNT($H$108:$H1390)+1,0)=O1390,"",INDEX(Mal!M$9:M$431,COUNTIF($E$108:$F1390,"")-COUNT($H$108:$H1390)+1,0)),"")</f>
        <v>#N/A</v>
      </c>
      <c r="P1391" s="39" t="e">
        <f>IF($E1391="",IF(INDEX(Mal!N$9:N$431,COUNTIF($E$108:$F1390,"")-COUNT($H$108:$H1390)+1,0)=P1390,"",INDEX(Mal!N$9:N$431,COUNTIF($E$108:$F1390,"")-COUNT($H$108:$H1390)+1,0)),"")</f>
        <v>#N/A</v>
      </c>
      <c r="Q1391" s="39" t="e">
        <f>IF($E1391="",IF(INDEX(Mal!O$9:O$431,COUNTIF($E$108:$F1390,"")-COUNT($H$108:$H1390)+1,0)=Q1390,"",INDEX(Mal!O$9:O$431,COUNTIF($E$108:$F1390,"")-COUNT($H$108:$H1390)+1,0)),"")</f>
        <v>#N/A</v>
      </c>
      <c r="R1391" s="39" t="e">
        <f>IF($E1391="",IF(INDEX(Mal!P$9:P$431,COUNTIF($E$108:$F1390,"")-COUNT($H$108:$H1390)+1,0)=R1390,"",INDEX(Mal!P$9:P$431,COUNTIF($E$108:$F1390,"")-COUNT($H$108:$H1390)+1,0)),"")</f>
        <v>#N/A</v>
      </c>
      <c r="S1391" s="39" t="e">
        <f>IF($E1391="",IF(INDEX(Mal!Q$9:Q$431,COUNTIF($E$108:$F1390,"")-COUNT($H$108:$H1390)+1,0)=S1390,"",INDEX(Mal!Q$9:Q$431,COUNTIF($E$108:$F1390,"")-COUNT($H$108:$H1390)+1,0)),"")</f>
        <v>#N/A</v>
      </c>
      <c r="T1391" s="39" t="e">
        <f>IF($E1391="",IF(INDEX(Mal!R$9:R$431,COUNTIF($E$108:$F1390,"")-COUNT($H$108:$H1390)+1,0)=T1390,"",INDEX(Mal!R$9:R$431,COUNTIF($E$108:$F1390,"")-COUNT($H$108:$H1390)+1,0)),"")</f>
        <v>#N/A</v>
      </c>
      <c r="U1391" s="39" t="e">
        <f>IF($E1391="",IF(INDEX(Mal!S$9:S$431,COUNTIF($E$108:$F1390,"")-COUNT($H$108:$H1390)+1,0)=U1390,"",INDEX(Mal!S$9:S$431,COUNTIF($E$108:$F1390,"")-COUNT($H$108:$H1390)+1,0)),"")</f>
        <v>#N/A</v>
      </c>
      <c r="V1391" s="39" t="e">
        <f t="shared" si="80"/>
        <v>#N/A</v>
      </c>
      <c r="W1391" s="39" t="e">
        <f>IF(IF(AND(E1391="",F1391=""),INDEX(Mal!I$9:I$431,(COUNT($H$108:$H1391)-COUNTIF($V$108:$V1391,"")),0),"")="","",IF(AND(E1391="",F1391=""),INDEX(Mal!I$9:I$431,(COUNT($H$108:$H1391)-COUNTIF($V$108:$V1391,"")),0),""))</f>
        <v>#N/A</v>
      </c>
      <c r="X1391" s="39" t="e">
        <f>IF($E1391="",IF(INDEX(Mal!J$9:J$431,COUNTIF($E$108:$F1390,"")-COUNT($H$108:$H1390)+1,0)=X1390,"",INDEX(Mal!J$9:J$431,COUNTIF($E$108:$F1390,"")-COUNT($H$108:$H1390)+1,0)),"")</f>
        <v>#N/A</v>
      </c>
      <c r="Y1391" s="39" t="e">
        <f>IF(AND(Y1390="",$H1391=$H1390),"",IF(VLOOKUP($H1391,Mal!$A$9:$T$431,20,0)='Sales Orders'!Y1390,"",VLOOKUP($H1391,Mal!$A$9:$T$431,20,0)))</f>
        <v>#N/A</v>
      </c>
      <c r="Z1391" s="39" t="e">
        <f t="shared" si="81"/>
        <v>#N/A</v>
      </c>
    </row>
    <row r="1392" spans="1:26">
      <c r="A1392" t="str">
        <f>IFERROR(IF(VLOOKUP(H1392,Mal!$A$9:$A$431,1,0),"","END"),"END")</f>
        <v>END</v>
      </c>
      <c r="B1392" s="39" t="e">
        <f>IF($E1392="",IF(INDEX(Mal!$D$9:$D$431,COUNTIF($E$108:$F1391,"")-COUNT($H$108:$H1391)+1,0)=B1391,"",INDEX(Mal!$D$9:$D$431,COUNTIF($E$108:$F1391,"")-COUNT($H$108:$H1391)+1,0)),"")</f>
        <v>#N/A</v>
      </c>
      <c r="C1392" s="39" t="e">
        <f t="shared" si="82"/>
        <v>#N/A</v>
      </c>
      <c r="D1392" s="39" t="e">
        <f>IF($E1392="",IF(INDEX(Mal!$F$9:$F$431,COUNTIF($E$108:$F1391,"")-COUNT($H$108:$H1391)+1,0)=D1391,"",INDEX(Mal!$F$9:$F$431,COUNTIF($E$108:$F1391,"")-COUNT($H$108:$H1391)+1,0)),"")</f>
        <v>#N/A</v>
      </c>
      <c r="E1392" s="39" t="e">
        <f>IF(AND(E1391="",$H1392=$H1391),"",IF(VLOOKUP(H1392,Mal!$A$9:$B$431,2,0)='Sales Orders'!E1391,"",VLOOKUP($H1392,Mal!$A$9:$B$431,2,0)))</f>
        <v>#N/A</v>
      </c>
      <c r="F1392" s="39" t="e">
        <f>IF($E1392="",IF(INDEX(Mal!$C$9:$C$431,COUNTIF($E$108:$F1391,"")-COUNT($H$108:$H1391)+1,0)=F1391,"",INDEX(Mal!$C$9:$C$431,COUNTIF($E$108:$F1391,"")-COUNT($H$108:$H1391)+1,0)),"")</f>
        <v>#N/A</v>
      </c>
      <c r="G1392" s="39" t="e">
        <f t="shared" si="83"/>
        <v>#N/A</v>
      </c>
      <c r="H1392" s="39">
        <f>IF(COUNTIF(Mal!$A$9:$A$431,'Sales Orders'!H1391)+COUNTIFS(Mal!$A$9:$A$431,H1391,Mal!$B$9:$B$431,"&lt;&gt;")+COUNTIFS(Mal!$A$9:$A$431,H1391,Mal!$C$9:$C$431,"&lt;&gt;")=COUNTIF('Sales Orders'!$H$108:H1391,'Sales Orders'!H1391),'Sales Orders'!H1391+1,'Sales Orders'!H1391)</f>
        <v>2</v>
      </c>
      <c r="I1392" s="39" t="e">
        <f>IF(E1392="","",IF(Mal!$C$5="","",Mal!$C$5))</f>
        <v>#N/A</v>
      </c>
      <c r="J1392" s="39" t="e">
        <f>IF(AND(J1391="",$H1392=$H1391),"",IF(VLOOKUP($H1392,Mal!$A$9:$H$431,7,0)='Sales Orders'!J1391,"",VLOOKUP($H1392,Mal!$A$9:$H$431,7,0)))</f>
        <v>#N/A</v>
      </c>
      <c r="K1392" s="39" t="e">
        <f>IF(AND(K1391="",$H1392=$H1391),"",IF(VLOOKUP($H1392,Mal!$A$9:$H$431,8,0)='Sales Orders'!K1391,"",VLOOKUP($H1392,Mal!$A$9:$H$431,8,0)))</f>
        <v>#N/A</v>
      </c>
      <c r="L1392" s="39" t="e">
        <f>IF(E1392="","",IF(Mal!$C$6="","",Mal!$C$6))</f>
        <v>#N/A</v>
      </c>
      <c r="M1392" s="39" t="e">
        <f>IF($E1392="",IF(INDEX(Mal!K$9:K$431,COUNTIF($E$108:$F1391,"")-COUNT($H$108:$H1391)+1,0)=M1391,"",INDEX(Mal!K$9:K$431,COUNTIF($E$108:$F1391,"")-COUNT($H$108:$H1391)+1,0)),"")</f>
        <v>#N/A</v>
      </c>
      <c r="N1392" s="39" t="e">
        <f>IF($E1392="",IF(INDEX(Mal!L$9:L$431,COUNTIF($E$108:$F1391,"")-COUNT($H$108:$H1391)+1,0)=N1391,"",INDEX(Mal!L$9:L$431,COUNTIF($E$108:$F1391,"")-COUNT($H$108:$H1391)+1,0)),"")</f>
        <v>#N/A</v>
      </c>
      <c r="O1392" s="39" t="e">
        <f>IF($E1392="",IF(INDEX(Mal!M$9:M$431,COUNTIF($E$108:$F1391,"")-COUNT($H$108:$H1391)+1,0)=O1391,"",INDEX(Mal!M$9:M$431,COUNTIF($E$108:$F1391,"")-COUNT($H$108:$H1391)+1,0)),"")</f>
        <v>#N/A</v>
      </c>
      <c r="P1392" s="39" t="e">
        <f>IF($E1392="",IF(INDEX(Mal!N$9:N$431,COUNTIF($E$108:$F1391,"")-COUNT($H$108:$H1391)+1,0)=P1391,"",INDEX(Mal!N$9:N$431,COUNTIF($E$108:$F1391,"")-COUNT($H$108:$H1391)+1,0)),"")</f>
        <v>#N/A</v>
      </c>
      <c r="Q1392" s="39" t="e">
        <f>IF($E1392="",IF(INDEX(Mal!O$9:O$431,COUNTIF($E$108:$F1391,"")-COUNT($H$108:$H1391)+1,0)=Q1391,"",INDEX(Mal!O$9:O$431,COUNTIF($E$108:$F1391,"")-COUNT($H$108:$H1391)+1,0)),"")</f>
        <v>#N/A</v>
      </c>
      <c r="R1392" s="39" t="e">
        <f>IF($E1392="",IF(INDEX(Mal!P$9:P$431,COUNTIF($E$108:$F1391,"")-COUNT($H$108:$H1391)+1,0)=R1391,"",INDEX(Mal!P$9:P$431,COUNTIF($E$108:$F1391,"")-COUNT($H$108:$H1391)+1,0)),"")</f>
        <v>#N/A</v>
      </c>
      <c r="S1392" s="39" t="e">
        <f>IF($E1392="",IF(INDEX(Mal!Q$9:Q$431,COUNTIF($E$108:$F1391,"")-COUNT($H$108:$H1391)+1,0)=S1391,"",INDEX(Mal!Q$9:Q$431,COUNTIF($E$108:$F1391,"")-COUNT($H$108:$H1391)+1,0)),"")</f>
        <v>#N/A</v>
      </c>
      <c r="T1392" s="39" t="e">
        <f>IF($E1392="",IF(INDEX(Mal!R$9:R$431,COUNTIF($E$108:$F1391,"")-COUNT($H$108:$H1391)+1,0)=T1391,"",INDEX(Mal!R$9:R$431,COUNTIF($E$108:$F1391,"")-COUNT($H$108:$H1391)+1,0)),"")</f>
        <v>#N/A</v>
      </c>
      <c r="U1392" s="39" t="e">
        <f>IF($E1392="",IF(INDEX(Mal!S$9:S$431,COUNTIF($E$108:$F1391,"")-COUNT($H$108:$H1391)+1,0)=U1391,"",INDEX(Mal!S$9:S$431,COUNTIF($E$108:$F1391,"")-COUNT($H$108:$H1391)+1,0)),"")</f>
        <v>#N/A</v>
      </c>
      <c r="V1392" s="39" t="e">
        <f t="shared" si="80"/>
        <v>#N/A</v>
      </c>
      <c r="W1392" s="39" t="e">
        <f>IF(IF(AND(E1392="",F1392=""),INDEX(Mal!I$9:I$431,(COUNT($H$108:$H1392)-COUNTIF($V$108:$V1392,"")),0),"")="","",IF(AND(E1392="",F1392=""),INDEX(Mal!I$9:I$431,(COUNT($H$108:$H1392)-COUNTIF($V$108:$V1392,"")),0),""))</f>
        <v>#N/A</v>
      </c>
      <c r="X1392" s="39" t="e">
        <f>IF($E1392="",IF(INDEX(Mal!J$9:J$431,COUNTIF($E$108:$F1391,"")-COUNT($H$108:$H1391)+1,0)=X1391,"",INDEX(Mal!J$9:J$431,COUNTIF($E$108:$F1391,"")-COUNT($H$108:$H1391)+1,0)),"")</f>
        <v>#N/A</v>
      </c>
      <c r="Y1392" s="39" t="e">
        <f>IF(AND(Y1391="",$H1392=$H1391),"",IF(VLOOKUP($H1392,Mal!$A$9:$T$431,20,0)='Sales Orders'!Y1391,"",VLOOKUP($H1392,Mal!$A$9:$T$431,20,0)))</f>
        <v>#N/A</v>
      </c>
      <c r="Z1392" s="39" t="e">
        <f t="shared" si="81"/>
        <v>#N/A</v>
      </c>
    </row>
    <row r="1393" spans="1:26">
      <c r="A1393" t="str">
        <f>IFERROR(IF(VLOOKUP(H1393,Mal!$A$9:$A$431,1,0),"","END"),"END")</f>
        <v>END</v>
      </c>
      <c r="B1393" s="39" t="e">
        <f>IF($E1393="",IF(INDEX(Mal!$D$9:$D$431,COUNTIF($E$108:$F1392,"")-COUNT($H$108:$H1392)+1,0)=B1392,"",INDEX(Mal!$D$9:$D$431,COUNTIF($E$108:$F1392,"")-COUNT($H$108:$H1392)+1,0)),"")</f>
        <v>#N/A</v>
      </c>
      <c r="C1393" s="39" t="e">
        <f t="shared" si="82"/>
        <v>#N/A</v>
      </c>
      <c r="D1393" s="39" t="e">
        <f>IF($E1393="",IF(INDEX(Mal!$F$9:$F$431,COUNTIF($E$108:$F1392,"")-COUNT($H$108:$H1392)+1,0)=D1392,"",INDEX(Mal!$F$9:$F$431,COUNTIF($E$108:$F1392,"")-COUNT($H$108:$H1392)+1,0)),"")</f>
        <v>#N/A</v>
      </c>
      <c r="E1393" s="39" t="e">
        <f>IF(AND(E1392="",$H1393=$H1392),"",IF(VLOOKUP(H1393,Mal!$A$9:$B$431,2,0)='Sales Orders'!E1392,"",VLOOKUP($H1393,Mal!$A$9:$B$431,2,0)))</f>
        <v>#N/A</v>
      </c>
      <c r="F1393" s="39" t="e">
        <f>IF($E1393="",IF(INDEX(Mal!$C$9:$C$431,COUNTIF($E$108:$F1392,"")-COUNT($H$108:$H1392)+1,0)=F1392,"",INDEX(Mal!$C$9:$C$431,COUNTIF($E$108:$F1392,"")-COUNT($H$108:$H1392)+1,0)),"")</f>
        <v>#N/A</v>
      </c>
      <c r="G1393" s="39" t="e">
        <f t="shared" si="83"/>
        <v>#N/A</v>
      </c>
      <c r="H1393" s="39">
        <f>IF(COUNTIF(Mal!$A$9:$A$431,'Sales Orders'!H1392)+COUNTIFS(Mal!$A$9:$A$431,H1392,Mal!$B$9:$B$431,"&lt;&gt;")+COUNTIFS(Mal!$A$9:$A$431,H1392,Mal!$C$9:$C$431,"&lt;&gt;")=COUNTIF('Sales Orders'!$H$108:H1392,'Sales Orders'!H1392),'Sales Orders'!H1392+1,'Sales Orders'!H1392)</f>
        <v>2</v>
      </c>
      <c r="I1393" s="39" t="e">
        <f>IF(E1393="","",IF(Mal!$C$5="","",Mal!$C$5))</f>
        <v>#N/A</v>
      </c>
      <c r="J1393" s="39" t="e">
        <f>IF(AND(J1392="",$H1393=$H1392),"",IF(VLOOKUP($H1393,Mal!$A$9:$H$431,7,0)='Sales Orders'!J1392,"",VLOOKUP($H1393,Mal!$A$9:$H$431,7,0)))</f>
        <v>#N/A</v>
      </c>
      <c r="K1393" s="39" t="e">
        <f>IF(AND(K1392="",$H1393=$H1392),"",IF(VLOOKUP($H1393,Mal!$A$9:$H$431,8,0)='Sales Orders'!K1392,"",VLOOKUP($H1393,Mal!$A$9:$H$431,8,0)))</f>
        <v>#N/A</v>
      </c>
      <c r="L1393" s="39" t="e">
        <f>IF(E1393="","",IF(Mal!$C$6="","",Mal!$C$6))</f>
        <v>#N/A</v>
      </c>
      <c r="M1393" s="39" t="e">
        <f>IF($E1393="",IF(INDEX(Mal!K$9:K$431,COUNTIF($E$108:$F1392,"")-COUNT($H$108:$H1392)+1,0)=M1392,"",INDEX(Mal!K$9:K$431,COUNTIF($E$108:$F1392,"")-COUNT($H$108:$H1392)+1,0)),"")</f>
        <v>#N/A</v>
      </c>
      <c r="N1393" s="39" t="e">
        <f>IF($E1393="",IF(INDEX(Mal!L$9:L$431,COUNTIF($E$108:$F1392,"")-COUNT($H$108:$H1392)+1,0)=N1392,"",INDEX(Mal!L$9:L$431,COUNTIF($E$108:$F1392,"")-COUNT($H$108:$H1392)+1,0)),"")</f>
        <v>#N/A</v>
      </c>
      <c r="O1393" s="39" t="e">
        <f>IF($E1393="",IF(INDEX(Mal!M$9:M$431,COUNTIF($E$108:$F1392,"")-COUNT($H$108:$H1392)+1,0)=O1392,"",INDEX(Mal!M$9:M$431,COUNTIF($E$108:$F1392,"")-COUNT($H$108:$H1392)+1,0)),"")</f>
        <v>#N/A</v>
      </c>
      <c r="P1393" s="39" t="e">
        <f>IF($E1393="",IF(INDEX(Mal!N$9:N$431,COUNTIF($E$108:$F1392,"")-COUNT($H$108:$H1392)+1,0)=P1392,"",INDEX(Mal!N$9:N$431,COUNTIF($E$108:$F1392,"")-COUNT($H$108:$H1392)+1,0)),"")</f>
        <v>#N/A</v>
      </c>
      <c r="Q1393" s="39" t="e">
        <f>IF($E1393="",IF(INDEX(Mal!O$9:O$431,COUNTIF($E$108:$F1392,"")-COUNT($H$108:$H1392)+1,0)=Q1392,"",INDEX(Mal!O$9:O$431,COUNTIF($E$108:$F1392,"")-COUNT($H$108:$H1392)+1,0)),"")</f>
        <v>#N/A</v>
      </c>
      <c r="R1393" s="39" t="e">
        <f>IF($E1393="",IF(INDEX(Mal!P$9:P$431,COUNTIF($E$108:$F1392,"")-COUNT($H$108:$H1392)+1,0)=R1392,"",INDEX(Mal!P$9:P$431,COUNTIF($E$108:$F1392,"")-COUNT($H$108:$H1392)+1,0)),"")</f>
        <v>#N/A</v>
      </c>
      <c r="S1393" s="39" t="e">
        <f>IF($E1393="",IF(INDEX(Mal!Q$9:Q$431,COUNTIF($E$108:$F1392,"")-COUNT($H$108:$H1392)+1,0)=S1392,"",INDEX(Mal!Q$9:Q$431,COUNTIF($E$108:$F1392,"")-COUNT($H$108:$H1392)+1,0)),"")</f>
        <v>#N/A</v>
      </c>
      <c r="T1393" s="39" t="e">
        <f>IF($E1393="",IF(INDEX(Mal!R$9:R$431,COUNTIF($E$108:$F1392,"")-COUNT($H$108:$H1392)+1,0)=T1392,"",INDEX(Mal!R$9:R$431,COUNTIF($E$108:$F1392,"")-COUNT($H$108:$H1392)+1,0)),"")</f>
        <v>#N/A</v>
      </c>
      <c r="U1393" s="39" t="e">
        <f>IF($E1393="",IF(INDEX(Mal!S$9:S$431,COUNTIF($E$108:$F1392,"")-COUNT($H$108:$H1392)+1,0)=U1392,"",INDEX(Mal!S$9:S$431,COUNTIF($E$108:$F1392,"")-COUNT($H$108:$H1392)+1,0)),"")</f>
        <v>#N/A</v>
      </c>
      <c r="V1393" s="39" t="e">
        <f t="shared" si="80"/>
        <v>#N/A</v>
      </c>
      <c r="W1393" s="39" t="e">
        <f>IF(IF(AND(E1393="",F1393=""),INDEX(Mal!I$9:I$431,(COUNT($H$108:$H1393)-COUNTIF($V$108:$V1393,"")),0),"")="","",IF(AND(E1393="",F1393=""),INDEX(Mal!I$9:I$431,(COUNT($H$108:$H1393)-COUNTIF($V$108:$V1393,"")),0),""))</f>
        <v>#N/A</v>
      </c>
      <c r="X1393" s="39" t="e">
        <f>IF($E1393="",IF(INDEX(Mal!J$9:J$431,COUNTIF($E$108:$F1392,"")-COUNT($H$108:$H1392)+1,0)=X1392,"",INDEX(Mal!J$9:J$431,COUNTIF($E$108:$F1392,"")-COUNT($H$108:$H1392)+1,0)),"")</f>
        <v>#N/A</v>
      </c>
      <c r="Y1393" s="39" t="e">
        <f>IF(AND(Y1392="",$H1393=$H1392),"",IF(VLOOKUP($H1393,Mal!$A$9:$T$431,20,0)='Sales Orders'!Y1392,"",VLOOKUP($H1393,Mal!$A$9:$T$431,20,0)))</f>
        <v>#N/A</v>
      </c>
      <c r="Z1393" s="39" t="e">
        <f t="shared" si="81"/>
        <v>#N/A</v>
      </c>
    </row>
    <row r="1394" spans="1:26">
      <c r="A1394" t="str">
        <f>IFERROR(IF(VLOOKUP(H1394,Mal!$A$9:$A$431,1,0),"","END"),"END")</f>
        <v>END</v>
      </c>
      <c r="B1394" s="39" t="e">
        <f>IF($E1394="",IF(INDEX(Mal!$D$9:$D$431,COUNTIF($E$108:$F1393,"")-COUNT($H$108:$H1393)+1,0)=B1393,"",INDEX(Mal!$D$9:$D$431,COUNTIF($E$108:$F1393,"")-COUNT($H$108:$H1393)+1,0)),"")</f>
        <v>#N/A</v>
      </c>
      <c r="C1394" s="39" t="e">
        <f t="shared" si="82"/>
        <v>#N/A</v>
      </c>
      <c r="D1394" s="39" t="e">
        <f>IF($E1394="",IF(INDEX(Mal!$F$9:$F$431,COUNTIF($E$108:$F1393,"")-COUNT($H$108:$H1393)+1,0)=D1393,"",INDEX(Mal!$F$9:$F$431,COUNTIF($E$108:$F1393,"")-COUNT($H$108:$H1393)+1,0)),"")</f>
        <v>#N/A</v>
      </c>
      <c r="E1394" s="39" t="e">
        <f>IF(AND(E1393="",$H1394=$H1393),"",IF(VLOOKUP(H1394,Mal!$A$9:$B$431,2,0)='Sales Orders'!E1393,"",VLOOKUP($H1394,Mal!$A$9:$B$431,2,0)))</f>
        <v>#N/A</v>
      </c>
      <c r="F1394" s="39" t="e">
        <f>IF($E1394="",IF(INDEX(Mal!$C$9:$C$431,COUNTIF($E$108:$F1393,"")-COUNT($H$108:$H1393)+1,0)=F1393,"",INDEX(Mal!$C$9:$C$431,COUNTIF($E$108:$F1393,"")-COUNT($H$108:$H1393)+1,0)),"")</f>
        <v>#N/A</v>
      </c>
      <c r="G1394" s="39" t="e">
        <f t="shared" si="83"/>
        <v>#N/A</v>
      </c>
      <c r="H1394" s="39">
        <f>IF(COUNTIF(Mal!$A$9:$A$431,'Sales Orders'!H1393)+COUNTIFS(Mal!$A$9:$A$431,H1393,Mal!$B$9:$B$431,"&lt;&gt;")+COUNTIFS(Mal!$A$9:$A$431,H1393,Mal!$C$9:$C$431,"&lt;&gt;")=COUNTIF('Sales Orders'!$H$108:H1393,'Sales Orders'!H1393),'Sales Orders'!H1393+1,'Sales Orders'!H1393)</f>
        <v>2</v>
      </c>
      <c r="I1394" s="39" t="e">
        <f>IF(E1394="","",IF(Mal!$C$5="","",Mal!$C$5))</f>
        <v>#N/A</v>
      </c>
      <c r="J1394" s="39" t="e">
        <f>IF(AND(J1393="",$H1394=$H1393),"",IF(VLOOKUP($H1394,Mal!$A$9:$H$431,7,0)='Sales Orders'!J1393,"",VLOOKUP($H1394,Mal!$A$9:$H$431,7,0)))</f>
        <v>#N/A</v>
      </c>
      <c r="K1394" s="39" t="e">
        <f>IF(AND(K1393="",$H1394=$H1393),"",IF(VLOOKUP($H1394,Mal!$A$9:$H$431,8,0)='Sales Orders'!K1393,"",VLOOKUP($H1394,Mal!$A$9:$H$431,8,0)))</f>
        <v>#N/A</v>
      </c>
      <c r="L1394" s="39" t="e">
        <f>IF(E1394="","",IF(Mal!$C$6="","",Mal!$C$6))</f>
        <v>#N/A</v>
      </c>
      <c r="M1394" s="39" t="e">
        <f>IF($E1394="",IF(INDEX(Mal!K$9:K$431,COUNTIF($E$108:$F1393,"")-COUNT($H$108:$H1393)+1,0)=M1393,"",INDEX(Mal!K$9:K$431,COUNTIF($E$108:$F1393,"")-COUNT($H$108:$H1393)+1,0)),"")</f>
        <v>#N/A</v>
      </c>
      <c r="N1394" s="39" t="e">
        <f>IF($E1394="",IF(INDEX(Mal!L$9:L$431,COUNTIF($E$108:$F1393,"")-COUNT($H$108:$H1393)+1,0)=N1393,"",INDEX(Mal!L$9:L$431,COUNTIF($E$108:$F1393,"")-COUNT($H$108:$H1393)+1,0)),"")</f>
        <v>#N/A</v>
      </c>
      <c r="O1394" s="39" t="e">
        <f>IF($E1394="",IF(INDEX(Mal!M$9:M$431,COUNTIF($E$108:$F1393,"")-COUNT($H$108:$H1393)+1,0)=O1393,"",INDEX(Mal!M$9:M$431,COUNTIF($E$108:$F1393,"")-COUNT($H$108:$H1393)+1,0)),"")</f>
        <v>#N/A</v>
      </c>
      <c r="P1394" s="39" t="e">
        <f>IF($E1394="",IF(INDEX(Mal!N$9:N$431,COUNTIF($E$108:$F1393,"")-COUNT($H$108:$H1393)+1,0)=P1393,"",INDEX(Mal!N$9:N$431,COUNTIF($E$108:$F1393,"")-COUNT($H$108:$H1393)+1,0)),"")</f>
        <v>#N/A</v>
      </c>
      <c r="Q1394" s="39" t="e">
        <f>IF($E1394="",IF(INDEX(Mal!O$9:O$431,COUNTIF($E$108:$F1393,"")-COUNT($H$108:$H1393)+1,0)=Q1393,"",INDEX(Mal!O$9:O$431,COUNTIF($E$108:$F1393,"")-COUNT($H$108:$H1393)+1,0)),"")</f>
        <v>#N/A</v>
      </c>
      <c r="R1394" s="39" t="e">
        <f>IF($E1394="",IF(INDEX(Mal!P$9:P$431,COUNTIF($E$108:$F1393,"")-COUNT($H$108:$H1393)+1,0)=R1393,"",INDEX(Mal!P$9:P$431,COUNTIF($E$108:$F1393,"")-COUNT($H$108:$H1393)+1,0)),"")</f>
        <v>#N/A</v>
      </c>
      <c r="S1394" s="39" t="e">
        <f>IF($E1394="",IF(INDEX(Mal!Q$9:Q$431,COUNTIF($E$108:$F1393,"")-COUNT($H$108:$H1393)+1,0)=S1393,"",INDEX(Mal!Q$9:Q$431,COUNTIF($E$108:$F1393,"")-COUNT($H$108:$H1393)+1,0)),"")</f>
        <v>#N/A</v>
      </c>
      <c r="T1394" s="39" t="e">
        <f>IF($E1394="",IF(INDEX(Mal!R$9:R$431,COUNTIF($E$108:$F1393,"")-COUNT($H$108:$H1393)+1,0)=T1393,"",INDEX(Mal!R$9:R$431,COUNTIF($E$108:$F1393,"")-COUNT($H$108:$H1393)+1,0)),"")</f>
        <v>#N/A</v>
      </c>
      <c r="U1394" s="39" t="e">
        <f>IF($E1394="",IF(INDEX(Mal!S$9:S$431,COUNTIF($E$108:$F1393,"")-COUNT($H$108:$H1393)+1,0)=U1393,"",INDEX(Mal!S$9:S$431,COUNTIF($E$108:$F1393,"")-COUNT($H$108:$H1393)+1,0)),"")</f>
        <v>#N/A</v>
      </c>
      <c r="V1394" s="39" t="e">
        <f t="shared" si="80"/>
        <v>#N/A</v>
      </c>
      <c r="W1394" s="39" t="e">
        <f>IF(IF(AND(E1394="",F1394=""),INDEX(Mal!I$9:I$431,(COUNT($H$108:$H1394)-COUNTIF($V$108:$V1394,"")),0),"")="","",IF(AND(E1394="",F1394=""),INDEX(Mal!I$9:I$431,(COUNT($H$108:$H1394)-COUNTIF($V$108:$V1394,"")),0),""))</f>
        <v>#N/A</v>
      </c>
      <c r="X1394" s="39" t="e">
        <f>IF($E1394="",IF(INDEX(Mal!J$9:J$431,COUNTIF($E$108:$F1393,"")-COUNT($H$108:$H1393)+1,0)=X1393,"",INDEX(Mal!J$9:J$431,COUNTIF($E$108:$F1393,"")-COUNT($H$108:$H1393)+1,0)),"")</f>
        <v>#N/A</v>
      </c>
      <c r="Y1394" s="39" t="e">
        <f>IF(AND(Y1393="",$H1394=$H1393),"",IF(VLOOKUP($H1394,Mal!$A$9:$T$431,20,0)='Sales Orders'!Y1393,"",VLOOKUP($H1394,Mal!$A$9:$T$431,20,0)))</f>
        <v>#N/A</v>
      </c>
      <c r="Z1394" s="39" t="e">
        <f t="shared" si="81"/>
        <v>#N/A</v>
      </c>
    </row>
    <row r="1395" spans="1:26">
      <c r="A1395" t="str">
        <f>IFERROR(IF(VLOOKUP(H1395,Mal!$A$9:$A$431,1,0),"","END"),"END")</f>
        <v>END</v>
      </c>
      <c r="B1395" s="39" t="e">
        <f>IF($E1395="",IF(INDEX(Mal!$D$9:$D$431,COUNTIF($E$108:$F1394,"")-COUNT($H$108:$H1394)+1,0)=B1394,"",INDEX(Mal!$D$9:$D$431,COUNTIF($E$108:$F1394,"")-COUNT($H$108:$H1394)+1,0)),"")</f>
        <v>#N/A</v>
      </c>
      <c r="C1395" s="39" t="e">
        <f t="shared" si="82"/>
        <v>#N/A</v>
      </c>
      <c r="D1395" s="39" t="e">
        <f>IF($E1395="",IF(INDEX(Mal!$F$9:$F$431,COUNTIF($E$108:$F1394,"")-COUNT($H$108:$H1394)+1,0)=D1394,"",INDEX(Mal!$F$9:$F$431,COUNTIF($E$108:$F1394,"")-COUNT($H$108:$H1394)+1,0)),"")</f>
        <v>#N/A</v>
      </c>
      <c r="E1395" s="39" t="e">
        <f>IF(AND(E1394="",$H1395=$H1394),"",IF(VLOOKUP(H1395,Mal!$A$9:$B$431,2,0)='Sales Orders'!E1394,"",VLOOKUP($H1395,Mal!$A$9:$B$431,2,0)))</f>
        <v>#N/A</v>
      </c>
      <c r="F1395" s="39" t="e">
        <f>IF($E1395="",IF(INDEX(Mal!$C$9:$C$431,COUNTIF($E$108:$F1394,"")-COUNT($H$108:$H1394)+1,0)=F1394,"",INDEX(Mal!$C$9:$C$431,COUNTIF($E$108:$F1394,"")-COUNT($H$108:$H1394)+1,0)),"")</f>
        <v>#N/A</v>
      </c>
      <c r="G1395" s="39" t="e">
        <f t="shared" si="83"/>
        <v>#N/A</v>
      </c>
      <c r="H1395" s="39">
        <f>IF(COUNTIF(Mal!$A$9:$A$431,'Sales Orders'!H1394)+COUNTIFS(Mal!$A$9:$A$431,H1394,Mal!$B$9:$B$431,"&lt;&gt;")+COUNTIFS(Mal!$A$9:$A$431,H1394,Mal!$C$9:$C$431,"&lt;&gt;")=COUNTIF('Sales Orders'!$H$108:H1394,'Sales Orders'!H1394),'Sales Orders'!H1394+1,'Sales Orders'!H1394)</f>
        <v>2</v>
      </c>
      <c r="I1395" s="39" t="e">
        <f>IF(E1395="","",IF(Mal!$C$5="","",Mal!$C$5))</f>
        <v>#N/A</v>
      </c>
      <c r="J1395" s="39" t="e">
        <f>IF(AND(J1394="",$H1395=$H1394),"",IF(VLOOKUP($H1395,Mal!$A$9:$H$431,7,0)='Sales Orders'!J1394,"",VLOOKUP($H1395,Mal!$A$9:$H$431,7,0)))</f>
        <v>#N/A</v>
      </c>
      <c r="K1395" s="39" t="e">
        <f>IF(AND(K1394="",$H1395=$H1394),"",IF(VLOOKUP($H1395,Mal!$A$9:$H$431,8,0)='Sales Orders'!K1394,"",VLOOKUP($H1395,Mal!$A$9:$H$431,8,0)))</f>
        <v>#N/A</v>
      </c>
      <c r="L1395" s="39" t="e">
        <f>IF(E1395="","",IF(Mal!$C$6="","",Mal!$C$6))</f>
        <v>#N/A</v>
      </c>
      <c r="M1395" s="39" t="e">
        <f>IF($E1395="",IF(INDEX(Mal!K$9:K$431,COUNTIF($E$108:$F1394,"")-COUNT($H$108:$H1394)+1,0)=M1394,"",INDEX(Mal!K$9:K$431,COUNTIF($E$108:$F1394,"")-COUNT($H$108:$H1394)+1,0)),"")</f>
        <v>#N/A</v>
      </c>
      <c r="N1395" s="39" t="e">
        <f>IF($E1395="",IF(INDEX(Mal!L$9:L$431,COUNTIF($E$108:$F1394,"")-COUNT($H$108:$H1394)+1,0)=N1394,"",INDEX(Mal!L$9:L$431,COUNTIF($E$108:$F1394,"")-COUNT($H$108:$H1394)+1,0)),"")</f>
        <v>#N/A</v>
      </c>
      <c r="O1395" s="39" t="e">
        <f>IF($E1395="",IF(INDEX(Mal!M$9:M$431,COUNTIF($E$108:$F1394,"")-COUNT($H$108:$H1394)+1,0)=O1394,"",INDEX(Mal!M$9:M$431,COUNTIF($E$108:$F1394,"")-COUNT($H$108:$H1394)+1,0)),"")</f>
        <v>#N/A</v>
      </c>
      <c r="P1395" s="39" t="e">
        <f>IF($E1395="",IF(INDEX(Mal!N$9:N$431,COUNTIF($E$108:$F1394,"")-COUNT($H$108:$H1394)+1,0)=P1394,"",INDEX(Mal!N$9:N$431,COUNTIF($E$108:$F1394,"")-COUNT($H$108:$H1394)+1,0)),"")</f>
        <v>#N/A</v>
      </c>
      <c r="Q1395" s="39" t="e">
        <f>IF($E1395="",IF(INDEX(Mal!O$9:O$431,COUNTIF($E$108:$F1394,"")-COUNT($H$108:$H1394)+1,0)=Q1394,"",INDEX(Mal!O$9:O$431,COUNTIF($E$108:$F1394,"")-COUNT($H$108:$H1394)+1,0)),"")</f>
        <v>#N/A</v>
      </c>
      <c r="R1395" s="39" t="e">
        <f>IF($E1395="",IF(INDEX(Mal!P$9:P$431,COUNTIF($E$108:$F1394,"")-COUNT($H$108:$H1394)+1,0)=R1394,"",INDEX(Mal!P$9:P$431,COUNTIF($E$108:$F1394,"")-COUNT($H$108:$H1394)+1,0)),"")</f>
        <v>#N/A</v>
      </c>
      <c r="S1395" s="39" t="e">
        <f>IF($E1395="",IF(INDEX(Mal!Q$9:Q$431,COUNTIF($E$108:$F1394,"")-COUNT($H$108:$H1394)+1,0)=S1394,"",INDEX(Mal!Q$9:Q$431,COUNTIF($E$108:$F1394,"")-COUNT($H$108:$H1394)+1,0)),"")</f>
        <v>#N/A</v>
      </c>
      <c r="T1395" s="39" t="e">
        <f>IF($E1395="",IF(INDEX(Mal!R$9:R$431,COUNTIF($E$108:$F1394,"")-COUNT($H$108:$H1394)+1,0)=T1394,"",INDEX(Mal!R$9:R$431,COUNTIF($E$108:$F1394,"")-COUNT($H$108:$H1394)+1,0)),"")</f>
        <v>#N/A</v>
      </c>
      <c r="U1395" s="39" t="e">
        <f>IF($E1395="",IF(INDEX(Mal!S$9:S$431,COUNTIF($E$108:$F1394,"")-COUNT($H$108:$H1394)+1,0)=U1394,"",INDEX(Mal!S$9:S$431,COUNTIF($E$108:$F1394,"")-COUNT($H$108:$H1394)+1,0)),"")</f>
        <v>#N/A</v>
      </c>
      <c r="V1395" s="39" t="e">
        <f t="shared" si="80"/>
        <v>#N/A</v>
      </c>
      <c r="W1395" s="39" t="e">
        <f>IF(IF(AND(E1395="",F1395=""),INDEX(Mal!I$9:I$431,(COUNT($H$108:$H1395)-COUNTIF($V$108:$V1395,"")),0),"")="","",IF(AND(E1395="",F1395=""),INDEX(Mal!I$9:I$431,(COUNT($H$108:$H1395)-COUNTIF($V$108:$V1395,"")),0),""))</f>
        <v>#N/A</v>
      </c>
      <c r="X1395" s="39" t="e">
        <f>IF($E1395="",IF(INDEX(Mal!J$9:J$431,COUNTIF($E$108:$F1394,"")-COUNT($H$108:$H1394)+1,0)=X1394,"",INDEX(Mal!J$9:J$431,COUNTIF($E$108:$F1394,"")-COUNT($H$108:$H1394)+1,0)),"")</f>
        <v>#N/A</v>
      </c>
      <c r="Y1395" s="39" t="e">
        <f>IF(AND(Y1394="",$H1395=$H1394),"",IF(VLOOKUP($H1395,Mal!$A$9:$T$431,20,0)='Sales Orders'!Y1394,"",VLOOKUP($H1395,Mal!$A$9:$T$431,20,0)))</f>
        <v>#N/A</v>
      </c>
      <c r="Z1395" s="39" t="e">
        <f t="shared" si="81"/>
        <v>#N/A</v>
      </c>
    </row>
    <row r="1396" spans="1:26">
      <c r="A1396" t="str">
        <f>IFERROR(IF(VLOOKUP(H1396,Mal!$A$9:$A$431,1,0),"","END"),"END")</f>
        <v>END</v>
      </c>
      <c r="B1396" s="39" t="e">
        <f>IF($E1396="",IF(INDEX(Mal!$D$9:$D$431,COUNTIF($E$108:$F1395,"")-COUNT($H$108:$H1395)+1,0)=B1395,"",INDEX(Mal!$D$9:$D$431,COUNTIF($E$108:$F1395,"")-COUNT($H$108:$H1395)+1,0)),"")</f>
        <v>#N/A</v>
      </c>
      <c r="C1396" s="39" t="e">
        <f t="shared" si="82"/>
        <v>#N/A</v>
      </c>
      <c r="D1396" s="39" t="e">
        <f>IF($E1396="",IF(INDEX(Mal!$F$9:$F$431,COUNTIF($E$108:$F1395,"")-COUNT($H$108:$H1395)+1,0)=D1395,"",INDEX(Mal!$F$9:$F$431,COUNTIF($E$108:$F1395,"")-COUNT($H$108:$H1395)+1,0)),"")</f>
        <v>#N/A</v>
      </c>
      <c r="E1396" s="39" t="e">
        <f>IF(AND(E1395="",$H1396=$H1395),"",IF(VLOOKUP(H1396,Mal!$A$9:$B$431,2,0)='Sales Orders'!E1395,"",VLOOKUP($H1396,Mal!$A$9:$B$431,2,0)))</f>
        <v>#N/A</v>
      </c>
      <c r="F1396" s="39" t="e">
        <f>IF($E1396="",IF(INDEX(Mal!$C$9:$C$431,COUNTIF($E$108:$F1395,"")-COUNT($H$108:$H1395)+1,0)=F1395,"",INDEX(Mal!$C$9:$C$431,COUNTIF($E$108:$F1395,"")-COUNT($H$108:$H1395)+1,0)),"")</f>
        <v>#N/A</v>
      </c>
      <c r="G1396" s="39" t="e">
        <f t="shared" si="83"/>
        <v>#N/A</v>
      </c>
      <c r="H1396" s="39">
        <f>IF(COUNTIF(Mal!$A$9:$A$431,'Sales Orders'!H1395)+COUNTIFS(Mal!$A$9:$A$431,H1395,Mal!$B$9:$B$431,"&lt;&gt;")+COUNTIFS(Mal!$A$9:$A$431,H1395,Mal!$C$9:$C$431,"&lt;&gt;")=COUNTIF('Sales Orders'!$H$108:H1395,'Sales Orders'!H1395),'Sales Orders'!H1395+1,'Sales Orders'!H1395)</f>
        <v>2</v>
      </c>
      <c r="I1396" s="39" t="e">
        <f>IF(E1396="","",IF(Mal!$C$5="","",Mal!$C$5))</f>
        <v>#N/A</v>
      </c>
      <c r="J1396" s="39" t="e">
        <f>IF(AND(J1395="",$H1396=$H1395),"",IF(VLOOKUP($H1396,Mal!$A$9:$H$431,7,0)='Sales Orders'!J1395,"",VLOOKUP($H1396,Mal!$A$9:$H$431,7,0)))</f>
        <v>#N/A</v>
      </c>
      <c r="K1396" s="39" t="e">
        <f>IF(AND(K1395="",$H1396=$H1395),"",IF(VLOOKUP($H1396,Mal!$A$9:$H$431,8,0)='Sales Orders'!K1395,"",VLOOKUP($H1396,Mal!$A$9:$H$431,8,0)))</f>
        <v>#N/A</v>
      </c>
      <c r="L1396" s="39" t="e">
        <f>IF(E1396="","",IF(Mal!$C$6="","",Mal!$C$6))</f>
        <v>#N/A</v>
      </c>
      <c r="M1396" s="39" t="e">
        <f>IF($E1396="",IF(INDEX(Mal!K$9:K$431,COUNTIF($E$108:$F1395,"")-COUNT($H$108:$H1395)+1,0)=M1395,"",INDEX(Mal!K$9:K$431,COUNTIF($E$108:$F1395,"")-COUNT($H$108:$H1395)+1,0)),"")</f>
        <v>#N/A</v>
      </c>
      <c r="N1396" s="39" t="e">
        <f>IF($E1396="",IF(INDEX(Mal!L$9:L$431,COUNTIF($E$108:$F1395,"")-COUNT($H$108:$H1395)+1,0)=N1395,"",INDEX(Mal!L$9:L$431,COUNTIF($E$108:$F1395,"")-COUNT($H$108:$H1395)+1,0)),"")</f>
        <v>#N/A</v>
      </c>
      <c r="O1396" s="39" t="e">
        <f>IF($E1396="",IF(INDEX(Mal!M$9:M$431,COUNTIF($E$108:$F1395,"")-COUNT($H$108:$H1395)+1,0)=O1395,"",INDEX(Mal!M$9:M$431,COUNTIF($E$108:$F1395,"")-COUNT($H$108:$H1395)+1,0)),"")</f>
        <v>#N/A</v>
      </c>
      <c r="P1396" s="39" t="e">
        <f>IF($E1396="",IF(INDEX(Mal!N$9:N$431,COUNTIF($E$108:$F1395,"")-COUNT($H$108:$H1395)+1,0)=P1395,"",INDEX(Mal!N$9:N$431,COUNTIF($E$108:$F1395,"")-COUNT($H$108:$H1395)+1,0)),"")</f>
        <v>#N/A</v>
      </c>
      <c r="Q1396" s="39" t="e">
        <f>IF($E1396="",IF(INDEX(Mal!O$9:O$431,COUNTIF($E$108:$F1395,"")-COUNT($H$108:$H1395)+1,0)=Q1395,"",INDEX(Mal!O$9:O$431,COUNTIF($E$108:$F1395,"")-COUNT($H$108:$H1395)+1,0)),"")</f>
        <v>#N/A</v>
      </c>
      <c r="R1396" s="39" t="e">
        <f>IF($E1396="",IF(INDEX(Mal!P$9:P$431,COUNTIF($E$108:$F1395,"")-COUNT($H$108:$H1395)+1,0)=R1395,"",INDEX(Mal!P$9:P$431,COUNTIF($E$108:$F1395,"")-COUNT($H$108:$H1395)+1,0)),"")</f>
        <v>#N/A</v>
      </c>
      <c r="S1396" s="39" t="e">
        <f>IF($E1396="",IF(INDEX(Mal!Q$9:Q$431,COUNTIF($E$108:$F1395,"")-COUNT($H$108:$H1395)+1,0)=S1395,"",INDEX(Mal!Q$9:Q$431,COUNTIF($E$108:$F1395,"")-COUNT($H$108:$H1395)+1,0)),"")</f>
        <v>#N/A</v>
      </c>
      <c r="T1396" s="39" t="e">
        <f>IF($E1396="",IF(INDEX(Mal!R$9:R$431,COUNTIF($E$108:$F1395,"")-COUNT($H$108:$H1395)+1,0)=T1395,"",INDEX(Mal!R$9:R$431,COUNTIF($E$108:$F1395,"")-COUNT($H$108:$H1395)+1,0)),"")</f>
        <v>#N/A</v>
      </c>
      <c r="U1396" s="39" t="e">
        <f>IF($E1396="",IF(INDEX(Mal!S$9:S$431,COUNTIF($E$108:$F1395,"")-COUNT($H$108:$H1395)+1,0)=U1395,"",INDEX(Mal!S$9:S$431,COUNTIF($E$108:$F1395,"")-COUNT($H$108:$H1395)+1,0)),"")</f>
        <v>#N/A</v>
      </c>
      <c r="V1396" s="39" t="e">
        <f t="shared" si="80"/>
        <v>#N/A</v>
      </c>
      <c r="W1396" s="39" t="e">
        <f>IF(IF(AND(E1396="",F1396=""),INDEX(Mal!I$9:I$431,(COUNT($H$108:$H1396)-COUNTIF($V$108:$V1396,"")),0),"")="","",IF(AND(E1396="",F1396=""),INDEX(Mal!I$9:I$431,(COUNT($H$108:$H1396)-COUNTIF($V$108:$V1396,"")),0),""))</f>
        <v>#N/A</v>
      </c>
      <c r="X1396" s="39" t="e">
        <f>IF($E1396="",IF(INDEX(Mal!J$9:J$431,COUNTIF($E$108:$F1395,"")-COUNT($H$108:$H1395)+1,0)=X1395,"",INDEX(Mal!J$9:J$431,COUNTIF($E$108:$F1395,"")-COUNT($H$108:$H1395)+1,0)),"")</f>
        <v>#N/A</v>
      </c>
      <c r="Y1396" s="39" t="e">
        <f>IF(AND(Y1395="",$H1396=$H1395),"",IF(VLOOKUP($H1396,Mal!$A$9:$T$431,20,0)='Sales Orders'!Y1395,"",VLOOKUP($H1396,Mal!$A$9:$T$431,20,0)))</f>
        <v>#N/A</v>
      </c>
      <c r="Z1396" s="39" t="e">
        <f t="shared" si="81"/>
        <v>#N/A</v>
      </c>
    </row>
    <row r="1397" spans="1:26">
      <c r="A1397" t="str">
        <f>IFERROR(IF(VLOOKUP(H1397,Mal!$A$9:$A$431,1,0),"","END"),"END")</f>
        <v>END</v>
      </c>
      <c r="B1397" s="39" t="e">
        <f>IF($E1397="",IF(INDEX(Mal!$D$9:$D$431,COUNTIF($E$108:$F1396,"")-COUNT($H$108:$H1396)+1,0)=B1396,"",INDEX(Mal!$D$9:$D$431,COUNTIF($E$108:$F1396,"")-COUNT($H$108:$H1396)+1,0)),"")</f>
        <v>#N/A</v>
      </c>
      <c r="C1397" s="39" t="e">
        <f t="shared" si="82"/>
        <v>#N/A</v>
      </c>
      <c r="D1397" s="39" t="e">
        <f>IF($E1397="",IF(INDEX(Mal!$F$9:$F$431,COUNTIF($E$108:$F1396,"")-COUNT($H$108:$H1396)+1,0)=D1396,"",INDEX(Mal!$F$9:$F$431,COUNTIF($E$108:$F1396,"")-COUNT($H$108:$H1396)+1,0)),"")</f>
        <v>#N/A</v>
      </c>
      <c r="E1397" s="39" t="e">
        <f>IF(AND(E1396="",$H1397=$H1396),"",IF(VLOOKUP(H1397,Mal!$A$9:$B$431,2,0)='Sales Orders'!E1396,"",VLOOKUP($H1397,Mal!$A$9:$B$431,2,0)))</f>
        <v>#N/A</v>
      </c>
      <c r="F1397" s="39" t="e">
        <f>IF($E1397="",IF(INDEX(Mal!$C$9:$C$431,COUNTIF($E$108:$F1396,"")-COUNT($H$108:$H1396)+1,0)=F1396,"",INDEX(Mal!$C$9:$C$431,COUNTIF($E$108:$F1396,"")-COUNT($H$108:$H1396)+1,0)),"")</f>
        <v>#N/A</v>
      </c>
      <c r="G1397" s="39" t="e">
        <f t="shared" si="83"/>
        <v>#N/A</v>
      </c>
      <c r="H1397" s="39">
        <f>IF(COUNTIF(Mal!$A$9:$A$431,'Sales Orders'!H1396)+COUNTIFS(Mal!$A$9:$A$431,H1396,Mal!$B$9:$B$431,"&lt;&gt;")+COUNTIFS(Mal!$A$9:$A$431,H1396,Mal!$C$9:$C$431,"&lt;&gt;")=COUNTIF('Sales Orders'!$H$108:H1396,'Sales Orders'!H1396),'Sales Orders'!H1396+1,'Sales Orders'!H1396)</f>
        <v>2</v>
      </c>
      <c r="I1397" s="39" t="e">
        <f>IF(E1397="","",IF(Mal!$C$5="","",Mal!$C$5))</f>
        <v>#N/A</v>
      </c>
      <c r="J1397" s="39" t="e">
        <f>IF(AND(J1396="",$H1397=$H1396),"",IF(VLOOKUP($H1397,Mal!$A$9:$H$431,7,0)='Sales Orders'!J1396,"",VLOOKUP($H1397,Mal!$A$9:$H$431,7,0)))</f>
        <v>#N/A</v>
      </c>
      <c r="K1397" s="39" t="e">
        <f>IF(AND(K1396="",$H1397=$H1396),"",IF(VLOOKUP($H1397,Mal!$A$9:$H$431,8,0)='Sales Orders'!K1396,"",VLOOKUP($H1397,Mal!$A$9:$H$431,8,0)))</f>
        <v>#N/A</v>
      </c>
      <c r="L1397" s="39" t="e">
        <f>IF(E1397="","",IF(Mal!$C$6="","",Mal!$C$6))</f>
        <v>#N/A</v>
      </c>
      <c r="M1397" s="39" t="e">
        <f>IF($E1397="",IF(INDEX(Mal!K$9:K$431,COUNTIF($E$108:$F1396,"")-COUNT($H$108:$H1396)+1,0)=M1396,"",INDEX(Mal!K$9:K$431,COUNTIF($E$108:$F1396,"")-COUNT($H$108:$H1396)+1,0)),"")</f>
        <v>#N/A</v>
      </c>
      <c r="N1397" s="39" t="e">
        <f>IF($E1397="",IF(INDEX(Mal!L$9:L$431,COUNTIF($E$108:$F1396,"")-COUNT($H$108:$H1396)+1,0)=N1396,"",INDEX(Mal!L$9:L$431,COUNTIF($E$108:$F1396,"")-COUNT($H$108:$H1396)+1,0)),"")</f>
        <v>#N/A</v>
      </c>
      <c r="O1397" s="39" t="e">
        <f>IF($E1397="",IF(INDEX(Mal!M$9:M$431,COUNTIF($E$108:$F1396,"")-COUNT($H$108:$H1396)+1,0)=O1396,"",INDEX(Mal!M$9:M$431,COUNTIF($E$108:$F1396,"")-COUNT($H$108:$H1396)+1,0)),"")</f>
        <v>#N/A</v>
      </c>
      <c r="P1397" s="39" t="e">
        <f>IF($E1397="",IF(INDEX(Mal!N$9:N$431,COUNTIF($E$108:$F1396,"")-COUNT($H$108:$H1396)+1,0)=P1396,"",INDEX(Mal!N$9:N$431,COUNTIF($E$108:$F1396,"")-COUNT($H$108:$H1396)+1,0)),"")</f>
        <v>#N/A</v>
      </c>
      <c r="Q1397" s="39" t="e">
        <f>IF($E1397="",IF(INDEX(Mal!O$9:O$431,COUNTIF($E$108:$F1396,"")-COUNT($H$108:$H1396)+1,0)=Q1396,"",INDEX(Mal!O$9:O$431,COUNTIF($E$108:$F1396,"")-COUNT($H$108:$H1396)+1,0)),"")</f>
        <v>#N/A</v>
      </c>
      <c r="R1397" s="39" t="e">
        <f>IF($E1397="",IF(INDEX(Mal!P$9:P$431,COUNTIF($E$108:$F1396,"")-COUNT($H$108:$H1396)+1,0)=R1396,"",INDEX(Mal!P$9:P$431,COUNTIF($E$108:$F1396,"")-COUNT($H$108:$H1396)+1,0)),"")</f>
        <v>#N/A</v>
      </c>
      <c r="S1397" s="39" t="e">
        <f>IF($E1397="",IF(INDEX(Mal!Q$9:Q$431,COUNTIF($E$108:$F1396,"")-COUNT($H$108:$H1396)+1,0)=S1396,"",INDEX(Mal!Q$9:Q$431,COUNTIF($E$108:$F1396,"")-COUNT($H$108:$H1396)+1,0)),"")</f>
        <v>#N/A</v>
      </c>
      <c r="T1397" s="39" t="e">
        <f>IF($E1397="",IF(INDEX(Mal!R$9:R$431,COUNTIF($E$108:$F1396,"")-COUNT($H$108:$H1396)+1,0)=T1396,"",INDEX(Mal!R$9:R$431,COUNTIF($E$108:$F1396,"")-COUNT($H$108:$H1396)+1,0)),"")</f>
        <v>#N/A</v>
      </c>
      <c r="U1397" s="39" t="e">
        <f>IF($E1397="",IF(INDEX(Mal!S$9:S$431,COUNTIF($E$108:$F1396,"")-COUNT($H$108:$H1396)+1,0)=U1396,"",INDEX(Mal!S$9:S$431,COUNTIF($E$108:$F1396,"")-COUNT($H$108:$H1396)+1,0)),"")</f>
        <v>#N/A</v>
      </c>
      <c r="V1397" s="39" t="e">
        <f t="shared" si="80"/>
        <v>#N/A</v>
      </c>
      <c r="W1397" s="39" t="e">
        <f>IF(IF(AND(E1397="",F1397=""),INDEX(Mal!I$9:I$431,(COUNT($H$108:$H1397)-COUNTIF($V$108:$V1397,"")),0),"")="","",IF(AND(E1397="",F1397=""),INDEX(Mal!I$9:I$431,(COUNT($H$108:$H1397)-COUNTIF($V$108:$V1397,"")),0),""))</f>
        <v>#N/A</v>
      </c>
      <c r="X1397" s="39" t="e">
        <f>IF($E1397="",IF(INDEX(Mal!J$9:J$431,COUNTIF($E$108:$F1396,"")-COUNT($H$108:$H1396)+1,0)=X1396,"",INDEX(Mal!J$9:J$431,COUNTIF($E$108:$F1396,"")-COUNT($H$108:$H1396)+1,0)),"")</f>
        <v>#N/A</v>
      </c>
      <c r="Y1397" s="39" t="e">
        <f>IF(AND(Y1396="",$H1397=$H1396),"",IF(VLOOKUP($H1397,Mal!$A$9:$T$431,20,0)='Sales Orders'!Y1396,"",VLOOKUP($H1397,Mal!$A$9:$T$431,20,0)))</f>
        <v>#N/A</v>
      </c>
      <c r="Z1397" s="39" t="e">
        <f t="shared" si="81"/>
        <v>#N/A</v>
      </c>
    </row>
    <row r="1398" spans="1:26">
      <c r="A1398" t="str">
        <f>IFERROR(IF(VLOOKUP(H1398,Mal!$A$9:$A$431,1,0),"","END"),"END")</f>
        <v>END</v>
      </c>
      <c r="B1398" s="39" t="e">
        <f>IF($E1398="",IF(INDEX(Mal!$D$9:$D$431,COUNTIF($E$108:$F1397,"")-COUNT($H$108:$H1397)+1,0)=B1397,"",INDEX(Mal!$D$9:$D$431,COUNTIF($E$108:$F1397,"")-COUNT($H$108:$H1397)+1,0)),"")</f>
        <v>#N/A</v>
      </c>
      <c r="C1398" s="39" t="e">
        <f t="shared" si="82"/>
        <v>#N/A</v>
      </c>
      <c r="D1398" s="39" t="e">
        <f>IF($E1398="",IF(INDEX(Mal!$F$9:$F$431,COUNTIF($E$108:$F1397,"")-COUNT($H$108:$H1397)+1,0)=D1397,"",INDEX(Mal!$F$9:$F$431,COUNTIF($E$108:$F1397,"")-COUNT($H$108:$H1397)+1,0)),"")</f>
        <v>#N/A</v>
      </c>
      <c r="E1398" s="39" t="e">
        <f>IF(AND(E1397="",$H1398=$H1397),"",IF(VLOOKUP(H1398,Mal!$A$9:$B$431,2,0)='Sales Orders'!E1397,"",VLOOKUP($H1398,Mal!$A$9:$B$431,2,0)))</f>
        <v>#N/A</v>
      </c>
      <c r="F1398" s="39" t="e">
        <f>IF($E1398="",IF(INDEX(Mal!$C$9:$C$431,COUNTIF($E$108:$F1397,"")-COUNT($H$108:$H1397)+1,0)=F1397,"",INDEX(Mal!$C$9:$C$431,COUNTIF($E$108:$F1397,"")-COUNT($H$108:$H1397)+1,0)),"")</f>
        <v>#N/A</v>
      </c>
      <c r="G1398" s="39" t="e">
        <f t="shared" si="83"/>
        <v>#N/A</v>
      </c>
      <c r="H1398" s="39">
        <f>IF(COUNTIF(Mal!$A$9:$A$431,'Sales Orders'!H1397)+COUNTIFS(Mal!$A$9:$A$431,H1397,Mal!$B$9:$B$431,"&lt;&gt;")+COUNTIFS(Mal!$A$9:$A$431,H1397,Mal!$C$9:$C$431,"&lt;&gt;")=COUNTIF('Sales Orders'!$H$108:H1397,'Sales Orders'!H1397),'Sales Orders'!H1397+1,'Sales Orders'!H1397)</f>
        <v>2</v>
      </c>
      <c r="I1398" s="39" t="e">
        <f>IF(E1398="","",IF(Mal!$C$5="","",Mal!$C$5))</f>
        <v>#N/A</v>
      </c>
      <c r="J1398" s="39" t="e">
        <f>IF(AND(J1397="",$H1398=$H1397),"",IF(VLOOKUP($H1398,Mal!$A$9:$H$431,7,0)='Sales Orders'!J1397,"",VLOOKUP($H1398,Mal!$A$9:$H$431,7,0)))</f>
        <v>#N/A</v>
      </c>
      <c r="K1398" s="39" t="e">
        <f>IF(AND(K1397="",$H1398=$H1397),"",IF(VLOOKUP($H1398,Mal!$A$9:$H$431,8,0)='Sales Orders'!K1397,"",VLOOKUP($H1398,Mal!$A$9:$H$431,8,0)))</f>
        <v>#N/A</v>
      </c>
      <c r="L1398" s="39" t="e">
        <f>IF(E1398="","",IF(Mal!$C$6="","",Mal!$C$6))</f>
        <v>#N/A</v>
      </c>
      <c r="M1398" s="39" t="e">
        <f>IF($E1398="",IF(INDEX(Mal!K$9:K$431,COUNTIF($E$108:$F1397,"")-COUNT($H$108:$H1397)+1,0)=M1397,"",INDEX(Mal!K$9:K$431,COUNTIF($E$108:$F1397,"")-COUNT($H$108:$H1397)+1,0)),"")</f>
        <v>#N/A</v>
      </c>
      <c r="N1398" s="39" t="e">
        <f>IF($E1398="",IF(INDEX(Mal!L$9:L$431,COUNTIF($E$108:$F1397,"")-COUNT($H$108:$H1397)+1,0)=N1397,"",INDEX(Mal!L$9:L$431,COUNTIF($E$108:$F1397,"")-COUNT($H$108:$H1397)+1,0)),"")</f>
        <v>#N/A</v>
      </c>
      <c r="O1398" s="39" t="e">
        <f>IF($E1398="",IF(INDEX(Mal!M$9:M$431,COUNTIF($E$108:$F1397,"")-COUNT($H$108:$H1397)+1,0)=O1397,"",INDEX(Mal!M$9:M$431,COUNTIF($E$108:$F1397,"")-COUNT($H$108:$H1397)+1,0)),"")</f>
        <v>#N/A</v>
      </c>
      <c r="P1398" s="39" t="e">
        <f>IF($E1398="",IF(INDEX(Mal!N$9:N$431,COUNTIF($E$108:$F1397,"")-COUNT($H$108:$H1397)+1,0)=P1397,"",INDEX(Mal!N$9:N$431,COUNTIF($E$108:$F1397,"")-COUNT($H$108:$H1397)+1,0)),"")</f>
        <v>#N/A</v>
      </c>
      <c r="Q1398" s="39" t="e">
        <f>IF($E1398="",IF(INDEX(Mal!O$9:O$431,COUNTIF($E$108:$F1397,"")-COUNT($H$108:$H1397)+1,0)=Q1397,"",INDEX(Mal!O$9:O$431,COUNTIF($E$108:$F1397,"")-COUNT($H$108:$H1397)+1,0)),"")</f>
        <v>#N/A</v>
      </c>
      <c r="R1398" s="39" t="e">
        <f>IF($E1398="",IF(INDEX(Mal!P$9:P$431,COUNTIF($E$108:$F1397,"")-COUNT($H$108:$H1397)+1,0)=R1397,"",INDEX(Mal!P$9:P$431,COUNTIF($E$108:$F1397,"")-COUNT($H$108:$H1397)+1,0)),"")</f>
        <v>#N/A</v>
      </c>
      <c r="S1398" s="39" t="e">
        <f>IF($E1398="",IF(INDEX(Mal!Q$9:Q$431,COUNTIF($E$108:$F1397,"")-COUNT($H$108:$H1397)+1,0)=S1397,"",INDEX(Mal!Q$9:Q$431,COUNTIF($E$108:$F1397,"")-COUNT($H$108:$H1397)+1,0)),"")</f>
        <v>#N/A</v>
      </c>
      <c r="T1398" s="39" t="e">
        <f>IF($E1398="",IF(INDEX(Mal!R$9:R$431,COUNTIF($E$108:$F1397,"")-COUNT($H$108:$H1397)+1,0)=T1397,"",INDEX(Mal!R$9:R$431,COUNTIF($E$108:$F1397,"")-COUNT($H$108:$H1397)+1,0)),"")</f>
        <v>#N/A</v>
      </c>
      <c r="U1398" s="39" t="e">
        <f>IF($E1398="",IF(INDEX(Mal!S$9:S$431,COUNTIF($E$108:$F1397,"")-COUNT($H$108:$H1397)+1,0)=U1397,"",INDEX(Mal!S$9:S$431,COUNTIF($E$108:$F1397,"")-COUNT($H$108:$H1397)+1,0)),"")</f>
        <v>#N/A</v>
      </c>
      <c r="V1398" s="39" t="e">
        <f t="shared" si="80"/>
        <v>#N/A</v>
      </c>
      <c r="W1398" s="39" t="e">
        <f>IF(IF(AND(E1398="",F1398=""),INDEX(Mal!I$9:I$431,(COUNT($H$108:$H1398)-COUNTIF($V$108:$V1398,"")),0),"")="","",IF(AND(E1398="",F1398=""),INDEX(Mal!I$9:I$431,(COUNT($H$108:$H1398)-COUNTIF($V$108:$V1398,"")),0),""))</f>
        <v>#N/A</v>
      </c>
      <c r="X1398" s="39" t="e">
        <f>IF($E1398="",IF(INDEX(Mal!J$9:J$431,COUNTIF($E$108:$F1397,"")-COUNT($H$108:$H1397)+1,0)=X1397,"",INDEX(Mal!J$9:J$431,COUNTIF($E$108:$F1397,"")-COUNT($H$108:$H1397)+1,0)),"")</f>
        <v>#N/A</v>
      </c>
      <c r="Y1398" s="39" t="e">
        <f>IF(AND(Y1397="",$H1398=$H1397),"",IF(VLOOKUP($H1398,Mal!$A$9:$T$431,20,0)='Sales Orders'!Y1397,"",VLOOKUP($H1398,Mal!$A$9:$T$431,20,0)))</f>
        <v>#N/A</v>
      </c>
      <c r="Z1398" s="39" t="e">
        <f t="shared" si="81"/>
        <v>#N/A</v>
      </c>
    </row>
    <row r="1399" spans="1:26">
      <c r="A1399" t="str">
        <f>IFERROR(IF(VLOOKUP(H1399,Mal!$A$9:$A$431,1,0),"","END"),"END")</f>
        <v>END</v>
      </c>
      <c r="B1399" s="39" t="e">
        <f>IF($E1399="",IF(INDEX(Mal!$D$9:$D$431,COUNTIF($E$108:$F1398,"")-COUNT($H$108:$H1398)+1,0)=B1398,"",INDEX(Mal!$D$9:$D$431,COUNTIF($E$108:$F1398,"")-COUNT($H$108:$H1398)+1,0)),"")</f>
        <v>#N/A</v>
      </c>
      <c r="C1399" s="39" t="e">
        <f t="shared" si="82"/>
        <v>#N/A</v>
      </c>
      <c r="D1399" s="39" t="e">
        <f>IF($E1399="",IF(INDEX(Mal!$F$9:$F$431,COUNTIF($E$108:$F1398,"")-COUNT($H$108:$H1398)+1,0)=D1398,"",INDEX(Mal!$F$9:$F$431,COUNTIF($E$108:$F1398,"")-COUNT($H$108:$H1398)+1,0)),"")</f>
        <v>#N/A</v>
      </c>
      <c r="E1399" s="39" t="e">
        <f>IF(AND(E1398="",$H1399=$H1398),"",IF(VLOOKUP(H1399,Mal!$A$9:$B$431,2,0)='Sales Orders'!E1398,"",VLOOKUP($H1399,Mal!$A$9:$B$431,2,0)))</f>
        <v>#N/A</v>
      </c>
      <c r="F1399" s="39" t="e">
        <f>IF($E1399="",IF(INDEX(Mal!$C$9:$C$431,COUNTIF($E$108:$F1398,"")-COUNT($H$108:$H1398)+1,0)=F1398,"",INDEX(Mal!$C$9:$C$431,COUNTIF($E$108:$F1398,"")-COUNT($H$108:$H1398)+1,0)),"")</f>
        <v>#N/A</v>
      </c>
      <c r="G1399" s="39" t="e">
        <f t="shared" si="83"/>
        <v>#N/A</v>
      </c>
      <c r="H1399" s="39">
        <f>IF(COUNTIF(Mal!$A$9:$A$431,'Sales Orders'!H1398)+COUNTIFS(Mal!$A$9:$A$431,H1398,Mal!$B$9:$B$431,"&lt;&gt;")+COUNTIFS(Mal!$A$9:$A$431,H1398,Mal!$C$9:$C$431,"&lt;&gt;")=COUNTIF('Sales Orders'!$H$108:H1398,'Sales Orders'!H1398),'Sales Orders'!H1398+1,'Sales Orders'!H1398)</f>
        <v>2</v>
      </c>
      <c r="I1399" s="39" t="e">
        <f>IF(E1399="","",IF(Mal!$C$5="","",Mal!$C$5))</f>
        <v>#N/A</v>
      </c>
      <c r="J1399" s="39" t="e">
        <f>IF(AND(J1398="",$H1399=$H1398),"",IF(VLOOKUP($H1399,Mal!$A$9:$H$431,7,0)='Sales Orders'!J1398,"",VLOOKUP($H1399,Mal!$A$9:$H$431,7,0)))</f>
        <v>#N/A</v>
      </c>
      <c r="K1399" s="39" t="e">
        <f>IF(AND(K1398="",$H1399=$H1398),"",IF(VLOOKUP($H1399,Mal!$A$9:$H$431,8,0)='Sales Orders'!K1398,"",VLOOKUP($H1399,Mal!$A$9:$H$431,8,0)))</f>
        <v>#N/A</v>
      </c>
      <c r="L1399" s="39" t="e">
        <f>IF(E1399="","",IF(Mal!$C$6="","",Mal!$C$6))</f>
        <v>#N/A</v>
      </c>
      <c r="M1399" s="39" t="e">
        <f>IF($E1399="",IF(INDEX(Mal!K$9:K$431,COUNTIF($E$108:$F1398,"")-COUNT($H$108:$H1398)+1,0)=M1398,"",INDEX(Mal!K$9:K$431,COUNTIF($E$108:$F1398,"")-COUNT($H$108:$H1398)+1,0)),"")</f>
        <v>#N/A</v>
      </c>
      <c r="N1399" s="39" t="e">
        <f>IF($E1399="",IF(INDEX(Mal!L$9:L$431,COUNTIF($E$108:$F1398,"")-COUNT($H$108:$H1398)+1,0)=N1398,"",INDEX(Mal!L$9:L$431,COUNTIF($E$108:$F1398,"")-COUNT($H$108:$H1398)+1,0)),"")</f>
        <v>#N/A</v>
      </c>
      <c r="O1399" s="39" t="e">
        <f>IF($E1399="",IF(INDEX(Mal!M$9:M$431,COUNTIF($E$108:$F1398,"")-COUNT($H$108:$H1398)+1,0)=O1398,"",INDEX(Mal!M$9:M$431,COUNTIF($E$108:$F1398,"")-COUNT($H$108:$H1398)+1,0)),"")</f>
        <v>#N/A</v>
      </c>
      <c r="P1399" s="39" t="e">
        <f>IF($E1399="",IF(INDEX(Mal!N$9:N$431,COUNTIF($E$108:$F1398,"")-COUNT($H$108:$H1398)+1,0)=P1398,"",INDEX(Mal!N$9:N$431,COUNTIF($E$108:$F1398,"")-COUNT($H$108:$H1398)+1,0)),"")</f>
        <v>#N/A</v>
      </c>
      <c r="Q1399" s="39" t="e">
        <f>IF($E1399="",IF(INDEX(Mal!O$9:O$431,COUNTIF($E$108:$F1398,"")-COUNT($H$108:$H1398)+1,0)=Q1398,"",INDEX(Mal!O$9:O$431,COUNTIF($E$108:$F1398,"")-COUNT($H$108:$H1398)+1,0)),"")</f>
        <v>#N/A</v>
      </c>
      <c r="R1399" s="39" t="e">
        <f>IF($E1399="",IF(INDEX(Mal!P$9:P$431,COUNTIF($E$108:$F1398,"")-COUNT($H$108:$H1398)+1,0)=R1398,"",INDEX(Mal!P$9:P$431,COUNTIF($E$108:$F1398,"")-COUNT($H$108:$H1398)+1,0)),"")</f>
        <v>#N/A</v>
      </c>
      <c r="S1399" s="39" t="e">
        <f>IF($E1399="",IF(INDEX(Mal!Q$9:Q$431,COUNTIF($E$108:$F1398,"")-COUNT($H$108:$H1398)+1,0)=S1398,"",INDEX(Mal!Q$9:Q$431,COUNTIF($E$108:$F1398,"")-COUNT($H$108:$H1398)+1,0)),"")</f>
        <v>#N/A</v>
      </c>
      <c r="T1399" s="39" t="e">
        <f>IF($E1399="",IF(INDEX(Mal!R$9:R$431,COUNTIF($E$108:$F1398,"")-COUNT($H$108:$H1398)+1,0)=T1398,"",INDEX(Mal!R$9:R$431,COUNTIF($E$108:$F1398,"")-COUNT($H$108:$H1398)+1,0)),"")</f>
        <v>#N/A</v>
      </c>
      <c r="U1399" s="39" t="e">
        <f>IF($E1399="",IF(INDEX(Mal!S$9:S$431,COUNTIF($E$108:$F1398,"")-COUNT($H$108:$H1398)+1,0)=U1398,"",INDEX(Mal!S$9:S$431,COUNTIF($E$108:$F1398,"")-COUNT($H$108:$H1398)+1,0)),"")</f>
        <v>#N/A</v>
      </c>
      <c r="V1399" s="39" t="e">
        <f t="shared" si="80"/>
        <v>#N/A</v>
      </c>
      <c r="W1399" s="39" t="e">
        <f>IF(IF(AND(E1399="",F1399=""),INDEX(Mal!I$9:I$431,(COUNT($H$108:$H1399)-COUNTIF($V$108:$V1399,"")),0),"")="","",IF(AND(E1399="",F1399=""),INDEX(Mal!I$9:I$431,(COUNT($H$108:$H1399)-COUNTIF($V$108:$V1399,"")),0),""))</f>
        <v>#N/A</v>
      </c>
      <c r="X1399" s="39" t="e">
        <f>IF($E1399="",IF(INDEX(Mal!J$9:J$431,COUNTIF($E$108:$F1398,"")-COUNT($H$108:$H1398)+1,0)=X1398,"",INDEX(Mal!J$9:J$431,COUNTIF($E$108:$F1398,"")-COUNT($H$108:$H1398)+1,0)),"")</f>
        <v>#N/A</v>
      </c>
      <c r="Y1399" s="39" t="e">
        <f>IF(AND(Y1398="",$H1399=$H1398),"",IF(VLOOKUP($H1399,Mal!$A$9:$T$431,20,0)='Sales Orders'!Y1398,"",VLOOKUP($H1399,Mal!$A$9:$T$431,20,0)))</f>
        <v>#N/A</v>
      </c>
      <c r="Z1399" s="39" t="e">
        <f t="shared" si="81"/>
        <v>#N/A</v>
      </c>
    </row>
    <row r="1400" spans="1:26">
      <c r="A1400" t="str">
        <f>IFERROR(IF(VLOOKUP(H1400,Mal!$A$9:$A$431,1,0),"","END"),"END")</f>
        <v>END</v>
      </c>
      <c r="B1400" s="39" t="e">
        <f>IF($E1400="",IF(INDEX(Mal!$D$9:$D$431,COUNTIF($E$108:$F1399,"")-COUNT($H$108:$H1399)+1,0)=B1399,"",INDEX(Mal!$D$9:$D$431,COUNTIF($E$108:$F1399,"")-COUNT($H$108:$H1399)+1,0)),"")</f>
        <v>#N/A</v>
      </c>
      <c r="C1400" s="39" t="e">
        <f t="shared" si="82"/>
        <v>#N/A</v>
      </c>
      <c r="D1400" s="39" t="e">
        <f>IF($E1400="",IF(INDEX(Mal!$F$9:$F$431,COUNTIF($E$108:$F1399,"")-COUNT($H$108:$H1399)+1,0)=D1399,"",INDEX(Mal!$F$9:$F$431,COUNTIF($E$108:$F1399,"")-COUNT($H$108:$H1399)+1,0)),"")</f>
        <v>#N/A</v>
      </c>
      <c r="E1400" s="39" t="e">
        <f>IF(AND(E1399="",$H1400=$H1399),"",IF(VLOOKUP(H1400,Mal!$A$9:$B$431,2,0)='Sales Orders'!E1399,"",VLOOKUP($H1400,Mal!$A$9:$B$431,2,0)))</f>
        <v>#N/A</v>
      </c>
      <c r="F1400" s="39" t="e">
        <f>IF($E1400="",IF(INDEX(Mal!$C$9:$C$431,COUNTIF($E$108:$F1399,"")-COUNT($H$108:$H1399)+1,0)=F1399,"",INDEX(Mal!$C$9:$C$431,COUNTIF($E$108:$F1399,"")-COUNT($H$108:$H1399)+1,0)),"")</f>
        <v>#N/A</v>
      </c>
      <c r="G1400" s="39" t="e">
        <f t="shared" si="83"/>
        <v>#N/A</v>
      </c>
      <c r="H1400" s="39">
        <f>IF(COUNTIF(Mal!$A$9:$A$431,'Sales Orders'!H1399)+COUNTIFS(Mal!$A$9:$A$431,H1399,Mal!$B$9:$B$431,"&lt;&gt;")+COUNTIFS(Mal!$A$9:$A$431,H1399,Mal!$C$9:$C$431,"&lt;&gt;")=COUNTIF('Sales Orders'!$H$108:H1399,'Sales Orders'!H1399),'Sales Orders'!H1399+1,'Sales Orders'!H1399)</f>
        <v>2</v>
      </c>
      <c r="I1400" s="39" t="e">
        <f>IF(E1400="","",IF(Mal!$C$5="","",Mal!$C$5))</f>
        <v>#N/A</v>
      </c>
      <c r="J1400" s="39" t="e">
        <f>IF(AND(J1399="",$H1400=$H1399),"",IF(VLOOKUP($H1400,Mal!$A$9:$H$431,7,0)='Sales Orders'!J1399,"",VLOOKUP($H1400,Mal!$A$9:$H$431,7,0)))</f>
        <v>#N/A</v>
      </c>
      <c r="K1400" s="39" t="e">
        <f>IF(AND(K1399="",$H1400=$H1399),"",IF(VLOOKUP($H1400,Mal!$A$9:$H$431,8,0)='Sales Orders'!K1399,"",VLOOKUP($H1400,Mal!$A$9:$H$431,8,0)))</f>
        <v>#N/A</v>
      </c>
      <c r="L1400" s="39" t="e">
        <f>IF(E1400="","",IF(Mal!$C$6="","",Mal!$C$6))</f>
        <v>#N/A</v>
      </c>
      <c r="M1400" s="39" t="e">
        <f>IF($E1400="",IF(INDEX(Mal!K$9:K$431,COUNTIF($E$108:$F1399,"")-COUNT($H$108:$H1399)+1,0)=M1399,"",INDEX(Mal!K$9:K$431,COUNTIF($E$108:$F1399,"")-COUNT($H$108:$H1399)+1,0)),"")</f>
        <v>#N/A</v>
      </c>
      <c r="N1400" s="39" t="e">
        <f>IF($E1400="",IF(INDEX(Mal!L$9:L$431,COUNTIF($E$108:$F1399,"")-COUNT($H$108:$H1399)+1,0)=N1399,"",INDEX(Mal!L$9:L$431,COUNTIF($E$108:$F1399,"")-COUNT($H$108:$H1399)+1,0)),"")</f>
        <v>#N/A</v>
      </c>
      <c r="O1400" s="39" t="e">
        <f>IF($E1400="",IF(INDEX(Mal!M$9:M$431,COUNTIF($E$108:$F1399,"")-COUNT($H$108:$H1399)+1,0)=O1399,"",INDEX(Mal!M$9:M$431,COUNTIF($E$108:$F1399,"")-COUNT($H$108:$H1399)+1,0)),"")</f>
        <v>#N/A</v>
      </c>
      <c r="P1400" s="39" t="e">
        <f>IF($E1400="",IF(INDEX(Mal!N$9:N$431,COUNTIF($E$108:$F1399,"")-COUNT($H$108:$H1399)+1,0)=P1399,"",INDEX(Mal!N$9:N$431,COUNTIF($E$108:$F1399,"")-COUNT($H$108:$H1399)+1,0)),"")</f>
        <v>#N/A</v>
      </c>
      <c r="Q1400" s="39" t="e">
        <f>IF($E1400="",IF(INDEX(Mal!O$9:O$431,COUNTIF($E$108:$F1399,"")-COUNT($H$108:$H1399)+1,0)=Q1399,"",INDEX(Mal!O$9:O$431,COUNTIF($E$108:$F1399,"")-COUNT($H$108:$H1399)+1,0)),"")</f>
        <v>#N/A</v>
      </c>
      <c r="R1400" s="39" t="e">
        <f>IF($E1400="",IF(INDEX(Mal!P$9:P$431,COUNTIF($E$108:$F1399,"")-COUNT($H$108:$H1399)+1,0)=R1399,"",INDEX(Mal!P$9:P$431,COUNTIF($E$108:$F1399,"")-COUNT($H$108:$H1399)+1,0)),"")</f>
        <v>#N/A</v>
      </c>
      <c r="S1400" s="39" t="e">
        <f>IF($E1400="",IF(INDEX(Mal!Q$9:Q$431,COUNTIF($E$108:$F1399,"")-COUNT($H$108:$H1399)+1,0)=S1399,"",INDEX(Mal!Q$9:Q$431,COUNTIF($E$108:$F1399,"")-COUNT($H$108:$H1399)+1,0)),"")</f>
        <v>#N/A</v>
      </c>
      <c r="T1400" s="39" t="e">
        <f>IF($E1400="",IF(INDEX(Mal!R$9:R$431,COUNTIF($E$108:$F1399,"")-COUNT($H$108:$H1399)+1,0)=T1399,"",INDEX(Mal!R$9:R$431,COUNTIF($E$108:$F1399,"")-COUNT($H$108:$H1399)+1,0)),"")</f>
        <v>#N/A</v>
      </c>
      <c r="U1400" s="39" t="e">
        <f>IF($E1400="",IF(INDEX(Mal!S$9:S$431,COUNTIF($E$108:$F1399,"")-COUNT($H$108:$H1399)+1,0)=U1399,"",INDEX(Mal!S$9:S$431,COUNTIF($E$108:$F1399,"")-COUNT($H$108:$H1399)+1,0)),"")</f>
        <v>#N/A</v>
      </c>
      <c r="V1400" s="39" t="e">
        <f t="shared" si="80"/>
        <v>#N/A</v>
      </c>
      <c r="W1400" s="39" t="e">
        <f>IF(IF(AND(E1400="",F1400=""),INDEX(Mal!I$9:I$431,(COUNT($H$108:$H1400)-COUNTIF($V$108:$V1400,"")),0),"")="","",IF(AND(E1400="",F1400=""),INDEX(Mal!I$9:I$431,(COUNT($H$108:$H1400)-COUNTIF($V$108:$V1400,"")),0),""))</f>
        <v>#N/A</v>
      </c>
      <c r="X1400" s="39" t="e">
        <f>IF($E1400="",IF(INDEX(Mal!J$9:J$431,COUNTIF($E$108:$F1399,"")-COUNT($H$108:$H1399)+1,0)=X1399,"",INDEX(Mal!J$9:J$431,COUNTIF($E$108:$F1399,"")-COUNT($H$108:$H1399)+1,0)),"")</f>
        <v>#N/A</v>
      </c>
      <c r="Y1400" s="39" t="e">
        <f>IF(AND(Y1399="",$H1400=$H1399),"",IF(VLOOKUP($H1400,Mal!$A$9:$T$431,20,0)='Sales Orders'!Y1399,"",VLOOKUP($H1400,Mal!$A$9:$T$431,20,0)))</f>
        <v>#N/A</v>
      </c>
      <c r="Z1400" s="39" t="e">
        <f t="shared" si="81"/>
        <v>#N/A</v>
      </c>
    </row>
    <row r="1401" spans="1:26">
      <c r="A1401" t="str">
        <f>IFERROR(IF(VLOOKUP(H1401,Mal!$A$9:$A$431,1,0),"","END"),"END")</f>
        <v>END</v>
      </c>
      <c r="B1401" s="39" t="e">
        <f>IF($E1401="",IF(INDEX(Mal!$D$9:$D$431,COUNTIF($E$108:$F1400,"")-COUNT($H$108:$H1400)+1,0)=B1400,"",INDEX(Mal!$D$9:$D$431,COUNTIF($E$108:$F1400,"")-COUNT($H$108:$H1400)+1,0)),"")</f>
        <v>#N/A</v>
      </c>
      <c r="C1401" s="39" t="e">
        <f t="shared" si="82"/>
        <v>#N/A</v>
      </c>
      <c r="D1401" s="39" t="e">
        <f>IF($E1401="",IF(INDEX(Mal!$F$9:$F$431,COUNTIF($E$108:$F1400,"")-COUNT($H$108:$H1400)+1,0)=D1400,"",INDEX(Mal!$F$9:$F$431,COUNTIF($E$108:$F1400,"")-COUNT($H$108:$H1400)+1,0)),"")</f>
        <v>#N/A</v>
      </c>
      <c r="E1401" s="39" t="e">
        <f>IF(AND(E1400="",$H1401=$H1400),"",IF(VLOOKUP(H1401,Mal!$A$9:$B$431,2,0)='Sales Orders'!E1400,"",VLOOKUP($H1401,Mal!$A$9:$B$431,2,0)))</f>
        <v>#N/A</v>
      </c>
      <c r="F1401" s="39" t="e">
        <f>IF($E1401="",IF(INDEX(Mal!$C$9:$C$431,COUNTIF($E$108:$F1400,"")-COUNT($H$108:$H1400)+1,0)=F1400,"",INDEX(Mal!$C$9:$C$431,COUNTIF($E$108:$F1400,"")-COUNT($H$108:$H1400)+1,0)),"")</f>
        <v>#N/A</v>
      </c>
      <c r="G1401" s="39" t="e">
        <f t="shared" si="83"/>
        <v>#N/A</v>
      </c>
      <c r="H1401" s="39">
        <f>IF(COUNTIF(Mal!$A$9:$A$431,'Sales Orders'!H1400)+COUNTIFS(Mal!$A$9:$A$431,H1400,Mal!$B$9:$B$431,"&lt;&gt;")+COUNTIFS(Mal!$A$9:$A$431,H1400,Mal!$C$9:$C$431,"&lt;&gt;")=COUNTIF('Sales Orders'!$H$108:H1400,'Sales Orders'!H1400),'Sales Orders'!H1400+1,'Sales Orders'!H1400)</f>
        <v>2</v>
      </c>
      <c r="I1401" s="39" t="e">
        <f>IF(E1401="","",IF(Mal!$C$5="","",Mal!$C$5))</f>
        <v>#N/A</v>
      </c>
      <c r="J1401" s="39" t="e">
        <f>IF(AND(J1400="",$H1401=$H1400),"",IF(VLOOKUP($H1401,Mal!$A$9:$H$431,7,0)='Sales Orders'!J1400,"",VLOOKUP($H1401,Mal!$A$9:$H$431,7,0)))</f>
        <v>#N/A</v>
      </c>
      <c r="K1401" s="39" t="e">
        <f>IF(AND(K1400="",$H1401=$H1400),"",IF(VLOOKUP($H1401,Mal!$A$9:$H$431,8,0)='Sales Orders'!K1400,"",VLOOKUP($H1401,Mal!$A$9:$H$431,8,0)))</f>
        <v>#N/A</v>
      </c>
      <c r="L1401" s="39" t="e">
        <f>IF(E1401="","",IF(Mal!$C$6="","",Mal!$C$6))</f>
        <v>#N/A</v>
      </c>
      <c r="M1401" s="39" t="e">
        <f>IF($E1401="",IF(INDEX(Mal!K$9:K$431,COUNTIF($E$108:$F1400,"")-COUNT($H$108:$H1400)+1,0)=M1400,"",INDEX(Mal!K$9:K$431,COUNTIF($E$108:$F1400,"")-COUNT($H$108:$H1400)+1,0)),"")</f>
        <v>#N/A</v>
      </c>
      <c r="N1401" s="39" t="e">
        <f>IF($E1401="",IF(INDEX(Mal!L$9:L$431,COUNTIF($E$108:$F1400,"")-COUNT($H$108:$H1400)+1,0)=N1400,"",INDEX(Mal!L$9:L$431,COUNTIF($E$108:$F1400,"")-COUNT($H$108:$H1400)+1,0)),"")</f>
        <v>#N/A</v>
      </c>
      <c r="O1401" s="39" t="e">
        <f>IF($E1401="",IF(INDEX(Mal!M$9:M$431,COUNTIF($E$108:$F1400,"")-COUNT($H$108:$H1400)+1,0)=O1400,"",INDEX(Mal!M$9:M$431,COUNTIF($E$108:$F1400,"")-COUNT($H$108:$H1400)+1,0)),"")</f>
        <v>#N/A</v>
      </c>
      <c r="P1401" s="39" t="e">
        <f>IF($E1401="",IF(INDEX(Mal!N$9:N$431,COUNTIF($E$108:$F1400,"")-COUNT($H$108:$H1400)+1,0)=P1400,"",INDEX(Mal!N$9:N$431,COUNTIF($E$108:$F1400,"")-COUNT($H$108:$H1400)+1,0)),"")</f>
        <v>#N/A</v>
      </c>
      <c r="Q1401" s="39" t="e">
        <f>IF($E1401="",IF(INDEX(Mal!O$9:O$431,COUNTIF($E$108:$F1400,"")-COUNT($H$108:$H1400)+1,0)=Q1400,"",INDEX(Mal!O$9:O$431,COUNTIF($E$108:$F1400,"")-COUNT($H$108:$H1400)+1,0)),"")</f>
        <v>#N/A</v>
      </c>
      <c r="R1401" s="39" t="e">
        <f>IF($E1401="",IF(INDEX(Mal!P$9:P$431,COUNTIF($E$108:$F1400,"")-COUNT($H$108:$H1400)+1,0)=R1400,"",INDEX(Mal!P$9:P$431,COUNTIF($E$108:$F1400,"")-COUNT($H$108:$H1400)+1,0)),"")</f>
        <v>#N/A</v>
      </c>
      <c r="S1401" s="39" t="e">
        <f>IF($E1401="",IF(INDEX(Mal!Q$9:Q$431,COUNTIF($E$108:$F1400,"")-COUNT($H$108:$H1400)+1,0)=S1400,"",INDEX(Mal!Q$9:Q$431,COUNTIF($E$108:$F1400,"")-COUNT($H$108:$H1400)+1,0)),"")</f>
        <v>#N/A</v>
      </c>
      <c r="T1401" s="39" t="e">
        <f>IF($E1401="",IF(INDEX(Mal!R$9:R$431,COUNTIF($E$108:$F1400,"")-COUNT($H$108:$H1400)+1,0)=T1400,"",INDEX(Mal!R$9:R$431,COUNTIF($E$108:$F1400,"")-COUNT($H$108:$H1400)+1,0)),"")</f>
        <v>#N/A</v>
      </c>
      <c r="U1401" s="39" t="e">
        <f>IF($E1401="",IF(INDEX(Mal!S$9:S$431,COUNTIF($E$108:$F1400,"")-COUNT($H$108:$H1400)+1,0)=U1400,"",INDEX(Mal!S$9:S$431,COUNTIF($E$108:$F1400,"")-COUNT($H$108:$H1400)+1,0)),"")</f>
        <v>#N/A</v>
      </c>
      <c r="V1401" s="39" t="e">
        <f t="shared" si="80"/>
        <v>#N/A</v>
      </c>
      <c r="W1401" s="39" t="e">
        <f>IF(IF(AND(E1401="",F1401=""),INDEX(Mal!I$9:I$431,(COUNT($H$108:$H1401)-COUNTIF($V$108:$V1401,"")),0),"")="","",IF(AND(E1401="",F1401=""),INDEX(Mal!I$9:I$431,(COUNT($H$108:$H1401)-COUNTIF($V$108:$V1401,"")),0),""))</f>
        <v>#N/A</v>
      </c>
      <c r="X1401" s="39" t="e">
        <f>IF($E1401="",IF(INDEX(Mal!J$9:J$431,COUNTIF($E$108:$F1400,"")-COUNT($H$108:$H1400)+1,0)=X1400,"",INDEX(Mal!J$9:J$431,COUNTIF($E$108:$F1400,"")-COUNT($H$108:$H1400)+1,0)),"")</f>
        <v>#N/A</v>
      </c>
      <c r="Y1401" s="39" t="e">
        <f>IF(AND(Y1400="",$H1401=$H1400),"",IF(VLOOKUP($H1401,Mal!$A$9:$T$431,20,0)='Sales Orders'!Y1400,"",VLOOKUP($H1401,Mal!$A$9:$T$431,20,0)))</f>
        <v>#N/A</v>
      </c>
      <c r="Z1401" s="39" t="e">
        <f t="shared" si="81"/>
        <v>#N/A</v>
      </c>
    </row>
    <row r="1402" spans="1:26">
      <c r="A1402" t="str">
        <f>IFERROR(IF(VLOOKUP(H1402,Mal!$A$9:$A$431,1,0),"","END"),"END")</f>
        <v>END</v>
      </c>
      <c r="B1402" s="39" t="e">
        <f>IF($E1402="",IF(INDEX(Mal!$D$9:$D$431,COUNTIF($E$108:$F1401,"")-COUNT($H$108:$H1401)+1,0)=B1401,"",INDEX(Mal!$D$9:$D$431,COUNTIF($E$108:$F1401,"")-COUNT($H$108:$H1401)+1,0)),"")</f>
        <v>#N/A</v>
      </c>
      <c r="C1402" s="39" t="e">
        <f t="shared" si="82"/>
        <v>#N/A</v>
      </c>
      <c r="D1402" s="39" t="e">
        <f>IF($E1402="",IF(INDEX(Mal!$F$9:$F$431,COUNTIF($E$108:$F1401,"")-COUNT($H$108:$H1401)+1,0)=D1401,"",INDEX(Mal!$F$9:$F$431,COUNTIF($E$108:$F1401,"")-COUNT($H$108:$H1401)+1,0)),"")</f>
        <v>#N/A</v>
      </c>
      <c r="E1402" s="39" t="e">
        <f>IF(AND(E1401="",$H1402=$H1401),"",IF(VLOOKUP(H1402,Mal!$A$9:$B$431,2,0)='Sales Orders'!E1401,"",VLOOKUP($H1402,Mal!$A$9:$B$431,2,0)))</f>
        <v>#N/A</v>
      </c>
      <c r="F1402" s="39" t="e">
        <f>IF($E1402="",IF(INDEX(Mal!$C$9:$C$431,COUNTIF($E$108:$F1401,"")-COUNT($H$108:$H1401)+1,0)=F1401,"",INDEX(Mal!$C$9:$C$431,COUNTIF($E$108:$F1401,"")-COUNT($H$108:$H1401)+1,0)),"")</f>
        <v>#N/A</v>
      </c>
      <c r="G1402" s="39" t="e">
        <f t="shared" si="83"/>
        <v>#N/A</v>
      </c>
      <c r="H1402" s="39">
        <f>IF(COUNTIF(Mal!$A$9:$A$431,'Sales Orders'!H1401)+COUNTIFS(Mal!$A$9:$A$431,H1401,Mal!$B$9:$B$431,"&lt;&gt;")+COUNTIFS(Mal!$A$9:$A$431,H1401,Mal!$C$9:$C$431,"&lt;&gt;")=COUNTIF('Sales Orders'!$H$108:H1401,'Sales Orders'!H1401),'Sales Orders'!H1401+1,'Sales Orders'!H1401)</f>
        <v>2</v>
      </c>
      <c r="I1402" s="39" t="e">
        <f>IF(E1402="","",IF(Mal!$C$5="","",Mal!$C$5))</f>
        <v>#N/A</v>
      </c>
      <c r="J1402" s="39" t="e">
        <f>IF(AND(J1401="",$H1402=$H1401),"",IF(VLOOKUP($H1402,Mal!$A$9:$H$431,7,0)='Sales Orders'!J1401,"",VLOOKUP($H1402,Mal!$A$9:$H$431,7,0)))</f>
        <v>#N/A</v>
      </c>
      <c r="K1402" s="39" t="e">
        <f>IF(AND(K1401="",$H1402=$H1401),"",IF(VLOOKUP($H1402,Mal!$A$9:$H$431,8,0)='Sales Orders'!K1401,"",VLOOKUP($H1402,Mal!$A$9:$H$431,8,0)))</f>
        <v>#N/A</v>
      </c>
      <c r="L1402" s="39" t="e">
        <f>IF(E1402="","",IF(Mal!$C$6="","",Mal!$C$6))</f>
        <v>#N/A</v>
      </c>
      <c r="M1402" s="39" t="e">
        <f>IF($E1402="",IF(INDEX(Mal!K$9:K$431,COUNTIF($E$108:$F1401,"")-COUNT($H$108:$H1401)+1,0)=M1401,"",INDEX(Mal!K$9:K$431,COUNTIF($E$108:$F1401,"")-COUNT($H$108:$H1401)+1,0)),"")</f>
        <v>#N/A</v>
      </c>
      <c r="N1402" s="39" t="e">
        <f>IF($E1402="",IF(INDEX(Mal!L$9:L$431,COUNTIF($E$108:$F1401,"")-COUNT($H$108:$H1401)+1,0)=N1401,"",INDEX(Mal!L$9:L$431,COUNTIF($E$108:$F1401,"")-COUNT($H$108:$H1401)+1,0)),"")</f>
        <v>#N/A</v>
      </c>
      <c r="O1402" s="39" t="e">
        <f>IF($E1402="",IF(INDEX(Mal!M$9:M$431,COUNTIF($E$108:$F1401,"")-COUNT($H$108:$H1401)+1,0)=O1401,"",INDEX(Mal!M$9:M$431,COUNTIF($E$108:$F1401,"")-COUNT($H$108:$H1401)+1,0)),"")</f>
        <v>#N/A</v>
      </c>
      <c r="P1402" s="39" t="e">
        <f>IF($E1402="",IF(INDEX(Mal!N$9:N$431,COUNTIF($E$108:$F1401,"")-COUNT($H$108:$H1401)+1,0)=P1401,"",INDEX(Mal!N$9:N$431,COUNTIF($E$108:$F1401,"")-COUNT($H$108:$H1401)+1,0)),"")</f>
        <v>#N/A</v>
      </c>
      <c r="Q1402" s="39" t="e">
        <f>IF($E1402="",IF(INDEX(Mal!O$9:O$431,COUNTIF($E$108:$F1401,"")-COUNT($H$108:$H1401)+1,0)=Q1401,"",INDEX(Mal!O$9:O$431,COUNTIF($E$108:$F1401,"")-COUNT($H$108:$H1401)+1,0)),"")</f>
        <v>#N/A</v>
      </c>
      <c r="R1402" s="39" t="e">
        <f>IF($E1402="",IF(INDEX(Mal!P$9:P$431,COUNTIF($E$108:$F1401,"")-COUNT($H$108:$H1401)+1,0)=R1401,"",INDEX(Mal!P$9:P$431,COUNTIF($E$108:$F1401,"")-COUNT($H$108:$H1401)+1,0)),"")</f>
        <v>#N/A</v>
      </c>
      <c r="S1402" s="39" t="e">
        <f>IF($E1402="",IF(INDEX(Mal!Q$9:Q$431,COUNTIF($E$108:$F1401,"")-COUNT($H$108:$H1401)+1,0)=S1401,"",INDEX(Mal!Q$9:Q$431,COUNTIF($E$108:$F1401,"")-COUNT($H$108:$H1401)+1,0)),"")</f>
        <v>#N/A</v>
      </c>
      <c r="T1402" s="39" t="e">
        <f>IF($E1402="",IF(INDEX(Mal!R$9:R$431,COUNTIF($E$108:$F1401,"")-COUNT($H$108:$H1401)+1,0)=T1401,"",INDEX(Mal!R$9:R$431,COUNTIF($E$108:$F1401,"")-COUNT($H$108:$H1401)+1,0)),"")</f>
        <v>#N/A</v>
      </c>
      <c r="U1402" s="39" t="e">
        <f>IF($E1402="",IF(INDEX(Mal!S$9:S$431,COUNTIF($E$108:$F1401,"")-COUNT($H$108:$H1401)+1,0)=U1401,"",INDEX(Mal!S$9:S$431,COUNTIF($E$108:$F1401,"")-COUNT($H$108:$H1401)+1,0)),"")</f>
        <v>#N/A</v>
      </c>
      <c r="V1402" s="39" t="e">
        <f t="shared" si="80"/>
        <v>#N/A</v>
      </c>
      <c r="W1402" s="39" t="e">
        <f>IF(IF(AND(E1402="",F1402=""),INDEX(Mal!I$9:I$431,(COUNT($H$108:$H1402)-COUNTIF($V$108:$V1402,"")),0),"")="","",IF(AND(E1402="",F1402=""),INDEX(Mal!I$9:I$431,(COUNT($H$108:$H1402)-COUNTIF($V$108:$V1402,"")),0),""))</f>
        <v>#N/A</v>
      </c>
      <c r="X1402" s="39" t="e">
        <f>IF($E1402="",IF(INDEX(Mal!J$9:J$431,COUNTIF($E$108:$F1401,"")-COUNT($H$108:$H1401)+1,0)=X1401,"",INDEX(Mal!J$9:J$431,COUNTIF($E$108:$F1401,"")-COUNT($H$108:$H1401)+1,0)),"")</f>
        <v>#N/A</v>
      </c>
      <c r="Y1402" s="39" t="e">
        <f>IF(AND(Y1401="",$H1402=$H1401),"",IF(VLOOKUP($H1402,Mal!$A$9:$T$431,20,0)='Sales Orders'!Y1401,"",VLOOKUP($H1402,Mal!$A$9:$T$431,20,0)))</f>
        <v>#N/A</v>
      </c>
      <c r="Z1402" s="39" t="e">
        <f t="shared" si="81"/>
        <v>#N/A</v>
      </c>
    </row>
    <row r="1403" spans="1:26">
      <c r="A1403" t="str">
        <f>IFERROR(IF(VLOOKUP(H1403,Mal!$A$9:$A$431,1,0),"","END"),"END")</f>
        <v>END</v>
      </c>
      <c r="B1403" s="39" t="e">
        <f>IF($E1403="",IF(INDEX(Mal!$D$9:$D$431,COUNTIF($E$108:$F1402,"")-COUNT($H$108:$H1402)+1,0)=B1402,"",INDEX(Mal!$D$9:$D$431,COUNTIF($E$108:$F1402,"")-COUNT($H$108:$H1402)+1,0)),"")</f>
        <v>#N/A</v>
      </c>
      <c r="C1403" s="39" t="e">
        <f t="shared" si="82"/>
        <v>#N/A</v>
      </c>
      <c r="D1403" s="39" t="e">
        <f>IF($E1403="",IF(INDEX(Mal!$F$9:$F$431,COUNTIF($E$108:$F1402,"")-COUNT($H$108:$H1402)+1,0)=D1402,"",INDEX(Mal!$F$9:$F$431,COUNTIF($E$108:$F1402,"")-COUNT($H$108:$H1402)+1,0)),"")</f>
        <v>#N/A</v>
      </c>
      <c r="E1403" s="39" t="e">
        <f>IF(AND(E1402="",$H1403=$H1402),"",IF(VLOOKUP(H1403,Mal!$A$9:$B$431,2,0)='Sales Orders'!E1402,"",VLOOKUP($H1403,Mal!$A$9:$B$431,2,0)))</f>
        <v>#N/A</v>
      </c>
      <c r="F1403" s="39" t="e">
        <f>IF($E1403="",IF(INDEX(Mal!$C$9:$C$431,COUNTIF($E$108:$F1402,"")-COUNT($H$108:$H1402)+1,0)=F1402,"",INDEX(Mal!$C$9:$C$431,COUNTIF($E$108:$F1402,"")-COUNT($H$108:$H1402)+1,0)),"")</f>
        <v>#N/A</v>
      </c>
      <c r="G1403" s="39" t="e">
        <f t="shared" si="83"/>
        <v>#N/A</v>
      </c>
      <c r="H1403" s="39">
        <f>IF(COUNTIF(Mal!$A$9:$A$431,'Sales Orders'!H1402)+COUNTIFS(Mal!$A$9:$A$431,H1402,Mal!$B$9:$B$431,"&lt;&gt;")+COUNTIFS(Mal!$A$9:$A$431,H1402,Mal!$C$9:$C$431,"&lt;&gt;")=COUNTIF('Sales Orders'!$H$108:H1402,'Sales Orders'!H1402),'Sales Orders'!H1402+1,'Sales Orders'!H1402)</f>
        <v>2</v>
      </c>
      <c r="I1403" s="39" t="e">
        <f>IF(E1403="","",IF(Mal!$C$5="","",Mal!$C$5))</f>
        <v>#N/A</v>
      </c>
      <c r="J1403" s="39" t="e">
        <f>IF(AND(J1402="",$H1403=$H1402),"",IF(VLOOKUP($H1403,Mal!$A$9:$H$431,7,0)='Sales Orders'!J1402,"",VLOOKUP($H1403,Mal!$A$9:$H$431,7,0)))</f>
        <v>#N/A</v>
      </c>
      <c r="K1403" s="39" t="e">
        <f>IF(AND(K1402="",$H1403=$H1402),"",IF(VLOOKUP($H1403,Mal!$A$9:$H$431,8,0)='Sales Orders'!K1402,"",VLOOKUP($H1403,Mal!$A$9:$H$431,8,0)))</f>
        <v>#N/A</v>
      </c>
      <c r="L1403" s="39" t="e">
        <f>IF(E1403="","",IF(Mal!$C$6="","",Mal!$C$6))</f>
        <v>#N/A</v>
      </c>
      <c r="M1403" s="39" t="e">
        <f>IF($E1403="",IF(INDEX(Mal!K$9:K$431,COUNTIF($E$108:$F1402,"")-COUNT($H$108:$H1402)+1,0)=M1402,"",INDEX(Mal!K$9:K$431,COUNTIF($E$108:$F1402,"")-COUNT($H$108:$H1402)+1,0)),"")</f>
        <v>#N/A</v>
      </c>
      <c r="N1403" s="39" t="e">
        <f>IF($E1403="",IF(INDEX(Mal!L$9:L$431,COUNTIF($E$108:$F1402,"")-COUNT($H$108:$H1402)+1,0)=N1402,"",INDEX(Mal!L$9:L$431,COUNTIF($E$108:$F1402,"")-COUNT($H$108:$H1402)+1,0)),"")</f>
        <v>#N/A</v>
      </c>
      <c r="O1403" s="39" t="e">
        <f>IF($E1403="",IF(INDEX(Mal!M$9:M$431,COUNTIF($E$108:$F1402,"")-COUNT($H$108:$H1402)+1,0)=O1402,"",INDEX(Mal!M$9:M$431,COUNTIF($E$108:$F1402,"")-COUNT($H$108:$H1402)+1,0)),"")</f>
        <v>#N/A</v>
      </c>
      <c r="P1403" s="39" t="e">
        <f>IF($E1403="",IF(INDEX(Mal!N$9:N$431,COUNTIF($E$108:$F1402,"")-COUNT($H$108:$H1402)+1,0)=P1402,"",INDEX(Mal!N$9:N$431,COUNTIF($E$108:$F1402,"")-COUNT($H$108:$H1402)+1,0)),"")</f>
        <v>#N/A</v>
      </c>
      <c r="Q1403" s="39" t="e">
        <f>IF($E1403="",IF(INDEX(Mal!O$9:O$431,COUNTIF($E$108:$F1402,"")-COUNT($H$108:$H1402)+1,0)=Q1402,"",INDEX(Mal!O$9:O$431,COUNTIF($E$108:$F1402,"")-COUNT($H$108:$H1402)+1,0)),"")</f>
        <v>#N/A</v>
      </c>
      <c r="R1403" s="39" t="e">
        <f>IF($E1403="",IF(INDEX(Mal!P$9:P$431,COUNTIF($E$108:$F1402,"")-COUNT($H$108:$H1402)+1,0)=R1402,"",INDEX(Mal!P$9:P$431,COUNTIF($E$108:$F1402,"")-COUNT($H$108:$H1402)+1,0)),"")</f>
        <v>#N/A</v>
      </c>
      <c r="S1403" s="39" t="e">
        <f>IF($E1403="",IF(INDEX(Mal!Q$9:Q$431,COUNTIF($E$108:$F1402,"")-COUNT($H$108:$H1402)+1,0)=S1402,"",INDEX(Mal!Q$9:Q$431,COUNTIF($E$108:$F1402,"")-COUNT($H$108:$H1402)+1,0)),"")</f>
        <v>#N/A</v>
      </c>
      <c r="T1403" s="39" t="e">
        <f>IF($E1403="",IF(INDEX(Mal!R$9:R$431,COUNTIF($E$108:$F1402,"")-COUNT($H$108:$H1402)+1,0)=T1402,"",INDEX(Mal!R$9:R$431,COUNTIF($E$108:$F1402,"")-COUNT($H$108:$H1402)+1,0)),"")</f>
        <v>#N/A</v>
      </c>
      <c r="U1403" s="39" t="e">
        <f>IF($E1403="",IF(INDEX(Mal!S$9:S$431,COUNTIF($E$108:$F1402,"")-COUNT($H$108:$H1402)+1,0)=U1402,"",INDEX(Mal!S$9:S$431,COUNTIF($E$108:$F1402,"")-COUNT($H$108:$H1402)+1,0)),"")</f>
        <v>#N/A</v>
      </c>
      <c r="V1403" s="39" t="e">
        <f t="shared" si="80"/>
        <v>#N/A</v>
      </c>
      <c r="W1403" s="39" t="e">
        <f>IF(IF(AND(E1403="",F1403=""),INDEX(Mal!I$9:I$431,(COUNT($H$108:$H1403)-COUNTIF($V$108:$V1403,"")),0),"")="","",IF(AND(E1403="",F1403=""),INDEX(Mal!I$9:I$431,(COUNT($H$108:$H1403)-COUNTIF($V$108:$V1403,"")),0),""))</f>
        <v>#N/A</v>
      </c>
      <c r="X1403" s="39" t="e">
        <f>IF($E1403="",IF(INDEX(Mal!J$9:J$431,COUNTIF($E$108:$F1402,"")-COUNT($H$108:$H1402)+1,0)=X1402,"",INDEX(Mal!J$9:J$431,COUNTIF($E$108:$F1402,"")-COUNT($H$108:$H1402)+1,0)),"")</f>
        <v>#N/A</v>
      </c>
      <c r="Y1403" s="39" t="e">
        <f>IF(AND(Y1402="",$H1403=$H1402),"",IF(VLOOKUP($H1403,Mal!$A$9:$T$431,20,0)='Sales Orders'!Y1402,"",VLOOKUP($H1403,Mal!$A$9:$T$431,20,0)))</f>
        <v>#N/A</v>
      </c>
      <c r="Z1403" s="39" t="e">
        <f t="shared" si="81"/>
        <v>#N/A</v>
      </c>
    </row>
    <row r="1404" spans="1:26">
      <c r="A1404" t="str">
        <f>IFERROR(IF(VLOOKUP(H1404,Mal!$A$9:$A$431,1,0),"","END"),"END")</f>
        <v>END</v>
      </c>
      <c r="B1404" s="39" t="e">
        <f>IF($E1404="",IF(INDEX(Mal!$D$9:$D$431,COUNTIF($E$108:$F1403,"")-COUNT($H$108:$H1403)+1,0)=B1403,"",INDEX(Mal!$D$9:$D$431,COUNTIF($E$108:$F1403,"")-COUNT($H$108:$H1403)+1,0)),"")</f>
        <v>#N/A</v>
      </c>
      <c r="C1404" s="39" t="e">
        <f t="shared" si="82"/>
        <v>#N/A</v>
      </c>
      <c r="D1404" s="39" t="e">
        <f>IF($E1404="",IF(INDEX(Mal!$F$9:$F$431,COUNTIF($E$108:$F1403,"")-COUNT($H$108:$H1403)+1,0)=D1403,"",INDEX(Mal!$F$9:$F$431,COUNTIF($E$108:$F1403,"")-COUNT($H$108:$H1403)+1,0)),"")</f>
        <v>#N/A</v>
      </c>
      <c r="E1404" s="39" t="e">
        <f>IF(AND(E1403="",$H1404=$H1403),"",IF(VLOOKUP(H1404,Mal!$A$9:$B$431,2,0)='Sales Orders'!E1403,"",VLOOKUP($H1404,Mal!$A$9:$B$431,2,0)))</f>
        <v>#N/A</v>
      </c>
      <c r="F1404" s="39" t="e">
        <f>IF($E1404="",IF(INDEX(Mal!$C$9:$C$431,COUNTIF($E$108:$F1403,"")-COUNT($H$108:$H1403)+1,0)=F1403,"",INDEX(Mal!$C$9:$C$431,COUNTIF($E$108:$F1403,"")-COUNT($H$108:$H1403)+1,0)),"")</f>
        <v>#N/A</v>
      </c>
      <c r="G1404" s="39" t="e">
        <f t="shared" si="83"/>
        <v>#N/A</v>
      </c>
      <c r="H1404" s="39">
        <f>IF(COUNTIF(Mal!$A$9:$A$431,'Sales Orders'!H1403)+COUNTIFS(Mal!$A$9:$A$431,H1403,Mal!$B$9:$B$431,"&lt;&gt;")+COUNTIFS(Mal!$A$9:$A$431,H1403,Mal!$C$9:$C$431,"&lt;&gt;")=COUNTIF('Sales Orders'!$H$108:H1403,'Sales Orders'!H1403),'Sales Orders'!H1403+1,'Sales Orders'!H1403)</f>
        <v>2</v>
      </c>
      <c r="I1404" s="39" t="e">
        <f>IF(E1404="","",IF(Mal!$C$5="","",Mal!$C$5))</f>
        <v>#N/A</v>
      </c>
      <c r="J1404" s="39" t="e">
        <f>IF(AND(J1403="",$H1404=$H1403),"",IF(VLOOKUP($H1404,Mal!$A$9:$H$431,7,0)='Sales Orders'!J1403,"",VLOOKUP($H1404,Mal!$A$9:$H$431,7,0)))</f>
        <v>#N/A</v>
      </c>
      <c r="K1404" s="39" t="e">
        <f>IF(AND(K1403="",$H1404=$H1403),"",IF(VLOOKUP($H1404,Mal!$A$9:$H$431,8,0)='Sales Orders'!K1403,"",VLOOKUP($H1404,Mal!$A$9:$H$431,8,0)))</f>
        <v>#N/A</v>
      </c>
      <c r="L1404" s="39" t="e">
        <f>IF(E1404="","",IF(Mal!$C$6="","",Mal!$C$6))</f>
        <v>#N/A</v>
      </c>
      <c r="M1404" s="39" t="e">
        <f>IF($E1404="",IF(INDEX(Mal!K$9:K$431,COUNTIF($E$108:$F1403,"")-COUNT($H$108:$H1403)+1,0)=M1403,"",INDEX(Mal!K$9:K$431,COUNTIF($E$108:$F1403,"")-COUNT($H$108:$H1403)+1,0)),"")</f>
        <v>#N/A</v>
      </c>
      <c r="N1404" s="39" t="e">
        <f>IF($E1404="",IF(INDEX(Mal!L$9:L$431,COUNTIF($E$108:$F1403,"")-COUNT($H$108:$H1403)+1,0)=N1403,"",INDEX(Mal!L$9:L$431,COUNTIF($E$108:$F1403,"")-COUNT($H$108:$H1403)+1,0)),"")</f>
        <v>#N/A</v>
      </c>
      <c r="O1404" s="39" t="e">
        <f>IF($E1404="",IF(INDEX(Mal!M$9:M$431,COUNTIF($E$108:$F1403,"")-COUNT($H$108:$H1403)+1,0)=O1403,"",INDEX(Mal!M$9:M$431,COUNTIF($E$108:$F1403,"")-COUNT($H$108:$H1403)+1,0)),"")</f>
        <v>#N/A</v>
      </c>
      <c r="P1404" s="39" t="e">
        <f>IF($E1404="",IF(INDEX(Mal!N$9:N$431,COUNTIF($E$108:$F1403,"")-COUNT($H$108:$H1403)+1,0)=P1403,"",INDEX(Mal!N$9:N$431,COUNTIF($E$108:$F1403,"")-COUNT($H$108:$H1403)+1,0)),"")</f>
        <v>#N/A</v>
      </c>
      <c r="Q1404" s="39" t="e">
        <f>IF($E1404="",IF(INDEX(Mal!O$9:O$431,COUNTIF($E$108:$F1403,"")-COUNT($H$108:$H1403)+1,0)=Q1403,"",INDEX(Mal!O$9:O$431,COUNTIF($E$108:$F1403,"")-COUNT($H$108:$H1403)+1,0)),"")</f>
        <v>#N/A</v>
      </c>
      <c r="R1404" s="39" t="e">
        <f>IF($E1404="",IF(INDEX(Mal!P$9:P$431,COUNTIF($E$108:$F1403,"")-COUNT($H$108:$H1403)+1,0)=R1403,"",INDEX(Mal!P$9:P$431,COUNTIF($E$108:$F1403,"")-COUNT($H$108:$H1403)+1,0)),"")</f>
        <v>#N/A</v>
      </c>
      <c r="S1404" s="39" t="e">
        <f>IF($E1404="",IF(INDEX(Mal!Q$9:Q$431,COUNTIF($E$108:$F1403,"")-COUNT($H$108:$H1403)+1,0)=S1403,"",INDEX(Mal!Q$9:Q$431,COUNTIF($E$108:$F1403,"")-COUNT($H$108:$H1403)+1,0)),"")</f>
        <v>#N/A</v>
      </c>
      <c r="T1404" s="39" t="e">
        <f>IF($E1404="",IF(INDEX(Mal!R$9:R$431,COUNTIF($E$108:$F1403,"")-COUNT($H$108:$H1403)+1,0)=T1403,"",INDEX(Mal!R$9:R$431,COUNTIF($E$108:$F1403,"")-COUNT($H$108:$H1403)+1,0)),"")</f>
        <v>#N/A</v>
      </c>
      <c r="U1404" s="39" t="e">
        <f>IF($E1404="",IF(INDEX(Mal!S$9:S$431,COUNTIF($E$108:$F1403,"")-COUNT($H$108:$H1403)+1,0)=U1403,"",INDEX(Mal!S$9:S$431,COUNTIF($E$108:$F1403,"")-COUNT($H$108:$H1403)+1,0)),"")</f>
        <v>#N/A</v>
      </c>
      <c r="V1404" s="39" t="e">
        <f t="shared" si="80"/>
        <v>#N/A</v>
      </c>
      <c r="W1404" s="39" t="e">
        <f>IF(IF(AND(E1404="",F1404=""),INDEX(Mal!I$9:I$431,(COUNT($H$108:$H1404)-COUNTIF($V$108:$V1404,"")),0),"")="","",IF(AND(E1404="",F1404=""),INDEX(Mal!I$9:I$431,(COUNT($H$108:$H1404)-COUNTIF($V$108:$V1404,"")),0),""))</f>
        <v>#N/A</v>
      </c>
      <c r="X1404" s="39" t="e">
        <f>IF($E1404="",IF(INDEX(Mal!J$9:J$431,COUNTIF($E$108:$F1403,"")-COUNT($H$108:$H1403)+1,0)=X1403,"",INDEX(Mal!J$9:J$431,COUNTIF($E$108:$F1403,"")-COUNT($H$108:$H1403)+1,0)),"")</f>
        <v>#N/A</v>
      </c>
      <c r="Y1404" s="39" t="e">
        <f>IF(AND(Y1403="",$H1404=$H1403),"",IF(VLOOKUP($H1404,Mal!$A$9:$T$431,20,0)='Sales Orders'!Y1403,"",VLOOKUP($H1404,Mal!$A$9:$T$431,20,0)))</f>
        <v>#N/A</v>
      </c>
      <c r="Z1404" s="39" t="e">
        <f t="shared" si="81"/>
        <v>#N/A</v>
      </c>
    </row>
    <row r="1405" spans="1:26">
      <c r="A1405" t="str">
        <f>IFERROR(IF(VLOOKUP(H1405,Mal!$A$9:$A$431,1,0),"","END"),"END")</f>
        <v>END</v>
      </c>
      <c r="B1405" s="39" t="e">
        <f>IF($E1405="",IF(INDEX(Mal!$D$9:$D$431,COUNTIF($E$108:$F1404,"")-COUNT($H$108:$H1404)+1,0)=B1404,"",INDEX(Mal!$D$9:$D$431,COUNTIF($E$108:$F1404,"")-COUNT($H$108:$H1404)+1,0)),"")</f>
        <v>#N/A</v>
      </c>
      <c r="C1405" s="39" t="e">
        <f t="shared" si="82"/>
        <v>#N/A</v>
      </c>
      <c r="D1405" s="39" t="e">
        <f>IF($E1405="",IF(INDEX(Mal!$F$9:$F$431,COUNTIF($E$108:$F1404,"")-COUNT($H$108:$H1404)+1,0)=D1404,"",INDEX(Mal!$F$9:$F$431,COUNTIF($E$108:$F1404,"")-COUNT($H$108:$H1404)+1,0)),"")</f>
        <v>#N/A</v>
      </c>
      <c r="E1405" s="39" t="e">
        <f>IF(AND(E1404="",$H1405=$H1404),"",IF(VLOOKUP(H1405,Mal!$A$9:$B$431,2,0)='Sales Orders'!E1404,"",VLOOKUP($H1405,Mal!$A$9:$B$431,2,0)))</f>
        <v>#N/A</v>
      </c>
      <c r="F1405" s="39" t="e">
        <f>IF($E1405="",IF(INDEX(Mal!$C$9:$C$431,COUNTIF($E$108:$F1404,"")-COUNT($H$108:$H1404)+1,0)=F1404,"",INDEX(Mal!$C$9:$C$431,COUNTIF($E$108:$F1404,"")-COUNT($H$108:$H1404)+1,0)),"")</f>
        <v>#N/A</v>
      </c>
      <c r="G1405" s="39" t="e">
        <f t="shared" si="83"/>
        <v>#N/A</v>
      </c>
      <c r="H1405" s="39">
        <f>IF(COUNTIF(Mal!$A$9:$A$431,'Sales Orders'!H1404)+COUNTIFS(Mal!$A$9:$A$431,H1404,Mal!$B$9:$B$431,"&lt;&gt;")+COUNTIFS(Mal!$A$9:$A$431,H1404,Mal!$C$9:$C$431,"&lt;&gt;")=COUNTIF('Sales Orders'!$H$108:H1404,'Sales Orders'!H1404),'Sales Orders'!H1404+1,'Sales Orders'!H1404)</f>
        <v>2</v>
      </c>
      <c r="I1405" s="39" t="e">
        <f>IF(E1405="","",IF(Mal!$C$5="","",Mal!$C$5))</f>
        <v>#N/A</v>
      </c>
      <c r="J1405" s="39" t="e">
        <f>IF(AND(J1404="",$H1405=$H1404),"",IF(VLOOKUP($H1405,Mal!$A$9:$H$431,7,0)='Sales Orders'!J1404,"",VLOOKUP($H1405,Mal!$A$9:$H$431,7,0)))</f>
        <v>#N/A</v>
      </c>
      <c r="K1405" s="39" t="e">
        <f>IF(AND(K1404="",$H1405=$H1404),"",IF(VLOOKUP($H1405,Mal!$A$9:$H$431,8,0)='Sales Orders'!K1404,"",VLOOKUP($H1405,Mal!$A$9:$H$431,8,0)))</f>
        <v>#N/A</v>
      </c>
      <c r="L1405" s="39" t="e">
        <f>IF(E1405="","",IF(Mal!$C$6="","",Mal!$C$6))</f>
        <v>#N/A</v>
      </c>
      <c r="M1405" s="39" t="e">
        <f>IF($E1405="",IF(INDEX(Mal!K$9:K$431,COUNTIF($E$108:$F1404,"")-COUNT($H$108:$H1404)+1,0)=M1404,"",INDEX(Mal!K$9:K$431,COUNTIF($E$108:$F1404,"")-COUNT($H$108:$H1404)+1,0)),"")</f>
        <v>#N/A</v>
      </c>
      <c r="N1405" s="39" t="e">
        <f>IF($E1405="",IF(INDEX(Mal!L$9:L$431,COUNTIF($E$108:$F1404,"")-COUNT($H$108:$H1404)+1,0)=N1404,"",INDEX(Mal!L$9:L$431,COUNTIF($E$108:$F1404,"")-COUNT($H$108:$H1404)+1,0)),"")</f>
        <v>#N/A</v>
      </c>
      <c r="O1405" s="39" t="e">
        <f>IF($E1405="",IF(INDEX(Mal!M$9:M$431,COUNTIF($E$108:$F1404,"")-COUNT($H$108:$H1404)+1,0)=O1404,"",INDEX(Mal!M$9:M$431,COUNTIF($E$108:$F1404,"")-COUNT($H$108:$H1404)+1,0)),"")</f>
        <v>#N/A</v>
      </c>
      <c r="P1405" s="39" t="e">
        <f>IF($E1405="",IF(INDEX(Mal!N$9:N$431,COUNTIF($E$108:$F1404,"")-COUNT($H$108:$H1404)+1,0)=P1404,"",INDEX(Mal!N$9:N$431,COUNTIF($E$108:$F1404,"")-COUNT($H$108:$H1404)+1,0)),"")</f>
        <v>#N/A</v>
      </c>
      <c r="Q1405" s="39" t="e">
        <f>IF($E1405="",IF(INDEX(Mal!O$9:O$431,COUNTIF($E$108:$F1404,"")-COUNT($H$108:$H1404)+1,0)=Q1404,"",INDEX(Mal!O$9:O$431,COUNTIF($E$108:$F1404,"")-COUNT($H$108:$H1404)+1,0)),"")</f>
        <v>#N/A</v>
      </c>
      <c r="R1405" s="39" t="e">
        <f>IF($E1405="",IF(INDEX(Mal!P$9:P$431,COUNTIF($E$108:$F1404,"")-COUNT($H$108:$H1404)+1,0)=R1404,"",INDEX(Mal!P$9:P$431,COUNTIF($E$108:$F1404,"")-COUNT($H$108:$H1404)+1,0)),"")</f>
        <v>#N/A</v>
      </c>
      <c r="S1405" s="39" t="e">
        <f>IF($E1405="",IF(INDEX(Mal!Q$9:Q$431,COUNTIF($E$108:$F1404,"")-COUNT($H$108:$H1404)+1,0)=S1404,"",INDEX(Mal!Q$9:Q$431,COUNTIF($E$108:$F1404,"")-COUNT($H$108:$H1404)+1,0)),"")</f>
        <v>#N/A</v>
      </c>
      <c r="T1405" s="39" t="e">
        <f>IF($E1405="",IF(INDEX(Mal!R$9:R$431,COUNTIF($E$108:$F1404,"")-COUNT($H$108:$H1404)+1,0)=T1404,"",INDEX(Mal!R$9:R$431,COUNTIF($E$108:$F1404,"")-COUNT($H$108:$H1404)+1,0)),"")</f>
        <v>#N/A</v>
      </c>
      <c r="U1405" s="39" t="e">
        <f>IF($E1405="",IF(INDEX(Mal!S$9:S$431,COUNTIF($E$108:$F1404,"")-COUNT($H$108:$H1404)+1,0)=U1404,"",INDEX(Mal!S$9:S$431,COUNTIF($E$108:$F1404,"")-COUNT($H$108:$H1404)+1,0)),"")</f>
        <v>#N/A</v>
      </c>
      <c r="V1405" s="39" t="e">
        <f t="shared" si="80"/>
        <v>#N/A</v>
      </c>
      <c r="W1405" s="39" t="e">
        <f>IF(IF(AND(E1405="",F1405=""),INDEX(Mal!I$9:I$431,(COUNT($H$108:$H1405)-COUNTIF($V$108:$V1405,"")),0),"")="","",IF(AND(E1405="",F1405=""),INDEX(Mal!I$9:I$431,(COUNT($H$108:$H1405)-COUNTIF($V$108:$V1405,"")),0),""))</f>
        <v>#N/A</v>
      </c>
      <c r="X1405" s="39" t="e">
        <f>IF($E1405="",IF(INDEX(Mal!J$9:J$431,COUNTIF($E$108:$F1404,"")-COUNT($H$108:$H1404)+1,0)=X1404,"",INDEX(Mal!J$9:J$431,COUNTIF($E$108:$F1404,"")-COUNT($H$108:$H1404)+1,0)),"")</f>
        <v>#N/A</v>
      </c>
      <c r="Y1405" s="39" t="e">
        <f>IF(AND(Y1404="",$H1405=$H1404),"",IF(VLOOKUP($H1405,Mal!$A$9:$T$431,20,0)='Sales Orders'!Y1404,"",VLOOKUP($H1405,Mal!$A$9:$T$431,20,0)))</f>
        <v>#N/A</v>
      </c>
      <c r="Z1405" s="39" t="e">
        <f t="shared" si="81"/>
        <v>#N/A</v>
      </c>
    </row>
    <row r="1406" spans="1:26">
      <c r="A1406" t="str">
        <f>IFERROR(IF(VLOOKUP(H1406,Mal!$A$9:$A$431,1,0),"","END"),"END")</f>
        <v>END</v>
      </c>
      <c r="B1406" s="39" t="e">
        <f>IF($E1406="",IF(INDEX(Mal!$D$9:$D$431,COUNTIF($E$108:$F1405,"")-COUNT($H$108:$H1405)+1,0)=B1405,"",INDEX(Mal!$D$9:$D$431,COUNTIF($E$108:$F1405,"")-COUNT($H$108:$H1405)+1,0)),"")</f>
        <v>#N/A</v>
      </c>
      <c r="C1406" s="39" t="e">
        <f t="shared" si="82"/>
        <v>#N/A</v>
      </c>
      <c r="D1406" s="39" t="e">
        <f>IF($E1406="",IF(INDEX(Mal!$F$9:$F$431,COUNTIF($E$108:$F1405,"")-COUNT($H$108:$H1405)+1,0)=D1405,"",INDEX(Mal!$F$9:$F$431,COUNTIF($E$108:$F1405,"")-COUNT($H$108:$H1405)+1,0)),"")</f>
        <v>#N/A</v>
      </c>
      <c r="E1406" s="39" t="e">
        <f>IF(AND(E1405="",$H1406=$H1405),"",IF(VLOOKUP(H1406,Mal!$A$9:$B$431,2,0)='Sales Orders'!E1405,"",VLOOKUP($H1406,Mal!$A$9:$B$431,2,0)))</f>
        <v>#N/A</v>
      </c>
      <c r="F1406" s="39" t="e">
        <f>IF($E1406="",IF(INDEX(Mal!$C$9:$C$431,COUNTIF($E$108:$F1405,"")-COUNT($H$108:$H1405)+1,0)=F1405,"",INDEX(Mal!$C$9:$C$431,COUNTIF($E$108:$F1405,"")-COUNT($H$108:$H1405)+1,0)),"")</f>
        <v>#N/A</v>
      </c>
      <c r="G1406" s="39" t="e">
        <f t="shared" si="83"/>
        <v>#N/A</v>
      </c>
      <c r="H1406" s="39">
        <f>IF(COUNTIF(Mal!$A$9:$A$431,'Sales Orders'!H1405)+COUNTIFS(Mal!$A$9:$A$431,H1405,Mal!$B$9:$B$431,"&lt;&gt;")+COUNTIFS(Mal!$A$9:$A$431,H1405,Mal!$C$9:$C$431,"&lt;&gt;")=COUNTIF('Sales Orders'!$H$108:H1405,'Sales Orders'!H1405),'Sales Orders'!H1405+1,'Sales Orders'!H1405)</f>
        <v>2</v>
      </c>
      <c r="I1406" s="39" t="e">
        <f>IF(E1406="","",IF(Mal!$C$5="","",Mal!$C$5))</f>
        <v>#N/A</v>
      </c>
      <c r="J1406" s="39" t="e">
        <f>IF(AND(J1405="",$H1406=$H1405),"",IF(VLOOKUP($H1406,Mal!$A$9:$H$431,7,0)='Sales Orders'!J1405,"",VLOOKUP($H1406,Mal!$A$9:$H$431,7,0)))</f>
        <v>#N/A</v>
      </c>
      <c r="K1406" s="39" t="e">
        <f>IF(AND(K1405="",$H1406=$H1405),"",IF(VLOOKUP($H1406,Mal!$A$9:$H$431,8,0)='Sales Orders'!K1405,"",VLOOKUP($H1406,Mal!$A$9:$H$431,8,0)))</f>
        <v>#N/A</v>
      </c>
      <c r="L1406" s="39" t="e">
        <f>IF(E1406="","",IF(Mal!$C$6="","",Mal!$C$6))</f>
        <v>#N/A</v>
      </c>
      <c r="M1406" s="39" t="e">
        <f>IF($E1406="",IF(INDEX(Mal!K$9:K$431,COUNTIF($E$108:$F1405,"")-COUNT($H$108:$H1405)+1,0)=M1405,"",INDEX(Mal!K$9:K$431,COUNTIF($E$108:$F1405,"")-COUNT($H$108:$H1405)+1,0)),"")</f>
        <v>#N/A</v>
      </c>
      <c r="N1406" s="39" t="e">
        <f>IF($E1406="",IF(INDEX(Mal!L$9:L$431,COUNTIF($E$108:$F1405,"")-COUNT($H$108:$H1405)+1,0)=N1405,"",INDEX(Mal!L$9:L$431,COUNTIF($E$108:$F1405,"")-COUNT($H$108:$H1405)+1,0)),"")</f>
        <v>#N/A</v>
      </c>
      <c r="O1406" s="39" t="e">
        <f>IF($E1406="",IF(INDEX(Mal!M$9:M$431,COUNTIF($E$108:$F1405,"")-COUNT($H$108:$H1405)+1,0)=O1405,"",INDEX(Mal!M$9:M$431,COUNTIF($E$108:$F1405,"")-COUNT($H$108:$H1405)+1,0)),"")</f>
        <v>#N/A</v>
      </c>
      <c r="P1406" s="39" t="e">
        <f>IF($E1406="",IF(INDEX(Mal!N$9:N$431,COUNTIF($E$108:$F1405,"")-COUNT($H$108:$H1405)+1,0)=P1405,"",INDEX(Mal!N$9:N$431,COUNTIF($E$108:$F1405,"")-COUNT($H$108:$H1405)+1,0)),"")</f>
        <v>#N/A</v>
      </c>
      <c r="Q1406" s="39" t="e">
        <f>IF($E1406="",IF(INDEX(Mal!O$9:O$431,COUNTIF($E$108:$F1405,"")-COUNT($H$108:$H1405)+1,0)=Q1405,"",INDEX(Mal!O$9:O$431,COUNTIF($E$108:$F1405,"")-COUNT($H$108:$H1405)+1,0)),"")</f>
        <v>#N/A</v>
      </c>
      <c r="R1406" s="39" t="e">
        <f>IF($E1406="",IF(INDEX(Mal!P$9:P$431,COUNTIF($E$108:$F1405,"")-COUNT($H$108:$H1405)+1,0)=R1405,"",INDEX(Mal!P$9:P$431,COUNTIF($E$108:$F1405,"")-COUNT($H$108:$H1405)+1,0)),"")</f>
        <v>#N/A</v>
      </c>
      <c r="S1406" s="39" t="e">
        <f>IF($E1406="",IF(INDEX(Mal!Q$9:Q$431,COUNTIF($E$108:$F1405,"")-COUNT($H$108:$H1405)+1,0)=S1405,"",INDEX(Mal!Q$9:Q$431,COUNTIF($E$108:$F1405,"")-COUNT($H$108:$H1405)+1,0)),"")</f>
        <v>#N/A</v>
      </c>
      <c r="T1406" s="39" t="e">
        <f>IF($E1406="",IF(INDEX(Mal!R$9:R$431,COUNTIF($E$108:$F1405,"")-COUNT($H$108:$H1405)+1,0)=T1405,"",INDEX(Mal!R$9:R$431,COUNTIF($E$108:$F1405,"")-COUNT($H$108:$H1405)+1,0)),"")</f>
        <v>#N/A</v>
      </c>
      <c r="U1406" s="39" t="e">
        <f>IF($E1406="",IF(INDEX(Mal!S$9:S$431,COUNTIF($E$108:$F1405,"")-COUNT($H$108:$H1405)+1,0)=U1405,"",INDEX(Mal!S$9:S$431,COUNTIF($E$108:$F1405,"")-COUNT($H$108:$H1405)+1,0)),"")</f>
        <v>#N/A</v>
      </c>
      <c r="V1406" s="39" t="e">
        <f t="shared" si="80"/>
        <v>#N/A</v>
      </c>
      <c r="W1406" s="39" t="e">
        <f>IF(IF(AND(E1406="",F1406=""),INDEX(Mal!I$9:I$431,(COUNT($H$108:$H1406)-COUNTIF($V$108:$V1406,"")),0),"")="","",IF(AND(E1406="",F1406=""),INDEX(Mal!I$9:I$431,(COUNT($H$108:$H1406)-COUNTIF($V$108:$V1406,"")),0),""))</f>
        <v>#N/A</v>
      </c>
      <c r="X1406" s="39" t="e">
        <f>IF($E1406="",IF(INDEX(Mal!J$9:J$431,COUNTIF($E$108:$F1405,"")-COUNT($H$108:$H1405)+1,0)=X1405,"",INDEX(Mal!J$9:J$431,COUNTIF($E$108:$F1405,"")-COUNT($H$108:$H1405)+1,0)),"")</f>
        <v>#N/A</v>
      </c>
      <c r="Y1406" s="39" t="e">
        <f>IF(AND(Y1405="",$H1406=$H1405),"",IF(VLOOKUP($H1406,Mal!$A$9:$T$431,20,0)='Sales Orders'!Y1405,"",VLOOKUP($H1406,Mal!$A$9:$T$431,20,0)))</f>
        <v>#N/A</v>
      </c>
      <c r="Z1406" s="39" t="e">
        <f t="shared" si="81"/>
        <v>#N/A</v>
      </c>
    </row>
    <row r="1407" spans="1:26">
      <c r="A1407" t="str">
        <f>IFERROR(IF(VLOOKUP(H1407,Mal!$A$9:$A$431,1,0),"","END"),"END")</f>
        <v>END</v>
      </c>
      <c r="B1407" s="39" t="e">
        <f>IF($E1407="",IF(INDEX(Mal!$D$9:$D$431,COUNTIF($E$108:$F1406,"")-COUNT($H$108:$H1406)+1,0)=B1406,"",INDEX(Mal!$D$9:$D$431,COUNTIF($E$108:$F1406,"")-COUNT($H$108:$H1406)+1,0)),"")</f>
        <v>#N/A</v>
      </c>
      <c r="C1407" s="39" t="e">
        <f t="shared" si="82"/>
        <v>#N/A</v>
      </c>
      <c r="D1407" s="39" t="e">
        <f>IF($E1407="",IF(INDEX(Mal!$F$9:$F$431,COUNTIF($E$108:$F1406,"")-COUNT($H$108:$H1406)+1,0)=D1406,"",INDEX(Mal!$F$9:$F$431,COUNTIF($E$108:$F1406,"")-COUNT($H$108:$H1406)+1,0)),"")</f>
        <v>#N/A</v>
      </c>
      <c r="E1407" s="39" t="e">
        <f>IF(AND(E1406="",$H1407=$H1406),"",IF(VLOOKUP(H1407,Mal!$A$9:$B$431,2,0)='Sales Orders'!E1406,"",VLOOKUP($H1407,Mal!$A$9:$B$431,2,0)))</f>
        <v>#N/A</v>
      </c>
      <c r="F1407" s="39" t="e">
        <f>IF($E1407="",IF(INDEX(Mal!$C$9:$C$431,COUNTIF($E$108:$F1406,"")-COUNT($H$108:$H1406)+1,0)=F1406,"",INDEX(Mal!$C$9:$C$431,COUNTIF($E$108:$F1406,"")-COUNT($H$108:$H1406)+1,0)),"")</f>
        <v>#N/A</v>
      </c>
      <c r="G1407" s="39" t="e">
        <f t="shared" si="83"/>
        <v>#N/A</v>
      </c>
      <c r="H1407" s="39">
        <f>IF(COUNTIF(Mal!$A$9:$A$431,'Sales Orders'!H1406)+COUNTIFS(Mal!$A$9:$A$431,H1406,Mal!$B$9:$B$431,"&lt;&gt;")+COUNTIFS(Mal!$A$9:$A$431,H1406,Mal!$C$9:$C$431,"&lt;&gt;")=COUNTIF('Sales Orders'!$H$108:H1406,'Sales Orders'!H1406),'Sales Orders'!H1406+1,'Sales Orders'!H1406)</f>
        <v>2</v>
      </c>
      <c r="I1407" s="39" t="e">
        <f>IF(E1407="","",IF(Mal!$C$5="","",Mal!$C$5))</f>
        <v>#N/A</v>
      </c>
      <c r="J1407" s="39" t="e">
        <f>IF(AND(J1406="",$H1407=$H1406),"",IF(VLOOKUP($H1407,Mal!$A$9:$H$431,7,0)='Sales Orders'!J1406,"",VLOOKUP($H1407,Mal!$A$9:$H$431,7,0)))</f>
        <v>#N/A</v>
      </c>
      <c r="K1407" s="39" t="e">
        <f>IF(AND(K1406="",$H1407=$H1406),"",IF(VLOOKUP($H1407,Mal!$A$9:$H$431,8,0)='Sales Orders'!K1406,"",VLOOKUP($H1407,Mal!$A$9:$H$431,8,0)))</f>
        <v>#N/A</v>
      </c>
      <c r="L1407" s="39" t="e">
        <f>IF(E1407="","",IF(Mal!$C$6="","",Mal!$C$6))</f>
        <v>#N/A</v>
      </c>
      <c r="M1407" s="39" t="e">
        <f>IF($E1407="",IF(INDEX(Mal!K$9:K$431,COUNTIF($E$108:$F1406,"")-COUNT($H$108:$H1406)+1,0)=M1406,"",INDEX(Mal!K$9:K$431,COUNTIF($E$108:$F1406,"")-COUNT($H$108:$H1406)+1,0)),"")</f>
        <v>#N/A</v>
      </c>
      <c r="N1407" s="39" t="e">
        <f>IF($E1407="",IF(INDEX(Mal!L$9:L$431,COUNTIF($E$108:$F1406,"")-COUNT($H$108:$H1406)+1,0)=N1406,"",INDEX(Mal!L$9:L$431,COUNTIF($E$108:$F1406,"")-COUNT($H$108:$H1406)+1,0)),"")</f>
        <v>#N/A</v>
      </c>
      <c r="O1407" s="39" t="e">
        <f>IF($E1407="",IF(INDEX(Mal!M$9:M$431,COUNTIF($E$108:$F1406,"")-COUNT($H$108:$H1406)+1,0)=O1406,"",INDEX(Mal!M$9:M$431,COUNTIF($E$108:$F1406,"")-COUNT($H$108:$H1406)+1,0)),"")</f>
        <v>#N/A</v>
      </c>
      <c r="P1407" s="39" t="e">
        <f>IF($E1407="",IF(INDEX(Mal!N$9:N$431,COUNTIF($E$108:$F1406,"")-COUNT($H$108:$H1406)+1,0)=P1406,"",INDEX(Mal!N$9:N$431,COUNTIF($E$108:$F1406,"")-COUNT($H$108:$H1406)+1,0)),"")</f>
        <v>#N/A</v>
      </c>
      <c r="Q1407" s="39" t="e">
        <f>IF($E1407="",IF(INDEX(Mal!O$9:O$431,COUNTIF($E$108:$F1406,"")-COUNT($H$108:$H1406)+1,0)=Q1406,"",INDEX(Mal!O$9:O$431,COUNTIF($E$108:$F1406,"")-COUNT($H$108:$H1406)+1,0)),"")</f>
        <v>#N/A</v>
      </c>
      <c r="R1407" s="39" t="e">
        <f>IF($E1407="",IF(INDEX(Mal!P$9:P$431,COUNTIF($E$108:$F1406,"")-COUNT($H$108:$H1406)+1,0)=R1406,"",INDEX(Mal!P$9:P$431,COUNTIF($E$108:$F1406,"")-COUNT($H$108:$H1406)+1,0)),"")</f>
        <v>#N/A</v>
      </c>
      <c r="S1407" s="39" t="e">
        <f>IF($E1407="",IF(INDEX(Mal!Q$9:Q$431,COUNTIF($E$108:$F1406,"")-COUNT($H$108:$H1406)+1,0)=S1406,"",INDEX(Mal!Q$9:Q$431,COUNTIF($E$108:$F1406,"")-COUNT($H$108:$H1406)+1,0)),"")</f>
        <v>#N/A</v>
      </c>
      <c r="T1407" s="39" t="e">
        <f>IF($E1407="",IF(INDEX(Mal!R$9:R$431,COUNTIF($E$108:$F1406,"")-COUNT($H$108:$H1406)+1,0)=T1406,"",INDEX(Mal!R$9:R$431,COUNTIF($E$108:$F1406,"")-COUNT($H$108:$H1406)+1,0)),"")</f>
        <v>#N/A</v>
      </c>
      <c r="U1407" s="39" t="e">
        <f>IF($E1407="",IF(INDEX(Mal!S$9:S$431,COUNTIF($E$108:$F1406,"")-COUNT($H$108:$H1406)+1,0)=U1406,"",INDEX(Mal!S$9:S$431,COUNTIF($E$108:$F1406,"")-COUNT($H$108:$H1406)+1,0)),"")</f>
        <v>#N/A</v>
      </c>
      <c r="V1407" s="39" t="e">
        <f t="shared" si="80"/>
        <v>#N/A</v>
      </c>
      <c r="W1407" s="39" t="e">
        <f>IF(IF(AND(E1407="",F1407=""),INDEX(Mal!I$9:I$431,(COUNT($H$108:$H1407)-COUNTIF($V$108:$V1407,"")),0),"")="","",IF(AND(E1407="",F1407=""),INDEX(Mal!I$9:I$431,(COUNT($H$108:$H1407)-COUNTIF($V$108:$V1407,"")),0),""))</f>
        <v>#N/A</v>
      </c>
      <c r="X1407" s="39" t="e">
        <f>IF($E1407="",IF(INDEX(Mal!J$9:J$431,COUNTIF($E$108:$F1406,"")-COUNT($H$108:$H1406)+1,0)=X1406,"",INDEX(Mal!J$9:J$431,COUNTIF($E$108:$F1406,"")-COUNT($H$108:$H1406)+1,0)),"")</f>
        <v>#N/A</v>
      </c>
      <c r="Y1407" s="39" t="e">
        <f>IF(AND(Y1406="",$H1407=$H1406),"",IF(VLOOKUP($H1407,Mal!$A$9:$T$431,20,0)='Sales Orders'!Y1406,"",VLOOKUP($H1407,Mal!$A$9:$T$431,20,0)))</f>
        <v>#N/A</v>
      </c>
      <c r="Z1407" s="39" t="e">
        <f t="shared" si="81"/>
        <v>#N/A</v>
      </c>
    </row>
    <row r="1408" spans="1:26">
      <c r="A1408" t="str">
        <f>IFERROR(IF(VLOOKUP(H1408,Mal!$A$9:$A$431,1,0),"","END"),"END")</f>
        <v>END</v>
      </c>
      <c r="B1408" s="39" t="e">
        <f>IF($E1408="",IF(INDEX(Mal!$D$9:$D$431,COUNTIF($E$108:$F1407,"")-COUNT($H$108:$H1407)+1,0)=B1407,"",INDEX(Mal!$D$9:$D$431,COUNTIF($E$108:$F1407,"")-COUNT($H$108:$H1407)+1,0)),"")</f>
        <v>#N/A</v>
      </c>
      <c r="C1408" s="39" t="e">
        <f t="shared" si="82"/>
        <v>#N/A</v>
      </c>
      <c r="D1408" s="39" t="e">
        <f>IF($E1408="",IF(INDEX(Mal!$F$9:$F$431,COUNTIF($E$108:$F1407,"")-COUNT($H$108:$H1407)+1,0)=D1407,"",INDEX(Mal!$F$9:$F$431,COUNTIF($E$108:$F1407,"")-COUNT($H$108:$H1407)+1,0)),"")</f>
        <v>#N/A</v>
      </c>
      <c r="E1408" s="39" t="e">
        <f>IF(AND(E1407="",$H1408=$H1407),"",IF(VLOOKUP(H1408,Mal!$A$9:$B$431,2,0)='Sales Orders'!E1407,"",VLOOKUP($H1408,Mal!$A$9:$B$431,2,0)))</f>
        <v>#N/A</v>
      </c>
      <c r="F1408" s="39" t="e">
        <f>IF($E1408="",IF(INDEX(Mal!$C$9:$C$431,COUNTIF($E$108:$F1407,"")-COUNT($H$108:$H1407)+1,0)=F1407,"",INDEX(Mal!$C$9:$C$431,COUNTIF($E$108:$F1407,"")-COUNT($H$108:$H1407)+1,0)),"")</f>
        <v>#N/A</v>
      </c>
      <c r="G1408" s="39" t="e">
        <f t="shared" si="83"/>
        <v>#N/A</v>
      </c>
      <c r="H1408" s="39">
        <f>IF(COUNTIF(Mal!$A$9:$A$431,'Sales Orders'!H1407)+COUNTIFS(Mal!$A$9:$A$431,H1407,Mal!$B$9:$B$431,"&lt;&gt;")+COUNTIFS(Mal!$A$9:$A$431,H1407,Mal!$C$9:$C$431,"&lt;&gt;")=COUNTIF('Sales Orders'!$H$108:H1407,'Sales Orders'!H1407),'Sales Orders'!H1407+1,'Sales Orders'!H1407)</f>
        <v>2</v>
      </c>
      <c r="I1408" s="39" t="e">
        <f>IF(E1408="","",IF(Mal!$C$5="","",Mal!$C$5))</f>
        <v>#N/A</v>
      </c>
      <c r="J1408" s="39" t="e">
        <f>IF(AND(J1407="",$H1408=$H1407),"",IF(VLOOKUP($H1408,Mal!$A$9:$H$431,7,0)='Sales Orders'!J1407,"",VLOOKUP($H1408,Mal!$A$9:$H$431,7,0)))</f>
        <v>#N/A</v>
      </c>
      <c r="K1408" s="39" t="e">
        <f>IF(AND(K1407="",$H1408=$H1407),"",IF(VLOOKUP($H1408,Mal!$A$9:$H$431,8,0)='Sales Orders'!K1407,"",VLOOKUP($H1408,Mal!$A$9:$H$431,8,0)))</f>
        <v>#N/A</v>
      </c>
      <c r="L1408" s="39" t="e">
        <f>IF(E1408="","",IF(Mal!$C$6="","",Mal!$C$6))</f>
        <v>#N/A</v>
      </c>
      <c r="M1408" s="39" t="e">
        <f>IF($E1408="",IF(INDEX(Mal!K$9:K$431,COUNTIF($E$108:$F1407,"")-COUNT($H$108:$H1407)+1,0)=M1407,"",INDEX(Mal!K$9:K$431,COUNTIF($E$108:$F1407,"")-COUNT($H$108:$H1407)+1,0)),"")</f>
        <v>#N/A</v>
      </c>
      <c r="N1408" s="39" t="e">
        <f>IF($E1408="",IF(INDEX(Mal!L$9:L$431,COUNTIF($E$108:$F1407,"")-COUNT($H$108:$H1407)+1,0)=N1407,"",INDEX(Mal!L$9:L$431,COUNTIF($E$108:$F1407,"")-COUNT($H$108:$H1407)+1,0)),"")</f>
        <v>#N/A</v>
      </c>
      <c r="O1408" s="39" t="e">
        <f>IF($E1408="",IF(INDEX(Mal!M$9:M$431,COUNTIF($E$108:$F1407,"")-COUNT($H$108:$H1407)+1,0)=O1407,"",INDEX(Mal!M$9:M$431,COUNTIF($E$108:$F1407,"")-COUNT($H$108:$H1407)+1,0)),"")</f>
        <v>#N/A</v>
      </c>
      <c r="P1408" s="39" t="e">
        <f>IF($E1408="",IF(INDEX(Mal!N$9:N$431,COUNTIF($E$108:$F1407,"")-COUNT($H$108:$H1407)+1,0)=P1407,"",INDEX(Mal!N$9:N$431,COUNTIF($E$108:$F1407,"")-COUNT($H$108:$H1407)+1,0)),"")</f>
        <v>#N/A</v>
      </c>
      <c r="Q1408" s="39" t="e">
        <f>IF($E1408="",IF(INDEX(Mal!O$9:O$431,COUNTIF($E$108:$F1407,"")-COUNT($H$108:$H1407)+1,0)=Q1407,"",INDEX(Mal!O$9:O$431,COUNTIF($E$108:$F1407,"")-COUNT($H$108:$H1407)+1,0)),"")</f>
        <v>#N/A</v>
      </c>
      <c r="R1408" s="39" t="e">
        <f>IF($E1408="",IF(INDEX(Mal!P$9:P$431,COUNTIF($E$108:$F1407,"")-COUNT($H$108:$H1407)+1,0)=R1407,"",INDEX(Mal!P$9:P$431,COUNTIF($E$108:$F1407,"")-COUNT($H$108:$H1407)+1,0)),"")</f>
        <v>#N/A</v>
      </c>
      <c r="S1408" s="39" t="e">
        <f>IF($E1408="",IF(INDEX(Mal!Q$9:Q$431,COUNTIF($E$108:$F1407,"")-COUNT($H$108:$H1407)+1,0)=S1407,"",INDEX(Mal!Q$9:Q$431,COUNTIF($E$108:$F1407,"")-COUNT($H$108:$H1407)+1,0)),"")</f>
        <v>#N/A</v>
      </c>
      <c r="T1408" s="39" t="e">
        <f>IF($E1408="",IF(INDEX(Mal!R$9:R$431,COUNTIF($E$108:$F1407,"")-COUNT($H$108:$H1407)+1,0)=T1407,"",INDEX(Mal!R$9:R$431,COUNTIF($E$108:$F1407,"")-COUNT($H$108:$H1407)+1,0)),"")</f>
        <v>#N/A</v>
      </c>
      <c r="U1408" s="39" t="e">
        <f>IF($E1408="",IF(INDEX(Mal!S$9:S$431,COUNTIF($E$108:$F1407,"")-COUNT($H$108:$H1407)+1,0)=U1407,"",INDEX(Mal!S$9:S$431,COUNTIF($E$108:$F1407,"")-COUNT($H$108:$H1407)+1,0)),"")</f>
        <v>#N/A</v>
      </c>
      <c r="V1408" s="39" t="e">
        <f t="shared" si="80"/>
        <v>#N/A</v>
      </c>
      <c r="W1408" s="39" t="e">
        <f>IF(IF(AND(E1408="",F1408=""),INDEX(Mal!I$9:I$431,(COUNT($H$108:$H1408)-COUNTIF($V$108:$V1408,"")),0),"")="","",IF(AND(E1408="",F1408=""),INDEX(Mal!I$9:I$431,(COUNT($H$108:$H1408)-COUNTIF($V$108:$V1408,"")),0),""))</f>
        <v>#N/A</v>
      </c>
      <c r="X1408" s="39" t="e">
        <f>IF($E1408="",IF(INDEX(Mal!J$9:J$431,COUNTIF($E$108:$F1407,"")-COUNT($H$108:$H1407)+1,0)=X1407,"",INDEX(Mal!J$9:J$431,COUNTIF($E$108:$F1407,"")-COUNT($H$108:$H1407)+1,0)),"")</f>
        <v>#N/A</v>
      </c>
      <c r="Y1408" s="39" t="e">
        <f>IF(AND(Y1407="",$H1408=$H1407),"",IF(VLOOKUP($H1408,Mal!$A$9:$T$431,20,0)='Sales Orders'!Y1407,"",VLOOKUP($H1408,Mal!$A$9:$T$431,20,0)))</f>
        <v>#N/A</v>
      </c>
      <c r="Z1408" s="39" t="e">
        <f t="shared" si="81"/>
        <v>#N/A</v>
      </c>
    </row>
    <row r="1409" spans="1:26">
      <c r="A1409" t="str">
        <f>IFERROR(IF(VLOOKUP(H1409,Mal!$A$9:$A$431,1,0),"","END"),"END")</f>
        <v>END</v>
      </c>
      <c r="B1409" s="39" t="e">
        <f>IF($E1409="",IF(INDEX(Mal!$D$9:$D$431,COUNTIF($E$108:$F1408,"")-COUNT($H$108:$H1408)+1,0)=B1408,"",INDEX(Mal!$D$9:$D$431,COUNTIF($E$108:$F1408,"")-COUNT($H$108:$H1408)+1,0)),"")</f>
        <v>#N/A</v>
      </c>
      <c r="C1409" s="39" t="e">
        <f t="shared" si="82"/>
        <v>#N/A</v>
      </c>
      <c r="D1409" s="39" t="e">
        <f>IF($E1409="",IF(INDEX(Mal!$F$9:$F$431,COUNTIF($E$108:$F1408,"")-COUNT($H$108:$H1408)+1,0)=D1408,"",INDEX(Mal!$F$9:$F$431,COUNTIF($E$108:$F1408,"")-COUNT($H$108:$H1408)+1,0)),"")</f>
        <v>#N/A</v>
      </c>
      <c r="E1409" s="39" t="e">
        <f>IF(AND(E1408="",$H1409=$H1408),"",IF(VLOOKUP(H1409,Mal!$A$9:$B$431,2,0)='Sales Orders'!E1408,"",VLOOKUP($H1409,Mal!$A$9:$B$431,2,0)))</f>
        <v>#N/A</v>
      </c>
      <c r="F1409" s="39" t="e">
        <f>IF($E1409="",IF(INDEX(Mal!$C$9:$C$431,COUNTIF($E$108:$F1408,"")-COUNT($H$108:$H1408)+1,0)=F1408,"",INDEX(Mal!$C$9:$C$431,COUNTIF($E$108:$F1408,"")-COUNT($H$108:$H1408)+1,0)),"")</f>
        <v>#N/A</v>
      </c>
      <c r="G1409" s="39" t="e">
        <f t="shared" si="83"/>
        <v>#N/A</v>
      </c>
      <c r="H1409" s="39">
        <f>IF(COUNTIF(Mal!$A$9:$A$431,'Sales Orders'!H1408)+COUNTIFS(Mal!$A$9:$A$431,H1408,Mal!$B$9:$B$431,"&lt;&gt;")+COUNTIFS(Mal!$A$9:$A$431,H1408,Mal!$C$9:$C$431,"&lt;&gt;")=COUNTIF('Sales Orders'!$H$108:H1408,'Sales Orders'!H1408),'Sales Orders'!H1408+1,'Sales Orders'!H1408)</f>
        <v>2</v>
      </c>
      <c r="I1409" s="39" t="e">
        <f>IF(E1409="","",IF(Mal!$C$5="","",Mal!$C$5))</f>
        <v>#N/A</v>
      </c>
      <c r="J1409" s="39" t="e">
        <f>IF(AND(J1408="",$H1409=$H1408),"",IF(VLOOKUP($H1409,Mal!$A$9:$H$431,7,0)='Sales Orders'!J1408,"",VLOOKUP($H1409,Mal!$A$9:$H$431,7,0)))</f>
        <v>#N/A</v>
      </c>
      <c r="K1409" s="39" t="e">
        <f>IF(AND(K1408="",$H1409=$H1408),"",IF(VLOOKUP($H1409,Mal!$A$9:$H$431,8,0)='Sales Orders'!K1408,"",VLOOKUP($H1409,Mal!$A$9:$H$431,8,0)))</f>
        <v>#N/A</v>
      </c>
      <c r="L1409" s="39" t="e">
        <f>IF(E1409="","",IF(Mal!$C$6="","",Mal!$C$6))</f>
        <v>#N/A</v>
      </c>
      <c r="M1409" s="39" t="e">
        <f>IF($E1409="",IF(INDEX(Mal!K$9:K$431,COUNTIF($E$108:$F1408,"")-COUNT($H$108:$H1408)+1,0)=M1408,"",INDEX(Mal!K$9:K$431,COUNTIF($E$108:$F1408,"")-COUNT($H$108:$H1408)+1,0)),"")</f>
        <v>#N/A</v>
      </c>
      <c r="N1409" s="39" t="e">
        <f>IF($E1409="",IF(INDEX(Mal!L$9:L$431,COUNTIF($E$108:$F1408,"")-COUNT($H$108:$H1408)+1,0)=N1408,"",INDEX(Mal!L$9:L$431,COUNTIF($E$108:$F1408,"")-COUNT($H$108:$H1408)+1,0)),"")</f>
        <v>#N/A</v>
      </c>
      <c r="O1409" s="39" t="e">
        <f>IF($E1409="",IF(INDEX(Mal!M$9:M$431,COUNTIF($E$108:$F1408,"")-COUNT($H$108:$H1408)+1,0)=O1408,"",INDEX(Mal!M$9:M$431,COUNTIF($E$108:$F1408,"")-COUNT($H$108:$H1408)+1,0)),"")</f>
        <v>#N/A</v>
      </c>
      <c r="P1409" s="39" t="e">
        <f>IF($E1409="",IF(INDEX(Mal!N$9:N$431,COUNTIF($E$108:$F1408,"")-COUNT($H$108:$H1408)+1,0)=P1408,"",INDEX(Mal!N$9:N$431,COUNTIF($E$108:$F1408,"")-COUNT($H$108:$H1408)+1,0)),"")</f>
        <v>#N/A</v>
      </c>
      <c r="Q1409" s="39" t="e">
        <f>IF($E1409="",IF(INDEX(Mal!O$9:O$431,COUNTIF($E$108:$F1408,"")-COUNT($H$108:$H1408)+1,0)=Q1408,"",INDEX(Mal!O$9:O$431,COUNTIF($E$108:$F1408,"")-COUNT($H$108:$H1408)+1,0)),"")</f>
        <v>#N/A</v>
      </c>
      <c r="R1409" s="39" t="e">
        <f>IF($E1409="",IF(INDEX(Mal!P$9:P$431,COUNTIF($E$108:$F1408,"")-COUNT($H$108:$H1408)+1,0)=R1408,"",INDEX(Mal!P$9:P$431,COUNTIF($E$108:$F1408,"")-COUNT($H$108:$H1408)+1,0)),"")</f>
        <v>#N/A</v>
      </c>
      <c r="S1409" s="39" t="e">
        <f>IF($E1409="",IF(INDEX(Mal!Q$9:Q$431,COUNTIF($E$108:$F1408,"")-COUNT($H$108:$H1408)+1,0)=S1408,"",INDEX(Mal!Q$9:Q$431,COUNTIF($E$108:$F1408,"")-COUNT($H$108:$H1408)+1,0)),"")</f>
        <v>#N/A</v>
      </c>
      <c r="T1409" s="39" t="e">
        <f>IF($E1409="",IF(INDEX(Mal!R$9:R$431,COUNTIF($E$108:$F1408,"")-COUNT($H$108:$H1408)+1,0)=T1408,"",INDEX(Mal!R$9:R$431,COUNTIF($E$108:$F1408,"")-COUNT($H$108:$H1408)+1,0)),"")</f>
        <v>#N/A</v>
      </c>
      <c r="U1409" s="39" t="e">
        <f>IF($E1409="",IF(INDEX(Mal!S$9:S$431,COUNTIF($E$108:$F1408,"")-COUNT($H$108:$H1408)+1,0)=U1408,"",INDEX(Mal!S$9:S$431,COUNTIF($E$108:$F1408,"")-COUNT($H$108:$H1408)+1,0)),"")</f>
        <v>#N/A</v>
      </c>
      <c r="V1409" s="39" t="e">
        <f t="shared" si="80"/>
        <v>#N/A</v>
      </c>
      <c r="W1409" s="39" t="e">
        <f>IF(IF(AND(E1409="",F1409=""),INDEX(Mal!I$9:I$431,(COUNT($H$108:$H1409)-COUNTIF($V$108:$V1409,"")),0),"")="","",IF(AND(E1409="",F1409=""),INDEX(Mal!I$9:I$431,(COUNT($H$108:$H1409)-COUNTIF($V$108:$V1409,"")),0),""))</f>
        <v>#N/A</v>
      </c>
      <c r="X1409" s="39" t="e">
        <f>IF($E1409="",IF(INDEX(Mal!J$9:J$431,COUNTIF($E$108:$F1408,"")-COUNT($H$108:$H1408)+1,0)=X1408,"",INDEX(Mal!J$9:J$431,COUNTIF($E$108:$F1408,"")-COUNT($H$108:$H1408)+1,0)),"")</f>
        <v>#N/A</v>
      </c>
      <c r="Y1409" s="39" t="e">
        <f>IF(AND(Y1408="",$H1409=$H1408),"",IF(VLOOKUP($H1409,Mal!$A$9:$T$431,20,0)='Sales Orders'!Y1408,"",VLOOKUP($H1409,Mal!$A$9:$T$431,20,0)))</f>
        <v>#N/A</v>
      </c>
      <c r="Z1409" s="39" t="e">
        <f t="shared" si="81"/>
        <v>#N/A</v>
      </c>
    </row>
    <row r="1410" spans="1:26">
      <c r="A1410" t="str">
        <f>IFERROR(IF(VLOOKUP(H1410,Mal!$A$9:$A$431,1,0),"","END"),"END")</f>
        <v>END</v>
      </c>
      <c r="B1410" s="39" t="e">
        <f>IF($E1410="",IF(INDEX(Mal!$D$9:$D$431,COUNTIF($E$108:$F1409,"")-COUNT($H$108:$H1409)+1,0)=B1409,"",INDEX(Mal!$D$9:$D$431,COUNTIF($E$108:$F1409,"")-COUNT($H$108:$H1409)+1,0)),"")</f>
        <v>#N/A</v>
      </c>
      <c r="C1410" s="39" t="e">
        <f t="shared" si="82"/>
        <v>#N/A</v>
      </c>
      <c r="D1410" s="39" t="e">
        <f>IF($E1410="",IF(INDEX(Mal!$F$9:$F$431,COUNTIF($E$108:$F1409,"")-COUNT($H$108:$H1409)+1,0)=D1409,"",INDEX(Mal!$F$9:$F$431,COUNTIF($E$108:$F1409,"")-COUNT($H$108:$H1409)+1,0)),"")</f>
        <v>#N/A</v>
      </c>
      <c r="E1410" s="39" t="e">
        <f>IF(AND(E1409="",$H1410=$H1409),"",IF(VLOOKUP(H1410,Mal!$A$9:$B$431,2,0)='Sales Orders'!E1409,"",VLOOKUP($H1410,Mal!$A$9:$B$431,2,0)))</f>
        <v>#N/A</v>
      </c>
      <c r="F1410" s="39" t="e">
        <f>IF($E1410="",IF(INDEX(Mal!$C$9:$C$431,COUNTIF($E$108:$F1409,"")-COUNT($H$108:$H1409)+1,0)=F1409,"",INDEX(Mal!$C$9:$C$431,COUNTIF($E$108:$F1409,"")-COUNT($H$108:$H1409)+1,0)),"")</f>
        <v>#N/A</v>
      </c>
      <c r="G1410" s="39" t="e">
        <f t="shared" si="83"/>
        <v>#N/A</v>
      </c>
      <c r="H1410" s="39">
        <f>IF(COUNTIF(Mal!$A$9:$A$431,'Sales Orders'!H1409)+COUNTIFS(Mal!$A$9:$A$431,H1409,Mal!$B$9:$B$431,"&lt;&gt;")+COUNTIFS(Mal!$A$9:$A$431,H1409,Mal!$C$9:$C$431,"&lt;&gt;")=COUNTIF('Sales Orders'!$H$108:H1409,'Sales Orders'!H1409),'Sales Orders'!H1409+1,'Sales Orders'!H1409)</f>
        <v>2</v>
      </c>
      <c r="I1410" s="39" t="e">
        <f>IF(E1410="","",IF(Mal!$C$5="","",Mal!$C$5))</f>
        <v>#N/A</v>
      </c>
      <c r="J1410" s="39" t="e">
        <f>IF(AND(J1409="",$H1410=$H1409),"",IF(VLOOKUP($H1410,Mal!$A$9:$H$431,7,0)='Sales Orders'!J1409,"",VLOOKUP($H1410,Mal!$A$9:$H$431,7,0)))</f>
        <v>#N/A</v>
      </c>
      <c r="K1410" s="39" t="e">
        <f>IF(AND(K1409="",$H1410=$H1409),"",IF(VLOOKUP($H1410,Mal!$A$9:$H$431,8,0)='Sales Orders'!K1409,"",VLOOKUP($H1410,Mal!$A$9:$H$431,8,0)))</f>
        <v>#N/A</v>
      </c>
      <c r="L1410" s="39" t="e">
        <f>IF(E1410="","",IF(Mal!$C$6="","",Mal!$C$6))</f>
        <v>#N/A</v>
      </c>
      <c r="M1410" s="39" t="e">
        <f>IF($E1410="",IF(INDEX(Mal!K$9:K$431,COUNTIF($E$108:$F1409,"")-COUNT($H$108:$H1409)+1,0)=M1409,"",INDEX(Mal!K$9:K$431,COUNTIF($E$108:$F1409,"")-COUNT($H$108:$H1409)+1,0)),"")</f>
        <v>#N/A</v>
      </c>
      <c r="N1410" s="39" t="e">
        <f>IF($E1410="",IF(INDEX(Mal!L$9:L$431,COUNTIF($E$108:$F1409,"")-COUNT($H$108:$H1409)+1,0)=N1409,"",INDEX(Mal!L$9:L$431,COUNTIF($E$108:$F1409,"")-COUNT($H$108:$H1409)+1,0)),"")</f>
        <v>#N/A</v>
      </c>
      <c r="O1410" s="39" t="e">
        <f>IF($E1410="",IF(INDEX(Mal!M$9:M$431,COUNTIF($E$108:$F1409,"")-COUNT($H$108:$H1409)+1,0)=O1409,"",INDEX(Mal!M$9:M$431,COUNTIF($E$108:$F1409,"")-COUNT($H$108:$H1409)+1,0)),"")</f>
        <v>#N/A</v>
      </c>
      <c r="P1410" s="39" t="e">
        <f>IF($E1410="",IF(INDEX(Mal!N$9:N$431,COUNTIF($E$108:$F1409,"")-COUNT($H$108:$H1409)+1,0)=P1409,"",INDEX(Mal!N$9:N$431,COUNTIF($E$108:$F1409,"")-COUNT($H$108:$H1409)+1,0)),"")</f>
        <v>#N/A</v>
      </c>
      <c r="Q1410" s="39" t="e">
        <f>IF($E1410="",IF(INDEX(Mal!O$9:O$431,COUNTIF($E$108:$F1409,"")-COUNT($H$108:$H1409)+1,0)=Q1409,"",INDEX(Mal!O$9:O$431,COUNTIF($E$108:$F1409,"")-COUNT($H$108:$H1409)+1,0)),"")</f>
        <v>#N/A</v>
      </c>
      <c r="R1410" s="39" t="e">
        <f>IF($E1410="",IF(INDEX(Mal!P$9:P$431,COUNTIF($E$108:$F1409,"")-COUNT($H$108:$H1409)+1,0)=R1409,"",INDEX(Mal!P$9:P$431,COUNTIF($E$108:$F1409,"")-COUNT($H$108:$H1409)+1,0)),"")</f>
        <v>#N/A</v>
      </c>
      <c r="S1410" s="39" t="e">
        <f>IF($E1410="",IF(INDEX(Mal!Q$9:Q$431,COUNTIF($E$108:$F1409,"")-COUNT($H$108:$H1409)+1,0)=S1409,"",INDEX(Mal!Q$9:Q$431,COUNTIF($E$108:$F1409,"")-COUNT($H$108:$H1409)+1,0)),"")</f>
        <v>#N/A</v>
      </c>
      <c r="T1410" s="39" t="e">
        <f>IF($E1410="",IF(INDEX(Mal!R$9:R$431,COUNTIF($E$108:$F1409,"")-COUNT($H$108:$H1409)+1,0)=T1409,"",INDEX(Mal!R$9:R$431,COUNTIF($E$108:$F1409,"")-COUNT($H$108:$H1409)+1,0)),"")</f>
        <v>#N/A</v>
      </c>
      <c r="U1410" s="39" t="e">
        <f>IF($E1410="",IF(INDEX(Mal!S$9:S$431,COUNTIF($E$108:$F1409,"")-COUNT($H$108:$H1409)+1,0)=U1409,"",INDEX(Mal!S$9:S$431,COUNTIF($E$108:$F1409,"")-COUNT($H$108:$H1409)+1,0)),"")</f>
        <v>#N/A</v>
      </c>
      <c r="V1410" s="39" t="e">
        <f t="shared" si="80"/>
        <v>#N/A</v>
      </c>
      <c r="W1410" s="39" t="e">
        <f>IF(IF(AND(E1410="",F1410=""),INDEX(Mal!I$9:I$431,(COUNT($H$108:$H1410)-COUNTIF($V$108:$V1410,"")),0),"")="","",IF(AND(E1410="",F1410=""),INDEX(Mal!I$9:I$431,(COUNT($H$108:$H1410)-COUNTIF($V$108:$V1410,"")),0),""))</f>
        <v>#N/A</v>
      </c>
      <c r="X1410" s="39" t="e">
        <f>IF($E1410="",IF(INDEX(Mal!J$9:J$431,COUNTIF($E$108:$F1409,"")-COUNT($H$108:$H1409)+1,0)=X1409,"",INDEX(Mal!J$9:J$431,COUNTIF($E$108:$F1409,"")-COUNT($H$108:$H1409)+1,0)),"")</f>
        <v>#N/A</v>
      </c>
      <c r="Y1410" s="39" t="e">
        <f>IF(AND(Y1409="",$H1410=$H1409),"",IF(VLOOKUP($H1410,Mal!$A$9:$T$431,20,0)='Sales Orders'!Y1409,"",VLOOKUP($H1410,Mal!$A$9:$T$431,20,0)))</f>
        <v>#N/A</v>
      </c>
      <c r="Z1410" s="39" t="e">
        <f t="shared" si="81"/>
        <v>#N/A</v>
      </c>
    </row>
    <row r="1411" spans="1:26">
      <c r="A1411" t="str">
        <f>IFERROR(IF(VLOOKUP(H1411,Mal!$A$9:$A$431,1,0),"","END"),"END")</f>
        <v>END</v>
      </c>
      <c r="B1411" s="39" t="e">
        <f>IF($E1411="",IF(INDEX(Mal!$D$9:$D$431,COUNTIF($E$108:$F1410,"")-COUNT($H$108:$H1410)+1,0)=B1410,"",INDEX(Mal!$D$9:$D$431,COUNTIF($E$108:$F1410,"")-COUNT($H$108:$H1410)+1,0)),"")</f>
        <v>#N/A</v>
      </c>
      <c r="C1411" s="39" t="e">
        <f t="shared" si="82"/>
        <v>#N/A</v>
      </c>
      <c r="D1411" s="39" t="e">
        <f>IF($E1411="",IF(INDEX(Mal!$F$9:$F$431,COUNTIF($E$108:$F1410,"")-COUNT($H$108:$H1410)+1,0)=D1410,"",INDEX(Mal!$F$9:$F$431,COUNTIF($E$108:$F1410,"")-COUNT($H$108:$H1410)+1,0)),"")</f>
        <v>#N/A</v>
      </c>
      <c r="E1411" s="39" t="e">
        <f>IF(AND(E1410="",$H1411=$H1410),"",IF(VLOOKUP(H1411,Mal!$A$9:$B$431,2,0)='Sales Orders'!E1410,"",VLOOKUP($H1411,Mal!$A$9:$B$431,2,0)))</f>
        <v>#N/A</v>
      </c>
      <c r="F1411" s="39" t="e">
        <f>IF($E1411="",IF(INDEX(Mal!$C$9:$C$431,COUNTIF($E$108:$F1410,"")-COUNT($H$108:$H1410)+1,0)=F1410,"",INDEX(Mal!$C$9:$C$431,COUNTIF($E$108:$F1410,"")-COUNT($H$108:$H1410)+1,0)),"")</f>
        <v>#N/A</v>
      </c>
      <c r="G1411" s="39" t="e">
        <f t="shared" si="83"/>
        <v>#N/A</v>
      </c>
      <c r="H1411" s="39">
        <f>IF(COUNTIF(Mal!$A$9:$A$431,'Sales Orders'!H1410)+COUNTIFS(Mal!$A$9:$A$431,H1410,Mal!$B$9:$B$431,"&lt;&gt;")+COUNTIFS(Mal!$A$9:$A$431,H1410,Mal!$C$9:$C$431,"&lt;&gt;")=COUNTIF('Sales Orders'!$H$108:H1410,'Sales Orders'!H1410),'Sales Orders'!H1410+1,'Sales Orders'!H1410)</f>
        <v>2</v>
      </c>
      <c r="I1411" s="39" t="e">
        <f>IF(E1411="","",IF(Mal!$C$5="","",Mal!$C$5))</f>
        <v>#N/A</v>
      </c>
      <c r="J1411" s="39" t="e">
        <f>IF(AND(J1410="",$H1411=$H1410),"",IF(VLOOKUP($H1411,Mal!$A$9:$H$431,7,0)='Sales Orders'!J1410,"",VLOOKUP($H1411,Mal!$A$9:$H$431,7,0)))</f>
        <v>#N/A</v>
      </c>
      <c r="K1411" s="39" t="e">
        <f>IF(AND(K1410="",$H1411=$H1410),"",IF(VLOOKUP($H1411,Mal!$A$9:$H$431,8,0)='Sales Orders'!K1410,"",VLOOKUP($H1411,Mal!$A$9:$H$431,8,0)))</f>
        <v>#N/A</v>
      </c>
      <c r="L1411" s="39" t="e">
        <f>IF(E1411="","",IF(Mal!$C$6="","",Mal!$C$6))</f>
        <v>#N/A</v>
      </c>
      <c r="M1411" s="39" t="e">
        <f>IF($E1411="",IF(INDEX(Mal!K$9:K$431,COUNTIF($E$108:$F1410,"")-COUNT($H$108:$H1410)+1,0)=M1410,"",INDEX(Mal!K$9:K$431,COUNTIF($E$108:$F1410,"")-COUNT($H$108:$H1410)+1,0)),"")</f>
        <v>#N/A</v>
      </c>
      <c r="N1411" s="39" t="e">
        <f>IF($E1411="",IF(INDEX(Mal!L$9:L$431,COUNTIF($E$108:$F1410,"")-COUNT($H$108:$H1410)+1,0)=N1410,"",INDEX(Mal!L$9:L$431,COUNTIF($E$108:$F1410,"")-COUNT($H$108:$H1410)+1,0)),"")</f>
        <v>#N/A</v>
      </c>
      <c r="O1411" s="39" t="e">
        <f>IF($E1411="",IF(INDEX(Mal!M$9:M$431,COUNTIF($E$108:$F1410,"")-COUNT($H$108:$H1410)+1,0)=O1410,"",INDEX(Mal!M$9:M$431,COUNTIF($E$108:$F1410,"")-COUNT($H$108:$H1410)+1,0)),"")</f>
        <v>#N/A</v>
      </c>
      <c r="P1411" s="39" t="e">
        <f>IF($E1411="",IF(INDEX(Mal!N$9:N$431,COUNTIF($E$108:$F1410,"")-COUNT($H$108:$H1410)+1,0)=P1410,"",INDEX(Mal!N$9:N$431,COUNTIF($E$108:$F1410,"")-COUNT($H$108:$H1410)+1,0)),"")</f>
        <v>#N/A</v>
      </c>
      <c r="Q1411" s="39" t="e">
        <f>IF($E1411="",IF(INDEX(Mal!O$9:O$431,COUNTIF($E$108:$F1410,"")-COUNT($H$108:$H1410)+1,0)=Q1410,"",INDEX(Mal!O$9:O$431,COUNTIF($E$108:$F1410,"")-COUNT($H$108:$H1410)+1,0)),"")</f>
        <v>#N/A</v>
      </c>
      <c r="R1411" s="39" t="e">
        <f>IF($E1411="",IF(INDEX(Mal!P$9:P$431,COUNTIF($E$108:$F1410,"")-COUNT($H$108:$H1410)+1,0)=R1410,"",INDEX(Mal!P$9:P$431,COUNTIF($E$108:$F1410,"")-COUNT($H$108:$H1410)+1,0)),"")</f>
        <v>#N/A</v>
      </c>
      <c r="S1411" s="39" t="e">
        <f>IF($E1411="",IF(INDEX(Mal!Q$9:Q$431,COUNTIF($E$108:$F1410,"")-COUNT($H$108:$H1410)+1,0)=S1410,"",INDEX(Mal!Q$9:Q$431,COUNTIF($E$108:$F1410,"")-COUNT($H$108:$H1410)+1,0)),"")</f>
        <v>#N/A</v>
      </c>
      <c r="T1411" s="39" t="e">
        <f>IF($E1411="",IF(INDEX(Mal!R$9:R$431,COUNTIF($E$108:$F1410,"")-COUNT($H$108:$H1410)+1,0)=T1410,"",INDEX(Mal!R$9:R$431,COUNTIF($E$108:$F1410,"")-COUNT($H$108:$H1410)+1,0)),"")</f>
        <v>#N/A</v>
      </c>
      <c r="U1411" s="39" t="e">
        <f>IF($E1411="",IF(INDEX(Mal!S$9:S$431,COUNTIF($E$108:$F1410,"")-COUNT($H$108:$H1410)+1,0)=U1410,"",INDEX(Mal!S$9:S$431,COUNTIF($E$108:$F1410,"")-COUNT($H$108:$H1410)+1,0)),"")</f>
        <v>#N/A</v>
      </c>
      <c r="V1411" s="39" t="e">
        <f t="shared" si="80"/>
        <v>#N/A</v>
      </c>
      <c r="W1411" s="39" t="e">
        <f>IF(IF(AND(E1411="",F1411=""),INDEX(Mal!I$9:I$431,(COUNT($H$108:$H1411)-COUNTIF($V$108:$V1411,"")),0),"")="","",IF(AND(E1411="",F1411=""),INDEX(Mal!I$9:I$431,(COUNT($H$108:$H1411)-COUNTIF($V$108:$V1411,"")),0),""))</f>
        <v>#N/A</v>
      </c>
      <c r="X1411" s="39" t="e">
        <f>IF($E1411="",IF(INDEX(Mal!J$9:J$431,COUNTIF($E$108:$F1410,"")-COUNT($H$108:$H1410)+1,0)=X1410,"",INDEX(Mal!J$9:J$431,COUNTIF($E$108:$F1410,"")-COUNT($H$108:$H1410)+1,0)),"")</f>
        <v>#N/A</v>
      </c>
      <c r="Y1411" s="39" t="e">
        <f>IF(AND(Y1410="",$H1411=$H1410),"",IF(VLOOKUP($H1411,Mal!$A$9:$T$431,20,0)='Sales Orders'!Y1410,"",VLOOKUP($H1411,Mal!$A$9:$T$431,20,0)))</f>
        <v>#N/A</v>
      </c>
      <c r="Z1411" s="39" t="e">
        <f t="shared" si="81"/>
        <v>#N/A</v>
      </c>
    </row>
    <row r="1412" spans="1:26">
      <c r="A1412" t="str">
        <f>IFERROR(IF(VLOOKUP(H1412,Mal!$A$9:$A$431,1,0),"","END"),"END")</f>
        <v>END</v>
      </c>
      <c r="B1412" s="39" t="e">
        <f>IF($E1412="",IF(INDEX(Mal!$D$9:$D$431,COUNTIF($E$108:$F1411,"")-COUNT($H$108:$H1411)+1,0)=B1411,"",INDEX(Mal!$D$9:$D$431,COUNTIF($E$108:$F1411,"")-COUNT($H$108:$H1411)+1,0)),"")</f>
        <v>#N/A</v>
      </c>
      <c r="C1412" s="39" t="e">
        <f t="shared" si="82"/>
        <v>#N/A</v>
      </c>
      <c r="D1412" s="39" t="e">
        <f>IF($E1412="",IF(INDEX(Mal!$F$9:$F$431,COUNTIF($E$108:$F1411,"")-COUNT($H$108:$H1411)+1,0)=D1411,"",INDEX(Mal!$F$9:$F$431,COUNTIF($E$108:$F1411,"")-COUNT($H$108:$H1411)+1,0)),"")</f>
        <v>#N/A</v>
      </c>
      <c r="E1412" s="39" t="e">
        <f>IF(AND(E1411="",$H1412=$H1411),"",IF(VLOOKUP(H1412,Mal!$A$9:$B$431,2,0)='Sales Orders'!E1411,"",VLOOKUP($H1412,Mal!$A$9:$B$431,2,0)))</f>
        <v>#N/A</v>
      </c>
      <c r="F1412" s="39" t="e">
        <f>IF($E1412="",IF(INDEX(Mal!$C$9:$C$431,COUNTIF($E$108:$F1411,"")-COUNT($H$108:$H1411)+1,0)=F1411,"",INDEX(Mal!$C$9:$C$431,COUNTIF($E$108:$F1411,"")-COUNT($H$108:$H1411)+1,0)),"")</f>
        <v>#N/A</v>
      </c>
      <c r="G1412" s="39" t="e">
        <f t="shared" si="83"/>
        <v>#N/A</v>
      </c>
      <c r="H1412" s="39">
        <f>IF(COUNTIF(Mal!$A$9:$A$431,'Sales Orders'!H1411)+COUNTIFS(Mal!$A$9:$A$431,H1411,Mal!$B$9:$B$431,"&lt;&gt;")+COUNTIFS(Mal!$A$9:$A$431,H1411,Mal!$C$9:$C$431,"&lt;&gt;")=COUNTIF('Sales Orders'!$H$108:H1411,'Sales Orders'!H1411),'Sales Orders'!H1411+1,'Sales Orders'!H1411)</f>
        <v>2</v>
      </c>
      <c r="I1412" s="39" t="e">
        <f>IF(E1412="","",IF(Mal!$C$5="","",Mal!$C$5))</f>
        <v>#N/A</v>
      </c>
      <c r="J1412" s="39" t="e">
        <f>IF(AND(J1411="",$H1412=$H1411),"",IF(VLOOKUP($H1412,Mal!$A$9:$H$431,7,0)='Sales Orders'!J1411,"",VLOOKUP($H1412,Mal!$A$9:$H$431,7,0)))</f>
        <v>#N/A</v>
      </c>
      <c r="K1412" s="39" t="e">
        <f>IF(AND(K1411="",$H1412=$H1411),"",IF(VLOOKUP($H1412,Mal!$A$9:$H$431,8,0)='Sales Orders'!K1411,"",VLOOKUP($H1412,Mal!$A$9:$H$431,8,0)))</f>
        <v>#N/A</v>
      </c>
      <c r="L1412" s="39" t="e">
        <f>IF(E1412="","",IF(Mal!$C$6="","",Mal!$C$6))</f>
        <v>#N/A</v>
      </c>
      <c r="M1412" s="39" t="e">
        <f>IF($E1412="",IF(INDEX(Mal!K$9:K$431,COUNTIF($E$108:$F1411,"")-COUNT($H$108:$H1411)+1,0)=M1411,"",INDEX(Mal!K$9:K$431,COUNTIF($E$108:$F1411,"")-COUNT($H$108:$H1411)+1,0)),"")</f>
        <v>#N/A</v>
      </c>
      <c r="N1412" s="39" t="e">
        <f>IF($E1412="",IF(INDEX(Mal!L$9:L$431,COUNTIF($E$108:$F1411,"")-COUNT($H$108:$H1411)+1,0)=N1411,"",INDEX(Mal!L$9:L$431,COUNTIF($E$108:$F1411,"")-COUNT($H$108:$H1411)+1,0)),"")</f>
        <v>#N/A</v>
      </c>
      <c r="O1412" s="39" t="e">
        <f>IF($E1412="",IF(INDEX(Mal!M$9:M$431,COUNTIF($E$108:$F1411,"")-COUNT($H$108:$H1411)+1,0)=O1411,"",INDEX(Mal!M$9:M$431,COUNTIF($E$108:$F1411,"")-COUNT($H$108:$H1411)+1,0)),"")</f>
        <v>#N/A</v>
      </c>
      <c r="P1412" s="39" t="e">
        <f>IF($E1412="",IF(INDEX(Mal!N$9:N$431,COUNTIF($E$108:$F1411,"")-COUNT($H$108:$H1411)+1,0)=P1411,"",INDEX(Mal!N$9:N$431,COUNTIF($E$108:$F1411,"")-COUNT($H$108:$H1411)+1,0)),"")</f>
        <v>#N/A</v>
      </c>
      <c r="Q1412" s="39" t="e">
        <f>IF($E1412="",IF(INDEX(Mal!O$9:O$431,COUNTIF($E$108:$F1411,"")-COUNT($H$108:$H1411)+1,0)=Q1411,"",INDEX(Mal!O$9:O$431,COUNTIF($E$108:$F1411,"")-COUNT($H$108:$H1411)+1,0)),"")</f>
        <v>#N/A</v>
      </c>
      <c r="R1412" s="39" t="e">
        <f>IF($E1412="",IF(INDEX(Mal!P$9:P$431,COUNTIF($E$108:$F1411,"")-COUNT($H$108:$H1411)+1,0)=R1411,"",INDEX(Mal!P$9:P$431,COUNTIF($E$108:$F1411,"")-COUNT($H$108:$H1411)+1,0)),"")</f>
        <v>#N/A</v>
      </c>
      <c r="S1412" s="39" t="e">
        <f>IF($E1412="",IF(INDEX(Mal!Q$9:Q$431,COUNTIF($E$108:$F1411,"")-COUNT($H$108:$H1411)+1,0)=S1411,"",INDEX(Mal!Q$9:Q$431,COUNTIF($E$108:$F1411,"")-COUNT($H$108:$H1411)+1,0)),"")</f>
        <v>#N/A</v>
      </c>
      <c r="T1412" s="39" t="e">
        <f>IF($E1412="",IF(INDEX(Mal!R$9:R$431,COUNTIF($E$108:$F1411,"")-COUNT($H$108:$H1411)+1,0)=T1411,"",INDEX(Mal!R$9:R$431,COUNTIF($E$108:$F1411,"")-COUNT($H$108:$H1411)+1,0)),"")</f>
        <v>#N/A</v>
      </c>
      <c r="U1412" s="39" t="e">
        <f>IF($E1412="",IF(INDEX(Mal!S$9:S$431,COUNTIF($E$108:$F1411,"")-COUNT($H$108:$H1411)+1,0)=U1411,"",INDEX(Mal!S$9:S$431,COUNTIF($E$108:$F1411,"")-COUNT($H$108:$H1411)+1,0)),"")</f>
        <v>#N/A</v>
      </c>
      <c r="V1412" s="39" t="e">
        <f t="shared" si="80"/>
        <v>#N/A</v>
      </c>
      <c r="W1412" s="39" t="e">
        <f>IF(IF(AND(E1412="",F1412=""),INDEX(Mal!I$9:I$431,(COUNT($H$108:$H1412)-COUNTIF($V$108:$V1412,"")),0),"")="","",IF(AND(E1412="",F1412=""),INDEX(Mal!I$9:I$431,(COUNT($H$108:$H1412)-COUNTIF($V$108:$V1412,"")),0),""))</f>
        <v>#N/A</v>
      </c>
      <c r="X1412" s="39" t="e">
        <f>IF($E1412="",IF(INDEX(Mal!J$9:J$431,COUNTIF($E$108:$F1411,"")-COUNT($H$108:$H1411)+1,0)=X1411,"",INDEX(Mal!J$9:J$431,COUNTIF($E$108:$F1411,"")-COUNT($H$108:$H1411)+1,0)),"")</f>
        <v>#N/A</v>
      </c>
      <c r="Y1412" s="39" t="e">
        <f>IF(AND(Y1411="",$H1412=$H1411),"",IF(VLOOKUP($H1412,Mal!$A$9:$T$431,20,0)='Sales Orders'!Y1411,"",VLOOKUP($H1412,Mal!$A$9:$T$431,20,0)))</f>
        <v>#N/A</v>
      </c>
      <c r="Z1412" s="39" t="e">
        <f t="shared" si="81"/>
        <v>#N/A</v>
      </c>
    </row>
    <row r="1413" spans="1:26">
      <c r="A1413" t="str">
        <f>IFERROR(IF(VLOOKUP(H1413,Mal!$A$9:$A$431,1,0),"","END"),"END")</f>
        <v>END</v>
      </c>
      <c r="B1413" s="39" t="e">
        <f>IF($E1413="",IF(INDEX(Mal!$D$9:$D$431,COUNTIF($E$108:$F1412,"")-COUNT($H$108:$H1412)+1,0)=B1412,"",INDEX(Mal!$D$9:$D$431,COUNTIF($E$108:$F1412,"")-COUNT($H$108:$H1412)+1,0)),"")</f>
        <v>#N/A</v>
      </c>
      <c r="C1413" s="39" t="e">
        <f t="shared" si="82"/>
        <v>#N/A</v>
      </c>
      <c r="D1413" s="39" t="e">
        <f>IF($E1413="",IF(INDEX(Mal!$F$9:$F$431,COUNTIF($E$108:$F1412,"")-COUNT($H$108:$H1412)+1,0)=D1412,"",INDEX(Mal!$F$9:$F$431,COUNTIF($E$108:$F1412,"")-COUNT($H$108:$H1412)+1,0)),"")</f>
        <v>#N/A</v>
      </c>
      <c r="E1413" s="39" t="e">
        <f>IF(AND(E1412="",$H1413=$H1412),"",IF(VLOOKUP(H1413,Mal!$A$9:$B$431,2,0)='Sales Orders'!E1412,"",VLOOKUP($H1413,Mal!$A$9:$B$431,2,0)))</f>
        <v>#N/A</v>
      </c>
      <c r="F1413" s="39" t="e">
        <f>IF($E1413="",IF(INDEX(Mal!$C$9:$C$431,COUNTIF($E$108:$F1412,"")-COUNT($H$108:$H1412)+1,0)=F1412,"",INDEX(Mal!$C$9:$C$431,COUNTIF($E$108:$F1412,"")-COUNT($H$108:$H1412)+1,0)),"")</f>
        <v>#N/A</v>
      </c>
      <c r="G1413" s="39" t="e">
        <f t="shared" si="83"/>
        <v>#N/A</v>
      </c>
      <c r="H1413" s="39">
        <f>IF(COUNTIF(Mal!$A$9:$A$431,'Sales Orders'!H1412)+COUNTIFS(Mal!$A$9:$A$431,H1412,Mal!$B$9:$B$431,"&lt;&gt;")+COUNTIFS(Mal!$A$9:$A$431,H1412,Mal!$C$9:$C$431,"&lt;&gt;")=COUNTIF('Sales Orders'!$H$108:H1412,'Sales Orders'!H1412),'Sales Orders'!H1412+1,'Sales Orders'!H1412)</f>
        <v>2</v>
      </c>
      <c r="I1413" s="39" t="e">
        <f>IF(E1413="","",IF(Mal!$C$5="","",Mal!$C$5))</f>
        <v>#N/A</v>
      </c>
      <c r="J1413" s="39" t="e">
        <f>IF(AND(J1412="",$H1413=$H1412),"",IF(VLOOKUP($H1413,Mal!$A$9:$H$431,7,0)='Sales Orders'!J1412,"",VLOOKUP($H1413,Mal!$A$9:$H$431,7,0)))</f>
        <v>#N/A</v>
      </c>
      <c r="K1413" s="39" t="e">
        <f>IF(AND(K1412="",$H1413=$H1412),"",IF(VLOOKUP($H1413,Mal!$A$9:$H$431,8,0)='Sales Orders'!K1412,"",VLOOKUP($H1413,Mal!$A$9:$H$431,8,0)))</f>
        <v>#N/A</v>
      </c>
      <c r="L1413" s="39" t="e">
        <f>IF(E1413="","",IF(Mal!$C$6="","",Mal!$C$6))</f>
        <v>#N/A</v>
      </c>
      <c r="M1413" s="39" t="e">
        <f>IF($E1413="",IF(INDEX(Mal!K$9:K$431,COUNTIF($E$108:$F1412,"")-COUNT($H$108:$H1412)+1,0)=M1412,"",INDEX(Mal!K$9:K$431,COUNTIF($E$108:$F1412,"")-COUNT($H$108:$H1412)+1,0)),"")</f>
        <v>#N/A</v>
      </c>
      <c r="N1413" s="39" t="e">
        <f>IF($E1413="",IF(INDEX(Mal!L$9:L$431,COUNTIF($E$108:$F1412,"")-COUNT($H$108:$H1412)+1,0)=N1412,"",INDEX(Mal!L$9:L$431,COUNTIF($E$108:$F1412,"")-COUNT($H$108:$H1412)+1,0)),"")</f>
        <v>#N/A</v>
      </c>
      <c r="O1413" s="39" t="e">
        <f>IF($E1413="",IF(INDEX(Mal!M$9:M$431,COUNTIF($E$108:$F1412,"")-COUNT($H$108:$H1412)+1,0)=O1412,"",INDEX(Mal!M$9:M$431,COUNTIF($E$108:$F1412,"")-COUNT($H$108:$H1412)+1,0)),"")</f>
        <v>#N/A</v>
      </c>
      <c r="P1413" s="39" t="e">
        <f>IF($E1413="",IF(INDEX(Mal!N$9:N$431,COUNTIF($E$108:$F1412,"")-COUNT($H$108:$H1412)+1,0)=P1412,"",INDEX(Mal!N$9:N$431,COUNTIF($E$108:$F1412,"")-COUNT($H$108:$H1412)+1,0)),"")</f>
        <v>#N/A</v>
      </c>
      <c r="Q1413" s="39" t="e">
        <f>IF($E1413="",IF(INDEX(Mal!O$9:O$431,COUNTIF($E$108:$F1412,"")-COUNT($H$108:$H1412)+1,0)=Q1412,"",INDEX(Mal!O$9:O$431,COUNTIF($E$108:$F1412,"")-COUNT($H$108:$H1412)+1,0)),"")</f>
        <v>#N/A</v>
      </c>
      <c r="R1413" s="39" t="e">
        <f>IF($E1413="",IF(INDEX(Mal!P$9:P$431,COUNTIF($E$108:$F1412,"")-COUNT($H$108:$H1412)+1,0)=R1412,"",INDEX(Mal!P$9:P$431,COUNTIF($E$108:$F1412,"")-COUNT($H$108:$H1412)+1,0)),"")</f>
        <v>#N/A</v>
      </c>
      <c r="S1413" s="39" t="e">
        <f>IF($E1413="",IF(INDEX(Mal!Q$9:Q$431,COUNTIF($E$108:$F1412,"")-COUNT($H$108:$H1412)+1,0)=S1412,"",INDEX(Mal!Q$9:Q$431,COUNTIF($E$108:$F1412,"")-COUNT($H$108:$H1412)+1,0)),"")</f>
        <v>#N/A</v>
      </c>
      <c r="T1413" s="39" t="e">
        <f>IF($E1413="",IF(INDEX(Mal!R$9:R$431,COUNTIF($E$108:$F1412,"")-COUNT($H$108:$H1412)+1,0)=T1412,"",INDEX(Mal!R$9:R$431,COUNTIF($E$108:$F1412,"")-COUNT($H$108:$H1412)+1,0)),"")</f>
        <v>#N/A</v>
      </c>
      <c r="U1413" s="39" t="e">
        <f>IF($E1413="",IF(INDEX(Mal!S$9:S$431,COUNTIF($E$108:$F1412,"")-COUNT($H$108:$H1412)+1,0)=U1412,"",INDEX(Mal!S$9:S$431,COUNTIF($E$108:$F1412,"")-COUNT($H$108:$H1412)+1,0)),"")</f>
        <v>#N/A</v>
      </c>
      <c r="V1413" s="39" t="e">
        <f t="shared" si="80"/>
        <v>#N/A</v>
      </c>
      <c r="W1413" s="39" t="e">
        <f>IF(IF(AND(E1413="",F1413=""),INDEX(Mal!I$9:I$431,(COUNT($H$108:$H1413)-COUNTIF($V$108:$V1413,"")),0),"")="","",IF(AND(E1413="",F1413=""),INDEX(Mal!I$9:I$431,(COUNT($H$108:$H1413)-COUNTIF($V$108:$V1413,"")),0),""))</f>
        <v>#N/A</v>
      </c>
      <c r="X1413" s="39" t="e">
        <f>IF($E1413="",IF(INDEX(Mal!J$9:J$431,COUNTIF($E$108:$F1412,"")-COUNT($H$108:$H1412)+1,0)=X1412,"",INDEX(Mal!J$9:J$431,COUNTIF($E$108:$F1412,"")-COUNT($H$108:$H1412)+1,0)),"")</f>
        <v>#N/A</v>
      </c>
      <c r="Y1413" s="39" t="e">
        <f>IF(AND(Y1412="",$H1413=$H1412),"",IF(VLOOKUP($H1413,Mal!$A$9:$T$431,20,0)='Sales Orders'!Y1412,"",VLOOKUP($H1413,Mal!$A$9:$T$431,20,0)))</f>
        <v>#N/A</v>
      </c>
      <c r="Z1413" s="39" t="e">
        <f t="shared" si="81"/>
        <v>#N/A</v>
      </c>
    </row>
    <row r="1414" spans="1:26">
      <c r="A1414" t="str">
        <f>IFERROR(IF(VLOOKUP(H1414,Mal!$A$9:$A$431,1,0),"","END"),"END")</f>
        <v>END</v>
      </c>
      <c r="B1414" s="39" t="e">
        <f>IF($E1414="",IF(INDEX(Mal!$D$9:$D$431,COUNTIF($E$108:$F1413,"")-COUNT($H$108:$H1413)+1,0)=B1413,"",INDEX(Mal!$D$9:$D$431,COUNTIF($E$108:$F1413,"")-COUNT($H$108:$H1413)+1,0)),"")</f>
        <v>#N/A</v>
      </c>
      <c r="C1414" s="39" t="e">
        <f t="shared" si="82"/>
        <v>#N/A</v>
      </c>
      <c r="D1414" s="39" t="e">
        <f>IF($E1414="",IF(INDEX(Mal!$F$9:$F$431,COUNTIF($E$108:$F1413,"")-COUNT($H$108:$H1413)+1,0)=D1413,"",INDEX(Mal!$F$9:$F$431,COUNTIF($E$108:$F1413,"")-COUNT($H$108:$H1413)+1,0)),"")</f>
        <v>#N/A</v>
      </c>
      <c r="E1414" s="39" t="e">
        <f>IF(AND(E1413="",$H1414=$H1413),"",IF(VLOOKUP(H1414,Mal!$A$9:$B$431,2,0)='Sales Orders'!E1413,"",VLOOKUP($H1414,Mal!$A$9:$B$431,2,0)))</f>
        <v>#N/A</v>
      </c>
      <c r="F1414" s="39" t="e">
        <f>IF($E1414="",IF(INDEX(Mal!$C$9:$C$431,COUNTIF($E$108:$F1413,"")-COUNT($H$108:$H1413)+1,0)=F1413,"",INDEX(Mal!$C$9:$C$431,COUNTIF($E$108:$F1413,"")-COUNT($H$108:$H1413)+1,0)),"")</f>
        <v>#N/A</v>
      </c>
      <c r="G1414" s="39" t="e">
        <f t="shared" si="83"/>
        <v>#N/A</v>
      </c>
      <c r="H1414" s="39">
        <f>IF(COUNTIF(Mal!$A$9:$A$431,'Sales Orders'!H1413)+COUNTIFS(Mal!$A$9:$A$431,H1413,Mal!$B$9:$B$431,"&lt;&gt;")+COUNTIFS(Mal!$A$9:$A$431,H1413,Mal!$C$9:$C$431,"&lt;&gt;")=COUNTIF('Sales Orders'!$H$108:H1413,'Sales Orders'!H1413),'Sales Orders'!H1413+1,'Sales Orders'!H1413)</f>
        <v>2</v>
      </c>
      <c r="I1414" s="39" t="e">
        <f>IF(E1414="","",IF(Mal!$C$5="","",Mal!$C$5))</f>
        <v>#N/A</v>
      </c>
      <c r="J1414" s="39" t="e">
        <f>IF(AND(J1413="",$H1414=$H1413),"",IF(VLOOKUP($H1414,Mal!$A$9:$H$431,7,0)='Sales Orders'!J1413,"",VLOOKUP($H1414,Mal!$A$9:$H$431,7,0)))</f>
        <v>#N/A</v>
      </c>
      <c r="K1414" s="39" t="e">
        <f>IF(AND(K1413="",$H1414=$H1413),"",IF(VLOOKUP($H1414,Mal!$A$9:$H$431,8,0)='Sales Orders'!K1413,"",VLOOKUP($H1414,Mal!$A$9:$H$431,8,0)))</f>
        <v>#N/A</v>
      </c>
      <c r="L1414" s="39" t="e">
        <f>IF(E1414="","",IF(Mal!$C$6="","",Mal!$C$6))</f>
        <v>#N/A</v>
      </c>
      <c r="M1414" s="39" t="e">
        <f>IF($E1414="",IF(INDEX(Mal!K$9:K$431,COUNTIF($E$108:$F1413,"")-COUNT($H$108:$H1413)+1,0)=M1413,"",INDEX(Mal!K$9:K$431,COUNTIF($E$108:$F1413,"")-COUNT($H$108:$H1413)+1,0)),"")</f>
        <v>#N/A</v>
      </c>
      <c r="N1414" s="39" t="e">
        <f>IF($E1414="",IF(INDEX(Mal!L$9:L$431,COUNTIF($E$108:$F1413,"")-COUNT($H$108:$H1413)+1,0)=N1413,"",INDEX(Mal!L$9:L$431,COUNTIF($E$108:$F1413,"")-COUNT($H$108:$H1413)+1,0)),"")</f>
        <v>#N/A</v>
      </c>
      <c r="O1414" s="39" t="e">
        <f>IF($E1414="",IF(INDEX(Mal!M$9:M$431,COUNTIF($E$108:$F1413,"")-COUNT($H$108:$H1413)+1,0)=O1413,"",INDEX(Mal!M$9:M$431,COUNTIF($E$108:$F1413,"")-COUNT($H$108:$H1413)+1,0)),"")</f>
        <v>#N/A</v>
      </c>
      <c r="P1414" s="39" t="e">
        <f>IF($E1414="",IF(INDEX(Mal!N$9:N$431,COUNTIF($E$108:$F1413,"")-COUNT($H$108:$H1413)+1,0)=P1413,"",INDEX(Mal!N$9:N$431,COUNTIF($E$108:$F1413,"")-COUNT($H$108:$H1413)+1,0)),"")</f>
        <v>#N/A</v>
      </c>
      <c r="Q1414" s="39" t="e">
        <f>IF($E1414="",IF(INDEX(Mal!O$9:O$431,COUNTIF($E$108:$F1413,"")-COUNT($H$108:$H1413)+1,0)=Q1413,"",INDEX(Mal!O$9:O$431,COUNTIF($E$108:$F1413,"")-COUNT($H$108:$H1413)+1,0)),"")</f>
        <v>#N/A</v>
      </c>
      <c r="R1414" s="39" t="e">
        <f>IF($E1414="",IF(INDEX(Mal!P$9:P$431,COUNTIF($E$108:$F1413,"")-COUNT($H$108:$H1413)+1,0)=R1413,"",INDEX(Mal!P$9:P$431,COUNTIF($E$108:$F1413,"")-COUNT($H$108:$H1413)+1,0)),"")</f>
        <v>#N/A</v>
      </c>
      <c r="S1414" s="39" t="e">
        <f>IF($E1414="",IF(INDEX(Mal!Q$9:Q$431,COUNTIF($E$108:$F1413,"")-COUNT($H$108:$H1413)+1,0)=S1413,"",INDEX(Mal!Q$9:Q$431,COUNTIF($E$108:$F1413,"")-COUNT($H$108:$H1413)+1,0)),"")</f>
        <v>#N/A</v>
      </c>
      <c r="T1414" s="39" t="e">
        <f>IF($E1414="",IF(INDEX(Mal!R$9:R$431,COUNTIF($E$108:$F1413,"")-COUNT($H$108:$H1413)+1,0)=T1413,"",INDEX(Mal!R$9:R$431,COUNTIF($E$108:$F1413,"")-COUNT($H$108:$H1413)+1,0)),"")</f>
        <v>#N/A</v>
      </c>
      <c r="U1414" s="39" t="e">
        <f>IF($E1414="",IF(INDEX(Mal!S$9:S$431,COUNTIF($E$108:$F1413,"")-COUNT($H$108:$H1413)+1,0)=U1413,"",INDEX(Mal!S$9:S$431,COUNTIF($E$108:$F1413,"")-COUNT($H$108:$H1413)+1,0)),"")</f>
        <v>#N/A</v>
      </c>
      <c r="V1414" s="39" t="e">
        <f t="shared" si="80"/>
        <v>#N/A</v>
      </c>
      <c r="W1414" s="39" t="e">
        <f>IF(IF(AND(E1414="",F1414=""),INDEX(Mal!I$9:I$431,(COUNT($H$108:$H1414)-COUNTIF($V$108:$V1414,"")),0),"")="","",IF(AND(E1414="",F1414=""),INDEX(Mal!I$9:I$431,(COUNT($H$108:$H1414)-COUNTIF($V$108:$V1414,"")),0),""))</f>
        <v>#N/A</v>
      </c>
      <c r="X1414" s="39" t="e">
        <f>IF($E1414="",IF(INDEX(Mal!J$9:J$431,COUNTIF($E$108:$F1413,"")-COUNT($H$108:$H1413)+1,0)=X1413,"",INDEX(Mal!J$9:J$431,COUNTIF($E$108:$F1413,"")-COUNT($H$108:$H1413)+1,0)),"")</f>
        <v>#N/A</v>
      </c>
      <c r="Y1414" s="39" t="e">
        <f>IF(AND(Y1413="",$H1414=$H1413),"",IF(VLOOKUP($H1414,Mal!$A$9:$T$431,20,0)='Sales Orders'!Y1413,"",VLOOKUP($H1414,Mal!$A$9:$T$431,20,0)))</f>
        <v>#N/A</v>
      </c>
      <c r="Z1414" s="39" t="e">
        <f t="shared" si="81"/>
        <v>#N/A</v>
      </c>
    </row>
    <row r="1415" spans="1:26">
      <c r="A1415" t="str">
        <f>IFERROR(IF(VLOOKUP(H1415,Mal!$A$9:$A$431,1,0),"","END"),"END")</f>
        <v>END</v>
      </c>
      <c r="B1415" s="39" t="e">
        <f>IF($E1415="",IF(INDEX(Mal!$D$9:$D$431,COUNTIF($E$108:$F1414,"")-COUNT($H$108:$H1414)+1,0)=B1414,"",INDEX(Mal!$D$9:$D$431,COUNTIF($E$108:$F1414,"")-COUNT($H$108:$H1414)+1,0)),"")</f>
        <v>#N/A</v>
      </c>
      <c r="C1415" s="39" t="e">
        <f t="shared" si="82"/>
        <v>#N/A</v>
      </c>
      <c r="D1415" s="39" t="e">
        <f>IF($E1415="",IF(INDEX(Mal!$F$9:$F$431,COUNTIF($E$108:$F1414,"")-COUNT($H$108:$H1414)+1,0)=D1414,"",INDEX(Mal!$F$9:$F$431,COUNTIF($E$108:$F1414,"")-COUNT($H$108:$H1414)+1,0)),"")</f>
        <v>#N/A</v>
      </c>
      <c r="E1415" s="39" t="e">
        <f>IF(AND(E1414="",$H1415=$H1414),"",IF(VLOOKUP(H1415,Mal!$A$9:$B$431,2,0)='Sales Orders'!E1414,"",VLOOKUP($H1415,Mal!$A$9:$B$431,2,0)))</f>
        <v>#N/A</v>
      </c>
      <c r="F1415" s="39" t="e">
        <f>IF($E1415="",IF(INDEX(Mal!$C$9:$C$431,COUNTIF($E$108:$F1414,"")-COUNT($H$108:$H1414)+1,0)=F1414,"",INDEX(Mal!$C$9:$C$431,COUNTIF($E$108:$F1414,"")-COUNT($H$108:$H1414)+1,0)),"")</f>
        <v>#N/A</v>
      </c>
      <c r="G1415" s="39" t="e">
        <f t="shared" si="83"/>
        <v>#N/A</v>
      </c>
      <c r="H1415" s="39">
        <f>IF(COUNTIF(Mal!$A$9:$A$431,'Sales Orders'!H1414)+COUNTIFS(Mal!$A$9:$A$431,H1414,Mal!$B$9:$B$431,"&lt;&gt;")+COUNTIFS(Mal!$A$9:$A$431,H1414,Mal!$C$9:$C$431,"&lt;&gt;")=COUNTIF('Sales Orders'!$H$108:H1414,'Sales Orders'!H1414),'Sales Orders'!H1414+1,'Sales Orders'!H1414)</f>
        <v>2</v>
      </c>
      <c r="I1415" s="39" t="e">
        <f>IF(E1415="","",IF(Mal!$C$5="","",Mal!$C$5))</f>
        <v>#N/A</v>
      </c>
      <c r="J1415" s="39" t="e">
        <f>IF(AND(J1414="",$H1415=$H1414),"",IF(VLOOKUP($H1415,Mal!$A$9:$H$431,7,0)='Sales Orders'!J1414,"",VLOOKUP($H1415,Mal!$A$9:$H$431,7,0)))</f>
        <v>#N/A</v>
      </c>
      <c r="K1415" s="39" t="e">
        <f>IF(AND(K1414="",$H1415=$H1414),"",IF(VLOOKUP($H1415,Mal!$A$9:$H$431,8,0)='Sales Orders'!K1414,"",VLOOKUP($H1415,Mal!$A$9:$H$431,8,0)))</f>
        <v>#N/A</v>
      </c>
      <c r="L1415" s="39" t="e">
        <f>IF(E1415="","",IF(Mal!$C$6="","",Mal!$C$6))</f>
        <v>#N/A</v>
      </c>
      <c r="M1415" s="39" t="e">
        <f>IF($E1415="",IF(INDEX(Mal!K$9:K$431,COUNTIF($E$108:$F1414,"")-COUNT($H$108:$H1414)+1,0)=M1414,"",INDEX(Mal!K$9:K$431,COUNTIF($E$108:$F1414,"")-COUNT($H$108:$H1414)+1,0)),"")</f>
        <v>#N/A</v>
      </c>
      <c r="N1415" s="39" t="e">
        <f>IF($E1415="",IF(INDEX(Mal!L$9:L$431,COUNTIF($E$108:$F1414,"")-COUNT($H$108:$H1414)+1,0)=N1414,"",INDEX(Mal!L$9:L$431,COUNTIF($E$108:$F1414,"")-COUNT($H$108:$H1414)+1,0)),"")</f>
        <v>#N/A</v>
      </c>
      <c r="O1415" s="39" t="e">
        <f>IF($E1415="",IF(INDEX(Mal!M$9:M$431,COUNTIF($E$108:$F1414,"")-COUNT($H$108:$H1414)+1,0)=O1414,"",INDEX(Mal!M$9:M$431,COUNTIF($E$108:$F1414,"")-COUNT($H$108:$H1414)+1,0)),"")</f>
        <v>#N/A</v>
      </c>
      <c r="P1415" s="39" t="e">
        <f>IF($E1415="",IF(INDEX(Mal!N$9:N$431,COUNTIF($E$108:$F1414,"")-COUNT($H$108:$H1414)+1,0)=P1414,"",INDEX(Mal!N$9:N$431,COUNTIF($E$108:$F1414,"")-COUNT($H$108:$H1414)+1,0)),"")</f>
        <v>#N/A</v>
      </c>
      <c r="Q1415" s="39" t="e">
        <f>IF($E1415="",IF(INDEX(Mal!O$9:O$431,COUNTIF($E$108:$F1414,"")-COUNT($H$108:$H1414)+1,0)=Q1414,"",INDEX(Mal!O$9:O$431,COUNTIF($E$108:$F1414,"")-COUNT($H$108:$H1414)+1,0)),"")</f>
        <v>#N/A</v>
      </c>
      <c r="R1415" s="39" t="e">
        <f>IF($E1415="",IF(INDEX(Mal!P$9:P$431,COUNTIF($E$108:$F1414,"")-COUNT($H$108:$H1414)+1,0)=R1414,"",INDEX(Mal!P$9:P$431,COUNTIF($E$108:$F1414,"")-COUNT($H$108:$H1414)+1,0)),"")</f>
        <v>#N/A</v>
      </c>
      <c r="S1415" s="39" t="e">
        <f>IF($E1415="",IF(INDEX(Mal!Q$9:Q$431,COUNTIF($E$108:$F1414,"")-COUNT($H$108:$H1414)+1,0)=S1414,"",INDEX(Mal!Q$9:Q$431,COUNTIF($E$108:$F1414,"")-COUNT($H$108:$H1414)+1,0)),"")</f>
        <v>#N/A</v>
      </c>
      <c r="T1415" s="39" t="e">
        <f>IF($E1415="",IF(INDEX(Mal!R$9:R$431,COUNTIF($E$108:$F1414,"")-COUNT($H$108:$H1414)+1,0)=T1414,"",INDEX(Mal!R$9:R$431,COUNTIF($E$108:$F1414,"")-COUNT($H$108:$H1414)+1,0)),"")</f>
        <v>#N/A</v>
      </c>
      <c r="U1415" s="39" t="e">
        <f>IF($E1415="",IF(INDEX(Mal!S$9:S$431,COUNTIF($E$108:$F1414,"")-COUNT($H$108:$H1414)+1,0)=U1414,"",INDEX(Mal!S$9:S$431,COUNTIF($E$108:$F1414,"")-COUNT($H$108:$H1414)+1,0)),"")</f>
        <v>#N/A</v>
      </c>
      <c r="V1415" s="39" t="e">
        <f t="shared" si="80"/>
        <v>#N/A</v>
      </c>
      <c r="W1415" s="39" t="e">
        <f>IF(IF(AND(E1415="",F1415=""),INDEX(Mal!I$9:I$431,(COUNT($H$108:$H1415)-COUNTIF($V$108:$V1415,"")),0),"")="","",IF(AND(E1415="",F1415=""),INDEX(Mal!I$9:I$431,(COUNT($H$108:$H1415)-COUNTIF($V$108:$V1415,"")),0),""))</f>
        <v>#N/A</v>
      </c>
      <c r="X1415" s="39" t="e">
        <f>IF($E1415="",IF(INDEX(Mal!J$9:J$431,COUNTIF($E$108:$F1414,"")-COUNT($H$108:$H1414)+1,0)=X1414,"",INDEX(Mal!J$9:J$431,COUNTIF($E$108:$F1414,"")-COUNT($H$108:$H1414)+1,0)),"")</f>
        <v>#N/A</v>
      </c>
      <c r="Y1415" s="39" t="e">
        <f>IF(AND(Y1414="",$H1415=$H1414),"",IF(VLOOKUP($H1415,Mal!$A$9:$T$431,20,0)='Sales Orders'!Y1414,"",VLOOKUP($H1415,Mal!$A$9:$T$431,20,0)))</f>
        <v>#N/A</v>
      </c>
      <c r="Z1415" s="39" t="e">
        <f t="shared" si="81"/>
        <v>#N/A</v>
      </c>
    </row>
    <row r="1416" spans="1:26">
      <c r="A1416" t="str">
        <f>IFERROR(IF(VLOOKUP(H1416,Mal!$A$9:$A$431,1,0),"","END"),"END")</f>
        <v>END</v>
      </c>
      <c r="B1416" s="39" t="e">
        <f>IF($E1416="",IF(INDEX(Mal!$D$9:$D$431,COUNTIF($E$108:$F1415,"")-COUNT($H$108:$H1415)+1,0)=B1415,"",INDEX(Mal!$D$9:$D$431,COUNTIF($E$108:$F1415,"")-COUNT($H$108:$H1415)+1,0)),"")</f>
        <v>#N/A</v>
      </c>
      <c r="C1416" s="39" t="e">
        <f t="shared" si="82"/>
        <v>#N/A</v>
      </c>
      <c r="D1416" s="39" t="e">
        <f>IF($E1416="",IF(INDEX(Mal!$F$9:$F$431,COUNTIF($E$108:$F1415,"")-COUNT($H$108:$H1415)+1,0)=D1415,"",INDEX(Mal!$F$9:$F$431,COUNTIF($E$108:$F1415,"")-COUNT($H$108:$H1415)+1,0)),"")</f>
        <v>#N/A</v>
      </c>
      <c r="E1416" s="39" t="e">
        <f>IF(AND(E1415="",$H1416=$H1415),"",IF(VLOOKUP(H1416,Mal!$A$9:$B$431,2,0)='Sales Orders'!E1415,"",VLOOKUP($H1416,Mal!$A$9:$B$431,2,0)))</f>
        <v>#N/A</v>
      </c>
      <c r="F1416" s="39" t="e">
        <f>IF($E1416="",IF(INDEX(Mal!$C$9:$C$431,COUNTIF($E$108:$F1415,"")-COUNT($H$108:$H1415)+1,0)=F1415,"",INDEX(Mal!$C$9:$C$431,COUNTIF($E$108:$F1415,"")-COUNT($H$108:$H1415)+1,0)),"")</f>
        <v>#N/A</v>
      </c>
      <c r="G1416" s="39" t="e">
        <f t="shared" si="83"/>
        <v>#N/A</v>
      </c>
      <c r="H1416" s="39">
        <f>IF(COUNTIF(Mal!$A$9:$A$431,'Sales Orders'!H1415)+COUNTIFS(Mal!$A$9:$A$431,H1415,Mal!$B$9:$B$431,"&lt;&gt;")+COUNTIFS(Mal!$A$9:$A$431,H1415,Mal!$C$9:$C$431,"&lt;&gt;")=COUNTIF('Sales Orders'!$H$108:H1415,'Sales Orders'!H1415),'Sales Orders'!H1415+1,'Sales Orders'!H1415)</f>
        <v>2</v>
      </c>
      <c r="I1416" s="39" t="e">
        <f>IF(E1416="","",IF(Mal!$C$5="","",Mal!$C$5))</f>
        <v>#N/A</v>
      </c>
      <c r="J1416" s="39" t="e">
        <f>IF(AND(J1415="",$H1416=$H1415),"",IF(VLOOKUP($H1416,Mal!$A$9:$H$431,7,0)='Sales Orders'!J1415,"",VLOOKUP($H1416,Mal!$A$9:$H$431,7,0)))</f>
        <v>#N/A</v>
      </c>
      <c r="K1416" s="39" t="e">
        <f>IF(AND(K1415="",$H1416=$H1415),"",IF(VLOOKUP($H1416,Mal!$A$9:$H$431,8,0)='Sales Orders'!K1415,"",VLOOKUP($H1416,Mal!$A$9:$H$431,8,0)))</f>
        <v>#N/A</v>
      </c>
      <c r="L1416" s="39" t="e">
        <f>IF(E1416="","",IF(Mal!$C$6="","",Mal!$C$6))</f>
        <v>#N/A</v>
      </c>
      <c r="M1416" s="39" t="e">
        <f>IF($E1416="",IF(INDEX(Mal!K$9:K$431,COUNTIF($E$108:$F1415,"")-COUNT($H$108:$H1415)+1,0)=M1415,"",INDEX(Mal!K$9:K$431,COUNTIF($E$108:$F1415,"")-COUNT($H$108:$H1415)+1,0)),"")</f>
        <v>#N/A</v>
      </c>
      <c r="N1416" s="39" t="e">
        <f>IF($E1416="",IF(INDEX(Mal!L$9:L$431,COUNTIF($E$108:$F1415,"")-COUNT($H$108:$H1415)+1,0)=N1415,"",INDEX(Mal!L$9:L$431,COUNTIF($E$108:$F1415,"")-COUNT($H$108:$H1415)+1,0)),"")</f>
        <v>#N/A</v>
      </c>
      <c r="O1416" s="39" t="e">
        <f>IF($E1416="",IF(INDEX(Mal!M$9:M$431,COUNTIF($E$108:$F1415,"")-COUNT($H$108:$H1415)+1,0)=O1415,"",INDEX(Mal!M$9:M$431,COUNTIF($E$108:$F1415,"")-COUNT($H$108:$H1415)+1,0)),"")</f>
        <v>#N/A</v>
      </c>
      <c r="P1416" s="39" t="e">
        <f>IF($E1416="",IF(INDEX(Mal!N$9:N$431,COUNTIF($E$108:$F1415,"")-COUNT($H$108:$H1415)+1,0)=P1415,"",INDEX(Mal!N$9:N$431,COUNTIF($E$108:$F1415,"")-COUNT($H$108:$H1415)+1,0)),"")</f>
        <v>#N/A</v>
      </c>
      <c r="Q1416" s="39" t="e">
        <f>IF($E1416="",IF(INDEX(Mal!O$9:O$431,COUNTIF($E$108:$F1415,"")-COUNT($H$108:$H1415)+1,0)=Q1415,"",INDEX(Mal!O$9:O$431,COUNTIF($E$108:$F1415,"")-COUNT($H$108:$H1415)+1,0)),"")</f>
        <v>#N/A</v>
      </c>
      <c r="R1416" s="39" t="e">
        <f>IF($E1416="",IF(INDEX(Mal!P$9:P$431,COUNTIF($E$108:$F1415,"")-COUNT($H$108:$H1415)+1,0)=R1415,"",INDEX(Mal!P$9:P$431,COUNTIF($E$108:$F1415,"")-COUNT($H$108:$H1415)+1,0)),"")</f>
        <v>#N/A</v>
      </c>
      <c r="S1416" s="39" t="e">
        <f>IF($E1416="",IF(INDEX(Mal!Q$9:Q$431,COUNTIF($E$108:$F1415,"")-COUNT($H$108:$H1415)+1,0)=S1415,"",INDEX(Mal!Q$9:Q$431,COUNTIF($E$108:$F1415,"")-COUNT($H$108:$H1415)+1,0)),"")</f>
        <v>#N/A</v>
      </c>
      <c r="T1416" s="39" t="e">
        <f>IF($E1416="",IF(INDEX(Mal!R$9:R$431,COUNTIF($E$108:$F1415,"")-COUNT($H$108:$H1415)+1,0)=T1415,"",INDEX(Mal!R$9:R$431,COUNTIF($E$108:$F1415,"")-COUNT($H$108:$H1415)+1,0)),"")</f>
        <v>#N/A</v>
      </c>
      <c r="U1416" s="39" t="e">
        <f>IF($E1416="",IF(INDEX(Mal!S$9:S$431,COUNTIF($E$108:$F1415,"")-COUNT($H$108:$H1415)+1,0)=U1415,"",INDEX(Mal!S$9:S$431,COUNTIF($E$108:$F1415,"")-COUNT($H$108:$H1415)+1,0)),"")</f>
        <v>#N/A</v>
      </c>
      <c r="V1416" s="39" t="e">
        <f t="shared" si="80"/>
        <v>#N/A</v>
      </c>
      <c r="W1416" s="39" t="e">
        <f>IF(IF(AND(E1416="",F1416=""),INDEX(Mal!I$9:I$431,(COUNT($H$108:$H1416)-COUNTIF($V$108:$V1416,"")),0),"")="","",IF(AND(E1416="",F1416=""),INDEX(Mal!I$9:I$431,(COUNT($H$108:$H1416)-COUNTIF($V$108:$V1416,"")),0),""))</f>
        <v>#N/A</v>
      </c>
      <c r="X1416" s="39" t="e">
        <f>IF($E1416="",IF(INDEX(Mal!J$9:J$431,COUNTIF($E$108:$F1415,"")-COUNT($H$108:$H1415)+1,0)=X1415,"",INDEX(Mal!J$9:J$431,COUNTIF($E$108:$F1415,"")-COUNT($H$108:$H1415)+1,0)),"")</f>
        <v>#N/A</v>
      </c>
      <c r="Y1416" s="39" t="e">
        <f>IF(AND(Y1415="",$H1416=$H1415),"",IF(VLOOKUP($H1416,Mal!$A$9:$T$431,20,0)='Sales Orders'!Y1415,"",VLOOKUP($H1416,Mal!$A$9:$T$431,20,0)))</f>
        <v>#N/A</v>
      </c>
      <c r="Z1416" s="39" t="e">
        <f t="shared" si="81"/>
        <v>#N/A</v>
      </c>
    </row>
    <row r="1417" spans="1:26">
      <c r="A1417" t="str">
        <f>IFERROR(IF(VLOOKUP(H1417,Mal!$A$9:$A$431,1,0),"","END"),"END")</f>
        <v>END</v>
      </c>
      <c r="B1417" s="39" t="e">
        <f>IF($E1417="",IF(INDEX(Mal!$D$9:$D$431,COUNTIF($E$108:$F1416,"")-COUNT($H$108:$H1416)+1,0)=B1416,"",INDEX(Mal!$D$9:$D$431,COUNTIF($E$108:$F1416,"")-COUNT($H$108:$H1416)+1,0)),"")</f>
        <v>#N/A</v>
      </c>
      <c r="C1417" s="39" t="e">
        <f t="shared" si="82"/>
        <v>#N/A</v>
      </c>
      <c r="D1417" s="39" t="e">
        <f>IF($E1417="",IF(INDEX(Mal!$F$9:$F$431,COUNTIF($E$108:$F1416,"")-COUNT($H$108:$H1416)+1,0)=D1416,"",INDEX(Mal!$F$9:$F$431,COUNTIF($E$108:$F1416,"")-COUNT($H$108:$H1416)+1,0)),"")</f>
        <v>#N/A</v>
      </c>
      <c r="E1417" s="39" t="e">
        <f>IF(AND(E1416="",$H1417=$H1416),"",IF(VLOOKUP(H1417,Mal!$A$9:$B$431,2,0)='Sales Orders'!E1416,"",VLOOKUP($H1417,Mal!$A$9:$B$431,2,0)))</f>
        <v>#N/A</v>
      </c>
      <c r="F1417" s="39" t="e">
        <f>IF($E1417="",IF(INDEX(Mal!$C$9:$C$431,COUNTIF($E$108:$F1416,"")-COUNT($H$108:$H1416)+1,0)=F1416,"",INDEX(Mal!$C$9:$C$431,COUNTIF($E$108:$F1416,"")-COUNT($H$108:$H1416)+1,0)),"")</f>
        <v>#N/A</v>
      </c>
      <c r="G1417" s="39" t="e">
        <f t="shared" si="83"/>
        <v>#N/A</v>
      </c>
      <c r="H1417" s="39">
        <f>IF(COUNTIF(Mal!$A$9:$A$431,'Sales Orders'!H1416)+COUNTIFS(Mal!$A$9:$A$431,H1416,Mal!$B$9:$B$431,"&lt;&gt;")+COUNTIFS(Mal!$A$9:$A$431,H1416,Mal!$C$9:$C$431,"&lt;&gt;")=COUNTIF('Sales Orders'!$H$108:H1416,'Sales Orders'!H1416),'Sales Orders'!H1416+1,'Sales Orders'!H1416)</f>
        <v>2</v>
      </c>
      <c r="I1417" s="39" t="e">
        <f>IF(E1417="","",IF(Mal!$C$5="","",Mal!$C$5))</f>
        <v>#N/A</v>
      </c>
      <c r="J1417" s="39" t="e">
        <f>IF(AND(J1416="",$H1417=$H1416),"",IF(VLOOKUP($H1417,Mal!$A$9:$H$431,7,0)='Sales Orders'!J1416,"",VLOOKUP($H1417,Mal!$A$9:$H$431,7,0)))</f>
        <v>#N/A</v>
      </c>
      <c r="K1417" s="39" t="e">
        <f>IF(AND(K1416="",$H1417=$H1416),"",IF(VLOOKUP($H1417,Mal!$A$9:$H$431,8,0)='Sales Orders'!K1416,"",VLOOKUP($H1417,Mal!$A$9:$H$431,8,0)))</f>
        <v>#N/A</v>
      </c>
      <c r="L1417" s="39" t="e">
        <f>IF(E1417="","",IF(Mal!$C$6="","",Mal!$C$6))</f>
        <v>#N/A</v>
      </c>
      <c r="M1417" s="39" t="e">
        <f>IF($E1417="",IF(INDEX(Mal!K$9:K$431,COUNTIF($E$108:$F1416,"")-COUNT($H$108:$H1416)+1,0)=M1416,"",INDEX(Mal!K$9:K$431,COUNTIF($E$108:$F1416,"")-COUNT($H$108:$H1416)+1,0)),"")</f>
        <v>#N/A</v>
      </c>
      <c r="N1417" s="39" t="e">
        <f>IF($E1417="",IF(INDEX(Mal!L$9:L$431,COUNTIF($E$108:$F1416,"")-COUNT($H$108:$H1416)+1,0)=N1416,"",INDEX(Mal!L$9:L$431,COUNTIF($E$108:$F1416,"")-COUNT($H$108:$H1416)+1,0)),"")</f>
        <v>#N/A</v>
      </c>
      <c r="O1417" s="39" t="e">
        <f>IF($E1417="",IF(INDEX(Mal!M$9:M$431,COUNTIF($E$108:$F1416,"")-COUNT($H$108:$H1416)+1,0)=O1416,"",INDEX(Mal!M$9:M$431,COUNTIF($E$108:$F1416,"")-COUNT($H$108:$H1416)+1,0)),"")</f>
        <v>#N/A</v>
      </c>
      <c r="P1417" s="39" t="e">
        <f>IF($E1417="",IF(INDEX(Mal!N$9:N$431,COUNTIF($E$108:$F1416,"")-COUNT($H$108:$H1416)+1,0)=P1416,"",INDEX(Mal!N$9:N$431,COUNTIF($E$108:$F1416,"")-COUNT($H$108:$H1416)+1,0)),"")</f>
        <v>#N/A</v>
      </c>
      <c r="Q1417" s="39" t="e">
        <f>IF($E1417="",IF(INDEX(Mal!O$9:O$431,COUNTIF($E$108:$F1416,"")-COUNT($H$108:$H1416)+1,0)=Q1416,"",INDEX(Mal!O$9:O$431,COUNTIF($E$108:$F1416,"")-COUNT($H$108:$H1416)+1,0)),"")</f>
        <v>#N/A</v>
      </c>
      <c r="R1417" s="39" t="e">
        <f>IF($E1417="",IF(INDEX(Mal!P$9:P$431,COUNTIF($E$108:$F1416,"")-COUNT($H$108:$H1416)+1,0)=R1416,"",INDEX(Mal!P$9:P$431,COUNTIF($E$108:$F1416,"")-COUNT($H$108:$H1416)+1,0)),"")</f>
        <v>#N/A</v>
      </c>
      <c r="S1417" s="39" t="e">
        <f>IF($E1417="",IF(INDEX(Mal!Q$9:Q$431,COUNTIF($E$108:$F1416,"")-COUNT($H$108:$H1416)+1,0)=S1416,"",INDEX(Mal!Q$9:Q$431,COUNTIF($E$108:$F1416,"")-COUNT($H$108:$H1416)+1,0)),"")</f>
        <v>#N/A</v>
      </c>
      <c r="T1417" s="39" t="e">
        <f>IF($E1417="",IF(INDEX(Mal!R$9:R$431,COUNTIF($E$108:$F1416,"")-COUNT($H$108:$H1416)+1,0)=T1416,"",INDEX(Mal!R$9:R$431,COUNTIF($E$108:$F1416,"")-COUNT($H$108:$H1416)+1,0)),"")</f>
        <v>#N/A</v>
      </c>
      <c r="U1417" s="39" t="e">
        <f>IF($E1417="",IF(INDEX(Mal!S$9:S$431,COUNTIF($E$108:$F1416,"")-COUNT($H$108:$H1416)+1,0)=U1416,"",INDEX(Mal!S$9:S$431,COUNTIF($E$108:$F1416,"")-COUNT($H$108:$H1416)+1,0)),"")</f>
        <v>#N/A</v>
      </c>
      <c r="V1417" s="39" t="e">
        <f t="shared" si="80"/>
        <v>#N/A</v>
      </c>
      <c r="W1417" s="39" t="e">
        <f>IF(IF(AND(E1417="",F1417=""),INDEX(Mal!I$9:I$431,(COUNT($H$108:$H1417)-COUNTIF($V$108:$V1417,"")),0),"")="","",IF(AND(E1417="",F1417=""),INDEX(Mal!I$9:I$431,(COUNT($H$108:$H1417)-COUNTIF($V$108:$V1417,"")),0),""))</f>
        <v>#N/A</v>
      </c>
      <c r="X1417" s="39" t="e">
        <f>IF($E1417="",IF(INDEX(Mal!J$9:J$431,COUNTIF($E$108:$F1416,"")-COUNT($H$108:$H1416)+1,0)=X1416,"",INDEX(Mal!J$9:J$431,COUNTIF($E$108:$F1416,"")-COUNT($H$108:$H1416)+1,0)),"")</f>
        <v>#N/A</v>
      </c>
      <c r="Y1417" s="39" t="e">
        <f>IF(AND(Y1416="",$H1417=$H1416),"",IF(VLOOKUP($H1417,Mal!$A$9:$T$431,20,0)='Sales Orders'!Y1416,"",VLOOKUP($H1417,Mal!$A$9:$T$431,20,0)))</f>
        <v>#N/A</v>
      </c>
      <c r="Z1417" s="39" t="e">
        <f t="shared" si="81"/>
        <v>#N/A</v>
      </c>
    </row>
    <row r="1418" spans="1:26">
      <c r="A1418" t="str">
        <f>IFERROR(IF(VLOOKUP(H1418,Mal!$A$9:$A$431,1,0),"","END"),"END")</f>
        <v>END</v>
      </c>
      <c r="B1418" s="39" t="e">
        <f>IF($E1418="",IF(INDEX(Mal!$D$9:$D$431,COUNTIF($E$108:$F1417,"")-COUNT($H$108:$H1417)+1,0)=B1417,"",INDEX(Mal!$D$9:$D$431,COUNTIF($E$108:$F1417,"")-COUNT($H$108:$H1417)+1,0)),"")</f>
        <v>#N/A</v>
      </c>
      <c r="C1418" s="39" t="e">
        <f t="shared" si="82"/>
        <v>#N/A</v>
      </c>
      <c r="D1418" s="39" t="e">
        <f>IF($E1418="",IF(INDEX(Mal!$F$9:$F$431,COUNTIF($E$108:$F1417,"")-COUNT($H$108:$H1417)+1,0)=D1417,"",INDEX(Mal!$F$9:$F$431,COUNTIF($E$108:$F1417,"")-COUNT($H$108:$H1417)+1,0)),"")</f>
        <v>#N/A</v>
      </c>
      <c r="E1418" s="39" t="e">
        <f>IF(AND(E1417="",$H1418=$H1417),"",IF(VLOOKUP(H1418,Mal!$A$9:$B$431,2,0)='Sales Orders'!E1417,"",VLOOKUP($H1418,Mal!$A$9:$B$431,2,0)))</f>
        <v>#N/A</v>
      </c>
      <c r="F1418" s="39" t="e">
        <f>IF($E1418="",IF(INDEX(Mal!$C$9:$C$431,COUNTIF($E$108:$F1417,"")-COUNT($H$108:$H1417)+1,0)=F1417,"",INDEX(Mal!$C$9:$C$431,COUNTIF($E$108:$F1417,"")-COUNT($H$108:$H1417)+1,0)),"")</f>
        <v>#N/A</v>
      </c>
      <c r="G1418" s="39" t="e">
        <f t="shared" si="83"/>
        <v>#N/A</v>
      </c>
      <c r="H1418" s="39">
        <f>IF(COUNTIF(Mal!$A$9:$A$431,'Sales Orders'!H1417)+COUNTIFS(Mal!$A$9:$A$431,H1417,Mal!$B$9:$B$431,"&lt;&gt;")+COUNTIFS(Mal!$A$9:$A$431,H1417,Mal!$C$9:$C$431,"&lt;&gt;")=COUNTIF('Sales Orders'!$H$108:H1417,'Sales Orders'!H1417),'Sales Orders'!H1417+1,'Sales Orders'!H1417)</f>
        <v>2</v>
      </c>
      <c r="I1418" s="39" t="e">
        <f>IF(E1418="","",IF(Mal!$C$5="","",Mal!$C$5))</f>
        <v>#N/A</v>
      </c>
      <c r="J1418" s="39" t="e">
        <f>IF(AND(J1417="",$H1418=$H1417),"",IF(VLOOKUP($H1418,Mal!$A$9:$H$431,7,0)='Sales Orders'!J1417,"",VLOOKUP($H1418,Mal!$A$9:$H$431,7,0)))</f>
        <v>#N/A</v>
      </c>
      <c r="K1418" s="39" t="e">
        <f>IF(AND(K1417="",$H1418=$H1417),"",IF(VLOOKUP($H1418,Mal!$A$9:$H$431,8,0)='Sales Orders'!K1417,"",VLOOKUP($H1418,Mal!$A$9:$H$431,8,0)))</f>
        <v>#N/A</v>
      </c>
      <c r="L1418" s="39" t="e">
        <f>IF(E1418="","",IF(Mal!$C$6="","",Mal!$C$6))</f>
        <v>#N/A</v>
      </c>
      <c r="M1418" s="39" t="e">
        <f>IF($E1418="",IF(INDEX(Mal!K$9:K$431,COUNTIF($E$108:$F1417,"")-COUNT($H$108:$H1417)+1,0)=M1417,"",INDEX(Mal!K$9:K$431,COUNTIF($E$108:$F1417,"")-COUNT($H$108:$H1417)+1,0)),"")</f>
        <v>#N/A</v>
      </c>
      <c r="N1418" s="39" t="e">
        <f>IF($E1418="",IF(INDEX(Mal!L$9:L$431,COUNTIF($E$108:$F1417,"")-COUNT($H$108:$H1417)+1,0)=N1417,"",INDEX(Mal!L$9:L$431,COUNTIF($E$108:$F1417,"")-COUNT($H$108:$H1417)+1,0)),"")</f>
        <v>#N/A</v>
      </c>
      <c r="O1418" s="39" t="e">
        <f>IF($E1418="",IF(INDEX(Mal!M$9:M$431,COUNTIF($E$108:$F1417,"")-COUNT($H$108:$H1417)+1,0)=O1417,"",INDEX(Mal!M$9:M$431,COUNTIF($E$108:$F1417,"")-COUNT($H$108:$H1417)+1,0)),"")</f>
        <v>#N/A</v>
      </c>
      <c r="P1418" s="39" t="e">
        <f>IF($E1418="",IF(INDEX(Mal!N$9:N$431,COUNTIF($E$108:$F1417,"")-COUNT($H$108:$H1417)+1,0)=P1417,"",INDEX(Mal!N$9:N$431,COUNTIF($E$108:$F1417,"")-COUNT($H$108:$H1417)+1,0)),"")</f>
        <v>#N/A</v>
      </c>
      <c r="Q1418" s="39" t="e">
        <f>IF($E1418="",IF(INDEX(Mal!O$9:O$431,COUNTIF($E$108:$F1417,"")-COUNT($H$108:$H1417)+1,0)=Q1417,"",INDEX(Mal!O$9:O$431,COUNTIF($E$108:$F1417,"")-COUNT($H$108:$H1417)+1,0)),"")</f>
        <v>#N/A</v>
      </c>
      <c r="R1418" s="39" t="e">
        <f>IF($E1418="",IF(INDEX(Mal!P$9:P$431,COUNTIF($E$108:$F1417,"")-COUNT($H$108:$H1417)+1,0)=R1417,"",INDEX(Mal!P$9:P$431,COUNTIF($E$108:$F1417,"")-COUNT($H$108:$H1417)+1,0)),"")</f>
        <v>#N/A</v>
      </c>
      <c r="S1418" s="39" t="e">
        <f>IF($E1418="",IF(INDEX(Mal!Q$9:Q$431,COUNTIF($E$108:$F1417,"")-COUNT($H$108:$H1417)+1,0)=S1417,"",INDEX(Mal!Q$9:Q$431,COUNTIF($E$108:$F1417,"")-COUNT($H$108:$H1417)+1,0)),"")</f>
        <v>#N/A</v>
      </c>
      <c r="T1418" s="39" t="e">
        <f>IF($E1418="",IF(INDEX(Mal!R$9:R$431,COUNTIF($E$108:$F1417,"")-COUNT($H$108:$H1417)+1,0)=T1417,"",INDEX(Mal!R$9:R$431,COUNTIF($E$108:$F1417,"")-COUNT($H$108:$H1417)+1,0)),"")</f>
        <v>#N/A</v>
      </c>
      <c r="U1418" s="39" t="e">
        <f>IF($E1418="",IF(INDEX(Mal!S$9:S$431,COUNTIF($E$108:$F1417,"")-COUNT($H$108:$H1417)+1,0)=U1417,"",INDEX(Mal!S$9:S$431,COUNTIF($E$108:$F1417,"")-COUNT($H$108:$H1417)+1,0)),"")</f>
        <v>#N/A</v>
      </c>
      <c r="V1418" s="39" t="e">
        <f t="shared" si="80"/>
        <v>#N/A</v>
      </c>
      <c r="W1418" s="39" t="e">
        <f>IF(IF(AND(E1418="",F1418=""),INDEX(Mal!I$9:I$431,(COUNT($H$108:$H1418)-COUNTIF($V$108:$V1418,"")),0),"")="","",IF(AND(E1418="",F1418=""),INDEX(Mal!I$9:I$431,(COUNT($H$108:$H1418)-COUNTIF($V$108:$V1418,"")),0),""))</f>
        <v>#N/A</v>
      </c>
      <c r="X1418" s="39" t="e">
        <f>IF($E1418="",IF(INDEX(Mal!J$9:J$431,COUNTIF($E$108:$F1417,"")-COUNT($H$108:$H1417)+1,0)=X1417,"",INDEX(Mal!J$9:J$431,COUNTIF($E$108:$F1417,"")-COUNT($H$108:$H1417)+1,0)),"")</f>
        <v>#N/A</v>
      </c>
      <c r="Y1418" s="39" t="e">
        <f>IF(AND(Y1417="",$H1418=$H1417),"",IF(VLOOKUP($H1418,Mal!$A$9:$T$431,20,0)='Sales Orders'!Y1417,"",VLOOKUP($H1418,Mal!$A$9:$T$431,20,0)))</f>
        <v>#N/A</v>
      </c>
      <c r="Z1418" s="39" t="e">
        <f t="shared" si="81"/>
        <v>#N/A</v>
      </c>
    </row>
    <row r="1419" spans="1:26">
      <c r="A1419" t="str">
        <f>IFERROR(IF(VLOOKUP(H1419,Mal!$A$9:$A$431,1,0),"","END"),"END")</f>
        <v>END</v>
      </c>
      <c r="B1419" s="39" t="e">
        <f>IF($E1419="",IF(INDEX(Mal!$D$9:$D$431,COUNTIF($E$108:$F1418,"")-COUNT($H$108:$H1418)+1,0)=B1418,"",INDEX(Mal!$D$9:$D$431,COUNTIF($E$108:$F1418,"")-COUNT($H$108:$H1418)+1,0)),"")</f>
        <v>#N/A</v>
      </c>
      <c r="C1419" s="39" t="e">
        <f t="shared" si="82"/>
        <v>#N/A</v>
      </c>
      <c r="D1419" s="39" t="e">
        <f>IF($E1419="",IF(INDEX(Mal!$F$9:$F$431,COUNTIF($E$108:$F1418,"")-COUNT($H$108:$H1418)+1,0)=D1418,"",INDEX(Mal!$F$9:$F$431,COUNTIF($E$108:$F1418,"")-COUNT($H$108:$H1418)+1,0)),"")</f>
        <v>#N/A</v>
      </c>
      <c r="E1419" s="39" t="e">
        <f>IF(AND(E1418="",$H1419=$H1418),"",IF(VLOOKUP(H1419,Mal!$A$9:$B$431,2,0)='Sales Orders'!E1418,"",VLOOKUP($H1419,Mal!$A$9:$B$431,2,0)))</f>
        <v>#N/A</v>
      </c>
      <c r="F1419" s="39" t="e">
        <f>IF($E1419="",IF(INDEX(Mal!$C$9:$C$431,COUNTIF($E$108:$F1418,"")-COUNT($H$108:$H1418)+1,0)=F1418,"",INDEX(Mal!$C$9:$C$431,COUNTIF($E$108:$F1418,"")-COUNT($H$108:$H1418)+1,0)),"")</f>
        <v>#N/A</v>
      </c>
      <c r="G1419" s="39" t="e">
        <f t="shared" si="83"/>
        <v>#N/A</v>
      </c>
      <c r="H1419" s="39">
        <f>IF(COUNTIF(Mal!$A$9:$A$431,'Sales Orders'!H1418)+COUNTIFS(Mal!$A$9:$A$431,H1418,Mal!$B$9:$B$431,"&lt;&gt;")+COUNTIFS(Mal!$A$9:$A$431,H1418,Mal!$C$9:$C$431,"&lt;&gt;")=COUNTIF('Sales Orders'!$H$108:H1418,'Sales Orders'!H1418),'Sales Orders'!H1418+1,'Sales Orders'!H1418)</f>
        <v>2</v>
      </c>
      <c r="I1419" s="39" t="e">
        <f>IF(E1419="","",IF(Mal!$C$5="","",Mal!$C$5))</f>
        <v>#N/A</v>
      </c>
      <c r="J1419" s="39" t="e">
        <f>IF(AND(J1418="",$H1419=$H1418),"",IF(VLOOKUP($H1419,Mal!$A$9:$H$431,7,0)='Sales Orders'!J1418,"",VLOOKUP($H1419,Mal!$A$9:$H$431,7,0)))</f>
        <v>#N/A</v>
      </c>
      <c r="K1419" s="39" t="e">
        <f>IF(AND(K1418="",$H1419=$H1418),"",IF(VLOOKUP($H1419,Mal!$A$9:$H$431,8,0)='Sales Orders'!K1418,"",VLOOKUP($H1419,Mal!$A$9:$H$431,8,0)))</f>
        <v>#N/A</v>
      </c>
      <c r="L1419" s="39" t="e">
        <f>IF(E1419="","",IF(Mal!$C$6="","",Mal!$C$6))</f>
        <v>#N/A</v>
      </c>
      <c r="M1419" s="39" t="e">
        <f>IF($E1419="",IF(INDEX(Mal!K$9:K$431,COUNTIF($E$108:$F1418,"")-COUNT($H$108:$H1418)+1,0)=M1418,"",INDEX(Mal!K$9:K$431,COUNTIF($E$108:$F1418,"")-COUNT($H$108:$H1418)+1,0)),"")</f>
        <v>#N/A</v>
      </c>
      <c r="N1419" s="39" t="e">
        <f>IF($E1419="",IF(INDEX(Mal!L$9:L$431,COUNTIF($E$108:$F1418,"")-COUNT($H$108:$H1418)+1,0)=N1418,"",INDEX(Mal!L$9:L$431,COUNTIF($E$108:$F1418,"")-COUNT($H$108:$H1418)+1,0)),"")</f>
        <v>#N/A</v>
      </c>
      <c r="O1419" s="39" t="e">
        <f>IF($E1419="",IF(INDEX(Mal!M$9:M$431,COUNTIF($E$108:$F1418,"")-COUNT($H$108:$H1418)+1,0)=O1418,"",INDEX(Mal!M$9:M$431,COUNTIF($E$108:$F1418,"")-COUNT($H$108:$H1418)+1,0)),"")</f>
        <v>#N/A</v>
      </c>
      <c r="P1419" s="39" t="e">
        <f>IF($E1419="",IF(INDEX(Mal!N$9:N$431,COUNTIF($E$108:$F1418,"")-COUNT($H$108:$H1418)+1,0)=P1418,"",INDEX(Mal!N$9:N$431,COUNTIF($E$108:$F1418,"")-COUNT($H$108:$H1418)+1,0)),"")</f>
        <v>#N/A</v>
      </c>
      <c r="Q1419" s="39" t="e">
        <f>IF($E1419="",IF(INDEX(Mal!O$9:O$431,COUNTIF($E$108:$F1418,"")-COUNT($H$108:$H1418)+1,0)=Q1418,"",INDEX(Mal!O$9:O$431,COUNTIF($E$108:$F1418,"")-COUNT($H$108:$H1418)+1,0)),"")</f>
        <v>#N/A</v>
      </c>
      <c r="R1419" s="39" t="e">
        <f>IF($E1419="",IF(INDEX(Mal!P$9:P$431,COUNTIF($E$108:$F1418,"")-COUNT($H$108:$H1418)+1,0)=R1418,"",INDEX(Mal!P$9:P$431,COUNTIF($E$108:$F1418,"")-COUNT($H$108:$H1418)+1,0)),"")</f>
        <v>#N/A</v>
      </c>
      <c r="S1419" s="39" t="e">
        <f>IF($E1419="",IF(INDEX(Mal!Q$9:Q$431,COUNTIF($E$108:$F1418,"")-COUNT($H$108:$H1418)+1,0)=S1418,"",INDEX(Mal!Q$9:Q$431,COUNTIF($E$108:$F1418,"")-COUNT($H$108:$H1418)+1,0)),"")</f>
        <v>#N/A</v>
      </c>
      <c r="T1419" s="39" t="e">
        <f>IF($E1419="",IF(INDEX(Mal!R$9:R$431,COUNTIF($E$108:$F1418,"")-COUNT($H$108:$H1418)+1,0)=T1418,"",INDEX(Mal!R$9:R$431,COUNTIF($E$108:$F1418,"")-COUNT($H$108:$H1418)+1,0)),"")</f>
        <v>#N/A</v>
      </c>
      <c r="U1419" s="39" t="e">
        <f>IF($E1419="",IF(INDEX(Mal!S$9:S$431,COUNTIF($E$108:$F1418,"")-COUNT($H$108:$H1418)+1,0)=U1418,"",INDEX(Mal!S$9:S$431,COUNTIF($E$108:$F1418,"")-COUNT($H$108:$H1418)+1,0)),"")</f>
        <v>#N/A</v>
      </c>
      <c r="V1419" s="39" t="e">
        <f t="shared" si="80"/>
        <v>#N/A</v>
      </c>
      <c r="W1419" s="39" t="e">
        <f>IF(IF(AND(E1419="",F1419=""),INDEX(Mal!I$9:I$431,(COUNT($H$108:$H1419)-COUNTIF($V$108:$V1419,"")),0),"")="","",IF(AND(E1419="",F1419=""),INDEX(Mal!I$9:I$431,(COUNT($H$108:$H1419)-COUNTIF($V$108:$V1419,"")),0),""))</f>
        <v>#N/A</v>
      </c>
      <c r="X1419" s="39" t="e">
        <f>IF($E1419="",IF(INDEX(Mal!J$9:J$431,COUNTIF($E$108:$F1418,"")-COUNT($H$108:$H1418)+1,0)=X1418,"",INDEX(Mal!J$9:J$431,COUNTIF($E$108:$F1418,"")-COUNT($H$108:$H1418)+1,0)),"")</f>
        <v>#N/A</v>
      </c>
      <c r="Y1419" s="39" t="e">
        <f>IF(AND(Y1418="",$H1419=$H1418),"",IF(VLOOKUP($H1419,Mal!$A$9:$T$431,20,0)='Sales Orders'!Y1418,"",VLOOKUP($H1419,Mal!$A$9:$T$431,20,0)))</f>
        <v>#N/A</v>
      </c>
      <c r="Z1419" s="39" t="e">
        <f t="shared" si="81"/>
        <v>#N/A</v>
      </c>
    </row>
    <row r="1420" spans="1:26">
      <c r="A1420" t="str">
        <f>IFERROR(IF(VLOOKUP(H1420,Mal!$A$9:$A$431,1,0),"","END"),"END")</f>
        <v>END</v>
      </c>
      <c r="B1420" s="39" t="e">
        <f>IF($E1420="",IF(INDEX(Mal!$D$9:$D$431,COUNTIF($E$108:$F1419,"")-COUNT($H$108:$H1419)+1,0)=B1419,"",INDEX(Mal!$D$9:$D$431,COUNTIF($E$108:$F1419,"")-COUNT($H$108:$H1419)+1,0)),"")</f>
        <v>#N/A</v>
      </c>
      <c r="C1420" s="39" t="e">
        <f t="shared" si="82"/>
        <v>#N/A</v>
      </c>
      <c r="D1420" s="39" t="e">
        <f>IF($E1420="",IF(INDEX(Mal!$F$9:$F$431,COUNTIF($E$108:$F1419,"")-COUNT($H$108:$H1419)+1,0)=D1419,"",INDEX(Mal!$F$9:$F$431,COUNTIF($E$108:$F1419,"")-COUNT($H$108:$H1419)+1,0)),"")</f>
        <v>#N/A</v>
      </c>
      <c r="E1420" s="39" t="e">
        <f>IF(AND(E1419="",$H1420=$H1419),"",IF(VLOOKUP(H1420,Mal!$A$9:$B$431,2,0)='Sales Orders'!E1419,"",VLOOKUP($H1420,Mal!$A$9:$B$431,2,0)))</f>
        <v>#N/A</v>
      </c>
      <c r="F1420" s="39" t="e">
        <f>IF($E1420="",IF(INDEX(Mal!$C$9:$C$431,COUNTIF($E$108:$F1419,"")-COUNT($H$108:$H1419)+1,0)=F1419,"",INDEX(Mal!$C$9:$C$431,COUNTIF($E$108:$F1419,"")-COUNT($H$108:$H1419)+1,0)),"")</f>
        <v>#N/A</v>
      </c>
      <c r="G1420" s="39" t="e">
        <f t="shared" si="83"/>
        <v>#N/A</v>
      </c>
      <c r="H1420" s="39">
        <f>IF(COUNTIF(Mal!$A$9:$A$431,'Sales Orders'!H1419)+COUNTIFS(Mal!$A$9:$A$431,H1419,Mal!$B$9:$B$431,"&lt;&gt;")+COUNTIFS(Mal!$A$9:$A$431,H1419,Mal!$C$9:$C$431,"&lt;&gt;")=COUNTIF('Sales Orders'!$H$108:H1419,'Sales Orders'!H1419),'Sales Orders'!H1419+1,'Sales Orders'!H1419)</f>
        <v>2</v>
      </c>
      <c r="I1420" s="39" t="e">
        <f>IF(E1420="","",IF(Mal!$C$5="","",Mal!$C$5))</f>
        <v>#N/A</v>
      </c>
      <c r="J1420" s="39" t="e">
        <f>IF(AND(J1419="",$H1420=$H1419),"",IF(VLOOKUP($H1420,Mal!$A$9:$H$431,7,0)='Sales Orders'!J1419,"",VLOOKUP($H1420,Mal!$A$9:$H$431,7,0)))</f>
        <v>#N/A</v>
      </c>
      <c r="K1420" s="39" t="e">
        <f>IF(AND(K1419="",$H1420=$H1419),"",IF(VLOOKUP($H1420,Mal!$A$9:$H$431,8,0)='Sales Orders'!K1419,"",VLOOKUP($H1420,Mal!$A$9:$H$431,8,0)))</f>
        <v>#N/A</v>
      </c>
      <c r="L1420" s="39" t="e">
        <f>IF(E1420="","",IF(Mal!$C$6="","",Mal!$C$6))</f>
        <v>#N/A</v>
      </c>
      <c r="M1420" s="39" t="e">
        <f>IF($E1420="",IF(INDEX(Mal!K$9:K$431,COUNTIF($E$108:$F1419,"")-COUNT($H$108:$H1419)+1,0)=M1419,"",INDEX(Mal!K$9:K$431,COUNTIF($E$108:$F1419,"")-COUNT($H$108:$H1419)+1,0)),"")</f>
        <v>#N/A</v>
      </c>
      <c r="N1420" s="39" t="e">
        <f>IF($E1420="",IF(INDEX(Mal!L$9:L$431,COUNTIF($E$108:$F1419,"")-COUNT($H$108:$H1419)+1,0)=N1419,"",INDEX(Mal!L$9:L$431,COUNTIF($E$108:$F1419,"")-COUNT($H$108:$H1419)+1,0)),"")</f>
        <v>#N/A</v>
      </c>
      <c r="O1420" s="39" t="e">
        <f>IF($E1420="",IF(INDEX(Mal!M$9:M$431,COUNTIF($E$108:$F1419,"")-COUNT($H$108:$H1419)+1,0)=O1419,"",INDEX(Mal!M$9:M$431,COUNTIF($E$108:$F1419,"")-COUNT($H$108:$H1419)+1,0)),"")</f>
        <v>#N/A</v>
      </c>
      <c r="P1420" s="39" t="e">
        <f>IF($E1420="",IF(INDEX(Mal!N$9:N$431,COUNTIF($E$108:$F1419,"")-COUNT($H$108:$H1419)+1,0)=P1419,"",INDEX(Mal!N$9:N$431,COUNTIF($E$108:$F1419,"")-COUNT($H$108:$H1419)+1,0)),"")</f>
        <v>#N/A</v>
      </c>
      <c r="Q1420" s="39" t="e">
        <f>IF($E1420="",IF(INDEX(Mal!O$9:O$431,COUNTIF($E$108:$F1419,"")-COUNT($H$108:$H1419)+1,0)=Q1419,"",INDEX(Mal!O$9:O$431,COUNTIF($E$108:$F1419,"")-COUNT($H$108:$H1419)+1,0)),"")</f>
        <v>#N/A</v>
      </c>
      <c r="R1420" s="39" t="e">
        <f>IF($E1420="",IF(INDEX(Mal!P$9:P$431,COUNTIF($E$108:$F1419,"")-COUNT($H$108:$H1419)+1,0)=R1419,"",INDEX(Mal!P$9:P$431,COUNTIF($E$108:$F1419,"")-COUNT($H$108:$H1419)+1,0)),"")</f>
        <v>#N/A</v>
      </c>
      <c r="S1420" s="39" t="e">
        <f>IF($E1420="",IF(INDEX(Mal!Q$9:Q$431,COUNTIF($E$108:$F1419,"")-COUNT($H$108:$H1419)+1,0)=S1419,"",INDEX(Mal!Q$9:Q$431,COUNTIF($E$108:$F1419,"")-COUNT($H$108:$H1419)+1,0)),"")</f>
        <v>#N/A</v>
      </c>
      <c r="T1420" s="39" t="e">
        <f>IF($E1420="",IF(INDEX(Mal!R$9:R$431,COUNTIF($E$108:$F1419,"")-COUNT($H$108:$H1419)+1,0)=T1419,"",INDEX(Mal!R$9:R$431,COUNTIF($E$108:$F1419,"")-COUNT($H$108:$H1419)+1,0)),"")</f>
        <v>#N/A</v>
      </c>
      <c r="U1420" s="39" t="e">
        <f>IF($E1420="",IF(INDEX(Mal!S$9:S$431,COUNTIF($E$108:$F1419,"")-COUNT($H$108:$H1419)+1,0)=U1419,"",INDEX(Mal!S$9:S$431,COUNTIF($E$108:$F1419,"")-COUNT($H$108:$H1419)+1,0)),"")</f>
        <v>#N/A</v>
      </c>
      <c r="V1420" s="39" t="e">
        <f t="shared" si="80"/>
        <v>#N/A</v>
      </c>
      <c r="W1420" s="39" t="e">
        <f>IF(IF(AND(E1420="",F1420=""),INDEX(Mal!I$9:I$431,(COUNT($H$108:$H1420)-COUNTIF($V$108:$V1420,"")),0),"")="","",IF(AND(E1420="",F1420=""),INDEX(Mal!I$9:I$431,(COUNT($H$108:$H1420)-COUNTIF($V$108:$V1420,"")),0),""))</f>
        <v>#N/A</v>
      </c>
      <c r="X1420" s="39" t="e">
        <f>IF($E1420="",IF(INDEX(Mal!J$9:J$431,COUNTIF($E$108:$F1419,"")-COUNT($H$108:$H1419)+1,0)=X1419,"",INDEX(Mal!J$9:J$431,COUNTIF($E$108:$F1419,"")-COUNT($H$108:$H1419)+1,0)),"")</f>
        <v>#N/A</v>
      </c>
      <c r="Y1420" s="39" t="e">
        <f>IF(AND(Y1419="",$H1420=$H1419),"",IF(VLOOKUP($H1420,Mal!$A$9:$T$431,20,0)='Sales Orders'!Y1419,"",VLOOKUP($H1420,Mal!$A$9:$T$431,20,0)))</f>
        <v>#N/A</v>
      </c>
      <c r="Z1420" s="39" t="e">
        <f t="shared" si="81"/>
        <v>#N/A</v>
      </c>
    </row>
    <row r="1421" spans="1:26">
      <c r="A1421" t="str">
        <f>IFERROR(IF(VLOOKUP(H1421,Mal!$A$9:$A$431,1,0),"","END"),"END")</f>
        <v>END</v>
      </c>
      <c r="B1421" s="39" t="e">
        <f>IF($E1421="",IF(INDEX(Mal!$D$9:$D$431,COUNTIF($E$108:$F1420,"")-COUNT($H$108:$H1420)+1,0)=B1420,"",INDEX(Mal!$D$9:$D$431,COUNTIF($E$108:$F1420,"")-COUNT($H$108:$H1420)+1,0)),"")</f>
        <v>#N/A</v>
      </c>
      <c r="C1421" s="39" t="e">
        <f t="shared" si="82"/>
        <v>#N/A</v>
      </c>
      <c r="D1421" s="39" t="e">
        <f>IF($E1421="",IF(INDEX(Mal!$F$9:$F$431,COUNTIF($E$108:$F1420,"")-COUNT($H$108:$H1420)+1,0)=D1420,"",INDEX(Mal!$F$9:$F$431,COUNTIF($E$108:$F1420,"")-COUNT($H$108:$H1420)+1,0)),"")</f>
        <v>#N/A</v>
      </c>
      <c r="E1421" s="39" t="e">
        <f>IF(AND(E1420="",$H1421=$H1420),"",IF(VLOOKUP(H1421,Mal!$A$9:$B$431,2,0)='Sales Orders'!E1420,"",VLOOKUP($H1421,Mal!$A$9:$B$431,2,0)))</f>
        <v>#N/A</v>
      </c>
      <c r="F1421" s="39" t="e">
        <f>IF($E1421="",IF(INDEX(Mal!$C$9:$C$431,COUNTIF($E$108:$F1420,"")-COUNT($H$108:$H1420)+1,0)=F1420,"",INDEX(Mal!$C$9:$C$431,COUNTIF($E$108:$F1420,"")-COUNT($H$108:$H1420)+1,0)),"")</f>
        <v>#N/A</v>
      </c>
      <c r="G1421" s="39" t="e">
        <f t="shared" si="83"/>
        <v>#N/A</v>
      </c>
      <c r="H1421" s="39">
        <f>IF(COUNTIF(Mal!$A$9:$A$431,'Sales Orders'!H1420)+COUNTIFS(Mal!$A$9:$A$431,H1420,Mal!$B$9:$B$431,"&lt;&gt;")+COUNTIFS(Mal!$A$9:$A$431,H1420,Mal!$C$9:$C$431,"&lt;&gt;")=COUNTIF('Sales Orders'!$H$108:H1420,'Sales Orders'!H1420),'Sales Orders'!H1420+1,'Sales Orders'!H1420)</f>
        <v>2</v>
      </c>
      <c r="I1421" s="39" t="e">
        <f>IF(E1421="","",IF(Mal!$C$5="","",Mal!$C$5))</f>
        <v>#N/A</v>
      </c>
      <c r="J1421" s="39" t="e">
        <f>IF(AND(J1420="",$H1421=$H1420),"",IF(VLOOKUP($H1421,Mal!$A$9:$H$431,7,0)='Sales Orders'!J1420,"",VLOOKUP($H1421,Mal!$A$9:$H$431,7,0)))</f>
        <v>#N/A</v>
      </c>
      <c r="K1421" s="39" t="e">
        <f>IF(AND(K1420="",$H1421=$H1420),"",IF(VLOOKUP($H1421,Mal!$A$9:$H$431,8,0)='Sales Orders'!K1420,"",VLOOKUP($H1421,Mal!$A$9:$H$431,8,0)))</f>
        <v>#N/A</v>
      </c>
      <c r="L1421" s="39" t="e">
        <f>IF(E1421="","",IF(Mal!$C$6="","",Mal!$C$6))</f>
        <v>#N/A</v>
      </c>
      <c r="M1421" s="39" t="e">
        <f>IF($E1421="",IF(INDEX(Mal!K$9:K$431,COUNTIF($E$108:$F1420,"")-COUNT($H$108:$H1420)+1,0)=M1420,"",INDEX(Mal!K$9:K$431,COUNTIF($E$108:$F1420,"")-COUNT($H$108:$H1420)+1,0)),"")</f>
        <v>#N/A</v>
      </c>
      <c r="N1421" s="39" t="e">
        <f>IF($E1421="",IF(INDEX(Mal!L$9:L$431,COUNTIF($E$108:$F1420,"")-COUNT($H$108:$H1420)+1,0)=N1420,"",INDEX(Mal!L$9:L$431,COUNTIF($E$108:$F1420,"")-COUNT($H$108:$H1420)+1,0)),"")</f>
        <v>#N/A</v>
      </c>
      <c r="O1421" s="39" t="e">
        <f>IF($E1421="",IF(INDEX(Mal!M$9:M$431,COUNTIF($E$108:$F1420,"")-COUNT($H$108:$H1420)+1,0)=O1420,"",INDEX(Mal!M$9:M$431,COUNTIF($E$108:$F1420,"")-COUNT($H$108:$H1420)+1,0)),"")</f>
        <v>#N/A</v>
      </c>
      <c r="P1421" s="39" t="e">
        <f>IF($E1421="",IF(INDEX(Mal!N$9:N$431,COUNTIF($E$108:$F1420,"")-COUNT($H$108:$H1420)+1,0)=P1420,"",INDEX(Mal!N$9:N$431,COUNTIF($E$108:$F1420,"")-COUNT($H$108:$H1420)+1,0)),"")</f>
        <v>#N/A</v>
      </c>
      <c r="Q1421" s="39" t="e">
        <f>IF($E1421="",IF(INDEX(Mal!O$9:O$431,COUNTIF($E$108:$F1420,"")-COUNT($H$108:$H1420)+1,0)=Q1420,"",INDEX(Mal!O$9:O$431,COUNTIF($E$108:$F1420,"")-COUNT($H$108:$H1420)+1,0)),"")</f>
        <v>#N/A</v>
      </c>
      <c r="R1421" s="39" t="e">
        <f>IF($E1421="",IF(INDEX(Mal!P$9:P$431,COUNTIF($E$108:$F1420,"")-COUNT($H$108:$H1420)+1,0)=R1420,"",INDEX(Mal!P$9:P$431,COUNTIF($E$108:$F1420,"")-COUNT($H$108:$H1420)+1,0)),"")</f>
        <v>#N/A</v>
      </c>
      <c r="S1421" s="39" t="e">
        <f>IF($E1421="",IF(INDEX(Mal!Q$9:Q$431,COUNTIF($E$108:$F1420,"")-COUNT($H$108:$H1420)+1,0)=S1420,"",INDEX(Mal!Q$9:Q$431,COUNTIF($E$108:$F1420,"")-COUNT($H$108:$H1420)+1,0)),"")</f>
        <v>#N/A</v>
      </c>
      <c r="T1421" s="39" t="e">
        <f>IF($E1421="",IF(INDEX(Mal!R$9:R$431,COUNTIF($E$108:$F1420,"")-COUNT($H$108:$H1420)+1,0)=T1420,"",INDEX(Mal!R$9:R$431,COUNTIF($E$108:$F1420,"")-COUNT($H$108:$H1420)+1,0)),"")</f>
        <v>#N/A</v>
      </c>
      <c r="U1421" s="39" t="e">
        <f>IF($E1421="",IF(INDEX(Mal!S$9:S$431,COUNTIF($E$108:$F1420,"")-COUNT($H$108:$H1420)+1,0)=U1420,"",INDEX(Mal!S$9:S$431,COUNTIF($E$108:$F1420,"")-COUNT($H$108:$H1420)+1,0)),"")</f>
        <v>#N/A</v>
      </c>
      <c r="V1421" s="39" t="e">
        <f t="shared" si="80"/>
        <v>#N/A</v>
      </c>
      <c r="W1421" s="39" t="e">
        <f>IF(IF(AND(E1421="",F1421=""),INDEX(Mal!I$9:I$431,(COUNT($H$108:$H1421)-COUNTIF($V$108:$V1421,"")),0),"")="","",IF(AND(E1421="",F1421=""),INDEX(Mal!I$9:I$431,(COUNT($H$108:$H1421)-COUNTIF($V$108:$V1421,"")),0),""))</f>
        <v>#N/A</v>
      </c>
      <c r="X1421" s="39" t="e">
        <f>IF($E1421="",IF(INDEX(Mal!J$9:J$431,COUNTIF($E$108:$F1420,"")-COUNT($H$108:$H1420)+1,0)=X1420,"",INDEX(Mal!J$9:J$431,COUNTIF($E$108:$F1420,"")-COUNT($H$108:$H1420)+1,0)),"")</f>
        <v>#N/A</v>
      </c>
      <c r="Y1421" s="39" t="e">
        <f>IF(AND(Y1420="",$H1421=$H1420),"",IF(VLOOKUP($H1421,Mal!$A$9:$T$431,20,0)='Sales Orders'!Y1420,"",VLOOKUP($H1421,Mal!$A$9:$T$431,20,0)))</f>
        <v>#N/A</v>
      </c>
      <c r="Z1421" s="39" t="e">
        <f t="shared" si="81"/>
        <v>#N/A</v>
      </c>
    </row>
    <row r="1422" spans="1:26">
      <c r="A1422" t="str">
        <f>IFERROR(IF(VLOOKUP(H1422,Mal!$A$9:$A$431,1,0),"","END"),"END")</f>
        <v>END</v>
      </c>
      <c r="B1422" s="39" t="e">
        <f>IF($E1422="",IF(INDEX(Mal!$D$9:$D$431,COUNTIF($E$108:$F1421,"")-COUNT($H$108:$H1421)+1,0)=B1421,"",INDEX(Mal!$D$9:$D$431,COUNTIF($E$108:$F1421,"")-COUNT($H$108:$H1421)+1,0)),"")</f>
        <v>#N/A</v>
      </c>
      <c r="C1422" s="39" t="e">
        <f t="shared" si="82"/>
        <v>#N/A</v>
      </c>
      <c r="D1422" s="39" t="e">
        <f>IF($E1422="",IF(INDEX(Mal!$F$9:$F$431,COUNTIF($E$108:$F1421,"")-COUNT($H$108:$H1421)+1,0)=D1421,"",INDEX(Mal!$F$9:$F$431,COUNTIF($E$108:$F1421,"")-COUNT($H$108:$H1421)+1,0)),"")</f>
        <v>#N/A</v>
      </c>
      <c r="E1422" s="39" t="e">
        <f>IF(AND(E1421="",$H1422=$H1421),"",IF(VLOOKUP(H1422,Mal!$A$9:$B$431,2,0)='Sales Orders'!E1421,"",VLOOKUP($H1422,Mal!$A$9:$B$431,2,0)))</f>
        <v>#N/A</v>
      </c>
      <c r="F1422" s="39" t="e">
        <f>IF($E1422="",IF(INDEX(Mal!$C$9:$C$431,COUNTIF($E$108:$F1421,"")-COUNT($H$108:$H1421)+1,0)=F1421,"",INDEX(Mal!$C$9:$C$431,COUNTIF($E$108:$F1421,"")-COUNT($H$108:$H1421)+1,0)),"")</f>
        <v>#N/A</v>
      </c>
      <c r="G1422" s="39" t="e">
        <f t="shared" si="83"/>
        <v>#N/A</v>
      </c>
      <c r="H1422" s="39">
        <f>IF(COUNTIF(Mal!$A$9:$A$431,'Sales Orders'!H1421)+COUNTIFS(Mal!$A$9:$A$431,H1421,Mal!$B$9:$B$431,"&lt;&gt;")+COUNTIFS(Mal!$A$9:$A$431,H1421,Mal!$C$9:$C$431,"&lt;&gt;")=COUNTIF('Sales Orders'!$H$108:H1421,'Sales Orders'!H1421),'Sales Orders'!H1421+1,'Sales Orders'!H1421)</f>
        <v>2</v>
      </c>
      <c r="I1422" s="39" t="e">
        <f>IF(E1422="","",IF(Mal!$C$5="","",Mal!$C$5))</f>
        <v>#N/A</v>
      </c>
      <c r="J1422" s="39" t="e">
        <f>IF(AND(J1421="",$H1422=$H1421),"",IF(VLOOKUP($H1422,Mal!$A$9:$H$431,7,0)='Sales Orders'!J1421,"",VLOOKUP($H1422,Mal!$A$9:$H$431,7,0)))</f>
        <v>#N/A</v>
      </c>
      <c r="K1422" s="39" t="e">
        <f>IF(AND(K1421="",$H1422=$H1421),"",IF(VLOOKUP($H1422,Mal!$A$9:$H$431,8,0)='Sales Orders'!K1421,"",VLOOKUP($H1422,Mal!$A$9:$H$431,8,0)))</f>
        <v>#N/A</v>
      </c>
      <c r="L1422" s="39" t="e">
        <f>IF(E1422="","",IF(Mal!$C$6="","",Mal!$C$6))</f>
        <v>#N/A</v>
      </c>
      <c r="M1422" s="39" t="e">
        <f>IF($E1422="",IF(INDEX(Mal!K$9:K$431,COUNTIF($E$108:$F1421,"")-COUNT($H$108:$H1421)+1,0)=M1421,"",INDEX(Mal!K$9:K$431,COUNTIF($E$108:$F1421,"")-COUNT($H$108:$H1421)+1,0)),"")</f>
        <v>#N/A</v>
      </c>
      <c r="N1422" s="39" t="e">
        <f>IF($E1422="",IF(INDEX(Mal!L$9:L$431,COUNTIF($E$108:$F1421,"")-COUNT($H$108:$H1421)+1,0)=N1421,"",INDEX(Mal!L$9:L$431,COUNTIF($E$108:$F1421,"")-COUNT($H$108:$H1421)+1,0)),"")</f>
        <v>#N/A</v>
      </c>
      <c r="O1422" s="39" t="e">
        <f>IF($E1422="",IF(INDEX(Mal!M$9:M$431,COUNTIF($E$108:$F1421,"")-COUNT($H$108:$H1421)+1,0)=O1421,"",INDEX(Mal!M$9:M$431,COUNTIF($E$108:$F1421,"")-COUNT($H$108:$H1421)+1,0)),"")</f>
        <v>#N/A</v>
      </c>
      <c r="P1422" s="39" t="e">
        <f>IF($E1422="",IF(INDEX(Mal!N$9:N$431,COUNTIF($E$108:$F1421,"")-COUNT($H$108:$H1421)+1,0)=P1421,"",INDEX(Mal!N$9:N$431,COUNTIF($E$108:$F1421,"")-COUNT($H$108:$H1421)+1,0)),"")</f>
        <v>#N/A</v>
      </c>
      <c r="Q1422" s="39" t="e">
        <f>IF($E1422="",IF(INDEX(Mal!O$9:O$431,COUNTIF($E$108:$F1421,"")-COUNT($H$108:$H1421)+1,0)=Q1421,"",INDEX(Mal!O$9:O$431,COUNTIF($E$108:$F1421,"")-COUNT($H$108:$H1421)+1,0)),"")</f>
        <v>#N/A</v>
      </c>
      <c r="R1422" s="39" t="e">
        <f>IF($E1422="",IF(INDEX(Mal!P$9:P$431,COUNTIF($E$108:$F1421,"")-COUNT($H$108:$H1421)+1,0)=R1421,"",INDEX(Mal!P$9:P$431,COUNTIF($E$108:$F1421,"")-COUNT($H$108:$H1421)+1,0)),"")</f>
        <v>#N/A</v>
      </c>
      <c r="S1422" s="39" t="e">
        <f>IF($E1422="",IF(INDEX(Mal!Q$9:Q$431,COUNTIF($E$108:$F1421,"")-COUNT($H$108:$H1421)+1,0)=S1421,"",INDEX(Mal!Q$9:Q$431,COUNTIF($E$108:$F1421,"")-COUNT($H$108:$H1421)+1,0)),"")</f>
        <v>#N/A</v>
      </c>
      <c r="T1422" s="39" t="e">
        <f>IF($E1422="",IF(INDEX(Mal!R$9:R$431,COUNTIF($E$108:$F1421,"")-COUNT($H$108:$H1421)+1,0)=T1421,"",INDEX(Mal!R$9:R$431,COUNTIF($E$108:$F1421,"")-COUNT($H$108:$H1421)+1,0)),"")</f>
        <v>#N/A</v>
      </c>
      <c r="U1422" s="39" t="e">
        <f>IF($E1422="",IF(INDEX(Mal!S$9:S$431,COUNTIF($E$108:$F1421,"")-COUNT($H$108:$H1421)+1,0)=U1421,"",INDEX(Mal!S$9:S$431,COUNTIF($E$108:$F1421,"")-COUNT($H$108:$H1421)+1,0)),"")</f>
        <v>#N/A</v>
      </c>
      <c r="V1422" s="39" t="e">
        <f t="shared" si="80"/>
        <v>#N/A</v>
      </c>
      <c r="W1422" s="39" t="e">
        <f>IF(IF(AND(E1422="",F1422=""),INDEX(Mal!I$9:I$431,(COUNT($H$108:$H1422)-COUNTIF($V$108:$V1422,"")),0),"")="","",IF(AND(E1422="",F1422=""),INDEX(Mal!I$9:I$431,(COUNT($H$108:$H1422)-COUNTIF($V$108:$V1422,"")),0),""))</f>
        <v>#N/A</v>
      </c>
      <c r="X1422" s="39" t="e">
        <f>IF($E1422="",IF(INDEX(Mal!J$9:J$431,COUNTIF($E$108:$F1421,"")-COUNT($H$108:$H1421)+1,0)=X1421,"",INDEX(Mal!J$9:J$431,COUNTIF($E$108:$F1421,"")-COUNT($H$108:$H1421)+1,0)),"")</f>
        <v>#N/A</v>
      </c>
      <c r="Y1422" s="39" t="e">
        <f>IF(AND(Y1421="",$H1422=$H1421),"",IF(VLOOKUP($H1422,Mal!$A$9:$T$431,20,0)='Sales Orders'!Y1421,"",VLOOKUP($H1422,Mal!$A$9:$T$431,20,0)))</f>
        <v>#N/A</v>
      </c>
      <c r="Z1422" s="39" t="e">
        <f t="shared" si="81"/>
        <v>#N/A</v>
      </c>
    </row>
    <row r="1423" spans="1:26">
      <c r="A1423" t="str">
        <f>IFERROR(IF(VLOOKUP(H1423,Mal!$A$9:$A$431,1,0),"","END"),"END")</f>
        <v>END</v>
      </c>
      <c r="B1423" s="39" t="e">
        <f>IF($E1423="",IF(INDEX(Mal!$D$9:$D$431,COUNTIF($E$108:$F1422,"")-COUNT($H$108:$H1422)+1,0)=B1422,"",INDEX(Mal!$D$9:$D$431,COUNTIF($E$108:$F1422,"")-COUNT($H$108:$H1422)+1,0)),"")</f>
        <v>#N/A</v>
      </c>
      <c r="C1423" s="39" t="e">
        <f t="shared" si="82"/>
        <v>#N/A</v>
      </c>
      <c r="D1423" s="39" t="e">
        <f>IF($E1423="",IF(INDEX(Mal!$F$9:$F$431,COUNTIF($E$108:$F1422,"")-COUNT($H$108:$H1422)+1,0)=D1422,"",INDEX(Mal!$F$9:$F$431,COUNTIF($E$108:$F1422,"")-COUNT($H$108:$H1422)+1,0)),"")</f>
        <v>#N/A</v>
      </c>
      <c r="E1423" s="39" t="e">
        <f>IF(AND(E1422="",$H1423=$H1422),"",IF(VLOOKUP(H1423,Mal!$A$9:$B$431,2,0)='Sales Orders'!E1422,"",VLOOKUP($H1423,Mal!$A$9:$B$431,2,0)))</f>
        <v>#N/A</v>
      </c>
      <c r="F1423" s="39" t="e">
        <f>IF($E1423="",IF(INDEX(Mal!$C$9:$C$431,COUNTIF($E$108:$F1422,"")-COUNT($H$108:$H1422)+1,0)=F1422,"",INDEX(Mal!$C$9:$C$431,COUNTIF($E$108:$F1422,"")-COUNT($H$108:$H1422)+1,0)),"")</f>
        <v>#N/A</v>
      </c>
      <c r="G1423" s="39" t="e">
        <f t="shared" si="83"/>
        <v>#N/A</v>
      </c>
      <c r="H1423" s="39">
        <f>IF(COUNTIF(Mal!$A$9:$A$431,'Sales Orders'!H1422)+COUNTIFS(Mal!$A$9:$A$431,H1422,Mal!$B$9:$B$431,"&lt;&gt;")+COUNTIFS(Mal!$A$9:$A$431,H1422,Mal!$C$9:$C$431,"&lt;&gt;")=COUNTIF('Sales Orders'!$H$108:H1422,'Sales Orders'!H1422),'Sales Orders'!H1422+1,'Sales Orders'!H1422)</f>
        <v>2</v>
      </c>
      <c r="I1423" s="39" t="e">
        <f>IF(E1423="","",IF(Mal!$C$5="","",Mal!$C$5))</f>
        <v>#N/A</v>
      </c>
      <c r="J1423" s="39" t="e">
        <f>IF(AND(J1422="",$H1423=$H1422),"",IF(VLOOKUP($H1423,Mal!$A$9:$H$431,7,0)='Sales Orders'!J1422,"",VLOOKUP($H1423,Mal!$A$9:$H$431,7,0)))</f>
        <v>#N/A</v>
      </c>
      <c r="K1423" s="39" t="e">
        <f>IF(AND(K1422="",$H1423=$H1422),"",IF(VLOOKUP($H1423,Mal!$A$9:$H$431,8,0)='Sales Orders'!K1422,"",VLOOKUP($H1423,Mal!$A$9:$H$431,8,0)))</f>
        <v>#N/A</v>
      </c>
      <c r="L1423" s="39" t="e">
        <f>IF(E1423="","",IF(Mal!$C$6="","",Mal!$C$6))</f>
        <v>#N/A</v>
      </c>
      <c r="M1423" s="39" t="e">
        <f>IF($E1423="",IF(INDEX(Mal!K$9:K$431,COUNTIF($E$108:$F1422,"")-COUNT($H$108:$H1422)+1,0)=M1422,"",INDEX(Mal!K$9:K$431,COUNTIF($E$108:$F1422,"")-COUNT($H$108:$H1422)+1,0)),"")</f>
        <v>#N/A</v>
      </c>
      <c r="N1423" s="39" t="e">
        <f>IF($E1423="",IF(INDEX(Mal!L$9:L$431,COUNTIF($E$108:$F1422,"")-COUNT($H$108:$H1422)+1,0)=N1422,"",INDEX(Mal!L$9:L$431,COUNTIF($E$108:$F1422,"")-COUNT($H$108:$H1422)+1,0)),"")</f>
        <v>#N/A</v>
      </c>
      <c r="O1423" s="39" t="e">
        <f>IF($E1423="",IF(INDEX(Mal!M$9:M$431,COUNTIF($E$108:$F1422,"")-COUNT($H$108:$H1422)+1,0)=O1422,"",INDEX(Mal!M$9:M$431,COUNTIF($E$108:$F1422,"")-COUNT($H$108:$H1422)+1,0)),"")</f>
        <v>#N/A</v>
      </c>
      <c r="P1423" s="39" t="e">
        <f>IF($E1423="",IF(INDEX(Mal!N$9:N$431,COUNTIF($E$108:$F1422,"")-COUNT($H$108:$H1422)+1,0)=P1422,"",INDEX(Mal!N$9:N$431,COUNTIF($E$108:$F1422,"")-COUNT($H$108:$H1422)+1,0)),"")</f>
        <v>#N/A</v>
      </c>
      <c r="Q1423" s="39" t="e">
        <f>IF($E1423="",IF(INDEX(Mal!O$9:O$431,COUNTIF($E$108:$F1422,"")-COUNT($H$108:$H1422)+1,0)=Q1422,"",INDEX(Mal!O$9:O$431,COUNTIF($E$108:$F1422,"")-COUNT($H$108:$H1422)+1,0)),"")</f>
        <v>#N/A</v>
      </c>
      <c r="R1423" s="39" t="e">
        <f>IF($E1423="",IF(INDEX(Mal!P$9:P$431,COUNTIF($E$108:$F1422,"")-COUNT($H$108:$H1422)+1,0)=R1422,"",INDEX(Mal!P$9:P$431,COUNTIF($E$108:$F1422,"")-COUNT($H$108:$H1422)+1,0)),"")</f>
        <v>#N/A</v>
      </c>
      <c r="S1423" s="39" t="e">
        <f>IF($E1423="",IF(INDEX(Mal!Q$9:Q$431,COUNTIF($E$108:$F1422,"")-COUNT($H$108:$H1422)+1,0)=S1422,"",INDEX(Mal!Q$9:Q$431,COUNTIF($E$108:$F1422,"")-COUNT($H$108:$H1422)+1,0)),"")</f>
        <v>#N/A</v>
      </c>
      <c r="T1423" s="39" t="e">
        <f>IF($E1423="",IF(INDEX(Mal!R$9:R$431,COUNTIF($E$108:$F1422,"")-COUNT($H$108:$H1422)+1,0)=T1422,"",INDEX(Mal!R$9:R$431,COUNTIF($E$108:$F1422,"")-COUNT($H$108:$H1422)+1,0)),"")</f>
        <v>#N/A</v>
      </c>
      <c r="U1423" s="39" t="e">
        <f>IF($E1423="",IF(INDEX(Mal!S$9:S$431,COUNTIF($E$108:$F1422,"")-COUNT($H$108:$H1422)+1,0)=U1422,"",INDEX(Mal!S$9:S$431,COUNTIF($E$108:$F1422,"")-COUNT($H$108:$H1422)+1,0)),"")</f>
        <v>#N/A</v>
      </c>
      <c r="V1423" s="39" t="e">
        <f t="shared" si="80"/>
        <v>#N/A</v>
      </c>
      <c r="W1423" s="39" t="e">
        <f>IF(IF(AND(E1423="",F1423=""),INDEX(Mal!I$9:I$431,(COUNT($H$108:$H1423)-COUNTIF($V$108:$V1423,"")),0),"")="","",IF(AND(E1423="",F1423=""),INDEX(Mal!I$9:I$431,(COUNT($H$108:$H1423)-COUNTIF($V$108:$V1423,"")),0),""))</f>
        <v>#N/A</v>
      </c>
      <c r="X1423" s="39" t="e">
        <f>IF($E1423="",IF(INDEX(Mal!J$9:J$431,COUNTIF($E$108:$F1422,"")-COUNT($H$108:$H1422)+1,0)=X1422,"",INDEX(Mal!J$9:J$431,COUNTIF($E$108:$F1422,"")-COUNT($H$108:$H1422)+1,0)),"")</f>
        <v>#N/A</v>
      </c>
      <c r="Y1423" s="39" t="e">
        <f>IF(AND(Y1422="",$H1423=$H1422),"",IF(VLOOKUP($H1423,Mal!$A$9:$T$431,20,0)='Sales Orders'!Y1422,"",VLOOKUP($H1423,Mal!$A$9:$T$431,20,0)))</f>
        <v>#N/A</v>
      </c>
      <c r="Z1423" s="39" t="e">
        <f t="shared" si="81"/>
        <v>#N/A</v>
      </c>
    </row>
    <row r="1424" spans="1:26">
      <c r="A1424" t="str">
        <f>IFERROR(IF(VLOOKUP(H1424,Mal!$A$9:$A$431,1,0),"","END"),"END")</f>
        <v>END</v>
      </c>
      <c r="B1424" s="39" t="e">
        <f>IF($E1424="",IF(INDEX(Mal!$D$9:$D$431,COUNTIF($E$108:$F1423,"")-COUNT($H$108:$H1423)+1,0)=B1423,"",INDEX(Mal!$D$9:$D$431,COUNTIF($E$108:$F1423,"")-COUNT($H$108:$H1423)+1,0)),"")</f>
        <v>#N/A</v>
      </c>
      <c r="C1424" s="39" t="e">
        <f t="shared" si="82"/>
        <v>#N/A</v>
      </c>
      <c r="D1424" s="39" t="e">
        <f>IF($E1424="",IF(INDEX(Mal!$F$9:$F$431,COUNTIF($E$108:$F1423,"")-COUNT($H$108:$H1423)+1,0)=D1423,"",INDEX(Mal!$F$9:$F$431,COUNTIF($E$108:$F1423,"")-COUNT($H$108:$H1423)+1,0)),"")</f>
        <v>#N/A</v>
      </c>
      <c r="E1424" s="39" t="e">
        <f>IF(AND(E1423="",$H1424=$H1423),"",IF(VLOOKUP(H1424,Mal!$A$9:$B$431,2,0)='Sales Orders'!E1423,"",VLOOKUP($H1424,Mal!$A$9:$B$431,2,0)))</f>
        <v>#N/A</v>
      </c>
      <c r="F1424" s="39" t="e">
        <f>IF($E1424="",IF(INDEX(Mal!$C$9:$C$431,COUNTIF($E$108:$F1423,"")-COUNT($H$108:$H1423)+1,0)=F1423,"",INDEX(Mal!$C$9:$C$431,COUNTIF($E$108:$F1423,"")-COUNT($H$108:$H1423)+1,0)),"")</f>
        <v>#N/A</v>
      </c>
      <c r="G1424" s="39" t="e">
        <f t="shared" si="83"/>
        <v>#N/A</v>
      </c>
      <c r="H1424" s="39">
        <f>IF(COUNTIF(Mal!$A$9:$A$431,'Sales Orders'!H1423)+COUNTIFS(Mal!$A$9:$A$431,H1423,Mal!$B$9:$B$431,"&lt;&gt;")+COUNTIFS(Mal!$A$9:$A$431,H1423,Mal!$C$9:$C$431,"&lt;&gt;")=COUNTIF('Sales Orders'!$H$108:H1423,'Sales Orders'!H1423),'Sales Orders'!H1423+1,'Sales Orders'!H1423)</f>
        <v>2</v>
      </c>
      <c r="I1424" s="39" t="e">
        <f>IF(E1424="","",IF(Mal!$C$5="","",Mal!$C$5))</f>
        <v>#N/A</v>
      </c>
      <c r="J1424" s="39" t="e">
        <f>IF(AND(J1423="",$H1424=$H1423),"",IF(VLOOKUP($H1424,Mal!$A$9:$H$431,7,0)='Sales Orders'!J1423,"",VLOOKUP($H1424,Mal!$A$9:$H$431,7,0)))</f>
        <v>#N/A</v>
      </c>
      <c r="K1424" s="39" t="e">
        <f>IF(AND(K1423="",$H1424=$H1423),"",IF(VLOOKUP($H1424,Mal!$A$9:$H$431,8,0)='Sales Orders'!K1423,"",VLOOKUP($H1424,Mal!$A$9:$H$431,8,0)))</f>
        <v>#N/A</v>
      </c>
      <c r="L1424" s="39" t="e">
        <f>IF(E1424="","",IF(Mal!$C$6="","",Mal!$C$6))</f>
        <v>#N/A</v>
      </c>
      <c r="M1424" s="39" t="e">
        <f>IF($E1424="",IF(INDEX(Mal!K$9:K$431,COUNTIF($E$108:$F1423,"")-COUNT($H$108:$H1423)+1,0)=M1423,"",INDEX(Mal!K$9:K$431,COUNTIF($E$108:$F1423,"")-COUNT($H$108:$H1423)+1,0)),"")</f>
        <v>#N/A</v>
      </c>
      <c r="N1424" s="39" t="e">
        <f>IF($E1424="",IF(INDEX(Mal!L$9:L$431,COUNTIF($E$108:$F1423,"")-COUNT($H$108:$H1423)+1,0)=N1423,"",INDEX(Mal!L$9:L$431,COUNTIF($E$108:$F1423,"")-COUNT($H$108:$H1423)+1,0)),"")</f>
        <v>#N/A</v>
      </c>
      <c r="O1424" s="39" t="e">
        <f>IF($E1424="",IF(INDEX(Mal!M$9:M$431,COUNTIF($E$108:$F1423,"")-COUNT($H$108:$H1423)+1,0)=O1423,"",INDEX(Mal!M$9:M$431,COUNTIF($E$108:$F1423,"")-COUNT($H$108:$H1423)+1,0)),"")</f>
        <v>#N/A</v>
      </c>
      <c r="P1424" s="39" t="e">
        <f>IF($E1424="",IF(INDEX(Mal!N$9:N$431,COUNTIF($E$108:$F1423,"")-COUNT($H$108:$H1423)+1,0)=P1423,"",INDEX(Mal!N$9:N$431,COUNTIF($E$108:$F1423,"")-COUNT($H$108:$H1423)+1,0)),"")</f>
        <v>#N/A</v>
      </c>
      <c r="Q1424" s="39" t="e">
        <f>IF($E1424="",IF(INDEX(Mal!O$9:O$431,COUNTIF($E$108:$F1423,"")-COUNT($H$108:$H1423)+1,0)=Q1423,"",INDEX(Mal!O$9:O$431,COUNTIF($E$108:$F1423,"")-COUNT($H$108:$H1423)+1,0)),"")</f>
        <v>#N/A</v>
      </c>
      <c r="R1424" s="39" t="e">
        <f>IF($E1424="",IF(INDEX(Mal!P$9:P$431,COUNTIF($E$108:$F1423,"")-COUNT($H$108:$H1423)+1,0)=R1423,"",INDEX(Mal!P$9:P$431,COUNTIF($E$108:$F1423,"")-COUNT($H$108:$H1423)+1,0)),"")</f>
        <v>#N/A</v>
      </c>
      <c r="S1424" s="39" t="e">
        <f>IF($E1424="",IF(INDEX(Mal!Q$9:Q$431,COUNTIF($E$108:$F1423,"")-COUNT($H$108:$H1423)+1,0)=S1423,"",INDEX(Mal!Q$9:Q$431,COUNTIF($E$108:$F1423,"")-COUNT($H$108:$H1423)+1,0)),"")</f>
        <v>#N/A</v>
      </c>
      <c r="T1424" s="39" t="e">
        <f>IF($E1424="",IF(INDEX(Mal!R$9:R$431,COUNTIF($E$108:$F1423,"")-COUNT($H$108:$H1423)+1,0)=T1423,"",INDEX(Mal!R$9:R$431,COUNTIF($E$108:$F1423,"")-COUNT($H$108:$H1423)+1,0)),"")</f>
        <v>#N/A</v>
      </c>
      <c r="U1424" s="39" t="e">
        <f>IF($E1424="",IF(INDEX(Mal!S$9:S$431,COUNTIF($E$108:$F1423,"")-COUNT($H$108:$H1423)+1,0)=U1423,"",INDEX(Mal!S$9:S$431,COUNTIF($E$108:$F1423,"")-COUNT($H$108:$H1423)+1,0)),"")</f>
        <v>#N/A</v>
      </c>
      <c r="V1424" s="39" t="e">
        <f t="shared" si="80"/>
        <v>#N/A</v>
      </c>
      <c r="W1424" s="39" t="e">
        <f>IF(IF(AND(E1424="",F1424=""),INDEX(Mal!I$9:I$431,(COUNT($H$108:$H1424)-COUNTIF($V$108:$V1424,"")),0),"")="","",IF(AND(E1424="",F1424=""),INDEX(Mal!I$9:I$431,(COUNT($H$108:$H1424)-COUNTIF($V$108:$V1424,"")),0),""))</f>
        <v>#N/A</v>
      </c>
      <c r="X1424" s="39" t="e">
        <f>IF($E1424="",IF(INDEX(Mal!J$9:J$431,COUNTIF($E$108:$F1423,"")-COUNT($H$108:$H1423)+1,0)=X1423,"",INDEX(Mal!J$9:J$431,COUNTIF($E$108:$F1423,"")-COUNT($H$108:$H1423)+1,0)),"")</f>
        <v>#N/A</v>
      </c>
      <c r="Y1424" s="39" t="e">
        <f>IF(AND(Y1423="",$H1424=$H1423),"",IF(VLOOKUP($H1424,Mal!$A$9:$T$431,20,0)='Sales Orders'!Y1423,"",VLOOKUP($H1424,Mal!$A$9:$T$431,20,0)))</f>
        <v>#N/A</v>
      </c>
      <c r="Z1424" s="39" t="e">
        <f t="shared" si="81"/>
        <v>#N/A</v>
      </c>
    </row>
    <row r="1425" spans="1:26">
      <c r="A1425" t="str">
        <f>IFERROR(IF(VLOOKUP(H1425,Mal!$A$9:$A$431,1,0),"","END"),"END")</f>
        <v>END</v>
      </c>
      <c r="B1425" s="39" t="e">
        <f>IF($E1425="",IF(INDEX(Mal!$D$9:$D$431,COUNTIF($E$108:$F1424,"")-COUNT($H$108:$H1424)+1,0)=B1424,"",INDEX(Mal!$D$9:$D$431,COUNTIF($E$108:$F1424,"")-COUNT($H$108:$H1424)+1,0)),"")</f>
        <v>#N/A</v>
      </c>
      <c r="C1425" s="39" t="e">
        <f t="shared" si="82"/>
        <v>#N/A</v>
      </c>
      <c r="D1425" s="39" t="e">
        <f>IF($E1425="",IF(INDEX(Mal!$F$9:$F$431,COUNTIF($E$108:$F1424,"")-COUNT($H$108:$H1424)+1,0)=D1424,"",INDEX(Mal!$F$9:$F$431,COUNTIF($E$108:$F1424,"")-COUNT($H$108:$H1424)+1,0)),"")</f>
        <v>#N/A</v>
      </c>
      <c r="E1425" s="39" t="e">
        <f>IF(AND(E1424="",$H1425=$H1424),"",IF(VLOOKUP(H1425,Mal!$A$9:$B$431,2,0)='Sales Orders'!E1424,"",VLOOKUP($H1425,Mal!$A$9:$B$431,2,0)))</f>
        <v>#N/A</v>
      </c>
      <c r="F1425" s="39" t="e">
        <f>IF($E1425="",IF(INDEX(Mal!$C$9:$C$431,COUNTIF($E$108:$F1424,"")-COUNT($H$108:$H1424)+1,0)=F1424,"",INDEX(Mal!$C$9:$C$431,COUNTIF($E$108:$F1424,"")-COUNT($H$108:$H1424)+1,0)),"")</f>
        <v>#N/A</v>
      </c>
      <c r="G1425" s="39" t="e">
        <f t="shared" si="83"/>
        <v>#N/A</v>
      </c>
      <c r="H1425" s="39">
        <f>IF(COUNTIF(Mal!$A$9:$A$431,'Sales Orders'!H1424)+COUNTIFS(Mal!$A$9:$A$431,H1424,Mal!$B$9:$B$431,"&lt;&gt;")+COUNTIFS(Mal!$A$9:$A$431,H1424,Mal!$C$9:$C$431,"&lt;&gt;")=COUNTIF('Sales Orders'!$H$108:H1424,'Sales Orders'!H1424),'Sales Orders'!H1424+1,'Sales Orders'!H1424)</f>
        <v>2</v>
      </c>
      <c r="I1425" s="39" t="e">
        <f>IF(E1425="","",IF(Mal!$C$5="","",Mal!$C$5))</f>
        <v>#N/A</v>
      </c>
      <c r="J1425" s="39" t="e">
        <f>IF(AND(J1424="",$H1425=$H1424),"",IF(VLOOKUP($H1425,Mal!$A$9:$H$431,7,0)='Sales Orders'!J1424,"",VLOOKUP($H1425,Mal!$A$9:$H$431,7,0)))</f>
        <v>#N/A</v>
      </c>
      <c r="K1425" s="39" t="e">
        <f>IF(AND(K1424="",$H1425=$H1424),"",IF(VLOOKUP($H1425,Mal!$A$9:$H$431,8,0)='Sales Orders'!K1424,"",VLOOKUP($H1425,Mal!$A$9:$H$431,8,0)))</f>
        <v>#N/A</v>
      </c>
      <c r="L1425" s="39" t="e">
        <f>IF(E1425="","",IF(Mal!$C$6="","",Mal!$C$6))</f>
        <v>#N/A</v>
      </c>
      <c r="M1425" s="39" t="e">
        <f>IF($E1425="",IF(INDEX(Mal!K$9:K$431,COUNTIF($E$108:$F1424,"")-COUNT($H$108:$H1424)+1,0)=M1424,"",INDEX(Mal!K$9:K$431,COUNTIF($E$108:$F1424,"")-COUNT($H$108:$H1424)+1,0)),"")</f>
        <v>#N/A</v>
      </c>
      <c r="N1425" s="39" t="e">
        <f>IF($E1425="",IF(INDEX(Mal!L$9:L$431,COUNTIF($E$108:$F1424,"")-COUNT($H$108:$H1424)+1,0)=N1424,"",INDEX(Mal!L$9:L$431,COUNTIF($E$108:$F1424,"")-COUNT($H$108:$H1424)+1,0)),"")</f>
        <v>#N/A</v>
      </c>
      <c r="O1425" s="39" t="e">
        <f>IF($E1425="",IF(INDEX(Mal!M$9:M$431,COUNTIF($E$108:$F1424,"")-COUNT($H$108:$H1424)+1,0)=O1424,"",INDEX(Mal!M$9:M$431,COUNTIF($E$108:$F1424,"")-COUNT($H$108:$H1424)+1,0)),"")</f>
        <v>#N/A</v>
      </c>
      <c r="P1425" s="39" t="e">
        <f>IF($E1425="",IF(INDEX(Mal!N$9:N$431,COUNTIF($E$108:$F1424,"")-COUNT($H$108:$H1424)+1,0)=P1424,"",INDEX(Mal!N$9:N$431,COUNTIF($E$108:$F1424,"")-COUNT($H$108:$H1424)+1,0)),"")</f>
        <v>#N/A</v>
      </c>
      <c r="Q1425" s="39" t="e">
        <f>IF($E1425="",IF(INDEX(Mal!O$9:O$431,COUNTIF($E$108:$F1424,"")-COUNT($H$108:$H1424)+1,0)=Q1424,"",INDEX(Mal!O$9:O$431,COUNTIF($E$108:$F1424,"")-COUNT($H$108:$H1424)+1,0)),"")</f>
        <v>#N/A</v>
      </c>
      <c r="R1425" s="39" t="e">
        <f>IF($E1425="",IF(INDEX(Mal!P$9:P$431,COUNTIF($E$108:$F1424,"")-COUNT($H$108:$H1424)+1,0)=R1424,"",INDEX(Mal!P$9:P$431,COUNTIF($E$108:$F1424,"")-COUNT($H$108:$H1424)+1,0)),"")</f>
        <v>#N/A</v>
      </c>
      <c r="S1425" s="39" t="e">
        <f>IF($E1425="",IF(INDEX(Mal!Q$9:Q$431,COUNTIF($E$108:$F1424,"")-COUNT($H$108:$H1424)+1,0)=S1424,"",INDEX(Mal!Q$9:Q$431,COUNTIF($E$108:$F1424,"")-COUNT($H$108:$H1424)+1,0)),"")</f>
        <v>#N/A</v>
      </c>
      <c r="T1425" s="39" t="e">
        <f>IF($E1425="",IF(INDEX(Mal!R$9:R$431,COUNTIF($E$108:$F1424,"")-COUNT($H$108:$H1424)+1,0)=T1424,"",INDEX(Mal!R$9:R$431,COUNTIF($E$108:$F1424,"")-COUNT($H$108:$H1424)+1,0)),"")</f>
        <v>#N/A</v>
      </c>
      <c r="U1425" s="39" t="e">
        <f>IF($E1425="",IF(INDEX(Mal!S$9:S$431,COUNTIF($E$108:$F1424,"")-COUNT($H$108:$H1424)+1,0)=U1424,"",INDEX(Mal!S$9:S$431,COUNTIF($E$108:$F1424,"")-COUNT($H$108:$H1424)+1,0)),"")</f>
        <v>#N/A</v>
      </c>
      <c r="V1425" s="39" t="e">
        <f t="shared" si="80"/>
        <v>#N/A</v>
      </c>
      <c r="W1425" s="39" t="e">
        <f>IF(IF(AND(E1425="",F1425=""),INDEX(Mal!I$9:I$431,(COUNT($H$108:$H1425)-COUNTIF($V$108:$V1425,"")),0),"")="","",IF(AND(E1425="",F1425=""),INDEX(Mal!I$9:I$431,(COUNT($H$108:$H1425)-COUNTIF($V$108:$V1425,"")),0),""))</f>
        <v>#N/A</v>
      </c>
      <c r="X1425" s="39" t="e">
        <f>IF($E1425="",IF(INDEX(Mal!J$9:J$431,COUNTIF($E$108:$F1424,"")-COUNT($H$108:$H1424)+1,0)=X1424,"",INDEX(Mal!J$9:J$431,COUNTIF($E$108:$F1424,"")-COUNT($H$108:$H1424)+1,0)),"")</f>
        <v>#N/A</v>
      </c>
      <c r="Y1425" s="39" t="e">
        <f>IF(AND(Y1424="",$H1425=$H1424),"",IF(VLOOKUP($H1425,Mal!$A$9:$T$431,20,0)='Sales Orders'!Y1424,"",VLOOKUP($H1425,Mal!$A$9:$T$431,20,0)))</f>
        <v>#N/A</v>
      </c>
      <c r="Z1425" s="39" t="e">
        <f t="shared" si="81"/>
        <v>#N/A</v>
      </c>
    </row>
    <row r="1426" spans="1:26">
      <c r="A1426" t="str">
        <f>IFERROR(IF(VLOOKUP(H1426,Mal!$A$9:$A$431,1,0),"","END"),"END")</f>
        <v>END</v>
      </c>
      <c r="B1426" s="39" t="e">
        <f>IF($E1426="",IF(INDEX(Mal!$D$9:$D$431,COUNTIF($E$108:$F1425,"")-COUNT($H$108:$H1425)+1,0)=B1425,"",INDEX(Mal!$D$9:$D$431,COUNTIF($E$108:$F1425,"")-COUNT($H$108:$H1425)+1,0)),"")</f>
        <v>#N/A</v>
      </c>
      <c r="C1426" s="39" t="e">
        <f t="shared" si="82"/>
        <v>#N/A</v>
      </c>
      <c r="D1426" s="39" t="e">
        <f>IF($E1426="",IF(INDEX(Mal!$F$9:$F$431,COUNTIF($E$108:$F1425,"")-COUNT($H$108:$H1425)+1,0)=D1425,"",INDEX(Mal!$F$9:$F$431,COUNTIF($E$108:$F1425,"")-COUNT($H$108:$H1425)+1,0)),"")</f>
        <v>#N/A</v>
      </c>
      <c r="E1426" s="39" t="e">
        <f>IF(AND(E1425="",$H1426=$H1425),"",IF(VLOOKUP(H1426,Mal!$A$9:$B$431,2,0)='Sales Orders'!E1425,"",VLOOKUP($H1426,Mal!$A$9:$B$431,2,0)))</f>
        <v>#N/A</v>
      </c>
      <c r="F1426" s="39" t="e">
        <f>IF($E1426="",IF(INDEX(Mal!$C$9:$C$431,COUNTIF($E$108:$F1425,"")-COUNT($H$108:$H1425)+1,0)=F1425,"",INDEX(Mal!$C$9:$C$431,COUNTIF($E$108:$F1425,"")-COUNT($H$108:$H1425)+1,0)),"")</f>
        <v>#N/A</v>
      </c>
      <c r="G1426" s="39" t="e">
        <f t="shared" si="83"/>
        <v>#N/A</v>
      </c>
      <c r="H1426" s="39">
        <f>IF(COUNTIF(Mal!$A$9:$A$431,'Sales Orders'!H1425)+COUNTIFS(Mal!$A$9:$A$431,H1425,Mal!$B$9:$B$431,"&lt;&gt;")+COUNTIFS(Mal!$A$9:$A$431,H1425,Mal!$C$9:$C$431,"&lt;&gt;")=COUNTIF('Sales Orders'!$H$108:H1425,'Sales Orders'!H1425),'Sales Orders'!H1425+1,'Sales Orders'!H1425)</f>
        <v>2</v>
      </c>
      <c r="I1426" s="39" t="e">
        <f>IF(E1426="","",IF(Mal!$C$5="","",Mal!$C$5))</f>
        <v>#N/A</v>
      </c>
      <c r="J1426" s="39" t="e">
        <f>IF(AND(J1425="",$H1426=$H1425),"",IF(VLOOKUP($H1426,Mal!$A$9:$H$431,7,0)='Sales Orders'!J1425,"",VLOOKUP($H1426,Mal!$A$9:$H$431,7,0)))</f>
        <v>#N/A</v>
      </c>
      <c r="K1426" s="39" t="e">
        <f>IF(AND(K1425="",$H1426=$H1425),"",IF(VLOOKUP($H1426,Mal!$A$9:$H$431,8,0)='Sales Orders'!K1425,"",VLOOKUP($H1426,Mal!$A$9:$H$431,8,0)))</f>
        <v>#N/A</v>
      </c>
      <c r="L1426" s="39" t="e">
        <f>IF(E1426="","",IF(Mal!$C$6="","",Mal!$C$6))</f>
        <v>#N/A</v>
      </c>
      <c r="M1426" s="39" t="e">
        <f>IF($E1426="",IF(INDEX(Mal!K$9:K$431,COUNTIF($E$108:$F1425,"")-COUNT($H$108:$H1425)+1,0)=M1425,"",INDEX(Mal!K$9:K$431,COUNTIF($E$108:$F1425,"")-COUNT($H$108:$H1425)+1,0)),"")</f>
        <v>#N/A</v>
      </c>
      <c r="N1426" s="39" t="e">
        <f>IF($E1426="",IF(INDEX(Mal!L$9:L$431,COUNTIF($E$108:$F1425,"")-COUNT($H$108:$H1425)+1,0)=N1425,"",INDEX(Mal!L$9:L$431,COUNTIF($E$108:$F1425,"")-COUNT($H$108:$H1425)+1,0)),"")</f>
        <v>#N/A</v>
      </c>
      <c r="O1426" s="39" t="e">
        <f>IF($E1426="",IF(INDEX(Mal!M$9:M$431,COUNTIF($E$108:$F1425,"")-COUNT($H$108:$H1425)+1,0)=O1425,"",INDEX(Mal!M$9:M$431,COUNTIF($E$108:$F1425,"")-COUNT($H$108:$H1425)+1,0)),"")</f>
        <v>#N/A</v>
      </c>
      <c r="P1426" s="39" t="e">
        <f>IF($E1426="",IF(INDEX(Mal!N$9:N$431,COUNTIF($E$108:$F1425,"")-COUNT($H$108:$H1425)+1,0)=P1425,"",INDEX(Mal!N$9:N$431,COUNTIF($E$108:$F1425,"")-COUNT($H$108:$H1425)+1,0)),"")</f>
        <v>#N/A</v>
      </c>
      <c r="Q1426" s="39" t="e">
        <f>IF($E1426="",IF(INDEX(Mal!O$9:O$431,COUNTIF($E$108:$F1425,"")-COUNT($H$108:$H1425)+1,0)=Q1425,"",INDEX(Mal!O$9:O$431,COUNTIF($E$108:$F1425,"")-COUNT($H$108:$H1425)+1,0)),"")</f>
        <v>#N/A</v>
      </c>
      <c r="R1426" s="39" t="e">
        <f>IF($E1426="",IF(INDEX(Mal!P$9:P$431,COUNTIF($E$108:$F1425,"")-COUNT($H$108:$H1425)+1,0)=R1425,"",INDEX(Mal!P$9:P$431,COUNTIF($E$108:$F1425,"")-COUNT($H$108:$H1425)+1,0)),"")</f>
        <v>#N/A</v>
      </c>
      <c r="S1426" s="39" t="e">
        <f>IF($E1426="",IF(INDEX(Mal!Q$9:Q$431,COUNTIF($E$108:$F1425,"")-COUNT($H$108:$H1425)+1,0)=S1425,"",INDEX(Mal!Q$9:Q$431,COUNTIF($E$108:$F1425,"")-COUNT($H$108:$H1425)+1,0)),"")</f>
        <v>#N/A</v>
      </c>
      <c r="T1426" s="39" t="e">
        <f>IF($E1426="",IF(INDEX(Mal!R$9:R$431,COUNTIF($E$108:$F1425,"")-COUNT($H$108:$H1425)+1,0)=T1425,"",INDEX(Mal!R$9:R$431,COUNTIF($E$108:$F1425,"")-COUNT($H$108:$H1425)+1,0)),"")</f>
        <v>#N/A</v>
      </c>
      <c r="U1426" s="39" t="e">
        <f>IF($E1426="",IF(INDEX(Mal!S$9:S$431,COUNTIF($E$108:$F1425,"")-COUNT($H$108:$H1425)+1,0)=U1425,"",INDEX(Mal!S$9:S$431,COUNTIF($E$108:$F1425,"")-COUNT($H$108:$H1425)+1,0)),"")</f>
        <v>#N/A</v>
      </c>
      <c r="V1426" s="39" t="e">
        <f t="shared" si="80"/>
        <v>#N/A</v>
      </c>
      <c r="W1426" s="39" t="e">
        <f>IF(IF(AND(E1426="",F1426=""),INDEX(Mal!I$9:I$431,(COUNT($H$108:$H1426)-COUNTIF($V$108:$V1426,"")),0),"")="","",IF(AND(E1426="",F1426=""),INDEX(Mal!I$9:I$431,(COUNT($H$108:$H1426)-COUNTIF($V$108:$V1426,"")),0),""))</f>
        <v>#N/A</v>
      </c>
      <c r="X1426" s="39" t="e">
        <f>IF($E1426="",IF(INDEX(Mal!J$9:J$431,COUNTIF($E$108:$F1425,"")-COUNT($H$108:$H1425)+1,0)=X1425,"",INDEX(Mal!J$9:J$431,COUNTIF($E$108:$F1425,"")-COUNT($H$108:$H1425)+1,0)),"")</f>
        <v>#N/A</v>
      </c>
      <c r="Y1426" s="39" t="e">
        <f>IF(AND(Y1425="",$H1426=$H1425),"",IF(VLOOKUP($H1426,Mal!$A$9:$T$431,20,0)='Sales Orders'!Y1425,"",VLOOKUP($H1426,Mal!$A$9:$T$431,20,0)))</f>
        <v>#N/A</v>
      </c>
      <c r="Z1426" s="39" t="e">
        <f t="shared" si="81"/>
        <v>#N/A</v>
      </c>
    </row>
    <row r="1427" spans="1:26">
      <c r="A1427" t="str">
        <f>IFERROR(IF(VLOOKUP(H1427,Mal!$A$9:$A$431,1,0),"","END"),"END")</f>
        <v>END</v>
      </c>
      <c r="B1427" s="39" t="e">
        <f>IF($E1427="",IF(INDEX(Mal!$D$9:$D$431,COUNTIF($E$108:$F1426,"")-COUNT($H$108:$H1426)+1,0)=B1426,"",INDEX(Mal!$D$9:$D$431,COUNTIF($E$108:$F1426,"")-COUNT($H$108:$H1426)+1,0)),"")</f>
        <v>#N/A</v>
      </c>
      <c r="C1427" s="39" t="e">
        <f t="shared" si="82"/>
        <v>#N/A</v>
      </c>
      <c r="D1427" s="39" t="e">
        <f>IF($E1427="",IF(INDEX(Mal!$F$9:$F$431,COUNTIF($E$108:$F1426,"")-COUNT($H$108:$H1426)+1,0)=D1426,"",INDEX(Mal!$F$9:$F$431,COUNTIF($E$108:$F1426,"")-COUNT($H$108:$H1426)+1,0)),"")</f>
        <v>#N/A</v>
      </c>
      <c r="E1427" s="39" t="e">
        <f>IF(AND(E1426="",$H1427=$H1426),"",IF(VLOOKUP(H1427,Mal!$A$9:$B$431,2,0)='Sales Orders'!E1426,"",VLOOKUP($H1427,Mal!$A$9:$B$431,2,0)))</f>
        <v>#N/A</v>
      </c>
      <c r="F1427" s="39" t="e">
        <f>IF($E1427="",IF(INDEX(Mal!$C$9:$C$431,COUNTIF($E$108:$F1426,"")-COUNT($H$108:$H1426)+1,0)=F1426,"",INDEX(Mal!$C$9:$C$431,COUNTIF($E$108:$F1426,"")-COUNT($H$108:$H1426)+1,0)),"")</f>
        <v>#N/A</v>
      </c>
      <c r="G1427" s="39" t="e">
        <f t="shared" si="83"/>
        <v>#N/A</v>
      </c>
      <c r="H1427" s="39">
        <f>IF(COUNTIF(Mal!$A$9:$A$431,'Sales Orders'!H1426)+COUNTIFS(Mal!$A$9:$A$431,H1426,Mal!$B$9:$B$431,"&lt;&gt;")+COUNTIFS(Mal!$A$9:$A$431,H1426,Mal!$C$9:$C$431,"&lt;&gt;")=COUNTIF('Sales Orders'!$H$108:H1426,'Sales Orders'!H1426),'Sales Orders'!H1426+1,'Sales Orders'!H1426)</f>
        <v>2</v>
      </c>
      <c r="I1427" s="39" t="e">
        <f>IF(E1427="","",IF(Mal!$C$5="","",Mal!$C$5))</f>
        <v>#N/A</v>
      </c>
      <c r="J1427" s="39" t="e">
        <f>IF(AND(J1426="",$H1427=$H1426),"",IF(VLOOKUP($H1427,Mal!$A$9:$H$431,7,0)='Sales Orders'!J1426,"",VLOOKUP($H1427,Mal!$A$9:$H$431,7,0)))</f>
        <v>#N/A</v>
      </c>
      <c r="K1427" s="39" t="e">
        <f>IF(AND(K1426="",$H1427=$H1426),"",IF(VLOOKUP($H1427,Mal!$A$9:$H$431,8,0)='Sales Orders'!K1426,"",VLOOKUP($H1427,Mal!$A$9:$H$431,8,0)))</f>
        <v>#N/A</v>
      </c>
      <c r="L1427" s="39" t="e">
        <f>IF(E1427="","",IF(Mal!$C$6="","",Mal!$C$6))</f>
        <v>#N/A</v>
      </c>
      <c r="M1427" s="39" t="e">
        <f>IF($E1427="",IF(INDEX(Mal!K$9:K$431,COUNTIF($E$108:$F1426,"")-COUNT($H$108:$H1426)+1,0)=M1426,"",INDEX(Mal!K$9:K$431,COUNTIF($E$108:$F1426,"")-COUNT($H$108:$H1426)+1,0)),"")</f>
        <v>#N/A</v>
      </c>
      <c r="N1427" s="39" t="e">
        <f>IF($E1427="",IF(INDEX(Mal!L$9:L$431,COUNTIF($E$108:$F1426,"")-COUNT($H$108:$H1426)+1,0)=N1426,"",INDEX(Mal!L$9:L$431,COUNTIF($E$108:$F1426,"")-COUNT($H$108:$H1426)+1,0)),"")</f>
        <v>#N/A</v>
      </c>
      <c r="O1427" s="39" t="e">
        <f>IF($E1427="",IF(INDEX(Mal!M$9:M$431,COUNTIF($E$108:$F1426,"")-COUNT($H$108:$H1426)+1,0)=O1426,"",INDEX(Mal!M$9:M$431,COUNTIF($E$108:$F1426,"")-COUNT($H$108:$H1426)+1,0)),"")</f>
        <v>#N/A</v>
      </c>
      <c r="P1427" s="39" t="e">
        <f>IF($E1427="",IF(INDEX(Mal!N$9:N$431,COUNTIF($E$108:$F1426,"")-COUNT($H$108:$H1426)+1,0)=P1426,"",INDEX(Mal!N$9:N$431,COUNTIF($E$108:$F1426,"")-COUNT($H$108:$H1426)+1,0)),"")</f>
        <v>#N/A</v>
      </c>
      <c r="Q1427" s="39" t="e">
        <f>IF($E1427="",IF(INDEX(Mal!O$9:O$431,COUNTIF($E$108:$F1426,"")-COUNT($H$108:$H1426)+1,0)=Q1426,"",INDEX(Mal!O$9:O$431,COUNTIF($E$108:$F1426,"")-COUNT($H$108:$H1426)+1,0)),"")</f>
        <v>#N/A</v>
      </c>
      <c r="R1427" s="39" t="e">
        <f>IF($E1427="",IF(INDEX(Mal!P$9:P$431,COUNTIF($E$108:$F1426,"")-COUNT($H$108:$H1426)+1,0)=R1426,"",INDEX(Mal!P$9:P$431,COUNTIF($E$108:$F1426,"")-COUNT($H$108:$H1426)+1,0)),"")</f>
        <v>#N/A</v>
      </c>
      <c r="S1427" s="39" t="e">
        <f>IF($E1427="",IF(INDEX(Mal!Q$9:Q$431,COUNTIF($E$108:$F1426,"")-COUNT($H$108:$H1426)+1,0)=S1426,"",INDEX(Mal!Q$9:Q$431,COUNTIF($E$108:$F1426,"")-COUNT($H$108:$H1426)+1,0)),"")</f>
        <v>#N/A</v>
      </c>
      <c r="T1427" s="39" t="e">
        <f>IF($E1427="",IF(INDEX(Mal!R$9:R$431,COUNTIF($E$108:$F1426,"")-COUNT($H$108:$H1426)+1,0)=T1426,"",INDEX(Mal!R$9:R$431,COUNTIF($E$108:$F1426,"")-COUNT($H$108:$H1426)+1,0)),"")</f>
        <v>#N/A</v>
      </c>
      <c r="U1427" s="39" t="e">
        <f>IF($E1427="",IF(INDEX(Mal!S$9:S$431,COUNTIF($E$108:$F1426,"")-COUNT($H$108:$H1426)+1,0)=U1426,"",INDEX(Mal!S$9:S$431,COUNTIF($E$108:$F1426,"")-COUNT($H$108:$H1426)+1,0)),"")</f>
        <v>#N/A</v>
      </c>
      <c r="V1427" s="39" t="e">
        <f t="shared" si="80"/>
        <v>#N/A</v>
      </c>
      <c r="W1427" s="39" t="e">
        <f>IF(IF(AND(E1427="",F1427=""),INDEX(Mal!I$9:I$431,(COUNT($H$108:$H1427)-COUNTIF($V$108:$V1427,"")),0),"")="","",IF(AND(E1427="",F1427=""),INDEX(Mal!I$9:I$431,(COUNT($H$108:$H1427)-COUNTIF($V$108:$V1427,"")),0),""))</f>
        <v>#N/A</v>
      </c>
      <c r="X1427" s="39" t="e">
        <f>IF($E1427="",IF(INDEX(Mal!J$9:J$431,COUNTIF($E$108:$F1426,"")-COUNT($H$108:$H1426)+1,0)=X1426,"",INDEX(Mal!J$9:J$431,COUNTIF($E$108:$F1426,"")-COUNT($H$108:$H1426)+1,0)),"")</f>
        <v>#N/A</v>
      </c>
      <c r="Y1427" s="39" t="e">
        <f>IF(AND(Y1426="",$H1427=$H1426),"",IF(VLOOKUP($H1427,Mal!$A$9:$T$431,20,0)='Sales Orders'!Y1426,"",VLOOKUP($H1427,Mal!$A$9:$T$431,20,0)))</f>
        <v>#N/A</v>
      </c>
      <c r="Z1427" s="39" t="e">
        <f t="shared" si="81"/>
        <v>#N/A</v>
      </c>
    </row>
    <row r="1428" spans="1:26">
      <c r="A1428" t="str">
        <f>IFERROR(IF(VLOOKUP(H1428,Mal!$A$9:$A$431,1,0),"","END"),"END")</f>
        <v>END</v>
      </c>
      <c r="B1428" s="39" t="e">
        <f>IF($E1428="",IF(INDEX(Mal!$D$9:$D$431,COUNTIF($E$108:$F1427,"")-COUNT($H$108:$H1427)+1,0)=B1427,"",INDEX(Mal!$D$9:$D$431,COUNTIF($E$108:$F1427,"")-COUNT($H$108:$H1427)+1,0)),"")</f>
        <v>#N/A</v>
      </c>
      <c r="C1428" s="39" t="e">
        <f t="shared" si="82"/>
        <v>#N/A</v>
      </c>
      <c r="D1428" s="39" t="e">
        <f>IF($E1428="",IF(INDEX(Mal!$F$9:$F$431,COUNTIF($E$108:$F1427,"")-COUNT($H$108:$H1427)+1,0)=D1427,"",INDEX(Mal!$F$9:$F$431,COUNTIF($E$108:$F1427,"")-COUNT($H$108:$H1427)+1,0)),"")</f>
        <v>#N/A</v>
      </c>
      <c r="E1428" s="39" t="e">
        <f>IF(AND(E1427="",$H1428=$H1427),"",IF(VLOOKUP(H1428,Mal!$A$9:$B$431,2,0)='Sales Orders'!E1427,"",VLOOKUP($H1428,Mal!$A$9:$B$431,2,0)))</f>
        <v>#N/A</v>
      </c>
      <c r="F1428" s="39" t="e">
        <f>IF($E1428="",IF(INDEX(Mal!$C$9:$C$431,COUNTIF($E$108:$F1427,"")-COUNT($H$108:$H1427)+1,0)=F1427,"",INDEX(Mal!$C$9:$C$431,COUNTIF($E$108:$F1427,"")-COUNT($H$108:$H1427)+1,0)),"")</f>
        <v>#N/A</v>
      </c>
      <c r="G1428" s="39" t="e">
        <f t="shared" si="83"/>
        <v>#N/A</v>
      </c>
      <c r="H1428" s="39">
        <f>IF(COUNTIF(Mal!$A$9:$A$431,'Sales Orders'!H1427)+COUNTIFS(Mal!$A$9:$A$431,H1427,Mal!$B$9:$B$431,"&lt;&gt;")+COUNTIFS(Mal!$A$9:$A$431,H1427,Mal!$C$9:$C$431,"&lt;&gt;")=COUNTIF('Sales Orders'!$H$108:H1427,'Sales Orders'!H1427),'Sales Orders'!H1427+1,'Sales Orders'!H1427)</f>
        <v>2</v>
      </c>
      <c r="I1428" s="39" t="e">
        <f>IF(E1428="","",IF(Mal!$C$5="","",Mal!$C$5))</f>
        <v>#N/A</v>
      </c>
      <c r="J1428" s="39" t="e">
        <f>IF(AND(J1427="",$H1428=$H1427),"",IF(VLOOKUP($H1428,Mal!$A$9:$H$431,7,0)='Sales Orders'!J1427,"",VLOOKUP($H1428,Mal!$A$9:$H$431,7,0)))</f>
        <v>#N/A</v>
      </c>
      <c r="K1428" s="39" t="e">
        <f>IF(AND(K1427="",$H1428=$H1427),"",IF(VLOOKUP($H1428,Mal!$A$9:$H$431,8,0)='Sales Orders'!K1427,"",VLOOKUP($H1428,Mal!$A$9:$H$431,8,0)))</f>
        <v>#N/A</v>
      </c>
      <c r="L1428" s="39" t="e">
        <f>IF(E1428="","",IF(Mal!$C$6="","",Mal!$C$6))</f>
        <v>#N/A</v>
      </c>
      <c r="M1428" s="39" t="e">
        <f>IF($E1428="",IF(INDEX(Mal!K$9:K$431,COUNTIF($E$108:$F1427,"")-COUNT($H$108:$H1427)+1,0)=M1427,"",INDEX(Mal!K$9:K$431,COUNTIF($E$108:$F1427,"")-COUNT($H$108:$H1427)+1,0)),"")</f>
        <v>#N/A</v>
      </c>
      <c r="N1428" s="39" t="e">
        <f>IF($E1428="",IF(INDEX(Mal!L$9:L$431,COUNTIF($E$108:$F1427,"")-COUNT($H$108:$H1427)+1,0)=N1427,"",INDEX(Mal!L$9:L$431,COUNTIF($E$108:$F1427,"")-COUNT($H$108:$H1427)+1,0)),"")</f>
        <v>#N/A</v>
      </c>
      <c r="O1428" s="39" t="e">
        <f>IF($E1428="",IF(INDEX(Mal!M$9:M$431,COUNTIF($E$108:$F1427,"")-COUNT($H$108:$H1427)+1,0)=O1427,"",INDEX(Mal!M$9:M$431,COUNTIF($E$108:$F1427,"")-COUNT($H$108:$H1427)+1,0)),"")</f>
        <v>#N/A</v>
      </c>
      <c r="P1428" s="39" t="e">
        <f>IF($E1428="",IF(INDEX(Mal!N$9:N$431,COUNTIF($E$108:$F1427,"")-COUNT($H$108:$H1427)+1,0)=P1427,"",INDEX(Mal!N$9:N$431,COUNTIF($E$108:$F1427,"")-COUNT($H$108:$H1427)+1,0)),"")</f>
        <v>#N/A</v>
      </c>
      <c r="Q1428" s="39" t="e">
        <f>IF($E1428="",IF(INDEX(Mal!O$9:O$431,COUNTIF($E$108:$F1427,"")-COUNT($H$108:$H1427)+1,0)=Q1427,"",INDEX(Mal!O$9:O$431,COUNTIF($E$108:$F1427,"")-COUNT($H$108:$H1427)+1,0)),"")</f>
        <v>#N/A</v>
      </c>
      <c r="R1428" s="39" t="e">
        <f>IF($E1428="",IF(INDEX(Mal!P$9:P$431,COUNTIF($E$108:$F1427,"")-COUNT($H$108:$H1427)+1,0)=R1427,"",INDEX(Mal!P$9:P$431,COUNTIF($E$108:$F1427,"")-COUNT($H$108:$H1427)+1,0)),"")</f>
        <v>#N/A</v>
      </c>
      <c r="S1428" s="39" t="e">
        <f>IF($E1428="",IF(INDEX(Mal!Q$9:Q$431,COUNTIF($E$108:$F1427,"")-COUNT($H$108:$H1427)+1,0)=S1427,"",INDEX(Mal!Q$9:Q$431,COUNTIF($E$108:$F1427,"")-COUNT($H$108:$H1427)+1,0)),"")</f>
        <v>#N/A</v>
      </c>
      <c r="T1428" s="39" t="e">
        <f>IF($E1428="",IF(INDEX(Mal!R$9:R$431,COUNTIF($E$108:$F1427,"")-COUNT($H$108:$H1427)+1,0)=T1427,"",INDEX(Mal!R$9:R$431,COUNTIF($E$108:$F1427,"")-COUNT($H$108:$H1427)+1,0)),"")</f>
        <v>#N/A</v>
      </c>
      <c r="U1428" s="39" t="e">
        <f>IF($E1428="",IF(INDEX(Mal!S$9:S$431,COUNTIF($E$108:$F1427,"")-COUNT($H$108:$H1427)+1,0)=U1427,"",INDEX(Mal!S$9:S$431,COUNTIF($E$108:$F1427,"")-COUNT($H$108:$H1427)+1,0)),"")</f>
        <v>#N/A</v>
      </c>
      <c r="V1428" s="39" t="e">
        <f t="shared" si="80"/>
        <v>#N/A</v>
      </c>
      <c r="W1428" s="39" t="e">
        <f>IF(IF(AND(E1428="",F1428=""),INDEX(Mal!I$9:I$431,(COUNT($H$108:$H1428)-COUNTIF($V$108:$V1428,"")),0),"")="","",IF(AND(E1428="",F1428=""),INDEX(Mal!I$9:I$431,(COUNT($H$108:$H1428)-COUNTIF($V$108:$V1428,"")),0),""))</f>
        <v>#N/A</v>
      </c>
      <c r="X1428" s="39" t="e">
        <f>IF($E1428="",IF(INDEX(Mal!J$9:J$431,COUNTIF($E$108:$F1427,"")-COUNT($H$108:$H1427)+1,0)=X1427,"",INDEX(Mal!J$9:J$431,COUNTIF($E$108:$F1427,"")-COUNT($H$108:$H1427)+1,0)),"")</f>
        <v>#N/A</v>
      </c>
      <c r="Y1428" s="39" t="e">
        <f>IF(AND(Y1427="",$H1428=$H1427),"",IF(VLOOKUP($H1428,Mal!$A$9:$T$431,20,0)='Sales Orders'!Y1427,"",VLOOKUP($H1428,Mal!$A$9:$T$431,20,0)))</f>
        <v>#N/A</v>
      </c>
      <c r="Z1428" s="39" t="e">
        <f t="shared" si="81"/>
        <v>#N/A</v>
      </c>
    </row>
    <row r="1429" spans="1:26">
      <c r="A1429" t="str">
        <f>IFERROR(IF(VLOOKUP(H1429,Mal!$A$9:$A$431,1,0),"","END"),"END")</f>
        <v>END</v>
      </c>
      <c r="B1429" s="39" t="e">
        <f>IF($E1429="",IF(INDEX(Mal!$D$9:$D$431,COUNTIF($E$108:$F1428,"")-COUNT($H$108:$H1428)+1,0)=B1428,"",INDEX(Mal!$D$9:$D$431,COUNTIF($E$108:$F1428,"")-COUNT($H$108:$H1428)+1,0)),"")</f>
        <v>#N/A</v>
      </c>
      <c r="C1429" s="39" t="e">
        <f t="shared" si="82"/>
        <v>#N/A</v>
      </c>
      <c r="D1429" s="39" t="e">
        <f>IF($E1429="",IF(INDEX(Mal!$F$9:$F$431,COUNTIF($E$108:$F1428,"")-COUNT($H$108:$H1428)+1,0)=D1428,"",INDEX(Mal!$F$9:$F$431,COUNTIF($E$108:$F1428,"")-COUNT($H$108:$H1428)+1,0)),"")</f>
        <v>#N/A</v>
      </c>
      <c r="E1429" s="39" t="e">
        <f>IF(AND(E1428="",$H1429=$H1428),"",IF(VLOOKUP(H1429,Mal!$A$9:$B$431,2,0)='Sales Orders'!E1428,"",VLOOKUP($H1429,Mal!$A$9:$B$431,2,0)))</f>
        <v>#N/A</v>
      </c>
      <c r="F1429" s="39" t="e">
        <f>IF($E1429="",IF(INDEX(Mal!$C$9:$C$431,COUNTIF($E$108:$F1428,"")-COUNT($H$108:$H1428)+1,0)=F1428,"",INDEX(Mal!$C$9:$C$431,COUNTIF($E$108:$F1428,"")-COUNT($H$108:$H1428)+1,0)),"")</f>
        <v>#N/A</v>
      </c>
      <c r="G1429" s="39" t="e">
        <f t="shared" si="83"/>
        <v>#N/A</v>
      </c>
      <c r="H1429" s="39">
        <f>IF(COUNTIF(Mal!$A$9:$A$431,'Sales Orders'!H1428)+COUNTIFS(Mal!$A$9:$A$431,H1428,Mal!$B$9:$B$431,"&lt;&gt;")+COUNTIFS(Mal!$A$9:$A$431,H1428,Mal!$C$9:$C$431,"&lt;&gt;")=COUNTIF('Sales Orders'!$H$108:H1428,'Sales Orders'!H1428),'Sales Orders'!H1428+1,'Sales Orders'!H1428)</f>
        <v>2</v>
      </c>
      <c r="I1429" s="39" t="e">
        <f>IF(E1429="","",IF(Mal!$C$5="","",Mal!$C$5))</f>
        <v>#N/A</v>
      </c>
      <c r="J1429" s="39" t="e">
        <f>IF(AND(J1428="",$H1429=$H1428),"",IF(VLOOKUP($H1429,Mal!$A$9:$H$431,7,0)='Sales Orders'!J1428,"",VLOOKUP($H1429,Mal!$A$9:$H$431,7,0)))</f>
        <v>#N/A</v>
      </c>
      <c r="K1429" s="39" t="e">
        <f>IF(AND(K1428="",$H1429=$H1428),"",IF(VLOOKUP($H1429,Mal!$A$9:$H$431,8,0)='Sales Orders'!K1428,"",VLOOKUP($H1429,Mal!$A$9:$H$431,8,0)))</f>
        <v>#N/A</v>
      </c>
      <c r="L1429" s="39" t="e">
        <f>IF(E1429="","",IF(Mal!$C$6="","",Mal!$C$6))</f>
        <v>#N/A</v>
      </c>
      <c r="M1429" s="39" t="e">
        <f>IF($E1429="",IF(INDEX(Mal!K$9:K$431,COUNTIF($E$108:$F1428,"")-COUNT($H$108:$H1428)+1,0)=M1428,"",INDEX(Mal!K$9:K$431,COUNTIF($E$108:$F1428,"")-COUNT($H$108:$H1428)+1,0)),"")</f>
        <v>#N/A</v>
      </c>
      <c r="N1429" s="39" t="e">
        <f>IF($E1429="",IF(INDEX(Mal!L$9:L$431,COUNTIF($E$108:$F1428,"")-COUNT($H$108:$H1428)+1,0)=N1428,"",INDEX(Mal!L$9:L$431,COUNTIF($E$108:$F1428,"")-COUNT($H$108:$H1428)+1,0)),"")</f>
        <v>#N/A</v>
      </c>
      <c r="O1429" s="39" t="e">
        <f>IF($E1429="",IF(INDEX(Mal!M$9:M$431,COUNTIF($E$108:$F1428,"")-COUNT($H$108:$H1428)+1,0)=O1428,"",INDEX(Mal!M$9:M$431,COUNTIF($E$108:$F1428,"")-COUNT($H$108:$H1428)+1,0)),"")</f>
        <v>#N/A</v>
      </c>
      <c r="P1429" s="39" t="e">
        <f>IF($E1429="",IF(INDEX(Mal!N$9:N$431,COUNTIF($E$108:$F1428,"")-COUNT($H$108:$H1428)+1,0)=P1428,"",INDEX(Mal!N$9:N$431,COUNTIF($E$108:$F1428,"")-COUNT($H$108:$H1428)+1,0)),"")</f>
        <v>#N/A</v>
      </c>
      <c r="Q1429" s="39" t="e">
        <f>IF($E1429="",IF(INDEX(Mal!O$9:O$431,COUNTIF($E$108:$F1428,"")-COUNT($H$108:$H1428)+1,0)=Q1428,"",INDEX(Mal!O$9:O$431,COUNTIF($E$108:$F1428,"")-COUNT($H$108:$H1428)+1,0)),"")</f>
        <v>#N/A</v>
      </c>
      <c r="R1429" s="39" t="e">
        <f>IF($E1429="",IF(INDEX(Mal!P$9:P$431,COUNTIF($E$108:$F1428,"")-COUNT($H$108:$H1428)+1,0)=R1428,"",INDEX(Mal!P$9:P$431,COUNTIF($E$108:$F1428,"")-COUNT($H$108:$H1428)+1,0)),"")</f>
        <v>#N/A</v>
      </c>
      <c r="S1429" s="39" t="e">
        <f>IF($E1429="",IF(INDEX(Mal!Q$9:Q$431,COUNTIF($E$108:$F1428,"")-COUNT($H$108:$H1428)+1,0)=S1428,"",INDEX(Mal!Q$9:Q$431,COUNTIF($E$108:$F1428,"")-COUNT($H$108:$H1428)+1,0)),"")</f>
        <v>#N/A</v>
      </c>
      <c r="T1429" s="39" t="e">
        <f>IF($E1429="",IF(INDEX(Mal!R$9:R$431,COUNTIF($E$108:$F1428,"")-COUNT($H$108:$H1428)+1,0)=T1428,"",INDEX(Mal!R$9:R$431,COUNTIF($E$108:$F1428,"")-COUNT($H$108:$H1428)+1,0)),"")</f>
        <v>#N/A</v>
      </c>
      <c r="U1429" s="39" t="e">
        <f>IF($E1429="",IF(INDEX(Mal!S$9:S$431,COUNTIF($E$108:$F1428,"")-COUNT($H$108:$H1428)+1,0)=U1428,"",INDEX(Mal!S$9:S$431,COUNTIF($E$108:$F1428,"")-COUNT($H$108:$H1428)+1,0)),"")</f>
        <v>#N/A</v>
      </c>
      <c r="V1429" s="39" t="e">
        <f t="shared" si="80"/>
        <v>#N/A</v>
      </c>
      <c r="W1429" s="39" t="e">
        <f>IF(IF(AND(E1429="",F1429=""),INDEX(Mal!I$9:I$431,(COUNT($H$108:$H1429)-COUNTIF($V$108:$V1429,"")),0),"")="","",IF(AND(E1429="",F1429=""),INDEX(Mal!I$9:I$431,(COUNT($H$108:$H1429)-COUNTIF($V$108:$V1429,"")),0),""))</f>
        <v>#N/A</v>
      </c>
      <c r="X1429" s="39" t="e">
        <f>IF($E1429="",IF(INDEX(Mal!J$9:J$431,COUNTIF($E$108:$F1428,"")-COUNT($H$108:$H1428)+1,0)=X1428,"",INDEX(Mal!J$9:J$431,COUNTIF($E$108:$F1428,"")-COUNT($H$108:$H1428)+1,0)),"")</f>
        <v>#N/A</v>
      </c>
      <c r="Y1429" s="39" t="e">
        <f>IF(AND(Y1428="",$H1429=$H1428),"",IF(VLOOKUP($H1429,Mal!$A$9:$T$431,20,0)='Sales Orders'!Y1428,"",VLOOKUP($H1429,Mal!$A$9:$T$431,20,0)))</f>
        <v>#N/A</v>
      </c>
      <c r="Z1429" s="39" t="e">
        <f t="shared" si="81"/>
        <v>#N/A</v>
      </c>
    </row>
    <row r="1430" spans="1:26">
      <c r="A1430" t="str">
        <f>IFERROR(IF(VLOOKUP(H1430,Mal!$A$9:$A$431,1,0),"","END"),"END")</f>
        <v>END</v>
      </c>
      <c r="B1430" s="39" t="e">
        <f>IF($E1430="",IF(INDEX(Mal!$D$9:$D$431,COUNTIF($E$108:$F1429,"")-COUNT($H$108:$H1429)+1,0)=B1429,"",INDEX(Mal!$D$9:$D$431,COUNTIF($E$108:$F1429,"")-COUNT($H$108:$H1429)+1,0)),"")</f>
        <v>#N/A</v>
      </c>
      <c r="C1430" s="39" t="e">
        <f t="shared" si="82"/>
        <v>#N/A</v>
      </c>
      <c r="D1430" s="39" t="e">
        <f>IF($E1430="",IF(INDEX(Mal!$F$9:$F$431,COUNTIF($E$108:$F1429,"")-COUNT($H$108:$H1429)+1,0)=D1429,"",INDEX(Mal!$F$9:$F$431,COUNTIF($E$108:$F1429,"")-COUNT($H$108:$H1429)+1,0)),"")</f>
        <v>#N/A</v>
      </c>
      <c r="E1430" s="39" t="e">
        <f>IF(AND(E1429="",$H1430=$H1429),"",IF(VLOOKUP(H1430,Mal!$A$9:$B$431,2,0)='Sales Orders'!E1429,"",VLOOKUP($H1430,Mal!$A$9:$B$431,2,0)))</f>
        <v>#N/A</v>
      </c>
      <c r="F1430" s="39" t="e">
        <f>IF($E1430="",IF(INDEX(Mal!$C$9:$C$431,COUNTIF($E$108:$F1429,"")-COUNT($H$108:$H1429)+1,0)=F1429,"",INDEX(Mal!$C$9:$C$431,COUNTIF($E$108:$F1429,"")-COUNT($H$108:$H1429)+1,0)),"")</f>
        <v>#N/A</v>
      </c>
      <c r="G1430" s="39" t="e">
        <f t="shared" si="83"/>
        <v>#N/A</v>
      </c>
      <c r="H1430" s="39">
        <f>IF(COUNTIF(Mal!$A$9:$A$431,'Sales Orders'!H1429)+COUNTIFS(Mal!$A$9:$A$431,H1429,Mal!$B$9:$B$431,"&lt;&gt;")+COUNTIFS(Mal!$A$9:$A$431,H1429,Mal!$C$9:$C$431,"&lt;&gt;")=COUNTIF('Sales Orders'!$H$108:H1429,'Sales Orders'!H1429),'Sales Orders'!H1429+1,'Sales Orders'!H1429)</f>
        <v>2</v>
      </c>
      <c r="I1430" s="39" t="e">
        <f>IF(E1430="","",IF(Mal!$C$5="","",Mal!$C$5))</f>
        <v>#N/A</v>
      </c>
      <c r="J1430" s="39" t="e">
        <f>IF(AND(J1429="",$H1430=$H1429),"",IF(VLOOKUP($H1430,Mal!$A$9:$H$431,7,0)='Sales Orders'!J1429,"",VLOOKUP($H1430,Mal!$A$9:$H$431,7,0)))</f>
        <v>#N/A</v>
      </c>
      <c r="K1430" s="39" t="e">
        <f>IF(AND(K1429="",$H1430=$H1429),"",IF(VLOOKUP($H1430,Mal!$A$9:$H$431,8,0)='Sales Orders'!K1429,"",VLOOKUP($H1430,Mal!$A$9:$H$431,8,0)))</f>
        <v>#N/A</v>
      </c>
      <c r="L1430" s="39" t="e">
        <f>IF(E1430="","",IF(Mal!$C$6="","",Mal!$C$6))</f>
        <v>#N/A</v>
      </c>
      <c r="M1430" s="39" t="e">
        <f>IF($E1430="",IF(INDEX(Mal!K$9:K$431,COUNTIF($E$108:$F1429,"")-COUNT($H$108:$H1429)+1,0)=M1429,"",INDEX(Mal!K$9:K$431,COUNTIF($E$108:$F1429,"")-COUNT($H$108:$H1429)+1,0)),"")</f>
        <v>#N/A</v>
      </c>
      <c r="N1430" s="39" t="e">
        <f>IF($E1430="",IF(INDEX(Mal!L$9:L$431,COUNTIF($E$108:$F1429,"")-COUNT($H$108:$H1429)+1,0)=N1429,"",INDEX(Mal!L$9:L$431,COUNTIF($E$108:$F1429,"")-COUNT($H$108:$H1429)+1,0)),"")</f>
        <v>#N/A</v>
      </c>
      <c r="O1430" s="39" t="e">
        <f>IF($E1430="",IF(INDEX(Mal!M$9:M$431,COUNTIF($E$108:$F1429,"")-COUNT($H$108:$H1429)+1,0)=O1429,"",INDEX(Mal!M$9:M$431,COUNTIF($E$108:$F1429,"")-COUNT($H$108:$H1429)+1,0)),"")</f>
        <v>#N/A</v>
      </c>
      <c r="P1430" s="39" t="e">
        <f>IF($E1430="",IF(INDEX(Mal!N$9:N$431,COUNTIF($E$108:$F1429,"")-COUNT($H$108:$H1429)+1,0)=P1429,"",INDEX(Mal!N$9:N$431,COUNTIF($E$108:$F1429,"")-COUNT($H$108:$H1429)+1,0)),"")</f>
        <v>#N/A</v>
      </c>
      <c r="Q1430" s="39" t="e">
        <f>IF($E1430="",IF(INDEX(Mal!O$9:O$431,COUNTIF($E$108:$F1429,"")-COUNT($H$108:$H1429)+1,0)=Q1429,"",INDEX(Mal!O$9:O$431,COUNTIF($E$108:$F1429,"")-COUNT($H$108:$H1429)+1,0)),"")</f>
        <v>#N/A</v>
      </c>
      <c r="R1430" s="39" t="e">
        <f>IF($E1430="",IF(INDEX(Mal!P$9:P$431,COUNTIF($E$108:$F1429,"")-COUNT($H$108:$H1429)+1,0)=R1429,"",INDEX(Mal!P$9:P$431,COUNTIF($E$108:$F1429,"")-COUNT($H$108:$H1429)+1,0)),"")</f>
        <v>#N/A</v>
      </c>
      <c r="S1430" s="39" t="e">
        <f>IF($E1430="",IF(INDEX(Mal!Q$9:Q$431,COUNTIF($E$108:$F1429,"")-COUNT($H$108:$H1429)+1,0)=S1429,"",INDEX(Mal!Q$9:Q$431,COUNTIF($E$108:$F1429,"")-COUNT($H$108:$H1429)+1,0)),"")</f>
        <v>#N/A</v>
      </c>
      <c r="T1430" s="39" t="e">
        <f>IF($E1430="",IF(INDEX(Mal!R$9:R$431,COUNTIF($E$108:$F1429,"")-COUNT($H$108:$H1429)+1,0)=T1429,"",INDEX(Mal!R$9:R$431,COUNTIF($E$108:$F1429,"")-COUNT($H$108:$H1429)+1,0)),"")</f>
        <v>#N/A</v>
      </c>
      <c r="U1430" s="39" t="e">
        <f>IF($E1430="",IF(INDEX(Mal!S$9:S$431,COUNTIF($E$108:$F1429,"")-COUNT($H$108:$H1429)+1,0)=U1429,"",INDEX(Mal!S$9:S$431,COUNTIF($E$108:$F1429,"")-COUNT($H$108:$H1429)+1,0)),"")</f>
        <v>#N/A</v>
      </c>
      <c r="V1430" s="39" t="e">
        <f t="shared" si="80"/>
        <v>#N/A</v>
      </c>
      <c r="W1430" s="39" t="e">
        <f>IF(IF(AND(E1430="",F1430=""),INDEX(Mal!I$9:I$431,(COUNT($H$108:$H1430)-COUNTIF($V$108:$V1430,"")),0),"")="","",IF(AND(E1430="",F1430=""),INDEX(Mal!I$9:I$431,(COUNT($H$108:$H1430)-COUNTIF($V$108:$V1430,"")),0),""))</f>
        <v>#N/A</v>
      </c>
      <c r="X1430" s="39" t="e">
        <f>IF($E1430="",IF(INDEX(Mal!J$9:J$431,COUNTIF($E$108:$F1429,"")-COUNT($H$108:$H1429)+1,0)=X1429,"",INDEX(Mal!J$9:J$431,COUNTIF($E$108:$F1429,"")-COUNT($H$108:$H1429)+1,0)),"")</f>
        <v>#N/A</v>
      </c>
      <c r="Y1430" s="39" t="e">
        <f>IF(AND(Y1429="",$H1430=$H1429),"",IF(VLOOKUP($H1430,Mal!$A$9:$T$431,20,0)='Sales Orders'!Y1429,"",VLOOKUP($H1430,Mal!$A$9:$T$431,20,0)))</f>
        <v>#N/A</v>
      </c>
      <c r="Z1430" s="39" t="e">
        <f t="shared" si="81"/>
        <v>#N/A</v>
      </c>
    </row>
    <row r="1431" spans="1:26">
      <c r="A1431" t="str">
        <f>IFERROR(IF(VLOOKUP(H1431,Mal!$A$9:$A$431,1,0),"","END"),"END")</f>
        <v>END</v>
      </c>
      <c r="B1431" s="39" t="e">
        <f>IF($E1431="",IF(INDEX(Mal!$D$9:$D$431,COUNTIF($E$108:$F1430,"")-COUNT($H$108:$H1430)+1,0)=B1430,"",INDEX(Mal!$D$9:$D$431,COUNTIF($E$108:$F1430,"")-COUNT($H$108:$H1430)+1,0)),"")</f>
        <v>#N/A</v>
      </c>
      <c r="C1431" s="39" t="e">
        <f t="shared" si="82"/>
        <v>#N/A</v>
      </c>
      <c r="D1431" s="39" t="e">
        <f>IF($E1431="",IF(INDEX(Mal!$F$9:$F$431,COUNTIF($E$108:$F1430,"")-COUNT($H$108:$H1430)+1,0)=D1430,"",INDEX(Mal!$F$9:$F$431,COUNTIF($E$108:$F1430,"")-COUNT($H$108:$H1430)+1,0)),"")</f>
        <v>#N/A</v>
      </c>
      <c r="E1431" s="39" t="e">
        <f>IF(AND(E1430="",$H1431=$H1430),"",IF(VLOOKUP(H1431,Mal!$A$9:$B$431,2,0)='Sales Orders'!E1430,"",VLOOKUP($H1431,Mal!$A$9:$B$431,2,0)))</f>
        <v>#N/A</v>
      </c>
      <c r="F1431" s="39" t="e">
        <f>IF($E1431="",IF(INDEX(Mal!$C$9:$C$431,COUNTIF($E$108:$F1430,"")-COUNT($H$108:$H1430)+1,0)=F1430,"",INDEX(Mal!$C$9:$C$431,COUNTIF($E$108:$F1430,"")-COUNT($H$108:$H1430)+1,0)),"")</f>
        <v>#N/A</v>
      </c>
      <c r="G1431" s="39" t="e">
        <f t="shared" si="83"/>
        <v>#N/A</v>
      </c>
      <c r="H1431" s="39">
        <f>IF(COUNTIF(Mal!$A$9:$A$431,'Sales Orders'!H1430)+COUNTIFS(Mal!$A$9:$A$431,H1430,Mal!$B$9:$B$431,"&lt;&gt;")+COUNTIFS(Mal!$A$9:$A$431,H1430,Mal!$C$9:$C$431,"&lt;&gt;")=COUNTIF('Sales Orders'!$H$108:H1430,'Sales Orders'!H1430),'Sales Orders'!H1430+1,'Sales Orders'!H1430)</f>
        <v>2</v>
      </c>
      <c r="I1431" s="39" t="e">
        <f>IF(E1431="","",IF(Mal!$C$5="","",Mal!$C$5))</f>
        <v>#N/A</v>
      </c>
      <c r="J1431" s="39" t="e">
        <f>IF(AND(J1430="",$H1431=$H1430),"",IF(VLOOKUP($H1431,Mal!$A$9:$H$431,7,0)='Sales Orders'!J1430,"",VLOOKUP($H1431,Mal!$A$9:$H$431,7,0)))</f>
        <v>#N/A</v>
      </c>
      <c r="K1431" s="39" t="e">
        <f>IF(AND(K1430="",$H1431=$H1430),"",IF(VLOOKUP($H1431,Mal!$A$9:$H$431,8,0)='Sales Orders'!K1430,"",VLOOKUP($H1431,Mal!$A$9:$H$431,8,0)))</f>
        <v>#N/A</v>
      </c>
      <c r="L1431" s="39" t="e">
        <f>IF(E1431="","",IF(Mal!$C$6="","",Mal!$C$6))</f>
        <v>#N/A</v>
      </c>
      <c r="M1431" s="39" t="e">
        <f>IF($E1431="",IF(INDEX(Mal!K$9:K$431,COUNTIF($E$108:$F1430,"")-COUNT($H$108:$H1430)+1,0)=M1430,"",INDEX(Mal!K$9:K$431,COUNTIF($E$108:$F1430,"")-COUNT($H$108:$H1430)+1,0)),"")</f>
        <v>#N/A</v>
      </c>
      <c r="N1431" s="39" t="e">
        <f>IF($E1431="",IF(INDEX(Mal!L$9:L$431,COUNTIF($E$108:$F1430,"")-COUNT($H$108:$H1430)+1,0)=N1430,"",INDEX(Mal!L$9:L$431,COUNTIF($E$108:$F1430,"")-COUNT($H$108:$H1430)+1,0)),"")</f>
        <v>#N/A</v>
      </c>
      <c r="O1431" s="39" t="e">
        <f>IF($E1431="",IF(INDEX(Mal!M$9:M$431,COUNTIF($E$108:$F1430,"")-COUNT($H$108:$H1430)+1,0)=O1430,"",INDEX(Mal!M$9:M$431,COUNTIF($E$108:$F1430,"")-COUNT($H$108:$H1430)+1,0)),"")</f>
        <v>#N/A</v>
      </c>
      <c r="P1431" s="39" t="e">
        <f>IF($E1431="",IF(INDEX(Mal!N$9:N$431,COUNTIF($E$108:$F1430,"")-COUNT($H$108:$H1430)+1,0)=P1430,"",INDEX(Mal!N$9:N$431,COUNTIF($E$108:$F1430,"")-COUNT($H$108:$H1430)+1,0)),"")</f>
        <v>#N/A</v>
      </c>
      <c r="Q1431" s="39" t="e">
        <f>IF($E1431="",IF(INDEX(Mal!O$9:O$431,COUNTIF($E$108:$F1430,"")-COUNT($H$108:$H1430)+1,0)=Q1430,"",INDEX(Mal!O$9:O$431,COUNTIF($E$108:$F1430,"")-COUNT($H$108:$H1430)+1,0)),"")</f>
        <v>#N/A</v>
      </c>
      <c r="R1431" s="39" t="e">
        <f>IF($E1431="",IF(INDEX(Mal!P$9:P$431,COUNTIF($E$108:$F1430,"")-COUNT($H$108:$H1430)+1,0)=R1430,"",INDEX(Mal!P$9:P$431,COUNTIF($E$108:$F1430,"")-COUNT($H$108:$H1430)+1,0)),"")</f>
        <v>#N/A</v>
      </c>
      <c r="S1431" s="39" t="e">
        <f>IF($E1431="",IF(INDEX(Mal!Q$9:Q$431,COUNTIF($E$108:$F1430,"")-COUNT($H$108:$H1430)+1,0)=S1430,"",INDEX(Mal!Q$9:Q$431,COUNTIF($E$108:$F1430,"")-COUNT($H$108:$H1430)+1,0)),"")</f>
        <v>#N/A</v>
      </c>
      <c r="T1431" s="39" t="e">
        <f>IF($E1431="",IF(INDEX(Mal!R$9:R$431,COUNTIF($E$108:$F1430,"")-COUNT($H$108:$H1430)+1,0)=T1430,"",INDEX(Mal!R$9:R$431,COUNTIF($E$108:$F1430,"")-COUNT($H$108:$H1430)+1,0)),"")</f>
        <v>#N/A</v>
      </c>
      <c r="U1431" s="39" t="e">
        <f>IF($E1431="",IF(INDEX(Mal!S$9:S$431,COUNTIF($E$108:$F1430,"")-COUNT($H$108:$H1430)+1,0)=U1430,"",INDEX(Mal!S$9:S$431,COUNTIF($E$108:$F1430,"")-COUNT($H$108:$H1430)+1,0)),"")</f>
        <v>#N/A</v>
      </c>
      <c r="V1431" s="39" t="e">
        <f t="shared" si="80"/>
        <v>#N/A</v>
      </c>
      <c r="W1431" s="39" t="e">
        <f>IF(IF(AND(E1431="",F1431=""),INDEX(Mal!I$9:I$431,(COUNT($H$108:$H1431)-COUNTIF($V$108:$V1431,"")),0),"")="","",IF(AND(E1431="",F1431=""),INDEX(Mal!I$9:I$431,(COUNT($H$108:$H1431)-COUNTIF($V$108:$V1431,"")),0),""))</f>
        <v>#N/A</v>
      </c>
      <c r="X1431" s="39" t="e">
        <f>IF($E1431="",IF(INDEX(Mal!J$9:J$431,COUNTIF($E$108:$F1430,"")-COUNT($H$108:$H1430)+1,0)=X1430,"",INDEX(Mal!J$9:J$431,COUNTIF($E$108:$F1430,"")-COUNT($H$108:$H1430)+1,0)),"")</f>
        <v>#N/A</v>
      </c>
      <c r="Y1431" s="39" t="e">
        <f>IF(AND(Y1430="",$H1431=$H1430),"",IF(VLOOKUP($H1431,Mal!$A$9:$T$431,20,0)='Sales Orders'!Y1430,"",VLOOKUP($H1431,Mal!$A$9:$T$431,20,0)))</f>
        <v>#N/A</v>
      </c>
      <c r="Z1431" s="39" t="e">
        <f t="shared" si="81"/>
        <v>#N/A</v>
      </c>
    </row>
    <row r="1432" spans="1:26">
      <c r="A1432" t="str">
        <f>IFERROR(IF(VLOOKUP(H1432,Mal!$A$9:$A$431,1,0),"","END"),"END")</f>
        <v>END</v>
      </c>
      <c r="B1432" s="39" t="e">
        <f>IF($E1432="",IF(INDEX(Mal!$D$9:$D$431,COUNTIF($E$108:$F1431,"")-COUNT($H$108:$H1431)+1,0)=B1431,"",INDEX(Mal!$D$9:$D$431,COUNTIF($E$108:$F1431,"")-COUNT($H$108:$H1431)+1,0)),"")</f>
        <v>#N/A</v>
      </c>
      <c r="C1432" s="39" t="e">
        <f t="shared" si="82"/>
        <v>#N/A</v>
      </c>
      <c r="D1432" s="39" t="e">
        <f>IF($E1432="",IF(INDEX(Mal!$F$9:$F$431,COUNTIF($E$108:$F1431,"")-COUNT($H$108:$H1431)+1,0)=D1431,"",INDEX(Mal!$F$9:$F$431,COUNTIF($E$108:$F1431,"")-COUNT($H$108:$H1431)+1,0)),"")</f>
        <v>#N/A</v>
      </c>
      <c r="E1432" s="39" t="e">
        <f>IF(AND(E1431="",$H1432=$H1431),"",IF(VLOOKUP(H1432,Mal!$A$9:$B$431,2,0)='Sales Orders'!E1431,"",VLOOKUP($H1432,Mal!$A$9:$B$431,2,0)))</f>
        <v>#N/A</v>
      </c>
      <c r="F1432" s="39" t="e">
        <f>IF($E1432="",IF(INDEX(Mal!$C$9:$C$431,COUNTIF($E$108:$F1431,"")-COUNT($H$108:$H1431)+1,0)=F1431,"",INDEX(Mal!$C$9:$C$431,COUNTIF($E$108:$F1431,"")-COUNT($H$108:$H1431)+1,0)),"")</f>
        <v>#N/A</v>
      </c>
      <c r="G1432" s="39" t="e">
        <f t="shared" si="83"/>
        <v>#N/A</v>
      </c>
      <c r="H1432" s="39">
        <f>IF(COUNTIF(Mal!$A$9:$A$431,'Sales Orders'!H1431)+COUNTIFS(Mal!$A$9:$A$431,H1431,Mal!$B$9:$B$431,"&lt;&gt;")+COUNTIFS(Mal!$A$9:$A$431,H1431,Mal!$C$9:$C$431,"&lt;&gt;")=COUNTIF('Sales Orders'!$H$108:H1431,'Sales Orders'!H1431),'Sales Orders'!H1431+1,'Sales Orders'!H1431)</f>
        <v>2</v>
      </c>
      <c r="I1432" s="39" t="e">
        <f>IF(E1432="","",IF(Mal!$C$5="","",Mal!$C$5))</f>
        <v>#N/A</v>
      </c>
      <c r="J1432" s="39" t="e">
        <f>IF(AND(J1431="",$H1432=$H1431),"",IF(VLOOKUP($H1432,Mal!$A$9:$H$431,7,0)='Sales Orders'!J1431,"",VLOOKUP($H1432,Mal!$A$9:$H$431,7,0)))</f>
        <v>#N/A</v>
      </c>
      <c r="K1432" s="39" t="e">
        <f>IF(AND(K1431="",$H1432=$H1431),"",IF(VLOOKUP($H1432,Mal!$A$9:$H$431,8,0)='Sales Orders'!K1431,"",VLOOKUP($H1432,Mal!$A$9:$H$431,8,0)))</f>
        <v>#N/A</v>
      </c>
      <c r="L1432" s="39" t="e">
        <f>IF(E1432="","",IF(Mal!$C$6="","",Mal!$C$6))</f>
        <v>#N/A</v>
      </c>
      <c r="M1432" s="39" t="e">
        <f>IF($E1432="",IF(INDEX(Mal!K$9:K$431,COUNTIF($E$108:$F1431,"")-COUNT($H$108:$H1431)+1,0)=M1431,"",INDEX(Mal!K$9:K$431,COUNTIF($E$108:$F1431,"")-COUNT($H$108:$H1431)+1,0)),"")</f>
        <v>#N/A</v>
      </c>
      <c r="N1432" s="39" t="e">
        <f>IF($E1432="",IF(INDEX(Mal!L$9:L$431,COUNTIF($E$108:$F1431,"")-COUNT($H$108:$H1431)+1,0)=N1431,"",INDEX(Mal!L$9:L$431,COUNTIF($E$108:$F1431,"")-COUNT($H$108:$H1431)+1,0)),"")</f>
        <v>#N/A</v>
      </c>
      <c r="O1432" s="39" t="e">
        <f>IF($E1432="",IF(INDEX(Mal!M$9:M$431,COUNTIF($E$108:$F1431,"")-COUNT($H$108:$H1431)+1,0)=O1431,"",INDEX(Mal!M$9:M$431,COUNTIF($E$108:$F1431,"")-COUNT($H$108:$H1431)+1,0)),"")</f>
        <v>#N/A</v>
      </c>
      <c r="P1432" s="39" t="e">
        <f>IF($E1432="",IF(INDEX(Mal!N$9:N$431,COUNTIF($E$108:$F1431,"")-COUNT($H$108:$H1431)+1,0)=P1431,"",INDEX(Mal!N$9:N$431,COUNTIF($E$108:$F1431,"")-COUNT($H$108:$H1431)+1,0)),"")</f>
        <v>#N/A</v>
      </c>
      <c r="Q1432" s="39" t="e">
        <f>IF($E1432="",IF(INDEX(Mal!O$9:O$431,COUNTIF($E$108:$F1431,"")-COUNT($H$108:$H1431)+1,0)=Q1431,"",INDEX(Mal!O$9:O$431,COUNTIF($E$108:$F1431,"")-COUNT($H$108:$H1431)+1,0)),"")</f>
        <v>#N/A</v>
      </c>
      <c r="R1432" s="39" t="e">
        <f>IF($E1432="",IF(INDEX(Mal!P$9:P$431,COUNTIF($E$108:$F1431,"")-COUNT($H$108:$H1431)+1,0)=R1431,"",INDEX(Mal!P$9:P$431,COUNTIF($E$108:$F1431,"")-COUNT($H$108:$H1431)+1,0)),"")</f>
        <v>#N/A</v>
      </c>
      <c r="S1432" s="39" t="e">
        <f>IF($E1432="",IF(INDEX(Mal!Q$9:Q$431,COUNTIF($E$108:$F1431,"")-COUNT($H$108:$H1431)+1,0)=S1431,"",INDEX(Mal!Q$9:Q$431,COUNTIF($E$108:$F1431,"")-COUNT($H$108:$H1431)+1,0)),"")</f>
        <v>#N/A</v>
      </c>
      <c r="T1432" s="39" t="e">
        <f>IF($E1432="",IF(INDEX(Mal!R$9:R$431,COUNTIF($E$108:$F1431,"")-COUNT($H$108:$H1431)+1,0)=T1431,"",INDEX(Mal!R$9:R$431,COUNTIF($E$108:$F1431,"")-COUNT($H$108:$H1431)+1,0)),"")</f>
        <v>#N/A</v>
      </c>
      <c r="U1432" s="39" t="e">
        <f>IF($E1432="",IF(INDEX(Mal!S$9:S$431,COUNTIF($E$108:$F1431,"")-COUNT($H$108:$H1431)+1,0)=U1431,"",INDEX(Mal!S$9:S$431,COUNTIF($E$108:$F1431,"")-COUNT($H$108:$H1431)+1,0)),"")</f>
        <v>#N/A</v>
      </c>
      <c r="V1432" s="39" t="e">
        <f t="shared" si="80"/>
        <v>#N/A</v>
      </c>
      <c r="W1432" s="39" t="e">
        <f>IF(IF(AND(E1432="",F1432=""),INDEX(Mal!I$9:I$431,(COUNT($H$108:$H1432)-COUNTIF($V$108:$V1432,"")),0),"")="","",IF(AND(E1432="",F1432=""),INDEX(Mal!I$9:I$431,(COUNT($H$108:$H1432)-COUNTIF($V$108:$V1432,"")),0),""))</f>
        <v>#N/A</v>
      </c>
      <c r="X1432" s="39" t="e">
        <f>IF($E1432="",IF(INDEX(Mal!J$9:J$431,COUNTIF($E$108:$F1431,"")-COUNT($H$108:$H1431)+1,0)=X1431,"",INDEX(Mal!J$9:J$431,COUNTIF($E$108:$F1431,"")-COUNT($H$108:$H1431)+1,0)),"")</f>
        <v>#N/A</v>
      </c>
      <c r="Y1432" s="39" t="e">
        <f>IF(AND(Y1431="",$H1432=$H1431),"",IF(VLOOKUP($H1432,Mal!$A$9:$T$431,20,0)='Sales Orders'!Y1431,"",VLOOKUP($H1432,Mal!$A$9:$T$431,20,0)))</f>
        <v>#N/A</v>
      </c>
      <c r="Z1432" s="39" t="e">
        <f t="shared" si="81"/>
        <v>#N/A</v>
      </c>
    </row>
    <row r="1433" spans="1:26">
      <c r="A1433" t="str">
        <f>IFERROR(IF(VLOOKUP(H1433,Mal!$A$9:$A$431,1,0),"","END"),"END")</f>
        <v>END</v>
      </c>
      <c r="B1433" s="39" t="e">
        <f>IF($E1433="",IF(INDEX(Mal!$D$9:$D$431,COUNTIF($E$108:$F1432,"")-COUNT($H$108:$H1432)+1,0)=B1432,"",INDEX(Mal!$D$9:$D$431,COUNTIF($E$108:$F1432,"")-COUNT($H$108:$H1432)+1,0)),"")</f>
        <v>#N/A</v>
      </c>
      <c r="C1433" s="39" t="e">
        <f t="shared" si="82"/>
        <v>#N/A</v>
      </c>
      <c r="D1433" s="39" t="e">
        <f>IF($E1433="",IF(INDEX(Mal!$F$9:$F$431,COUNTIF($E$108:$F1432,"")-COUNT($H$108:$H1432)+1,0)=D1432,"",INDEX(Mal!$F$9:$F$431,COUNTIF($E$108:$F1432,"")-COUNT($H$108:$H1432)+1,0)),"")</f>
        <v>#N/A</v>
      </c>
      <c r="E1433" s="39" t="e">
        <f>IF(AND(E1432="",$H1433=$H1432),"",IF(VLOOKUP(H1433,Mal!$A$9:$B$431,2,0)='Sales Orders'!E1432,"",VLOOKUP($H1433,Mal!$A$9:$B$431,2,0)))</f>
        <v>#N/A</v>
      </c>
      <c r="F1433" s="39" t="e">
        <f>IF($E1433="",IF(INDEX(Mal!$C$9:$C$431,COUNTIF($E$108:$F1432,"")-COUNT($H$108:$H1432)+1,0)=F1432,"",INDEX(Mal!$C$9:$C$431,COUNTIF($E$108:$F1432,"")-COUNT($H$108:$H1432)+1,0)),"")</f>
        <v>#N/A</v>
      </c>
      <c r="G1433" s="39" t="e">
        <f t="shared" si="83"/>
        <v>#N/A</v>
      </c>
      <c r="H1433" s="39">
        <f>IF(COUNTIF(Mal!$A$9:$A$431,'Sales Orders'!H1432)+COUNTIFS(Mal!$A$9:$A$431,H1432,Mal!$B$9:$B$431,"&lt;&gt;")+COUNTIFS(Mal!$A$9:$A$431,H1432,Mal!$C$9:$C$431,"&lt;&gt;")=COUNTIF('Sales Orders'!$H$108:H1432,'Sales Orders'!H1432),'Sales Orders'!H1432+1,'Sales Orders'!H1432)</f>
        <v>2</v>
      </c>
      <c r="I1433" s="39" t="e">
        <f>IF(E1433="","",IF(Mal!$C$5="","",Mal!$C$5))</f>
        <v>#N/A</v>
      </c>
      <c r="J1433" s="39" t="e">
        <f>IF(AND(J1432="",$H1433=$H1432),"",IF(VLOOKUP($H1433,Mal!$A$9:$H$431,7,0)='Sales Orders'!J1432,"",VLOOKUP($H1433,Mal!$A$9:$H$431,7,0)))</f>
        <v>#N/A</v>
      </c>
      <c r="K1433" s="39" t="e">
        <f>IF(AND(K1432="",$H1433=$H1432),"",IF(VLOOKUP($H1433,Mal!$A$9:$H$431,8,0)='Sales Orders'!K1432,"",VLOOKUP($H1433,Mal!$A$9:$H$431,8,0)))</f>
        <v>#N/A</v>
      </c>
      <c r="L1433" s="39" t="e">
        <f>IF(E1433="","",IF(Mal!$C$6="","",Mal!$C$6))</f>
        <v>#N/A</v>
      </c>
      <c r="M1433" s="39" t="e">
        <f>IF($E1433="",IF(INDEX(Mal!K$9:K$431,COUNTIF($E$108:$F1432,"")-COUNT($H$108:$H1432)+1,0)=M1432,"",INDEX(Mal!K$9:K$431,COUNTIF($E$108:$F1432,"")-COUNT($H$108:$H1432)+1,0)),"")</f>
        <v>#N/A</v>
      </c>
      <c r="N1433" s="39" t="e">
        <f>IF($E1433="",IF(INDEX(Mal!L$9:L$431,COUNTIF($E$108:$F1432,"")-COUNT($H$108:$H1432)+1,0)=N1432,"",INDEX(Mal!L$9:L$431,COUNTIF($E$108:$F1432,"")-COUNT($H$108:$H1432)+1,0)),"")</f>
        <v>#N/A</v>
      </c>
      <c r="O1433" s="39" t="e">
        <f>IF($E1433="",IF(INDEX(Mal!M$9:M$431,COUNTIF($E$108:$F1432,"")-COUNT($H$108:$H1432)+1,0)=O1432,"",INDEX(Mal!M$9:M$431,COUNTIF($E$108:$F1432,"")-COUNT($H$108:$H1432)+1,0)),"")</f>
        <v>#N/A</v>
      </c>
      <c r="P1433" s="39" t="e">
        <f>IF($E1433="",IF(INDEX(Mal!N$9:N$431,COUNTIF($E$108:$F1432,"")-COUNT($H$108:$H1432)+1,0)=P1432,"",INDEX(Mal!N$9:N$431,COUNTIF($E$108:$F1432,"")-COUNT($H$108:$H1432)+1,0)),"")</f>
        <v>#N/A</v>
      </c>
      <c r="Q1433" s="39" t="e">
        <f>IF($E1433="",IF(INDEX(Mal!O$9:O$431,COUNTIF($E$108:$F1432,"")-COUNT($H$108:$H1432)+1,0)=Q1432,"",INDEX(Mal!O$9:O$431,COUNTIF($E$108:$F1432,"")-COUNT($H$108:$H1432)+1,0)),"")</f>
        <v>#N/A</v>
      </c>
      <c r="R1433" s="39" t="e">
        <f>IF($E1433="",IF(INDEX(Mal!P$9:P$431,COUNTIF($E$108:$F1432,"")-COUNT($H$108:$H1432)+1,0)=R1432,"",INDEX(Mal!P$9:P$431,COUNTIF($E$108:$F1432,"")-COUNT($H$108:$H1432)+1,0)),"")</f>
        <v>#N/A</v>
      </c>
      <c r="S1433" s="39" t="e">
        <f>IF($E1433="",IF(INDEX(Mal!Q$9:Q$431,COUNTIF($E$108:$F1432,"")-COUNT($H$108:$H1432)+1,0)=S1432,"",INDEX(Mal!Q$9:Q$431,COUNTIF($E$108:$F1432,"")-COUNT($H$108:$H1432)+1,0)),"")</f>
        <v>#N/A</v>
      </c>
      <c r="T1433" s="39" t="e">
        <f>IF($E1433="",IF(INDEX(Mal!R$9:R$431,COUNTIF($E$108:$F1432,"")-COUNT($H$108:$H1432)+1,0)=T1432,"",INDEX(Mal!R$9:R$431,COUNTIF($E$108:$F1432,"")-COUNT($H$108:$H1432)+1,0)),"")</f>
        <v>#N/A</v>
      </c>
      <c r="U1433" s="39" t="e">
        <f>IF($E1433="",IF(INDEX(Mal!S$9:S$431,COUNTIF($E$108:$F1432,"")-COUNT($H$108:$H1432)+1,0)=U1432,"",INDEX(Mal!S$9:S$431,COUNTIF($E$108:$F1432,"")-COUNT($H$108:$H1432)+1,0)),"")</f>
        <v>#N/A</v>
      </c>
      <c r="V1433" s="39" t="e">
        <f t="shared" si="80"/>
        <v>#N/A</v>
      </c>
      <c r="W1433" s="39" t="e">
        <f>IF(IF(AND(E1433="",F1433=""),INDEX(Mal!I$9:I$431,(COUNT($H$108:$H1433)-COUNTIF($V$108:$V1433,"")),0),"")="","",IF(AND(E1433="",F1433=""),INDEX(Mal!I$9:I$431,(COUNT($H$108:$H1433)-COUNTIF($V$108:$V1433,"")),0),""))</f>
        <v>#N/A</v>
      </c>
      <c r="X1433" s="39" t="e">
        <f>IF($E1433="",IF(INDEX(Mal!J$9:J$431,COUNTIF($E$108:$F1432,"")-COUNT($H$108:$H1432)+1,0)=X1432,"",INDEX(Mal!J$9:J$431,COUNTIF($E$108:$F1432,"")-COUNT($H$108:$H1432)+1,0)),"")</f>
        <v>#N/A</v>
      </c>
      <c r="Y1433" s="39" t="e">
        <f>IF(AND(Y1432="",$H1433=$H1432),"",IF(VLOOKUP($H1433,Mal!$A$9:$T$431,20,0)='Sales Orders'!Y1432,"",VLOOKUP($H1433,Mal!$A$9:$T$431,20,0)))</f>
        <v>#N/A</v>
      </c>
      <c r="Z1433" s="39" t="e">
        <f t="shared" si="81"/>
        <v>#N/A</v>
      </c>
    </row>
    <row r="1434" spans="1:26">
      <c r="A1434" t="str">
        <f>IFERROR(IF(VLOOKUP(H1434,Mal!$A$9:$A$431,1,0),"","END"),"END")</f>
        <v>END</v>
      </c>
      <c r="B1434" s="39" t="e">
        <f>IF($E1434="",IF(INDEX(Mal!$D$9:$D$431,COUNTIF($E$108:$F1433,"")-COUNT($H$108:$H1433)+1,0)=B1433,"",INDEX(Mal!$D$9:$D$431,COUNTIF($E$108:$F1433,"")-COUNT($H$108:$H1433)+1,0)),"")</f>
        <v>#N/A</v>
      </c>
      <c r="C1434" s="39" t="e">
        <f t="shared" si="82"/>
        <v>#N/A</v>
      </c>
      <c r="D1434" s="39" t="e">
        <f>IF($E1434="",IF(INDEX(Mal!$F$9:$F$431,COUNTIF($E$108:$F1433,"")-COUNT($H$108:$H1433)+1,0)=D1433,"",INDEX(Mal!$F$9:$F$431,COUNTIF($E$108:$F1433,"")-COUNT($H$108:$H1433)+1,0)),"")</f>
        <v>#N/A</v>
      </c>
      <c r="E1434" s="39" t="e">
        <f>IF(AND(E1433="",$H1434=$H1433),"",IF(VLOOKUP(H1434,Mal!$A$9:$B$431,2,0)='Sales Orders'!E1433,"",VLOOKUP($H1434,Mal!$A$9:$B$431,2,0)))</f>
        <v>#N/A</v>
      </c>
      <c r="F1434" s="39" t="e">
        <f>IF($E1434="",IF(INDEX(Mal!$C$9:$C$431,COUNTIF($E$108:$F1433,"")-COUNT($H$108:$H1433)+1,0)=F1433,"",INDEX(Mal!$C$9:$C$431,COUNTIF($E$108:$F1433,"")-COUNT($H$108:$H1433)+1,0)),"")</f>
        <v>#N/A</v>
      </c>
      <c r="G1434" s="39" t="e">
        <f t="shared" si="83"/>
        <v>#N/A</v>
      </c>
      <c r="H1434" s="39">
        <f>IF(COUNTIF(Mal!$A$9:$A$431,'Sales Orders'!H1433)+COUNTIFS(Mal!$A$9:$A$431,H1433,Mal!$B$9:$B$431,"&lt;&gt;")+COUNTIFS(Mal!$A$9:$A$431,H1433,Mal!$C$9:$C$431,"&lt;&gt;")=COUNTIF('Sales Orders'!$H$108:H1433,'Sales Orders'!H1433),'Sales Orders'!H1433+1,'Sales Orders'!H1433)</f>
        <v>2</v>
      </c>
      <c r="I1434" s="39" t="e">
        <f>IF(E1434="","",IF(Mal!$C$5="","",Mal!$C$5))</f>
        <v>#N/A</v>
      </c>
      <c r="J1434" s="39" t="e">
        <f>IF(AND(J1433="",$H1434=$H1433),"",IF(VLOOKUP($H1434,Mal!$A$9:$H$431,7,0)='Sales Orders'!J1433,"",VLOOKUP($H1434,Mal!$A$9:$H$431,7,0)))</f>
        <v>#N/A</v>
      </c>
      <c r="K1434" s="39" t="e">
        <f>IF(AND(K1433="",$H1434=$H1433),"",IF(VLOOKUP($H1434,Mal!$A$9:$H$431,8,0)='Sales Orders'!K1433,"",VLOOKUP($H1434,Mal!$A$9:$H$431,8,0)))</f>
        <v>#N/A</v>
      </c>
      <c r="L1434" s="39" t="e">
        <f>IF(E1434="","",IF(Mal!$C$6="","",Mal!$C$6))</f>
        <v>#N/A</v>
      </c>
      <c r="M1434" s="39" t="e">
        <f>IF($E1434="",IF(INDEX(Mal!K$9:K$431,COUNTIF($E$108:$F1433,"")-COUNT($H$108:$H1433)+1,0)=M1433,"",INDEX(Mal!K$9:K$431,COUNTIF($E$108:$F1433,"")-COUNT($H$108:$H1433)+1,0)),"")</f>
        <v>#N/A</v>
      </c>
      <c r="N1434" s="39" t="e">
        <f>IF($E1434="",IF(INDEX(Mal!L$9:L$431,COUNTIF($E$108:$F1433,"")-COUNT($H$108:$H1433)+1,0)=N1433,"",INDEX(Mal!L$9:L$431,COUNTIF($E$108:$F1433,"")-COUNT($H$108:$H1433)+1,0)),"")</f>
        <v>#N/A</v>
      </c>
      <c r="O1434" s="39" t="e">
        <f>IF($E1434="",IF(INDEX(Mal!M$9:M$431,COUNTIF($E$108:$F1433,"")-COUNT($H$108:$H1433)+1,0)=O1433,"",INDEX(Mal!M$9:M$431,COUNTIF($E$108:$F1433,"")-COUNT($H$108:$H1433)+1,0)),"")</f>
        <v>#N/A</v>
      </c>
      <c r="P1434" s="39" t="e">
        <f>IF($E1434="",IF(INDEX(Mal!N$9:N$431,COUNTIF($E$108:$F1433,"")-COUNT($H$108:$H1433)+1,0)=P1433,"",INDEX(Mal!N$9:N$431,COUNTIF($E$108:$F1433,"")-COUNT($H$108:$H1433)+1,0)),"")</f>
        <v>#N/A</v>
      </c>
      <c r="Q1434" s="39" t="e">
        <f>IF($E1434="",IF(INDEX(Mal!O$9:O$431,COUNTIF($E$108:$F1433,"")-COUNT($H$108:$H1433)+1,0)=Q1433,"",INDEX(Mal!O$9:O$431,COUNTIF($E$108:$F1433,"")-COUNT($H$108:$H1433)+1,0)),"")</f>
        <v>#N/A</v>
      </c>
      <c r="R1434" s="39" t="e">
        <f>IF($E1434="",IF(INDEX(Mal!P$9:P$431,COUNTIF($E$108:$F1433,"")-COUNT($H$108:$H1433)+1,0)=R1433,"",INDEX(Mal!P$9:P$431,COUNTIF($E$108:$F1433,"")-COUNT($H$108:$H1433)+1,0)),"")</f>
        <v>#N/A</v>
      </c>
      <c r="S1434" s="39" t="e">
        <f>IF($E1434="",IF(INDEX(Mal!Q$9:Q$431,COUNTIF($E$108:$F1433,"")-COUNT($H$108:$H1433)+1,0)=S1433,"",INDEX(Mal!Q$9:Q$431,COUNTIF($E$108:$F1433,"")-COUNT($H$108:$H1433)+1,0)),"")</f>
        <v>#N/A</v>
      </c>
      <c r="T1434" s="39" t="e">
        <f>IF($E1434="",IF(INDEX(Mal!R$9:R$431,COUNTIF($E$108:$F1433,"")-COUNT($H$108:$H1433)+1,0)=T1433,"",INDEX(Mal!R$9:R$431,COUNTIF($E$108:$F1433,"")-COUNT($H$108:$H1433)+1,0)),"")</f>
        <v>#N/A</v>
      </c>
      <c r="U1434" s="39" t="e">
        <f>IF($E1434="",IF(INDEX(Mal!S$9:S$431,COUNTIF($E$108:$F1433,"")-COUNT($H$108:$H1433)+1,0)=U1433,"",INDEX(Mal!S$9:S$431,COUNTIF($E$108:$F1433,"")-COUNT($H$108:$H1433)+1,0)),"")</f>
        <v>#N/A</v>
      </c>
      <c r="V1434" s="39" t="e">
        <f t="shared" si="80"/>
        <v>#N/A</v>
      </c>
      <c r="W1434" s="39" t="e">
        <f>IF(IF(AND(E1434="",F1434=""),INDEX(Mal!I$9:I$431,(COUNT($H$108:$H1434)-COUNTIF($V$108:$V1434,"")),0),"")="","",IF(AND(E1434="",F1434=""),INDEX(Mal!I$9:I$431,(COUNT($H$108:$H1434)-COUNTIF($V$108:$V1434,"")),0),""))</f>
        <v>#N/A</v>
      </c>
      <c r="X1434" s="39" t="e">
        <f>IF($E1434="",IF(INDEX(Mal!J$9:J$431,COUNTIF($E$108:$F1433,"")-COUNT($H$108:$H1433)+1,0)=X1433,"",INDEX(Mal!J$9:J$431,COUNTIF($E$108:$F1433,"")-COUNT($H$108:$H1433)+1,0)),"")</f>
        <v>#N/A</v>
      </c>
      <c r="Y1434" s="39" t="e">
        <f>IF(AND(Y1433="",$H1434=$H1433),"",IF(VLOOKUP($H1434,Mal!$A$9:$T$431,20,0)='Sales Orders'!Y1433,"",VLOOKUP($H1434,Mal!$A$9:$T$431,20,0)))</f>
        <v>#N/A</v>
      </c>
      <c r="Z1434" s="39" t="e">
        <f t="shared" si="81"/>
        <v>#N/A</v>
      </c>
    </row>
    <row r="1435" spans="1:26">
      <c r="A1435" t="str">
        <f>IFERROR(IF(VLOOKUP(H1435,Mal!$A$9:$A$431,1,0),"","END"),"END")</f>
        <v>END</v>
      </c>
      <c r="B1435" s="39" t="e">
        <f>IF($E1435="",IF(INDEX(Mal!$D$9:$D$431,COUNTIF($E$108:$F1434,"")-COUNT($H$108:$H1434)+1,0)=B1434,"",INDEX(Mal!$D$9:$D$431,COUNTIF($E$108:$F1434,"")-COUNT($H$108:$H1434)+1,0)),"")</f>
        <v>#N/A</v>
      </c>
      <c r="C1435" s="39" t="e">
        <f t="shared" si="82"/>
        <v>#N/A</v>
      </c>
      <c r="D1435" s="39" t="e">
        <f>IF($E1435="",IF(INDEX(Mal!$F$9:$F$431,COUNTIF($E$108:$F1434,"")-COUNT($H$108:$H1434)+1,0)=D1434,"",INDEX(Mal!$F$9:$F$431,COUNTIF($E$108:$F1434,"")-COUNT($H$108:$H1434)+1,0)),"")</f>
        <v>#N/A</v>
      </c>
      <c r="E1435" s="39" t="e">
        <f>IF(AND(E1434="",$H1435=$H1434),"",IF(VLOOKUP(H1435,Mal!$A$9:$B$431,2,0)='Sales Orders'!E1434,"",VLOOKUP($H1435,Mal!$A$9:$B$431,2,0)))</f>
        <v>#N/A</v>
      </c>
      <c r="F1435" s="39" t="e">
        <f>IF($E1435="",IF(INDEX(Mal!$C$9:$C$431,COUNTIF($E$108:$F1434,"")-COUNT($H$108:$H1434)+1,0)=F1434,"",INDEX(Mal!$C$9:$C$431,COUNTIF($E$108:$F1434,"")-COUNT($H$108:$H1434)+1,0)),"")</f>
        <v>#N/A</v>
      </c>
      <c r="G1435" s="39" t="e">
        <f t="shared" si="83"/>
        <v>#N/A</v>
      </c>
      <c r="H1435" s="39">
        <f>IF(COUNTIF(Mal!$A$9:$A$431,'Sales Orders'!H1434)+COUNTIFS(Mal!$A$9:$A$431,H1434,Mal!$B$9:$B$431,"&lt;&gt;")+COUNTIFS(Mal!$A$9:$A$431,H1434,Mal!$C$9:$C$431,"&lt;&gt;")=COUNTIF('Sales Orders'!$H$108:H1434,'Sales Orders'!H1434),'Sales Orders'!H1434+1,'Sales Orders'!H1434)</f>
        <v>2</v>
      </c>
      <c r="I1435" s="39" t="e">
        <f>IF(E1435="","",IF(Mal!$C$5="","",Mal!$C$5))</f>
        <v>#N/A</v>
      </c>
      <c r="J1435" s="39" t="e">
        <f>IF(AND(J1434="",$H1435=$H1434),"",IF(VLOOKUP($H1435,Mal!$A$9:$H$431,7,0)='Sales Orders'!J1434,"",VLOOKUP($H1435,Mal!$A$9:$H$431,7,0)))</f>
        <v>#N/A</v>
      </c>
      <c r="K1435" s="39" t="e">
        <f>IF(AND(K1434="",$H1435=$H1434),"",IF(VLOOKUP($H1435,Mal!$A$9:$H$431,8,0)='Sales Orders'!K1434,"",VLOOKUP($H1435,Mal!$A$9:$H$431,8,0)))</f>
        <v>#N/A</v>
      </c>
      <c r="L1435" s="39" t="e">
        <f>IF(E1435="","",IF(Mal!$C$6="","",Mal!$C$6))</f>
        <v>#N/A</v>
      </c>
      <c r="M1435" s="39" t="e">
        <f>IF($E1435="",IF(INDEX(Mal!K$9:K$431,COUNTIF($E$108:$F1434,"")-COUNT($H$108:$H1434)+1,0)=M1434,"",INDEX(Mal!K$9:K$431,COUNTIF($E$108:$F1434,"")-COUNT($H$108:$H1434)+1,0)),"")</f>
        <v>#N/A</v>
      </c>
      <c r="N1435" s="39" t="e">
        <f>IF($E1435="",IF(INDEX(Mal!L$9:L$431,COUNTIF($E$108:$F1434,"")-COUNT($H$108:$H1434)+1,0)=N1434,"",INDEX(Mal!L$9:L$431,COUNTIF($E$108:$F1434,"")-COUNT($H$108:$H1434)+1,0)),"")</f>
        <v>#N/A</v>
      </c>
      <c r="O1435" s="39" t="e">
        <f>IF($E1435="",IF(INDEX(Mal!M$9:M$431,COUNTIF($E$108:$F1434,"")-COUNT($H$108:$H1434)+1,0)=O1434,"",INDEX(Mal!M$9:M$431,COUNTIF($E$108:$F1434,"")-COUNT($H$108:$H1434)+1,0)),"")</f>
        <v>#N/A</v>
      </c>
      <c r="P1435" s="39" t="e">
        <f>IF($E1435="",IF(INDEX(Mal!N$9:N$431,COUNTIF($E$108:$F1434,"")-COUNT($H$108:$H1434)+1,0)=P1434,"",INDEX(Mal!N$9:N$431,COUNTIF($E$108:$F1434,"")-COUNT($H$108:$H1434)+1,0)),"")</f>
        <v>#N/A</v>
      </c>
      <c r="Q1435" s="39" t="e">
        <f>IF($E1435="",IF(INDEX(Mal!O$9:O$431,COUNTIF($E$108:$F1434,"")-COUNT($H$108:$H1434)+1,0)=Q1434,"",INDEX(Mal!O$9:O$431,COUNTIF($E$108:$F1434,"")-COUNT($H$108:$H1434)+1,0)),"")</f>
        <v>#N/A</v>
      </c>
      <c r="R1435" s="39" t="e">
        <f>IF($E1435="",IF(INDEX(Mal!P$9:P$431,COUNTIF($E$108:$F1434,"")-COUNT($H$108:$H1434)+1,0)=R1434,"",INDEX(Mal!P$9:P$431,COUNTIF($E$108:$F1434,"")-COUNT($H$108:$H1434)+1,0)),"")</f>
        <v>#N/A</v>
      </c>
      <c r="S1435" s="39" t="e">
        <f>IF($E1435="",IF(INDEX(Mal!Q$9:Q$431,COUNTIF($E$108:$F1434,"")-COUNT($H$108:$H1434)+1,0)=S1434,"",INDEX(Mal!Q$9:Q$431,COUNTIF($E$108:$F1434,"")-COUNT($H$108:$H1434)+1,0)),"")</f>
        <v>#N/A</v>
      </c>
      <c r="T1435" s="39" t="e">
        <f>IF($E1435="",IF(INDEX(Mal!R$9:R$431,COUNTIF($E$108:$F1434,"")-COUNT($H$108:$H1434)+1,0)=T1434,"",INDEX(Mal!R$9:R$431,COUNTIF($E$108:$F1434,"")-COUNT($H$108:$H1434)+1,0)),"")</f>
        <v>#N/A</v>
      </c>
      <c r="U1435" s="39" t="e">
        <f>IF($E1435="",IF(INDEX(Mal!S$9:S$431,COUNTIF($E$108:$F1434,"")-COUNT($H$108:$H1434)+1,0)=U1434,"",INDEX(Mal!S$9:S$431,COUNTIF($E$108:$F1434,"")-COUNT($H$108:$H1434)+1,0)),"")</f>
        <v>#N/A</v>
      </c>
      <c r="V1435" s="39" t="e">
        <f t="shared" si="80"/>
        <v>#N/A</v>
      </c>
      <c r="W1435" s="39" t="e">
        <f>IF(IF(AND(E1435="",F1435=""),INDEX(Mal!I$9:I$431,(COUNT($H$108:$H1435)-COUNTIF($V$108:$V1435,"")),0),"")="","",IF(AND(E1435="",F1435=""),INDEX(Mal!I$9:I$431,(COUNT($H$108:$H1435)-COUNTIF($V$108:$V1435,"")),0),""))</f>
        <v>#N/A</v>
      </c>
      <c r="X1435" s="39" t="e">
        <f>IF($E1435="",IF(INDEX(Mal!J$9:J$431,COUNTIF($E$108:$F1434,"")-COUNT($H$108:$H1434)+1,0)=X1434,"",INDEX(Mal!J$9:J$431,COUNTIF($E$108:$F1434,"")-COUNT($H$108:$H1434)+1,0)),"")</f>
        <v>#N/A</v>
      </c>
      <c r="Y1435" s="39" t="e">
        <f>IF(AND(Y1434="",$H1435=$H1434),"",IF(VLOOKUP($H1435,Mal!$A$9:$T$431,20,0)='Sales Orders'!Y1434,"",VLOOKUP($H1435,Mal!$A$9:$T$431,20,0)))</f>
        <v>#N/A</v>
      </c>
      <c r="Z1435" s="39" t="e">
        <f t="shared" si="81"/>
        <v>#N/A</v>
      </c>
    </row>
    <row r="1436" spans="1:26">
      <c r="A1436" t="str">
        <f>IFERROR(IF(VLOOKUP(H1436,Mal!$A$9:$A$431,1,0),"","END"),"END")</f>
        <v>END</v>
      </c>
      <c r="B1436" s="39" t="e">
        <f>IF($E1436="",IF(INDEX(Mal!$D$9:$D$431,COUNTIF($E$108:$F1435,"")-COUNT($H$108:$H1435)+1,0)=B1435,"",INDEX(Mal!$D$9:$D$431,COUNTIF($E$108:$F1435,"")-COUNT($H$108:$H1435)+1,0)),"")</f>
        <v>#N/A</v>
      </c>
      <c r="C1436" s="39" t="e">
        <f t="shared" si="82"/>
        <v>#N/A</v>
      </c>
      <c r="D1436" s="39" t="e">
        <f>IF($E1436="",IF(INDEX(Mal!$F$9:$F$431,COUNTIF($E$108:$F1435,"")-COUNT($H$108:$H1435)+1,0)=D1435,"",INDEX(Mal!$F$9:$F$431,COUNTIF($E$108:$F1435,"")-COUNT($H$108:$H1435)+1,0)),"")</f>
        <v>#N/A</v>
      </c>
      <c r="E1436" s="39" t="e">
        <f>IF(AND(E1435="",$H1436=$H1435),"",IF(VLOOKUP(H1436,Mal!$A$9:$B$431,2,0)='Sales Orders'!E1435,"",VLOOKUP($H1436,Mal!$A$9:$B$431,2,0)))</f>
        <v>#N/A</v>
      </c>
      <c r="F1436" s="39" t="e">
        <f>IF($E1436="",IF(INDEX(Mal!$C$9:$C$431,COUNTIF($E$108:$F1435,"")-COUNT($H$108:$H1435)+1,0)=F1435,"",INDEX(Mal!$C$9:$C$431,COUNTIF($E$108:$F1435,"")-COUNT($H$108:$H1435)+1,0)),"")</f>
        <v>#N/A</v>
      </c>
      <c r="G1436" s="39" t="e">
        <f t="shared" si="83"/>
        <v>#N/A</v>
      </c>
      <c r="H1436" s="39">
        <f>IF(COUNTIF(Mal!$A$9:$A$431,'Sales Orders'!H1435)+COUNTIFS(Mal!$A$9:$A$431,H1435,Mal!$B$9:$B$431,"&lt;&gt;")+COUNTIFS(Mal!$A$9:$A$431,H1435,Mal!$C$9:$C$431,"&lt;&gt;")=COUNTIF('Sales Orders'!$H$108:H1435,'Sales Orders'!H1435),'Sales Orders'!H1435+1,'Sales Orders'!H1435)</f>
        <v>2</v>
      </c>
      <c r="I1436" s="39" t="e">
        <f>IF(E1436="","",IF(Mal!$C$5="","",Mal!$C$5))</f>
        <v>#N/A</v>
      </c>
      <c r="J1436" s="39" t="e">
        <f>IF(AND(J1435="",$H1436=$H1435),"",IF(VLOOKUP($H1436,Mal!$A$9:$H$431,7,0)='Sales Orders'!J1435,"",VLOOKUP($H1436,Mal!$A$9:$H$431,7,0)))</f>
        <v>#N/A</v>
      </c>
      <c r="K1436" s="39" t="e">
        <f>IF(AND(K1435="",$H1436=$H1435),"",IF(VLOOKUP($H1436,Mal!$A$9:$H$431,8,0)='Sales Orders'!K1435,"",VLOOKUP($H1436,Mal!$A$9:$H$431,8,0)))</f>
        <v>#N/A</v>
      </c>
      <c r="L1436" s="39" t="e">
        <f>IF(E1436="","",IF(Mal!$C$6="","",Mal!$C$6))</f>
        <v>#N/A</v>
      </c>
      <c r="M1436" s="39" t="e">
        <f>IF($E1436="",IF(INDEX(Mal!K$9:K$431,COUNTIF($E$108:$F1435,"")-COUNT($H$108:$H1435)+1,0)=M1435,"",INDEX(Mal!K$9:K$431,COUNTIF($E$108:$F1435,"")-COUNT($H$108:$H1435)+1,0)),"")</f>
        <v>#N/A</v>
      </c>
      <c r="N1436" s="39" t="e">
        <f>IF($E1436="",IF(INDEX(Mal!L$9:L$431,COUNTIF($E$108:$F1435,"")-COUNT($H$108:$H1435)+1,0)=N1435,"",INDEX(Mal!L$9:L$431,COUNTIF($E$108:$F1435,"")-COUNT($H$108:$H1435)+1,0)),"")</f>
        <v>#N/A</v>
      </c>
      <c r="O1436" s="39" t="e">
        <f>IF($E1436="",IF(INDEX(Mal!M$9:M$431,COUNTIF($E$108:$F1435,"")-COUNT($H$108:$H1435)+1,0)=O1435,"",INDEX(Mal!M$9:M$431,COUNTIF($E$108:$F1435,"")-COUNT($H$108:$H1435)+1,0)),"")</f>
        <v>#N/A</v>
      </c>
      <c r="P1436" s="39" t="e">
        <f>IF($E1436="",IF(INDEX(Mal!N$9:N$431,COUNTIF($E$108:$F1435,"")-COUNT($H$108:$H1435)+1,0)=P1435,"",INDEX(Mal!N$9:N$431,COUNTIF($E$108:$F1435,"")-COUNT($H$108:$H1435)+1,0)),"")</f>
        <v>#N/A</v>
      </c>
      <c r="Q1436" s="39" t="e">
        <f>IF($E1436="",IF(INDEX(Mal!O$9:O$431,COUNTIF($E$108:$F1435,"")-COUNT($H$108:$H1435)+1,0)=Q1435,"",INDEX(Mal!O$9:O$431,COUNTIF($E$108:$F1435,"")-COUNT($H$108:$H1435)+1,0)),"")</f>
        <v>#N/A</v>
      </c>
      <c r="R1436" s="39" t="e">
        <f>IF($E1436="",IF(INDEX(Mal!P$9:P$431,COUNTIF($E$108:$F1435,"")-COUNT($H$108:$H1435)+1,0)=R1435,"",INDEX(Mal!P$9:P$431,COUNTIF($E$108:$F1435,"")-COUNT($H$108:$H1435)+1,0)),"")</f>
        <v>#N/A</v>
      </c>
      <c r="S1436" s="39" t="e">
        <f>IF($E1436="",IF(INDEX(Mal!Q$9:Q$431,COUNTIF($E$108:$F1435,"")-COUNT($H$108:$H1435)+1,0)=S1435,"",INDEX(Mal!Q$9:Q$431,COUNTIF($E$108:$F1435,"")-COUNT($H$108:$H1435)+1,0)),"")</f>
        <v>#N/A</v>
      </c>
      <c r="T1436" s="39" t="e">
        <f>IF($E1436="",IF(INDEX(Mal!R$9:R$431,COUNTIF($E$108:$F1435,"")-COUNT($H$108:$H1435)+1,0)=T1435,"",INDEX(Mal!R$9:R$431,COUNTIF($E$108:$F1435,"")-COUNT($H$108:$H1435)+1,0)),"")</f>
        <v>#N/A</v>
      </c>
      <c r="U1436" s="39" t="e">
        <f>IF($E1436="",IF(INDEX(Mal!S$9:S$431,COUNTIF($E$108:$F1435,"")-COUNT($H$108:$H1435)+1,0)=U1435,"",INDEX(Mal!S$9:S$431,COUNTIF($E$108:$F1435,"")-COUNT($H$108:$H1435)+1,0)),"")</f>
        <v>#N/A</v>
      </c>
      <c r="V1436" s="39" t="e">
        <f t="shared" si="80"/>
        <v>#N/A</v>
      </c>
      <c r="W1436" s="39" t="e">
        <f>IF(IF(AND(E1436="",F1436=""),INDEX(Mal!I$9:I$431,(COUNT($H$108:$H1436)-COUNTIF($V$108:$V1436,"")),0),"")="","",IF(AND(E1436="",F1436=""),INDEX(Mal!I$9:I$431,(COUNT($H$108:$H1436)-COUNTIF($V$108:$V1436,"")),0),""))</f>
        <v>#N/A</v>
      </c>
      <c r="X1436" s="39" t="e">
        <f>IF($E1436="",IF(INDEX(Mal!J$9:J$431,COUNTIF($E$108:$F1435,"")-COUNT($H$108:$H1435)+1,0)=X1435,"",INDEX(Mal!J$9:J$431,COUNTIF($E$108:$F1435,"")-COUNT($H$108:$H1435)+1,0)),"")</f>
        <v>#N/A</v>
      </c>
      <c r="Y1436" s="39" t="e">
        <f>IF(AND(Y1435="",$H1436=$H1435),"",IF(VLOOKUP($H1436,Mal!$A$9:$T$431,20,0)='Sales Orders'!Y1435,"",VLOOKUP($H1436,Mal!$A$9:$T$431,20,0)))</f>
        <v>#N/A</v>
      </c>
      <c r="Z1436" s="39" t="e">
        <f t="shared" si="81"/>
        <v>#N/A</v>
      </c>
    </row>
    <row r="1437" spans="1:26">
      <c r="A1437" t="str">
        <f>IFERROR(IF(VLOOKUP(H1437,Mal!$A$9:$A$431,1,0),"","END"),"END")</f>
        <v>END</v>
      </c>
      <c r="B1437" s="39" t="e">
        <f>IF($E1437="",IF(INDEX(Mal!$D$9:$D$431,COUNTIF($E$108:$F1436,"")-COUNT($H$108:$H1436)+1,0)=B1436,"",INDEX(Mal!$D$9:$D$431,COUNTIF($E$108:$F1436,"")-COUNT($H$108:$H1436)+1,0)),"")</f>
        <v>#N/A</v>
      </c>
      <c r="C1437" s="39" t="e">
        <f t="shared" si="82"/>
        <v>#N/A</v>
      </c>
      <c r="D1437" s="39" t="e">
        <f>IF($E1437="",IF(INDEX(Mal!$F$9:$F$431,COUNTIF($E$108:$F1436,"")-COUNT($H$108:$H1436)+1,0)=D1436,"",INDEX(Mal!$F$9:$F$431,COUNTIF($E$108:$F1436,"")-COUNT($H$108:$H1436)+1,0)),"")</f>
        <v>#N/A</v>
      </c>
      <c r="E1437" s="39" t="e">
        <f>IF(AND(E1436="",$H1437=$H1436),"",IF(VLOOKUP(H1437,Mal!$A$9:$B$431,2,0)='Sales Orders'!E1436,"",VLOOKUP($H1437,Mal!$A$9:$B$431,2,0)))</f>
        <v>#N/A</v>
      </c>
      <c r="F1437" s="39" t="e">
        <f>IF($E1437="",IF(INDEX(Mal!$C$9:$C$431,COUNTIF($E$108:$F1436,"")-COUNT($H$108:$H1436)+1,0)=F1436,"",INDEX(Mal!$C$9:$C$431,COUNTIF($E$108:$F1436,"")-COUNT($H$108:$H1436)+1,0)),"")</f>
        <v>#N/A</v>
      </c>
      <c r="G1437" s="39" t="e">
        <f t="shared" si="83"/>
        <v>#N/A</v>
      </c>
      <c r="H1437" s="39">
        <f>IF(COUNTIF(Mal!$A$9:$A$431,'Sales Orders'!H1436)+COUNTIFS(Mal!$A$9:$A$431,H1436,Mal!$B$9:$B$431,"&lt;&gt;")+COUNTIFS(Mal!$A$9:$A$431,H1436,Mal!$C$9:$C$431,"&lt;&gt;")=COUNTIF('Sales Orders'!$H$108:H1436,'Sales Orders'!H1436),'Sales Orders'!H1436+1,'Sales Orders'!H1436)</f>
        <v>2</v>
      </c>
      <c r="I1437" s="39" t="e">
        <f>IF(E1437="","",IF(Mal!$C$5="","",Mal!$C$5))</f>
        <v>#N/A</v>
      </c>
      <c r="J1437" s="39" t="e">
        <f>IF(AND(J1436="",$H1437=$H1436),"",IF(VLOOKUP($H1437,Mal!$A$9:$H$431,7,0)='Sales Orders'!J1436,"",VLOOKUP($H1437,Mal!$A$9:$H$431,7,0)))</f>
        <v>#N/A</v>
      </c>
      <c r="K1437" s="39" t="e">
        <f>IF(AND(K1436="",$H1437=$H1436),"",IF(VLOOKUP($H1437,Mal!$A$9:$H$431,8,0)='Sales Orders'!K1436,"",VLOOKUP($H1437,Mal!$A$9:$H$431,8,0)))</f>
        <v>#N/A</v>
      </c>
      <c r="L1437" s="39" t="e">
        <f>IF(E1437="","",IF(Mal!$C$6="","",Mal!$C$6))</f>
        <v>#N/A</v>
      </c>
      <c r="M1437" s="39" t="e">
        <f>IF($E1437="",IF(INDEX(Mal!K$9:K$431,COUNTIF($E$108:$F1436,"")-COUNT($H$108:$H1436)+1,0)=M1436,"",INDEX(Mal!K$9:K$431,COUNTIF($E$108:$F1436,"")-COUNT($H$108:$H1436)+1,0)),"")</f>
        <v>#N/A</v>
      </c>
      <c r="N1437" s="39" t="e">
        <f>IF($E1437="",IF(INDEX(Mal!L$9:L$431,COUNTIF($E$108:$F1436,"")-COUNT($H$108:$H1436)+1,0)=N1436,"",INDEX(Mal!L$9:L$431,COUNTIF($E$108:$F1436,"")-COUNT($H$108:$H1436)+1,0)),"")</f>
        <v>#N/A</v>
      </c>
      <c r="O1437" s="39" t="e">
        <f>IF($E1437="",IF(INDEX(Mal!M$9:M$431,COUNTIF($E$108:$F1436,"")-COUNT($H$108:$H1436)+1,0)=O1436,"",INDEX(Mal!M$9:M$431,COUNTIF($E$108:$F1436,"")-COUNT($H$108:$H1436)+1,0)),"")</f>
        <v>#N/A</v>
      </c>
      <c r="P1437" s="39" t="e">
        <f>IF($E1437="",IF(INDEX(Mal!N$9:N$431,COUNTIF($E$108:$F1436,"")-COUNT($H$108:$H1436)+1,0)=P1436,"",INDEX(Mal!N$9:N$431,COUNTIF($E$108:$F1436,"")-COUNT($H$108:$H1436)+1,0)),"")</f>
        <v>#N/A</v>
      </c>
      <c r="Q1437" s="39" t="e">
        <f>IF($E1437="",IF(INDEX(Mal!O$9:O$431,COUNTIF($E$108:$F1436,"")-COUNT($H$108:$H1436)+1,0)=Q1436,"",INDEX(Mal!O$9:O$431,COUNTIF($E$108:$F1436,"")-COUNT($H$108:$H1436)+1,0)),"")</f>
        <v>#N/A</v>
      </c>
      <c r="R1437" s="39" t="e">
        <f>IF($E1437="",IF(INDEX(Mal!P$9:P$431,COUNTIF($E$108:$F1436,"")-COUNT($H$108:$H1436)+1,0)=R1436,"",INDEX(Mal!P$9:P$431,COUNTIF($E$108:$F1436,"")-COUNT($H$108:$H1436)+1,0)),"")</f>
        <v>#N/A</v>
      </c>
      <c r="S1437" s="39" t="e">
        <f>IF($E1437="",IF(INDEX(Mal!Q$9:Q$431,COUNTIF($E$108:$F1436,"")-COUNT($H$108:$H1436)+1,0)=S1436,"",INDEX(Mal!Q$9:Q$431,COUNTIF($E$108:$F1436,"")-COUNT($H$108:$H1436)+1,0)),"")</f>
        <v>#N/A</v>
      </c>
      <c r="T1437" s="39" t="e">
        <f>IF($E1437="",IF(INDEX(Mal!R$9:R$431,COUNTIF($E$108:$F1436,"")-COUNT($H$108:$H1436)+1,0)=T1436,"",INDEX(Mal!R$9:R$431,COUNTIF($E$108:$F1436,"")-COUNT($H$108:$H1436)+1,0)),"")</f>
        <v>#N/A</v>
      </c>
      <c r="U1437" s="39" t="e">
        <f>IF($E1437="",IF(INDEX(Mal!S$9:S$431,COUNTIF($E$108:$F1436,"")-COUNT($H$108:$H1436)+1,0)=U1436,"",INDEX(Mal!S$9:S$431,COUNTIF($E$108:$F1436,"")-COUNT($H$108:$H1436)+1,0)),"")</f>
        <v>#N/A</v>
      </c>
      <c r="V1437" s="39" t="e">
        <f t="shared" si="80"/>
        <v>#N/A</v>
      </c>
      <c r="W1437" s="39" t="e">
        <f>IF(IF(AND(E1437="",F1437=""),INDEX(Mal!I$9:I$431,(COUNT($H$108:$H1437)-COUNTIF($V$108:$V1437,"")),0),"")="","",IF(AND(E1437="",F1437=""),INDEX(Mal!I$9:I$431,(COUNT($H$108:$H1437)-COUNTIF($V$108:$V1437,"")),0),""))</f>
        <v>#N/A</v>
      </c>
      <c r="X1437" s="39" t="e">
        <f>IF($E1437="",IF(INDEX(Mal!J$9:J$431,COUNTIF($E$108:$F1436,"")-COUNT($H$108:$H1436)+1,0)=X1436,"",INDEX(Mal!J$9:J$431,COUNTIF($E$108:$F1436,"")-COUNT($H$108:$H1436)+1,0)),"")</f>
        <v>#N/A</v>
      </c>
      <c r="Y1437" s="39" t="e">
        <f>IF(AND(Y1436="",$H1437=$H1436),"",IF(VLOOKUP($H1437,Mal!$A$9:$T$431,20,0)='Sales Orders'!Y1436,"",VLOOKUP($H1437,Mal!$A$9:$T$431,20,0)))</f>
        <v>#N/A</v>
      </c>
      <c r="Z1437" s="39" t="e">
        <f t="shared" si="81"/>
        <v>#N/A</v>
      </c>
    </row>
    <row r="1438" spans="1:26">
      <c r="A1438" t="str">
        <f>IFERROR(IF(VLOOKUP(H1438,Mal!$A$9:$A$431,1,0),"","END"),"END")</f>
        <v>END</v>
      </c>
      <c r="B1438" s="39" t="e">
        <f>IF($E1438="",IF(INDEX(Mal!$D$9:$D$431,COUNTIF($E$108:$F1437,"")-COUNT($H$108:$H1437)+1,0)=B1437,"",INDEX(Mal!$D$9:$D$431,COUNTIF($E$108:$F1437,"")-COUNT($H$108:$H1437)+1,0)),"")</f>
        <v>#N/A</v>
      </c>
      <c r="C1438" s="39" t="e">
        <f t="shared" si="82"/>
        <v>#N/A</v>
      </c>
      <c r="D1438" s="39" t="e">
        <f>IF($E1438="",IF(INDEX(Mal!$F$9:$F$431,COUNTIF($E$108:$F1437,"")-COUNT($H$108:$H1437)+1,0)=D1437,"",INDEX(Mal!$F$9:$F$431,COUNTIF($E$108:$F1437,"")-COUNT($H$108:$H1437)+1,0)),"")</f>
        <v>#N/A</v>
      </c>
      <c r="E1438" s="39" t="e">
        <f>IF(AND(E1437="",$H1438=$H1437),"",IF(VLOOKUP(H1438,Mal!$A$9:$B$431,2,0)='Sales Orders'!E1437,"",VLOOKUP($H1438,Mal!$A$9:$B$431,2,0)))</f>
        <v>#N/A</v>
      </c>
      <c r="F1438" s="39" t="e">
        <f>IF($E1438="",IF(INDEX(Mal!$C$9:$C$431,COUNTIF($E$108:$F1437,"")-COUNT($H$108:$H1437)+1,0)=F1437,"",INDEX(Mal!$C$9:$C$431,COUNTIF($E$108:$F1437,"")-COUNT($H$108:$H1437)+1,0)),"")</f>
        <v>#N/A</v>
      </c>
      <c r="G1438" s="39" t="e">
        <f t="shared" si="83"/>
        <v>#N/A</v>
      </c>
      <c r="H1438" s="39">
        <f>IF(COUNTIF(Mal!$A$9:$A$431,'Sales Orders'!H1437)+COUNTIFS(Mal!$A$9:$A$431,H1437,Mal!$B$9:$B$431,"&lt;&gt;")+COUNTIFS(Mal!$A$9:$A$431,H1437,Mal!$C$9:$C$431,"&lt;&gt;")=COUNTIF('Sales Orders'!$H$108:H1437,'Sales Orders'!H1437),'Sales Orders'!H1437+1,'Sales Orders'!H1437)</f>
        <v>2</v>
      </c>
      <c r="I1438" s="39" t="e">
        <f>IF(E1438="","",IF(Mal!$C$5="","",Mal!$C$5))</f>
        <v>#N/A</v>
      </c>
      <c r="J1438" s="39" t="e">
        <f>IF(AND(J1437="",$H1438=$H1437),"",IF(VLOOKUP($H1438,Mal!$A$9:$H$431,7,0)='Sales Orders'!J1437,"",VLOOKUP($H1438,Mal!$A$9:$H$431,7,0)))</f>
        <v>#N/A</v>
      </c>
      <c r="K1438" s="39" t="e">
        <f>IF(AND(K1437="",$H1438=$H1437),"",IF(VLOOKUP($H1438,Mal!$A$9:$H$431,8,0)='Sales Orders'!K1437,"",VLOOKUP($H1438,Mal!$A$9:$H$431,8,0)))</f>
        <v>#N/A</v>
      </c>
      <c r="L1438" s="39" t="e">
        <f>IF(E1438="","",IF(Mal!$C$6="","",Mal!$C$6))</f>
        <v>#N/A</v>
      </c>
      <c r="M1438" s="39" t="e">
        <f>IF($E1438="",IF(INDEX(Mal!K$9:K$431,COUNTIF($E$108:$F1437,"")-COUNT($H$108:$H1437)+1,0)=M1437,"",INDEX(Mal!K$9:K$431,COUNTIF($E$108:$F1437,"")-COUNT($H$108:$H1437)+1,0)),"")</f>
        <v>#N/A</v>
      </c>
      <c r="N1438" s="39" t="e">
        <f>IF($E1438="",IF(INDEX(Mal!L$9:L$431,COUNTIF($E$108:$F1437,"")-COUNT($H$108:$H1437)+1,0)=N1437,"",INDEX(Mal!L$9:L$431,COUNTIF($E$108:$F1437,"")-COUNT($H$108:$H1437)+1,0)),"")</f>
        <v>#N/A</v>
      </c>
      <c r="O1438" s="39" t="e">
        <f>IF($E1438="",IF(INDEX(Mal!M$9:M$431,COUNTIF($E$108:$F1437,"")-COUNT($H$108:$H1437)+1,0)=O1437,"",INDEX(Mal!M$9:M$431,COUNTIF($E$108:$F1437,"")-COUNT($H$108:$H1437)+1,0)),"")</f>
        <v>#N/A</v>
      </c>
      <c r="P1438" s="39" t="e">
        <f>IF($E1438="",IF(INDEX(Mal!N$9:N$431,COUNTIF($E$108:$F1437,"")-COUNT($H$108:$H1437)+1,0)=P1437,"",INDEX(Mal!N$9:N$431,COUNTIF($E$108:$F1437,"")-COUNT($H$108:$H1437)+1,0)),"")</f>
        <v>#N/A</v>
      </c>
      <c r="Q1438" s="39" t="e">
        <f>IF($E1438="",IF(INDEX(Mal!O$9:O$431,COUNTIF($E$108:$F1437,"")-COUNT($H$108:$H1437)+1,0)=Q1437,"",INDEX(Mal!O$9:O$431,COUNTIF($E$108:$F1437,"")-COUNT($H$108:$H1437)+1,0)),"")</f>
        <v>#N/A</v>
      </c>
      <c r="R1438" s="39" t="e">
        <f>IF($E1438="",IF(INDEX(Mal!P$9:P$431,COUNTIF($E$108:$F1437,"")-COUNT($H$108:$H1437)+1,0)=R1437,"",INDEX(Mal!P$9:P$431,COUNTIF($E$108:$F1437,"")-COUNT($H$108:$H1437)+1,0)),"")</f>
        <v>#N/A</v>
      </c>
      <c r="S1438" s="39" t="e">
        <f>IF($E1438="",IF(INDEX(Mal!Q$9:Q$431,COUNTIF($E$108:$F1437,"")-COUNT($H$108:$H1437)+1,0)=S1437,"",INDEX(Mal!Q$9:Q$431,COUNTIF($E$108:$F1437,"")-COUNT($H$108:$H1437)+1,0)),"")</f>
        <v>#N/A</v>
      </c>
      <c r="T1438" s="39" t="e">
        <f>IF($E1438="",IF(INDEX(Mal!R$9:R$431,COUNTIF($E$108:$F1437,"")-COUNT($H$108:$H1437)+1,0)=T1437,"",INDEX(Mal!R$9:R$431,COUNTIF($E$108:$F1437,"")-COUNT($H$108:$H1437)+1,0)),"")</f>
        <v>#N/A</v>
      </c>
      <c r="U1438" s="39" t="e">
        <f>IF($E1438="",IF(INDEX(Mal!S$9:S$431,COUNTIF($E$108:$F1437,"")-COUNT($H$108:$H1437)+1,0)=U1437,"",INDEX(Mal!S$9:S$431,COUNTIF($E$108:$F1437,"")-COUNT($H$108:$H1437)+1,0)),"")</f>
        <v>#N/A</v>
      </c>
      <c r="V1438" s="39" t="e">
        <f t="shared" si="80"/>
        <v>#N/A</v>
      </c>
      <c r="W1438" s="39" t="e">
        <f>IF(IF(AND(E1438="",F1438=""),INDEX(Mal!I$9:I$431,(COUNT($H$108:$H1438)-COUNTIF($V$108:$V1438,"")),0),"")="","",IF(AND(E1438="",F1438=""),INDEX(Mal!I$9:I$431,(COUNT($H$108:$H1438)-COUNTIF($V$108:$V1438,"")),0),""))</f>
        <v>#N/A</v>
      </c>
      <c r="X1438" s="39" t="e">
        <f>IF($E1438="",IF(INDEX(Mal!J$9:J$431,COUNTIF($E$108:$F1437,"")-COUNT($H$108:$H1437)+1,0)=X1437,"",INDEX(Mal!J$9:J$431,COUNTIF($E$108:$F1437,"")-COUNT($H$108:$H1437)+1,0)),"")</f>
        <v>#N/A</v>
      </c>
      <c r="Y1438" s="39" t="e">
        <f>IF(AND(Y1437="",$H1438=$H1437),"",IF(VLOOKUP($H1438,Mal!$A$9:$T$431,20,0)='Sales Orders'!Y1437,"",VLOOKUP($H1438,Mal!$A$9:$T$431,20,0)))</f>
        <v>#N/A</v>
      </c>
      <c r="Z1438" s="39" t="e">
        <f t="shared" si="81"/>
        <v>#N/A</v>
      </c>
    </row>
    <row r="1439" spans="1:26">
      <c r="A1439" t="str">
        <f>IFERROR(IF(VLOOKUP(H1439,Mal!$A$9:$A$431,1,0),"","END"),"END")</f>
        <v>END</v>
      </c>
      <c r="B1439" s="39" t="e">
        <f>IF($E1439="",IF(INDEX(Mal!$D$9:$D$431,COUNTIF($E$108:$F1438,"")-COUNT($H$108:$H1438)+1,0)=B1438,"",INDEX(Mal!$D$9:$D$431,COUNTIF($E$108:$F1438,"")-COUNT($H$108:$H1438)+1,0)),"")</f>
        <v>#N/A</v>
      </c>
      <c r="C1439" s="39" t="e">
        <f t="shared" si="82"/>
        <v>#N/A</v>
      </c>
      <c r="D1439" s="39" t="e">
        <f>IF($E1439="",IF(INDEX(Mal!$F$9:$F$431,COUNTIF($E$108:$F1438,"")-COUNT($H$108:$H1438)+1,0)=D1438,"",INDEX(Mal!$F$9:$F$431,COUNTIF($E$108:$F1438,"")-COUNT($H$108:$H1438)+1,0)),"")</f>
        <v>#N/A</v>
      </c>
      <c r="E1439" s="39" t="e">
        <f>IF(AND(E1438="",$H1439=$H1438),"",IF(VLOOKUP(H1439,Mal!$A$9:$B$431,2,0)='Sales Orders'!E1438,"",VLOOKUP($H1439,Mal!$A$9:$B$431,2,0)))</f>
        <v>#N/A</v>
      </c>
      <c r="F1439" s="39" t="e">
        <f>IF($E1439="",IF(INDEX(Mal!$C$9:$C$431,COUNTIF($E$108:$F1438,"")-COUNT($H$108:$H1438)+1,0)=F1438,"",INDEX(Mal!$C$9:$C$431,COUNTIF($E$108:$F1438,"")-COUNT($H$108:$H1438)+1,0)),"")</f>
        <v>#N/A</v>
      </c>
      <c r="G1439" s="39" t="e">
        <f t="shared" si="83"/>
        <v>#N/A</v>
      </c>
      <c r="H1439" s="39">
        <f>IF(COUNTIF(Mal!$A$9:$A$431,'Sales Orders'!H1438)+COUNTIFS(Mal!$A$9:$A$431,H1438,Mal!$B$9:$B$431,"&lt;&gt;")+COUNTIFS(Mal!$A$9:$A$431,H1438,Mal!$C$9:$C$431,"&lt;&gt;")=COUNTIF('Sales Orders'!$H$108:H1438,'Sales Orders'!H1438),'Sales Orders'!H1438+1,'Sales Orders'!H1438)</f>
        <v>2</v>
      </c>
      <c r="I1439" s="39" t="e">
        <f>IF(E1439="","",IF(Mal!$C$5="","",Mal!$C$5))</f>
        <v>#N/A</v>
      </c>
      <c r="J1439" s="39" t="e">
        <f>IF(AND(J1438="",$H1439=$H1438),"",IF(VLOOKUP($H1439,Mal!$A$9:$H$431,7,0)='Sales Orders'!J1438,"",VLOOKUP($H1439,Mal!$A$9:$H$431,7,0)))</f>
        <v>#N/A</v>
      </c>
      <c r="K1439" s="39" t="e">
        <f>IF(AND(K1438="",$H1439=$H1438),"",IF(VLOOKUP($H1439,Mal!$A$9:$H$431,8,0)='Sales Orders'!K1438,"",VLOOKUP($H1439,Mal!$A$9:$H$431,8,0)))</f>
        <v>#N/A</v>
      </c>
      <c r="L1439" s="39" t="e">
        <f>IF(E1439="","",IF(Mal!$C$6="","",Mal!$C$6))</f>
        <v>#N/A</v>
      </c>
      <c r="M1439" s="39" t="e">
        <f>IF($E1439="",IF(INDEX(Mal!K$9:K$431,COUNTIF($E$108:$F1438,"")-COUNT($H$108:$H1438)+1,0)=M1438,"",INDEX(Mal!K$9:K$431,COUNTIF($E$108:$F1438,"")-COUNT($H$108:$H1438)+1,0)),"")</f>
        <v>#N/A</v>
      </c>
      <c r="N1439" s="39" t="e">
        <f>IF($E1439="",IF(INDEX(Mal!L$9:L$431,COUNTIF($E$108:$F1438,"")-COUNT($H$108:$H1438)+1,0)=N1438,"",INDEX(Mal!L$9:L$431,COUNTIF($E$108:$F1438,"")-COUNT($H$108:$H1438)+1,0)),"")</f>
        <v>#N/A</v>
      </c>
      <c r="O1439" s="39" t="e">
        <f>IF($E1439="",IF(INDEX(Mal!M$9:M$431,COUNTIF($E$108:$F1438,"")-COUNT($H$108:$H1438)+1,0)=O1438,"",INDEX(Mal!M$9:M$431,COUNTIF($E$108:$F1438,"")-COUNT($H$108:$H1438)+1,0)),"")</f>
        <v>#N/A</v>
      </c>
      <c r="P1439" s="39" t="e">
        <f>IF($E1439="",IF(INDEX(Mal!N$9:N$431,COUNTIF($E$108:$F1438,"")-COUNT($H$108:$H1438)+1,0)=P1438,"",INDEX(Mal!N$9:N$431,COUNTIF($E$108:$F1438,"")-COUNT($H$108:$H1438)+1,0)),"")</f>
        <v>#N/A</v>
      </c>
      <c r="Q1439" s="39" t="e">
        <f>IF($E1439="",IF(INDEX(Mal!O$9:O$431,COUNTIF($E$108:$F1438,"")-COUNT($H$108:$H1438)+1,0)=Q1438,"",INDEX(Mal!O$9:O$431,COUNTIF($E$108:$F1438,"")-COUNT($H$108:$H1438)+1,0)),"")</f>
        <v>#N/A</v>
      </c>
      <c r="R1439" s="39" t="e">
        <f>IF($E1439="",IF(INDEX(Mal!P$9:P$431,COUNTIF($E$108:$F1438,"")-COUNT($H$108:$H1438)+1,0)=R1438,"",INDEX(Mal!P$9:P$431,COUNTIF($E$108:$F1438,"")-COUNT($H$108:$H1438)+1,0)),"")</f>
        <v>#N/A</v>
      </c>
      <c r="S1439" s="39" t="e">
        <f>IF($E1439="",IF(INDEX(Mal!Q$9:Q$431,COUNTIF($E$108:$F1438,"")-COUNT($H$108:$H1438)+1,0)=S1438,"",INDEX(Mal!Q$9:Q$431,COUNTIF($E$108:$F1438,"")-COUNT($H$108:$H1438)+1,0)),"")</f>
        <v>#N/A</v>
      </c>
      <c r="T1439" s="39" t="e">
        <f>IF($E1439="",IF(INDEX(Mal!R$9:R$431,COUNTIF($E$108:$F1438,"")-COUNT($H$108:$H1438)+1,0)=T1438,"",INDEX(Mal!R$9:R$431,COUNTIF($E$108:$F1438,"")-COUNT($H$108:$H1438)+1,0)),"")</f>
        <v>#N/A</v>
      </c>
      <c r="U1439" s="39" t="e">
        <f>IF($E1439="",IF(INDEX(Mal!S$9:S$431,COUNTIF($E$108:$F1438,"")-COUNT($H$108:$H1438)+1,0)=U1438,"",INDEX(Mal!S$9:S$431,COUNTIF($E$108:$F1438,"")-COUNT($H$108:$H1438)+1,0)),"")</f>
        <v>#N/A</v>
      </c>
      <c r="V1439" s="39" t="e">
        <f t="shared" si="80"/>
        <v>#N/A</v>
      </c>
      <c r="W1439" s="39" t="e">
        <f>IF(IF(AND(E1439="",F1439=""),INDEX(Mal!I$9:I$431,(COUNT($H$108:$H1439)-COUNTIF($V$108:$V1439,"")),0),"")="","",IF(AND(E1439="",F1439=""),INDEX(Mal!I$9:I$431,(COUNT($H$108:$H1439)-COUNTIF($V$108:$V1439,"")),0),""))</f>
        <v>#N/A</v>
      </c>
      <c r="X1439" s="39" t="e">
        <f>IF($E1439="",IF(INDEX(Mal!J$9:J$431,COUNTIF($E$108:$F1438,"")-COUNT($H$108:$H1438)+1,0)=X1438,"",INDEX(Mal!J$9:J$431,COUNTIF($E$108:$F1438,"")-COUNT($H$108:$H1438)+1,0)),"")</f>
        <v>#N/A</v>
      </c>
      <c r="Y1439" s="39" t="e">
        <f>IF(AND(Y1438="",$H1439=$H1438),"",IF(VLOOKUP($H1439,Mal!$A$9:$T$431,20,0)='Sales Orders'!Y1438,"",VLOOKUP($H1439,Mal!$A$9:$T$431,20,0)))</f>
        <v>#N/A</v>
      </c>
      <c r="Z1439" s="39" t="e">
        <f t="shared" si="81"/>
        <v>#N/A</v>
      </c>
    </row>
    <row r="1440" spans="1:26">
      <c r="A1440" t="str">
        <f>IFERROR(IF(VLOOKUP(H1440,Mal!$A$9:$A$431,1,0),"","END"),"END")</f>
        <v>END</v>
      </c>
      <c r="B1440" s="39" t="e">
        <f>IF($E1440="",IF(INDEX(Mal!$D$9:$D$431,COUNTIF($E$108:$F1439,"")-COUNT($H$108:$H1439)+1,0)=B1439,"",INDEX(Mal!$D$9:$D$431,COUNTIF($E$108:$F1439,"")-COUNT($H$108:$H1439)+1,0)),"")</f>
        <v>#N/A</v>
      </c>
      <c r="C1440" s="39" t="e">
        <f t="shared" si="82"/>
        <v>#N/A</v>
      </c>
      <c r="D1440" s="39" t="e">
        <f>IF($E1440="",IF(INDEX(Mal!$F$9:$F$431,COUNTIF($E$108:$F1439,"")-COUNT($H$108:$H1439)+1,0)=D1439,"",INDEX(Mal!$F$9:$F$431,COUNTIF($E$108:$F1439,"")-COUNT($H$108:$H1439)+1,0)),"")</f>
        <v>#N/A</v>
      </c>
      <c r="E1440" s="39" t="e">
        <f>IF(AND(E1439="",$H1440=$H1439),"",IF(VLOOKUP(H1440,Mal!$A$9:$B$431,2,0)='Sales Orders'!E1439,"",VLOOKUP($H1440,Mal!$A$9:$B$431,2,0)))</f>
        <v>#N/A</v>
      </c>
      <c r="F1440" s="39" t="e">
        <f>IF($E1440="",IF(INDEX(Mal!$C$9:$C$431,COUNTIF($E$108:$F1439,"")-COUNT($H$108:$H1439)+1,0)=F1439,"",INDEX(Mal!$C$9:$C$431,COUNTIF($E$108:$F1439,"")-COUNT($H$108:$H1439)+1,0)),"")</f>
        <v>#N/A</v>
      </c>
      <c r="G1440" s="39" t="e">
        <f t="shared" si="83"/>
        <v>#N/A</v>
      </c>
      <c r="H1440" s="39">
        <f>IF(COUNTIF(Mal!$A$9:$A$431,'Sales Orders'!H1439)+COUNTIFS(Mal!$A$9:$A$431,H1439,Mal!$B$9:$B$431,"&lt;&gt;")+COUNTIFS(Mal!$A$9:$A$431,H1439,Mal!$C$9:$C$431,"&lt;&gt;")=COUNTIF('Sales Orders'!$H$108:H1439,'Sales Orders'!H1439),'Sales Orders'!H1439+1,'Sales Orders'!H1439)</f>
        <v>2</v>
      </c>
      <c r="I1440" s="39" t="e">
        <f>IF(E1440="","",IF(Mal!$C$5="","",Mal!$C$5))</f>
        <v>#N/A</v>
      </c>
      <c r="J1440" s="39" t="e">
        <f>IF(AND(J1439="",$H1440=$H1439),"",IF(VLOOKUP($H1440,Mal!$A$9:$H$431,7,0)='Sales Orders'!J1439,"",VLOOKUP($H1440,Mal!$A$9:$H$431,7,0)))</f>
        <v>#N/A</v>
      </c>
      <c r="K1440" s="39" t="e">
        <f>IF(AND(K1439="",$H1440=$H1439),"",IF(VLOOKUP($H1440,Mal!$A$9:$H$431,8,0)='Sales Orders'!K1439,"",VLOOKUP($H1440,Mal!$A$9:$H$431,8,0)))</f>
        <v>#N/A</v>
      </c>
      <c r="L1440" s="39" t="e">
        <f>IF(E1440="","",IF(Mal!$C$6="","",Mal!$C$6))</f>
        <v>#N/A</v>
      </c>
      <c r="M1440" s="39" t="e">
        <f>IF($E1440="",IF(INDEX(Mal!K$9:K$431,COUNTIF($E$108:$F1439,"")-COUNT($H$108:$H1439)+1,0)=M1439,"",INDEX(Mal!K$9:K$431,COUNTIF($E$108:$F1439,"")-COUNT($H$108:$H1439)+1,0)),"")</f>
        <v>#N/A</v>
      </c>
      <c r="N1440" s="39" t="e">
        <f>IF($E1440="",IF(INDEX(Mal!L$9:L$431,COUNTIF($E$108:$F1439,"")-COUNT($H$108:$H1439)+1,0)=N1439,"",INDEX(Mal!L$9:L$431,COUNTIF($E$108:$F1439,"")-COUNT($H$108:$H1439)+1,0)),"")</f>
        <v>#N/A</v>
      </c>
      <c r="O1440" s="39" t="e">
        <f>IF($E1440="",IF(INDEX(Mal!M$9:M$431,COUNTIF($E$108:$F1439,"")-COUNT($H$108:$H1439)+1,0)=O1439,"",INDEX(Mal!M$9:M$431,COUNTIF($E$108:$F1439,"")-COUNT($H$108:$H1439)+1,0)),"")</f>
        <v>#N/A</v>
      </c>
      <c r="P1440" s="39" t="e">
        <f>IF($E1440="",IF(INDEX(Mal!N$9:N$431,COUNTIF($E$108:$F1439,"")-COUNT($H$108:$H1439)+1,0)=P1439,"",INDEX(Mal!N$9:N$431,COUNTIF($E$108:$F1439,"")-COUNT($H$108:$H1439)+1,0)),"")</f>
        <v>#N/A</v>
      </c>
      <c r="Q1440" s="39" t="e">
        <f>IF($E1440="",IF(INDEX(Mal!O$9:O$431,COUNTIF($E$108:$F1439,"")-COUNT($H$108:$H1439)+1,0)=Q1439,"",INDEX(Mal!O$9:O$431,COUNTIF($E$108:$F1439,"")-COUNT($H$108:$H1439)+1,0)),"")</f>
        <v>#N/A</v>
      </c>
      <c r="R1440" s="39" t="e">
        <f>IF($E1440="",IF(INDEX(Mal!P$9:P$431,COUNTIF($E$108:$F1439,"")-COUNT($H$108:$H1439)+1,0)=R1439,"",INDEX(Mal!P$9:P$431,COUNTIF($E$108:$F1439,"")-COUNT($H$108:$H1439)+1,0)),"")</f>
        <v>#N/A</v>
      </c>
      <c r="S1440" s="39" t="e">
        <f>IF($E1440="",IF(INDEX(Mal!Q$9:Q$431,COUNTIF($E$108:$F1439,"")-COUNT($H$108:$H1439)+1,0)=S1439,"",INDEX(Mal!Q$9:Q$431,COUNTIF($E$108:$F1439,"")-COUNT($H$108:$H1439)+1,0)),"")</f>
        <v>#N/A</v>
      </c>
      <c r="T1440" s="39" t="e">
        <f>IF($E1440="",IF(INDEX(Mal!R$9:R$431,COUNTIF($E$108:$F1439,"")-COUNT($H$108:$H1439)+1,0)=T1439,"",INDEX(Mal!R$9:R$431,COUNTIF($E$108:$F1439,"")-COUNT($H$108:$H1439)+1,0)),"")</f>
        <v>#N/A</v>
      </c>
      <c r="U1440" s="39" t="e">
        <f>IF($E1440="",IF(INDEX(Mal!S$9:S$431,COUNTIF($E$108:$F1439,"")-COUNT($H$108:$H1439)+1,0)=U1439,"",INDEX(Mal!S$9:S$431,COUNTIF($E$108:$F1439,"")-COUNT($H$108:$H1439)+1,0)),"")</f>
        <v>#N/A</v>
      </c>
      <c r="V1440" s="39" t="e">
        <f t="shared" si="80"/>
        <v>#N/A</v>
      </c>
      <c r="W1440" s="39" t="e">
        <f>IF(IF(AND(E1440="",F1440=""),INDEX(Mal!I$9:I$431,(COUNT($H$108:$H1440)-COUNTIF($V$108:$V1440,"")),0),"")="","",IF(AND(E1440="",F1440=""),INDEX(Mal!I$9:I$431,(COUNT($H$108:$H1440)-COUNTIF($V$108:$V1440,"")),0),""))</f>
        <v>#N/A</v>
      </c>
      <c r="X1440" s="39" t="e">
        <f>IF($E1440="",IF(INDEX(Mal!J$9:J$431,COUNTIF($E$108:$F1439,"")-COUNT($H$108:$H1439)+1,0)=X1439,"",INDEX(Mal!J$9:J$431,COUNTIF($E$108:$F1439,"")-COUNT($H$108:$H1439)+1,0)),"")</f>
        <v>#N/A</v>
      </c>
      <c r="Y1440" s="39" t="e">
        <f>IF(AND(Y1439="",$H1440=$H1439),"",IF(VLOOKUP($H1440,Mal!$A$9:$T$431,20,0)='Sales Orders'!Y1439,"",VLOOKUP($H1440,Mal!$A$9:$T$431,20,0)))</f>
        <v>#N/A</v>
      </c>
      <c r="Z1440" s="39" t="e">
        <f t="shared" si="81"/>
        <v>#N/A</v>
      </c>
    </row>
    <row r="1441" spans="1:26">
      <c r="A1441" t="str">
        <f>IFERROR(IF(VLOOKUP(H1441,Mal!$A$9:$A$431,1,0),"","END"),"END")</f>
        <v>END</v>
      </c>
      <c r="B1441" s="39" t="e">
        <f>IF($E1441="",IF(INDEX(Mal!$D$9:$D$431,COUNTIF($E$108:$F1440,"")-COUNT($H$108:$H1440)+1,0)=B1440,"",INDEX(Mal!$D$9:$D$431,COUNTIF($E$108:$F1440,"")-COUNT($H$108:$H1440)+1,0)),"")</f>
        <v>#N/A</v>
      </c>
      <c r="C1441" s="39" t="e">
        <f t="shared" si="82"/>
        <v>#N/A</v>
      </c>
      <c r="D1441" s="39" t="e">
        <f>IF($E1441="",IF(INDEX(Mal!$F$9:$F$431,COUNTIF($E$108:$F1440,"")-COUNT($H$108:$H1440)+1,0)=D1440,"",INDEX(Mal!$F$9:$F$431,COUNTIF($E$108:$F1440,"")-COUNT($H$108:$H1440)+1,0)),"")</f>
        <v>#N/A</v>
      </c>
      <c r="E1441" s="39" t="e">
        <f>IF(AND(E1440="",$H1441=$H1440),"",IF(VLOOKUP(H1441,Mal!$A$9:$B$431,2,0)='Sales Orders'!E1440,"",VLOOKUP($H1441,Mal!$A$9:$B$431,2,0)))</f>
        <v>#N/A</v>
      </c>
      <c r="F1441" s="39" t="e">
        <f>IF($E1441="",IF(INDEX(Mal!$C$9:$C$431,COUNTIF($E$108:$F1440,"")-COUNT($H$108:$H1440)+1,0)=F1440,"",INDEX(Mal!$C$9:$C$431,COUNTIF($E$108:$F1440,"")-COUNT($H$108:$H1440)+1,0)),"")</f>
        <v>#N/A</v>
      </c>
      <c r="G1441" s="39" t="e">
        <f t="shared" si="83"/>
        <v>#N/A</v>
      </c>
      <c r="H1441" s="39">
        <f>IF(COUNTIF(Mal!$A$9:$A$431,'Sales Orders'!H1440)+COUNTIFS(Mal!$A$9:$A$431,H1440,Mal!$B$9:$B$431,"&lt;&gt;")+COUNTIFS(Mal!$A$9:$A$431,H1440,Mal!$C$9:$C$431,"&lt;&gt;")=COUNTIF('Sales Orders'!$H$108:H1440,'Sales Orders'!H1440),'Sales Orders'!H1440+1,'Sales Orders'!H1440)</f>
        <v>2</v>
      </c>
      <c r="I1441" s="39" t="e">
        <f>IF(E1441="","",IF(Mal!$C$5="","",Mal!$C$5))</f>
        <v>#N/A</v>
      </c>
      <c r="J1441" s="39" t="e">
        <f>IF(AND(J1440="",$H1441=$H1440),"",IF(VLOOKUP($H1441,Mal!$A$9:$H$431,7,0)='Sales Orders'!J1440,"",VLOOKUP($H1441,Mal!$A$9:$H$431,7,0)))</f>
        <v>#N/A</v>
      </c>
      <c r="K1441" s="39" t="e">
        <f>IF(AND(K1440="",$H1441=$H1440),"",IF(VLOOKUP($H1441,Mal!$A$9:$H$431,8,0)='Sales Orders'!K1440,"",VLOOKUP($H1441,Mal!$A$9:$H$431,8,0)))</f>
        <v>#N/A</v>
      </c>
      <c r="L1441" s="39" t="e">
        <f>IF(E1441="","",IF(Mal!$C$6="","",Mal!$C$6))</f>
        <v>#N/A</v>
      </c>
      <c r="M1441" s="39" t="e">
        <f>IF($E1441="",IF(INDEX(Mal!K$9:K$431,COUNTIF($E$108:$F1440,"")-COUNT($H$108:$H1440)+1,0)=M1440,"",INDEX(Mal!K$9:K$431,COUNTIF($E$108:$F1440,"")-COUNT($H$108:$H1440)+1,0)),"")</f>
        <v>#N/A</v>
      </c>
      <c r="N1441" s="39" t="e">
        <f>IF($E1441="",IF(INDEX(Mal!L$9:L$431,COUNTIF($E$108:$F1440,"")-COUNT($H$108:$H1440)+1,0)=N1440,"",INDEX(Mal!L$9:L$431,COUNTIF($E$108:$F1440,"")-COUNT($H$108:$H1440)+1,0)),"")</f>
        <v>#N/A</v>
      </c>
      <c r="O1441" s="39" t="e">
        <f>IF($E1441="",IF(INDEX(Mal!M$9:M$431,COUNTIF($E$108:$F1440,"")-COUNT($H$108:$H1440)+1,0)=O1440,"",INDEX(Mal!M$9:M$431,COUNTIF($E$108:$F1440,"")-COUNT($H$108:$H1440)+1,0)),"")</f>
        <v>#N/A</v>
      </c>
      <c r="P1441" s="39" t="e">
        <f>IF($E1441="",IF(INDEX(Mal!N$9:N$431,COUNTIF($E$108:$F1440,"")-COUNT($H$108:$H1440)+1,0)=P1440,"",INDEX(Mal!N$9:N$431,COUNTIF($E$108:$F1440,"")-COUNT($H$108:$H1440)+1,0)),"")</f>
        <v>#N/A</v>
      </c>
      <c r="Q1441" s="39" t="e">
        <f>IF($E1441="",IF(INDEX(Mal!O$9:O$431,COUNTIF($E$108:$F1440,"")-COUNT($H$108:$H1440)+1,0)=Q1440,"",INDEX(Mal!O$9:O$431,COUNTIF($E$108:$F1440,"")-COUNT($H$108:$H1440)+1,0)),"")</f>
        <v>#N/A</v>
      </c>
      <c r="R1441" s="39" t="e">
        <f>IF($E1441="",IF(INDEX(Mal!P$9:P$431,COUNTIF($E$108:$F1440,"")-COUNT($H$108:$H1440)+1,0)=R1440,"",INDEX(Mal!P$9:P$431,COUNTIF($E$108:$F1440,"")-COUNT($H$108:$H1440)+1,0)),"")</f>
        <v>#N/A</v>
      </c>
      <c r="S1441" s="39" t="e">
        <f>IF($E1441="",IF(INDEX(Mal!Q$9:Q$431,COUNTIF($E$108:$F1440,"")-COUNT($H$108:$H1440)+1,0)=S1440,"",INDEX(Mal!Q$9:Q$431,COUNTIF($E$108:$F1440,"")-COUNT($H$108:$H1440)+1,0)),"")</f>
        <v>#N/A</v>
      </c>
      <c r="T1441" s="39" t="e">
        <f>IF($E1441="",IF(INDEX(Mal!R$9:R$431,COUNTIF($E$108:$F1440,"")-COUNT($H$108:$H1440)+1,0)=T1440,"",INDEX(Mal!R$9:R$431,COUNTIF($E$108:$F1440,"")-COUNT($H$108:$H1440)+1,0)),"")</f>
        <v>#N/A</v>
      </c>
      <c r="U1441" s="39" t="e">
        <f>IF($E1441="",IF(INDEX(Mal!S$9:S$431,COUNTIF($E$108:$F1440,"")-COUNT($H$108:$H1440)+1,0)=U1440,"",INDEX(Mal!S$9:S$431,COUNTIF($E$108:$F1440,"")-COUNT($H$108:$H1440)+1,0)),"")</f>
        <v>#N/A</v>
      </c>
      <c r="V1441" s="39" t="e">
        <f t="shared" si="80"/>
        <v>#N/A</v>
      </c>
      <c r="W1441" s="39" t="e">
        <f>IF(IF(AND(E1441="",F1441=""),INDEX(Mal!I$9:I$431,(COUNT($H$108:$H1441)-COUNTIF($V$108:$V1441,"")),0),"")="","",IF(AND(E1441="",F1441=""),INDEX(Mal!I$9:I$431,(COUNT($H$108:$H1441)-COUNTIF($V$108:$V1441,"")),0),""))</f>
        <v>#N/A</v>
      </c>
      <c r="X1441" s="39" t="e">
        <f>IF($E1441="",IF(INDEX(Mal!J$9:J$431,COUNTIF($E$108:$F1440,"")-COUNT($H$108:$H1440)+1,0)=X1440,"",INDEX(Mal!J$9:J$431,COUNTIF($E$108:$F1440,"")-COUNT($H$108:$H1440)+1,0)),"")</f>
        <v>#N/A</v>
      </c>
      <c r="Y1441" s="39" t="e">
        <f>IF(AND(Y1440="",$H1441=$H1440),"",IF(VLOOKUP($H1441,Mal!$A$9:$T$431,20,0)='Sales Orders'!Y1440,"",VLOOKUP($H1441,Mal!$A$9:$T$431,20,0)))</f>
        <v>#N/A</v>
      </c>
      <c r="Z1441" s="39" t="e">
        <f t="shared" si="81"/>
        <v>#N/A</v>
      </c>
    </row>
    <row r="1442" spans="1:26">
      <c r="A1442" t="str">
        <f>IFERROR(IF(VLOOKUP(H1442,Mal!$A$9:$A$431,1,0),"","END"),"END")</f>
        <v>END</v>
      </c>
      <c r="B1442" s="39" t="e">
        <f>IF($E1442="",IF(INDEX(Mal!$D$9:$D$431,COUNTIF($E$108:$F1441,"")-COUNT($H$108:$H1441)+1,0)=B1441,"",INDEX(Mal!$D$9:$D$431,COUNTIF($E$108:$F1441,"")-COUNT($H$108:$H1441)+1,0)),"")</f>
        <v>#N/A</v>
      </c>
      <c r="C1442" s="39" t="e">
        <f t="shared" si="82"/>
        <v>#N/A</v>
      </c>
      <c r="D1442" s="39" t="e">
        <f>IF($E1442="",IF(INDEX(Mal!$F$9:$F$431,COUNTIF($E$108:$F1441,"")-COUNT($H$108:$H1441)+1,0)=D1441,"",INDEX(Mal!$F$9:$F$431,COUNTIF($E$108:$F1441,"")-COUNT($H$108:$H1441)+1,0)),"")</f>
        <v>#N/A</v>
      </c>
      <c r="E1442" s="39" t="e">
        <f>IF(AND(E1441="",$H1442=$H1441),"",IF(VLOOKUP(H1442,Mal!$A$9:$B$431,2,0)='Sales Orders'!E1441,"",VLOOKUP($H1442,Mal!$A$9:$B$431,2,0)))</f>
        <v>#N/A</v>
      </c>
      <c r="F1442" s="39" t="e">
        <f>IF($E1442="",IF(INDEX(Mal!$C$9:$C$431,COUNTIF($E$108:$F1441,"")-COUNT($H$108:$H1441)+1,0)=F1441,"",INDEX(Mal!$C$9:$C$431,COUNTIF($E$108:$F1441,"")-COUNT($H$108:$H1441)+1,0)),"")</f>
        <v>#N/A</v>
      </c>
      <c r="G1442" s="39" t="e">
        <f t="shared" si="83"/>
        <v>#N/A</v>
      </c>
      <c r="H1442" s="39">
        <f>IF(COUNTIF(Mal!$A$9:$A$431,'Sales Orders'!H1441)+COUNTIFS(Mal!$A$9:$A$431,H1441,Mal!$B$9:$B$431,"&lt;&gt;")+COUNTIFS(Mal!$A$9:$A$431,H1441,Mal!$C$9:$C$431,"&lt;&gt;")=COUNTIF('Sales Orders'!$H$108:H1441,'Sales Orders'!H1441),'Sales Orders'!H1441+1,'Sales Orders'!H1441)</f>
        <v>2</v>
      </c>
      <c r="I1442" s="39" t="e">
        <f>IF(E1442="","",IF(Mal!$C$5="","",Mal!$C$5))</f>
        <v>#N/A</v>
      </c>
      <c r="J1442" s="39" t="e">
        <f>IF(AND(J1441="",$H1442=$H1441),"",IF(VLOOKUP($H1442,Mal!$A$9:$H$431,7,0)='Sales Orders'!J1441,"",VLOOKUP($H1442,Mal!$A$9:$H$431,7,0)))</f>
        <v>#N/A</v>
      </c>
      <c r="K1442" s="39" t="e">
        <f>IF(AND(K1441="",$H1442=$H1441),"",IF(VLOOKUP($H1442,Mal!$A$9:$H$431,8,0)='Sales Orders'!K1441,"",VLOOKUP($H1442,Mal!$A$9:$H$431,8,0)))</f>
        <v>#N/A</v>
      </c>
      <c r="L1442" s="39" t="e">
        <f>IF(E1442="","",IF(Mal!$C$6="","",Mal!$C$6))</f>
        <v>#N/A</v>
      </c>
      <c r="M1442" s="39" t="e">
        <f>IF($E1442="",IF(INDEX(Mal!K$9:K$431,COUNTIF($E$108:$F1441,"")-COUNT($H$108:$H1441)+1,0)=M1441,"",INDEX(Mal!K$9:K$431,COUNTIF($E$108:$F1441,"")-COUNT($H$108:$H1441)+1,0)),"")</f>
        <v>#N/A</v>
      </c>
      <c r="N1442" s="39" t="e">
        <f>IF($E1442="",IF(INDEX(Mal!L$9:L$431,COUNTIF($E$108:$F1441,"")-COUNT($H$108:$H1441)+1,0)=N1441,"",INDEX(Mal!L$9:L$431,COUNTIF($E$108:$F1441,"")-COUNT($H$108:$H1441)+1,0)),"")</f>
        <v>#N/A</v>
      </c>
      <c r="O1442" s="39" t="e">
        <f>IF($E1442="",IF(INDEX(Mal!M$9:M$431,COUNTIF($E$108:$F1441,"")-COUNT($H$108:$H1441)+1,0)=O1441,"",INDEX(Mal!M$9:M$431,COUNTIF($E$108:$F1441,"")-COUNT($H$108:$H1441)+1,0)),"")</f>
        <v>#N/A</v>
      </c>
      <c r="P1442" s="39" t="e">
        <f>IF($E1442="",IF(INDEX(Mal!N$9:N$431,COUNTIF($E$108:$F1441,"")-COUNT($H$108:$H1441)+1,0)=P1441,"",INDEX(Mal!N$9:N$431,COUNTIF($E$108:$F1441,"")-COUNT($H$108:$H1441)+1,0)),"")</f>
        <v>#N/A</v>
      </c>
      <c r="Q1442" s="39" t="e">
        <f>IF($E1442="",IF(INDEX(Mal!O$9:O$431,COUNTIF($E$108:$F1441,"")-COUNT($H$108:$H1441)+1,0)=Q1441,"",INDEX(Mal!O$9:O$431,COUNTIF($E$108:$F1441,"")-COUNT($H$108:$H1441)+1,0)),"")</f>
        <v>#N/A</v>
      </c>
      <c r="R1442" s="39" t="e">
        <f>IF($E1442="",IF(INDEX(Mal!P$9:P$431,COUNTIF($E$108:$F1441,"")-COUNT($H$108:$H1441)+1,0)=R1441,"",INDEX(Mal!P$9:P$431,COUNTIF($E$108:$F1441,"")-COUNT($H$108:$H1441)+1,0)),"")</f>
        <v>#N/A</v>
      </c>
      <c r="S1442" s="39" t="e">
        <f>IF($E1442="",IF(INDEX(Mal!Q$9:Q$431,COUNTIF($E$108:$F1441,"")-COUNT($H$108:$H1441)+1,0)=S1441,"",INDEX(Mal!Q$9:Q$431,COUNTIF($E$108:$F1441,"")-COUNT($H$108:$H1441)+1,0)),"")</f>
        <v>#N/A</v>
      </c>
      <c r="T1442" s="39" t="e">
        <f>IF($E1442="",IF(INDEX(Mal!R$9:R$431,COUNTIF($E$108:$F1441,"")-COUNT($H$108:$H1441)+1,0)=T1441,"",INDEX(Mal!R$9:R$431,COUNTIF($E$108:$F1441,"")-COUNT($H$108:$H1441)+1,0)),"")</f>
        <v>#N/A</v>
      </c>
      <c r="U1442" s="39" t="e">
        <f>IF($E1442="",IF(INDEX(Mal!S$9:S$431,COUNTIF($E$108:$F1441,"")-COUNT($H$108:$H1441)+1,0)=U1441,"",INDEX(Mal!S$9:S$431,COUNTIF($E$108:$F1441,"")-COUNT($H$108:$H1441)+1,0)),"")</f>
        <v>#N/A</v>
      </c>
      <c r="V1442" s="39" t="e">
        <f t="shared" si="80"/>
        <v>#N/A</v>
      </c>
      <c r="W1442" s="39" t="e">
        <f>IF(IF(AND(E1442="",F1442=""),INDEX(Mal!I$9:I$431,(COUNT($H$108:$H1442)-COUNTIF($V$108:$V1442,"")),0),"")="","",IF(AND(E1442="",F1442=""),INDEX(Mal!I$9:I$431,(COUNT($H$108:$H1442)-COUNTIF($V$108:$V1442,"")),0),""))</f>
        <v>#N/A</v>
      </c>
      <c r="X1442" s="39" t="e">
        <f>IF($E1442="",IF(INDEX(Mal!J$9:J$431,COUNTIF($E$108:$F1441,"")-COUNT($H$108:$H1441)+1,0)=X1441,"",INDEX(Mal!J$9:J$431,COUNTIF($E$108:$F1441,"")-COUNT($H$108:$H1441)+1,0)),"")</f>
        <v>#N/A</v>
      </c>
      <c r="Y1442" s="39" t="e">
        <f>IF(AND(Y1441="",$H1442=$H1441),"",IF(VLOOKUP($H1442,Mal!$A$9:$T$431,20,0)='Sales Orders'!Y1441,"",VLOOKUP($H1442,Mal!$A$9:$T$431,20,0)))</f>
        <v>#N/A</v>
      </c>
      <c r="Z1442" s="39" t="e">
        <f t="shared" si="81"/>
        <v>#N/A</v>
      </c>
    </row>
    <row r="1443" spans="1:26">
      <c r="A1443" t="str">
        <f>IFERROR(IF(VLOOKUP(H1443,Mal!$A$9:$A$431,1,0),"","END"),"END")</f>
        <v>END</v>
      </c>
      <c r="B1443" s="39" t="e">
        <f>IF($E1443="",IF(INDEX(Mal!$D$9:$D$431,COUNTIF($E$108:$F1442,"")-COUNT($H$108:$H1442)+1,0)=B1442,"",INDEX(Mal!$D$9:$D$431,COUNTIF($E$108:$F1442,"")-COUNT($H$108:$H1442)+1,0)),"")</f>
        <v>#N/A</v>
      </c>
      <c r="C1443" s="39" t="e">
        <f t="shared" si="82"/>
        <v>#N/A</v>
      </c>
      <c r="D1443" s="39" t="e">
        <f>IF($E1443="",IF(INDEX(Mal!$F$9:$F$431,COUNTIF($E$108:$F1442,"")-COUNT($H$108:$H1442)+1,0)=D1442,"",INDEX(Mal!$F$9:$F$431,COUNTIF($E$108:$F1442,"")-COUNT($H$108:$H1442)+1,0)),"")</f>
        <v>#N/A</v>
      </c>
      <c r="E1443" s="39" t="e">
        <f>IF(AND(E1442="",$H1443=$H1442),"",IF(VLOOKUP(H1443,Mal!$A$9:$B$431,2,0)='Sales Orders'!E1442,"",VLOOKUP($H1443,Mal!$A$9:$B$431,2,0)))</f>
        <v>#N/A</v>
      </c>
      <c r="F1443" s="39" t="e">
        <f>IF($E1443="",IF(INDEX(Mal!$C$9:$C$431,COUNTIF($E$108:$F1442,"")-COUNT($H$108:$H1442)+1,0)=F1442,"",INDEX(Mal!$C$9:$C$431,COUNTIF($E$108:$F1442,"")-COUNT($H$108:$H1442)+1,0)),"")</f>
        <v>#N/A</v>
      </c>
      <c r="G1443" s="39" t="e">
        <f t="shared" si="83"/>
        <v>#N/A</v>
      </c>
      <c r="H1443" s="39">
        <f>IF(COUNTIF(Mal!$A$9:$A$431,'Sales Orders'!H1442)+COUNTIFS(Mal!$A$9:$A$431,H1442,Mal!$B$9:$B$431,"&lt;&gt;")+COUNTIFS(Mal!$A$9:$A$431,H1442,Mal!$C$9:$C$431,"&lt;&gt;")=COUNTIF('Sales Orders'!$H$108:H1442,'Sales Orders'!H1442),'Sales Orders'!H1442+1,'Sales Orders'!H1442)</f>
        <v>2</v>
      </c>
      <c r="I1443" s="39" t="e">
        <f>IF(E1443="","",IF(Mal!$C$5="","",Mal!$C$5))</f>
        <v>#N/A</v>
      </c>
      <c r="J1443" s="39" t="e">
        <f>IF(AND(J1442="",$H1443=$H1442),"",IF(VLOOKUP($H1443,Mal!$A$9:$H$431,7,0)='Sales Orders'!J1442,"",VLOOKUP($H1443,Mal!$A$9:$H$431,7,0)))</f>
        <v>#N/A</v>
      </c>
      <c r="K1443" s="39" t="e">
        <f>IF(AND(K1442="",$H1443=$H1442),"",IF(VLOOKUP($H1443,Mal!$A$9:$H$431,8,0)='Sales Orders'!K1442,"",VLOOKUP($H1443,Mal!$A$9:$H$431,8,0)))</f>
        <v>#N/A</v>
      </c>
      <c r="L1443" s="39" t="e">
        <f>IF(E1443="","",IF(Mal!$C$6="","",Mal!$C$6))</f>
        <v>#N/A</v>
      </c>
      <c r="M1443" s="39" t="e">
        <f>IF($E1443="",IF(INDEX(Mal!K$9:K$431,COUNTIF($E$108:$F1442,"")-COUNT($H$108:$H1442)+1,0)=M1442,"",INDEX(Mal!K$9:K$431,COUNTIF($E$108:$F1442,"")-COUNT($H$108:$H1442)+1,0)),"")</f>
        <v>#N/A</v>
      </c>
      <c r="N1443" s="39" t="e">
        <f>IF($E1443="",IF(INDEX(Mal!L$9:L$431,COUNTIF($E$108:$F1442,"")-COUNT($H$108:$H1442)+1,0)=N1442,"",INDEX(Mal!L$9:L$431,COUNTIF($E$108:$F1442,"")-COUNT($H$108:$H1442)+1,0)),"")</f>
        <v>#N/A</v>
      </c>
      <c r="O1443" s="39" t="e">
        <f>IF($E1443="",IF(INDEX(Mal!M$9:M$431,COUNTIF($E$108:$F1442,"")-COUNT($H$108:$H1442)+1,0)=O1442,"",INDEX(Mal!M$9:M$431,COUNTIF($E$108:$F1442,"")-COUNT($H$108:$H1442)+1,0)),"")</f>
        <v>#N/A</v>
      </c>
      <c r="P1443" s="39" t="e">
        <f>IF($E1443="",IF(INDEX(Mal!N$9:N$431,COUNTIF($E$108:$F1442,"")-COUNT($H$108:$H1442)+1,0)=P1442,"",INDEX(Mal!N$9:N$431,COUNTIF($E$108:$F1442,"")-COUNT($H$108:$H1442)+1,0)),"")</f>
        <v>#N/A</v>
      </c>
      <c r="Q1443" s="39" t="e">
        <f>IF($E1443="",IF(INDEX(Mal!O$9:O$431,COUNTIF($E$108:$F1442,"")-COUNT($H$108:$H1442)+1,0)=Q1442,"",INDEX(Mal!O$9:O$431,COUNTIF($E$108:$F1442,"")-COUNT($H$108:$H1442)+1,0)),"")</f>
        <v>#N/A</v>
      </c>
      <c r="R1443" s="39" t="e">
        <f>IF($E1443="",IF(INDEX(Mal!P$9:P$431,COUNTIF($E$108:$F1442,"")-COUNT($H$108:$H1442)+1,0)=R1442,"",INDEX(Mal!P$9:P$431,COUNTIF($E$108:$F1442,"")-COUNT($H$108:$H1442)+1,0)),"")</f>
        <v>#N/A</v>
      </c>
      <c r="S1443" s="39" t="e">
        <f>IF($E1443="",IF(INDEX(Mal!Q$9:Q$431,COUNTIF($E$108:$F1442,"")-COUNT($H$108:$H1442)+1,0)=S1442,"",INDEX(Mal!Q$9:Q$431,COUNTIF($E$108:$F1442,"")-COUNT($H$108:$H1442)+1,0)),"")</f>
        <v>#N/A</v>
      </c>
      <c r="T1443" s="39" t="e">
        <f>IF($E1443="",IF(INDEX(Mal!R$9:R$431,COUNTIF($E$108:$F1442,"")-COUNT($H$108:$H1442)+1,0)=T1442,"",INDEX(Mal!R$9:R$431,COUNTIF($E$108:$F1442,"")-COUNT($H$108:$H1442)+1,0)),"")</f>
        <v>#N/A</v>
      </c>
      <c r="U1443" s="39" t="e">
        <f>IF($E1443="",IF(INDEX(Mal!S$9:S$431,COUNTIF($E$108:$F1442,"")-COUNT($H$108:$H1442)+1,0)=U1442,"",INDEX(Mal!S$9:S$431,COUNTIF($E$108:$F1442,"")-COUNT($H$108:$H1442)+1,0)),"")</f>
        <v>#N/A</v>
      </c>
      <c r="V1443" s="39" t="e">
        <f t="shared" si="80"/>
        <v>#N/A</v>
      </c>
      <c r="W1443" s="39" t="e">
        <f>IF(IF(AND(E1443="",F1443=""),INDEX(Mal!I$9:I$431,(COUNT($H$108:$H1443)-COUNTIF($V$108:$V1443,"")),0),"")="","",IF(AND(E1443="",F1443=""),INDEX(Mal!I$9:I$431,(COUNT($H$108:$H1443)-COUNTIF($V$108:$V1443,"")),0),""))</f>
        <v>#N/A</v>
      </c>
      <c r="X1443" s="39" t="e">
        <f>IF($E1443="",IF(INDEX(Mal!J$9:J$431,COUNTIF($E$108:$F1442,"")-COUNT($H$108:$H1442)+1,0)=X1442,"",INDEX(Mal!J$9:J$431,COUNTIF($E$108:$F1442,"")-COUNT($H$108:$H1442)+1,0)),"")</f>
        <v>#N/A</v>
      </c>
      <c r="Y1443" s="39" t="e">
        <f>IF(AND(Y1442="",$H1443=$H1442),"",IF(VLOOKUP($H1443,Mal!$A$9:$T$431,20,0)='Sales Orders'!Y1442,"",VLOOKUP($H1443,Mal!$A$9:$T$431,20,0)))</f>
        <v>#N/A</v>
      </c>
      <c r="Z1443" s="39" t="e">
        <f t="shared" si="81"/>
        <v>#N/A</v>
      </c>
    </row>
    <row r="1444" spans="1:26">
      <c r="A1444" t="str">
        <f>IFERROR(IF(VLOOKUP(H1444,Mal!$A$9:$A$431,1,0),"","END"),"END")</f>
        <v>END</v>
      </c>
      <c r="B1444" s="39" t="e">
        <f>IF($E1444="",IF(INDEX(Mal!$D$9:$D$431,COUNTIF($E$108:$F1443,"")-COUNT($H$108:$H1443)+1,0)=B1443,"",INDEX(Mal!$D$9:$D$431,COUNTIF($E$108:$F1443,"")-COUNT($H$108:$H1443)+1,0)),"")</f>
        <v>#N/A</v>
      </c>
      <c r="C1444" s="39" t="e">
        <f t="shared" si="82"/>
        <v>#N/A</v>
      </c>
      <c r="D1444" s="39" t="e">
        <f>IF($E1444="",IF(INDEX(Mal!$F$9:$F$431,COUNTIF($E$108:$F1443,"")-COUNT($H$108:$H1443)+1,0)=D1443,"",INDEX(Mal!$F$9:$F$431,COUNTIF($E$108:$F1443,"")-COUNT($H$108:$H1443)+1,0)),"")</f>
        <v>#N/A</v>
      </c>
      <c r="E1444" s="39" t="e">
        <f>IF(AND(E1443="",$H1444=$H1443),"",IF(VLOOKUP(H1444,Mal!$A$9:$B$431,2,0)='Sales Orders'!E1443,"",VLOOKUP($H1444,Mal!$A$9:$B$431,2,0)))</f>
        <v>#N/A</v>
      </c>
      <c r="F1444" s="39" t="e">
        <f>IF($E1444="",IF(INDEX(Mal!$C$9:$C$431,COUNTIF($E$108:$F1443,"")-COUNT($H$108:$H1443)+1,0)=F1443,"",INDEX(Mal!$C$9:$C$431,COUNTIF($E$108:$F1443,"")-COUNT($H$108:$H1443)+1,0)),"")</f>
        <v>#N/A</v>
      </c>
      <c r="G1444" s="39" t="e">
        <f t="shared" si="83"/>
        <v>#N/A</v>
      </c>
      <c r="H1444" s="39">
        <f>IF(COUNTIF(Mal!$A$9:$A$431,'Sales Orders'!H1443)+COUNTIFS(Mal!$A$9:$A$431,H1443,Mal!$B$9:$B$431,"&lt;&gt;")+COUNTIFS(Mal!$A$9:$A$431,H1443,Mal!$C$9:$C$431,"&lt;&gt;")=COUNTIF('Sales Orders'!$H$108:H1443,'Sales Orders'!H1443),'Sales Orders'!H1443+1,'Sales Orders'!H1443)</f>
        <v>2</v>
      </c>
      <c r="I1444" s="39" t="e">
        <f>IF(E1444="","",IF(Mal!$C$5="","",Mal!$C$5))</f>
        <v>#N/A</v>
      </c>
      <c r="J1444" s="39" t="e">
        <f>IF(AND(J1443="",$H1444=$H1443),"",IF(VLOOKUP($H1444,Mal!$A$9:$H$431,7,0)='Sales Orders'!J1443,"",VLOOKUP($H1444,Mal!$A$9:$H$431,7,0)))</f>
        <v>#N/A</v>
      </c>
      <c r="K1444" s="39" t="e">
        <f>IF(AND(K1443="",$H1444=$H1443),"",IF(VLOOKUP($H1444,Mal!$A$9:$H$431,8,0)='Sales Orders'!K1443,"",VLOOKUP($H1444,Mal!$A$9:$H$431,8,0)))</f>
        <v>#N/A</v>
      </c>
      <c r="L1444" s="39" t="e">
        <f>IF(E1444="","",IF(Mal!$C$6="","",Mal!$C$6))</f>
        <v>#N/A</v>
      </c>
      <c r="M1444" s="39" t="e">
        <f>IF($E1444="",IF(INDEX(Mal!K$9:K$431,COUNTIF($E$108:$F1443,"")-COUNT($H$108:$H1443)+1,0)=M1443,"",INDEX(Mal!K$9:K$431,COUNTIF($E$108:$F1443,"")-COUNT($H$108:$H1443)+1,0)),"")</f>
        <v>#N/A</v>
      </c>
      <c r="N1444" s="39" t="e">
        <f>IF($E1444="",IF(INDEX(Mal!L$9:L$431,COUNTIF($E$108:$F1443,"")-COUNT($H$108:$H1443)+1,0)=N1443,"",INDEX(Mal!L$9:L$431,COUNTIF($E$108:$F1443,"")-COUNT($H$108:$H1443)+1,0)),"")</f>
        <v>#N/A</v>
      </c>
      <c r="O1444" s="39" t="e">
        <f>IF($E1444="",IF(INDEX(Mal!M$9:M$431,COUNTIF($E$108:$F1443,"")-COUNT($H$108:$H1443)+1,0)=O1443,"",INDEX(Mal!M$9:M$431,COUNTIF($E$108:$F1443,"")-COUNT($H$108:$H1443)+1,0)),"")</f>
        <v>#N/A</v>
      </c>
      <c r="P1444" s="39" t="e">
        <f>IF($E1444="",IF(INDEX(Mal!N$9:N$431,COUNTIF($E$108:$F1443,"")-COUNT($H$108:$H1443)+1,0)=P1443,"",INDEX(Mal!N$9:N$431,COUNTIF($E$108:$F1443,"")-COUNT($H$108:$H1443)+1,0)),"")</f>
        <v>#N/A</v>
      </c>
      <c r="Q1444" s="39" t="e">
        <f>IF($E1444="",IF(INDEX(Mal!O$9:O$431,COUNTIF($E$108:$F1443,"")-COUNT($H$108:$H1443)+1,0)=Q1443,"",INDEX(Mal!O$9:O$431,COUNTIF($E$108:$F1443,"")-COUNT($H$108:$H1443)+1,0)),"")</f>
        <v>#N/A</v>
      </c>
      <c r="R1444" s="39" t="e">
        <f>IF($E1444="",IF(INDEX(Mal!P$9:P$431,COUNTIF($E$108:$F1443,"")-COUNT($H$108:$H1443)+1,0)=R1443,"",INDEX(Mal!P$9:P$431,COUNTIF($E$108:$F1443,"")-COUNT($H$108:$H1443)+1,0)),"")</f>
        <v>#N/A</v>
      </c>
      <c r="S1444" s="39" t="e">
        <f>IF($E1444="",IF(INDEX(Mal!Q$9:Q$431,COUNTIF($E$108:$F1443,"")-COUNT($H$108:$H1443)+1,0)=S1443,"",INDEX(Mal!Q$9:Q$431,COUNTIF($E$108:$F1443,"")-COUNT($H$108:$H1443)+1,0)),"")</f>
        <v>#N/A</v>
      </c>
      <c r="T1444" s="39" t="e">
        <f>IF($E1444="",IF(INDEX(Mal!R$9:R$431,COUNTIF($E$108:$F1443,"")-COUNT($H$108:$H1443)+1,0)=T1443,"",INDEX(Mal!R$9:R$431,COUNTIF($E$108:$F1443,"")-COUNT($H$108:$H1443)+1,0)),"")</f>
        <v>#N/A</v>
      </c>
      <c r="U1444" s="39" t="e">
        <f>IF($E1444="",IF(INDEX(Mal!S$9:S$431,COUNTIF($E$108:$F1443,"")-COUNT($H$108:$H1443)+1,0)=U1443,"",INDEX(Mal!S$9:S$431,COUNTIF($E$108:$F1443,"")-COUNT($H$108:$H1443)+1,0)),"")</f>
        <v>#N/A</v>
      </c>
      <c r="V1444" s="39" t="e">
        <f t="shared" si="80"/>
        <v>#N/A</v>
      </c>
      <c r="W1444" s="39" t="e">
        <f>IF(IF(AND(E1444="",F1444=""),INDEX(Mal!I$9:I$431,(COUNT($H$108:$H1444)-COUNTIF($V$108:$V1444,"")),0),"")="","",IF(AND(E1444="",F1444=""),INDEX(Mal!I$9:I$431,(COUNT($H$108:$H1444)-COUNTIF($V$108:$V1444,"")),0),""))</f>
        <v>#N/A</v>
      </c>
      <c r="X1444" s="39" t="e">
        <f>IF($E1444="",IF(INDEX(Mal!J$9:J$431,COUNTIF($E$108:$F1443,"")-COUNT($H$108:$H1443)+1,0)=X1443,"",INDEX(Mal!J$9:J$431,COUNTIF($E$108:$F1443,"")-COUNT($H$108:$H1443)+1,0)),"")</f>
        <v>#N/A</v>
      </c>
      <c r="Y1444" s="39" t="e">
        <f>IF(AND(Y1443="",$H1444=$H1443),"",IF(VLOOKUP($H1444,Mal!$A$9:$T$431,20,0)='Sales Orders'!Y1443,"",VLOOKUP($H1444,Mal!$A$9:$T$431,20,0)))</f>
        <v>#N/A</v>
      </c>
      <c r="Z1444" s="39" t="e">
        <f t="shared" si="81"/>
        <v>#N/A</v>
      </c>
    </row>
    <row r="1445" spans="1:26">
      <c r="A1445" t="str">
        <f>IFERROR(IF(VLOOKUP(H1445,Mal!$A$9:$A$431,1,0),"","END"),"END")</f>
        <v>END</v>
      </c>
      <c r="B1445" s="39" t="e">
        <f>IF($E1445="",IF(INDEX(Mal!$D$9:$D$431,COUNTIF($E$108:$F1444,"")-COUNT($H$108:$H1444)+1,0)=B1444,"",INDEX(Mal!$D$9:$D$431,COUNTIF($E$108:$F1444,"")-COUNT($H$108:$H1444)+1,0)),"")</f>
        <v>#N/A</v>
      </c>
      <c r="C1445" s="39" t="e">
        <f t="shared" si="82"/>
        <v>#N/A</v>
      </c>
      <c r="D1445" s="39" t="e">
        <f>IF($E1445="",IF(INDEX(Mal!$F$9:$F$431,COUNTIF($E$108:$F1444,"")-COUNT($H$108:$H1444)+1,0)=D1444,"",INDEX(Mal!$F$9:$F$431,COUNTIF($E$108:$F1444,"")-COUNT($H$108:$H1444)+1,0)),"")</f>
        <v>#N/A</v>
      </c>
      <c r="E1445" s="39" t="e">
        <f>IF(AND(E1444="",$H1445=$H1444),"",IF(VLOOKUP(H1445,Mal!$A$9:$B$431,2,0)='Sales Orders'!E1444,"",VLOOKUP($H1445,Mal!$A$9:$B$431,2,0)))</f>
        <v>#N/A</v>
      </c>
      <c r="F1445" s="39" t="e">
        <f>IF($E1445="",IF(INDEX(Mal!$C$9:$C$431,COUNTIF($E$108:$F1444,"")-COUNT($H$108:$H1444)+1,0)=F1444,"",INDEX(Mal!$C$9:$C$431,COUNTIF($E$108:$F1444,"")-COUNT($H$108:$H1444)+1,0)),"")</f>
        <v>#N/A</v>
      </c>
      <c r="G1445" s="39" t="e">
        <f t="shared" si="83"/>
        <v>#N/A</v>
      </c>
      <c r="H1445" s="39">
        <f>IF(COUNTIF(Mal!$A$9:$A$431,'Sales Orders'!H1444)+COUNTIFS(Mal!$A$9:$A$431,H1444,Mal!$B$9:$B$431,"&lt;&gt;")+COUNTIFS(Mal!$A$9:$A$431,H1444,Mal!$C$9:$C$431,"&lt;&gt;")=COUNTIF('Sales Orders'!$H$108:H1444,'Sales Orders'!H1444),'Sales Orders'!H1444+1,'Sales Orders'!H1444)</f>
        <v>2</v>
      </c>
      <c r="I1445" s="39" t="e">
        <f>IF(E1445="","",IF(Mal!$C$5="","",Mal!$C$5))</f>
        <v>#N/A</v>
      </c>
      <c r="J1445" s="39" t="e">
        <f>IF(AND(J1444="",$H1445=$H1444),"",IF(VLOOKUP($H1445,Mal!$A$9:$H$431,7,0)='Sales Orders'!J1444,"",VLOOKUP($H1445,Mal!$A$9:$H$431,7,0)))</f>
        <v>#N/A</v>
      </c>
      <c r="K1445" s="39" t="e">
        <f>IF(AND(K1444="",$H1445=$H1444),"",IF(VLOOKUP($H1445,Mal!$A$9:$H$431,8,0)='Sales Orders'!K1444,"",VLOOKUP($H1445,Mal!$A$9:$H$431,8,0)))</f>
        <v>#N/A</v>
      </c>
      <c r="L1445" s="39" t="e">
        <f>IF(E1445="","",IF(Mal!$C$6="","",Mal!$C$6))</f>
        <v>#N/A</v>
      </c>
      <c r="M1445" s="39" t="e">
        <f>IF($E1445="",IF(INDEX(Mal!K$9:K$431,COUNTIF($E$108:$F1444,"")-COUNT($H$108:$H1444)+1,0)=M1444,"",INDEX(Mal!K$9:K$431,COUNTIF($E$108:$F1444,"")-COUNT($H$108:$H1444)+1,0)),"")</f>
        <v>#N/A</v>
      </c>
      <c r="N1445" s="39" t="e">
        <f>IF($E1445="",IF(INDEX(Mal!L$9:L$431,COUNTIF($E$108:$F1444,"")-COUNT($H$108:$H1444)+1,0)=N1444,"",INDEX(Mal!L$9:L$431,COUNTIF($E$108:$F1444,"")-COUNT($H$108:$H1444)+1,0)),"")</f>
        <v>#N/A</v>
      </c>
      <c r="O1445" s="39" t="e">
        <f>IF($E1445="",IF(INDEX(Mal!M$9:M$431,COUNTIF($E$108:$F1444,"")-COUNT($H$108:$H1444)+1,0)=O1444,"",INDEX(Mal!M$9:M$431,COUNTIF($E$108:$F1444,"")-COUNT($H$108:$H1444)+1,0)),"")</f>
        <v>#N/A</v>
      </c>
      <c r="P1445" s="39" t="e">
        <f>IF($E1445="",IF(INDEX(Mal!N$9:N$431,COUNTIF($E$108:$F1444,"")-COUNT($H$108:$H1444)+1,0)=P1444,"",INDEX(Mal!N$9:N$431,COUNTIF($E$108:$F1444,"")-COUNT($H$108:$H1444)+1,0)),"")</f>
        <v>#N/A</v>
      </c>
      <c r="Q1445" s="39" t="e">
        <f>IF($E1445="",IF(INDEX(Mal!O$9:O$431,COUNTIF($E$108:$F1444,"")-COUNT($H$108:$H1444)+1,0)=Q1444,"",INDEX(Mal!O$9:O$431,COUNTIF($E$108:$F1444,"")-COUNT($H$108:$H1444)+1,0)),"")</f>
        <v>#N/A</v>
      </c>
      <c r="R1445" s="39" t="e">
        <f>IF($E1445="",IF(INDEX(Mal!P$9:P$431,COUNTIF($E$108:$F1444,"")-COUNT($H$108:$H1444)+1,0)=R1444,"",INDEX(Mal!P$9:P$431,COUNTIF($E$108:$F1444,"")-COUNT($H$108:$H1444)+1,0)),"")</f>
        <v>#N/A</v>
      </c>
      <c r="S1445" s="39" t="e">
        <f>IF($E1445="",IF(INDEX(Mal!Q$9:Q$431,COUNTIF($E$108:$F1444,"")-COUNT($H$108:$H1444)+1,0)=S1444,"",INDEX(Mal!Q$9:Q$431,COUNTIF($E$108:$F1444,"")-COUNT($H$108:$H1444)+1,0)),"")</f>
        <v>#N/A</v>
      </c>
      <c r="T1445" s="39" t="e">
        <f>IF($E1445="",IF(INDEX(Mal!R$9:R$431,COUNTIF($E$108:$F1444,"")-COUNT($H$108:$H1444)+1,0)=T1444,"",INDEX(Mal!R$9:R$431,COUNTIF($E$108:$F1444,"")-COUNT($H$108:$H1444)+1,0)),"")</f>
        <v>#N/A</v>
      </c>
      <c r="U1445" s="39" t="e">
        <f>IF($E1445="",IF(INDEX(Mal!S$9:S$431,COUNTIF($E$108:$F1444,"")-COUNT($H$108:$H1444)+1,0)=U1444,"",INDEX(Mal!S$9:S$431,COUNTIF($E$108:$F1444,"")-COUNT($H$108:$H1444)+1,0)),"")</f>
        <v>#N/A</v>
      </c>
      <c r="V1445" s="39" t="e">
        <f t="shared" si="80"/>
        <v>#N/A</v>
      </c>
      <c r="W1445" s="39" t="e">
        <f>IF(IF(AND(E1445="",F1445=""),INDEX(Mal!I$9:I$431,(COUNT($H$108:$H1445)-COUNTIF($V$108:$V1445,"")),0),"")="","",IF(AND(E1445="",F1445=""),INDEX(Mal!I$9:I$431,(COUNT($H$108:$H1445)-COUNTIF($V$108:$V1445,"")),0),""))</f>
        <v>#N/A</v>
      </c>
      <c r="X1445" s="39" t="e">
        <f>IF($E1445="",IF(INDEX(Mal!J$9:J$431,COUNTIF($E$108:$F1444,"")-COUNT($H$108:$H1444)+1,0)=X1444,"",INDEX(Mal!J$9:J$431,COUNTIF($E$108:$F1444,"")-COUNT($H$108:$H1444)+1,0)),"")</f>
        <v>#N/A</v>
      </c>
      <c r="Y1445" s="39" t="e">
        <f>IF(AND(Y1444="",$H1445=$H1444),"",IF(VLOOKUP($H1445,Mal!$A$9:$T$431,20,0)='Sales Orders'!Y1444,"",VLOOKUP($H1445,Mal!$A$9:$T$431,20,0)))</f>
        <v>#N/A</v>
      </c>
      <c r="Z1445" s="39" t="e">
        <f t="shared" si="81"/>
        <v>#N/A</v>
      </c>
    </row>
    <row r="1446" spans="1:26">
      <c r="A1446" t="str">
        <f>IFERROR(IF(VLOOKUP(H1446,Mal!$A$9:$A$431,1,0),"","END"),"END")</f>
        <v>END</v>
      </c>
      <c r="B1446" s="39" t="e">
        <f>IF($E1446="",IF(INDEX(Mal!$D$9:$D$431,COUNTIF($E$108:$F1445,"")-COUNT($H$108:$H1445)+1,0)=B1445,"",INDEX(Mal!$D$9:$D$431,COUNTIF($E$108:$F1445,"")-COUNT($H$108:$H1445)+1,0)),"")</f>
        <v>#N/A</v>
      </c>
      <c r="C1446" s="39" t="e">
        <f t="shared" si="82"/>
        <v>#N/A</v>
      </c>
      <c r="D1446" s="39" t="e">
        <f>IF($E1446="",IF(INDEX(Mal!$F$9:$F$431,COUNTIF($E$108:$F1445,"")-COUNT($H$108:$H1445)+1,0)=D1445,"",INDEX(Mal!$F$9:$F$431,COUNTIF($E$108:$F1445,"")-COUNT($H$108:$H1445)+1,0)),"")</f>
        <v>#N/A</v>
      </c>
      <c r="E1446" s="39" t="e">
        <f>IF(AND(E1445="",$H1446=$H1445),"",IF(VLOOKUP(H1446,Mal!$A$9:$B$431,2,0)='Sales Orders'!E1445,"",VLOOKUP($H1446,Mal!$A$9:$B$431,2,0)))</f>
        <v>#N/A</v>
      </c>
      <c r="F1446" s="39" t="e">
        <f>IF($E1446="",IF(INDEX(Mal!$C$9:$C$431,COUNTIF($E$108:$F1445,"")-COUNT($H$108:$H1445)+1,0)=F1445,"",INDEX(Mal!$C$9:$C$431,COUNTIF($E$108:$F1445,"")-COUNT($H$108:$H1445)+1,0)),"")</f>
        <v>#N/A</v>
      </c>
      <c r="G1446" s="39" t="e">
        <f t="shared" si="83"/>
        <v>#N/A</v>
      </c>
      <c r="H1446" s="39">
        <f>IF(COUNTIF(Mal!$A$9:$A$431,'Sales Orders'!H1445)+COUNTIFS(Mal!$A$9:$A$431,H1445,Mal!$B$9:$B$431,"&lt;&gt;")+COUNTIFS(Mal!$A$9:$A$431,H1445,Mal!$C$9:$C$431,"&lt;&gt;")=COUNTIF('Sales Orders'!$H$108:H1445,'Sales Orders'!H1445),'Sales Orders'!H1445+1,'Sales Orders'!H1445)</f>
        <v>2</v>
      </c>
      <c r="I1446" s="39" t="e">
        <f>IF(E1446="","",IF(Mal!$C$5="","",Mal!$C$5))</f>
        <v>#N/A</v>
      </c>
      <c r="J1446" s="39" t="e">
        <f>IF(AND(J1445="",$H1446=$H1445),"",IF(VLOOKUP($H1446,Mal!$A$9:$H$431,7,0)='Sales Orders'!J1445,"",VLOOKUP($H1446,Mal!$A$9:$H$431,7,0)))</f>
        <v>#N/A</v>
      </c>
      <c r="K1446" s="39" t="e">
        <f>IF(AND(K1445="",$H1446=$H1445),"",IF(VLOOKUP($H1446,Mal!$A$9:$H$431,8,0)='Sales Orders'!K1445,"",VLOOKUP($H1446,Mal!$A$9:$H$431,8,0)))</f>
        <v>#N/A</v>
      </c>
      <c r="L1446" s="39" t="e">
        <f>IF(E1446="","",IF(Mal!$C$6="","",Mal!$C$6))</f>
        <v>#N/A</v>
      </c>
      <c r="M1446" s="39" t="e">
        <f>IF($E1446="",IF(INDEX(Mal!K$9:K$431,COUNTIF($E$108:$F1445,"")-COUNT($H$108:$H1445)+1,0)=M1445,"",INDEX(Mal!K$9:K$431,COUNTIF($E$108:$F1445,"")-COUNT($H$108:$H1445)+1,0)),"")</f>
        <v>#N/A</v>
      </c>
      <c r="N1446" s="39" t="e">
        <f>IF($E1446="",IF(INDEX(Mal!L$9:L$431,COUNTIF($E$108:$F1445,"")-COUNT($H$108:$H1445)+1,0)=N1445,"",INDEX(Mal!L$9:L$431,COUNTIF($E$108:$F1445,"")-COUNT($H$108:$H1445)+1,0)),"")</f>
        <v>#N/A</v>
      </c>
      <c r="O1446" s="39" t="e">
        <f>IF($E1446="",IF(INDEX(Mal!M$9:M$431,COUNTIF($E$108:$F1445,"")-COUNT($H$108:$H1445)+1,0)=O1445,"",INDEX(Mal!M$9:M$431,COUNTIF($E$108:$F1445,"")-COUNT($H$108:$H1445)+1,0)),"")</f>
        <v>#N/A</v>
      </c>
      <c r="P1446" s="39" t="e">
        <f>IF($E1446="",IF(INDEX(Mal!N$9:N$431,COUNTIF($E$108:$F1445,"")-COUNT($H$108:$H1445)+1,0)=P1445,"",INDEX(Mal!N$9:N$431,COUNTIF($E$108:$F1445,"")-COUNT($H$108:$H1445)+1,0)),"")</f>
        <v>#N/A</v>
      </c>
      <c r="Q1446" s="39" t="e">
        <f>IF($E1446="",IF(INDEX(Mal!O$9:O$431,COUNTIF($E$108:$F1445,"")-COUNT($H$108:$H1445)+1,0)=Q1445,"",INDEX(Mal!O$9:O$431,COUNTIF($E$108:$F1445,"")-COUNT($H$108:$H1445)+1,0)),"")</f>
        <v>#N/A</v>
      </c>
      <c r="R1446" s="39" t="e">
        <f>IF($E1446="",IF(INDEX(Mal!P$9:P$431,COUNTIF($E$108:$F1445,"")-COUNT($H$108:$H1445)+1,0)=R1445,"",INDEX(Mal!P$9:P$431,COUNTIF($E$108:$F1445,"")-COUNT($H$108:$H1445)+1,0)),"")</f>
        <v>#N/A</v>
      </c>
      <c r="S1446" s="39" t="e">
        <f>IF($E1446="",IF(INDEX(Mal!Q$9:Q$431,COUNTIF($E$108:$F1445,"")-COUNT($H$108:$H1445)+1,0)=S1445,"",INDEX(Mal!Q$9:Q$431,COUNTIF($E$108:$F1445,"")-COUNT($H$108:$H1445)+1,0)),"")</f>
        <v>#N/A</v>
      </c>
      <c r="T1446" s="39" t="e">
        <f>IF($E1446="",IF(INDEX(Mal!R$9:R$431,COUNTIF($E$108:$F1445,"")-COUNT($H$108:$H1445)+1,0)=T1445,"",INDEX(Mal!R$9:R$431,COUNTIF($E$108:$F1445,"")-COUNT($H$108:$H1445)+1,0)),"")</f>
        <v>#N/A</v>
      </c>
      <c r="U1446" s="39" t="e">
        <f>IF($E1446="",IF(INDEX(Mal!S$9:S$431,COUNTIF($E$108:$F1445,"")-COUNT($H$108:$H1445)+1,0)=U1445,"",INDEX(Mal!S$9:S$431,COUNTIF($E$108:$F1445,"")-COUNT($H$108:$H1445)+1,0)),"")</f>
        <v>#N/A</v>
      </c>
      <c r="V1446" s="39" t="e">
        <f t="shared" si="80"/>
        <v>#N/A</v>
      </c>
      <c r="W1446" s="39" t="e">
        <f>IF(IF(AND(E1446="",F1446=""),INDEX(Mal!I$9:I$431,(COUNT($H$108:$H1446)-COUNTIF($V$108:$V1446,"")),0),"")="","",IF(AND(E1446="",F1446=""),INDEX(Mal!I$9:I$431,(COUNT($H$108:$H1446)-COUNTIF($V$108:$V1446,"")),0),""))</f>
        <v>#N/A</v>
      </c>
      <c r="X1446" s="39" t="e">
        <f>IF($E1446="",IF(INDEX(Mal!J$9:J$431,COUNTIF($E$108:$F1445,"")-COUNT($H$108:$H1445)+1,0)=X1445,"",INDEX(Mal!J$9:J$431,COUNTIF($E$108:$F1445,"")-COUNT($H$108:$H1445)+1,0)),"")</f>
        <v>#N/A</v>
      </c>
      <c r="Y1446" s="39" t="e">
        <f>IF(AND(Y1445="",$H1446=$H1445),"",IF(VLOOKUP($H1446,Mal!$A$9:$T$431,20,0)='Sales Orders'!Y1445,"",VLOOKUP($H1446,Mal!$A$9:$T$431,20,0)))</f>
        <v>#N/A</v>
      </c>
      <c r="Z1446" s="39" t="e">
        <f t="shared" si="81"/>
        <v>#N/A</v>
      </c>
    </row>
    <row r="1447" spans="1:26">
      <c r="A1447" t="str">
        <f>IFERROR(IF(VLOOKUP(H1447,Mal!$A$9:$A$431,1,0),"","END"),"END")</f>
        <v>END</v>
      </c>
      <c r="B1447" s="39" t="e">
        <f>IF($E1447="",IF(INDEX(Mal!$D$9:$D$431,COUNTIF($E$108:$F1446,"")-COUNT($H$108:$H1446)+1,0)=B1446,"",INDEX(Mal!$D$9:$D$431,COUNTIF($E$108:$F1446,"")-COUNT($H$108:$H1446)+1,0)),"")</f>
        <v>#N/A</v>
      </c>
      <c r="C1447" s="39" t="e">
        <f t="shared" si="82"/>
        <v>#N/A</v>
      </c>
      <c r="D1447" s="39" t="e">
        <f>IF($E1447="",IF(INDEX(Mal!$F$9:$F$431,COUNTIF($E$108:$F1446,"")-COUNT($H$108:$H1446)+1,0)=D1446,"",INDEX(Mal!$F$9:$F$431,COUNTIF($E$108:$F1446,"")-COUNT($H$108:$H1446)+1,0)),"")</f>
        <v>#N/A</v>
      </c>
      <c r="E1447" s="39" t="e">
        <f>IF(AND(E1446="",$H1447=$H1446),"",IF(VLOOKUP(H1447,Mal!$A$9:$B$431,2,0)='Sales Orders'!E1446,"",VLOOKUP($H1447,Mal!$A$9:$B$431,2,0)))</f>
        <v>#N/A</v>
      </c>
      <c r="F1447" s="39" t="e">
        <f>IF($E1447="",IF(INDEX(Mal!$C$9:$C$431,COUNTIF($E$108:$F1446,"")-COUNT($H$108:$H1446)+1,0)=F1446,"",INDEX(Mal!$C$9:$C$431,COUNTIF($E$108:$F1446,"")-COUNT($H$108:$H1446)+1,0)),"")</f>
        <v>#N/A</v>
      </c>
      <c r="G1447" s="39" t="e">
        <f t="shared" si="83"/>
        <v>#N/A</v>
      </c>
      <c r="H1447" s="39">
        <f>IF(COUNTIF(Mal!$A$9:$A$431,'Sales Orders'!H1446)+COUNTIFS(Mal!$A$9:$A$431,H1446,Mal!$B$9:$B$431,"&lt;&gt;")+COUNTIFS(Mal!$A$9:$A$431,H1446,Mal!$C$9:$C$431,"&lt;&gt;")=COUNTIF('Sales Orders'!$H$108:H1446,'Sales Orders'!H1446),'Sales Orders'!H1446+1,'Sales Orders'!H1446)</f>
        <v>2</v>
      </c>
      <c r="I1447" s="39" t="e">
        <f>IF(E1447="","",IF(Mal!$C$5="","",Mal!$C$5))</f>
        <v>#N/A</v>
      </c>
      <c r="J1447" s="39" t="e">
        <f>IF(AND(J1446="",$H1447=$H1446),"",IF(VLOOKUP($H1447,Mal!$A$9:$H$431,7,0)='Sales Orders'!J1446,"",VLOOKUP($H1447,Mal!$A$9:$H$431,7,0)))</f>
        <v>#N/A</v>
      </c>
      <c r="K1447" s="39" t="e">
        <f>IF(AND(K1446="",$H1447=$H1446),"",IF(VLOOKUP($H1447,Mal!$A$9:$H$431,8,0)='Sales Orders'!K1446,"",VLOOKUP($H1447,Mal!$A$9:$H$431,8,0)))</f>
        <v>#N/A</v>
      </c>
      <c r="L1447" s="39" t="e">
        <f>IF(E1447="","",IF(Mal!$C$6="","",Mal!$C$6))</f>
        <v>#N/A</v>
      </c>
      <c r="M1447" s="39" t="e">
        <f>IF($E1447="",IF(INDEX(Mal!K$9:K$431,COUNTIF($E$108:$F1446,"")-COUNT($H$108:$H1446)+1,0)=M1446,"",INDEX(Mal!K$9:K$431,COUNTIF($E$108:$F1446,"")-COUNT($H$108:$H1446)+1,0)),"")</f>
        <v>#N/A</v>
      </c>
      <c r="N1447" s="39" t="e">
        <f>IF($E1447="",IF(INDEX(Mal!L$9:L$431,COUNTIF($E$108:$F1446,"")-COUNT($H$108:$H1446)+1,0)=N1446,"",INDEX(Mal!L$9:L$431,COUNTIF($E$108:$F1446,"")-COUNT($H$108:$H1446)+1,0)),"")</f>
        <v>#N/A</v>
      </c>
      <c r="O1447" s="39" t="e">
        <f>IF($E1447="",IF(INDEX(Mal!M$9:M$431,COUNTIF($E$108:$F1446,"")-COUNT($H$108:$H1446)+1,0)=O1446,"",INDEX(Mal!M$9:M$431,COUNTIF($E$108:$F1446,"")-COUNT($H$108:$H1446)+1,0)),"")</f>
        <v>#N/A</v>
      </c>
      <c r="P1447" s="39" t="e">
        <f>IF($E1447="",IF(INDEX(Mal!N$9:N$431,COUNTIF($E$108:$F1446,"")-COUNT($H$108:$H1446)+1,0)=P1446,"",INDEX(Mal!N$9:N$431,COUNTIF($E$108:$F1446,"")-COUNT($H$108:$H1446)+1,0)),"")</f>
        <v>#N/A</v>
      </c>
      <c r="Q1447" s="39" t="e">
        <f>IF($E1447="",IF(INDEX(Mal!O$9:O$431,COUNTIF($E$108:$F1446,"")-COUNT($H$108:$H1446)+1,0)=Q1446,"",INDEX(Mal!O$9:O$431,COUNTIF($E$108:$F1446,"")-COUNT($H$108:$H1446)+1,0)),"")</f>
        <v>#N/A</v>
      </c>
      <c r="R1447" s="39" t="e">
        <f>IF($E1447="",IF(INDEX(Mal!P$9:P$431,COUNTIF($E$108:$F1446,"")-COUNT($H$108:$H1446)+1,0)=R1446,"",INDEX(Mal!P$9:P$431,COUNTIF($E$108:$F1446,"")-COUNT($H$108:$H1446)+1,0)),"")</f>
        <v>#N/A</v>
      </c>
      <c r="S1447" s="39" t="e">
        <f>IF($E1447="",IF(INDEX(Mal!Q$9:Q$431,COUNTIF($E$108:$F1446,"")-COUNT($H$108:$H1446)+1,0)=S1446,"",INDEX(Mal!Q$9:Q$431,COUNTIF($E$108:$F1446,"")-COUNT($H$108:$H1446)+1,0)),"")</f>
        <v>#N/A</v>
      </c>
      <c r="T1447" s="39" t="e">
        <f>IF($E1447="",IF(INDEX(Mal!R$9:R$431,COUNTIF($E$108:$F1446,"")-COUNT($H$108:$H1446)+1,0)=T1446,"",INDEX(Mal!R$9:R$431,COUNTIF($E$108:$F1446,"")-COUNT($H$108:$H1446)+1,0)),"")</f>
        <v>#N/A</v>
      </c>
      <c r="U1447" s="39" t="e">
        <f>IF($E1447="",IF(INDEX(Mal!S$9:S$431,COUNTIF($E$108:$F1446,"")-COUNT($H$108:$H1446)+1,0)=U1446,"",INDEX(Mal!S$9:S$431,COUNTIF($E$108:$F1446,"")-COUNT($H$108:$H1446)+1,0)),"")</f>
        <v>#N/A</v>
      </c>
      <c r="V1447" s="39" t="e">
        <f t="shared" si="80"/>
        <v>#N/A</v>
      </c>
      <c r="W1447" s="39" t="e">
        <f>IF(IF(AND(E1447="",F1447=""),INDEX(Mal!I$9:I$431,(COUNT($H$108:$H1447)-COUNTIF($V$108:$V1447,"")),0),"")="","",IF(AND(E1447="",F1447=""),INDEX(Mal!I$9:I$431,(COUNT($H$108:$H1447)-COUNTIF($V$108:$V1447,"")),0),""))</f>
        <v>#N/A</v>
      </c>
      <c r="X1447" s="39" t="e">
        <f>IF($E1447="",IF(INDEX(Mal!J$9:J$431,COUNTIF($E$108:$F1446,"")-COUNT($H$108:$H1446)+1,0)=X1446,"",INDEX(Mal!J$9:J$431,COUNTIF($E$108:$F1446,"")-COUNT($H$108:$H1446)+1,0)),"")</f>
        <v>#N/A</v>
      </c>
      <c r="Y1447" s="39" t="e">
        <f>IF(AND(Y1446="",$H1447=$H1446),"",IF(VLOOKUP($H1447,Mal!$A$9:$T$431,20,0)='Sales Orders'!Y1446,"",VLOOKUP($H1447,Mal!$A$9:$T$431,20,0)))</f>
        <v>#N/A</v>
      </c>
      <c r="Z1447" s="39" t="e">
        <f t="shared" si="81"/>
        <v>#N/A</v>
      </c>
    </row>
    <row r="1448" spans="1:26">
      <c r="A1448" t="str">
        <f>IFERROR(IF(VLOOKUP(H1448,Mal!$A$9:$A$431,1,0),"","END"),"END")</f>
        <v>END</v>
      </c>
      <c r="B1448" s="39" t="e">
        <f>IF($E1448="",IF(INDEX(Mal!$D$9:$D$431,COUNTIF($E$108:$F1447,"")-COUNT($H$108:$H1447)+1,0)=B1447,"",INDEX(Mal!$D$9:$D$431,COUNTIF($E$108:$F1447,"")-COUNT($H$108:$H1447)+1,0)),"")</f>
        <v>#N/A</v>
      </c>
      <c r="C1448" s="39" t="e">
        <f t="shared" si="82"/>
        <v>#N/A</v>
      </c>
      <c r="D1448" s="39" t="e">
        <f>IF($E1448="",IF(INDEX(Mal!$F$9:$F$431,COUNTIF($E$108:$F1447,"")-COUNT($H$108:$H1447)+1,0)=D1447,"",INDEX(Mal!$F$9:$F$431,COUNTIF($E$108:$F1447,"")-COUNT($H$108:$H1447)+1,0)),"")</f>
        <v>#N/A</v>
      </c>
      <c r="E1448" s="39" t="e">
        <f>IF(AND(E1447="",$H1448=$H1447),"",IF(VLOOKUP(H1448,Mal!$A$9:$B$431,2,0)='Sales Orders'!E1447,"",VLOOKUP($H1448,Mal!$A$9:$B$431,2,0)))</f>
        <v>#N/A</v>
      </c>
      <c r="F1448" s="39" t="e">
        <f>IF($E1448="",IF(INDEX(Mal!$C$9:$C$431,COUNTIF($E$108:$F1447,"")-COUNT($H$108:$H1447)+1,0)=F1447,"",INDEX(Mal!$C$9:$C$431,COUNTIF($E$108:$F1447,"")-COUNT($H$108:$H1447)+1,0)),"")</f>
        <v>#N/A</v>
      </c>
      <c r="G1448" s="39" t="e">
        <f t="shared" si="83"/>
        <v>#N/A</v>
      </c>
      <c r="H1448" s="39">
        <f>IF(COUNTIF(Mal!$A$9:$A$431,'Sales Orders'!H1447)+COUNTIFS(Mal!$A$9:$A$431,H1447,Mal!$B$9:$B$431,"&lt;&gt;")+COUNTIFS(Mal!$A$9:$A$431,H1447,Mal!$C$9:$C$431,"&lt;&gt;")=COUNTIF('Sales Orders'!$H$108:H1447,'Sales Orders'!H1447),'Sales Orders'!H1447+1,'Sales Orders'!H1447)</f>
        <v>2</v>
      </c>
      <c r="I1448" s="39" t="e">
        <f>IF(E1448="","",IF(Mal!$C$5="","",Mal!$C$5))</f>
        <v>#N/A</v>
      </c>
      <c r="J1448" s="39" t="e">
        <f>IF(AND(J1447="",$H1448=$H1447),"",IF(VLOOKUP($H1448,Mal!$A$9:$H$431,7,0)='Sales Orders'!J1447,"",VLOOKUP($H1448,Mal!$A$9:$H$431,7,0)))</f>
        <v>#N/A</v>
      </c>
      <c r="K1448" s="39" t="e">
        <f>IF(AND(K1447="",$H1448=$H1447),"",IF(VLOOKUP($H1448,Mal!$A$9:$H$431,8,0)='Sales Orders'!K1447,"",VLOOKUP($H1448,Mal!$A$9:$H$431,8,0)))</f>
        <v>#N/A</v>
      </c>
      <c r="L1448" s="39" t="e">
        <f>IF(E1448="","",IF(Mal!$C$6="","",Mal!$C$6))</f>
        <v>#N/A</v>
      </c>
      <c r="M1448" s="39" t="e">
        <f>IF($E1448="",IF(INDEX(Mal!K$9:K$431,COUNTIF($E$108:$F1447,"")-COUNT($H$108:$H1447)+1,0)=M1447,"",INDEX(Mal!K$9:K$431,COUNTIF($E$108:$F1447,"")-COUNT($H$108:$H1447)+1,0)),"")</f>
        <v>#N/A</v>
      </c>
      <c r="N1448" s="39" t="e">
        <f>IF($E1448="",IF(INDEX(Mal!L$9:L$431,COUNTIF($E$108:$F1447,"")-COUNT($H$108:$H1447)+1,0)=N1447,"",INDEX(Mal!L$9:L$431,COUNTIF($E$108:$F1447,"")-COUNT($H$108:$H1447)+1,0)),"")</f>
        <v>#N/A</v>
      </c>
      <c r="O1448" s="39" t="e">
        <f>IF($E1448="",IF(INDEX(Mal!M$9:M$431,COUNTIF($E$108:$F1447,"")-COUNT($H$108:$H1447)+1,0)=O1447,"",INDEX(Mal!M$9:M$431,COUNTIF($E$108:$F1447,"")-COUNT($H$108:$H1447)+1,0)),"")</f>
        <v>#N/A</v>
      </c>
      <c r="P1448" s="39" t="e">
        <f>IF($E1448="",IF(INDEX(Mal!N$9:N$431,COUNTIF($E$108:$F1447,"")-COUNT($H$108:$H1447)+1,0)=P1447,"",INDEX(Mal!N$9:N$431,COUNTIF($E$108:$F1447,"")-COUNT($H$108:$H1447)+1,0)),"")</f>
        <v>#N/A</v>
      </c>
      <c r="Q1448" s="39" t="e">
        <f>IF($E1448="",IF(INDEX(Mal!O$9:O$431,COUNTIF($E$108:$F1447,"")-COUNT($H$108:$H1447)+1,0)=Q1447,"",INDEX(Mal!O$9:O$431,COUNTIF($E$108:$F1447,"")-COUNT($H$108:$H1447)+1,0)),"")</f>
        <v>#N/A</v>
      </c>
      <c r="R1448" s="39" t="e">
        <f>IF($E1448="",IF(INDEX(Mal!P$9:P$431,COUNTIF($E$108:$F1447,"")-COUNT($H$108:$H1447)+1,0)=R1447,"",INDEX(Mal!P$9:P$431,COUNTIF($E$108:$F1447,"")-COUNT($H$108:$H1447)+1,0)),"")</f>
        <v>#N/A</v>
      </c>
      <c r="S1448" s="39" t="e">
        <f>IF($E1448="",IF(INDEX(Mal!Q$9:Q$431,COUNTIF($E$108:$F1447,"")-COUNT($H$108:$H1447)+1,0)=S1447,"",INDEX(Mal!Q$9:Q$431,COUNTIF($E$108:$F1447,"")-COUNT($H$108:$H1447)+1,0)),"")</f>
        <v>#N/A</v>
      </c>
      <c r="T1448" s="39" t="e">
        <f>IF($E1448="",IF(INDEX(Mal!R$9:R$431,COUNTIF($E$108:$F1447,"")-COUNT($H$108:$H1447)+1,0)=T1447,"",INDEX(Mal!R$9:R$431,COUNTIF($E$108:$F1447,"")-COUNT($H$108:$H1447)+1,0)),"")</f>
        <v>#N/A</v>
      </c>
      <c r="U1448" s="39" t="e">
        <f>IF($E1448="",IF(INDEX(Mal!S$9:S$431,COUNTIF($E$108:$F1447,"")-COUNT($H$108:$H1447)+1,0)=U1447,"",INDEX(Mal!S$9:S$431,COUNTIF($E$108:$F1447,"")-COUNT($H$108:$H1447)+1,0)),"")</f>
        <v>#N/A</v>
      </c>
      <c r="V1448" s="39" t="e">
        <f t="shared" si="80"/>
        <v>#N/A</v>
      </c>
      <c r="W1448" s="39" t="e">
        <f>IF(IF(AND(E1448="",F1448=""),INDEX(Mal!I$9:I$431,(COUNT($H$108:$H1448)-COUNTIF($V$108:$V1448,"")),0),"")="","",IF(AND(E1448="",F1448=""),INDEX(Mal!I$9:I$431,(COUNT($H$108:$H1448)-COUNTIF($V$108:$V1448,"")),0),""))</f>
        <v>#N/A</v>
      </c>
      <c r="X1448" s="39" t="e">
        <f>IF($E1448="",IF(INDEX(Mal!J$9:J$431,COUNTIF($E$108:$F1447,"")-COUNT($H$108:$H1447)+1,0)=X1447,"",INDEX(Mal!J$9:J$431,COUNTIF($E$108:$F1447,"")-COUNT($H$108:$H1447)+1,0)),"")</f>
        <v>#N/A</v>
      </c>
      <c r="Y1448" s="39" t="e">
        <f>IF(AND(Y1447="",$H1448=$H1447),"",IF(VLOOKUP($H1448,Mal!$A$9:$T$431,20,0)='Sales Orders'!Y1447,"",VLOOKUP($H1448,Mal!$A$9:$T$431,20,0)))</f>
        <v>#N/A</v>
      </c>
      <c r="Z1448" s="39" t="e">
        <f t="shared" si="81"/>
        <v>#N/A</v>
      </c>
    </row>
    <row r="1449" spans="1:26">
      <c r="A1449" t="str">
        <f>IFERROR(IF(VLOOKUP(H1449,Mal!$A$9:$A$431,1,0),"","END"),"END")</f>
        <v>END</v>
      </c>
      <c r="B1449" s="39" t="e">
        <f>IF($E1449="",IF(INDEX(Mal!$D$9:$D$431,COUNTIF($E$108:$F1448,"")-COUNT($H$108:$H1448)+1,0)=B1448,"",INDEX(Mal!$D$9:$D$431,COUNTIF($E$108:$F1448,"")-COUNT($H$108:$H1448)+1,0)),"")</f>
        <v>#N/A</v>
      </c>
      <c r="C1449" s="39" t="e">
        <f t="shared" si="82"/>
        <v>#N/A</v>
      </c>
      <c r="D1449" s="39" t="e">
        <f>IF($E1449="",IF(INDEX(Mal!$F$9:$F$431,COUNTIF($E$108:$F1448,"")-COUNT($H$108:$H1448)+1,0)=D1448,"",INDEX(Mal!$F$9:$F$431,COUNTIF($E$108:$F1448,"")-COUNT($H$108:$H1448)+1,0)),"")</f>
        <v>#N/A</v>
      </c>
      <c r="E1449" s="39" t="e">
        <f>IF(AND(E1448="",$H1449=$H1448),"",IF(VLOOKUP(H1449,Mal!$A$9:$B$431,2,0)='Sales Orders'!E1448,"",VLOOKUP($H1449,Mal!$A$9:$B$431,2,0)))</f>
        <v>#N/A</v>
      </c>
      <c r="F1449" s="39" t="e">
        <f>IF($E1449="",IF(INDEX(Mal!$C$9:$C$431,COUNTIF($E$108:$F1448,"")-COUNT($H$108:$H1448)+1,0)=F1448,"",INDEX(Mal!$C$9:$C$431,COUNTIF($E$108:$F1448,"")-COUNT($H$108:$H1448)+1,0)),"")</f>
        <v>#N/A</v>
      </c>
      <c r="G1449" s="39" t="e">
        <f t="shared" si="83"/>
        <v>#N/A</v>
      </c>
      <c r="H1449" s="39">
        <f>IF(COUNTIF(Mal!$A$9:$A$431,'Sales Orders'!H1448)+COUNTIFS(Mal!$A$9:$A$431,H1448,Mal!$B$9:$B$431,"&lt;&gt;")+COUNTIFS(Mal!$A$9:$A$431,H1448,Mal!$C$9:$C$431,"&lt;&gt;")=COUNTIF('Sales Orders'!$H$108:H1448,'Sales Orders'!H1448),'Sales Orders'!H1448+1,'Sales Orders'!H1448)</f>
        <v>2</v>
      </c>
      <c r="I1449" s="39" t="e">
        <f>IF(E1449="","",IF(Mal!$C$5="","",Mal!$C$5))</f>
        <v>#N/A</v>
      </c>
      <c r="J1449" s="39" t="e">
        <f>IF(AND(J1448="",$H1449=$H1448),"",IF(VLOOKUP($H1449,Mal!$A$9:$H$431,7,0)='Sales Orders'!J1448,"",VLOOKUP($H1449,Mal!$A$9:$H$431,7,0)))</f>
        <v>#N/A</v>
      </c>
      <c r="K1449" s="39" t="e">
        <f>IF(AND(K1448="",$H1449=$H1448),"",IF(VLOOKUP($H1449,Mal!$A$9:$H$431,8,0)='Sales Orders'!K1448,"",VLOOKUP($H1449,Mal!$A$9:$H$431,8,0)))</f>
        <v>#N/A</v>
      </c>
      <c r="L1449" s="39" t="e">
        <f>IF(E1449="","",IF(Mal!$C$6="","",Mal!$C$6))</f>
        <v>#N/A</v>
      </c>
      <c r="M1449" s="39" t="e">
        <f>IF($E1449="",IF(INDEX(Mal!K$9:K$431,COUNTIF($E$108:$F1448,"")-COUNT($H$108:$H1448)+1,0)=M1448,"",INDEX(Mal!K$9:K$431,COUNTIF($E$108:$F1448,"")-COUNT($H$108:$H1448)+1,0)),"")</f>
        <v>#N/A</v>
      </c>
      <c r="N1449" s="39" t="e">
        <f>IF($E1449="",IF(INDEX(Mal!L$9:L$431,COUNTIF($E$108:$F1448,"")-COUNT($H$108:$H1448)+1,0)=N1448,"",INDEX(Mal!L$9:L$431,COUNTIF($E$108:$F1448,"")-COUNT($H$108:$H1448)+1,0)),"")</f>
        <v>#N/A</v>
      </c>
      <c r="O1449" s="39" t="e">
        <f>IF($E1449="",IF(INDEX(Mal!M$9:M$431,COUNTIF($E$108:$F1448,"")-COUNT($H$108:$H1448)+1,0)=O1448,"",INDEX(Mal!M$9:M$431,COUNTIF($E$108:$F1448,"")-COUNT($H$108:$H1448)+1,0)),"")</f>
        <v>#N/A</v>
      </c>
      <c r="P1449" s="39" t="e">
        <f>IF($E1449="",IF(INDEX(Mal!N$9:N$431,COUNTIF($E$108:$F1448,"")-COUNT($H$108:$H1448)+1,0)=P1448,"",INDEX(Mal!N$9:N$431,COUNTIF($E$108:$F1448,"")-COUNT($H$108:$H1448)+1,0)),"")</f>
        <v>#N/A</v>
      </c>
      <c r="Q1449" s="39" t="e">
        <f>IF($E1449="",IF(INDEX(Mal!O$9:O$431,COUNTIF($E$108:$F1448,"")-COUNT($H$108:$H1448)+1,0)=Q1448,"",INDEX(Mal!O$9:O$431,COUNTIF($E$108:$F1448,"")-COUNT($H$108:$H1448)+1,0)),"")</f>
        <v>#N/A</v>
      </c>
      <c r="R1449" s="39" t="e">
        <f>IF($E1449="",IF(INDEX(Mal!P$9:P$431,COUNTIF($E$108:$F1448,"")-COUNT($H$108:$H1448)+1,0)=R1448,"",INDEX(Mal!P$9:P$431,COUNTIF($E$108:$F1448,"")-COUNT($H$108:$H1448)+1,0)),"")</f>
        <v>#N/A</v>
      </c>
      <c r="S1449" s="39" t="e">
        <f>IF($E1449="",IF(INDEX(Mal!Q$9:Q$431,COUNTIF($E$108:$F1448,"")-COUNT($H$108:$H1448)+1,0)=S1448,"",INDEX(Mal!Q$9:Q$431,COUNTIF($E$108:$F1448,"")-COUNT($H$108:$H1448)+1,0)),"")</f>
        <v>#N/A</v>
      </c>
      <c r="T1449" s="39" t="e">
        <f>IF($E1449="",IF(INDEX(Mal!R$9:R$431,COUNTIF($E$108:$F1448,"")-COUNT($H$108:$H1448)+1,0)=T1448,"",INDEX(Mal!R$9:R$431,COUNTIF($E$108:$F1448,"")-COUNT($H$108:$H1448)+1,0)),"")</f>
        <v>#N/A</v>
      </c>
      <c r="U1449" s="39" t="e">
        <f>IF($E1449="",IF(INDEX(Mal!S$9:S$431,COUNTIF($E$108:$F1448,"")-COUNT($H$108:$H1448)+1,0)=U1448,"",INDEX(Mal!S$9:S$431,COUNTIF($E$108:$F1448,"")-COUNT($H$108:$H1448)+1,0)),"")</f>
        <v>#N/A</v>
      </c>
      <c r="V1449" s="39" t="e">
        <f t="shared" si="80"/>
        <v>#N/A</v>
      </c>
      <c r="W1449" s="39" t="e">
        <f>IF(IF(AND(E1449="",F1449=""),INDEX(Mal!I$9:I$431,(COUNT($H$108:$H1449)-COUNTIF($V$108:$V1449,"")),0),"")="","",IF(AND(E1449="",F1449=""),INDEX(Mal!I$9:I$431,(COUNT($H$108:$H1449)-COUNTIF($V$108:$V1449,"")),0),""))</f>
        <v>#N/A</v>
      </c>
      <c r="X1449" s="39" t="e">
        <f>IF($E1449="",IF(INDEX(Mal!J$9:J$431,COUNTIF($E$108:$F1448,"")-COUNT($H$108:$H1448)+1,0)=X1448,"",INDEX(Mal!J$9:J$431,COUNTIF($E$108:$F1448,"")-COUNT($H$108:$H1448)+1,0)),"")</f>
        <v>#N/A</v>
      </c>
      <c r="Y1449" s="39" t="e">
        <f>IF(AND(Y1448="",$H1449=$H1448),"",IF(VLOOKUP($H1449,Mal!$A$9:$T$431,20,0)='Sales Orders'!Y1448,"",VLOOKUP($H1449,Mal!$A$9:$T$431,20,0)))</f>
        <v>#N/A</v>
      </c>
      <c r="Z1449" s="39" t="e">
        <f t="shared" si="81"/>
        <v>#N/A</v>
      </c>
    </row>
    <row r="1450" spans="1:26">
      <c r="A1450" t="str">
        <f>IFERROR(IF(VLOOKUP(H1450,Mal!$A$9:$A$431,1,0),"","END"),"END")</f>
        <v>END</v>
      </c>
      <c r="B1450" s="39" t="e">
        <f>IF($E1450="",IF(INDEX(Mal!$D$9:$D$431,COUNTIF($E$108:$F1449,"")-COUNT($H$108:$H1449)+1,0)=B1449,"",INDEX(Mal!$D$9:$D$431,COUNTIF($E$108:$F1449,"")-COUNT($H$108:$H1449)+1,0)),"")</f>
        <v>#N/A</v>
      </c>
      <c r="C1450" s="39" t="e">
        <f t="shared" si="82"/>
        <v>#N/A</v>
      </c>
      <c r="D1450" s="39" t="e">
        <f>IF($E1450="",IF(INDEX(Mal!$F$9:$F$431,COUNTIF($E$108:$F1449,"")-COUNT($H$108:$H1449)+1,0)=D1449,"",INDEX(Mal!$F$9:$F$431,COUNTIF($E$108:$F1449,"")-COUNT($H$108:$H1449)+1,0)),"")</f>
        <v>#N/A</v>
      </c>
      <c r="E1450" s="39" t="e">
        <f>IF(AND(E1449="",$H1450=$H1449),"",IF(VLOOKUP(H1450,Mal!$A$9:$B$431,2,0)='Sales Orders'!E1449,"",VLOOKUP($H1450,Mal!$A$9:$B$431,2,0)))</f>
        <v>#N/A</v>
      </c>
      <c r="F1450" s="39" t="e">
        <f>IF($E1450="",IF(INDEX(Mal!$C$9:$C$431,COUNTIF($E$108:$F1449,"")-COUNT($H$108:$H1449)+1,0)=F1449,"",INDEX(Mal!$C$9:$C$431,COUNTIF($E$108:$F1449,"")-COUNT($H$108:$H1449)+1,0)),"")</f>
        <v>#N/A</v>
      </c>
      <c r="G1450" s="39" t="e">
        <f t="shared" si="83"/>
        <v>#N/A</v>
      </c>
      <c r="H1450" s="39">
        <f>IF(COUNTIF(Mal!$A$9:$A$431,'Sales Orders'!H1449)+COUNTIFS(Mal!$A$9:$A$431,H1449,Mal!$B$9:$B$431,"&lt;&gt;")+COUNTIFS(Mal!$A$9:$A$431,H1449,Mal!$C$9:$C$431,"&lt;&gt;")=COUNTIF('Sales Orders'!$H$108:H1449,'Sales Orders'!H1449),'Sales Orders'!H1449+1,'Sales Orders'!H1449)</f>
        <v>2</v>
      </c>
      <c r="I1450" s="39" t="e">
        <f>IF(E1450="","",IF(Mal!$C$5="","",Mal!$C$5))</f>
        <v>#N/A</v>
      </c>
      <c r="J1450" s="39" t="e">
        <f>IF(AND(J1449="",$H1450=$H1449),"",IF(VLOOKUP($H1450,Mal!$A$9:$H$431,7,0)='Sales Orders'!J1449,"",VLOOKUP($H1450,Mal!$A$9:$H$431,7,0)))</f>
        <v>#N/A</v>
      </c>
      <c r="K1450" s="39" t="e">
        <f>IF(AND(K1449="",$H1450=$H1449),"",IF(VLOOKUP($H1450,Mal!$A$9:$H$431,8,0)='Sales Orders'!K1449,"",VLOOKUP($H1450,Mal!$A$9:$H$431,8,0)))</f>
        <v>#N/A</v>
      </c>
      <c r="L1450" s="39" t="e">
        <f>IF(E1450="","",IF(Mal!$C$6="","",Mal!$C$6))</f>
        <v>#N/A</v>
      </c>
      <c r="M1450" s="39" t="e">
        <f>IF($E1450="",IF(INDEX(Mal!K$9:K$431,COUNTIF($E$108:$F1449,"")-COUNT($H$108:$H1449)+1,0)=M1449,"",INDEX(Mal!K$9:K$431,COUNTIF($E$108:$F1449,"")-COUNT($H$108:$H1449)+1,0)),"")</f>
        <v>#N/A</v>
      </c>
      <c r="N1450" s="39" t="e">
        <f>IF($E1450="",IF(INDEX(Mal!L$9:L$431,COUNTIF($E$108:$F1449,"")-COUNT($H$108:$H1449)+1,0)=N1449,"",INDEX(Mal!L$9:L$431,COUNTIF($E$108:$F1449,"")-COUNT($H$108:$H1449)+1,0)),"")</f>
        <v>#N/A</v>
      </c>
      <c r="O1450" s="39" t="e">
        <f>IF($E1450="",IF(INDEX(Mal!M$9:M$431,COUNTIF($E$108:$F1449,"")-COUNT($H$108:$H1449)+1,0)=O1449,"",INDEX(Mal!M$9:M$431,COUNTIF($E$108:$F1449,"")-COUNT($H$108:$H1449)+1,0)),"")</f>
        <v>#N/A</v>
      </c>
      <c r="P1450" s="39" t="e">
        <f>IF($E1450="",IF(INDEX(Mal!N$9:N$431,COUNTIF($E$108:$F1449,"")-COUNT($H$108:$H1449)+1,0)=P1449,"",INDEX(Mal!N$9:N$431,COUNTIF($E$108:$F1449,"")-COUNT($H$108:$H1449)+1,0)),"")</f>
        <v>#N/A</v>
      </c>
      <c r="Q1450" s="39" t="e">
        <f>IF($E1450="",IF(INDEX(Mal!O$9:O$431,COUNTIF($E$108:$F1449,"")-COUNT($H$108:$H1449)+1,0)=Q1449,"",INDEX(Mal!O$9:O$431,COUNTIF($E$108:$F1449,"")-COUNT($H$108:$H1449)+1,0)),"")</f>
        <v>#N/A</v>
      </c>
      <c r="R1450" s="39" t="e">
        <f>IF($E1450="",IF(INDEX(Mal!P$9:P$431,COUNTIF($E$108:$F1449,"")-COUNT($H$108:$H1449)+1,0)=R1449,"",INDEX(Mal!P$9:P$431,COUNTIF($E$108:$F1449,"")-COUNT($H$108:$H1449)+1,0)),"")</f>
        <v>#N/A</v>
      </c>
      <c r="S1450" s="39" t="e">
        <f>IF($E1450="",IF(INDEX(Mal!Q$9:Q$431,COUNTIF($E$108:$F1449,"")-COUNT($H$108:$H1449)+1,0)=S1449,"",INDEX(Mal!Q$9:Q$431,COUNTIF($E$108:$F1449,"")-COUNT($H$108:$H1449)+1,0)),"")</f>
        <v>#N/A</v>
      </c>
      <c r="T1450" s="39" t="e">
        <f>IF($E1450="",IF(INDEX(Mal!R$9:R$431,COUNTIF($E$108:$F1449,"")-COUNT($H$108:$H1449)+1,0)=T1449,"",INDEX(Mal!R$9:R$431,COUNTIF($E$108:$F1449,"")-COUNT($H$108:$H1449)+1,0)),"")</f>
        <v>#N/A</v>
      </c>
      <c r="U1450" s="39" t="e">
        <f>IF($E1450="",IF(INDEX(Mal!S$9:S$431,COUNTIF($E$108:$F1449,"")-COUNT($H$108:$H1449)+1,0)=U1449,"",INDEX(Mal!S$9:S$431,COUNTIF($E$108:$F1449,"")-COUNT($H$108:$H1449)+1,0)),"")</f>
        <v>#N/A</v>
      </c>
      <c r="V1450" s="39" t="e">
        <f t="shared" si="80"/>
        <v>#N/A</v>
      </c>
      <c r="W1450" s="39" t="e">
        <f>IF(IF(AND(E1450="",F1450=""),INDEX(Mal!I$9:I$431,(COUNT($H$108:$H1450)-COUNTIF($V$108:$V1450,"")),0),"")="","",IF(AND(E1450="",F1450=""),INDEX(Mal!I$9:I$431,(COUNT($H$108:$H1450)-COUNTIF($V$108:$V1450,"")),0),""))</f>
        <v>#N/A</v>
      </c>
      <c r="X1450" s="39" t="e">
        <f>IF($E1450="",IF(INDEX(Mal!J$9:J$431,COUNTIF($E$108:$F1449,"")-COUNT($H$108:$H1449)+1,0)=X1449,"",INDEX(Mal!J$9:J$431,COUNTIF($E$108:$F1449,"")-COUNT($H$108:$H1449)+1,0)),"")</f>
        <v>#N/A</v>
      </c>
      <c r="Y1450" s="39" t="e">
        <f>IF(AND(Y1449="",$H1450=$H1449),"",IF(VLOOKUP($H1450,Mal!$A$9:$T$431,20,0)='Sales Orders'!Y1449,"",VLOOKUP($H1450,Mal!$A$9:$T$431,20,0)))</f>
        <v>#N/A</v>
      </c>
      <c r="Z1450" s="39" t="e">
        <f t="shared" si="81"/>
        <v>#N/A</v>
      </c>
    </row>
    <row r="1451" spans="1:26">
      <c r="A1451" t="str">
        <f>IFERROR(IF(VLOOKUP(H1451,Mal!$A$9:$A$431,1,0),"","END"),"END")</f>
        <v>END</v>
      </c>
      <c r="B1451" s="39" t="e">
        <f>IF($E1451="",IF(INDEX(Mal!$D$9:$D$431,COUNTIF($E$108:$F1450,"")-COUNT($H$108:$H1450)+1,0)=B1450,"",INDEX(Mal!$D$9:$D$431,COUNTIF($E$108:$F1450,"")-COUNT($H$108:$H1450)+1,0)),"")</f>
        <v>#N/A</v>
      </c>
      <c r="C1451" s="39" t="e">
        <f t="shared" si="82"/>
        <v>#N/A</v>
      </c>
      <c r="D1451" s="39" t="e">
        <f>IF($E1451="",IF(INDEX(Mal!$F$9:$F$431,COUNTIF($E$108:$F1450,"")-COUNT($H$108:$H1450)+1,0)=D1450,"",INDEX(Mal!$F$9:$F$431,COUNTIF($E$108:$F1450,"")-COUNT($H$108:$H1450)+1,0)),"")</f>
        <v>#N/A</v>
      </c>
      <c r="E1451" s="39" t="e">
        <f>IF(AND(E1450="",$H1451=$H1450),"",IF(VLOOKUP(H1451,Mal!$A$9:$B$431,2,0)='Sales Orders'!E1450,"",VLOOKUP($H1451,Mal!$A$9:$B$431,2,0)))</f>
        <v>#N/A</v>
      </c>
      <c r="F1451" s="39" t="e">
        <f>IF($E1451="",IF(INDEX(Mal!$C$9:$C$431,COUNTIF($E$108:$F1450,"")-COUNT($H$108:$H1450)+1,0)=F1450,"",INDEX(Mal!$C$9:$C$431,COUNTIF($E$108:$F1450,"")-COUNT($H$108:$H1450)+1,0)),"")</f>
        <v>#N/A</v>
      </c>
      <c r="G1451" s="39" t="e">
        <f t="shared" si="83"/>
        <v>#N/A</v>
      </c>
      <c r="H1451" s="39">
        <f>IF(COUNTIF(Mal!$A$9:$A$431,'Sales Orders'!H1450)+COUNTIFS(Mal!$A$9:$A$431,H1450,Mal!$B$9:$B$431,"&lt;&gt;")+COUNTIFS(Mal!$A$9:$A$431,H1450,Mal!$C$9:$C$431,"&lt;&gt;")=COUNTIF('Sales Orders'!$H$108:H1450,'Sales Orders'!H1450),'Sales Orders'!H1450+1,'Sales Orders'!H1450)</f>
        <v>2</v>
      </c>
      <c r="I1451" s="39" t="e">
        <f>IF(E1451="","",IF(Mal!$C$5="","",Mal!$C$5))</f>
        <v>#N/A</v>
      </c>
      <c r="J1451" s="39" t="e">
        <f>IF(AND(J1450="",$H1451=$H1450),"",IF(VLOOKUP($H1451,Mal!$A$9:$H$431,7,0)='Sales Orders'!J1450,"",VLOOKUP($H1451,Mal!$A$9:$H$431,7,0)))</f>
        <v>#N/A</v>
      </c>
      <c r="K1451" s="39" t="e">
        <f>IF(AND(K1450="",$H1451=$H1450),"",IF(VLOOKUP($H1451,Mal!$A$9:$H$431,8,0)='Sales Orders'!K1450,"",VLOOKUP($H1451,Mal!$A$9:$H$431,8,0)))</f>
        <v>#N/A</v>
      </c>
      <c r="L1451" s="39" t="e">
        <f>IF(E1451="","",IF(Mal!$C$6="","",Mal!$C$6))</f>
        <v>#N/A</v>
      </c>
      <c r="M1451" s="39" t="e">
        <f>IF($E1451="",IF(INDEX(Mal!K$9:K$431,COUNTIF($E$108:$F1450,"")-COUNT($H$108:$H1450)+1,0)=M1450,"",INDEX(Mal!K$9:K$431,COUNTIF($E$108:$F1450,"")-COUNT($H$108:$H1450)+1,0)),"")</f>
        <v>#N/A</v>
      </c>
      <c r="N1451" s="39" t="e">
        <f>IF($E1451="",IF(INDEX(Mal!L$9:L$431,COUNTIF($E$108:$F1450,"")-COUNT($H$108:$H1450)+1,0)=N1450,"",INDEX(Mal!L$9:L$431,COUNTIF($E$108:$F1450,"")-COUNT($H$108:$H1450)+1,0)),"")</f>
        <v>#N/A</v>
      </c>
      <c r="O1451" s="39" t="e">
        <f>IF($E1451="",IF(INDEX(Mal!M$9:M$431,COUNTIF($E$108:$F1450,"")-COUNT($H$108:$H1450)+1,0)=O1450,"",INDEX(Mal!M$9:M$431,COUNTIF($E$108:$F1450,"")-COUNT($H$108:$H1450)+1,0)),"")</f>
        <v>#N/A</v>
      </c>
      <c r="P1451" s="39" t="e">
        <f>IF($E1451="",IF(INDEX(Mal!N$9:N$431,COUNTIF($E$108:$F1450,"")-COUNT($H$108:$H1450)+1,0)=P1450,"",INDEX(Mal!N$9:N$431,COUNTIF($E$108:$F1450,"")-COUNT($H$108:$H1450)+1,0)),"")</f>
        <v>#N/A</v>
      </c>
      <c r="Q1451" s="39" t="e">
        <f>IF($E1451="",IF(INDEX(Mal!O$9:O$431,COUNTIF($E$108:$F1450,"")-COUNT($H$108:$H1450)+1,0)=Q1450,"",INDEX(Mal!O$9:O$431,COUNTIF($E$108:$F1450,"")-COUNT($H$108:$H1450)+1,0)),"")</f>
        <v>#N/A</v>
      </c>
      <c r="R1451" s="39" t="e">
        <f>IF($E1451="",IF(INDEX(Mal!P$9:P$431,COUNTIF($E$108:$F1450,"")-COUNT($H$108:$H1450)+1,0)=R1450,"",INDEX(Mal!P$9:P$431,COUNTIF($E$108:$F1450,"")-COUNT($H$108:$H1450)+1,0)),"")</f>
        <v>#N/A</v>
      </c>
      <c r="S1451" s="39" t="e">
        <f>IF($E1451="",IF(INDEX(Mal!Q$9:Q$431,COUNTIF($E$108:$F1450,"")-COUNT($H$108:$H1450)+1,0)=S1450,"",INDEX(Mal!Q$9:Q$431,COUNTIF($E$108:$F1450,"")-COUNT($H$108:$H1450)+1,0)),"")</f>
        <v>#N/A</v>
      </c>
      <c r="T1451" s="39" t="e">
        <f>IF($E1451="",IF(INDEX(Mal!R$9:R$431,COUNTIF($E$108:$F1450,"")-COUNT($H$108:$H1450)+1,0)=T1450,"",INDEX(Mal!R$9:R$431,COUNTIF($E$108:$F1450,"")-COUNT($H$108:$H1450)+1,0)),"")</f>
        <v>#N/A</v>
      </c>
      <c r="U1451" s="39" t="e">
        <f>IF($E1451="",IF(INDEX(Mal!S$9:S$431,COUNTIF($E$108:$F1450,"")-COUNT($H$108:$H1450)+1,0)=U1450,"",INDEX(Mal!S$9:S$431,COUNTIF($E$108:$F1450,"")-COUNT($H$108:$H1450)+1,0)),"")</f>
        <v>#N/A</v>
      </c>
      <c r="V1451" s="39" t="e">
        <f t="shared" si="80"/>
        <v>#N/A</v>
      </c>
      <c r="W1451" s="39" t="e">
        <f>IF(IF(AND(E1451="",F1451=""),INDEX(Mal!I$9:I$431,(COUNT($H$108:$H1451)-COUNTIF($V$108:$V1451,"")),0),"")="","",IF(AND(E1451="",F1451=""),INDEX(Mal!I$9:I$431,(COUNT($H$108:$H1451)-COUNTIF($V$108:$V1451,"")),0),""))</f>
        <v>#N/A</v>
      </c>
      <c r="X1451" s="39" t="e">
        <f>IF($E1451="",IF(INDEX(Mal!J$9:J$431,COUNTIF($E$108:$F1450,"")-COUNT($H$108:$H1450)+1,0)=X1450,"",INDEX(Mal!J$9:J$431,COUNTIF($E$108:$F1450,"")-COUNT($H$108:$H1450)+1,0)),"")</f>
        <v>#N/A</v>
      </c>
      <c r="Y1451" s="39" t="e">
        <f>IF(AND(Y1450="",$H1451=$H1450),"",IF(VLOOKUP($H1451,Mal!$A$9:$T$431,20,0)='Sales Orders'!Y1450,"",VLOOKUP($H1451,Mal!$A$9:$T$431,20,0)))</f>
        <v>#N/A</v>
      </c>
      <c r="Z1451" s="39" t="e">
        <f t="shared" si="81"/>
        <v>#N/A</v>
      </c>
    </row>
    <row r="1452" spans="1:26">
      <c r="A1452" t="str">
        <f>IFERROR(IF(VLOOKUP(H1452,Mal!$A$9:$A$431,1,0),"","END"),"END")</f>
        <v>END</v>
      </c>
      <c r="B1452" s="39" t="e">
        <f>IF($E1452="",IF(INDEX(Mal!$D$9:$D$431,COUNTIF($E$108:$F1451,"")-COUNT($H$108:$H1451)+1,0)=B1451,"",INDEX(Mal!$D$9:$D$431,COUNTIF($E$108:$F1451,"")-COUNT($H$108:$H1451)+1,0)),"")</f>
        <v>#N/A</v>
      </c>
      <c r="C1452" s="39" t="e">
        <f t="shared" si="82"/>
        <v>#N/A</v>
      </c>
      <c r="D1452" s="39" t="e">
        <f>IF($E1452="",IF(INDEX(Mal!$F$9:$F$431,COUNTIF($E$108:$F1451,"")-COUNT($H$108:$H1451)+1,0)=D1451,"",INDEX(Mal!$F$9:$F$431,COUNTIF($E$108:$F1451,"")-COUNT($H$108:$H1451)+1,0)),"")</f>
        <v>#N/A</v>
      </c>
      <c r="E1452" s="39" t="e">
        <f>IF(AND(E1451="",$H1452=$H1451),"",IF(VLOOKUP(H1452,Mal!$A$9:$B$431,2,0)='Sales Orders'!E1451,"",VLOOKUP($H1452,Mal!$A$9:$B$431,2,0)))</f>
        <v>#N/A</v>
      </c>
      <c r="F1452" s="39" t="e">
        <f>IF($E1452="",IF(INDEX(Mal!$C$9:$C$431,COUNTIF($E$108:$F1451,"")-COUNT($H$108:$H1451)+1,0)=F1451,"",INDEX(Mal!$C$9:$C$431,COUNTIF($E$108:$F1451,"")-COUNT($H$108:$H1451)+1,0)),"")</f>
        <v>#N/A</v>
      </c>
      <c r="G1452" s="39" t="e">
        <f t="shared" si="83"/>
        <v>#N/A</v>
      </c>
      <c r="H1452" s="39">
        <f>IF(COUNTIF(Mal!$A$9:$A$431,'Sales Orders'!H1451)+COUNTIFS(Mal!$A$9:$A$431,H1451,Mal!$B$9:$B$431,"&lt;&gt;")+COUNTIFS(Mal!$A$9:$A$431,H1451,Mal!$C$9:$C$431,"&lt;&gt;")=COUNTIF('Sales Orders'!$H$108:H1451,'Sales Orders'!H1451),'Sales Orders'!H1451+1,'Sales Orders'!H1451)</f>
        <v>2</v>
      </c>
      <c r="I1452" s="39" t="e">
        <f>IF(E1452="","",IF(Mal!$C$5="","",Mal!$C$5))</f>
        <v>#N/A</v>
      </c>
      <c r="J1452" s="39" t="e">
        <f>IF(AND(J1451="",$H1452=$H1451),"",IF(VLOOKUP($H1452,Mal!$A$9:$H$431,7,0)='Sales Orders'!J1451,"",VLOOKUP($H1452,Mal!$A$9:$H$431,7,0)))</f>
        <v>#N/A</v>
      </c>
      <c r="K1452" s="39" t="e">
        <f>IF(AND(K1451="",$H1452=$H1451),"",IF(VLOOKUP($H1452,Mal!$A$9:$H$431,8,0)='Sales Orders'!K1451,"",VLOOKUP($H1452,Mal!$A$9:$H$431,8,0)))</f>
        <v>#N/A</v>
      </c>
      <c r="L1452" s="39" t="e">
        <f>IF(E1452="","",IF(Mal!$C$6="","",Mal!$C$6))</f>
        <v>#N/A</v>
      </c>
      <c r="M1452" s="39" t="e">
        <f>IF($E1452="",IF(INDEX(Mal!K$9:K$431,COUNTIF($E$108:$F1451,"")-COUNT($H$108:$H1451)+1,0)=M1451,"",INDEX(Mal!K$9:K$431,COUNTIF($E$108:$F1451,"")-COUNT($H$108:$H1451)+1,0)),"")</f>
        <v>#N/A</v>
      </c>
      <c r="N1452" s="39" t="e">
        <f>IF($E1452="",IF(INDEX(Mal!L$9:L$431,COUNTIF($E$108:$F1451,"")-COUNT($H$108:$H1451)+1,0)=N1451,"",INDEX(Mal!L$9:L$431,COUNTIF($E$108:$F1451,"")-COUNT($H$108:$H1451)+1,0)),"")</f>
        <v>#N/A</v>
      </c>
      <c r="O1452" s="39" t="e">
        <f>IF($E1452="",IF(INDEX(Mal!M$9:M$431,COUNTIF($E$108:$F1451,"")-COUNT($H$108:$H1451)+1,0)=O1451,"",INDEX(Mal!M$9:M$431,COUNTIF($E$108:$F1451,"")-COUNT($H$108:$H1451)+1,0)),"")</f>
        <v>#N/A</v>
      </c>
      <c r="P1452" s="39" t="e">
        <f>IF($E1452="",IF(INDEX(Mal!N$9:N$431,COUNTIF($E$108:$F1451,"")-COUNT($H$108:$H1451)+1,0)=P1451,"",INDEX(Mal!N$9:N$431,COUNTIF($E$108:$F1451,"")-COUNT($H$108:$H1451)+1,0)),"")</f>
        <v>#N/A</v>
      </c>
      <c r="Q1452" s="39" t="e">
        <f>IF($E1452="",IF(INDEX(Mal!O$9:O$431,COUNTIF($E$108:$F1451,"")-COUNT($H$108:$H1451)+1,0)=Q1451,"",INDEX(Mal!O$9:O$431,COUNTIF($E$108:$F1451,"")-COUNT($H$108:$H1451)+1,0)),"")</f>
        <v>#N/A</v>
      </c>
      <c r="R1452" s="39" t="e">
        <f>IF($E1452="",IF(INDEX(Mal!P$9:P$431,COUNTIF($E$108:$F1451,"")-COUNT($H$108:$H1451)+1,0)=R1451,"",INDEX(Mal!P$9:P$431,COUNTIF($E$108:$F1451,"")-COUNT($H$108:$H1451)+1,0)),"")</f>
        <v>#N/A</v>
      </c>
      <c r="S1452" s="39" t="e">
        <f>IF($E1452="",IF(INDEX(Mal!Q$9:Q$431,COUNTIF($E$108:$F1451,"")-COUNT($H$108:$H1451)+1,0)=S1451,"",INDEX(Mal!Q$9:Q$431,COUNTIF($E$108:$F1451,"")-COUNT($H$108:$H1451)+1,0)),"")</f>
        <v>#N/A</v>
      </c>
      <c r="T1452" s="39" t="e">
        <f>IF($E1452="",IF(INDEX(Mal!R$9:R$431,COUNTIF($E$108:$F1451,"")-COUNT($H$108:$H1451)+1,0)=T1451,"",INDEX(Mal!R$9:R$431,COUNTIF($E$108:$F1451,"")-COUNT($H$108:$H1451)+1,0)),"")</f>
        <v>#N/A</v>
      </c>
      <c r="U1452" s="39" t="e">
        <f>IF($E1452="",IF(INDEX(Mal!S$9:S$431,COUNTIF($E$108:$F1451,"")-COUNT($H$108:$H1451)+1,0)=U1451,"",INDEX(Mal!S$9:S$431,COUNTIF($E$108:$F1451,"")-COUNT($H$108:$H1451)+1,0)),"")</f>
        <v>#N/A</v>
      </c>
      <c r="V1452" s="39" t="e">
        <f t="shared" si="80"/>
        <v>#N/A</v>
      </c>
      <c r="W1452" s="39" t="e">
        <f>IF(IF(AND(E1452="",F1452=""),INDEX(Mal!I$9:I$431,(COUNT($H$108:$H1452)-COUNTIF($V$108:$V1452,"")),0),"")="","",IF(AND(E1452="",F1452=""),INDEX(Mal!I$9:I$431,(COUNT($H$108:$H1452)-COUNTIF($V$108:$V1452,"")),0),""))</f>
        <v>#N/A</v>
      </c>
      <c r="X1452" s="39" t="e">
        <f>IF($E1452="",IF(INDEX(Mal!J$9:J$431,COUNTIF($E$108:$F1451,"")-COUNT($H$108:$H1451)+1,0)=X1451,"",INDEX(Mal!J$9:J$431,COUNTIF($E$108:$F1451,"")-COUNT($H$108:$H1451)+1,0)),"")</f>
        <v>#N/A</v>
      </c>
      <c r="Y1452" s="39" t="e">
        <f>IF(AND(Y1451="",$H1452=$H1451),"",IF(VLOOKUP($H1452,Mal!$A$9:$T$431,20,0)='Sales Orders'!Y1451,"",VLOOKUP($H1452,Mal!$A$9:$T$431,20,0)))</f>
        <v>#N/A</v>
      </c>
      <c r="Z1452" s="39" t="e">
        <f t="shared" si="81"/>
        <v>#N/A</v>
      </c>
    </row>
    <row r="1453" spans="1:26">
      <c r="A1453" t="str">
        <f>IFERROR(IF(VLOOKUP(H1453,Mal!$A$9:$A$431,1,0),"","END"),"END")</f>
        <v>END</v>
      </c>
      <c r="B1453" s="39" t="e">
        <f>IF($E1453="",IF(INDEX(Mal!$D$9:$D$431,COUNTIF($E$108:$F1452,"")-COUNT($H$108:$H1452)+1,0)=B1452,"",INDEX(Mal!$D$9:$D$431,COUNTIF($E$108:$F1452,"")-COUNT($H$108:$H1452)+1,0)),"")</f>
        <v>#N/A</v>
      </c>
      <c r="C1453" s="39" t="e">
        <f t="shared" si="82"/>
        <v>#N/A</v>
      </c>
      <c r="D1453" s="39" t="e">
        <f>IF($E1453="",IF(INDEX(Mal!$F$9:$F$431,COUNTIF($E$108:$F1452,"")-COUNT($H$108:$H1452)+1,0)=D1452,"",INDEX(Mal!$F$9:$F$431,COUNTIF($E$108:$F1452,"")-COUNT($H$108:$H1452)+1,0)),"")</f>
        <v>#N/A</v>
      </c>
      <c r="E1453" s="39" t="e">
        <f>IF(AND(E1452="",$H1453=$H1452),"",IF(VLOOKUP(H1453,Mal!$A$9:$B$431,2,0)='Sales Orders'!E1452,"",VLOOKUP($H1453,Mal!$A$9:$B$431,2,0)))</f>
        <v>#N/A</v>
      </c>
      <c r="F1453" s="39" t="e">
        <f>IF($E1453="",IF(INDEX(Mal!$C$9:$C$431,COUNTIF($E$108:$F1452,"")-COUNT($H$108:$H1452)+1,0)=F1452,"",INDEX(Mal!$C$9:$C$431,COUNTIF($E$108:$F1452,"")-COUNT($H$108:$H1452)+1,0)),"")</f>
        <v>#N/A</v>
      </c>
      <c r="G1453" s="39" t="e">
        <f t="shared" si="83"/>
        <v>#N/A</v>
      </c>
      <c r="H1453" s="39">
        <f>IF(COUNTIF(Mal!$A$9:$A$431,'Sales Orders'!H1452)+COUNTIFS(Mal!$A$9:$A$431,H1452,Mal!$B$9:$B$431,"&lt;&gt;")+COUNTIFS(Mal!$A$9:$A$431,H1452,Mal!$C$9:$C$431,"&lt;&gt;")=COUNTIF('Sales Orders'!$H$108:H1452,'Sales Orders'!H1452),'Sales Orders'!H1452+1,'Sales Orders'!H1452)</f>
        <v>2</v>
      </c>
      <c r="I1453" s="39" t="e">
        <f>IF(E1453="","",IF(Mal!$C$5="","",Mal!$C$5))</f>
        <v>#N/A</v>
      </c>
      <c r="J1453" s="39" t="e">
        <f>IF(AND(J1452="",$H1453=$H1452),"",IF(VLOOKUP($H1453,Mal!$A$9:$H$431,7,0)='Sales Orders'!J1452,"",VLOOKUP($H1453,Mal!$A$9:$H$431,7,0)))</f>
        <v>#N/A</v>
      </c>
      <c r="K1453" s="39" t="e">
        <f>IF(AND(K1452="",$H1453=$H1452),"",IF(VLOOKUP($H1453,Mal!$A$9:$H$431,8,0)='Sales Orders'!K1452,"",VLOOKUP($H1453,Mal!$A$9:$H$431,8,0)))</f>
        <v>#N/A</v>
      </c>
      <c r="L1453" s="39" t="e">
        <f>IF(E1453="","",IF(Mal!$C$6="","",Mal!$C$6))</f>
        <v>#N/A</v>
      </c>
      <c r="M1453" s="39" t="e">
        <f>IF($E1453="",IF(INDEX(Mal!K$9:K$431,COUNTIF($E$108:$F1452,"")-COUNT($H$108:$H1452)+1,0)=M1452,"",INDEX(Mal!K$9:K$431,COUNTIF($E$108:$F1452,"")-COUNT($H$108:$H1452)+1,0)),"")</f>
        <v>#N/A</v>
      </c>
      <c r="N1453" s="39" t="e">
        <f>IF($E1453="",IF(INDEX(Mal!L$9:L$431,COUNTIF($E$108:$F1452,"")-COUNT($H$108:$H1452)+1,0)=N1452,"",INDEX(Mal!L$9:L$431,COUNTIF($E$108:$F1452,"")-COUNT($H$108:$H1452)+1,0)),"")</f>
        <v>#N/A</v>
      </c>
      <c r="O1453" s="39" t="e">
        <f>IF($E1453="",IF(INDEX(Mal!M$9:M$431,COUNTIF($E$108:$F1452,"")-COUNT($H$108:$H1452)+1,0)=O1452,"",INDEX(Mal!M$9:M$431,COUNTIF($E$108:$F1452,"")-COUNT($H$108:$H1452)+1,0)),"")</f>
        <v>#N/A</v>
      </c>
      <c r="P1453" s="39" t="e">
        <f>IF($E1453="",IF(INDEX(Mal!N$9:N$431,COUNTIF($E$108:$F1452,"")-COUNT($H$108:$H1452)+1,0)=P1452,"",INDEX(Mal!N$9:N$431,COUNTIF($E$108:$F1452,"")-COUNT($H$108:$H1452)+1,0)),"")</f>
        <v>#N/A</v>
      </c>
      <c r="Q1453" s="39" t="e">
        <f>IF($E1453="",IF(INDEX(Mal!O$9:O$431,COUNTIF($E$108:$F1452,"")-COUNT($H$108:$H1452)+1,0)=Q1452,"",INDEX(Mal!O$9:O$431,COUNTIF($E$108:$F1452,"")-COUNT($H$108:$H1452)+1,0)),"")</f>
        <v>#N/A</v>
      </c>
      <c r="R1453" s="39" t="e">
        <f>IF($E1453="",IF(INDEX(Mal!P$9:P$431,COUNTIF($E$108:$F1452,"")-COUNT($H$108:$H1452)+1,0)=R1452,"",INDEX(Mal!P$9:P$431,COUNTIF($E$108:$F1452,"")-COUNT($H$108:$H1452)+1,0)),"")</f>
        <v>#N/A</v>
      </c>
      <c r="S1453" s="39" t="e">
        <f>IF($E1453="",IF(INDEX(Mal!Q$9:Q$431,COUNTIF($E$108:$F1452,"")-COUNT($H$108:$H1452)+1,0)=S1452,"",INDEX(Mal!Q$9:Q$431,COUNTIF($E$108:$F1452,"")-COUNT($H$108:$H1452)+1,0)),"")</f>
        <v>#N/A</v>
      </c>
      <c r="T1453" s="39" t="e">
        <f>IF($E1453="",IF(INDEX(Mal!R$9:R$431,COUNTIF($E$108:$F1452,"")-COUNT($H$108:$H1452)+1,0)=T1452,"",INDEX(Mal!R$9:R$431,COUNTIF($E$108:$F1452,"")-COUNT($H$108:$H1452)+1,0)),"")</f>
        <v>#N/A</v>
      </c>
      <c r="U1453" s="39" t="e">
        <f>IF($E1453="",IF(INDEX(Mal!S$9:S$431,COUNTIF($E$108:$F1452,"")-COUNT($H$108:$H1452)+1,0)=U1452,"",INDEX(Mal!S$9:S$431,COUNTIF($E$108:$F1452,"")-COUNT($H$108:$H1452)+1,0)),"")</f>
        <v>#N/A</v>
      </c>
      <c r="V1453" s="39" t="e">
        <f t="shared" ref="V1453:V1516" si="84">IF(E1453="",IF(F1453="",IF(F1452="",V1452+1,1),""),"")</f>
        <v>#N/A</v>
      </c>
      <c r="W1453" s="39" t="e">
        <f>IF(IF(AND(E1453="",F1453=""),INDEX(Mal!I$9:I$431,(COUNT($H$108:$H1453)-COUNTIF($V$108:$V1453,"")),0),"")="","",IF(AND(E1453="",F1453=""),INDEX(Mal!I$9:I$431,(COUNT($H$108:$H1453)-COUNTIF($V$108:$V1453,"")),0),""))</f>
        <v>#N/A</v>
      </c>
      <c r="X1453" s="39" t="e">
        <f>IF($E1453="",IF(INDEX(Mal!J$9:J$431,COUNTIF($E$108:$F1452,"")-COUNT($H$108:$H1452)+1,0)=X1452,"",INDEX(Mal!J$9:J$431,COUNTIF($E$108:$F1452,"")-COUNT($H$108:$H1452)+1,0)),"")</f>
        <v>#N/A</v>
      </c>
      <c r="Y1453" s="39" t="e">
        <f>IF(AND(Y1452="",$H1453=$H1452),"",IF(VLOOKUP($H1453,Mal!$A$9:$T$431,20,0)='Sales Orders'!Y1452,"",VLOOKUP($H1453,Mal!$A$9:$T$431,20,0)))</f>
        <v>#N/A</v>
      </c>
      <c r="Z1453" s="39" t="e">
        <f t="shared" ref="Z1453:Z1516" si="85">IF(F1453="","",IF(D1453="",0,1))</f>
        <v>#N/A</v>
      </c>
    </row>
    <row r="1454" spans="1:26">
      <c r="A1454" t="str">
        <f>IFERROR(IF(VLOOKUP(H1454,Mal!$A$9:$A$431,1,0),"","END"),"END")</f>
        <v>END</v>
      </c>
      <c r="B1454" s="39" t="e">
        <f>IF($E1454="",IF(INDEX(Mal!$D$9:$D$431,COUNTIF($E$108:$F1453,"")-COUNT($H$108:$H1453)+1,0)=B1453,"",INDEX(Mal!$D$9:$D$431,COUNTIF($E$108:$F1453,"")-COUNT($H$108:$H1453)+1,0)),"")</f>
        <v>#N/A</v>
      </c>
      <c r="C1454" s="39" t="e">
        <f t="shared" ref="C1454:C1517" si="86">D1454</f>
        <v>#N/A</v>
      </c>
      <c r="D1454" s="39" t="e">
        <f>IF($E1454="",IF(INDEX(Mal!$F$9:$F$431,COUNTIF($E$108:$F1453,"")-COUNT($H$108:$H1453)+1,0)=D1453,"",INDEX(Mal!$F$9:$F$431,COUNTIF($E$108:$F1453,"")-COUNT($H$108:$H1453)+1,0)),"")</f>
        <v>#N/A</v>
      </c>
      <c r="E1454" s="39" t="e">
        <f>IF(AND(E1453="",$H1454=$H1453),"",IF(VLOOKUP(H1454,Mal!$A$9:$B$431,2,0)='Sales Orders'!E1453,"",VLOOKUP($H1454,Mal!$A$9:$B$431,2,0)))</f>
        <v>#N/A</v>
      </c>
      <c r="F1454" s="39" t="e">
        <f>IF($E1454="",IF(INDEX(Mal!$C$9:$C$431,COUNTIF($E$108:$F1453,"")-COUNT($H$108:$H1453)+1,0)=F1453,"",INDEX(Mal!$C$9:$C$431,COUNTIF($E$108:$F1453,"")-COUNT($H$108:$H1453)+1,0)),"")</f>
        <v>#N/A</v>
      </c>
      <c r="G1454" s="39" t="e">
        <f t="shared" ref="G1454:G1517" si="87">IF(H1454=H1453,IF(F1454="",G1453,G1453+1),0)</f>
        <v>#N/A</v>
      </c>
      <c r="H1454" s="39">
        <f>IF(COUNTIF(Mal!$A$9:$A$431,'Sales Orders'!H1453)+COUNTIFS(Mal!$A$9:$A$431,H1453,Mal!$B$9:$B$431,"&lt;&gt;")+COUNTIFS(Mal!$A$9:$A$431,H1453,Mal!$C$9:$C$431,"&lt;&gt;")=COUNTIF('Sales Orders'!$H$108:H1453,'Sales Orders'!H1453),'Sales Orders'!H1453+1,'Sales Orders'!H1453)</f>
        <v>2</v>
      </c>
      <c r="I1454" s="39" t="e">
        <f>IF(E1454="","",IF(Mal!$C$5="","",Mal!$C$5))</f>
        <v>#N/A</v>
      </c>
      <c r="J1454" s="39" t="e">
        <f>IF(AND(J1453="",$H1454=$H1453),"",IF(VLOOKUP($H1454,Mal!$A$9:$H$431,7,0)='Sales Orders'!J1453,"",VLOOKUP($H1454,Mal!$A$9:$H$431,7,0)))</f>
        <v>#N/A</v>
      </c>
      <c r="K1454" s="39" t="e">
        <f>IF(AND(K1453="",$H1454=$H1453),"",IF(VLOOKUP($H1454,Mal!$A$9:$H$431,8,0)='Sales Orders'!K1453,"",VLOOKUP($H1454,Mal!$A$9:$H$431,8,0)))</f>
        <v>#N/A</v>
      </c>
      <c r="L1454" s="39" t="e">
        <f>IF(E1454="","",IF(Mal!$C$6="","",Mal!$C$6))</f>
        <v>#N/A</v>
      </c>
      <c r="M1454" s="39" t="e">
        <f>IF($E1454="",IF(INDEX(Mal!K$9:K$431,COUNTIF($E$108:$F1453,"")-COUNT($H$108:$H1453)+1,0)=M1453,"",INDEX(Mal!K$9:K$431,COUNTIF($E$108:$F1453,"")-COUNT($H$108:$H1453)+1,0)),"")</f>
        <v>#N/A</v>
      </c>
      <c r="N1454" s="39" t="e">
        <f>IF($E1454="",IF(INDEX(Mal!L$9:L$431,COUNTIF($E$108:$F1453,"")-COUNT($H$108:$H1453)+1,0)=N1453,"",INDEX(Mal!L$9:L$431,COUNTIF($E$108:$F1453,"")-COUNT($H$108:$H1453)+1,0)),"")</f>
        <v>#N/A</v>
      </c>
      <c r="O1454" s="39" t="e">
        <f>IF($E1454="",IF(INDEX(Mal!M$9:M$431,COUNTIF($E$108:$F1453,"")-COUNT($H$108:$H1453)+1,0)=O1453,"",INDEX(Mal!M$9:M$431,COUNTIF($E$108:$F1453,"")-COUNT($H$108:$H1453)+1,0)),"")</f>
        <v>#N/A</v>
      </c>
      <c r="P1454" s="39" t="e">
        <f>IF($E1454="",IF(INDEX(Mal!N$9:N$431,COUNTIF($E$108:$F1453,"")-COUNT($H$108:$H1453)+1,0)=P1453,"",INDEX(Mal!N$9:N$431,COUNTIF($E$108:$F1453,"")-COUNT($H$108:$H1453)+1,0)),"")</f>
        <v>#N/A</v>
      </c>
      <c r="Q1454" s="39" t="e">
        <f>IF($E1454="",IF(INDEX(Mal!O$9:O$431,COUNTIF($E$108:$F1453,"")-COUNT($H$108:$H1453)+1,0)=Q1453,"",INDEX(Mal!O$9:O$431,COUNTIF($E$108:$F1453,"")-COUNT($H$108:$H1453)+1,0)),"")</f>
        <v>#N/A</v>
      </c>
      <c r="R1454" s="39" t="e">
        <f>IF($E1454="",IF(INDEX(Mal!P$9:P$431,COUNTIF($E$108:$F1453,"")-COUNT($H$108:$H1453)+1,0)=R1453,"",INDEX(Mal!P$9:P$431,COUNTIF($E$108:$F1453,"")-COUNT($H$108:$H1453)+1,0)),"")</f>
        <v>#N/A</v>
      </c>
      <c r="S1454" s="39" t="e">
        <f>IF($E1454="",IF(INDEX(Mal!Q$9:Q$431,COUNTIF($E$108:$F1453,"")-COUNT($H$108:$H1453)+1,0)=S1453,"",INDEX(Mal!Q$9:Q$431,COUNTIF($E$108:$F1453,"")-COUNT($H$108:$H1453)+1,0)),"")</f>
        <v>#N/A</v>
      </c>
      <c r="T1454" s="39" t="e">
        <f>IF($E1454="",IF(INDEX(Mal!R$9:R$431,COUNTIF($E$108:$F1453,"")-COUNT($H$108:$H1453)+1,0)=T1453,"",INDEX(Mal!R$9:R$431,COUNTIF($E$108:$F1453,"")-COUNT($H$108:$H1453)+1,0)),"")</f>
        <v>#N/A</v>
      </c>
      <c r="U1454" s="39" t="e">
        <f>IF($E1454="",IF(INDEX(Mal!S$9:S$431,COUNTIF($E$108:$F1453,"")-COUNT($H$108:$H1453)+1,0)=U1453,"",INDEX(Mal!S$9:S$431,COUNTIF($E$108:$F1453,"")-COUNT($H$108:$H1453)+1,0)),"")</f>
        <v>#N/A</v>
      </c>
      <c r="V1454" s="39" t="e">
        <f t="shared" si="84"/>
        <v>#N/A</v>
      </c>
      <c r="W1454" s="39" t="e">
        <f>IF(IF(AND(E1454="",F1454=""),INDEX(Mal!I$9:I$431,(COUNT($H$108:$H1454)-COUNTIF($V$108:$V1454,"")),0),"")="","",IF(AND(E1454="",F1454=""),INDEX(Mal!I$9:I$431,(COUNT($H$108:$H1454)-COUNTIF($V$108:$V1454,"")),0),""))</f>
        <v>#N/A</v>
      </c>
      <c r="X1454" s="39" t="e">
        <f>IF($E1454="",IF(INDEX(Mal!J$9:J$431,COUNTIF($E$108:$F1453,"")-COUNT($H$108:$H1453)+1,0)=X1453,"",INDEX(Mal!J$9:J$431,COUNTIF($E$108:$F1453,"")-COUNT($H$108:$H1453)+1,0)),"")</f>
        <v>#N/A</v>
      </c>
      <c r="Y1454" s="39" t="e">
        <f>IF(AND(Y1453="",$H1454=$H1453),"",IF(VLOOKUP($H1454,Mal!$A$9:$T$431,20,0)='Sales Orders'!Y1453,"",VLOOKUP($H1454,Mal!$A$9:$T$431,20,0)))</f>
        <v>#N/A</v>
      </c>
      <c r="Z1454" s="39" t="e">
        <f t="shared" si="85"/>
        <v>#N/A</v>
      </c>
    </row>
    <row r="1455" spans="1:26">
      <c r="A1455" t="str">
        <f>IFERROR(IF(VLOOKUP(H1455,Mal!$A$9:$A$431,1,0),"","END"),"END")</f>
        <v>END</v>
      </c>
      <c r="B1455" s="39" t="e">
        <f>IF($E1455="",IF(INDEX(Mal!$D$9:$D$431,COUNTIF($E$108:$F1454,"")-COUNT($H$108:$H1454)+1,0)=B1454,"",INDEX(Mal!$D$9:$D$431,COUNTIF($E$108:$F1454,"")-COUNT($H$108:$H1454)+1,0)),"")</f>
        <v>#N/A</v>
      </c>
      <c r="C1455" s="39" t="e">
        <f t="shared" si="86"/>
        <v>#N/A</v>
      </c>
      <c r="D1455" s="39" t="e">
        <f>IF($E1455="",IF(INDEX(Mal!$F$9:$F$431,COUNTIF($E$108:$F1454,"")-COUNT($H$108:$H1454)+1,0)=D1454,"",INDEX(Mal!$F$9:$F$431,COUNTIF($E$108:$F1454,"")-COUNT($H$108:$H1454)+1,0)),"")</f>
        <v>#N/A</v>
      </c>
      <c r="E1455" s="39" t="e">
        <f>IF(AND(E1454="",$H1455=$H1454),"",IF(VLOOKUP(H1455,Mal!$A$9:$B$431,2,0)='Sales Orders'!E1454,"",VLOOKUP($H1455,Mal!$A$9:$B$431,2,0)))</f>
        <v>#N/A</v>
      </c>
      <c r="F1455" s="39" t="e">
        <f>IF($E1455="",IF(INDEX(Mal!$C$9:$C$431,COUNTIF($E$108:$F1454,"")-COUNT($H$108:$H1454)+1,0)=F1454,"",INDEX(Mal!$C$9:$C$431,COUNTIF($E$108:$F1454,"")-COUNT($H$108:$H1454)+1,0)),"")</f>
        <v>#N/A</v>
      </c>
      <c r="G1455" s="39" t="e">
        <f t="shared" si="87"/>
        <v>#N/A</v>
      </c>
      <c r="H1455" s="39">
        <f>IF(COUNTIF(Mal!$A$9:$A$431,'Sales Orders'!H1454)+COUNTIFS(Mal!$A$9:$A$431,H1454,Mal!$B$9:$B$431,"&lt;&gt;")+COUNTIFS(Mal!$A$9:$A$431,H1454,Mal!$C$9:$C$431,"&lt;&gt;")=COUNTIF('Sales Orders'!$H$108:H1454,'Sales Orders'!H1454),'Sales Orders'!H1454+1,'Sales Orders'!H1454)</f>
        <v>2</v>
      </c>
      <c r="I1455" s="39" t="e">
        <f>IF(E1455="","",IF(Mal!$C$5="","",Mal!$C$5))</f>
        <v>#N/A</v>
      </c>
      <c r="J1455" s="39" t="e">
        <f>IF(AND(J1454="",$H1455=$H1454),"",IF(VLOOKUP($H1455,Mal!$A$9:$H$431,7,0)='Sales Orders'!J1454,"",VLOOKUP($H1455,Mal!$A$9:$H$431,7,0)))</f>
        <v>#N/A</v>
      </c>
      <c r="K1455" s="39" t="e">
        <f>IF(AND(K1454="",$H1455=$H1454),"",IF(VLOOKUP($H1455,Mal!$A$9:$H$431,8,0)='Sales Orders'!K1454,"",VLOOKUP($H1455,Mal!$A$9:$H$431,8,0)))</f>
        <v>#N/A</v>
      </c>
      <c r="L1455" s="39" t="e">
        <f>IF(E1455="","",IF(Mal!$C$6="","",Mal!$C$6))</f>
        <v>#N/A</v>
      </c>
      <c r="M1455" s="39" t="e">
        <f>IF($E1455="",IF(INDEX(Mal!K$9:K$431,COUNTIF($E$108:$F1454,"")-COUNT($H$108:$H1454)+1,0)=M1454,"",INDEX(Mal!K$9:K$431,COUNTIF($E$108:$F1454,"")-COUNT($H$108:$H1454)+1,0)),"")</f>
        <v>#N/A</v>
      </c>
      <c r="N1455" s="39" t="e">
        <f>IF($E1455="",IF(INDEX(Mal!L$9:L$431,COUNTIF($E$108:$F1454,"")-COUNT($H$108:$H1454)+1,0)=N1454,"",INDEX(Mal!L$9:L$431,COUNTIF($E$108:$F1454,"")-COUNT($H$108:$H1454)+1,0)),"")</f>
        <v>#N/A</v>
      </c>
      <c r="O1455" s="39" t="e">
        <f>IF($E1455="",IF(INDEX(Mal!M$9:M$431,COUNTIF($E$108:$F1454,"")-COUNT($H$108:$H1454)+1,0)=O1454,"",INDEX(Mal!M$9:M$431,COUNTIF($E$108:$F1454,"")-COUNT($H$108:$H1454)+1,0)),"")</f>
        <v>#N/A</v>
      </c>
      <c r="P1455" s="39" t="e">
        <f>IF($E1455="",IF(INDEX(Mal!N$9:N$431,COUNTIF($E$108:$F1454,"")-COUNT($H$108:$H1454)+1,0)=P1454,"",INDEX(Mal!N$9:N$431,COUNTIF($E$108:$F1454,"")-COUNT($H$108:$H1454)+1,0)),"")</f>
        <v>#N/A</v>
      </c>
      <c r="Q1455" s="39" t="e">
        <f>IF($E1455="",IF(INDEX(Mal!O$9:O$431,COUNTIF($E$108:$F1454,"")-COUNT($H$108:$H1454)+1,0)=Q1454,"",INDEX(Mal!O$9:O$431,COUNTIF($E$108:$F1454,"")-COUNT($H$108:$H1454)+1,0)),"")</f>
        <v>#N/A</v>
      </c>
      <c r="R1455" s="39" t="e">
        <f>IF($E1455="",IF(INDEX(Mal!P$9:P$431,COUNTIF($E$108:$F1454,"")-COUNT($H$108:$H1454)+1,0)=R1454,"",INDEX(Mal!P$9:P$431,COUNTIF($E$108:$F1454,"")-COUNT($H$108:$H1454)+1,0)),"")</f>
        <v>#N/A</v>
      </c>
      <c r="S1455" s="39" t="e">
        <f>IF($E1455="",IF(INDEX(Mal!Q$9:Q$431,COUNTIF($E$108:$F1454,"")-COUNT($H$108:$H1454)+1,0)=S1454,"",INDEX(Mal!Q$9:Q$431,COUNTIF($E$108:$F1454,"")-COUNT($H$108:$H1454)+1,0)),"")</f>
        <v>#N/A</v>
      </c>
      <c r="T1455" s="39" t="e">
        <f>IF($E1455="",IF(INDEX(Mal!R$9:R$431,COUNTIF($E$108:$F1454,"")-COUNT($H$108:$H1454)+1,0)=T1454,"",INDEX(Mal!R$9:R$431,COUNTIF($E$108:$F1454,"")-COUNT($H$108:$H1454)+1,0)),"")</f>
        <v>#N/A</v>
      </c>
      <c r="U1455" s="39" t="e">
        <f>IF($E1455="",IF(INDEX(Mal!S$9:S$431,COUNTIF($E$108:$F1454,"")-COUNT($H$108:$H1454)+1,0)=U1454,"",INDEX(Mal!S$9:S$431,COUNTIF($E$108:$F1454,"")-COUNT($H$108:$H1454)+1,0)),"")</f>
        <v>#N/A</v>
      </c>
      <c r="V1455" s="39" t="e">
        <f t="shared" si="84"/>
        <v>#N/A</v>
      </c>
      <c r="W1455" s="39" t="e">
        <f>IF(IF(AND(E1455="",F1455=""),INDEX(Mal!I$9:I$431,(COUNT($H$108:$H1455)-COUNTIF($V$108:$V1455,"")),0),"")="","",IF(AND(E1455="",F1455=""),INDEX(Mal!I$9:I$431,(COUNT($H$108:$H1455)-COUNTIF($V$108:$V1455,"")),0),""))</f>
        <v>#N/A</v>
      </c>
      <c r="X1455" s="39" t="e">
        <f>IF($E1455="",IF(INDEX(Mal!J$9:J$431,COUNTIF($E$108:$F1454,"")-COUNT($H$108:$H1454)+1,0)=X1454,"",INDEX(Mal!J$9:J$431,COUNTIF($E$108:$F1454,"")-COUNT($H$108:$H1454)+1,0)),"")</f>
        <v>#N/A</v>
      </c>
      <c r="Y1455" s="39" t="e">
        <f>IF(AND(Y1454="",$H1455=$H1454),"",IF(VLOOKUP($H1455,Mal!$A$9:$T$431,20,0)='Sales Orders'!Y1454,"",VLOOKUP($H1455,Mal!$A$9:$T$431,20,0)))</f>
        <v>#N/A</v>
      </c>
      <c r="Z1455" s="39" t="e">
        <f t="shared" si="85"/>
        <v>#N/A</v>
      </c>
    </row>
    <row r="1456" spans="1:26">
      <c r="A1456" t="str">
        <f>IFERROR(IF(VLOOKUP(H1456,Mal!$A$9:$A$431,1,0),"","END"),"END")</f>
        <v>END</v>
      </c>
      <c r="B1456" s="39" t="e">
        <f>IF($E1456="",IF(INDEX(Mal!$D$9:$D$431,COUNTIF($E$108:$F1455,"")-COUNT($H$108:$H1455)+1,0)=B1455,"",INDEX(Mal!$D$9:$D$431,COUNTIF($E$108:$F1455,"")-COUNT($H$108:$H1455)+1,0)),"")</f>
        <v>#N/A</v>
      </c>
      <c r="C1456" s="39" t="e">
        <f t="shared" si="86"/>
        <v>#N/A</v>
      </c>
      <c r="D1456" s="39" t="e">
        <f>IF($E1456="",IF(INDEX(Mal!$F$9:$F$431,COUNTIF($E$108:$F1455,"")-COUNT($H$108:$H1455)+1,0)=D1455,"",INDEX(Mal!$F$9:$F$431,COUNTIF($E$108:$F1455,"")-COUNT($H$108:$H1455)+1,0)),"")</f>
        <v>#N/A</v>
      </c>
      <c r="E1456" s="39" t="e">
        <f>IF(AND(E1455="",$H1456=$H1455),"",IF(VLOOKUP(H1456,Mal!$A$9:$B$431,2,0)='Sales Orders'!E1455,"",VLOOKUP($H1456,Mal!$A$9:$B$431,2,0)))</f>
        <v>#N/A</v>
      </c>
      <c r="F1456" s="39" t="e">
        <f>IF($E1456="",IF(INDEX(Mal!$C$9:$C$431,COUNTIF($E$108:$F1455,"")-COUNT($H$108:$H1455)+1,0)=F1455,"",INDEX(Mal!$C$9:$C$431,COUNTIF($E$108:$F1455,"")-COUNT($H$108:$H1455)+1,0)),"")</f>
        <v>#N/A</v>
      </c>
      <c r="G1456" s="39" t="e">
        <f t="shared" si="87"/>
        <v>#N/A</v>
      </c>
      <c r="H1456" s="39">
        <f>IF(COUNTIF(Mal!$A$9:$A$431,'Sales Orders'!H1455)+COUNTIFS(Mal!$A$9:$A$431,H1455,Mal!$B$9:$B$431,"&lt;&gt;")+COUNTIFS(Mal!$A$9:$A$431,H1455,Mal!$C$9:$C$431,"&lt;&gt;")=COUNTIF('Sales Orders'!$H$108:H1455,'Sales Orders'!H1455),'Sales Orders'!H1455+1,'Sales Orders'!H1455)</f>
        <v>2</v>
      </c>
      <c r="I1456" s="39" t="e">
        <f>IF(E1456="","",IF(Mal!$C$5="","",Mal!$C$5))</f>
        <v>#N/A</v>
      </c>
      <c r="J1456" s="39" t="e">
        <f>IF(AND(J1455="",$H1456=$H1455),"",IF(VLOOKUP($H1456,Mal!$A$9:$H$431,7,0)='Sales Orders'!J1455,"",VLOOKUP($H1456,Mal!$A$9:$H$431,7,0)))</f>
        <v>#N/A</v>
      </c>
      <c r="K1456" s="39" t="e">
        <f>IF(AND(K1455="",$H1456=$H1455),"",IF(VLOOKUP($H1456,Mal!$A$9:$H$431,8,0)='Sales Orders'!K1455,"",VLOOKUP($H1456,Mal!$A$9:$H$431,8,0)))</f>
        <v>#N/A</v>
      </c>
      <c r="L1456" s="39" t="e">
        <f>IF(E1456="","",IF(Mal!$C$6="","",Mal!$C$6))</f>
        <v>#N/A</v>
      </c>
      <c r="M1456" s="39" t="e">
        <f>IF($E1456="",IF(INDEX(Mal!K$9:K$431,COUNTIF($E$108:$F1455,"")-COUNT($H$108:$H1455)+1,0)=M1455,"",INDEX(Mal!K$9:K$431,COUNTIF($E$108:$F1455,"")-COUNT($H$108:$H1455)+1,0)),"")</f>
        <v>#N/A</v>
      </c>
      <c r="N1456" s="39" t="e">
        <f>IF($E1456="",IF(INDEX(Mal!L$9:L$431,COUNTIF($E$108:$F1455,"")-COUNT($H$108:$H1455)+1,0)=N1455,"",INDEX(Mal!L$9:L$431,COUNTIF($E$108:$F1455,"")-COUNT($H$108:$H1455)+1,0)),"")</f>
        <v>#N/A</v>
      </c>
      <c r="O1456" s="39" t="e">
        <f>IF($E1456="",IF(INDEX(Mal!M$9:M$431,COUNTIF($E$108:$F1455,"")-COUNT($H$108:$H1455)+1,0)=O1455,"",INDEX(Mal!M$9:M$431,COUNTIF($E$108:$F1455,"")-COUNT($H$108:$H1455)+1,0)),"")</f>
        <v>#N/A</v>
      </c>
      <c r="P1456" s="39" t="e">
        <f>IF($E1456="",IF(INDEX(Mal!N$9:N$431,COUNTIF($E$108:$F1455,"")-COUNT($H$108:$H1455)+1,0)=P1455,"",INDEX(Mal!N$9:N$431,COUNTIF($E$108:$F1455,"")-COUNT($H$108:$H1455)+1,0)),"")</f>
        <v>#N/A</v>
      </c>
      <c r="Q1456" s="39" t="e">
        <f>IF($E1456="",IF(INDEX(Mal!O$9:O$431,COUNTIF($E$108:$F1455,"")-COUNT($H$108:$H1455)+1,0)=Q1455,"",INDEX(Mal!O$9:O$431,COUNTIF($E$108:$F1455,"")-COUNT($H$108:$H1455)+1,0)),"")</f>
        <v>#N/A</v>
      </c>
      <c r="R1456" s="39" t="e">
        <f>IF($E1456="",IF(INDEX(Mal!P$9:P$431,COUNTIF($E$108:$F1455,"")-COUNT($H$108:$H1455)+1,0)=R1455,"",INDEX(Mal!P$9:P$431,COUNTIF($E$108:$F1455,"")-COUNT($H$108:$H1455)+1,0)),"")</f>
        <v>#N/A</v>
      </c>
      <c r="S1456" s="39" t="e">
        <f>IF($E1456="",IF(INDEX(Mal!Q$9:Q$431,COUNTIF($E$108:$F1455,"")-COUNT($H$108:$H1455)+1,0)=S1455,"",INDEX(Mal!Q$9:Q$431,COUNTIF($E$108:$F1455,"")-COUNT($H$108:$H1455)+1,0)),"")</f>
        <v>#N/A</v>
      </c>
      <c r="T1456" s="39" t="e">
        <f>IF($E1456="",IF(INDEX(Mal!R$9:R$431,COUNTIF($E$108:$F1455,"")-COUNT($H$108:$H1455)+1,0)=T1455,"",INDEX(Mal!R$9:R$431,COUNTIF($E$108:$F1455,"")-COUNT($H$108:$H1455)+1,0)),"")</f>
        <v>#N/A</v>
      </c>
      <c r="U1456" s="39" t="e">
        <f>IF($E1456="",IF(INDEX(Mal!S$9:S$431,COUNTIF($E$108:$F1455,"")-COUNT($H$108:$H1455)+1,0)=U1455,"",INDEX(Mal!S$9:S$431,COUNTIF($E$108:$F1455,"")-COUNT($H$108:$H1455)+1,0)),"")</f>
        <v>#N/A</v>
      </c>
      <c r="V1456" s="39" t="e">
        <f t="shared" si="84"/>
        <v>#N/A</v>
      </c>
      <c r="W1456" s="39" t="e">
        <f>IF(IF(AND(E1456="",F1456=""),INDEX(Mal!I$9:I$431,(COUNT($H$108:$H1456)-COUNTIF($V$108:$V1456,"")),0),"")="","",IF(AND(E1456="",F1456=""),INDEX(Mal!I$9:I$431,(COUNT($H$108:$H1456)-COUNTIF($V$108:$V1456,"")),0),""))</f>
        <v>#N/A</v>
      </c>
      <c r="X1456" s="39" t="e">
        <f>IF($E1456="",IF(INDEX(Mal!J$9:J$431,COUNTIF($E$108:$F1455,"")-COUNT($H$108:$H1455)+1,0)=X1455,"",INDEX(Mal!J$9:J$431,COUNTIF($E$108:$F1455,"")-COUNT($H$108:$H1455)+1,0)),"")</f>
        <v>#N/A</v>
      </c>
      <c r="Y1456" s="39" t="e">
        <f>IF(AND(Y1455="",$H1456=$H1455),"",IF(VLOOKUP($H1456,Mal!$A$9:$T$431,20,0)='Sales Orders'!Y1455,"",VLOOKUP($H1456,Mal!$A$9:$T$431,20,0)))</f>
        <v>#N/A</v>
      </c>
      <c r="Z1456" s="39" t="e">
        <f t="shared" si="85"/>
        <v>#N/A</v>
      </c>
    </row>
    <row r="1457" spans="1:26">
      <c r="A1457" t="str">
        <f>IFERROR(IF(VLOOKUP(H1457,Mal!$A$9:$A$431,1,0),"","END"),"END")</f>
        <v>END</v>
      </c>
      <c r="B1457" s="39" t="e">
        <f>IF($E1457="",IF(INDEX(Mal!$D$9:$D$431,COUNTIF($E$108:$F1456,"")-COUNT($H$108:$H1456)+1,0)=B1456,"",INDEX(Mal!$D$9:$D$431,COUNTIF($E$108:$F1456,"")-COUNT($H$108:$H1456)+1,0)),"")</f>
        <v>#N/A</v>
      </c>
      <c r="C1457" s="39" t="e">
        <f t="shared" si="86"/>
        <v>#N/A</v>
      </c>
      <c r="D1457" s="39" t="e">
        <f>IF($E1457="",IF(INDEX(Mal!$F$9:$F$431,COUNTIF($E$108:$F1456,"")-COUNT($H$108:$H1456)+1,0)=D1456,"",INDEX(Mal!$F$9:$F$431,COUNTIF($E$108:$F1456,"")-COUNT($H$108:$H1456)+1,0)),"")</f>
        <v>#N/A</v>
      </c>
      <c r="E1457" s="39" t="e">
        <f>IF(AND(E1456="",$H1457=$H1456),"",IF(VLOOKUP(H1457,Mal!$A$9:$B$431,2,0)='Sales Orders'!E1456,"",VLOOKUP($H1457,Mal!$A$9:$B$431,2,0)))</f>
        <v>#N/A</v>
      </c>
      <c r="F1457" s="39" t="e">
        <f>IF($E1457="",IF(INDEX(Mal!$C$9:$C$431,COUNTIF($E$108:$F1456,"")-COUNT($H$108:$H1456)+1,0)=F1456,"",INDEX(Mal!$C$9:$C$431,COUNTIF($E$108:$F1456,"")-COUNT($H$108:$H1456)+1,0)),"")</f>
        <v>#N/A</v>
      </c>
      <c r="G1457" s="39" t="e">
        <f t="shared" si="87"/>
        <v>#N/A</v>
      </c>
      <c r="H1457" s="39">
        <f>IF(COUNTIF(Mal!$A$9:$A$431,'Sales Orders'!H1456)+COUNTIFS(Mal!$A$9:$A$431,H1456,Mal!$B$9:$B$431,"&lt;&gt;")+COUNTIFS(Mal!$A$9:$A$431,H1456,Mal!$C$9:$C$431,"&lt;&gt;")=COUNTIF('Sales Orders'!$H$108:H1456,'Sales Orders'!H1456),'Sales Orders'!H1456+1,'Sales Orders'!H1456)</f>
        <v>2</v>
      </c>
      <c r="I1457" s="39" t="e">
        <f>IF(E1457="","",IF(Mal!$C$5="","",Mal!$C$5))</f>
        <v>#N/A</v>
      </c>
      <c r="J1457" s="39" t="e">
        <f>IF(AND(J1456="",$H1457=$H1456),"",IF(VLOOKUP($H1457,Mal!$A$9:$H$431,7,0)='Sales Orders'!J1456,"",VLOOKUP($H1457,Mal!$A$9:$H$431,7,0)))</f>
        <v>#N/A</v>
      </c>
      <c r="K1457" s="39" t="e">
        <f>IF(AND(K1456="",$H1457=$H1456),"",IF(VLOOKUP($H1457,Mal!$A$9:$H$431,8,0)='Sales Orders'!K1456,"",VLOOKUP($H1457,Mal!$A$9:$H$431,8,0)))</f>
        <v>#N/A</v>
      </c>
      <c r="L1457" s="39" t="e">
        <f>IF(E1457="","",IF(Mal!$C$6="","",Mal!$C$6))</f>
        <v>#N/A</v>
      </c>
      <c r="M1457" s="39" t="e">
        <f>IF($E1457="",IF(INDEX(Mal!K$9:K$431,COUNTIF($E$108:$F1456,"")-COUNT($H$108:$H1456)+1,0)=M1456,"",INDEX(Mal!K$9:K$431,COUNTIF($E$108:$F1456,"")-COUNT($H$108:$H1456)+1,0)),"")</f>
        <v>#N/A</v>
      </c>
      <c r="N1457" s="39" t="e">
        <f>IF($E1457="",IF(INDEX(Mal!L$9:L$431,COUNTIF($E$108:$F1456,"")-COUNT($H$108:$H1456)+1,0)=N1456,"",INDEX(Mal!L$9:L$431,COUNTIF($E$108:$F1456,"")-COUNT($H$108:$H1456)+1,0)),"")</f>
        <v>#N/A</v>
      </c>
      <c r="O1457" s="39" t="e">
        <f>IF($E1457="",IF(INDEX(Mal!M$9:M$431,COUNTIF($E$108:$F1456,"")-COUNT($H$108:$H1456)+1,0)=O1456,"",INDEX(Mal!M$9:M$431,COUNTIF($E$108:$F1456,"")-COUNT($H$108:$H1456)+1,0)),"")</f>
        <v>#N/A</v>
      </c>
      <c r="P1457" s="39" t="e">
        <f>IF($E1457="",IF(INDEX(Mal!N$9:N$431,COUNTIF($E$108:$F1456,"")-COUNT($H$108:$H1456)+1,0)=P1456,"",INDEX(Mal!N$9:N$431,COUNTIF($E$108:$F1456,"")-COUNT($H$108:$H1456)+1,0)),"")</f>
        <v>#N/A</v>
      </c>
      <c r="Q1457" s="39" t="e">
        <f>IF($E1457="",IF(INDEX(Mal!O$9:O$431,COUNTIF($E$108:$F1456,"")-COUNT($H$108:$H1456)+1,0)=Q1456,"",INDEX(Mal!O$9:O$431,COUNTIF($E$108:$F1456,"")-COUNT($H$108:$H1456)+1,0)),"")</f>
        <v>#N/A</v>
      </c>
      <c r="R1457" s="39" t="e">
        <f>IF($E1457="",IF(INDEX(Mal!P$9:P$431,COUNTIF($E$108:$F1456,"")-COUNT($H$108:$H1456)+1,0)=R1456,"",INDEX(Mal!P$9:P$431,COUNTIF($E$108:$F1456,"")-COUNT($H$108:$H1456)+1,0)),"")</f>
        <v>#N/A</v>
      </c>
      <c r="S1457" s="39" t="e">
        <f>IF($E1457="",IF(INDEX(Mal!Q$9:Q$431,COUNTIF($E$108:$F1456,"")-COUNT($H$108:$H1456)+1,0)=S1456,"",INDEX(Mal!Q$9:Q$431,COUNTIF($E$108:$F1456,"")-COUNT($H$108:$H1456)+1,0)),"")</f>
        <v>#N/A</v>
      </c>
      <c r="T1457" s="39" t="e">
        <f>IF($E1457="",IF(INDEX(Mal!R$9:R$431,COUNTIF($E$108:$F1456,"")-COUNT($H$108:$H1456)+1,0)=T1456,"",INDEX(Mal!R$9:R$431,COUNTIF($E$108:$F1456,"")-COUNT($H$108:$H1456)+1,0)),"")</f>
        <v>#N/A</v>
      </c>
      <c r="U1457" s="39" t="e">
        <f>IF($E1457="",IF(INDEX(Mal!S$9:S$431,COUNTIF($E$108:$F1456,"")-COUNT($H$108:$H1456)+1,0)=U1456,"",INDEX(Mal!S$9:S$431,COUNTIF($E$108:$F1456,"")-COUNT($H$108:$H1456)+1,0)),"")</f>
        <v>#N/A</v>
      </c>
      <c r="V1457" s="39" t="e">
        <f t="shared" si="84"/>
        <v>#N/A</v>
      </c>
      <c r="W1457" s="39" t="e">
        <f>IF(IF(AND(E1457="",F1457=""),INDEX(Mal!I$9:I$431,(COUNT($H$108:$H1457)-COUNTIF($V$108:$V1457,"")),0),"")="","",IF(AND(E1457="",F1457=""),INDEX(Mal!I$9:I$431,(COUNT($H$108:$H1457)-COUNTIF($V$108:$V1457,"")),0),""))</f>
        <v>#N/A</v>
      </c>
      <c r="X1457" s="39" t="e">
        <f>IF($E1457="",IF(INDEX(Mal!J$9:J$431,COUNTIF($E$108:$F1456,"")-COUNT($H$108:$H1456)+1,0)=X1456,"",INDEX(Mal!J$9:J$431,COUNTIF($E$108:$F1456,"")-COUNT($H$108:$H1456)+1,0)),"")</f>
        <v>#N/A</v>
      </c>
      <c r="Y1457" s="39" t="e">
        <f>IF(AND(Y1456="",$H1457=$H1456),"",IF(VLOOKUP($H1457,Mal!$A$9:$T$431,20,0)='Sales Orders'!Y1456,"",VLOOKUP($H1457,Mal!$A$9:$T$431,20,0)))</f>
        <v>#N/A</v>
      </c>
      <c r="Z1457" s="39" t="e">
        <f t="shared" si="85"/>
        <v>#N/A</v>
      </c>
    </row>
    <row r="1458" spans="1:26">
      <c r="A1458" t="str">
        <f>IFERROR(IF(VLOOKUP(H1458,Mal!$A$9:$A$431,1,0),"","END"),"END")</f>
        <v>END</v>
      </c>
      <c r="B1458" s="39" t="e">
        <f>IF($E1458="",IF(INDEX(Mal!$D$9:$D$431,COUNTIF($E$108:$F1457,"")-COUNT($H$108:$H1457)+1,0)=B1457,"",INDEX(Mal!$D$9:$D$431,COUNTIF($E$108:$F1457,"")-COUNT($H$108:$H1457)+1,0)),"")</f>
        <v>#N/A</v>
      </c>
      <c r="C1458" s="39" t="e">
        <f t="shared" si="86"/>
        <v>#N/A</v>
      </c>
      <c r="D1458" s="39" t="e">
        <f>IF($E1458="",IF(INDEX(Mal!$F$9:$F$431,COUNTIF($E$108:$F1457,"")-COUNT($H$108:$H1457)+1,0)=D1457,"",INDEX(Mal!$F$9:$F$431,COUNTIF($E$108:$F1457,"")-COUNT($H$108:$H1457)+1,0)),"")</f>
        <v>#N/A</v>
      </c>
      <c r="E1458" s="39" t="e">
        <f>IF(AND(E1457="",$H1458=$H1457),"",IF(VLOOKUP(H1458,Mal!$A$9:$B$431,2,0)='Sales Orders'!E1457,"",VLOOKUP($H1458,Mal!$A$9:$B$431,2,0)))</f>
        <v>#N/A</v>
      </c>
      <c r="F1458" s="39" t="e">
        <f>IF($E1458="",IF(INDEX(Mal!$C$9:$C$431,COUNTIF($E$108:$F1457,"")-COUNT($H$108:$H1457)+1,0)=F1457,"",INDEX(Mal!$C$9:$C$431,COUNTIF($E$108:$F1457,"")-COUNT($H$108:$H1457)+1,0)),"")</f>
        <v>#N/A</v>
      </c>
      <c r="G1458" s="39" t="e">
        <f t="shared" si="87"/>
        <v>#N/A</v>
      </c>
      <c r="H1458" s="39">
        <f>IF(COUNTIF(Mal!$A$9:$A$431,'Sales Orders'!H1457)+COUNTIFS(Mal!$A$9:$A$431,H1457,Mal!$B$9:$B$431,"&lt;&gt;")+COUNTIFS(Mal!$A$9:$A$431,H1457,Mal!$C$9:$C$431,"&lt;&gt;")=COUNTIF('Sales Orders'!$H$108:H1457,'Sales Orders'!H1457),'Sales Orders'!H1457+1,'Sales Orders'!H1457)</f>
        <v>2</v>
      </c>
      <c r="I1458" s="39" t="e">
        <f>IF(E1458="","",IF(Mal!$C$5="","",Mal!$C$5))</f>
        <v>#N/A</v>
      </c>
      <c r="J1458" s="39" t="e">
        <f>IF(AND(J1457="",$H1458=$H1457),"",IF(VLOOKUP($H1458,Mal!$A$9:$H$431,7,0)='Sales Orders'!J1457,"",VLOOKUP($H1458,Mal!$A$9:$H$431,7,0)))</f>
        <v>#N/A</v>
      </c>
      <c r="K1458" s="39" t="e">
        <f>IF(AND(K1457="",$H1458=$H1457),"",IF(VLOOKUP($H1458,Mal!$A$9:$H$431,8,0)='Sales Orders'!K1457,"",VLOOKUP($H1458,Mal!$A$9:$H$431,8,0)))</f>
        <v>#N/A</v>
      </c>
      <c r="L1458" s="39" t="e">
        <f>IF(E1458="","",IF(Mal!$C$6="","",Mal!$C$6))</f>
        <v>#N/A</v>
      </c>
      <c r="M1458" s="39" t="e">
        <f>IF($E1458="",IF(INDEX(Mal!K$9:K$431,COUNTIF($E$108:$F1457,"")-COUNT($H$108:$H1457)+1,0)=M1457,"",INDEX(Mal!K$9:K$431,COUNTIF($E$108:$F1457,"")-COUNT($H$108:$H1457)+1,0)),"")</f>
        <v>#N/A</v>
      </c>
      <c r="N1458" s="39" t="e">
        <f>IF($E1458="",IF(INDEX(Mal!L$9:L$431,COUNTIF($E$108:$F1457,"")-COUNT($H$108:$H1457)+1,0)=N1457,"",INDEX(Mal!L$9:L$431,COUNTIF($E$108:$F1457,"")-COUNT($H$108:$H1457)+1,0)),"")</f>
        <v>#N/A</v>
      </c>
      <c r="O1458" s="39" t="e">
        <f>IF($E1458="",IF(INDEX(Mal!M$9:M$431,COUNTIF($E$108:$F1457,"")-COUNT($H$108:$H1457)+1,0)=O1457,"",INDEX(Mal!M$9:M$431,COUNTIF($E$108:$F1457,"")-COUNT($H$108:$H1457)+1,0)),"")</f>
        <v>#N/A</v>
      </c>
      <c r="P1458" s="39" t="e">
        <f>IF($E1458="",IF(INDEX(Mal!N$9:N$431,COUNTIF($E$108:$F1457,"")-COUNT($H$108:$H1457)+1,0)=P1457,"",INDEX(Mal!N$9:N$431,COUNTIF($E$108:$F1457,"")-COUNT($H$108:$H1457)+1,0)),"")</f>
        <v>#N/A</v>
      </c>
      <c r="Q1458" s="39" t="e">
        <f>IF($E1458="",IF(INDEX(Mal!O$9:O$431,COUNTIF($E$108:$F1457,"")-COUNT($H$108:$H1457)+1,0)=Q1457,"",INDEX(Mal!O$9:O$431,COUNTIF($E$108:$F1457,"")-COUNT($H$108:$H1457)+1,0)),"")</f>
        <v>#N/A</v>
      </c>
      <c r="R1458" s="39" t="e">
        <f>IF($E1458="",IF(INDEX(Mal!P$9:P$431,COUNTIF($E$108:$F1457,"")-COUNT($H$108:$H1457)+1,0)=R1457,"",INDEX(Mal!P$9:P$431,COUNTIF($E$108:$F1457,"")-COUNT($H$108:$H1457)+1,0)),"")</f>
        <v>#N/A</v>
      </c>
      <c r="S1458" s="39" t="e">
        <f>IF($E1458="",IF(INDEX(Mal!Q$9:Q$431,COUNTIF($E$108:$F1457,"")-COUNT($H$108:$H1457)+1,0)=S1457,"",INDEX(Mal!Q$9:Q$431,COUNTIF($E$108:$F1457,"")-COUNT($H$108:$H1457)+1,0)),"")</f>
        <v>#N/A</v>
      </c>
      <c r="T1458" s="39" t="e">
        <f>IF($E1458="",IF(INDEX(Mal!R$9:R$431,COUNTIF($E$108:$F1457,"")-COUNT($H$108:$H1457)+1,0)=T1457,"",INDEX(Mal!R$9:R$431,COUNTIF($E$108:$F1457,"")-COUNT($H$108:$H1457)+1,0)),"")</f>
        <v>#N/A</v>
      </c>
      <c r="U1458" s="39" t="e">
        <f>IF($E1458="",IF(INDEX(Mal!S$9:S$431,COUNTIF($E$108:$F1457,"")-COUNT($H$108:$H1457)+1,0)=U1457,"",INDEX(Mal!S$9:S$431,COUNTIF($E$108:$F1457,"")-COUNT($H$108:$H1457)+1,0)),"")</f>
        <v>#N/A</v>
      </c>
      <c r="V1458" s="39" t="e">
        <f t="shared" si="84"/>
        <v>#N/A</v>
      </c>
      <c r="W1458" s="39" t="e">
        <f>IF(IF(AND(E1458="",F1458=""),INDEX(Mal!I$9:I$431,(COUNT($H$108:$H1458)-COUNTIF($V$108:$V1458,"")),0),"")="","",IF(AND(E1458="",F1458=""),INDEX(Mal!I$9:I$431,(COUNT($H$108:$H1458)-COUNTIF($V$108:$V1458,"")),0),""))</f>
        <v>#N/A</v>
      </c>
      <c r="X1458" s="39" t="e">
        <f>IF($E1458="",IF(INDEX(Mal!J$9:J$431,COUNTIF($E$108:$F1457,"")-COUNT($H$108:$H1457)+1,0)=X1457,"",INDEX(Mal!J$9:J$431,COUNTIF($E$108:$F1457,"")-COUNT($H$108:$H1457)+1,0)),"")</f>
        <v>#N/A</v>
      </c>
      <c r="Y1458" s="39" t="e">
        <f>IF(AND(Y1457="",$H1458=$H1457),"",IF(VLOOKUP($H1458,Mal!$A$9:$T$431,20,0)='Sales Orders'!Y1457,"",VLOOKUP($H1458,Mal!$A$9:$T$431,20,0)))</f>
        <v>#N/A</v>
      </c>
      <c r="Z1458" s="39" t="e">
        <f t="shared" si="85"/>
        <v>#N/A</v>
      </c>
    </row>
    <row r="1459" spans="1:26">
      <c r="A1459" t="str">
        <f>IFERROR(IF(VLOOKUP(H1459,Mal!$A$9:$A$431,1,0),"","END"),"END")</f>
        <v>END</v>
      </c>
      <c r="B1459" s="39" t="e">
        <f>IF($E1459="",IF(INDEX(Mal!$D$9:$D$431,COUNTIF($E$108:$F1458,"")-COUNT($H$108:$H1458)+1,0)=B1458,"",INDEX(Mal!$D$9:$D$431,COUNTIF($E$108:$F1458,"")-COUNT($H$108:$H1458)+1,0)),"")</f>
        <v>#N/A</v>
      </c>
      <c r="C1459" s="39" t="e">
        <f t="shared" si="86"/>
        <v>#N/A</v>
      </c>
      <c r="D1459" s="39" t="e">
        <f>IF($E1459="",IF(INDEX(Mal!$F$9:$F$431,COUNTIF($E$108:$F1458,"")-COUNT($H$108:$H1458)+1,0)=D1458,"",INDEX(Mal!$F$9:$F$431,COUNTIF($E$108:$F1458,"")-COUNT($H$108:$H1458)+1,0)),"")</f>
        <v>#N/A</v>
      </c>
      <c r="E1459" s="39" t="e">
        <f>IF(AND(E1458="",$H1459=$H1458),"",IF(VLOOKUP(H1459,Mal!$A$9:$B$431,2,0)='Sales Orders'!E1458,"",VLOOKUP($H1459,Mal!$A$9:$B$431,2,0)))</f>
        <v>#N/A</v>
      </c>
      <c r="F1459" s="39" t="e">
        <f>IF($E1459="",IF(INDEX(Mal!$C$9:$C$431,COUNTIF($E$108:$F1458,"")-COUNT($H$108:$H1458)+1,0)=F1458,"",INDEX(Mal!$C$9:$C$431,COUNTIF($E$108:$F1458,"")-COUNT($H$108:$H1458)+1,0)),"")</f>
        <v>#N/A</v>
      </c>
      <c r="G1459" s="39" t="e">
        <f t="shared" si="87"/>
        <v>#N/A</v>
      </c>
      <c r="H1459" s="39">
        <f>IF(COUNTIF(Mal!$A$9:$A$431,'Sales Orders'!H1458)+COUNTIFS(Mal!$A$9:$A$431,H1458,Mal!$B$9:$B$431,"&lt;&gt;")+COUNTIFS(Mal!$A$9:$A$431,H1458,Mal!$C$9:$C$431,"&lt;&gt;")=COUNTIF('Sales Orders'!$H$108:H1458,'Sales Orders'!H1458),'Sales Orders'!H1458+1,'Sales Orders'!H1458)</f>
        <v>2</v>
      </c>
      <c r="I1459" s="39" t="e">
        <f>IF(E1459="","",IF(Mal!$C$5="","",Mal!$C$5))</f>
        <v>#N/A</v>
      </c>
      <c r="J1459" s="39" t="e">
        <f>IF(AND(J1458="",$H1459=$H1458),"",IF(VLOOKUP($H1459,Mal!$A$9:$H$431,7,0)='Sales Orders'!J1458,"",VLOOKUP($H1459,Mal!$A$9:$H$431,7,0)))</f>
        <v>#N/A</v>
      </c>
      <c r="K1459" s="39" t="e">
        <f>IF(AND(K1458="",$H1459=$H1458),"",IF(VLOOKUP($H1459,Mal!$A$9:$H$431,8,0)='Sales Orders'!K1458,"",VLOOKUP($H1459,Mal!$A$9:$H$431,8,0)))</f>
        <v>#N/A</v>
      </c>
      <c r="L1459" s="39" t="e">
        <f>IF(E1459="","",IF(Mal!$C$6="","",Mal!$C$6))</f>
        <v>#N/A</v>
      </c>
      <c r="M1459" s="39" t="e">
        <f>IF($E1459="",IF(INDEX(Mal!K$9:K$431,COUNTIF($E$108:$F1458,"")-COUNT($H$108:$H1458)+1,0)=M1458,"",INDEX(Mal!K$9:K$431,COUNTIF($E$108:$F1458,"")-COUNT($H$108:$H1458)+1,0)),"")</f>
        <v>#N/A</v>
      </c>
      <c r="N1459" s="39" t="e">
        <f>IF($E1459="",IF(INDEX(Mal!L$9:L$431,COUNTIF($E$108:$F1458,"")-COUNT($H$108:$H1458)+1,0)=N1458,"",INDEX(Mal!L$9:L$431,COUNTIF($E$108:$F1458,"")-COUNT($H$108:$H1458)+1,0)),"")</f>
        <v>#N/A</v>
      </c>
      <c r="O1459" s="39" t="e">
        <f>IF($E1459="",IF(INDEX(Mal!M$9:M$431,COUNTIF($E$108:$F1458,"")-COUNT($H$108:$H1458)+1,0)=O1458,"",INDEX(Mal!M$9:M$431,COUNTIF($E$108:$F1458,"")-COUNT($H$108:$H1458)+1,0)),"")</f>
        <v>#N/A</v>
      </c>
      <c r="P1459" s="39" t="e">
        <f>IF($E1459="",IF(INDEX(Mal!N$9:N$431,COUNTIF($E$108:$F1458,"")-COUNT($H$108:$H1458)+1,0)=P1458,"",INDEX(Mal!N$9:N$431,COUNTIF($E$108:$F1458,"")-COUNT($H$108:$H1458)+1,0)),"")</f>
        <v>#N/A</v>
      </c>
      <c r="Q1459" s="39" t="e">
        <f>IF($E1459="",IF(INDEX(Mal!O$9:O$431,COUNTIF($E$108:$F1458,"")-COUNT($H$108:$H1458)+1,0)=Q1458,"",INDEX(Mal!O$9:O$431,COUNTIF($E$108:$F1458,"")-COUNT($H$108:$H1458)+1,0)),"")</f>
        <v>#N/A</v>
      </c>
      <c r="R1459" s="39" t="e">
        <f>IF($E1459="",IF(INDEX(Mal!P$9:P$431,COUNTIF($E$108:$F1458,"")-COUNT($H$108:$H1458)+1,0)=R1458,"",INDEX(Mal!P$9:P$431,COUNTIF($E$108:$F1458,"")-COUNT($H$108:$H1458)+1,0)),"")</f>
        <v>#N/A</v>
      </c>
      <c r="S1459" s="39" t="e">
        <f>IF($E1459="",IF(INDEX(Mal!Q$9:Q$431,COUNTIF($E$108:$F1458,"")-COUNT($H$108:$H1458)+1,0)=S1458,"",INDEX(Mal!Q$9:Q$431,COUNTIF($E$108:$F1458,"")-COUNT($H$108:$H1458)+1,0)),"")</f>
        <v>#N/A</v>
      </c>
      <c r="T1459" s="39" t="e">
        <f>IF($E1459="",IF(INDEX(Mal!R$9:R$431,COUNTIF($E$108:$F1458,"")-COUNT($H$108:$H1458)+1,0)=T1458,"",INDEX(Mal!R$9:R$431,COUNTIF($E$108:$F1458,"")-COUNT($H$108:$H1458)+1,0)),"")</f>
        <v>#N/A</v>
      </c>
      <c r="U1459" s="39" t="e">
        <f>IF($E1459="",IF(INDEX(Mal!S$9:S$431,COUNTIF($E$108:$F1458,"")-COUNT($H$108:$H1458)+1,0)=U1458,"",INDEX(Mal!S$9:S$431,COUNTIF($E$108:$F1458,"")-COUNT($H$108:$H1458)+1,0)),"")</f>
        <v>#N/A</v>
      </c>
      <c r="V1459" s="39" t="e">
        <f t="shared" si="84"/>
        <v>#N/A</v>
      </c>
      <c r="W1459" s="39" t="e">
        <f>IF(IF(AND(E1459="",F1459=""),INDEX(Mal!I$9:I$431,(COUNT($H$108:$H1459)-COUNTIF($V$108:$V1459,"")),0),"")="","",IF(AND(E1459="",F1459=""),INDEX(Mal!I$9:I$431,(COUNT($H$108:$H1459)-COUNTIF($V$108:$V1459,"")),0),""))</f>
        <v>#N/A</v>
      </c>
      <c r="X1459" s="39" t="e">
        <f>IF($E1459="",IF(INDEX(Mal!J$9:J$431,COUNTIF($E$108:$F1458,"")-COUNT($H$108:$H1458)+1,0)=X1458,"",INDEX(Mal!J$9:J$431,COUNTIF($E$108:$F1458,"")-COUNT($H$108:$H1458)+1,0)),"")</f>
        <v>#N/A</v>
      </c>
      <c r="Y1459" s="39" t="e">
        <f>IF(AND(Y1458="",$H1459=$H1458),"",IF(VLOOKUP($H1459,Mal!$A$9:$T$431,20,0)='Sales Orders'!Y1458,"",VLOOKUP($H1459,Mal!$A$9:$T$431,20,0)))</f>
        <v>#N/A</v>
      </c>
      <c r="Z1459" s="39" t="e">
        <f t="shared" si="85"/>
        <v>#N/A</v>
      </c>
    </row>
    <row r="1460" spans="1:26">
      <c r="A1460" t="str">
        <f>IFERROR(IF(VLOOKUP(H1460,Mal!$A$9:$A$431,1,0),"","END"),"END")</f>
        <v>END</v>
      </c>
      <c r="B1460" s="39" t="e">
        <f>IF($E1460="",IF(INDEX(Mal!$D$9:$D$431,COUNTIF($E$108:$F1459,"")-COUNT($H$108:$H1459)+1,0)=B1459,"",INDEX(Mal!$D$9:$D$431,COUNTIF($E$108:$F1459,"")-COUNT($H$108:$H1459)+1,0)),"")</f>
        <v>#N/A</v>
      </c>
      <c r="C1460" s="39" t="e">
        <f t="shared" si="86"/>
        <v>#N/A</v>
      </c>
      <c r="D1460" s="39" t="e">
        <f>IF($E1460="",IF(INDEX(Mal!$F$9:$F$431,COUNTIF($E$108:$F1459,"")-COUNT($H$108:$H1459)+1,0)=D1459,"",INDEX(Mal!$F$9:$F$431,COUNTIF($E$108:$F1459,"")-COUNT($H$108:$H1459)+1,0)),"")</f>
        <v>#N/A</v>
      </c>
      <c r="E1460" s="39" t="e">
        <f>IF(AND(E1459="",$H1460=$H1459),"",IF(VLOOKUP(H1460,Mal!$A$9:$B$431,2,0)='Sales Orders'!E1459,"",VLOOKUP($H1460,Mal!$A$9:$B$431,2,0)))</f>
        <v>#N/A</v>
      </c>
      <c r="F1460" s="39" t="e">
        <f>IF($E1460="",IF(INDEX(Mal!$C$9:$C$431,COUNTIF($E$108:$F1459,"")-COUNT($H$108:$H1459)+1,0)=F1459,"",INDEX(Mal!$C$9:$C$431,COUNTIF($E$108:$F1459,"")-COUNT($H$108:$H1459)+1,0)),"")</f>
        <v>#N/A</v>
      </c>
      <c r="G1460" s="39" t="e">
        <f t="shared" si="87"/>
        <v>#N/A</v>
      </c>
      <c r="H1460" s="39">
        <f>IF(COUNTIF(Mal!$A$9:$A$431,'Sales Orders'!H1459)+COUNTIFS(Mal!$A$9:$A$431,H1459,Mal!$B$9:$B$431,"&lt;&gt;")+COUNTIFS(Mal!$A$9:$A$431,H1459,Mal!$C$9:$C$431,"&lt;&gt;")=COUNTIF('Sales Orders'!$H$108:H1459,'Sales Orders'!H1459),'Sales Orders'!H1459+1,'Sales Orders'!H1459)</f>
        <v>2</v>
      </c>
      <c r="I1460" s="39" t="e">
        <f>IF(E1460="","",IF(Mal!$C$5="","",Mal!$C$5))</f>
        <v>#N/A</v>
      </c>
      <c r="J1460" s="39" t="e">
        <f>IF(AND(J1459="",$H1460=$H1459),"",IF(VLOOKUP($H1460,Mal!$A$9:$H$431,7,0)='Sales Orders'!J1459,"",VLOOKUP($H1460,Mal!$A$9:$H$431,7,0)))</f>
        <v>#N/A</v>
      </c>
      <c r="K1460" s="39" t="e">
        <f>IF(AND(K1459="",$H1460=$H1459),"",IF(VLOOKUP($H1460,Mal!$A$9:$H$431,8,0)='Sales Orders'!K1459,"",VLOOKUP($H1460,Mal!$A$9:$H$431,8,0)))</f>
        <v>#N/A</v>
      </c>
      <c r="L1460" s="39" t="e">
        <f>IF(E1460="","",IF(Mal!$C$6="","",Mal!$C$6))</f>
        <v>#N/A</v>
      </c>
      <c r="M1460" s="39" t="e">
        <f>IF($E1460="",IF(INDEX(Mal!K$9:K$431,COUNTIF($E$108:$F1459,"")-COUNT($H$108:$H1459)+1,0)=M1459,"",INDEX(Mal!K$9:K$431,COUNTIF($E$108:$F1459,"")-COUNT($H$108:$H1459)+1,0)),"")</f>
        <v>#N/A</v>
      </c>
      <c r="N1460" s="39" t="e">
        <f>IF($E1460="",IF(INDEX(Mal!L$9:L$431,COUNTIF($E$108:$F1459,"")-COUNT($H$108:$H1459)+1,0)=N1459,"",INDEX(Mal!L$9:L$431,COUNTIF($E$108:$F1459,"")-COUNT($H$108:$H1459)+1,0)),"")</f>
        <v>#N/A</v>
      </c>
      <c r="O1460" s="39" t="e">
        <f>IF($E1460="",IF(INDEX(Mal!M$9:M$431,COUNTIF($E$108:$F1459,"")-COUNT($H$108:$H1459)+1,0)=O1459,"",INDEX(Mal!M$9:M$431,COUNTIF($E$108:$F1459,"")-COUNT($H$108:$H1459)+1,0)),"")</f>
        <v>#N/A</v>
      </c>
      <c r="P1460" s="39" t="e">
        <f>IF($E1460="",IF(INDEX(Mal!N$9:N$431,COUNTIF($E$108:$F1459,"")-COUNT($H$108:$H1459)+1,0)=P1459,"",INDEX(Mal!N$9:N$431,COUNTIF($E$108:$F1459,"")-COUNT($H$108:$H1459)+1,0)),"")</f>
        <v>#N/A</v>
      </c>
      <c r="Q1460" s="39" t="e">
        <f>IF($E1460="",IF(INDEX(Mal!O$9:O$431,COUNTIF($E$108:$F1459,"")-COUNT($H$108:$H1459)+1,0)=Q1459,"",INDEX(Mal!O$9:O$431,COUNTIF($E$108:$F1459,"")-COUNT($H$108:$H1459)+1,0)),"")</f>
        <v>#N/A</v>
      </c>
      <c r="R1460" s="39" t="e">
        <f>IF($E1460="",IF(INDEX(Mal!P$9:P$431,COUNTIF($E$108:$F1459,"")-COUNT($H$108:$H1459)+1,0)=R1459,"",INDEX(Mal!P$9:P$431,COUNTIF($E$108:$F1459,"")-COUNT($H$108:$H1459)+1,0)),"")</f>
        <v>#N/A</v>
      </c>
      <c r="S1460" s="39" t="e">
        <f>IF($E1460="",IF(INDEX(Mal!Q$9:Q$431,COUNTIF($E$108:$F1459,"")-COUNT($H$108:$H1459)+1,0)=S1459,"",INDEX(Mal!Q$9:Q$431,COUNTIF($E$108:$F1459,"")-COUNT($H$108:$H1459)+1,0)),"")</f>
        <v>#N/A</v>
      </c>
      <c r="T1460" s="39" t="e">
        <f>IF($E1460="",IF(INDEX(Mal!R$9:R$431,COUNTIF($E$108:$F1459,"")-COUNT($H$108:$H1459)+1,0)=T1459,"",INDEX(Mal!R$9:R$431,COUNTIF($E$108:$F1459,"")-COUNT($H$108:$H1459)+1,0)),"")</f>
        <v>#N/A</v>
      </c>
      <c r="U1460" s="39" t="e">
        <f>IF($E1460="",IF(INDEX(Mal!S$9:S$431,COUNTIF($E$108:$F1459,"")-COUNT($H$108:$H1459)+1,0)=U1459,"",INDEX(Mal!S$9:S$431,COUNTIF($E$108:$F1459,"")-COUNT($H$108:$H1459)+1,0)),"")</f>
        <v>#N/A</v>
      </c>
      <c r="V1460" s="39" t="e">
        <f t="shared" si="84"/>
        <v>#N/A</v>
      </c>
      <c r="W1460" s="39" t="e">
        <f>IF(IF(AND(E1460="",F1460=""),INDEX(Mal!I$9:I$431,(COUNT($H$108:$H1460)-COUNTIF($V$108:$V1460,"")),0),"")="","",IF(AND(E1460="",F1460=""),INDEX(Mal!I$9:I$431,(COUNT($H$108:$H1460)-COUNTIF($V$108:$V1460,"")),0),""))</f>
        <v>#N/A</v>
      </c>
      <c r="X1460" s="39" t="e">
        <f>IF($E1460="",IF(INDEX(Mal!J$9:J$431,COUNTIF($E$108:$F1459,"")-COUNT($H$108:$H1459)+1,0)=X1459,"",INDEX(Mal!J$9:J$431,COUNTIF($E$108:$F1459,"")-COUNT($H$108:$H1459)+1,0)),"")</f>
        <v>#N/A</v>
      </c>
      <c r="Y1460" s="39" t="e">
        <f>IF(AND(Y1459="",$H1460=$H1459),"",IF(VLOOKUP($H1460,Mal!$A$9:$T$431,20,0)='Sales Orders'!Y1459,"",VLOOKUP($H1460,Mal!$A$9:$T$431,20,0)))</f>
        <v>#N/A</v>
      </c>
      <c r="Z1460" s="39" t="e">
        <f t="shared" si="85"/>
        <v>#N/A</v>
      </c>
    </row>
    <row r="1461" spans="1:26">
      <c r="A1461" t="str">
        <f>IFERROR(IF(VLOOKUP(H1461,Mal!$A$9:$A$431,1,0),"","END"),"END")</f>
        <v>END</v>
      </c>
      <c r="B1461" s="39" t="e">
        <f>IF($E1461="",IF(INDEX(Mal!$D$9:$D$431,COUNTIF($E$108:$F1460,"")-COUNT($H$108:$H1460)+1,0)=B1460,"",INDEX(Mal!$D$9:$D$431,COUNTIF($E$108:$F1460,"")-COUNT($H$108:$H1460)+1,0)),"")</f>
        <v>#N/A</v>
      </c>
      <c r="C1461" s="39" t="e">
        <f t="shared" si="86"/>
        <v>#N/A</v>
      </c>
      <c r="D1461" s="39" t="e">
        <f>IF($E1461="",IF(INDEX(Mal!$F$9:$F$431,COUNTIF($E$108:$F1460,"")-COUNT($H$108:$H1460)+1,0)=D1460,"",INDEX(Mal!$F$9:$F$431,COUNTIF($E$108:$F1460,"")-COUNT($H$108:$H1460)+1,0)),"")</f>
        <v>#N/A</v>
      </c>
      <c r="E1461" s="39" t="e">
        <f>IF(AND(E1460="",$H1461=$H1460),"",IF(VLOOKUP(H1461,Mal!$A$9:$B$431,2,0)='Sales Orders'!E1460,"",VLOOKUP($H1461,Mal!$A$9:$B$431,2,0)))</f>
        <v>#N/A</v>
      </c>
      <c r="F1461" s="39" t="e">
        <f>IF($E1461="",IF(INDEX(Mal!$C$9:$C$431,COUNTIF($E$108:$F1460,"")-COUNT($H$108:$H1460)+1,0)=F1460,"",INDEX(Mal!$C$9:$C$431,COUNTIF($E$108:$F1460,"")-COUNT($H$108:$H1460)+1,0)),"")</f>
        <v>#N/A</v>
      </c>
      <c r="G1461" s="39" t="e">
        <f t="shared" si="87"/>
        <v>#N/A</v>
      </c>
      <c r="H1461" s="39">
        <f>IF(COUNTIF(Mal!$A$9:$A$431,'Sales Orders'!H1460)+COUNTIFS(Mal!$A$9:$A$431,H1460,Mal!$B$9:$B$431,"&lt;&gt;")+COUNTIFS(Mal!$A$9:$A$431,H1460,Mal!$C$9:$C$431,"&lt;&gt;")=COUNTIF('Sales Orders'!$H$108:H1460,'Sales Orders'!H1460),'Sales Orders'!H1460+1,'Sales Orders'!H1460)</f>
        <v>2</v>
      </c>
      <c r="I1461" s="39" t="e">
        <f>IF(E1461="","",IF(Mal!$C$5="","",Mal!$C$5))</f>
        <v>#N/A</v>
      </c>
      <c r="J1461" s="39" t="e">
        <f>IF(AND(J1460="",$H1461=$H1460),"",IF(VLOOKUP($H1461,Mal!$A$9:$H$431,7,0)='Sales Orders'!J1460,"",VLOOKUP($H1461,Mal!$A$9:$H$431,7,0)))</f>
        <v>#N/A</v>
      </c>
      <c r="K1461" s="39" t="e">
        <f>IF(AND(K1460="",$H1461=$H1460),"",IF(VLOOKUP($H1461,Mal!$A$9:$H$431,8,0)='Sales Orders'!K1460,"",VLOOKUP($H1461,Mal!$A$9:$H$431,8,0)))</f>
        <v>#N/A</v>
      </c>
      <c r="L1461" s="39" t="e">
        <f>IF(E1461="","",IF(Mal!$C$6="","",Mal!$C$6))</f>
        <v>#N/A</v>
      </c>
      <c r="M1461" s="39" t="e">
        <f>IF($E1461="",IF(INDEX(Mal!K$9:K$431,COUNTIF($E$108:$F1460,"")-COUNT($H$108:$H1460)+1,0)=M1460,"",INDEX(Mal!K$9:K$431,COUNTIF($E$108:$F1460,"")-COUNT($H$108:$H1460)+1,0)),"")</f>
        <v>#N/A</v>
      </c>
      <c r="N1461" s="39" t="e">
        <f>IF($E1461="",IF(INDEX(Mal!L$9:L$431,COUNTIF($E$108:$F1460,"")-COUNT($H$108:$H1460)+1,0)=N1460,"",INDEX(Mal!L$9:L$431,COUNTIF($E$108:$F1460,"")-COUNT($H$108:$H1460)+1,0)),"")</f>
        <v>#N/A</v>
      </c>
      <c r="O1461" s="39" t="e">
        <f>IF($E1461="",IF(INDEX(Mal!M$9:M$431,COUNTIF($E$108:$F1460,"")-COUNT($H$108:$H1460)+1,0)=O1460,"",INDEX(Mal!M$9:M$431,COUNTIF($E$108:$F1460,"")-COUNT($H$108:$H1460)+1,0)),"")</f>
        <v>#N/A</v>
      </c>
      <c r="P1461" s="39" t="e">
        <f>IF($E1461="",IF(INDEX(Mal!N$9:N$431,COUNTIF($E$108:$F1460,"")-COUNT($H$108:$H1460)+1,0)=P1460,"",INDEX(Mal!N$9:N$431,COUNTIF($E$108:$F1460,"")-COUNT($H$108:$H1460)+1,0)),"")</f>
        <v>#N/A</v>
      </c>
      <c r="Q1461" s="39" t="e">
        <f>IF($E1461="",IF(INDEX(Mal!O$9:O$431,COUNTIF($E$108:$F1460,"")-COUNT($H$108:$H1460)+1,0)=Q1460,"",INDEX(Mal!O$9:O$431,COUNTIF($E$108:$F1460,"")-COUNT($H$108:$H1460)+1,0)),"")</f>
        <v>#N/A</v>
      </c>
      <c r="R1461" s="39" t="e">
        <f>IF($E1461="",IF(INDEX(Mal!P$9:P$431,COUNTIF($E$108:$F1460,"")-COUNT($H$108:$H1460)+1,0)=R1460,"",INDEX(Mal!P$9:P$431,COUNTIF($E$108:$F1460,"")-COUNT($H$108:$H1460)+1,0)),"")</f>
        <v>#N/A</v>
      </c>
      <c r="S1461" s="39" t="e">
        <f>IF($E1461="",IF(INDEX(Mal!Q$9:Q$431,COUNTIF($E$108:$F1460,"")-COUNT($H$108:$H1460)+1,0)=S1460,"",INDEX(Mal!Q$9:Q$431,COUNTIF($E$108:$F1460,"")-COUNT($H$108:$H1460)+1,0)),"")</f>
        <v>#N/A</v>
      </c>
      <c r="T1461" s="39" t="e">
        <f>IF($E1461="",IF(INDEX(Mal!R$9:R$431,COUNTIF($E$108:$F1460,"")-COUNT($H$108:$H1460)+1,0)=T1460,"",INDEX(Mal!R$9:R$431,COUNTIF($E$108:$F1460,"")-COUNT($H$108:$H1460)+1,0)),"")</f>
        <v>#N/A</v>
      </c>
      <c r="U1461" s="39" t="e">
        <f>IF($E1461="",IF(INDEX(Mal!S$9:S$431,COUNTIF($E$108:$F1460,"")-COUNT($H$108:$H1460)+1,0)=U1460,"",INDEX(Mal!S$9:S$431,COUNTIF($E$108:$F1460,"")-COUNT($H$108:$H1460)+1,0)),"")</f>
        <v>#N/A</v>
      </c>
      <c r="V1461" s="39" t="e">
        <f t="shared" si="84"/>
        <v>#N/A</v>
      </c>
      <c r="W1461" s="39" t="e">
        <f>IF(IF(AND(E1461="",F1461=""),INDEX(Mal!I$9:I$431,(COUNT($H$108:$H1461)-COUNTIF($V$108:$V1461,"")),0),"")="","",IF(AND(E1461="",F1461=""),INDEX(Mal!I$9:I$431,(COUNT($H$108:$H1461)-COUNTIF($V$108:$V1461,"")),0),""))</f>
        <v>#N/A</v>
      </c>
      <c r="X1461" s="39" t="e">
        <f>IF($E1461="",IF(INDEX(Mal!J$9:J$431,COUNTIF($E$108:$F1460,"")-COUNT($H$108:$H1460)+1,0)=X1460,"",INDEX(Mal!J$9:J$431,COUNTIF($E$108:$F1460,"")-COUNT($H$108:$H1460)+1,0)),"")</f>
        <v>#N/A</v>
      </c>
      <c r="Y1461" s="39" t="e">
        <f>IF(AND(Y1460="",$H1461=$H1460),"",IF(VLOOKUP($H1461,Mal!$A$9:$T$431,20,0)='Sales Orders'!Y1460,"",VLOOKUP($H1461,Mal!$A$9:$T$431,20,0)))</f>
        <v>#N/A</v>
      </c>
      <c r="Z1461" s="39" t="e">
        <f t="shared" si="85"/>
        <v>#N/A</v>
      </c>
    </row>
    <row r="1462" spans="1:26">
      <c r="A1462" t="str">
        <f>IFERROR(IF(VLOOKUP(H1462,Mal!$A$9:$A$431,1,0),"","END"),"END")</f>
        <v>END</v>
      </c>
      <c r="B1462" s="39" t="e">
        <f>IF($E1462="",IF(INDEX(Mal!$D$9:$D$431,COUNTIF($E$108:$F1461,"")-COUNT($H$108:$H1461)+1,0)=B1461,"",INDEX(Mal!$D$9:$D$431,COUNTIF($E$108:$F1461,"")-COUNT($H$108:$H1461)+1,0)),"")</f>
        <v>#N/A</v>
      </c>
      <c r="C1462" s="39" t="e">
        <f t="shared" si="86"/>
        <v>#N/A</v>
      </c>
      <c r="D1462" s="39" t="e">
        <f>IF($E1462="",IF(INDEX(Mal!$F$9:$F$431,COUNTIF($E$108:$F1461,"")-COUNT($H$108:$H1461)+1,0)=D1461,"",INDEX(Mal!$F$9:$F$431,COUNTIF($E$108:$F1461,"")-COUNT($H$108:$H1461)+1,0)),"")</f>
        <v>#N/A</v>
      </c>
      <c r="E1462" s="39" t="e">
        <f>IF(AND(E1461="",$H1462=$H1461),"",IF(VLOOKUP(H1462,Mal!$A$9:$B$431,2,0)='Sales Orders'!E1461,"",VLOOKUP($H1462,Mal!$A$9:$B$431,2,0)))</f>
        <v>#N/A</v>
      </c>
      <c r="F1462" s="39" t="e">
        <f>IF($E1462="",IF(INDEX(Mal!$C$9:$C$431,COUNTIF($E$108:$F1461,"")-COUNT($H$108:$H1461)+1,0)=F1461,"",INDEX(Mal!$C$9:$C$431,COUNTIF($E$108:$F1461,"")-COUNT($H$108:$H1461)+1,0)),"")</f>
        <v>#N/A</v>
      </c>
      <c r="G1462" s="39" t="e">
        <f t="shared" si="87"/>
        <v>#N/A</v>
      </c>
      <c r="H1462" s="39">
        <f>IF(COUNTIF(Mal!$A$9:$A$431,'Sales Orders'!H1461)+COUNTIFS(Mal!$A$9:$A$431,H1461,Mal!$B$9:$B$431,"&lt;&gt;")+COUNTIFS(Mal!$A$9:$A$431,H1461,Mal!$C$9:$C$431,"&lt;&gt;")=COUNTIF('Sales Orders'!$H$108:H1461,'Sales Orders'!H1461),'Sales Orders'!H1461+1,'Sales Orders'!H1461)</f>
        <v>2</v>
      </c>
      <c r="I1462" s="39" t="e">
        <f>IF(E1462="","",IF(Mal!$C$5="","",Mal!$C$5))</f>
        <v>#N/A</v>
      </c>
      <c r="J1462" s="39" t="e">
        <f>IF(AND(J1461="",$H1462=$H1461),"",IF(VLOOKUP($H1462,Mal!$A$9:$H$431,7,0)='Sales Orders'!J1461,"",VLOOKUP($H1462,Mal!$A$9:$H$431,7,0)))</f>
        <v>#N/A</v>
      </c>
      <c r="K1462" s="39" t="e">
        <f>IF(AND(K1461="",$H1462=$H1461),"",IF(VLOOKUP($H1462,Mal!$A$9:$H$431,8,0)='Sales Orders'!K1461,"",VLOOKUP($H1462,Mal!$A$9:$H$431,8,0)))</f>
        <v>#N/A</v>
      </c>
      <c r="L1462" s="39" t="e">
        <f>IF(E1462="","",IF(Mal!$C$6="","",Mal!$C$6))</f>
        <v>#N/A</v>
      </c>
      <c r="M1462" s="39" t="e">
        <f>IF($E1462="",IF(INDEX(Mal!K$9:K$431,COUNTIF($E$108:$F1461,"")-COUNT($H$108:$H1461)+1,0)=M1461,"",INDEX(Mal!K$9:K$431,COUNTIF($E$108:$F1461,"")-COUNT($H$108:$H1461)+1,0)),"")</f>
        <v>#N/A</v>
      </c>
      <c r="N1462" s="39" t="e">
        <f>IF($E1462="",IF(INDEX(Mal!L$9:L$431,COUNTIF($E$108:$F1461,"")-COUNT($H$108:$H1461)+1,0)=N1461,"",INDEX(Mal!L$9:L$431,COUNTIF($E$108:$F1461,"")-COUNT($H$108:$H1461)+1,0)),"")</f>
        <v>#N/A</v>
      </c>
      <c r="O1462" s="39" t="e">
        <f>IF($E1462="",IF(INDEX(Mal!M$9:M$431,COUNTIF($E$108:$F1461,"")-COUNT($H$108:$H1461)+1,0)=O1461,"",INDEX(Mal!M$9:M$431,COUNTIF($E$108:$F1461,"")-COUNT($H$108:$H1461)+1,0)),"")</f>
        <v>#N/A</v>
      </c>
      <c r="P1462" s="39" t="e">
        <f>IF($E1462="",IF(INDEX(Mal!N$9:N$431,COUNTIF($E$108:$F1461,"")-COUNT($H$108:$H1461)+1,0)=P1461,"",INDEX(Mal!N$9:N$431,COUNTIF($E$108:$F1461,"")-COUNT($H$108:$H1461)+1,0)),"")</f>
        <v>#N/A</v>
      </c>
      <c r="Q1462" s="39" t="e">
        <f>IF($E1462="",IF(INDEX(Mal!O$9:O$431,COUNTIF($E$108:$F1461,"")-COUNT($H$108:$H1461)+1,0)=Q1461,"",INDEX(Mal!O$9:O$431,COUNTIF($E$108:$F1461,"")-COUNT($H$108:$H1461)+1,0)),"")</f>
        <v>#N/A</v>
      </c>
      <c r="R1462" s="39" t="e">
        <f>IF($E1462="",IF(INDEX(Mal!P$9:P$431,COUNTIF($E$108:$F1461,"")-COUNT($H$108:$H1461)+1,0)=R1461,"",INDEX(Mal!P$9:P$431,COUNTIF($E$108:$F1461,"")-COUNT($H$108:$H1461)+1,0)),"")</f>
        <v>#N/A</v>
      </c>
      <c r="S1462" s="39" t="e">
        <f>IF($E1462="",IF(INDEX(Mal!Q$9:Q$431,COUNTIF($E$108:$F1461,"")-COUNT($H$108:$H1461)+1,0)=S1461,"",INDEX(Mal!Q$9:Q$431,COUNTIF($E$108:$F1461,"")-COUNT($H$108:$H1461)+1,0)),"")</f>
        <v>#N/A</v>
      </c>
      <c r="T1462" s="39" t="e">
        <f>IF($E1462="",IF(INDEX(Mal!R$9:R$431,COUNTIF($E$108:$F1461,"")-COUNT($H$108:$H1461)+1,0)=T1461,"",INDEX(Mal!R$9:R$431,COUNTIF($E$108:$F1461,"")-COUNT($H$108:$H1461)+1,0)),"")</f>
        <v>#N/A</v>
      </c>
      <c r="U1462" s="39" t="e">
        <f>IF($E1462="",IF(INDEX(Mal!S$9:S$431,COUNTIF($E$108:$F1461,"")-COUNT($H$108:$H1461)+1,0)=U1461,"",INDEX(Mal!S$9:S$431,COUNTIF($E$108:$F1461,"")-COUNT($H$108:$H1461)+1,0)),"")</f>
        <v>#N/A</v>
      </c>
      <c r="V1462" s="39" t="e">
        <f t="shared" si="84"/>
        <v>#N/A</v>
      </c>
      <c r="W1462" s="39" t="e">
        <f>IF(IF(AND(E1462="",F1462=""),INDEX(Mal!I$9:I$431,(COUNT($H$108:$H1462)-COUNTIF($V$108:$V1462,"")),0),"")="","",IF(AND(E1462="",F1462=""),INDEX(Mal!I$9:I$431,(COUNT($H$108:$H1462)-COUNTIF($V$108:$V1462,"")),0),""))</f>
        <v>#N/A</v>
      </c>
      <c r="X1462" s="39" t="e">
        <f>IF($E1462="",IF(INDEX(Mal!J$9:J$431,COUNTIF($E$108:$F1461,"")-COUNT($H$108:$H1461)+1,0)=X1461,"",INDEX(Mal!J$9:J$431,COUNTIF($E$108:$F1461,"")-COUNT($H$108:$H1461)+1,0)),"")</f>
        <v>#N/A</v>
      </c>
      <c r="Y1462" s="39" t="e">
        <f>IF(AND(Y1461="",$H1462=$H1461),"",IF(VLOOKUP($H1462,Mal!$A$9:$T$431,20,0)='Sales Orders'!Y1461,"",VLOOKUP($H1462,Mal!$A$9:$T$431,20,0)))</f>
        <v>#N/A</v>
      </c>
      <c r="Z1462" s="39" t="e">
        <f t="shared" si="85"/>
        <v>#N/A</v>
      </c>
    </row>
    <row r="1463" spans="1:26">
      <c r="A1463" t="str">
        <f>IFERROR(IF(VLOOKUP(H1463,Mal!$A$9:$A$431,1,0),"","END"),"END")</f>
        <v>END</v>
      </c>
      <c r="B1463" s="39" t="e">
        <f>IF($E1463="",IF(INDEX(Mal!$D$9:$D$431,COUNTIF($E$108:$F1462,"")-COUNT($H$108:$H1462)+1,0)=B1462,"",INDEX(Mal!$D$9:$D$431,COUNTIF($E$108:$F1462,"")-COUNT($H$108:$H1462)+1,0)),"")</f>
        <v>#N/A</v>
      </c>
      <c r="C1463" s="39" t="e">
        <f t="shared" si="86"/>
        <v>#N/A</v>
      </c>
      <c r="D1463" s="39" t="e">
        <f>IF($E1463="",IF(INDEX(Mal!$F$9:$F$431,COUNTIF($E$108:$F1462,"")-COUNT($H$108:$H1462)+1,0)=D1462,"",INDEX(Mal!$F$9:$F$431,COUNTIF($E$108:$F1462,"")-COUNT($H$108:$H1462)+1,0)),"")</f>
        <v>#N/A</v>
      </c>
      <c r="E1463" s="39" t="e">
        <f>IF(AND(E1462="",$H1463=$H1462),"",IF(VLOOKUP(H1463,Mal!$A$9:$B$431,2,0)='Sales Orders'!E1462,"",VLOOKUP($H1463,Mal!$A$9:$B$431,2,0)))</f>
        <v>#N/A</v>
      </c>
      <c r="F1463" s="39" t="e">
        <f>IF($E1463="",IF(INDEX(Mal!$C$9:$C$431,COUNTIF($E$108:$F1462,"")-COUNT($H$108:$H1462)+1,0)=F1462,"",INDEX(Mal!$C$9:$C$431,COUNTIF($E$108:$F1462,"")-COUNT($H$108:$H1462)+1,0)),"")</f>
        <v>#N/A</v>
      </c>
      <c r="G1463" s="39" t="e">
        <f t="shared" si="87"/>
        <v>#N/A</v>
      </c>
      <c r="H1463" s="39">
        <f>IF(COUNTIF(Mal!$A$9:$A$431,'Sales Orders'!H1462)+COUNTIFS(Mal!$A$9:$A$431,H1462,Mal!$B$9:$B$431,"&lt;&gt;")+COUNTIFS(Mal!$A$9:$A$431,H1462,Mal!$C$9:$C$431,"&lt;&gt;")=COUNTIF('Sales Orders'!$H$108:H1462,'Sales Orders'!H1462),'Sales Orders'!H1462+1,'Sales Orders'!H1462)</f>
        <v>2</v>
      </c>
      <c r="I1463" s="39" t="e">
        <f>IF(E1463="","",IF(Mal!$C$5="","",Mal!$C$5))</f>
        <v>#N/A</v>
      </c>
      <c r="J1463" s="39" t="e">
        <f>IF(AND(J1462="",$H1463=$H1462),"",IF(VLOOKUP($H1463,Mal!$A$9:$H$431,7,0)='Sales Orders'!J1462,"",VLOOKUP($H1463,Mal!$A$9:$H$431,7,0)))</f>
        <v>#N/A</v>
      </c>
      <c r="K1463" s="39" t="e">
        <f>IF(AND(K1462="",$H1463=$H1462),"",IF(VLOOKUP($H1463,Mal!$A$9:$H$431,8,0)='Sales Orders'!K1462,"",VLOOKUP($H1463,Mal!$A$9:$H$431,8,0)))</f>
        <v>#N/A</v>
      </c>
      <c r="L1463" s="39" t="e">
        <f>IF(E1463="","",IF(Mal!$C$6="","",Mal!$C$6))</f>
        <v>#N/A</v>
      </c>
      <c r="M1463" s="39" t="e">
        <f>IF($E1463="",IF(INDEX(Mal!K$9:K$431,COUNTIF($E$108:$F1462,"")-COUNT($H$108:$H1462)+1,0)=M1462,"",INDEX(Mal!K$9:K$431,COUNTIF($E$108:$F1462,"")-COUNT($H$108:$H1462)+1,0)),"")</f>
        <v>#N/A</v>
      </c>
      <c r="N1463" s="39" t="e">
        <f>IF($E1463="",IF(INDEX(Mal!L$9:L$431,COUNTIF($E$108:$F1462,"")-COUNT($H$108:$H1462)+1,0)=N1462,"",INDEX(Mal!L$9:L$431,COUNTIF($E$108:$F1462,"")-COUNT($H$108:$H1462)+1,0)),"")</f>
        <v>#N/A</v>
      </c>
      <c r="O1463" s="39" t="e">
        <f>IF($E1463="",IF(INDEX(Mal!M$9:M$431,COUNTIF($E$108:$F1462,"")-COUNT($H$108:$H1462)+1,0)=O1462,"",INDEX(Mal!M$9:M$431,COUNTIF($E$108:$F1462,"")-COUNT($H$108:$H1462)+1,0)),"")</f>
        <v>#N/A</v>
      </c>
      <c r="P1463" s="39" t="e">
        <f>IF($E1463="",IF(INDEX(Mal!N$9:N$431,COUNTIF($E$108:$F1462,"")-COUNT($H$108:$H1462)+1,0)=P1462,"",INDEX(Mal!N$9:N$431,COUNTIF($E$108:$F1462,"")-COUNT($H$108:$H1462)+1,0)),"")</f>
        <v>#N/A</v>
      </c>
      <c r="Q1463" s="39" t="e">
        <f>IF($E1463="",IF(INDEX(Mal!O$9:O$431,COUNTIF($E$108:$F1462,"")-COUNT($H$108:$H1462)+1,0)=Q1462,"",INDEX(Mal!O$9:O$431,COUNTIF($E$108:$F1462,"")-COUNT($H$108:$H1462)+1,0)),"")</f>
        <v>#N/A</v>
      </c>
      <c r="R1463" s="39" t="e">
        <f>IF($E1463="",IF(INDEX(Mal!P$9:P$431,COUNTIF($E$108:$F1462,"")-COUNT($H$108:$H1462)+1,0)=R1462,"",INDEX(Mal!P$9:P$431,COUNTIF($E$108:$F1462,"")-COUNT($H$108:$H1462)+1,0)),"")</f>
        <v>#N/A</v>
      </c>
      <c r="S1463" s="39" t="e">
        <f>IF($E1463="",IF(INDEX(Mal!Q$9:Q$431,COUNTIF($E$108:$F1462,"")-COUNT($H$108:$H1462)+1,0)=S1462,"",INDEX(Mal!Q$9:Q$431,COUNTIF($E$108:$F1462,"")-COUNT($H$108:$H1462)+1,0)),"")</f>
        <v>#N/A</v>
      </c>
      <c r="T1463" s="39" t="e">
        <f>IF($E1463="",IF(INDEX(Mal!R$9:R$431,COUNTIF($E$108:$F1462,"")-COUNT($H$108:$H1462)+1,0)=T1462,"",INDEX(Mal!R$9:R$431,COUNTIF($E$108:$F1462,"")-COUNT($H$108:$H1462)+1,0)),"")</f>
        <v>#N/A</v>
      </c>
      <c r="U1463" s="39" t="e">
        <f>IF($E1463="",IF(INDEX(Mal!S$9:S$431,COUNTIF($E$108:$F1462,"")-COUNT($H$108:$H1462)+1,0)=U1462,"",INDEX(Mal!S$9:S$431,COUNTIF($E$108:$F1462,"")-COUNT($H$108:$H1462)+1,0)),"")</f>
        <v>#N/A</v>
      </c>
      <c r="V1463" s="39" t="e">
        <f t="shared" si="84"/>
        <v>#N/A</v>
      </c>
      <c r="W1463" s="39" t="e">
        <f>IF(IF(AND(E1463="",F1463=""),INDEX(Mal!I$9:I$431,(COUNT($H$108:$H1463)-COUNTIF($V$108:$V1463,"")),0),"")="","",IF(AND(E1463="",F1463=""),INDEX(Mal!I$9:I$431,(COUNT($H$108:$H1463)-COUNTIF($V$108:$V1463,"")),0),""))</f>
        <v>#N/A</v>
      </c>
      <c r="X1463" s="39" t="e">
        <f>IF($E1463="",IF(INDEX(Mal!J$9:J$431,COUNTIF($E$108:$F1462,"")-COUNT($H$108:$H1462)+1,0)=X1462,"",INDEX(Mal!J$9:J$431,COUNTIF($E$108:$F1462,"")-COUNT($H$108:$H1462)+1,0)),"")</f>
        <v>#N/A</v>
      </c>
      <c r="Y1463" s="39" t="e">
        <f>IF(AND(Y1462="",$H1463=$H1462),"",IF(VLOOKUP($H1463,Mal!$A$9:$T$431,20,0)='Sales Orders'!Y1462,"",VLOOKUP($H1463,Mal!$A$9:$T$431,20,0)))</f>
        <v>#N/A</v>
      </c>
      <c r="Z1463" s="39" t="e">
        <f t="shared" si="85"/>
        <v>#N/A</v>
      </c>
    </row>
    <row r="1464" spans="1:26">
      <c r="A1464" t="str">
        <f>IFERROR(IF(VLOOKUP(H1464,Mal!$A$9:$A$431,1,0),"","END"),"END")</f>
        <v>END</v>
      </c>
      <c r="B1464" s="39" t="e">
        <f>IF($E1464="",IF(INDEX(Mal!$D$9:$D$431,COUNTIF($E$108:$F1463,"")-COUNT($H$108:$H1463)+1,0)=B1463,"",INDEX(Mal!$D$9:$D$431,COUNTIF($E$108:$F1463,"")-COUNT($H$108:$H1463)+1,0)),"")</f>
        <v>#N/A</v>
      </c>
      <c r="C1464" s="39" t="e">
        <f t="shared" si="86"/>
        <v>#N/A</v>
      </c>
      <c r="D1464" s="39" t="e">
        <f>IF($E1464="",IF(INDEX(Mal!$F$9:$F$431,COUNTIF($E$108:$F1463,"")-COUNT($H$108:$H1463)+1,0)=D1463,"",INDEX(Mal!$F$9:$F$431,COUNTIF($E$108:$F1463,"")-COUNT($H$108:$H1463)+1,0)),"")</f>
        <v>#N/A</v>
      </c>
      <c r="E1464" s="39" t="e">
        <f>IF(AND(E1463="",$H1464=$H1463),"",IF(VLOOKUP(H1464,Mal!$A$9:$B$431,2,0)='Sales Orders'!E1463,"",VLOOKUP($H1464,Mal!$A$9:$B$431,2,0)))</f>
        <v>#N/A</v>
      </c>
      <c r="F1464" s="39" t="e">
        <f>IF($E1464="",IF(INDEX(Mal!$C$9:$C$431,COUNTIF($E$108:$F1463,"")-COUNT($H$108:$H1463)+1,0)=F1463,"",INDEX(Mal!$C$9:$C$431,COUNTIF($E$108:$F1463,"")-COUNT($H$108:$H1463)+1,0)),"")</f>
        <v>#N/A</v>
      </c>
      <c r="G1464" s="39" t="e">
        <f t="shared" si="87"/>
        <v>#N/A</v>
      </c>
      <c r="H1464" s="39">
        <f>IF(COUNTIF(Mal!$A$9:$A$431,'Sales Orders'!H1463)+COUNTIFS(Mal!$A$9:$A$431,H1463,Mal!$B$9:$B$431,"&lt;&gt;")+COUNTIFS(Mal!$A$9:$A$431,H1463,Mal!$C$9:$C$431,"&lt;&gt;")=COUNTIF('Sales Orders'!$H$108:H1463,'Sales Orders'!H1463),'Sales Orders'!H1463+1,'Sales Orders'!H1463)</f>
        <v>2</v>
      </c>
      <c r="I1464" s="39" t="e">
        <f>IF(E1464="","",IF(Mal!$C$5="","",Mal!$C$5))</f>
        <v>#N/A</v>
      </c>
      <c r="J1464" s="39" t="e">
        <f>IF(AND(J1463="",$H1464=$H1463),"",IF(VLOOKUP($H1464,Mal!$A$9:$H$431,7,0)='Sales Orders'!J1463,"",VLOOKUP($H1464,Mal!$A$9:$H$431,7,0)))</f>
        <v>#N/A</v>
      </c>
      <c r="K1464" s="39" t="e">
        <f>IF(AND(K1463="",$H1464=$H1463),"",IF(VLOOKUP($H1464,Mal!$A$9:$H$431,8,0)='Sales Orders'!K1463,"",VLOOKUP($H1464,Mal!$A$9:$H$431,8,0)))</f>
        <v>#N/A</v>
      </c>
      <c r="L1464" s="39" t="e">
        <f>IF(E1464="","",IF(Mal!$C$6="","",Mal!$C$6))</f>
        <v>#N/A</v>
      </c>
      <c r="M1464" s="39" t="e">
        <f>IF($E1464="",IF(INDEX(Mal!K$9:K$431,COUNTIF($E$108:$F1463,"")-COUNT($H$108:$H1463)+1,0)=M1463,"",INDEX(Mal!K$9:K$431,COUNTIF($E$108:$F1463,"")-COUNT($H$108:$H1463)+1,0)),"")</f>
        <v>#N/A</v>
      </c>
      <c r="N1464" s="39" t="e">
        <f>IF($E1464="",IF(INDEX(Mal!L$9:L$431,COUNTIF($E$108:$F1463,"")-COUNT($H$108:$H1463)+1,0)=N1463,"",INDEX(Mal!L$9:L$431,COUNTIF($E$108:$F1463,"")-COUNT($H$108:$H1463)+1,0)),"")</f>
        <v>#N/A</v>
      </c>
      <c r="O1464" s="39" t="e">
        <f>IF($E1464="",IF(INDEX(Mal!M$9:M$431,COUNTIF($E$108:$F1463,"")-COUNT($H$108:$H1463)+1,0)=O1463,"",INDEX(Mal!M$9:M$431,COUNTIF($E$108:$F1463,"")-COUNT($H$108:$H1463)+1,0)),"")</f>
        <v>#N/A</v>
      </c>
      <c r="P1464" s="39" t="e">
        <f>IF($E1464="",IF(INDEX(Mal!N$9:N$431,COUNTIF($E$108:$F1463,"")-COUNT($H$108:$H1463)+1,0)=P1463,"",INDEX(Mal!N$9:N$431,COUNTIF($E$108:$F1463,"")-COUNT($H$108:$H1463)+1,0)),"")</f>
        <v>#N/A</v>
      </c>
      <c r="Q1464" s="39" t="e">
        <f>IF($E1464="",IF(INDEX(Mal!O$9:O$431,COUNTIF($E$108:$F1463,"")-COUNT($H$108:$H1463)+1,0)=Q1463,"",INDEX(Mal!O$9:O$431,COUNTIF($E$108:$F1463,"")-COUNT($H$108:$H1463)+1,0)),"")</f>
        <v>#N/A</v>
      </c>
      <c r="R1464" s="39" t="e">
        <f>IF($E1464="",IF(INDEX(Mal!P$9:P$431,COUNTIF($E$108:$F1463,"")-COUNT($H$108:$H1463)+1,0)=R1463,"",INDEX(Mal!P$9:P$431,COUNTIF($E$108:$F1463,"")-COUNT($H$108:$H1463)+1,0)),"")</f>
        <v>#N/A</v>
      </c>
      <c r="S1464" s="39" t="e">
        <f>IF($E1464="",IF(INDEX(Mal!Q$9:Q$431,COUNTIF($E$108:$F1463,"")-COUNT($H$108:$H1463)+1,0)=S1463,"",INDEX(Mal!Q$9:Q$431,COUNTIF($E$108:$F1463,"")-COUNT($H$108:$H1463)+1,0)),"")</f>
        <v>#N/A</v>
      </c>
      <c r="T1464" s="39" t="e">
        <f>IF($E1464="",IF(INDEX(Mal!R$9:R$431,COUNTIF($E$108:$F1463,"")-COUNT($H$108:$H1463)+1,0)=T1463,"",INDEX(Mal!R$9:R$431,COUNTIF($E$108:$F1463,"")-COUNT($H$108:$H1463)+1,0)),"")</f>
        <v>#N/A</v>
      </c>
      <c r="U1464" s="39" t="e">
        <f>IF($E1464="",IF(INDEX(Mal!S$9:S$431,COUNTIF($E$108:$F1463,"")-COUNT($H$108:$H1463)+1,0)=U1463,"",INDEX(Mal!S$9:S$431,COUNTIF($E$108:$F1463,"")-COUNT($H$108:$H1463)+1,0)),"")</f>
        <v>#N/A</v>
      </c>
      <c r="V1464" s="39" t="e">
        <f t="shared" si="84"/>
        <v>#N/A</v>
      </c>
      <c r="W1464" s="39" t="e">
        <f>IF(IF(AND(E1464="",F1464=""),INDEX(Mal!I$9:I$431,(COUNT($H$108:$H1464)-COUNTIF($V$108:$V1464,"")),0),"")="","",IF(AND(E1464="",F1464=""),INDEX(Mal!I$9:I$431,(COUNT($H$108:$H1464)-COUNTIF($V$108:$V1464,"")),0),""))</f>
        <v>#N/A</v>
      </c>
      <c r="X1464" s="39" t="e">
        <f>IF($E1464="",IF(INDEX(Mal!J$9:J$431,COUNTIF($E$108:$F1463,"")-COUNT($H$108:$H1463)+1,0)=X1463,"",INDEX(Mal!J$9:J$431,COUNTIF($E$108:$F1463,"")-COUNT($H$108:$H1463)+1,0)),"")</f>
        <v>#N/A</v>
      </c>
      <c r="Y1464" s="39" t="e">
        <f>IF(AND(Y1463="",$H1464=$H1463),"",IF(VLOOKUP($H1464,Mal!$A$9:$T$431,20,0)='Sales Orders'!Y1463,"",VLOOKUP($H1464,Mal!$A$9:$T$431,20,0)))</f>
        <v>#N/A</v>
      </c>
      <c r="Z1464" s="39" t="e">
        <f t="shared" si="85"/>
        <v>#N/A</v>
      </c>
    </row>
    <row r="1465" spans="1:26">
      <c r="A1465" t="str">
        <f>IFERROR(IF(VLOOKUP(H1465,Mal!$A$9:$A$431,1,0),"","END"),"END")</f>
        <v>END</v>
      </c>
      <c r="B1465" s="39" t="e">
        <f>IF($E1465="",IF(INDEX(Mal!$D$9:$D$431,COUNTIF($E$108:$F1464,"")-COUNT($H$108:$H1464)+1,0)=B1464,"",INDEX(Mal!$D$9:$D$431,COUNTIF($E$108:$F1464,"")-COUNT($H$108:$H1464)+1,0)),"")</f>
        <v>#N/A</v>
      </c>
      <c r="C1465" s="39" t="e">
        <f t="shared" si="86"/>
        <v>#N/A</v>
      </c>
      <c r="D1465" s="39" t="e">
        <f>IF($E1465="",IF(INDEX(Mal!$F$9:$F$431,COUNTIF($E$108:$F1464,"")-COUNT($H$108:$H1464)+1,0)=D1464,"",INDEX(Mal!$F$9:$F$431,COUNTIF($E$108:$F1464,"")-COUNT($H$108:$H1464)+1,0)),"")</f>
        <v>#N/A</v>
      </c>
      <c r="E1465" s="39" t="e">
        <f>IF(AND(E1464="",$H1465=$H1464),"",IF(VLOOKUP(H1465,Mal!$A$9:$B$431,2,0)='Sales Orders'!E1464,"",VLOOKUP($H1465,Mal!$A$9:$B$431,2,0)))</f>
        <v>#N/A</v>
      </c>
      <c r="F1465" s="39" t="e">
        <f>IF($E1465="",IF(INDEX(Mal!$C$9:$C$431,COUNTIF($E$108:$F1464,"")-COUNT($H$108:$H1464)+1,0)=F1464,"",INDEX(Mal!$C$9:$C$431,COUNTIF($E$108:$F1464,"")-COUNT($H$108:$H1464)+1,0)),"")</f>
        <v>#N/A</v>
      </c>
      <c r="G1465" s="39" t="e">
        <f t="shared" si="87"/>
        <v>#N/A</v>
      </c>
      <c r="H1465" s="39">
        <f>IF(COUNTIF(Mal!$A$9:$A$431,'Sales Orders'!H1464)+COUNTIFS(Mal!$A$9:$A$431,H1464,Mal!$B$9:$B$431,"&lt;&gt;")+COUNTIFS(Mal!$A$9:$A$431,H1464,Mal!$C$9:$C$431,"&lt;&gt;")=COUNTIF('Sales Orders'!$H$108:H1464,'Sales Orders'!H1464),'Sales Orders'!H1464+1,'Sales Orders'!H1464)</f>
        <v>2</v>
      </c>
      <c r="I1465" s="39" t="e">
        <f>IF(E1465="","",IF(Mal!$C$5="","",Mal!$C$5))</f>
        <v>#N/A</v>
      </c>
      <c r="J1465" s="39" t="e">
        <f>IF(AND(J1464="",$H1465=$H1464),"",IF(VLOOKUP($H1465,Mal!$A$9:$H$431,7,0)='Sales Orders'!J1464,"",VLOOKUP($H1465,Mal!$A$9:$H$431,7,0)))</f>
        <v>#N/A</v>
      </c>
      <c r="K1465" s="39" t="e">
        <f>IF(AND(K1464="",$H1465=$H1464),"",IF(VLOOKUP($H1465,Mal!$A$9:$H$431,8,0)='Sales Orders'!K1464,"",VLOOKUP($H1465,Mal!$A$9:$H$431,8,0)))</f>
        <v>#N/A</v>
      </c>
      <c r="L1465" s="39" t="e">
        <f>IF(E1465="","",IF(Mal!$C$6="","",Mal!$C$6))</f>
        <v>#N/A</v>
      </c>
      <c r="M1465" s="39" t="e">
        <f>IF($E1465="",IF(INDEX(Mal!K$9:K$431,COUNTIF($E$108:$F1464,"")-COUNT($H$108:$H1464)+1,0)=M1464,"",INDEX(Mal!K$9:K$431,COUNTIF($E$108:$F1464,"")-COUNT($H$108:$H1464)+1,0)),"")</f>
        <v>#N/A</v>
      </c>
      <c r="N1465" s="39" t="e">
        <f>IF($E1465="",IF(INDEX(Mal!L$9:L$431,COUNTIF($E$108:$F1464,"")-COUNT($H$108:$H1464)+1,0)=N1464,"",INDEX(Mal!L$9:L$431,COUNTIF($E$108:$F1464,"")-COUNT($H$108:$H1464)+1,0)),"")</f>
        <v>#N/A</v>
      </c>
      <c r="O1465" s="39" t="e">
        <f>IF($E1465="",IF(INDEX(Mal!M$9:M$431,COUNTIF($E$108:$F1464,"")-COUNT($H$108:$H1464)+1,0)=O1464,"",INDEX(Mal!M$9:M$431,COUNTIF($E$108:$F1464,"")-COUNT($H$108:$H1464)+1,0)),"")</f>
        <v>#N/A</v>
      </c>
      <c r="P1465" s="39" t="e">
        <f>IF($E1465="",IF(INDEX(Mal!N$9:N$431,COUNTIF($E$108:$F1464,"")-COUNT($H$108:$H1464)+1,0)=P1464,"",INDEX(Mal!N$9:N$431,COUNTIF($E$108:$F1464,"")-COUNT($H$108:$H1464)+1,0)),"")</f>
        <v>#N/A</v>
      </c>
      <c r="Q1465" s="39" t="e">
        <f>IF($E1465="",IF(INDEX(Mal!O$9:O$431,COUNTIF($E$108:$F1464,"")-COUNT($H$108:$H1464)+1,0)=Q1464,"",INDEX(Mal!O$9:O$431,COUNTIF($E$108:$F1464,"")-COUNT($H$108:$H1464)+1,0)),"")</f>
        <v>#N/A</v>
      </c>
      <c r="R1465" s="39" t="e">
        <f>IF($E1465="",IF(INDEX(Mal!P$9:P$431,COUNTIF($E$108:$F1464,"")-COUNT($H$108:$H1464)+1,0)=R1464,"",INDEX(Mal!P$9:P$431,COUNTIF($E$108:$F1464,"")-COUNT($H$108:$H1464)+1,0)),"")</f>
        <v>#N/A</v>
      </c>
      <c r="S1465" s="39" t="e">
        <f>IF($E1465="",IF(INDEX(Mal!Q$9:Q$431,COUNTIF($E$108:$F1464,"")-COUNT($H$108:$H1464)+1,0)=S1464,"",INDEX(Mal!Q$9:Q$431,COUNTIF($E$108:$F1464,"")-COUNT($H$108:$H1464)+1,0)),"")</f>
        <v>#N/A</v>
      </c>
      <c r="T1465" s="39" t="e">
        <f>IF($E1465="",IF(INDEX(Mal!R$9:R$431,COUNTIF($E$108:$F1464,"")-COUNT($H$108:$H1464)+1,0)=T1464,"",INDEX(Mal!R$9:R$431,COUNTIF($E$108:$F1464,"")-COUNT($H$108:$H1464)+1,0)),"")</f>
        <v>#N/A</v>
      </c>
      <c r="U1465" s="39" t="e">
        <f>IF($E1465="",IF(INDEX(Mal!S$9:S$431,COUNTIF($E$108:$F1464,"")-COUNT($H$108:$H1464)+1,0)=U1464,"",INDEX(Mal!S$9:S$431,COUNTIF($E$108:$F1464,"")-COUNT($H$108:$H1464)+1,0)),"")</f>
        <v>#N/A</v>
      </c>
      <c r="V1465" s="39" t="e">
        <f t="shared" si="84"/>
        <v>#N/A</v>
      </c>
      <c r="W1465" s="39" t="e">
        <f>IF(IF(AND(E1465="",F1465=""),INDEX(Mal!I$9:I$431,(COUNT($H$108:$H1465)-COUNTIF($V$108:$V1465,"")),0),"")="","",IF(AND(E1465="",F1465=""),INDEX(Mal!I$9:I$431,(COUNT($H$108:$H1465)-COUNTIF($V$108:$V1465,"")),0),""))</f>
        <v>#N/A</v>
      </c>
      <c r="X1465" s="39" t="e">
        <f>IF($E1465="",IF(INDEX(Mal!J$9:J$431,COUNTIF($E$108:$F1464,"")-COUNT($H$108:$H1464)+1,0)=X1464,"",INDEX(Mal!J$9:J$431,COUNTIF($E$108:$F1464,"")-COUNT($H$108:$H1464)+1,0)),"")</f>
        <v>#N/A</v>
      </c>
      <c r="Y1465" s="39" t="e">
        <f>IF(AND(Y1464="",$H1465=$H1464),"",IF(VLOOKUP($H1465,Mal!$A$9:$T$431,20,0)='Sales Orders'!Y1464,"",VLOOKUP($H1465,Mal!$A$9:$T$431,20,0)))</f>
        <v>#N/A</v>
      </c>
      <c r="Z1465" s="39" t="e">
        <f t="shared" si="85"/>
        <v>#N/A</v>
      </c>
    </row>
    <row r="1466" spans="1:26">
      <c r="A1466" t="str">
        <f>IFERROR(IF(VLOOKUP(H1466,Mal!$A$9:$A$431,1,0),"","END"),"END")</f>
        <v>END</v>
      </c>
      <c r="B1466" s="39" t="e">
        <f>IF($E1466="",IF(INDEX(Mal!$D$9:$D$431,COUNTIF($E$108:$F1465,"")-COUNT($H$108:$H1465)+1,0)=B1465,"",INDEX(Mal!$D$9:$D$431,COUNTIF($E$108:$F1465,"")-COUNT($H$108:$H1465)+1,0)),"")</f>
        <v>#N/A</v>
      </c>
      <c r="C1466" s="39" t="e">
        <f t="shared" si="86"/>
        <v>#N/A</v>
      </c>
      <c r="D1466" s="39" t="e">
        <f>IF($E1466="",IF(INDEX(Mal!$F$9:$F$431,COUNTIF($E$108:$F1465,"")-COUNT($H$108:$H1465)+1,0)=D1465,"",INDEX(Mal!$F$9:$F$431,COUNTIF($E$108:$F1465,"")-COUNT($H$108:$H1465)+1,0)),"")</f>
        <v>#N/A</v>
      </c>
      <c r="E1466" s="39" t="e">
        <f>IF(AND(E1465="",$H1466=$H1465),"",IF(VLOOKUP(H1466,Mal!$A$9:$B$431,2,0)='Sales Orders'!E1465,"",VLOOKUP($H1466,Mal!$A$9:$B$431,2,0)))</f>
        <v>#N/A</v>
      </c>
      <c r="F1466" s="39" t="e">
        <f>IF($E1466="",IF(INDEX(Mal!$C$9:$C$431,COUNTIF($E$108:$F1465,"")-COUNT($H$108:$H1465)+1,0)=F1465,"",INDEX(Mal!$C$9:$C$431,COUNTIF($E$108:$F1465,"")-COUNT($H$108:$H1465)+1,0)),"")</f>
        <v>#N/A</v>
      </c>
      <c r="G1466" s="39" t="e">
        <f t="shared" si="87"/>
        <v>#N/A</v>
      </c>
      <c r="H1466" s="39">
        <f>IF(COUNTIF(Mal!$A$9:$A$431,'Sales Orders'!H1465)+COUNTIFS(Mal!$A$9:$A$431,H1465,Mal!$B$9:$B$431,"&lt;&gt;")+COUNTIFS(Mal!$A$9:$A$431,H1465,Mal!$C$9:$C$431,"&lt;&gt;")=COUNTIF('Sales Orders'!$H$108:H1465,'Sales Orders'!H1465),'Sales Orders'!H1465+1,'Sales Orders'!H1465)</f>
        <v>2</v>
      </c>
      <c r="I1466" s="39" t="e">
        <f>IF(E1466="","",IF(Mal!$C$5="","",Mal!$C$5))</f>
        <v>#N/A</v>
      </c>
      <c r="J1466" s="39" t="e">
        <f>IF(AND(J1465="",$H1466=$H1465),"",IF(VLOOKUP($H1466,Mal!$A$9:$H$431,7,0)='Sales Orders'!J1465,"",VLOOKUP($H1466,Mal!$A$9:$H$431,7,0)))</f>
        <v>#N/A</v>
      </c>
      <c r="K1466" s="39" t="e">
        <f>IF(AND(K1465="",$H1466=$H1465),"",IF(VLOOKUP($H1466,Mal!$A$9:$H$431,8,0)='Sales Orders'!K1465,"",VLOOKUP($H1466,Mal!$A$9:$H$431,8,0)))</f>
        <v>#N/A</v>
      </c>
      <c r="L1466" s="39" t="e">
        <f>IF(E1466="","",IF(Mal!$C$6="","",Mal!$C$6))</f>
        <v>#N/A</v>
      </c>
      <c r="M1466" s="39" t="e">
        <f>IF($E1466="",IF(INDEX(Mal!K$9:K$431,COUNTIF($E$108:$F1465,"")-COUNT($H$108:$H1465)+1,0)=M1465,"",INDEX(Mal!K$9:K$431,COUNTIF($E$108:$F1465,"")-COUNT($H$108:$H1465)+1,0)),"")</f>
        <v>#N/A</v>
      </c>
      <c r="N1466" s="39" t="e">
        <f>IF($E1466="",IF(INDEX(Mal!L$9:L$431,COUNTIF($E$108:$F1465,"")-COUNT($H$108:$H1465)+1,0)=N1465,"",INDEX(Mal!L$9:L$431,COUNTIF($E$108:$F1465,"")-COUNT($H$108:$H1465)+1,0)),"")</f>
        <v>#N/A</v>
      </c>
      <c r="O1466" s="39" t="e">
        <f>IF($E1466="",IF(INDEX(Mal!M$9:M$431,COUNTIF($E$108:$F1465,"")-COUNT($H$108:$H1465)+1,0)=O1465,"",INDEX(Mal!M$9:M$431,COUNTIF($E$108:$F1465,"")-COUNT($H$108:$H1465)+1,0)),"")</f>
        <v>#N/A</v>
      </c>
      <c r="P1466" s="39" t="e">
        <f>IF($E1466="",IF(INDEX(Mal!N$9:N$431,COUNTIF($E$108:$F1465,"")-COUNT($H$108:$H1465)+1,0)=P1465,"",INDEX(Mal!N$9:N$431,COUNTIF($E$108:$F1465,"")-COUNT($H$108:$H1465)+1,0)),"")</f>
        <v>#N/A</v>
      </c>
      <c r="Q1466" s="39" t="e">
        <f>IF($E1466="",IF(INDEX(Mal!O$9:O$431,COUNTIF($E$108:$F1465,"")-COUNT($H$108:$H1465)+1,0)=Q1465,"",INDEX(Mal!O$9:O$431,COUNTIF($E$108:$F1465,"")-COUNT($H$108:$H1465)+1,0)),"")</f>
        <v>#N/A</v>
      </c>
      <c r="R1466" s="39" t="e">
        <f>IF($E1466="",IF(INDEX(Mal!P$9:P$431,COUNTIF($E$108:$F1465,"")-COUNT($H$108:$H1465)+1,0)=R1465,"",INDEX(Mal!P$9:P$431,COUNTIF($E$108:$F1465,"")-COUNT($H$108:$H1465)+1,0)),"")</f>
        <v>#N/A</v>
      </c>
      <c r="S1466" s="39" t="e">
        <f>IF($E1466="",IF(INDEX(Mal!Q$9:Q$431,COUNTIF($E$108:$F1465,"")-COUNT($H$108:$H1465)+1,0)=S1465,"",INDEX(Mal!Q$9:Q$431,COUNTIF($E$108:$F1465,"")-COUNT($H$108:$H1465)+1,0)),"")</f>
        <v>#N/A</v>
      </c>
      <c r="T1466" s="39" t="e">
        <f>IF($E1466="",IF(INDEX(Mal!R$9:R$431,COUNTIF($E$108:$F1465,"")-COUNT($H$108:$H1465)+1,0)=T1465,"",INDEX(Mal!R$9:R$431,COUNTIF($E$108:$F1465,"")-COUNT($H$108:$H1465)+1,0)),"")</f>
        <v>#N/A</v>
      </c>
      <c r="U1466" s="39" t="e">
        <f>IF($E1466="",IF(INDEX(Mal!S$9:S$431,COUNTIF($E$108:$F1465,"")-COUNT($H$108:$H1465)+1,0)=U1465,"",INDEX(Mal!S$9:S$431,COUNTIF($E$108:$F1465,"")-COUNT($H$108:$H1465)+1,0)),"")</f>
        <v>#N/A</v>
      </c>
      <c r="V1466" s="39" t="e">
        <f t="shared" si="84"/>
        <v>#N/A</v>
      </c>
      <c r="W1466" s="39" t="e">
        <f>IF(IF(AND(E1466="",F1466=""),INDEX(Mal!I$9:I$431,(COUNT($H$108:$H1466)-COUNTIF($V$108:$V1466,"")),0),"")="","",IF(AND(E1466="",F1466=""),INDEX(Mal!I$9:I$431,(COUNT($H$108:$H1466)-COUNTIF($V$108:$V1466,"")),0),""))</f>
        <v>#N/A</v>
      </c>
      <c r="X1466" s="39" t="e">
        <f>IF($E1466="",IF(INDEX(Mal!J$9:J$431,COUNTIF($E$108:$F1465,"")-COUNT($H$108:$H1465)+1,0)=X1465,"",INDEX(Mal!J$9:J$431,COUNTIF($E$108:$F1465,"")-COUNT($H$108:$H1465)+1,0)),"")</f>
        <v>#N/A</v>
      </c>
      <c r="Y1466" s="39" t="e">
        <f>IF(AND(Y1465="",$H1466=$H1465),"",IF(VLOOKUP($H1466,Mal!$A$9:$T$431,20,0)='Sales Orders'!Y1465,"",VLOOKUP($H1466,Mal!$A$9:$T$431,20,0)))</f>
        <v>#N/A</v>
      </c>
      <c r="Z1466" s="39" t="e">
        <f t="shared" si="85"/>
        <v>#N/A</v>
      </c>
    </row>
    <row r="1467" spans="1:26">
      <c r="A1467" t="str">
        <f>IFERROR(IF(VLOOKUP(H1467,Mal!$A$9:$A$431,1,0),"","END"),"END")</f>
        <v>END</v>
      </c>
      <c r="B1467" s="39" t="e">
        <f>IF($E1467="",IF(INDEX(Mal!$D$9:$D$431,COUNTIF($E$108:$F1466,"")-COUNT($H$108:$H1466)+1,0)=B1466,"",INDEX(Mal!$D$9:$D$431,COUNTIF($E$108:$F1466,"")-COUNT($H$108:$H1466)+1,0)),"")</f>
        <v>#N/A</v>
      </c>
      <c r="C1467" s="39" t="e">
        <f t="shared" si="86"/>
        <v>#N/A</v>
      </c>
      <c r="D1467" s="39" t="e">
        <f>IF($E1467="",IF(INDEX(Mal!$F$9:$F$431,COUNTIF($E$108:$F1466,"")-COUNT($H$108:$H1466)+1,0)=D1466,"",INDEX(Mal!$F$9:$F$431,COUNTIF($E$108:$F1466,"")-COUNT($H$108:$H1466)+1,0)),"")</f>
        <v>#N/A</v>
      </c>
      <c r="E1467" s="39" t="e">
        <f>IF(AND(E1466="",$H1467=$H1466),"",IF(VLOOKUP(H1467,Mal!$A$9:$B$431,2,0)='Sales Orders'!E1466,"",VLOOKUP($H1467,Mal!$A$9:$B$431,2,0)))</f>
        <v>#N/A</v>
      </c>
      <c r="F1467" s="39" t="e">
        <f>IF($E1467="",IF(INDEX(Mal!$C$9:$C$431,COUNTIF($E$108:$F1466,"")-COUNT($H$108:$H1466)+1,0)=F1466,"",INDEX(Mal!$C$9:$C$431,COUNTIF($E$108:$F1466,"")-COUNT($H$108:$H1466)+1,0)),"")</f>
        <v>#N/A</v>
      </c>
      <c r="G1467" s="39" t="e">
        <f t="shared" si="87"/>
        <v>#N/A</v>
      </c>
      <c r="H1467" s="39">
        <f>IF(COUNTIF(Mal!$A$9:$A$431,'Sales Orders'!H1466)+COUNTIFS(Mal!$A$9:$A$431,H1466,Mal!$B$9:$B$431,"&lt;&gt;")+COUNTIFS(Mal!$A$9:$A$431,H1466,Mal!$C$9:$C$431,"&lt;&gt;")=COUNTIF('Sales Orders'!$H$108:H1466,'Sales Orders'!H1466),'Sales Orders'!H1466+1,'Sales Orders'!H1466)</f>
        <v>2</v>
      </c>
      <c r="I1467" s="39" t="e">
        <f>IF(E1467="","",IF(Mal!$C$5="","",Mal!$C$5))</f>
        <v>#N/A</v>
      </c>
      <c r="J1467" s="39" t="e">
        <f>IF(AND(J1466="",$H1467=$H1466),"",IF(VLOOKUP($H1467,Mal!$A$9:$H$431,7,0)='Sales Orders'!J1466,"",VLOOKUP($H1467,Mal!$A$9:$H$431,7,0)))</f>
        <v>#N/A</v>
      </c>
      <c r="K1467" s="39" t="e">
        <f>IF(AND(K1466="",$H1467=$H1466),"",IF(VLOOKUP($H1467,Mal!$A$9:$H$431,8,0)='Sales Orders'!K1466,"",VLOOKUP($H1467,Mal!$A$9:$H$431,8,0)))</f>
        <v>#N/A</v>
      </c>
      <c r="L1467" s="39" t="e">
        <f>IF(E1467="","",IF(Mal!$C$6="","",Mal!$C$6))</f>
        <v>#N/A</v>
      </c>
      <c r="M1467" s="39" t="e">
        <f>IF($E1467="",IF(INDEX(Mal!K$9:K$431,COUNTIF($E$108:$F1466,"")-COUNT($H$108:$H1466)+1,0)=M1466,"",INDEX(Mal!K$9:K$431,COUNTIF($E$108:$F1466,"")-COUNT($H$108:$H1466)+1,0)),"")</f>
        <v>#N/A</v>
      </c>
      <c r="N1467" s="39" t="e">
        <f>IF($E1467="",IF(INDEX(Mal!L$9:L$431,COUNTIF($E$108:$F1466,"")-COUNT($H$108:$H1466)+1,0)=N1466,"",INDEX(Mal!L$9:L$431,COUNTIF($E$108:$F1466,"")-COUNT($H$108:$H1466)+1,0)),"")</f>
        <v>#N/A</v>
      </c>
      <c r="O1467" s="39" t="e">
        <f>IF($E1467="",IF(INDEX(Mal!M$9:M$431,COUNTIF($E$108:$F1466,"")-COUNT($H$108:$H1466)+1,0)=O1466,"",INDEX(Mal!M$9:M$431,COUNTIF($E$108:$F1466,"")-COUNT($H$108:$H1466)+1,0)),"")</f>
        <v>#N/A</v>
      </c>
      <c r="P1467" s="39" t="e">
        <f>IF($E1467="",IF(INDEX(Mal!N$9:N$431,COUNTIF($E$108:$F1466,"")-COUNT($H$108:$H1466)+1,0)=P1466,"",INDEX(Mal!N$9:N$431,COUNTIF($E$108:$F1466,"")-COUNT($H$108:$H1466)+1,0)),"")</f>
        <v>#N/A</v>
      </c>
      <c r="Q1467" s="39" t="e">
        <f>IF($E1467="",IF(INDEX(Mal!O$9:O$431,COUNTIF($E$108:$F1466,"")-COUNT($H$108:$H1466)+1,0)=Q1466,"",INDEX(Mal!O$9:O$431,COUNTIF($E$108:$F1466,"")-COUNT($H$108:$H1466)+1,0)),"")</f>
        <v>#N/A</v>
      </c>
      <c r="R1467" s="39" t="e">
        <f>IF($E1467="",IF(INDEX(Mal!P$9:P$431,COUNTIF($E$108:$F1466,"")-COUNT($H$108:$H1466)+1,0)=R1466,"",INDEX(Mal!P$9:P$431,COUNTIF($E$108:$F1466,"")-COUNT($H$108:$H1466)+1,0)),"")</f>
        <v>#N/A</v>
      </c>
      <c r="S1467" s="39" t="e">
        <f>IF($E1467="",IF(INDEX(Mal!Q$9:Q$431,COUNTIF($E$108:$F1466,"")-COUNT($H$108:$H1466)+1,0)=S1466,"",INDEX(Mal!Q$9:Q$431,COUNTIF($E$108:$F1466,"")-COUNT($H$108:$H1466)+1,0)),"")</f>
        <v>#N/A</v>
      </c>
      <c r="T1467" s="39" t="e">
        <f>IF($E1467="",IF(INDEX(Mal!R$9:R$431,COUNTIF($E$108:$F1466,"")-COUNT($H$108:$H1466)+1,0)=T1466,"",INDEX(Mal!R$9:R$431,COUNTIF($E$108:$F1466,"")-COUNT($H$108:$H1466)+1,0)),"")</f>
        <v>#N/A</v>
      </c>
      <c r="U1467" s="39" t="e">
        <f>IF($E1467="",IF(INDEX(Mal!S$9:S$431,COUNTIF($E$108:$F1466,"")-COUNT($H$108:$H1466)+1,0)=U1466,"",INDEX(Mal!S$9:S$431,COUNTIF($E$108:$F1466,"")-COUNT($H$108:$H1466)+1,0)),"")</f>
        <v>#N/A</v>
      </c>
      <c r="V1467" s="39" t="e">
        <f t="shared" si="84"/>
        <v>#N/A</v>
      </c>
      <c r="W1467" s="39" t="e">
        <f>IF(IF(AND(E1467="",F1467=""),INDEX(Mal!I$9:I$431,(COUNT($H$108:$H1467)-COUNTIF($V$108:$V1467,"")),0),"")="","",IF(AND(E1467="",F1467=""),INDEX(Mal!I$9:I$431,(COUNT($H$108:$H1467)-COUNTIF($V$108:$V1467,"")),0),""))</f>
        <v>#N/A</v>
      </c>
      <c r="X1467" s="39" t="e">
        <f>IF($E1467="",IF(INDEX(Mal!J$9:J$431,COUNTIF($E$108:$F1466,"")-COUNT($H$108:$H1466)+1,0)=X1466,"",INDEX(Mal!J$9:J$431,COUNTIF($E$108:$F1466,"")-COUNT($H$108:$H1466)+1,0)),"")</f>
        <v>#N/A</v>
      </c>
      <c r="Y1467" s="39" t="e">
        <f>IF(AND(Y1466="",$H1467=$H1466),"",IF(VLOOKUP($H1467,Mal!$A$9:$T$431,20,0)='Sales Orders'!Y1466,"",VLOOKUP($H1467,Mal!$A$9:$T$431,20,0)))</f>
        <v>#N/A</v>
      </c>
      <c r="Z1467" s="39" t="e">
        <f t="shared" si="85"/>
        <v>#N/A</v>
      </c>
    </row>
    <row r="1468" spans="1:26">
      <c r="A1468" t="str">
        <f>IFERROR(IF(VLOOKUP(H1468,Mal!$A$9:$A$431,1,0),"","END"),"END")</f>
        <v>END</v>
      </c>
      <c r="B1468" s="39" t="e">
        <f>IF($E1468="",IF(INDEX(Mal!$D$9:$D$431,COUNTIF($E$108:$F1467,"")-COUNT($H$108:$H1467)+1,0)=B1467,"",INDEX(Mal!$D$9:$D$431,COUNTIF($E$108:$F1467,"")-COUNT($H$108:$H1467)+1,0)),"")</f>
        <v>#N/A</v>
      </c>
      <c r="C1468" s="39" t="e">
        <f t="shared" si="86"/>
        <v>#N/A</v>
      </c>
      <c r="D1468" s="39" t="e">
        <f>IF($E1468="",IF(INDEX(Mal!$F$9:$F$431,COUNTIF($E$108:$F1467,"")-COUNT($H$108:$H1467)+1,0)=D1467,"",INDEX(Mal!$F$9:$F$431,COUNTIF($E$108:$F1467,"")-COUNT($H$108:$H1467)+1,0)),"")</f>
        <v>#N/A</v>
      </c>
      <c r="E1468" s="39" t="e">
        <f>IF(AND(E1467="",$H1468=$H1467),"",IF(VLOOKUP(H1468,Mal!$A$9:$B$431,2,0)='Sales Orders'!E1467,"",VLOOKUP($H1468,Mal!$A$9:$B$431,2,0)))</f>
        <v>#N/A</v>
      </c>
      <c r="F1468" s="39" t="e">
        <f>IF($E1468="",IF(INDEX(Mal!$C$9:$C$431,COUNTIF($E$108:$F1467,"")-COUNT($H$108:$H1467)+1,0)=F1467,"",INDEX(Mal!$C$9:$C$431,COUNTIF($E$108:$F1467,"")-COUNT($H$108:$H1467)+1,0)),"")</f>
        <v>#N/A</v>
      </c>
      <c r="G1468" s="39" t="e">
        <f t="shared" si="87"/>
        <v>#N/A</v>
      </c>
      <c r="H1468" s="39">
        <f>IF(COUNTIF(Mal!$A$9:$A$431,'Sales Orders'!H1467)+COUNTIFS(Mal!$A$9:$A$431,H1467,Mal!$B$9:$B$431,"&lt;&gt;")+COUNTIFS(Mal!$A$9:$A$431,H1467,Mal!$C$9:$C$431,"&lt;&gt;")=COUNTIF('Sales Orders'!$H$108:H1467,'Sales Orders'!H1467),'Sales Orders'!H1467+1,'Sales Orders'!H1467)</f>
        <v>2</v>
      </c>
      <c r="I1468" s="39" t="e">
        <f>IF(E1468="","",IF(Mal!$C$5="","",Mal!$C$5))</f>
        <v>#N/A</v>
      </c>
      <c r="J1468" s="39" t="e">
        <f>IF(AND(J1467="",$H1468=$H1467),"",IF(VLOOKUP($H1468,Mal!$A$9:$H$431,7,0)='Sales Orders'!J1467,"",VLOOKUP($H1468,Mal!$A$9:$H$431,7,0)))</f>
        <v>#N/A</v>
      </c>
      <c r="K1468" s="39" t="e">
        <f>IF(AND(K1467="",$H1468=$H1467),"",IF(VLOOKUP($H1468,Mal!$A$9:$H$431,8,0)='Sales Orders'!K1467,"",VLOOKUP($H1468,Mal!$A$9:$H$431,8,0)))</f>
        <v>#N/A</v>
      </c>
      <c r="L1468" s="39" t="e">
        <f>IF(E1468="","",IF(Mal!$C$6="","",Mal!$C$6))</f>
        <v>#N/A</v>
      </c>
      <c r="M1468" s="39" t="e">
        <f>IF($E1468="",IF(INDEX(Mal!K$9:K$431,COUNTIF($E$108:$F1467,"")-COUNT($H$108:$H1467)+1,0)=M1467,"",INDEX(Mal!K$9:K$431,COUNTIF($E$108:$F1467,"")-COUNT($H$108:$H1467)+1,0)),"")</f>
        <v>#N/A</v>
      </c>
      <c r="N1468" s="39" t="e">
        <f>IF($E1468="",IF(INDEX(Mal!L$9:L$431,COUNTIF($E$108:$F1467,"")-COUNT($H$108:$H1467)+1,0)=N1467,"",INDEX(Mal!L$9:L$431,COUNTIF($E$108:$F1467,"")-COUNT($H$108:$H1467)+1,0)),"")</f>
        <v>#N/A</v>
      </c>
      <c r="O1468" s="39" t="e">
        <f>IF($E1468="",IF(INDEX(Mal!M$9:M$431,COUNTIF($E$108:$F1467,"")-COUNT($H$108:$H1467)+1,0)=O1467,"",INDEX(Mal!M$9:M$431,COUNTIF($E$108:$F1467,"")-COUNT($H$108:$H1467)+1,0)),"")</f>
        <v>#N/A</v>
      </c>
      <c r="P1468" s="39" t="e">
        <f>IF($E1468="",IF(INDEX(Mal!N$9:N$431,COUNTIF($E$108:$F1467,"")-COUNT($H$108:$H1467)+1,0)=P1467,"",INDEX(Mal!N$9:N$431,COUNTIF($E$108:$F1467,"")-COUNT($H$108:$H1467)+1,0)),"")</f>
        <v>#N/A</v>
      </c>
      <c r="Q1468" s="39" t="e">
        <f>IF($E1468="",IF(INDEX(Mal!O$9:O$431,COUNTIF($E$108:$F1467,"")-COUNT($H$108:$H1467)+1,0)=Q1467,"",INDEX(Mal!O$9:O$431,COUNTIF($E$108:$F1467,"")-COUNT($H$108:$H1467)+1,0)),"")</f>
        <v>#N/A</v>
      </c>
      <c r="R1468" s="39" t="e">
        <f>IF($E1468="",IF(INDEX(Mal!P$9:P$431,COUNTIF($E$108:$F1467,"")-COUNT($H$108:$H1467)+1,0)=R1467,"",INDEX(Mal!P$9:P$431,COUNTIF($E$108:$F1467,"")-COUNT($H$108:$H1467)+1,0)),"")</f>
        <v>#N/A</v>
      </c>
      <c r="S1468" s="39" t="e">
        <f>IF($E1468="",IF(INDEX(Mal!Q$9:Q$431,COUNTIF($E$108:$F1467,"")-COUNT($H$108:$H1467)+1,0)=S1467,"",INDEX(Mal!Q$9:Q$431,COUNTIF($E$108:$F1467,"")-COUNT($H$108:$H1467)+1,0)),"")</f>
        <v>#N/A</v>
      </c>
      <c r="T1468" s="39" t="e">
        <f>IF($E1468="",IF(INDEX(Mal!R$9:R$431,COUNTIF($E$108:$F1467,"")-COUNT($H$108:$H1467)+1,0)=T1467,"",INDEX(Mal!R$9:R$431,COUNTIF($E$108:$F1467,"")-COUNT($H$108:$H1467)+1,0)),"")</f>
        <v>#N/A</v>
      </c>
      <c r="U1468" s="39" t="e">
        <f>IF($E1468="",IF(INDEX(Mal!S$9:S$431,COUNTIF($E$108:$F1467,"")-COUNT($H$108:$H1467)+1,0)=U1467,"",INDEX(Mal!S$9:S$431,COUNTIF($E$108:$F1467,"")-COUNT($H$108:$H1467)+1,0)),"")</f>
        <v>#N/A</v>
      </c>
      <c r="V1468" s="39" t="e">
        <f t="shared" si="84"/>
        <v>#N/A</v>
      </c>
      <c r="W1468" s="39" t="e">
        <f>IF(IF(AND(E1468="",F1468=""),INDEX(Mal!I$9:I$431,(COUNT($H$108:$H1468)-COUNTIF($V$108:$V1468,"")),0),"")="","",IF(AND(E1468="",F1468=""),INDEX(Mal!I$9:I$431,(COUNT($H$108:$H1468)-COUNTIF($V$108:$V1468,"")),0),""))</f>
        <v>#N/A</v>
      </c>
      <c r="X1468" s="39" t="e">
        <f>IF($E1468="",IF(INDEX(Mal!J$9:J$431,COUNTIF($E$108:$F1467,"")-COUNT($H$108:$H1467)+1,0)=X1467,"",INDEX(Mal!J$9:J$431,COUNTIF($E$108:$F1467,"")-COUNT($H$108:$H1467)+1,0)),"")</f>
        <v>#N/A</v>
      </c>
      <c r="Y1468" s="39" t="e">
        <f>IF(AND(Y1467="",$H1468=$H1467),"",IF(VLOOKUP($H1468,Mal!$A$9:$T$431,20,0)='Sales Orders'!Y1467,"",VLOOKUP($H1468,Mal!$A$9:$T$431,20,0)))</f>
        <v>#N/A</v>
      </c>
      <c r="Z1468" s="39" t="e">
        <f t="shared" si="85"/>
        <v>#N/A</v>
      </c>
    </row>
    <row r="1469" spans="1:26">
      <c r="A1469" t="str">
        <f>IFERROR(IF(VLOOKUP(H1469,Mal!$A$9:$A$431,1,0),"","END"),"END")</f>
        <v>END</v>
      </c>
      <c r="B1469" s="39" t="e">
        <f>IF($E1469="",IF(INDEX(Mal!$D$9:$D$431,COUNTIF($E$108:$F1468,"")-COUNT($H$108:$H1468)+1,0)=B1468,"",INDEX(Mal!$D$9:$D$431,COUNTIF($E$108:$F1468,"")-COUNT($H$108:$H1468)+1,0)),"")</f>
        <v>#N/A</v>
      </c>
      <c r="C1469" s="39" t="e">
        <f t="shared" si="86"/>
        <v>#N/A</v>
      </c>
      <c r="D1469" s="39" t="e">
        <f>IF($E1469="",IF(INDEX(Mal!$F$9:$F$431,COUNTIF($E$108:$F1468,"")-COUNT($H$108:$H1468)+1,0)=D1468,"",INDEX(Mal!$F$9:$F$431,COUNTIF($E$108:$F1468,"")-COUNT($H$108:$H1468)+1,0)),"")</f>
        <v>#N/A</v>
      </c>
      <c r="E1469" s="39" t="e">
        <f>IF(AND(E1468="",$H1469=$H1468),"",IF(VLOOKUP(H1469,Mal!$A$9:$B$431,2,0)='Sales Orders'!E1468,"",VLOOKUP($H1469,Mal!$A$9:$B$431,2,0)))</f>
        <v>#N/A</v>
      </c>
      <c r="F1469" s="39" t="e">
        <f>IF($E1469="",IF(INDEX(Mal!$C$9:$C$431,COUNTIF($E$108:$F1468,"")-COUNT($H$108:$H1468)+1,0)=F1468,"",INDEX(Mal!$C$9:$C$431,COUNTIF($E$108:$F1468,"")-COUNT($H$108:$H1468)+1,0)),"")</f>
        <v>#N/A</v>
      </c>
      <c r="G1469" s="39" t="e">
        <f t="shared" si="87"/>
        <v>#N/A</v>
      </c>
      <c r="H1469" s="39">
        <f>IF(COUNTIF(Mal!$A$9:$A$431,'Sales Orders'!H1468)+COUNTIFS(Mal!$A$9:$A$431,H1468,Mal!$B$9:$B$431,"&lt;&gt;")+COUNTIFS(Mal!$A$9:$A$431,H1468,Mal!$C$9:$C$431,"&lt;&gt;")=COUNTIF('Sales Orders'!$H$108:H1468,'Sales Orders'!H1468),'Sales Orders'!H1468+1,'Sales Orders'!H1468)</f>
        <v>2</v>
      </c>
      <c r="I1469" s="39" t="e">
        <f>IF(E1469="","",IF(Mal!$C$5="","",Mal!$C$5))</f>
        <v>#N/A</v>
      </c>
      <c r="J1469" s="39" t="e">
        <f>IF(AND(J1468="",$H1469=$H1468),"",IF(VLOOKUP($H1469,Mal!$A$9:$H$431,7,0)='Sales Orders'!J1468,"",VLOOKUP($H1469,Mal!$A$9:$H$431,7,0)))</f>
        <v>#N/A</v>
      </c>
      <c r="K1469" s="39" t="e">
        <f>IF(AND(K1468="",$H1469=$H1468),"",IF(VLOOKUP($H1469,Mal!$A$9:$H$431,8,0)='Sales Orders'!K1468,"",VLOOKUP($H1469,Mal!$A$9:$H$431,8,0)))</f>
        <v>#N/A</v>
      </c>
      <c r="L1469" s="39" t="e">
        <f>IF(E1469="","",IF(Mal!$C$6="","",Mal!$C$6))</f>
        <v>#N/A</v>
      </c>
      <c r="M1469" s="39" t="e">
        <f>IF($E1469="",IF(INDEX(Mal!K$9:K$431,COUNTIF($E$108:$F1468,"")-COUNT($H$108:$H1468)+1,0)=M1468,"",INDEX(Mal!K$9:K$431,COUNTIF($E$108:$F1468,"")-COUNT($H$108:$H1468)+1,0)),"")</f>
        <v>#N/A</v>
      </c>
      <c r="N1469" s="39" t="e">
        <f>IF($E1469="",IF(INDEX(Mal!L$9:L$431,COUNTIF($E$108:$F1468,"")-COUNT($H$108:$H1468)+1,0)=N1468,"",INDEX(Mal!L$9:L$431,COUNTIF($E$108:$F1468,"")-COUNT($H$108:$H1468)+1,0)),"")</f>
        <v>#N/A</v>
      </c>
      <c r="O1469" s="39" t="e">
        <f>IF($E1469="",IF(INDEX(Mal!M$9:M$431,COUNTIF($E$108:$F1468,"")-COUNT($H$108:$H1468)+1,0)=O1468,"",INDEX(Mal!M$9:M$431,COUNTIF($E$108:$F1468,"")-COUNT($H$108:$H1468)+1,0)),"")</f>
        <v>#N/A</v>
      </c>
      <c r="P1469" s="39" t="e">
        <f>IF($E1469="",IF(INDEX(Mal!N$9:N$431,COUNTIF($E$108:$F1468,"")-COUNT($H$108:$H1468)+1,0)=P1468,"",INDEX(Mal!N$9:N$431,COUNTIF($E$108:$F1468,"")-COUNT($H$108:$H1468)+1,0)),"")</f>
        <v>#N/A</v>
      </c>
      <c r="Q1469" s="39" t="e">
        <f>IF($E1469="",IF(INDEX(Mal!O$9:O$431,COUNTIF($E$108:$F1468,"")-COUNT($H$108:$H1468)+1,0)=Q1468,"",INDEX(Mal!O$9:O$431,COUNTIF($E$108:$F1468,"")-COUNT($H$108:$H1468)+1,0)),"")</f>
        <v>#N/A</v>
      </c>
      <c r="R1469" s="39" t="e">
        <f>IF($E1469="",IF(INDEX(Mal!P$9:P$431,COUNTIF($E$108:$F1468,"")-COUNT($H$108:$H1468)+1,0)=R1468,"",INDEX(Mal!P$9:P$431,COUNTIF($E$108:$F1468,"")-COUNT($H$108:$H1468)+1,0)),"")</f>
        <v>#N/A</v>
      </c>
      <c r="S1469" s="39" t="e">
        <f>IF($E1469="",IF(INDEX(Mal!Q$9:Q$431,COUNTIF($E$108:$F1468,"")-COUNT($H$108:$H1468)+1,0)=S1468,"",INDEX(Mal!Q$9:Q$431,COUNTIF($E$108:$F1468,"")-COUNT($H$108:$H1468)+1,0)),"")</f>
        <v>#N/A</v>
      </c>
      <c r="T1469" s="39" t="e">
        <f>IF($E1469="",IF(INDEX(Mal!R$9:R$431,COUNTIF($E$108:$F1468,"")-COUNT($H$108:$H1468)+1,0)=T1468,"",INDEX(Mal!R$9:R$431,COUNTIF($E$108:$F1468,"")-COUNT($H$108:$H1468)+1,0)),"")</f>
        <v>#N/A</v>
      </c>
      <c r="U1469" s="39" t="e">
        <f>IF($E1469="",IF(INDEX(Mal!S$9:S$431,COUNTIF($E$108:$F1468,"")-COUNT($H$108:$H1468)+1,0)=U1468,"",INDEX(Mal!S$9:S$431,COUNTIF($E$108:$F1468,"")-COUNT($H$108:$H1468)+1,0)),"")</f>
        <v>#N/A</v>
      </c>
      <c r="V1469" s="39" t="e">
        <f t="shared" si="84"/>
        <v>#N/A</v>
      </c>
      <c r="W1469" s="39" t="e">
        <f>IF(IF(AND(E1469="",F1469=""),INDEX(Mal!I$9:I$431,(COUNT($H$108:$H1469)-COUNTIF($V$108:$V1469,"")),0),"")="","",IF(AND(E1469="",F1469=""),INDEX(Mal!I$9:I$431,(COUNT($H$108:$H1469)-COUNTIF($V$108:$V1469,"")),0),""))</f>
        <v>#N/A</v>
      </c>
      <c r="X1469" s="39" t="e">
        <f>IF($E1469="",IF(INDEX(Mal!J$9:J$431,COUNTIF($E$108:$F1468,"")-COUNT($H$108:$H1468)+1,0)=X1468,"",INDEX(Mal!J$9:J$431,COUNTIF($E$108:$F1468,"")-COUNT($H$108:$H1468)+1,0)),"")</f>
        <v>#N/A</v>
      </c>
      <c r="Y1469" s="39" t="e">
        <f>IF(AND(Y1468="",$H1469=$H1468),"",IF(VLOOKUP($H1469,Mal!$A$9:$T$431,20,0)='Sales Orders'!Y1468,"",VLOOKUP($H1469,Mal!$A$9:$T$431,20,0)))</f>
        <v>#N/A</v>
      </c>
      <c r="Z1469" s="39" t="e">
        <f t="shared" si="85"/>
        <v>#N/A</v>
      </c>
    </row>
    <row r="1470" spans="1:26">
      <c r="A1470" t="str">
        <f>IFERROR(IF(VLOOKUP(H1470,Mal!$A$9:$A$431,1,0),"","END"),"END")</f>
        <v>END</v>
      </c>
      <c r="B1470" s="39" t="e">
        <f>IF($E1470="",IF(INDEX(Mal!$D$9:$D$431,COUNTIF($E$108:$F1469,"")-COUNT($H$108:$H1469)+1,0)=B1469,"",INDEX(Mal!$D$9:$D$431,COUNTIF($E$108:$F1469,"")-COUNT($H$108:$H1469)+1,0)),"")</f>
        <v>#N/A</v>
      </c>
      <c r="C1470" s="39" t="e">
        <f t="shared" si="86"/>
        <v>#N/A</v>
      </c>
      <c r="D1470" s="39" t="e">
        <f>IF($E1470="",IF(INDEX(Mal!$F$9:$F$431,COUNTIF($E$108:$F1469,"")-COUNT($H$108:$H1469)+1,0)=D1469,"",INDEX(Mal!$F$9:$F$431,COUNTIF($E$108:$F1469,"")-COUNT($H$108:$H1469)+1,0)),"")</f>
        <v>#N/A</v>
      </c>
      <c r="E1470" s="39" t="e">
        <f>IF(AND(E1469="",$H1470=$H1469),"",IF(VLOOKUP(H1470,Mal!$A$9:$B$431,2,0)='Sales Orders'!E1469,"",VLOOKUP($H1470,Mal!$A$9:$B$431,2,0)))</f>
        <v>#N/A</v>
      </c>
      <c r="F1470" s="39" t="e">
        <f>IF($E1470="",IF(INDEX(Mal!$C$9:$C$431,COUNTIF($E$108:$F1469,"")-COUNT($H$108:$H1469)+1,0)=F1469,"",INDEX(Mal!$C$9:$C$431,COUNTIF($E$108:$F1469,"")-COUNT($H$108:$H1469)+1,0)),"")</f>
        <v>#N/A</v>
      </c>
      <c r="G1470" s="39" t="e">
        <f t="shared" si="87"/>
        <v>#N/A</v>
      </c>
      <c r="H1470" s="39">
        <f>IF(COUNTIF(Mal!$A$9:$A$431,'Sales Orders'!H1469)+COUNTIFS(Mal!$A$9:$A$431,H1469,Mal!$B$9:$B$431,"&lt;&gt;")+COUNTIFS(Mal!$A$9:$A$431,H1469,Mal!$C$9:$C$431,"&lt;&gt;")=COUNTIF('Sales Orders'!$H$108:H1469,'Sales Orders'!H1469),'Sales Orders'!H1469+1,'Sales Orders'!H1469)</f>
        <v>2</v>
      </c>
      <c r="I1470" s="39" t="e">
        <f>IF(E1470="","",IF(Mal!$C$5="","",Mal!$C$5))</f>
        <v>#N/A</v>
      </c>
      <c r="J1470" s="39" t="e">
        <f>IF(AND(J1469="",$H1470=$H1469),"",IF(VLOOKUP($H1470,Mal!$A$9:$H$431,7,0)='Sales Orders'!J1469,"",VLOOKUP($H1470,Mal!$A$9:$H$431,7,0)))</f>
        <v>#N/A</v>
      </c>
      <c r="K1470" s="39" t="e">
        <f>IF(AND(K1469="",$H1470=$H1469),"",IF(VLOOKUP($H1470,Mal!$A$9:$H$431,8,0)='Sales Orders'!K1469,"",VLOOKUP($H1470,Mal!$A$9:$H$431,8,0)))</f>
        <v>#N/A</v>
      </c>
      <c r="L1470" s="39" t="e">
        <f>IF(E1470="","",IF(Mal!$C$6="","",Mal!$C$6))</f>
        <v>#N/A</v>
      </c>
      <c r="M1470" s="39" t="e">
        <f>IF($E1470="",IF(INDEX(Mal!K$9:K$431,COUNTIF($E$108:$F1469,"")-COUNT($H$108:$H1469)+1,0)=M1469,"",INDEX(Mal!K$9:K$431,COUNTIF($E$108:$F1469,"")-COUNT($H$108:$H1469)+1,0)),"")</f>
        <v>#N/A</v>
      </c>
      <c r="N1470" s="39" t="e">
        <f>IF($E1470="",IF(INDEX(Mal!L$9:L$431,COUNTIF($E$108:$F1469,"")-COUNT($H$108:$H1469)+1,0)=N1469,"",INDEX(Mal!L$9:L$431,COUNTIF($E$108:$F1469,"")-COUNT($H$108:$H1469)+1,0)),"")</f>
        <v>#N/A</v>
      </c>
      <c r="O1470" s="39" t="e">
        <f>IF($E1470="",IF(INDEX(Mal!M$9:M$431,COUNTIF($E$108:$F1469,"")-COUNT($H$108:$H1469)+1,0)=O1469,"",INDEX(Mal!M$9:M$431,COUNTIF($E$108:$F1469,"")-COUNT($H$108:$H1469)+1,0)),"")</f>
        <v>#N/A</v>
      </c>
      <c r="P1470" s="39" t="e">
        <f>IF($E1470="",IF(INDEX(Mal!N$9:N$431,COUNTIF($E$108:$F1469,"")-COUNT($H$108:$H1469)+1,0)=P1469,"",INDEX(Mal!N$9:N$431,COUNTIF($E$108:$F1469,"")-COUNT($H$108:$H1469)+1,0)),"")</f>
        <v>#N/A</v>
      </c>
      <c r="Q1470" s="39" t="e">
        <f>IF($E1470="",IF(INDEX(Mal!O$9:O$431,COUNTIF($E$108:$F1469,"")-COUNT($H$108:$H1469)+1,0)=Q1469,"",INDEX(Mal!O$9:O$431,COUNTIF($E$108:$F1469,"")-COUNT($H$108:$H1469)+1,0)),"")</f>
        <v>#N/A</v>
      </c>
      <c r="R1470" s="39" t="e">
        <f>IF($E1470="",IF(INDEX(Mal!P$9:P$431,COUNTIF($E$108:$F1469,"")-COUNT($H$108:$H1469)+1,0)=R1469,"",INDEX(Mal!P$9:P$431,COUNTIF($E$108:$F1469,"")-COUNT($H$108:$H1469)+1,0)),"")</f>
        <v>#N/A</v>
      </c>
      <c r="S1470" s="39" t="e">
        <f>IF($E1470="",IF(INDEX(Mal!Q$9:Q$431,COUNTIF($E$108:$F1469,"")-COUNT($H$108:$H1469)+1,0)=S1469,"",INDEX(Mal!Q$9:Q$431,COUNTIF($E$108:$F1469,"")-COUNT($H$108:$H1469)+1,0)),"")</f>
        <v>#N/A</v>
      </c>
      <c r="T1470" s="39" t="e">
        <f>IF($E1470="",IF(INDEX(Mal!R$9:R$431,COUNTIF($E$108:$F1469,"")-COUNT($H$108:$H1469)+1,0)=T1469,"",INDEX(Mal!R$9:R$431,COUNTIF($E$108:$F1469,"")-COUNT($H$108:$H1469)+1,0)),"")</f>
        <v>#N/A</v>
      </c>
      <c r="U1470" s="39" t="e">
        <f>IF($E1470="",IF(INDEX(Mal!S$9:S$431,COUNTIF($E$108:$F1469,"")-COUNT($H$108:$H1469)+1,0)=U1469,"",INDEX(Mal!S$9:S$431,COUNTIF($E$108:$F1469,"")-COUNT($H$108:$H1469)+1,0)),"")</f>
        <v>#N/A</v>
      </c>
      <c r="V1470" s="39" t="e">
        <f t="shared" si="84"/>
        <v>#N/A</v>
      </c>
      <c r="W1470" s="39" t="e">
        <f>IF(IF(AND(E1470="",F1470=""),INDEX(Mal!I$9:I$431,(COUNT($H$108:$H1470)-COUNTIF($V$108:$V1470,"")),0),"")="","",IF(AND(E1470="",F1470=""),INDEX(Mal!I$9:I$431,(COUNT($H$108:$H1470)-COUNTIF($V$108:$V1470,"")),0),""))</f>
        <v>#N/A</v>
      </c>
      <c r="X1470" s="39" t="e">
        <f>IF($E1470="",IF(INDEX(Mal!J$9:J$431,COUNTIF($E$108:$F1469,"")-COUNT($H$108:$H1469)+1,0)=X1469,"",INDEX(Mal!J$9:J$431,COUNTIF($E$108:$F1469,"")-COUNT($H$108:$H1469)+1,0)),"")</f>
        <v>#N/A</v>
      </c>
      <c r="Y1470" s="39" t="e">
        <f>IF(AND(Y1469="",$H1470=$H1469),"",IF(VLOOKUP($H1470,Mal!$A$9:$T$431,20,0)='Sales Orders'!Y1469,"",VLOOKUP($H1470,Mal!$A$9:$T$431,20,0)))</f>
        <v>#N/A</v>
      </c>
      <c r="Z1470" s="39" t="e">
        <f t="shared" si="85"/>
        <v>#N/A</v>
      </c>
    </row>
    <row r="1471" spans="1:26">
      <c r="A1471" t="str">
        <f>IFERROR(IF(VLOOKUP(H1471,Mal!$A$9:$A$431,1,0),"","END"),"END")</f>
        <v>END</v>
      </c>
      <c r="B1471" s="39" t="e">
        <f>IF($E1471="",IF(INDEX(Mal!$D$9:$D$431,COUNTIF($E$108:$F1470,"")-COUNT($H$108:$H1470)+1,0)=B1470,"",INDEX(Mal!$D$9:$D$431,COUNTIF($E$108:$F1470,"")-COUNT($H$108:$H1470)+1,0)),"")</f>
        <v>#N/A</v>
      </c>
      <c r="C1471" s="39" t="e">
        <f t="shared" si="86"/>
        <v>#N/A</v>
      </c>
      <c r="D1471" s="39" t="e">
        <f>IF($E1471="",IF(INDEX(Mal!$F$9:$F$431,COUNTIF($E$108:$F1470,"")-COUNT($H$108:$H1470)+1,0)=D1470,"",INDEX(Mal!$F$9:$F$431,COUNTIF($E$108:$F1470,"")-COUNT($H$108:$H1470)+1,0)),"")</f>
        <v>#N/A</v>
      </c>
      <c r="E1471" s="39" t="e">
        <f>IF(AND(E1470="",$H1471=$H1470),"",IF(VLOOKUP(H1471,Mal!$A$9:$B$431,2,0)='Sales Orders'!E1470,"",VLOOKUP($H1471,Mal!$A$9:$B$431,2,0)))</f>
        <v>#N/A</v>
      </c>
      <c r="F1471" s="39" t="e">
        <f>IF($E1471="",IF(INDEX(Mal!$C$9:$C$431,COUNTIF($E$108:$F1470,"")-COUNT($H$108:$H1470)+1,0)=F1470,"",INDEX(Mal!$C$9:$C$431,COUNTIF($E$108:$F1470,"")-COUNT($H$108:$H1470)+1,0)),"")</f>
        <v>#N/A</v>
      </c>
      <c r="G1471" s="39" t="e">
        <f t="shared" si="87"/>
        <v>#N/A</v>
      </c>
      <c r="H1471" s="39">
        <f>IF(COUNTIF(Mal!$A$9:$A$431,'Sales Orders'!H1470)+COUNTIFS(Mal!$A$9:$A$431,H1470,Mal!$B$9:$B$431,"&lt;&gt;")+COUNTIFS(Mal!$A$9:$A$431,H1470,Mal!$C$9:$C$431,"&lt;&gt;")=COUNTIF('Sales Orders'!$H$108:H1470,'Sales Orders'!H1470),'Sales Orders'!H1470+1,'Sales Orders'!H1470)</f>
        <v>2</v>
      </c>
      <c r="I1471" s="39" t="e">
        <f>IF(E1471="","",IF(Mal!$C$5="","",Mal!$C$5))</f>
        <v>#N/A</v>
      </c>
      <c r="J1471" s="39" t="e">
        <f>IF(AND(J1470="",$H1471=$H1470),"",IF(VLOOKUP($H1471,Mal!$A$9:$H$431,7,0)='Sales Orders'!J1470,"",VLOOKUP($H1471,Mal!$A$9:$H$431,7,0)))</f>
        <v>#N/A</v>
      </c>
      <c r="K1471" s="39" t="e">
        <f>IF(AND(K1470="",$H1471=$H1470),"",IF(VLOOKUP($H1471,Mal!$A$9:$H$431,8,0)='Sales Orders'!K1470,"",VLOOKUP($H1471,Mal!$A$9:$H$431,8,0)))</f>
        <v>#N/A</v>
      </c>
      <c r="L1471" s="39" t="e">
        <f>IF(E1471="","",IF(Mal!$C$6="","",Mal!$C$6))</f>
        <v>#N/A</v>
      </c>
      <c r="M1471" s="39" t="e">
        <f>IF($E1471="",IF(INDEX(Mal!K$9:K$431,COUNTIF($E$108:$F1470,"")-COUNT($H$108:$H1470)+1,0)=M1470,"",INDEX(Mal!K$9:K$431,COUNTIF($E$108:$F1470,"")-COUNT($H$108:$H1470)+1,0)),"")</f>
        <v>#N/A</v>
      </c>
      <c r="N1471" s="39" t="e">
        <f>IF($E1471="",IF(INDEX(Mal!L$9:L$431,COUNTIF($E$108:$F1470,"")-COUNT($H$108:$H1470)+1,0)=N1470,"",INDEX(Mal!L$9:L$431,COUNTIF($E$108:$F1470,"")-COUNT($H$108:$H1470)+1,0)),"")</f>
        <v>#N/A</v>
      </c>
      <c r="O1471" s="39" t="e">
        <f>IF($E1471="",IF(INDEX(Mal!M$9:M$431,COUNTIF($E$108:$F1470,"")-COUNT($H$108:$H1470)+1,0)=O1470,"",INDEX(Mal!M$9:M$431,COUNTIF($E$108:$F1470,"")-COUNT($H$108:$H1470)+1,0)),"")</f>
        <v>#N/A</v>
      </c>
      <c r="P1471" s="39" t="e">
        <f>IF($E1471="",IF(INDEX(Mal!N$9:N$431,COUNTIF($E$108:$F1470,"")-COUNT($H$108:$H1470)+1,0)=P1470,"",INDEX(Mal!N$9:N$431,COUNTIF($E$108:$F1470,"")-COUNT($H$108:$H1470)+1,0)),"")</f>
        <v>#N/A</v>
      </c>
      <c r="Q1471" s="39" t="e">
        <f>IF($E1471="",IF(INDEX(Mal!O$9:O$431,COUNTIF($E$108:$F1470,"")-COUNT($H$108:$H1470)+1,0)=Q1470,"",INDEX(Mal!O$9:O$431,COUNTIF($E$108:$F1470,"")-COUNT($H$108:$H1470)+1,0)),"")</f>
        <v>#N/A</v>
      </c>
      <c r="R1471" s="39" t="e">
        <f>IF($E1471="",IF(INDEX(Mal!P$9:P$431,COUNTIF($E$108:$F1470,"")-COUNT($H$108:$H1470)+1,0)=R1470,"",INDEX(Mal!P$9:P$431,COUNTIF($E$108:$F1470,"")-COUNT($H$108:$H1470)+1,0)),"")</f>
        <v>#N/A</v>
      </c>
      <c r="S1471" s="39" t="e">
        <f>IF($E1471="",IF(INDEX(Mal!Q$9:Q$431,COUNTIF($E$108:$F1470,"")-COUNT($H$108:$H1470)+1,0)=S1470,"",INDEX(Mal!Q$9:Q$431,COUNTIF($E$108:$F1470,"")-COUNT($H$108:$H1470)+1,0)),"")</f>
        <v>#N/A</v>
      </c>
      <c r="T1471" s="39" t="e">
        <f>IF($E1471="",IF(INDEX(Mal!R$9:R$431,COUNTIF($E$108:$F1470,"")-COUNT($H$108:$H1470)+1,0)=T1470,"",INDEX(Mal!R$9:R$431,COUNTIF($E$108:$F1470,"")-COUNT($H$108:$H1470)+1,0)),"")</f>
        <v>#N/A</v>
      </c>
      <c r="U1471" s="39" t="e">
        <f>IF($E1471="",IF(INDEX(Mal!S$9:S$431,COUNTIF($E$108:$F1470,"")-COUNT($H$108:$H1470)+1,0)=U1470,"",INDEX(Mal!S$9:S$431,COUNTIF($E$108:$F1470,"")-COUNT($H$108:$H1470)+1,0)),"")</f>
        <v>#N/A</v>
      </c>
      <c r="V1471" s="39" t="e">
        <f t="shared" si="84"/>
        <v>#N/A</v>
      </c>
      <c r="W1471" s="39" t="e">
        <f>IF(IF(AND(E1471="",F1471=""),INDEX(Mal!I$9:I$431,(COUNT($H$108:$H1471)-COUNTIF($V$108:$V1471,"")),0),"")="","",IF(AND(E1471="",F1471=""),INDEX(Mal!I$9:I$431,(COUNT($H$108:$H1471)-COUNTIF($V$108:$V1471,"")),0),""))</f>
        <v>#N/A</v>
      </c>
      <c r="X1471" s="39" t="e">
        <f>IF($E1471="",IF(INDEX(Mal!J$9:J$431,COUNTIF($E$108:$F1470,"")-COUNT($H$108:$H1470)+1,0)=X1470,"",INDEX(Mal!J$9:J$431,COUNTIF($E$108:$F1470,"")-COUNT($H$108:$H1470)+1,0)),"")</f>
        <v>#N/A</v>
      </c>
      <c r="Y1471" s="39" t="e">
        <f>IF(AND(Y1470="",$H1471=$H1470),"",IF(VLOOKUP($H1471,Mal!$A$9:$T$431,20,0)='Sales Orders'!Y1470,"",VLOOKUP($H1471,Mal!$A$9:$T$431,20,0)))</f>
        <v>#N/A</v>
      </c>
      <c r="Z1471" s="39" t="e">
        <f t="shared" si="85"/>
        <v>#N/A</v>
      </c>
    </row>
    <row r="1472" spans="1:26">
      <c r="A1472" t="str">
        <f>IFERROR(IF(VLOOKUP(H1472,Mal!$A$9:$A$431,1,0),"","END"),"END")</f>
        <v>END</v>
      </c>
      <c r="B1472" s="39" t="e">
        <f>IF($E1472="",IF(INDEX(Mal!$D$9:$D$431,COUNTIF($E$108:$F1471,"")-COUNT($H$108:$H1471)+1,0)=B1471,"",INDEX(Mal!$D$9:$D$431,COUNTIF($E$108:$F1471,"")-COUNT($H$108:$H1471)+1,0)),"")</f>
        <v>#N/A</v>
      </c>
      <c r="C1472" s="39" t="e">
        <f t="shared" si="86"/>
        <v>#N/A</v>
      </c>
      <c r="D1472" s="39" t="e">
        <f>IF($E1472="",IF(INDEX(Mal!$F$9:$F$431,COUNTIF($E$108:$F1471,"")-COUNT($H$108:$H1471)+1,0)=D1471,"",INDEX(Mal!$F$9:$F$431,COUNTIF($E$108:$F1471,"")-COUNT($H$108:$H1471)+1,0)),"")</f>
        <v>#N/A</v>
      </c>
      <c r="E1472" s="39" t="e">
        <f>IF(AND(E1471="",$H1472=$H1471),"",IF(VLOOKUP(H1472,Mal!$A$9:$B$431,2,0)='Sales Orders'!E1471,"",VLOOKUP($H1472,Mal!$A$9:$B$431,2,0)))</f>
        <v>#N/A</v>
      </c>
      <c r="F1472" s="39" t="e">
        <f>IF($E1472="",IF(INDEX(Mal!$C$9:$C$431,COUNTIF($E$108:$F1471,"")-COUNT($H$108:$H1471)+1,0)=F1471,"",INDEX(Mal!$C$9:$C$431,COUNTIF($E$108:$F1471,"")-COUNT($H$108:$H1471)+1,0)),"")</f>
        <v>#N/A</v>
      </c>
      <c r="G1472" s="39" t="e">
        <f t="shared" si="87"/>
        <v>#N/A</v>
      </c>
      <c r="H1472" s="39">
        <f>IF(COUNTIF(Mal!$A$9:$A$431,'Sales Orders'!H1471)+COUNTIFS(Mal!$A$9:$A$431,H1471,Mal!$B$9:$B$431,"&lt;&gt;")+COUNTIFS(Mal!$A$9:$A$431,H1471,Mal!$C$9:$C$431,"&lt;&gt;")=COUNTIF('Sales Orders'!$H$108:H1471,'Sales Orders'!H1471),'Sales Orders'!H1471+1,'Sales Orders'!H1471)</f>
        <v>2</v>
      </c>
      <c r="I1472" s="39" t="e">
        <f>IF(E1472="","",IF(Mal!$C$5="","",Mal!$C$5))</f>
        <v>#N/A</v>
      </c>
      <c r="J1472" s="39" t="e">
        <f>IF(AND(J1471="",$H1472=$H1471),"",IF(VLOOKUP($H1472,Mal!$A$9:$H$431,7,0)='Sales Orders'!J1471,"",VLOOKUP($H1472,Mal!$A$9:$H$431,7,0)))</f>
        <v>#N/A</v>
      </c>
      <c r="K1472" s="39" t="e">
        <f>IF(AND(K1471="",$H1472=$H1471),"",IF(VLOOKUP($H1472,Mal!$A$9:$H$431,8,0)='Sales Orders'!K1471,"",VLOOKUP($H1472,Mal!$A$9:$H$431,8,0)))</f>
        <v>#N/A</v>
      </c>
      <c r="L1472" s="39" t="e">
        <f>IF(E1472="","",IF(Mal!$C$6="","",Mal!$C$6))</f>
        <v>#N/A</v>
      </c>
      <c r="M1472" s="39" t="e">
        <f>IF($E1472="",IF(INDEX(Mal!K$9:K$431,COUNTIF($E$108:$F1471,"")-COUNT($H$108:$H1471)+1,0)=M1471,"",INDEX(Mal!K$9:K$431,COUNTIF($E$108:$F1471,"")-COUNT($H$108:$H1471)+1,0)),"")</f>
        <v>#N/A</v>
      </c>
      <c r="N1472" s="39" t="e">
        <f>IF($E1472="",IF(INDEX(Mal!L$9:L$431,COUNTIF($E$108:$F1471,"")-COUNT($H$108:$H1471)+1,0)=N1471,"",INDEX(Mal!L$9:L$431,COUNTIF($E$108:$F1471,"")-COUNT($H$108:$H1471)+1,0)),"")</f>
        <v>#N/A</v>
      </c>
      <c r="O1472" s="39" t="e">
        <f>IF($E1472="",IF(INDEX(Mal!M$9:M$431,COUNTIF($E$108:$F1471,"")-COUNT($H$108:$H1471)+1,0)=O1471,"",INDEX(Mal!M$9:M$431,COUNTIF($E$108:$F1471,"")-COUNT($H$108:$H1471)+1,0)),"")</f>
        <v>#N/A</v>
      </c>
      <c r="P1472" s="39" t="e">
        <f>IF($E1472="",IF(INDEX(Mal!N$9:N$431,COUNTIF($E$108:$F1471,"")-COUNT($H$108:$H1471)+1,0)=P1471,"",INDEX(Mal!N$9:N$431,COUNTIF($E$108:$F1471,"")-COUNT($H$108:$H1471)+1,0)),"")</f>
        <v>#N/A</v>
      </c>
      <c r="Q1472" s="39" t="e">
        <f>IF($E1472="",IF(INDEX(Mal!O$9:O$431,COUNTIF($E$108:$F1471,"")-COUNT($H$108:$H1471)+1,0)=Q1471,"",INDEX(Mal!O$9:O$431,COUNTIF($E$108:$F1471,"")-COUNT($H$108:$H1471)+1,0)),"")</f>
        <v>#N/A</v>
      </c>
      <c r="R1472" s="39" t="e">
        <f>IF($E1472="",IF(INDEX(Mal!P$9:P$431,COUNTIF($E$108:$F1471,"")-COUNT($H$108:$H1471)+1,0)=R1471,"",INDEX(Mal!P$9:P$431,COUNTIF($E$108:$F1471,"")-COUNT($H$108:$H1471)+1,0)),"")</f>
        <v>#N/A</v>
      </c>
      <c r="S1472" s="39" t="e">
        <f>IF($E1472="",IF(INDEX(Mal!Q$9:Q$431,COUNTIF($E$108:$F1471,"")-COUNT($H$108:$H1471)+1,0)=S1471,"",INDEX(Mal!Q$9:Q$431,COUNTIF($E$108:$F1471,"")-COUNT($H$108:$H1471)+1,0)),"")</f>
        <v>#N/A</v>
      </c>
      <c r="T1472" s="39" t="e">
        <f>IF($E1472="",IF(INDEX(Mal!R$9:R$431,COUNTIF($E$108:$F1471,"")-COUNT($H$108:$H1471)+1,0)=T1471,"",INDEX(Mal!R$9:R$431,COUNTIF($E$108:$F1471,"")-COUNT($H$108:$H1471)+1,0)),"")</f>
        <v>#N/A</v>
      </c>
      <c r="U1472" s="39" t="e">
        <f>IF($E1472="",IF(INDEX(Mal!S$9:S$431,COUNTIF($E$108:$F1471,"")-COUNT($H$108:$H1471)+1,0)=U1471,"",INDEX(Mal!S$9:S$431,COUNTIF($E$108:$F1471,"")-COUNT($H$108:$H1471)+1,0)),"")</f>
        <v>#N/A</v>
      </c>
      <c r="V1472" s="39" t="e">
        <f t="shared" si="84"/>
        <v>#N/A</v>
      </c>
      <c r="W1472" s="39" t="e">
        <f>IF(IF(AND(E1472="",F1472=""),INDEX(Mal!I$9:I$431,(COUNT($H$108:$H1472)-COUNTIF($V$108:$V1472,"")),0),"")="","",IF(AND(E1472="",F1472=""),INDEX(Mal!I$9:I$431,(COUNT($H$108:$H1472)-COUNTIF($V$108:$V1472,"")),0),""))</f>
        <v>#N/A</v>
      </c>
      <c r="X1472" s="39" t="e">
        <f>IF($E1472="",IF(INDEX(Mal!J$9:J$431,COUNTIF($E$108:$F1471,"")-COUNT($H$108:$H1471)+1,0)=X1471,"",INDEX(Mal!J$9:J$431,COUNTIF($E$108:$F1471,"")-COUNT($H$108:$H1471)+1,0)),"")</f>
        <v>#N/A</v>
      </c>
      <c r="Y1472" s="39" t="e">
        <f>IF(AND(Y1471="",$H1472=$H1471),"",IF(VLOOKUP($H1472,Mal!$A$9:$T$431,20,0)='Sales Orders'!Y1471,"",VLOOKUP($H1472,Mal!$A$9:$T$431,20,0)))</f>
        <v>#N/A</v>
      </c>
      <c r="Z1472" s="39" t="e">
        <f t="shared" si="85"/>
        <v>#N/A</v>
      </c>
    </row>
    <row r="1473" spans="1:26">
      <c r="A1473" t="str">
        <f>IFERROR(IF(VLOOKUP(H1473,Mal!$A$9:$A$431,1,0),"","END"),"END")</f>
        <v>END</v>
      </c>
      <c r="B1473" s="39" t="e">
        <f>IF($E1473="",IF(INDEX(Mal!$D$9:$D$431,COUNTIF($E$108:$F1472,"")-COUNT($H$108:$H1472)+1,0)=B1472,"",INDEX(Mal!$D$9:$D$431,COUNTIF($E$108:$F1472,"")-COUNT($H$108:$H1472)+1,0)),"")</f>
        <v>#N/A</v>
      </c>
      <c r="C1473" s="39" t="e">
        <f t="shared" si="86"/>
        <v>#N/A</v>
      </c>
      <c r="D1473" s="39" t="e">
        <f>IF($E1473="",IF(INDEX(Mal!$F$9:$F$431,COUNTIF($E$108:$F1472,"")-COUNT($H$108:$H1472)+1,0)=D1472,"",INDEX(Mal!$F$9:$F$431,COUNTIF($E$108:$F1472,"")-COUNT($H$108:$H1472)+1,0)),"")</f>
        <v>#N/A</v>
      </c>
      <c r="E1473" s="39" t="e">
        <f>IF(AND(E1472="",$H1473=$H1472),"",IF(VLOOKUP(H1473,Mal!$A$9:$B$431,2,0)='Sales Orders'!E1472,"",VLOOKUP($H1473,Mal!$A$9:$B$431,2,0)))</f>
        <v>#N/A</v>
      </c>
      <c r="F1473" s="39" t="e">
        <f>IF($E1473="",IF(INDEX(Mal!$C$9:$C$431,COUNTIF($E$108:$F1472,"")-COUNT($H$108:$H1472)+1,0)=F1472,"",INDEX(Mal!$C$9:$C$431,COUNTIF($E$108:$F1472,"")-COUNT($H$108:$H1472)+1,0)),"")</f>
        <v>#N/A</v>
      </c>
      <c r="G1473" s="39" t="e">
        <f t="shared" si="87"/>
        <v>#N/A</v>
      </c>
      <c r="H1473" s="39">
        <f>IF(COUNTIF(Mal!$A$9:$A$431,'Sales Orders'!H1472)+COUNTIFS(Mal!$A$9:$A$431,H1472,Mal!$B$9:$B$431,"&lt;&gt;")+COUNTIFS(Mal!$A$9:$A$431,H1472,Mal!$C$9:$C$431,"&lt;&gt;")=COUNTIF('Sales Orders'!$H$108:H1472,'Sales Orders'!H1472),'Sales Orders'!H1472+1,'Sales Orders'!H1472)</f>
        <v>2</v>
      </c>
      <c r="I1473" s="39" t="e">
        <f>IF(E1473="","",IF(Mal!$C$5="","",Mal!$C$5))</f>
        <v>#N/A</v>
      </c>
      <c r="J1473" s="39" t="e">
        <f>IF(AND(J1472="",$H1473=$H1472),"",IF(VLOOKUP($H1473,Mal!$A$9:$H$431,7,0)='Sales Orders'!J1472,"",VLOOKUP($H1473,Mal!$A$9:$H$431,7,0)))</f>
        <v>#N/A</v>
      </c>
      <c r="K1473" s="39" t="e">
        <f>IF(AND(K1472="",$H1473=$H1472),"",IF(VLOOKUP($H1473,Mal!$A$9:$H$431,8,0)='Sales Orders'!K1472,"",VLOOKUP($H1473,Mal!$A$9:$H$431,8,0)))</f>
        <v>#N/A</v>
      </c>
      <c r="L1473" s="39" t="e">
        <f>IF(E1473="","",IF(Mal!$C$6="","",Mal!$C$6))</f>
        <v>#N/A</v>
      </c>
      <c r="M1473" s="39" t="e">
        <f>IF($E1473="",IF(INDEX(Mal!K$9:K$431,COUNTIF($E$108:$F1472,"")-COUNT($H$108:$H1472)+1,0)=M1472,"",INDEX(Mal!K$9:K$431,COUNTIF($E$108:$F1472,"")-COUNT($H$108:$H1472)+1,0)),"")</f>
        <v>#N/A</v>
      </c>
      <c r="N1473" s="39" t="e">
        <f>IF($E1473="",IF(INDEX(Mal!L$9:L$431,COUNTIF($E$108:$F1472,"")-COUNT($H$108:$H1472)+1,0)=N1472,"",INDEX(Mal!L$9:L$431,COUNTIF($E$108:$F1472,"")-COUNT($H$108:$H1472)+1,0)),"")</f>
        <v>#N/A</v>
      </c>
      <c r="O1473" s="39" t="e">
        <f>IF($E1473="",IF(INDEX(Mal!M$9:M$431,COUNTIF($E$108:$F1472,"")-COUNT($H$108:$H1472)+1,0)=O1472,"",INDEX(Mal!M$9:M$431,COUNTIF($E$108:$F1472,"")-COUNT($H$108:$H1472)+1,0)),"")</f>
        <v>#N/A</v>
      </c>
      <c r="P1473" s="39" t="e">
        <f>IF($E1473="",IF(INDEX(Mal!N$9:N$431,COUNTIF($E$108:$F1472,"")-COUNT($H$108:$H1472)+1,0)=P1472,"",INDEX(Mal!N$9:N$431,COUNTIF($E$108:$F1472,"")-COUNT($H$108:$H1472)+1,0)),"")</f>
        <v>#N/A</v>
      </c>
      <c r="Q1473" s="39" t="e">
        <f>IF($E1473="",IF(INDEX(Mal!O$9:O$431,COUNTIF($E$108:$F1472,"")-COUNT($H$108:$H1472)+1,0)=Q1472,"",INDEX(Mal!O$9:O$431,COUNTIF($E$108:$F1472,"")-COUNT($H$108:$H1472)+1,0)),"")</f>
        <v>#N/A</v>
      </c>
      <c r="R1473" s="39" t="e">
        <f>IF($E1473="",IF(INDEX(Mal!P$9:P$431,COUNTIF($E$108:$F1472,"")-COUNT($H$108:$H1472)+1,0)=R1472,"",INDEX(Mal!P$9:P$431,COUNTIF($E$108:$F1472,"")-COUNT($H$108:$H1472)+1,0)),"")</f>
        <v>#N/A</v>
      </c>
      <c r="S1473" s="39" t="e">
        <f>IF($E1473="",IF(INDEX(Mal!Q$9:Q$431,COUNTIF($E$108:$F1472,"")-COUNT($H$108:$H1472)+1,0)=S1472,"",INDEX(Mal!Q$9:Q$431,COUNTIF($E$108:$F1472,"")-COUNT($H$108:$H1472)+1,0)),"")</f>
        <v>#N/A</v>
      </c>
      <c r="T1473" s="39" t="e">
        <f>IF($E1473="",IF(INDEX(Mal!R$9:R$431,COUNTIF($E$108:$F1472,"")-COUNT($H$108:$H1472)+1,0)=T1472,"",INDEX(Mal!R$9:R$431,COUNTIF($E$108:$F1472,"")-COUNT($H$108:$H1472)+1,0)),"")</f>
        <v>#N/A</v>
      </c>
      <c r="U1473" s="39" t="e">
        <f>IF($E1473="",IF(INDEX(Mal!S$9:S$431,COUNTIF($E$108:$F1472,"")-COUNT($H$108:$H1472)+1,0)=U1472,"",INDEX(Mal!S$9:S$431,COUNTIF($E$108:$F1472,"")-COUNT($H$108:$H1472)+1,0)),"")</f>
        <v>#N/A</v>
      </c>
      <c r="V1473" s="39" t="e">
        <f t="shared" si="84"/>
        <v>#N/A</v>
      </c>
      <c r="W1473" s="39" t="e">
        <f>IF(IF(AND(E1473="",F1473=""),INDEX(Mal!I$9:I$431,(COUNT($H$108:$H1473)-COUNTIF($V$108:$V1473,"")),0),"")="","",IF(AND(E1473="",F1473=""),INDEX(Mal!I$9:I$431,(COUNT($H$108:$H1473)-COUNTIF($V$108:$V1473,"")),0),""))</f>
        <v>#N/A</v>
      </c>
      <c r="X1473" s="39" t="e">
        <f>IF($E1473="",IF(INDEX(Mal!J$9:J$431,COUNTIF($E$108:$F1472,"")-COUNT($H$108:$H1472)+1,0)=X1472,"",INDEX(Mal!J$9:J$431,COUNTIF($E$108:$F1472,"")-COUNT($H$108:$H1472)+1,0)),"")</f>
        <v>#N/A</v>
      </c>
      <c r="Y1473" s="39" t="e">
        <f>IF(AND(Y1472="",$H1473=$H1472),"",IF(VLOOKUP($H1473,Mal!$A$9:$T$431,20,0)='Sales Orders'!Y1472,"",VLOOKUP($H1473,Mal!$A$9:$T$431,20,0)))</f>
        <v>#N/A</v>
      </c>
      <c r="Z1473" s="39" t="e">
        <f t="shared" si="85"/>
        <v>#N/A</v>
      </c>
    </row>
    <row r="1474" spans="1:26">
      <c r="A1474" t="str">
        <f>IFERROR(IF(VLOOKUP(H1474,Mal!$A$9:$A$431,1,0),"","END"),"END")</f>
        <v>END</v>
      </c>
      <c r="B1474" s="39" t="e">
        <f>IF($E1474="",IF(INDEX(Mal!$D$9:$D$431,COUNTIF($E$108:$F1473,"")-COUNT($H$108:$H1473)+1,0)=B1473,"",INDEX(Mal!$D$9:$D$431,COUNTIF($E$108:$F1473,"")-COUNT($H$108:$H1473)+1,0)),"")</f>
        <v>#N/A</v>
      </c>
      <c r="C1474" s="39" t="e">
        <f t="shared" si="86"/>
        <v>#N/A</v>
      </c>
      <c r="D1474" s="39" t="e">
        <f>IF($E1474="",IF(INDEX(Mal!$F$9:$F$431,COUNTIF($E$108:$F1473,"")-COUNT($H$108:$H1473)+1,0)=D1473,"",INDEX(Mal!$F$9:$F$431,COUNTIF($E$108:$F1473,"")-COUNT($H$108:$H1473)+1,0)),"")</f>
        <v>#N/A</v>
      </c>
      <c r="E1474" s="39" t="e">
        <f>IF(AND(E1473="",$H1474=$H1473),"",IF(VLOOKUP(H1474,Mal!$A$9:$B$431,2,0)='Sales Orders'!E1473,"",VLOOKUP($H1474,Mal!$A$9:$B$431,2,0)))</f>
        <v>#N/A</v>
      </c>
      <c r="F1474" s="39" t="e">
        <f>IF($E1474="",IF(INDEX(Mal!$C$9:$C$431,COUNTIF($E$108:$F1473,"")-COUNT($H$108:$H1473)+1,0)=F1473,"",INDEX(Mal!$C$9:$C$431,COUNTIF($E$108:$F1473,"")-COUNT($H$108:$H1473)+1,0)),"")</f>
        <v>#N/A</v>
      </c>
      <c r="G1474" s="39" t="e">
        <f t="shared" si="87"/>
        <v>#N/A</v>
      </c>
      <c r="H1474" s="39">
        <f>IF(COUNTIF(Mal!$A$9:$A$431,'Sales Orders'!H1473)+COUNTIFS(Mal!$A$9:$A$431,H1473,Mal!$B$9:$B$431,"&lt;&gt;")+COUNTIFS(Mal!$A$9:$A$431,H1473,Mal!$C$9:$C$431,"&lt;&gt;")=COUNTIF('Sales Orders'!$H$108:H1473,'Sales Orders'!H1473),'Sales Orders'!H1473+1,'Sales Orders'!H1473)</f>
        <v>2</v>
      </c>
      <c r="I1474" s="39" t="e">
        <f>IF(E1474="","",IF(Mal!$C$5="","",Mal!$C$5))</f>
        <v>#N/A</v>
      </c>
      <c r="J1474" s="39" t="e">
        <f>IF(AND(J1473="",$H1474=$H1473),"",IF(VLOOKUP($H1474,Mal!$A$9:$H$431,7,0)='Sales Orders'!J1473,"",VLOOKUP($H1474,Mal!$A$9:$H$431,7,0)))</f>
        <v>#N/A</v>
      </c>
      <c r="K1474" s="39" t="e">
        <f>IF(AND(K1473="",$H1474=$H1473),"",IF(VLOOKUP($H1474,Mal!$A$9:$H$431,8,0)='Sales Orders'!K1473,"",VLOOKUP($H1474,Mal!$A$9:$H$431,8,0)))</f>
        <v>#N/A</v>
      </c>
      <c r="L1474" s="39" t="e">
        <f>IF(E1474="","",IF(Mal!$C$6="","",Mal!$C$6))</f>
        <v>#N/A</v>
      </c>
      <c r="M1474" s="39" t="e">
        <f>IF($E1474="",IF(INDEX(Mal!K$9:K$431,COUNTIF($E$108:$F1473,"")-COUNT($H$108:$H1473)+1,0)=M1473,"",INDEX(Mal!K$9:K$431,COUNTIF($E$108:$F1473,"")-COUNT($H$108:$H1473)+1,0)),"")</f>
        <v>#N/A</v>
      </c>
      <c r="N1474" s="39" t="e">
        <f>IF($E1474="",IF(INDEX(Mal!L$9:L$431,COUNTIF($E$108:$F1473,"")-COUNT($H$108:$H1473)+1,0)=N1473,"",INDEX(Mal!L$9:L$431,COUNTIF($E$108:$F1473,"")-COUNT($H$108:$H1473)+1,0)),"")</f>
        <v>#N/A</v>
      </c>
      <c r="O1474" s="39" t="e">
        <f>IF($E1474="",IF(INDEX(Mal!M$9:M$431,COUNTIF($E$108:$F1473,"")-COUNT($H$108:$H1473)+1,0)=O1473,"",INDEX(Mal!M$9:M$431,COUNTIF($E$108:$F1473,"")-COUNT($H$108:$H1473)+1,0)),"")</f>
        <v>#N/A</v>
      </c>
      <c r="P1474" s="39" t="e">
        <f>IF($E1474="",IF(INDEX(Mal!N$9:N$431,COUNTIF($E$108:$F1473,"")-COUNT($H$108:$H1473)+1,0)=P1473,"",INDEX(Mal!N$9:N$431,COUNTIF($E$108:$F1473,"")-COUNT($H$108:$H1473)+1,0)),"")</f>
        <v>#N/A</v>
      </c>
      <c r="Q1474" s="39" t="e">
        <f>IF($E1474="",IF(INDEX(Mal!O$9:O$431,COUNTIF($E$108:$F1473,"")-COUNT($H$108:$H1473)+1,0)=Q1473,"",INDEX(Mal!O$9:O$431,COUNTIF($E$108:$F1473,"")-COUNT($H$108:$H1473)+1,0)),"")</f>
        <v>#N/A</v>
      </c>
      <c r="R1474" s="39" t="e">
        <f>IF($E1474="",IF(INDEX(Mal!P$9:P$431,COUNTIF($E$108:$F1473,"")-COUNT($H$108:$H1473)+1,0)=R1473,"",INDEX(Mal!P$9:P$431,COUNTIF($E$108:$F1473,"")-COUNT($H$108:$H1473)+1,0)),"")</f>
        <v>#N/A</v>
      </c>
      <c r="S1474" s="39" t="e">
        <f>IF($E1474="",IF(INDEX(Mal!Q$9:Q$431,COUNTIF($E$108:$F1473,"")-COUNT($H$108:$H1473)+1,0)=S1473,"",INDEX(Mal!Q$9:Q$431,COUNTIF($E$108:$F1473,"")-COUNT($H$108:$H1473)+1,0)),"")</f>
        <v>#N/A</v>
      </c>
      <c r="T1474" s="39" t="e">
        <f>IF($E1474="",IF(INDEX(Mal!R$9:R$431,COUNTIF($E$108:$F1473,"")-COUNT($H$108:$H1473)+1,0)=T1473,"",INDEX(Mal!R$9:R$431,COUNTIF($E$108:$F1473,"")-COUNT($H$108:$H1473)+1,0)),"")</f>
        <v>#N/A</v>
      </c>
      <c r="U1474" s="39" t="e">
        <f>IF($E1474="",IF(INDEX(Mal!S$9:S$431,COUNTIF($E$108:$F1473,"")-COUNT($H$108:$H1473)+1,0)=U1473,"",INDEX(Mal!S$9:S$431,COUNTIF($E$108:$F1473,"")-COUNT($H$108:$H1473)+1,0)),"")</f>
        <v>#N/A</v>
      </c>
      <c r="V1474" s="39" t="e">
        <f t="shared" si="84"/>
        <v>#N/A</v>
      </c>
      <c r="W1474" s="39" t="e">
        <f>IF(IF(AND(E1474="",F1474=""),INDEX(Mal!I$9:I$431,(COUNT($H$108:$H1474)-COUNTIF($V$108:$V1474,"")),0),"")="","",IF(AND(E1474="",F1474=""),INDEX(Mal!I$9:I$431,(COUNT($H$108:$H1474)-COUNTIF($V$108:$V1474,"")),0),""))</f>
        <v>#N/A</v>
      </c>
      <c r="X1474" s="39" t="e">
        <f>IF($E1474="",IF(INDEX(Mal!J$9:J$431,COUNTIF($E$108:$F1473,"")-COUNT($H$108:$H1473)+1,0)=X1473,"",INDEX(Mal!J$9:J$431,COUNTIF($E$108:$F1473,"")-COUNT($H$108:$H1473)+1,0)),"")</f>
        <v>#N/A</v>
      </c>
      <c r="Y1474" s="39" t="e">
        <f>IF(AND(Y1473="",$H1474=$H1473),"",IF(VLOOKUP($H1474,Mal!$A$9:$T$431,20,0)='Sales Orders'!Y1473,"",VLOOKUP($H1474,Mal!$A$9:$T$431,20,0)))</f>
        <v>#N/A</v>
      </c>
      <c r="Z1474" s="39" t="e">
        <f t="shared" si="85"/>
        <v>#N/A</v>
      </c>
    </row>
    <row r="1475" spans="1:26">
      <c r="A1475" t="str">
        <f>IFERROR(IF(VLOOKUP(H1475,Mal!$A$9:$A$431,1,0),"","END"),"END")</f>
        <v>END</v>
      </c>
      <c r="B1475" s="39" t="e">
        <f>IF($E1475="",IF(INDEX(Mal!$D$9:$D$431,COUNTIF($E$108:$F1474,"")-COUNT($H$108:$H1474)+1,0)=B1474,"",INDEX(Mal!$D$9:$D$431,COUNTIF($E$108:$F1474,"")-COUNT($H$108:$H1474)+1,0)),"")</f>
        <v>#N/A</v>
      </c>
      <c r="C1475" s="39" t="e">
        <f t="shared" si="86"/>
        <v>#N/A</v>
      </c>
      <c r="D1475" s="39" t="e">
        <f>IF($E1475="",IF(INDEX(Mal!$F$9:$F$431,COUNTIF($E$108:$F1474,"")-COUNT($H$108:$H1474)+1,0)=D1474,"",INDEX(Mal!$F$9:$F$431,COUNTIF($E$108:$F1474,"")-COUNT($H$108:$H1474)+1,0)),"")</f>
        <v>#N/A</v>
      </c>
      <c r="E1475" s="39" t="e">
        <f>IF(AND(E1474="",$H1475=$H1474),"",IF(VLOOKUP(H1475,Mal!$A$9:$B$431,2,0)='Sales Orders'!E1474,"",VLOOKUP($H1475,Mal!$A$9:$B$431,2,0)))</f>
        <v>#N/A</v>
      </c>
      <c r="F1475" s="39" t="e">
        <f>IF($E1475="",IF(INDEX(Mal!$C$9:$C$431,COUNTIF($E$108:$F1474,"")-COUNT($H$108:$H1474)+1,0)=F1474,"",INDEX(Mal!$C$9:$C$431,COUNTIF($E$108:$F1474,"")-COUNT($H$108:$H1474)+1,0)),"")</f>
        <v>#N/A</v>
      </c>
      <c r="G1475" s="39" t="e">
        <f t="shared" si="87"/>
        <v>#N/A</v>
      </c>
      <c r="H1475" s="39">
        <f>IF(COUNTIF(Mal!$A$9:$A$431,'Sales Orders'!H1474)+COUNTIFS(Mal!$A$9:$A$431,H1474,Mal!$B$9:$B$431,"&lt;&gt;")+COUNTIFS(Mal!$A$9:$A$431,H1474,Mal!$C$9:$C$431,"&lt;&gt;")=COUNTIF('Sales Orders'!$H$108:H1474,'Sales Orders'!H1474),'Sales Orders'!H1474+1,'Sales Orders'!H1474)</f>
        <v>2</v>
      </c>
      <c r="I1475" s="39" t="e">
        <f>IF(E1475="","",IF(Mal!$C$5="","",Mal!$C$5))</f>
        <v>#N/A</v>
      </c>
      <c r="J1475" s="39" t="e">
        <f>IF(AND(J1474="",$H1475=$H1474),"",IF(VLOOKUP($H1475,Mal!$A$9:$H$431,7,0)='Sales Orders'!J1474,"",VLOOKUP($H1475,Mal!$A$9:$H$431,7,0)))</f>
        <v>#N/A</v>
      </c>
      <c r="K1475" s="39" t="e">
        <f>IF(AND(K1474="",$H1475=$H1474),"",IF(VLOOKUP($H1475,Mal!$A$9:$H$431,8,0)='Sales Orders'!K1474,"",VLOOKUP($H1475,Mal!$A$9:$H$431,8,0)))</f>
        <v>#N/A</v>
      </c>
      <c r="L1475" s="39" t="e">
        <f>IF(E1475="","",IF(Mal!$C$6="","",Mal!$C$6))</f>
        <v>#N/A</v>
      </c>
      <c r="M1475" s="39" t="e">
        <f>IF($E1475="",IF(INDEX(Mal!K$9:K$431,COUNTIF($E$108:$F1474,"")-COUNT($H$108:$H1474)+1,0)=M1474,"",INDEX(Mal!K$9:K$431,COUNTIF($E$108:$F1474,"")-COUNT($H$108:$H1474)+1,0)),"")</f>
        <v>#N/A</v>
      </c>
      <c r="N1475" s="39" t="e">
        <f>IF($E1475="",IF(INDEX(Mal!L$9:L$431,COUNTIF($E$108:$F1474,"")-COUNT($H$108:$H1474)+1,0)=N1474,"",INDEX(Mal!L$9:L$431,COUNTIF($E$108:$F1474,"")-COUNT($H$108:$H1474)+1,0)),"")</f>
        <v>#N/A</v>
      </c>
      <c r="O1475" s="39" t="e">
        <f>IF($E1475="",IF(INDEX(Mal!M$9:M$431,COUNTIF($E$108:$F1474,"")-COUNT($H$108:$H1474)+1,0)=O1474,"",INDEX(Mal!M$9:M$431,COUNTIF($E$108:$F1474,"")-COUNT($H$108:$H1474)+1,0)),"")</f>
        <v>#N/A</v>
      </c>
      <c r="P1475" s="39" t="e">
        <f>IF($E1475="",IF(INDEX(Mal!N$9:N$431,COUNTIF($E$108:$F1474,"")-COUNT($H$108:$H1474)+1,0)=P1474,"",INDEX(Mal!N$9:N$431,COUNTIF($E$108:$F1474,"")-COUNT($H$108:$H1474)+1,0)),"")</f>
        <v>#N/A</v>
      </c>
      <c r="Q1475" s="39" t="e">
        <f>IF($E1475="",IF(INDEX(Mal!O$9:O$431,COUNTIF($E$108:$F1474,"")-COUNT($H$108:$H1474)+1,0)=Q1474,"",INDEX(Mal!O$9:O$431,COUNTIF($E$108:$F1474,"")-COUNT($H$108:$H1474)+1,0)),"")</f>
        <v>#N/A</v>
      </c>
      <c r="R1475" s="39" t="e">
        <f>IF($E1475="",IF(INDEX(Mal!P$9:P$431,COUNTIF($E$108:$F1474,"")-COUNT($H$108:$H1474)+1,0)=R1474,"",INDEX(Mal!P$9:P$431,COUNTIF($E$108:$F1474,"")-COUNT($H$108:$H1474)+1,0)),"")</f>
        <v>#N/A</v>
      </c>
      <c r="S1475" s="39" t="e">
        <f>IF($E1475="",IF(INDEX(Mal!Q$9:Q$431,COUNTIF($E$108:$F1474,"")-COUNT($H$108:$H1474)+1,0)=S1474,"",INDEX(Mal!Q$9:Q$431,COUNTIF($E$108:$F1474,"")-COUNT($H$108:$H1474)+1,0)),"")</f>
        <v>#N/A</v>
      </c>
      <c r="T1475" s="39" t="e">
        <f>IF($E1475="",IF(INDEX(Mal!R$9:R$431,COUNTIF($E$108:$F1474,"")-COUNT($H$108:$H1474)+1,0)=T1474,"",INDEX(Mal!R$9:R$431,COUNTIF($E$108:$F1474,"")-COUNT($H$108:$H1474)+1,0)),"")</f>
        <v>#N/A</v>
      </c>
      <c r="U1475" s="39" t="e">
        <f>IF($E1475="",IF(INDEX(Mal!S$9:S$431,COUNTIF($E$108:$F1474,"")-COUNT($H$108:$H1474)+1,0)=U1474,"",INDEX(Mal!S$9:S$431,COUNTIF($E$108:$F1474,"")-COUNT($H$108:$H1474)+1,0)),"")</f>
        <v>#N/A</v>
      </c>
      <c r="V1475" s="39" t="e">
        <f t="shared" si="84"/>
        <v>#N/A</v>
      </c>
      <c r="W1475" s="39" t="e">
        <f>IF(IF(AND(E1475="",F1475=""),INDEX(Mal!I$9:I$431,(COUNT($H$108:$H1475)-COUNTIF($V$108:$V1475,"")),0),"")="","",IF(AND(E1475="",F1475=""),INDEX(Mal!I$9:I$431,(COUNT($H$108:$H1475)-COUNTIF($V$108:$V1475,"")),0),""))</f>
        <v>#N/A</v>
      </c>
      <c r="X1475" s="39" t="e">
        <f>IF($E1475="",IF(INDEX(Mal!J$9:J$431,COUNTIF($E$108:$F1474,"")-COUNT($H$108:$H1474)+1,0)=X1474,"",INDEX(Mal!J$9:J$431,COUNTIF($E$108:$F1474,"")-COUNT($H$108:$H1474)+1,0)),"")</f>
        <v>#N/A</v>
      </c>
      <c r="Y1475" s="39" t="e">
        <f>IF(AND(Y1474="",$H1475=$H1474),"",IF(VLOOKUP($H1475,Mal!$A$9:$T$431,20,0)='Sales Orders'!Y1474,"",VLOOKUP($H1475,Mal!$A$9:$T$431,20,0)))</f>
        <v>#N/A</v>
      </c>
      <c r="Z1475" s="39" t="e">
        <f t="shared" si="85"/>
        <v>#N/A</v>
      </c>
    </row>
    <row r="1476" spans="1:26">
      <c r="A1476" t="str">
        <f>IFERROR(IF(VLOOKUP(H1476,Mal!$A$9:$A$431,1,0),"","END"),"END")</f>
        <v>END</v>
      </c>
      <c r="B1476" s="39" t="e">
        <f>IF($E1476="",IF(INDEX(Mal!$D$9:$D$431,COUNTIF($E$108:$F1475,"")-COUNT($H$108:$H1475)+1,0)=B1475,"",INDEX(Mal!$D$9:$D$431,COUNTIF($E$108:$F1475,"")-COUNT($H$108:$H1475)+1,0)),"")</f>
        <v>#N/A</v>
      </c>
      <c r="C1476" s="39" t="e">
        <f t="shared" si="86"/>
        <v>#N/A</v>
      </c>
      <c r="D1476" s="39" t="e">
        <f>IF($E1476="",IF(INDEX(Mal!$F$9:$F$431,COUNTIF($E$108:$F1475,"")-COUNT($H$108:$H1475)+1,0)=D1475,"",INDEX(Mal!$F$9:$F$431,COUNTIF($E$108:$F1475,"")-COUNT($H$108:$H1475)+1,0)),"")</f>
        <v>#N/A</v>
      </c>
      <c r="E1476" s="39" t="e">
        <f>IF(AND(E1475="",$H1476=$H1475),"",IF(VLOOKUP(H1476,Mal!$A$9:$B$431,2,0)='Sales Orders'!E1475,"",VLOOKUP($H1476,Mal!$A$9:$B$431,2,0)))</f>
        <v>#N/A</v>
      </c>
      <c r="F1476" s="39" t="e">
        <f>IF($E1476="",IF(INDEX(Mal!$C$9:$C$431,COUNTIF($E$108:$F1475,"")-COUNT($H$108:$H1475)+1,0)=F1475,"",INDEX(Mal!$C$9:$C$431,COUNTIF($E$108:$F1475,"")-COUNT($H$108:$H1475)+1,0)),"")</f>
        <v>#N/A</v>
      </c>
      <c r="G1476" s="39" t="e">
        <f t="shared" si="87"/>
        <v>#N/A</v>
      </c>
      <c r="H1476" s="39">
        <f>IF(COUNTIF(Mal!$A$9:$A$431,'Sales Orders'!H1475)+COUNTIFS(Mal!$A$9:$A$431,H1475,Mal!$B$9:$B$431,"&lt;&gt;")+COUNTIFS(Mal!$A$9:$A$431,H1475,Mal!$C$9:$C$431,"&lt;&gt;")=COUNTIF('Sales Orders'!$H$108:H1475,'Sales Orders'!H1475),'Sales Orders'!H1475+1,'Sales Orders'!H1475)</f>
        <v>2</v>
      </c>
      <c r="I1476" s="39" t="e">
        <f>IF(E1476="","",IF(Mal!$C$5="","",Mal!$C$5))</f>
        <v>#N/A</v>
      </c>
      <c r="J1476" s="39" t="e">
        <f>IF(AND(J1475="",$H1476=$H1475),"",IF(VLOOKUP($H1476,Mal!$A$9:$H$431,7,0)='Sales Orders'!J1475,"",VLOOKUP($H1476,Mal!$A$9:$H$431,7,0)))</f>
        <v>#N/A</v>
      </c>
      <c r="K1476" s="39" t="e">
        <f>IF(AND(K1475="",$H1476=$H1475),"",IF(VLOOKUP($H1476,Mal!$A$9:$H$431,8,0)='Sales Orders'!K1475,"",VLOOKUP($H1476,Mal!$A$9:$H$431,8,0)))</f>
        <v>#N/A</v>
      </c>
      <c r="L1476" s="39" t="e">
        <f>IF(E1476="","",IF(Mal!$C$6="","",Mal!$C$6))</f>
        <v>#N/A</v>
      </c>
      <c r="M1476" s="39" t="e">
        <f>IF($E1476="",IF(INDEX(Mal!K$9:K$431,COUNTIF($E$108:$F1475,"")-COUNT($H$108:$H1475)+1,0)=M1475,"",INDEX(Mal!K$9:K$431,COUNTIF($E$108:$F1475,"")-COUNT($H$108:$H1475)+1,0)),"")</f>
        <v>#N/A</v>
      </c>
      <c r="N1476" s="39" t="e">
        <f>IF($E1476="",IF(INDEX(Mal!L$9:L$431,COUNTIF($E$108:$F1475,"")-COUNT($H$108:$H1475)+1,0)=N1475,"",INDEX(Mal!L$9:L$431,COUNTIF($E$108:$F1475,"")-COUNT($H$108:$H1475)+1,0)),"")</f>
        <v>#N/A</v>
      </c>
      <c r="O1476" s="39" t="e">
        <f>IF($E1476="",IF(INDEX(Mal!M$9:M$431,COUNTIF($E$108:$F1475,"")-COUNT($H$108:$H1475)+1,0)=O1475,"",INDEX(Mal!M$9:M$431,COUNTIF($E$108:$F1475,"")-COUNT($H$108:$H1475)+1,0)),"")</f>
        <v>#N/A</v>
      </c>
      <c r="P1476" s="39" t="e">
        <f>IF($E1476="",IF(INDEX(Mal!N$9:N$431,COUNTIF($E$108:$F1475,"")-COUNT($H$108:$H1475)+1,0)=P1475,"",INDEX(Mal!N$9:N$431,COUNTIF($E$108:$F1475,"")-COUNT($H$108:$H1475)+1,0)),"")</f>
        <v>#N/A</v>
      </c>
      <c r="Q1476" s="39" t="e">
        <f>IF($E1476="",IF(INDEX(Mal!O$9:O$431,COUNTIF($E$108:$F1475,"")-COUNT($H$108:$H1475)+1,0)=Q1475,"",INDEX(Mal!O$9:O$431,COUNTIF($E$108:$F1475,"")-COUNT($H$108:$H1475)+1,0)),"")</f>
        <v>#N/A</v>
      </c>
      <c r="R1476" s="39" t="e">
        <f>IF($E1476="",IF(INDEX(Mal!P$9:P$431,COUNTIF($E$108:$F1475,"")-COUNT($H$108:$H1475)+1,0)=R1475,"",INDEX(Mal!P$9:P$431,COUNTIF($E$108:$F1475,"")-COUNT($H$108:$H1475)+1,0)),"")</f>
        <v>#N/A</v>
      </c>
      <c r="S1476" s="39" t="e">
        <f>IF($E1476="",IF(INDEX(Mal!Q$9:Q$431,COUNTIF($E$108:$F1475,"")-COUNT($H$108:$H1475)+1,0)=S1475,"",INDEX(Mal!Q$9:Q$431,COUNTIF($E$108:$F1475,"")-COUNT($H$108:$H1475)+1,0)),"")</f>
        <v>#N/A</v>
      </c>
      <c r="T1476" s="39" t="e">
        <f>IF($E1476="",IF(INDEX(Mal!R$9:R$431,COUNTIF($E$108:$F1475,"")-COUNT($H$108:$H1475)+1,0)=T1475,"",INDEX(Mal!R$9:R$431,COUNTIF($E$108:$F1475,"")-COUNT($H$108:$H1475)+1,0)),"")</f>
        <v>#N/A</v>
      </c>
      <c r="U1476" s="39" t="e">
        <f>IF($E1476="",IF(INDEX(Mal!S$9:S$431,COUNTIF($E$108:$F1475,"")-COUNT($H$108:$H1475)+1,0)=U1475,"",INDEX(Mal!S$9:S$431,COUNTIF($E$108:$F1475,"")-COUNT($H$108:$H1475)+1,0)),"")</f>
        <v>#N/A</v>
      </c>
      <c r="V1476" s="39" t="e">
        <f t="shared" si="84"/>
        <v>#N/A</v>
      </c>
      <c r="W1476" s="39" t="e">
        <f>IF(IF(AND(E1476="",F1476=""),INDEX(Mal!I$9:I$431,(COUNT($H$108:$H1476)-COUNTIF($V$108:$V1476,"")),0),"")="","",IF(AND(E1476="",F1476=""),INDEX(Mal!I$9:I$431,(COUNT($H$108:$H1476)-COUNTIF($V$108:$V1476,"")),0),""))</f>
        <v>#N/A</v>
      </c>
      <c r="X1476" s="39" t="e">
        <f>IF($E1476="",IF(INDEX(Mal!J$9:J$431,COUNTIF($E$108:$F1475,"")-COUNT($H$108:$H1475)+1,0)=X1475,"",INDEX(Mal!J$9:J$431,COUNTIF($E$108:$F1475,"")-COUNT($H$108:$H1475)+1,0)),"")</f>
        <v>#N/A</v>
      </c>
      <c r="Y1476" s="39" t="e">
        <f>IF(AND(Y1475="",$H1476=$H1475),"",IF(VLOOKUP($H1476,Mal!$A$9:$T$431,20,0)='Sales Orders'!Y1475,"",VLOOKUP($H1476,Mal!$A$9:$T$431,20,0)))</f>
        <v>#N/A</v>
      </c>
      <c r="Z1476" s="39" t="e">
        <f t="shared" si="85"/>
        <v>#N/A</v>
      </c>
    </row>
    <row r="1477" spans="1:26">
      <c r="A1477" t="str">
        <f>IFERROR(IF(VLOOKUP(H1477,Mal!$A$9:$A$431,1,0),"","END"),"END")</f>
        <v>END</v>
      </c>
      <c r="B1477" s="39" t="e">
        <f>IF($E1477="",IF(INDEX(Mal!$D$9:$D$431,COUNTIF($E$108:$F1476,"")-COUNT($H$108:$H1476)+1,0)=B1476,"",INDEX(Mal!$D$9:$D$431,COUNTIF($E$108:$F1476,"")-COUNT($H$108:$H1476)+1,0)),"")</f>
        <v>#N/A</v>
      </c>
      <c r="C1477" s="39" t="e">
        <f t="shared" si="86"/>
        <v>#N/A</v>
      </c>
      <c r="D1477" s="39" t="e">
        <f>IF($E1477="",IF(INDEX(Mal!$F$9:$F$431,COUNTIF($E$108:$F1476,"")-COUNT($H$108:$H1476)+1,0)=D1476,"",INDEX(Mal!$F$9:$F$431,COUNTIF($E$108:$F1476,"")-COUNT($H$108:$H1476)+1,0)),"")</f>
        <v>#N/A</v>
      </c>
      <c r="E1477" s="39" t="e">
        <f>IF(AND(E1476="",$H1477=$H1476),"",IF(VLOOKUP(H1477,Mal!$A$9:$B$431,2,0)='Sales Orders'!E1476,"",VLOOKUP($H1477,Mal!$A$9:$B$431,2,0)))</f>
        <v>#N/A</v>
      </c>
      <c r="F1477" s="39" t="e">
        <f>IF($E1477="",IF(INDEX(Mal!$C$9:$C$431,COUNTIF($E$108:$F1476,"")-COUNT($H$108:$H1476)+1,0)=F1476,"",INDEX(Mal!$C$9:$C$431,COUNTIF($E$108:$F1476,"")-COUNT($H$108:$H1476)+1,0)),"")</f>
        <v>#N/A</v>
      </c>
      <c r="G1477" s="39" t="e">
        <f t="shared" si="87"/>
        <v>#N/A</v>
      </c>
      <c r="H1477" s="39">
        <f>IF(COUNTIF(Mal!$A$9:$A$431,'Sales Orders'!H1476)+COUNTIFS(Mal!$A$9:$A$431,H1476,Mal!$B$9:$B$431,"&lt;&gt;")+COUNTIFS(Mal!$A$9:$A$431,H1476,Mal!$C$9:$C$431,"&lt;&gt;")=COUNTIF('Sales Orders'!$H$108:H1476,'Sales Orders'!H1476),'Sales Orders'!H1476+1,'Sales Orders'!H1476)</f>
        <v>2</v>
      </c>
      <c r="I1477" s="39" t="e">
        <f>IF(E1477="","",IF(Mal!$C$5="","",Mal!$C$5))</f>
        <v>#N/A</v>
      </c>
      <c r="J1477" s="39" t="e">
        <f>IF(AND(J1476="",$H1477=$H1476),"",IF(VLOOKUP($H1477,Mal!$A$9:$H$431,7,0)='Sales Orders'!J1476,"",VLOOKUP($H1477,Mal!$A$9:$H$431,7,0)))</f>
        <v>#N/A</v>
      </c>
      <c r="K1477" s="39" t="e">
        <f>IF(AND(K1476="",$H1477=$H1476),"",IF(VLOOKUP($H1477,Mal!$A$9:$H$431,8,0)='Sales Orders'!K1476,"",VLOOKUP($H1477,Mal!$A$9:$H$431,8,0)))</f>
        <v>#N/A</v>
      </c>
      <c r="L1477" s="39" t="e">
        <f>IF(E1477="","",IF(Mal!$C$6="","",Mal!$C$6))</f>
        <v>#N/A</v>
      </c>
      <c r="M1477" s="39" t="e">
        <f>IF($E1477="",IF(INDEX(Mal!K$9:K$431,COUNTIF($E$108:$F1476,"")-COUNT($H$108:$H1476)+1,0)=M1476,"",INDEX(Mal!K$9:K$431,COUNTIF($E$108:$F1476,"")-COUNT($H$108:$H1476)+1,0)),"")</f>
        <v>#N/A</v>
      </c>
      <c r="N1477" s="39" t="e">
        <f>IF($E1477="",IF(INDEX(Mal!L$9:L$431,COUNTIF($E$108:$F1476,"")-COUNT($H$108:$H1476)+1,0)=N1476,"",INDEX(Mal!L$9:L$431,COUNTIF($E$108:$F1476,"")-COUNT($H$108:$H1476)+1,0)),"")</f>
        <v>#N/A</v>
      </c>
      <c r="O1477" s="39" t="e">
        <f>IF($E1477="",IF(INDEX(Mal!M$9:M$431,COUNTIF($E$108:$F1476,"")-COUNT($H$108:$H1476)+1,0)=O1476,"",INDEX(Mal!M$9:M$431,COUNTIF($E$108:$F1476,"")-COUNT($H$108:$H1476)+1,0)),"")</f>
        <v>#N/A</v>
      </c>
      <c r="P1477" s="39" t="e">
        <f>IF($E1477="",IF(INDEX(Mal!N$9:N$431,COUNTIF($E$108:$F1476,"")-COUNT($H$108:$H1476)+1,0)=P1476,"",INDEX(Mal!N$9:N$431,COUNTIF($E$108:$F1476,"")-COUNT($H$108:$H1476)+1,0)),"")</f>
        <v>#N/A</v>
      </c>
      <c r="Q1477" s="39" t="e">
        <f>IF($E1477="",IF(INDEX(Mal!O$9:O$431,COUNTIF($E$108:$F1476,"")-COUNT($H$108:$H1476)+1,0)=Q1476,"",INDEX(Mal!O$9:O$431,COUNTIF($E$108:$F1476,"")-COUNT($H$108:$H1476)+1,0)),"")</f>
        <v>#N/A</v>
      </c>
      <c r="R1477" s="39" t="e">
        <f>IF($E1477="",IF(INDEX(Mal!P$9:P$431,COUNTIF($E$108:$F1476,"")-COUNT($H$108:$H1476)+1,0)=R1476,"",INDEX(Mal!P$9:P$431,COUNTIF($E$108:$F1476,"")-COUNT($H$108:$H1476)+1,0)),"")</f>
        <v>#N/A</v>
      </c>
      <c r="S1477" s="39" t="e">
        <f>IF($E1477="",IF(INDEX(Mal!Q$9:Q$431,COUNTIF($E$108:$F1476,"")-COUNT($H$108:$H1476)+1,0)=S1476,"",INDEX(Mal!Q$9:Q$431,COUNTIF($E$108:$F1476,"")-COUNT($H$108:$H1476)+1,0)),"")</f>
        <v>#N/A</v>
      </c>
      <c r="T1477" s="39" t="e">
        <f>IF($E1477="",IF(INDEX(Mal!R$9:R$431,COUNTIF($E$108:$F1476,"")-COUNT($H$108:$H1476)+1,0)=T1476,"",INDEX(Mal!R$9:R$431,COUNTIF($E$108:$F1476,"")-COUNT($H$108:$H1476)+1,0)),"")</f>
        <v>#N/A</v>
      </c>
      <c r="U1477" s="39" t="e">
        <f>IF($E1477="",IF(INDEX(Mal!S$9:S$431,COUNTIF($E$108:$F1476,"")-COUNT($H$108:$H1476)+1,0)=U1476,"",INDEX(Mal!S$9:S$431,COUNTIF($E$108:$F1476,"")-COUNT($H$108:$H1476)+1,0)),"")</f>
        <v>#N/A</v>
      </c>
      <c r="V1477" s="39" t="e">
        <f t="shared" si="84"/>
        <v>#N/A</v>
      </c>
      <c r="W1477" s="39" t="e">
        <f>IF(IF(AND(E1477="",F1477=""),INDEX(Mal!I$9:I$431,(COUNT($H$108:$H1477)-COUNTIF($V$108:$V1477,"")),0),"")="","",IF(AND(E1477="",F1477=""),INDEX(Mal!I$9:I$431,(COUNT($H$108:$H1477)-COUNTIF($V$108:$V1477,"")),0),""))</f>
        <v>#N/A</v>
      </c>
      <c r="X1477" s="39" t="e">
        <f>IF($E1477="",IF(INDEX(Mal!J$9:J$431,COUNTIF($E$108:$F1476,"")-COUNT($H$108:$H1476)+1,0)=X1476,"",INDEX(Mal!J$9:J$431,COUNTIF($E$108:$F1476,"")-COUNT($H$108:$H1476)+1,0)),"")</f>
        <v>#N/A</v>
      </c>
      <c r="Y1477" s="39" t="e">
        <f>IF(AND(Y1476="",$H1477=$H1476),"",IF(VLOOKUP($H1477,Mal!$A$9:$T$431,20,0)='Sales Orders'!Y1476,"",VLOOKUP($H1477,Mal!$A$9:$T$431,20,0)))</f>
        <v>#N/A</v>
      </c>
      <c r="Z1477" s="39" t="e">
        <f t="shared" si="85"/>
        <v>#N/A</v>
      </c>
    </row>
    <row r="1478" spans="1:26">
      <c r="A1478" t="str">
        <f>IFERROR(IF(VLOOKUP(H1478,Mal!$A$9:$A$431,1,0),"","END"),"END")</f>
        <v>END</v>
      </c>
      <c r="B1478" s="39" t="e">
        <f>IF($E1478="",IF(INDEX(Mal!$D$9:$D$431,COUNTIF($E$108:$F1477,"")-COUNT($H$108:$H1477)+1,0)=B1477,"",INDEX(Mal!$D$9:$D$431,COUNTIF($E$108:$F1477,"")-COUNT($H$108:$H1477)+1,0)),"")</f>
        <v>#N/A</v>
      </c>
      <c r="C1478" s="39" t="e">
        <f t="shared" si="86"/>
        <v>#N/A</v>
      </c>
      <c r="D1478" s="39" t="e">
        <f>IF($E1478="",IF(INDEX(Mal!$F$9:$F$431,COUNTIF($E$108:$F1477,"")-COUNT($H$108:$H1477)+1,0)=D1477,"",INDEX(Mal!$F$9:$F$431,COUNTIF($E$108:$F1477,"")-COUNT($H$108:$H1477)+1,0)),"")</f>
        <v>#N/A</v>
      </c>
      <c r="E1478" s="39" t="e">
        <f>IF(AND(E1477="",$H1478=$H1477),"",IF(VLOOKUP(H1478,Mal!$A$9:$B$431,2,0)='Sales Orders'!E1477,"",VLOOKUP($H1478,Mal!$A$9:$B$431,2,0)))</f>
        <v>#N/A</v>
      </c>
      <c r="F1478" s="39" t="e">
        <f>IF($E1478="",IF(INDEX(Mal!$C$9:$C$431,COUNTIF($E$108:$F1477,"")-COUNT($H$108:$H1477)+1,0)=F1477,"",INDEX(Mal!$C$9:$C$431,COUNTIF($E$108:$F1477,"")-COUNT($H$108:$H1477)+1,0)),"")</f>
        <v>#N/A</v>
      </c>
      <c r="G1478" s="39" t="e">
        <f t="shared" si="87"/>
        <v>#N/A</v>
      </c>
      <c r="H1478" s="39">
        <f>IF(COUNTIF(Mal!$A$9:$A$431,'Sales Orders'!H1477)+COUNTIFS(Mal!$A$9:$A$431,H1477,Mal!$B$9:$B$431,"&lt;&gt;")+COUNTIFS(Mal!$A$9:$A$431,H1477,Mal!$C$9:$C$431,"&lt;&gt;")=COUNTIF('Sales Orders'!$H$108:H1477,'Sales Orders'!H1477),'Sales Orders'!H1477+1,'Sales Orders'!H1477)</f>
        <v>2</v>
      </c>
      <c r="I1478" s="39" t="e">
        <f>IF(E1478="","",IF(Mal!$C$5="","",Mal!$C$5))</f>
        <v>#N/A</v>
      </c>
      <c r="J1478" s="39" t="e">
        <f>IF(AND(J1477="",$H1478=$H1477),"",IF(VLOOKUP($H1478,Mal!$A$9:$H$431,7,0)='Sales Orders'!J1477,"",VLOOKUP($H1478,Mal!$A$9:$H$431,7,0)))</f>
        <v>#N/A</v>
      </c>
      <c r="K1478" s="39" t="e">
        <f>IF(AND(K1477="",$H1478=$H1477),"",IF(VLOOKUP($H1478,Mal!$A$9:$H$431,8,0)='Sales Orders'!K1477,"",VLOOKUP($H1478,Mal!$A$9:$H$431,8,0)))</f>
        <v>#N/A</v>
      </c>
      <c r="L1478" s="39" t="e">
        <f>IF(E1478="","",IF(Mal!$C$6="","",Mal!$C$6))</f>
        <v>#N/A</v>
      </c>
      <c r="M1478" s="39" t="e">
        <f>IF($E1478="",IF(INDEX(Mal!K$9:K$431,COUNTIF($E$108:$F1477,"")-COUNT($H$108:$H1477)+1,0)=M1477,"",INDEX(Mal!K$9:K$431,COUNTIF($E$108:$F1477,"")-COUNT($H$108:$H1477)+1,0)),"")</f>
        <v>#N/A</v>
      </c>
      <c r="N1478" s="39" t="e">
        <f>IF($E1478="",IF(INDEX(Mal!L$9:L$431,COUNTIF($E$108:$F1477,"")-COUNT($H$108:$H1477)+1,0)=N1477,"",INDEX(Mal!L$9:L$431,COUNTIF($E$108:$F1477,"")-COUNT($H$108:$H1477)+1,0)),"")</f>
        <v>#N/A</v>
      </c>
      <c r="O1478" s="39" t="e">
        <f>IF($E1478="",IF(INDEX(Mal!M$9:M$431,COUNTIF($E$108:$F1477,"")-COUNT($H$108:$H1477)+1,0)=O1477,"",INDEX(Mal!M$9:M$431,COUNTIF($E$108:$F1477,"")-COUNT($H$108:$H1477)+1,0)),"")</f>
        <v>#N/A</v>
      </c>
      <c r="P1478" s="39" t="e">
        <f>IF($E1478="",IF(INDEX(Mal!N$9:N$431,COUNTIF($E$108:$F1477,"")-COUNT($H$108:$H1477)+1,0)=P1477,"",INDEX(Mal!N$9:N$431,COUNTIF($E$108:$F1477,"")-COUNT($H$108:$H1477)+1,0)),"")</f>
        <v>#N/A</v>
      </c>
      <c r="Q1478" s="39" t="e">
        <f>IF($E1478="",IF(INDEX(Mal!O$9:O$431,COUNTIF($E$108:$F1477,"")-COUNT($H$108:$H1477)+1,0)=Q1477,"",INDEX(Mal!O$9:O$431,COUNTIF($E$108:$F1477,"")-COUNT($H$108:$H1477)+1,0)),"")</f>
        <v>#N/A</v>
      </c>
      <c r="R1478" s="39" t="e">
        <f>IF($E1478="",IF(INDEX(Mal!P$9:P$431,COUNTIF($E$108:$F1477,"")-COUNT($H$108:$H1477)+1,0)=R1477,"",INDEX(Mal!P$9:P$431,COUNTIF($E$108:$F1477,"")-COUNT($H$108:$H1477)+1,0)),"")</f>
        <v>#N/A</v>
      </c>
      <c r="S1478" s="39" t="e">
        <f>IF($E1478="",IF(INDEX(Mal!Q$9:Q$431,COUNTIF($E$108:$F1477,"")-COUNT($H$108:$H1477)+1,0)=S1477,"",INDEX(Mal!Q$9:Q$431,COUNTIF($E$108:$F1477,"")-COUNT($H$108:$H1477)+1,0)),"")</f>
        <v>#N/A</v>
      </c>
      <c r="T1478" s="39" t="e">
        <f>IF($E1478="",IF(INDEX(Mal!R$9:R$431,COUNTIF($E$108:$F1477,"")-COUNT($H$108:$H1477)+1,0)=T1477,"",INDEX(Mal!R$9:R$431,COUNTIF($E$108:$F1477,"")-COUNT($H$108:$H1477)+1,0)),"")</f>
        <v>#N/A</v>
      </c>
      <c r="U1478" s="39" t="e">
        <f>IF($E1478="",IF(INDEX(Mal!S$9:S$431,COUNTIF($E$108:$F1477,"")-COUNT($H$108:$H1477)+1,0)=U1477,"",INDEX(Mal!S$9:S$431,COUNTIF($E$108:$F1477,"")-COUNT($H$108:$H1477)+1,0)),"")</f>
        <v>#N/A</v>
      </c>
      <c r="V1478" s="39" t="e">
        <f t="shared" si="84"/>
        <v>#N/A</v>
      </c>
      <c r="W1478" s="39" t="e">
        <f>IF(IF(AND(E1478="",F1478=""),INDEX(Mal!I$9:I$431,(COUNT($H$108:$H1478)-COUNTIF($V$108:$V1478,"")),0),"")="","",IF(AND(E1478="",F1478=""),INDEX(Mal!I$9:I$431,(COUNT($H$108:$H1478)-COUNTIF($V$108:$V1478,"")),0),""))</f>
        <v>#N/A</v>
      </c>
      <c r="X1478" s="39" t="e">
        <f>IF($E1478="",IF(INDEX(Mal!J$9:J$431,COUNTIF($E$108:$F1477,"")-COUNT($H$108:$H1477)+1,0)=X1477,"",INDEX(Mal!J$9:J$431,COUNTIF($E$108:$F1477,"")-COUNT($H$108:$H1477)+1,0)),"")</f>
        <v>#N/A</v>
      </c>
      <c r="Y1478" s="39" t="e">
        <f>IF(AND(Y1477="",$H1478=$H1477),"",IF(VLOOKUP($H1478,Mal!$A$9:$T$431,20,0)='Sales Orders'!Y1477,"",VLOOKUP($H1478,Mal!$A$9:$T$431,20,0)))</f>
        <v>#N/A</v>
      </c>
      <c r="Z1478" s="39" t="e">
        <f t="shared" si="85"/>
        <v>#N/A</v>
      </c>
    </row>
    <row r="1479" spans="1:26">
      <c r="A1479" t="str">
        <f>IFERROR(IF(VLOOKUP(H1479,Mal!$A$9:$A$431,1,0),"","END"),"END")</f>
        <v>END</v>
      </c>
      <c r="B1479" s="39" t="e">
        <f>IF($E1479="",IF(INDEX(Mal!$D$9:$D$431,COUNTIF($E$108:$F1478,"")-COUNT($H$108:$H1478)+1,0)=B1478,"",INDEX(Mal!$D$9:$D$431,COUNTIF($E$108:$F1478,"")-COUNT($H$108:$H1478)+1,0)),"")</f>
        <v>#N/A</v>
      </c>
      <c r="C1479" s="39" t="e">
        <f t="shared" si="86"/>
        <v>#N/A</v>
      </c>
      <c r="D1479" s="39" t="e">
        <f>IF($E1479="",IF(INDEX(Mal!$F$9:$F$431,COUNTIF($E$108:$F1478,"")-COUNT($H$108:$H1478)+1,0)=D1478,"",INDEX(Mal!$F$9:$F$431,COUNTIF($E$108:$F1478,"")-COUNT($H$108:$H1478)+1,0)),"")</f>
        <v>#N/A</v>
      </c>
      <c r="E1479" s="39" t="e">
        <f>IF(AND(E1478="",$H1479=$H1478),"",IF(VLOOKUP(H1479,Mal!$A$9:$B$431,2,0)='Sales Orders'!E1478,"",VLOOKUP($H1479,Mal!$A$9:$B$431,2,0)))</f>
        <v>#N/A</v>
      </c>
      <c r="F1479" s="39" t="e">
        <f>IF($E1479="",IF(INDEX(Mal!$C$9:$C$431,COUNTIF($E$108:$F1478,"")-COUNT($H$108:$H1478)+1,0)=F1478,"",INDEX(Mal!$C$9:$C$431,COUNTIF($E$108:$F1478,"")-COUNT($H$108:$H1478)+1,0)),"")</f>
        <v>#N/A</v>
      </c>
      <c r="G1479" s="39" t="e">
        <f t="shared" si="87"/>
        <v>#N/A</v>
      </c>
      <c r="H1479" s="39">
        <f>IF(COUNTIF(Mal!$A$9:$A$431,'Sales Orders'!H1478)+COUNTIFS(Mal!$A$9:$A$431,H1478,Mal!$B$9:$B$431,"&lt;&gt;")+COUNTIFS(Mal!$A$9:$A$431,H1478,Mal!$C$9:$C$431,"&lt;&gt;")=COUNTIF('Sales Orders'!$H$108:H1478,'Sales Orders'!H1478),'Sales Orders'!H1478+1,'Sales Orders'!H1478)</f>
        <v>2</v>
      </c>
      <c r="I1479" s="39" t="e">
        <f>IF(E1479="","",IF(Mal!$C$5="","",Mal!$C$5))</f>
        <v>#N/A</v>
      </c>
      <c r="J1479" s="39" t="e">
        <f>IF(AND(J1478="",$H1479=$H1478),"",IF(VLOOKUP($H1479,Mal!$A$9:$H$431,7,0)='Sales Orders'!J1478,"",VLOOKUP($H1479,Mal!$A$9:$H$431,7,0)))</f>
        <v>#N/A</v>
      </c>
      <c r="K1479" s="39" t="e">
        <f>IF(AND(K1478="",$H1479=$H1478),"",IF(VLOOKUP($H1479,Mal!$A$9:$H$431,8,0)='Sales Orders'!K1478,"",VLOOKUP($H1479,Mal!$A$9:$H$431,8,0)))</f>
        <v>#N/A</v>
      </c>
      <c r="L1479" s="39" t="e">
        <f>IF(E1479="","",IF(Mal!$C$6="","",Mal!$C$6))</f>
        <v>#N/A</v>
      </c>
      <c r="M1479" s="39" t="e">
        <f>IF($E1479="",IF(INDEX(Mal!K$9:K$431,COUNTIF($E$108:$F1478,"")-COUNT($H$108:$H1478)+1,0)=M1478,"",INDEX(Mal!K$9:K$431,COUNTIF($E$108:$F1478,"")-COUNT($H$108:$H1478)+1,0)),"")</f>
        <v>#N/A</v>
      </c>
      <c r="N1479" s="39" t="e">
        <f>IF($E1479="",IF(INDEX(Mal!L$9:L$431,COUNTIF($E$108:$F1478,"")-COUNT($H$108:$H1478)+1,0)=N1478,"",INDEX(Mal!L$9:L$431,COUNTIF($E$108:$F1478,"")-COUNT($H$108:$H1478)+1,0)),"")</f>
        <v>#N/A</v>
      </c>
      <c r="O1479" s="39" t="e">
        <f>IF($E1479="",IF(INDEX(Mal!M$9:M$431,COUNTIF($E$108:$F1478,"")-COUNT($H$108:$H1478)+1,0)=O1478,"",INDEX(Mal!M$9:M$431,COUNTIF($E$108:$F1478,"")-COUNT($H$108:$H1478)+1,0)),"")</f>
        <v>#N/A</v>
      </c>
      <c r="P1479" s="39" t="e">
        <f>IF($E1479="",IF(INDEX(Mal!N$9:N$431,COUNTIF($E$108:$F1478,"")-COUNT($H$108:$H1478)+1,0)=P1478,"",INDEX(Mal!N$9:N$431,COUNTIF($E$108:$F1478,"")-COUNT($H$108:$H1478)+1,0)),"")</f>
        <v>#N/A</v>
      </c>
      <c r="Q1479" s="39" t="e">
        <f>IF($E1479="",IF(INDEX(Mal!O$9:O$431,COUNTIF($E$108:$F1478,"")-COUNT($H$108:$H1478)+1,0)=Q1478,"",INDEX(Mal!O$9:O$431,COUNTIF($E$108:$F1478,"")-COUNT($H$108:$H1478)+1,0)),"")</f>
        <v>#N/A</v>
      </c>
      <c r="R1479" s="39" t="e">
        <f>IF($E1479="",IF(INDEX(Mal!P$9:P$431,COUNTIF($E$108:$F1478,"")-COUNT($H$108:$H1478)+1,0)=R1478,"",INDEX(Mal!P$9:P$431,COUNTIF($E$108:$F1478,"")-COUNT($H$108:$H1478)+1,0)),"")</f>
        <v>#N/A</v>
      </c>
      <c r="S1479" s="39" t="e">
        <f>IF($E1479="",IF(INDEX(Mal!Q$9:Q$431,COUNTIF($E$108:$F1478,"")-COUNT($H$108:$H1478)+1,0)=S1478,"",INDEX(Mal!Q$9:Q$431,COUNTIF($E$108:$F1478,"")-COUNT($H$108:$H1478)+1,0)),"")</f>
        <v>#N/A</v>
      </c>
      <c r="T1479" s="39" t="e">
        <f>IF($E1479="",IF(INDEX(Mal!R$9:R$431,COUNTIF($E$108:$F1478,"")-COUNT($H$108:$H1478)+1,0)=T1478,"",INDEX(Mal!R$9:R$431,COUNTIF($E$108:$F1478,"")-COUNT($H$108:$H1478)+1,0)),"")</f>
        <v>#N/A</v>
      </c>
      <c r="U1479" s="39" t="e">
        <f>IF($E1479="",IF(INDEX(Mal!S$9:S$431,COUNTIF($E$108:$F1478,"")-COUNT($H$108:$H1478)+1,0)=U1478,"",INDEX(Mal!S$9:S$431,COUNTIF($E$108:$F1478,"")-COUNT($H$108:$H1478)+1,0)),"")</f>
        <v>#N/A</v>
      </c>
      <c r="V1479" s="39" t="e">
        <f t="shared" si="84"/>
        <v>#N/A</v>
      </c>
      <c r="W1479" s="39" t="e">
        <f>IF(IF(AND(E1479="",F1479=""),INDEX(Mal!I$9:I$431,(COUNT($H$108:$H1479)-COUNTIF($V$108:$V1479,"")),0),"")="","",IF(AND(E1479="",F1479=""),INDEX(Mal!I$9:I$431,(COUNT($H$108:$H1479)-COUNTIF($V$108:$V1479,"")),0),""))</f>
        <v>#N/A</v>
      </c>
      <c r="X1479" s="39" t="e">
        <f>IF($E1479="",IF(INDEX(Mal!J$9:J$431,COUNTIF($E$108:$F1478,"")-COUNT($H$108:$H1478)+1,0)=X1478,"",INDEX(Mal!J$9:J$431,COUNTIF($E$108:$F1478,"")-COUNT($H$108:$H1478)+1,0)),"")</f>
        <v>#N/A</v>
      </c>
      <c r="Y1479" s="39" t="e">
        <f>IF(AND(Y1478="",$H1479=$H1478),"",IF(VLOOKUP($H1479,Mal!$A$9:$T$431,20,0)='Sales Orders'!Y1478,"",VLOOKUP($H1479,Mal!$A$9:$T$431,20,0)))</f>
        <v>#N/A</v>
      </c>
      <c r="Z1479" s="39" t="e">
        <f t="shared" si="85"/>
        <v>#N/A</v>
      </c>
    </row>
    <row r="1480" spans="1:26">
      <c r="A1480" t="str">
        <f>IFERROR(IF(VLOOKUP(H1480,Mal!$A$9:$A$431,1,0),"","END"),"END")</f>
        <v>END</v>
      </c>
      <c r="B1480" s="39" t="e">
        <f>IF($E1480="",IF(INDEX(Mal!$D$9:$D$431,COUNTIF($E$108:$F1479,"")-COUNT($H$108:$H1479)+1,0)=B1479,"",INDEX(Mal!$D$9:$D$431,COUNTIF($E$108:$F1479,"")-COUNT($H$108:$H1479)+1,0)),"")</f>
        <v>#N/A</v>
      </c>
      <c r="C1480" s="39" t="e">
        <f t="shared" si="86"/>
        <v>#N/A</v>
      </c>
      <c r="D1480" s="39" t="e">
        <f>IF($E1480="",IF(INDEX(Mal!$F$9:$F$431,COUNTIF($E$108:$F1479,"")-COUNT($H$108:$H1479)+1,0)=D1479,"",INDEX(Mal!$F$9:$F$431,COUNTIF($E$108:$F1479,"")-COUNT($H$108:$H1479)+1,0)),"")</f>
        <v>#N/A</v>
      </c>
      <c r="E1480" s="39" t="e">
        <f>IF(AND(E1479="",$H1480=$H1479),"",IF(VLOOKUP(H1480,Mal!$A$9:$B$431,2,0)='Sales Orders'!E1479,"",VLOOKUP($H1480,Mal!$A$9:$B$431,2,0)))</f>
        <v>#N/A</v>
      </c>
      <c r="F1480" s="39" t="e">
        <f>IF($E1480="",IF(INDEX(Mal!$C$9:$C$431,COUNTIF($E$108:$F1479,"")-COUNT($H$108:$H1479)+1,0)=F1479,"",INDEX(Mal!$C$9:$C$431,COUNTIF($E$108:$F1479,"")-COUNT($H$108:$H1479)+1,0)),"")</f>
        <v>#N/A</v>
      </c>
      <c r="G1480" s="39" t="e">
        <f t="shared" si="87"/>
        <v>#N/A</v>
      </c>
      <c r="H1480" s="39">
        <f>IF(COUNTIF(Mal!$A$9:$A$431,'Sales Orders'!H1479)+COUNTIFS(Mal!$A$9:$A$431,H1479,Mal!$B$9:$B$431,"&lt;&gt;")+COUNTIFS(Mal!$A$9:$A$431,H1479,Mal!$C$9:$C$431,"&lt;&gt;")=COUNTIF('Sales Orders'!$H$108:H1479,'Sales Orders'!H1479),'Sales Orders'!H1479+1,'Sales Orders'!H1479)</f>
        <v>2</v>
      </c>
      <c r="I1480" s="39" t="e">
        <f>IF(E1480="","",IF(Mal!$C$5="","",Mal!$C$5))</f>
        <v>#N/A</v>
      </c>
      <c r="J1480" s="39" t="e">
        <f>IF(AND(J1479="",$H1480=$H1479),"",IF(VLOOKUP($H1480,Mal!$A$9:$H$431,7,0)='Sales Orders'!J1479,"",VLOOKUP($H1480,Mal!$A$9:$H$431,7,0)))</f>
        <v>#N/A</v>
      </c>
      <c r="K1480" s="39" t="e">
        <f>IF(AND(K1479="",$H1480=$H1479),"",IF(VLOOKUP($H1480,Mal!$A$9:$H$431,8,0)='Sales Orders'!K1479,"",VLOOKUP($H1480,Mal!$A$9:$H$431,8,0)))</f>
        <v>#N/A</v>
      </c>
      <c r="L1480" s="39" t="e">
        <f>IF(E1480="","",IF(Mal!$C$6="","",Mal!$C$6))</f>
        <v>#N/A</v>
      </c>
      <c r="M1480" s="39" t="e">
        <f>IF($E1480="",IF(INDEX(Mal!K$9:K$431,COUNTIF($E$108:$F1479,"")-COUNT($H$108:$H1479)+1,0)=M1479,"",INDEX(Mal!K$9:K$431,COUNTIF($E$108:$F1479,"")-COUNT($H$108:$H1479)+1,0)),"")</f>
        <v>#N/A</v>
      </c>
      <c r="N1480" s="39" t="e">
        <f>IF($E1480="",IF(INDEX(Mal!L$9:L$431,COUNTIF($E$108:$F1479,"")-COUNT($H$108:$H1479)+1,0)=N1479,"",INDEX(Mal!L$9:L$431,COUNTIF($E$108:$F1479,"")-COUNT($H$108:$H1479)+1,0)),"")</f>
        <v>#N/A</v>
      </c>
      <c r="O1480" s="39" t="e">
        <f>IF($E1480="",IF(INDEX(Mal!M$9:M$431,COUNTIF($E$108:$F1479,"")-COUNT($H$108:$H1479)+1,0)=O1479,"",INDEX(Mal!M$9:M$431,COUNTIF($E$108:$F1479,"")-COUNT($H$108:$H1479)+1,0)),"")</f>
        <v>#N/A</v>
      </c>
      <c r="P1480" s="39" t="e">
        <f>IF($E1480="",IF(INDEX(Mal!N$9:N$431,COUNTIF($E$108:$F1479,"")-COUNT($H$108:$H1479)+1,0)=P1479,"",INDEX(Mal!N$9:N$431,COUNTIF($E$108:$F1479,"")-COUNT($H$108:$H1479)+1,0)),"")</f>
        <v>#N/A</v>
      </c>
      <c r="Q1480" s="39" t="e">
        <f>IF($E1480="",IF(INDEX(Mal!O$9:O$431,COUNTIF($E$108:$F1479,"")-COUNT($H$108:$H1479)+1,0)=Q1479,"",INDEX(Mal!O$9:O$431,COUNTIF($E$108:$F1479,"")-COUNT($H$108:$H1479)+1,0)),"")</f>
        <v>#N/A</v>
      </c>
      <c r="R1480" s="39" t="e">
        <f>IF($E1480="",IF(INDEX(Mal!P$9:P$431,COUNTIF($E$108:$F1479,"")-COUNT($H$108:$H1479)+1,0)=R1479,"",INDEX(Mal!P$9:P$431,COUNTIF($E$108:$F1479,"")-COUNT($H$108:$H1479)+1,0)),"")</f>
        <v>#N/A</v>
      </c>
      <c r="S1480" s="39" t="e">
        <f>IF($E1480="",IF(INDEX(Mal!Q$9:Q$431,COUNTIF($E$108:$F1479,"")-COUNT($H$108:$H1479)+1,0)=S1479,"",INDEX(Mal!Q$9:Q$431,COUNTIF($E$108:$F1479,"")-COUNT($H$108:$H1479)+1,0)),"")</f>
        <v>#N/A</v>
      </c>
      <c r="T1480" s="39" t="e">
        <f>IF($E1480="",IF(INDEX(Mal!R$9:R$431,COUNTIF($E$108:$F1479,"")-COUNT($H$108:$H1479)+1,0)=T1479,"",INDEX(Mal!R$9:R$431,COUNTIF($E$108:$F1479,"")-COUNT($H$108:$H1479)+1,0)),"")</f>
        <v>#N/A</v>
      </c>
      <c r="U1480" s="39" t="e">
        <f>IF($E1480="",IF(INDEX(Mal!S$9:S$431,COUNTIF($E$108:$F1479,"")-COUNT($H$108:$H1479)+1,0)=U1479,"",INDEX(Mal!S$9:S$431,COUNTIF($E$108:$F1479,"")-COUNT($H$108:$H1479)+1,0)),"")</f>
        <v>#N/A</v>
      </c>
      <c r="V1480" s="39" t="e">
        <f t="shared" si="84"/>
        <v>#N/A</v>
      </c>
      <c r="W1480" s="39" t="e">
        <f>IF(IF(AND(E1480="",F1480=""),INDEX(Mal!I$9:I$431,(COUNT($H$108:$H1480)-COUNTIF($V$108:$V1480,"")),0),"")="","",IF(AND(E1480="",F1480=""),INDEX(Mal!I$9:I$431,(COUNT($H$108:$H1480)-COUNTIF($V$108:$V1480,"")),0),""))</f>
        <v>#N/A</v>
      </c>
      <c r="X1480" s="39" t="e">
        <f>IF($E1480="",IF(INDEX(Mal!J$9:J$431,COUNTIF($E$108:$F1479,"")-COUNT($H$108:$H1479)+1,0)=X1479,"",INDEX(Mal!J$9:J$431,COUNTIF($E$108:$F1479,"")-COUNT($H$108:$H1479)+1,0)),"")</f>
        <v>#N/A</v>
      </c>
      <c r="Y1480" s="39" t="e">
        <f>IF(AND(Y1479="",$H1480=$H1479),"",IF(VLOOKUP($H1480,Mal!$A$9:$T$431,20,0)='Sales Orders'!Y1479,"",VLOOKUP($H1480,Mal!$A$9:$T$431,20,0)))</f>
        <v>#N/A</v>
      </c>
      <c r="Z1480" s="39" t="e">
        <f t="shared" si="85"/>
        <v>#N/A</v>
      </c>
    </row>
    <row r="1481" spans="1:26">
      <c r="A1481" t="str">
        <f>IFERROR(IF(VLOOKUP(H1481,Mal!$A$9:$A$431,1,0),"","END"),"END")</f>
        <v>END</v>
      </c>
      <c r="B1481" s="39" t="e">
        <f>IF($E1481="",IF(INDEX(Mal!$D$9:$D$431,COUNTIF($E$108:$F1480,"")-COUNT($H$108:$H1480)+1,0)=B1480,"",INDEX(Mal!$D$9:$D$431,COUNTIF($E$108:$F1480,"")-COUNT($H$108:$H1480)+1,0)),"")</f>
        <v>#N/A</v>
      </c>
      <c r="C1481" s="39" t="e">
        <f t="shared" si="86"/>
        <v>#N/A</v>
      </c>
      <c r="D1481" s="39" t="e">
        <f>IF($E1481="",IF(INDEX(Mal!$F$9:$F$431,COUNTIF($E$108:$F1480,"")-COUNT($H$108:$H1480)+1,0)=D1480,"",INDEX(Mal!$F$9:$F$431,COUNTIF($E$108:$F1480,"")-COUNT($H$108:$H1480)+1,0)),"")</f>
        <v>#N/A</v>
      </c>
      <c r="E1481" s="39" t="e">
        <f>IF(AND(E1480="",$H1481=$H1480),"",IF(VLOOKUP(H1481,Mal!$A$9:$B$431,2,0)='Sales Orders'!E1480,"",VLOOKUP($H1481,Mal!$A$9:$B$431,2,0)))</f>
        <v>#N/A</v>
      </c>
      <c r="F1481" s="39" t="e">
        <f>IF($E1481="",IF(INDEX(Mal!$C$9:$C$431,COUNTIF($E$108:$F1480,"")-COUNT($H$108:$H1480)+1,0)=F1480,"",INDEX(Mal!$C$9:$C$431,COUNTIF($E$108:$F1480,"")-COUNT($H$108:$H1480)+1,0)),"")</f>
        <v>#N/A</v>
      </c>
      <c r="G1481" s="39" t="e">
        <f t="shared" si="87"/>
        <v>#N/A</v>
      </c>
      <c r="H1481" s="39">
        <f>IF(COUNTIF(Mal!$A$9:$A$431,'Sales Orders'!H1480)+COUNTIFS(Mal!$A$9:$A$431,H1480,Mal!$B$9:$B$431,"&lt;&gt;")+COUNTIFS(Mal!$A$9:$A$431,H1480,Mal!$C$9:$C$431,"&lt;&gt;")=COUNTIF('Sales Orders'!$H$108:H1480,'Sales Orders'!H1480),'Sales Orders'!H1480+1,'Sales Orders'!H1480)</f>
        <v>2</v>
      </c>
      <c r="I1481" s="39" t="e">
        <f>IF(E1481="","",IF(Mal!$C$5="","",Mal!$C$5))</f>
        <v>#N/A</v>
      </c>
      <c r="J1481" s="39" t="e">
        <f>IF(AND(J1480="",$H1481=$H1480),"",IF(VLOOKUP($H1481,Mal!$A$9:$H$431,7,0)='Sales Orders'!J1480,"",VLOOKUP($H1481,Mal!$A$9:$H$431,7,0)))</f>
        <v>#N/A</v>
      </c>
      <c r="K1481" s="39" t="e">
        <f>IF(AND(K1480="",$H1481=$H1480),"",IF(VLOOKUP($H1481,Mal!$A$9:$H$431,8,0)='Sales Orders'!K1480,"",VLOOKUP($H1481,Mal!$A$9:$H$431,8,0)))</f>
        <v>#N/A</v>
      </c>
      <c r="L1481" s="39" t="e">
        <f>IF(E1481="","",IF(Mal!$C$6="","",Mal!$C$6))</f>
        <v>#N/A</v>
      </c>
      <c r="M1481" s="39" t="e">
        <f>IF($E1481="",IF(INDEX(Mal!K$9:K$431,COUNTIF($E$108:$F1480,"")-COUNT($H$108:$H1480)+1,0)=M1480,"",INDEX(Mal!K$9:K$431,COUNTIF($E$108:$F1480,"")-COUNT($H$108:$H1480)+1,0)),"")</f>
        <v>#N/A</v>
      </c>
      <c r="N1481" s="39" t="e">
        <f>IF($E1481="",IF(INDEX(Mal!L$9:L$431,COUNTIF($E$108:$F1480,"")-COUNT($H$108:$H1480)+1,0)=N1480,"",INDEX(Mal!L$9:L$431,COUNTIF($E$108:$F1480,"")-COUNT($H$108:$H1480)+1,0)),"")</f>
        <v>#N/A</v>
      </c>
      <c r="O1481" s="39" t="e">
        <f>IF($E1481="",IF(INDEX(Mal!M$9:M$431,COUNTIF($E$108:$F1480,"")-COUNT($H$108:$H1480)+1,0)=O1480,"",INDEX(Mal!M$9:M$431,COUNTIF($E$108:$F1480,"")-COUNT($H$108:$H1480)+1,0)),"")</f>
        <v>#N/A</v>
      </c>
      <c r="P1481" s="39" t="e">
        <f>IF($E1481="",IF(INDEX(Mal!N$9:N$431,COUNTIF($E$108:$F1480,"")-COUNT($H$108:$H1480)+1,0)=P1480,"",INDEX(Mal!N$9:N$431,COUNTIF($E$108:$F1480,"")-COUNT($H$108:$H1480)+1,0)),"")</f>
        <v>#N/A</v>
      </c>
      <c r="Q1481" s="39" t="e">
        <f>IF($E1481="",IF(INDEX(Mal!O$9:O$431,COUNTIF($E$108:$F1480,"")-COUNT($H$108:$H1480)+1,0)=Q1480,"",INDEX(Mal!O$9:O$431,COUNTIF($E$108:$F1480,"")-COUNT($H$108:$H1480)+1,0)),"")</f>
        <v>#N/A</v>
      </c>
      <c r="R1481" s="39" t="e">
        <f>IF($E1481="",IF(INDEX(Mal!P$9:P$431,COUNTIF($E$108:$F1480,"")-COUNT($H$108:$H1480)+1,0)=R1480,"",INDEX(Mal!P$9:P$431,COUNTIF($E$108:$F1480,"")-COUNT($H$108:$H1480)+1,0)),"")</f>
        <v>#N/A</v>
      </c>
      <c r="S1481" s="39" t="e">
        <f>IF($E1481="",IF(INDEX(Mal!Q$9:Q$431,COUNTIF($E$108:$F1480,"")-COUNT($H$108:$H1480)+1,0)=S1480,"",INDEX(Mal!Q$9:Q$431,COUNTIF($E$108:$F1480,"")-COUNT($H$108:$H1480)+1,0)),"")</f>
        <v>#N/A</v>
      </c>
      <c r="T1481" s="39" t="e">
        <f>IF($E1481="",IF(INDEX(Mal!R$9:R$431,COUNTIF($E$108:$F1480,"")-COUNT($H$108:$H1480)+1,0)=T1480,"",INDEX(Mal!R$9:R$431,COUNTIF($E$108:$F1480,"")-COUNT($H$108:$H1480)+1,0)),"")</f>
        <v>#N/A</v>
      </c>
      <c r="U1481" s="39" t="e">
        <f>IF($E1481="",IF(INDEX(Mal!S$9:S$431,COUNTIF($E$108:$F1480,"")-COUNT($H$108:$H1480)+1,0)=U1480,"",INDEX(Mal!S$9:S$431,COUNTIF($E$108:$F1480,"")-COUNT($H$108:$H1480)+1,0)),"")</f>
        <v>#N/A</v>
      </c>
      <c r="V1481" s="39" t="e">
        <f t="shared" si="84"/>
        <v>#N/A</v>
      </c>
      <c r="W1481" s="39" t="e">
        <f>IF(IF(AND(E1481="",F1481=""),INDEX(Mal!I$9:I$431,(COUNT($H$108:$H1481)-COUNTIF($V$108:$V1481,"")),0),"")="","",IF(AND(E1481="",F1481=""),INDEX(Mal!I$9:I$431,(COUNT($H$108:$H1481)-COUNTIF($V$108:$V1481,"")),0),""))</f>
        <v>#N/A</v>
      </c>
      <c r="X1481" s="39" t="e">
        <f>IF($E1481="",IF(INDEX(Mal!J$9:J$431,COUNTIF($E$108:$F1480,"")-COUNT($H$108:$H1480)+1,0)=X1480,"",INDEX(Mal!J$9:J$431,COUNTIF($E$108:$F1480,"")-COUNT($H$108:$H1480)+1,0)),"")</f>
        <v>#N/A</v>
      </c>
      <c r="Y1481" s="39" t="e">
        <f>IF(AND(Y1480="",$H1481=$H1480),"",IF(VLOOKUP($H1481,Mal!$A$9:$T$431,20,0)='Sales Orders'!Y1480,"",VLOOKUP($H1481,Mal!$A$9:$T$431,20,0)))</f>
        <v>#N/A</v>
      </c>
      <c r="Z1481" s="39" t="e">
        <f t="shared" si="85"/>
        <v>#N/A</v>
      </c>
    </row>
    <row r="1482" spans="1:26">
      <c r="A1482" t="str">
        <f>IFERROR(IF(VLOOKUP(H1482,Mal!$A$9:$A$431,1,0),"","END"),"END")</f>
        <v>END</v>
      </c>
      <c r="B1482" s="39" t="e">
        <f>IF($E1482="",IF(INDEX(Mal!$D$9:$D$431,COUNTIF($E$108:$F1481,"")-COUNT($H$108:$H1481)+1,0)=B1481,"",INDEX(Mal!$D$9:$D$431,COUNTIF($E$108:$F1481,"")-COUNT($H$108:$H1481)+1,0)),"")</f>
        <v>#N/A</v>
      </c>
      <c r="C1482" s="39" t="e">
        <f t="shared" si="86"/>
        <v>#N/A</v>
      </c>
      <c r="D1482" s="39" t="e">
        <f>IF($E1482="",IF(INDEX(Mal!$F$9:$F$431,COUNTIF($E$108:$F1481,"")-COUNT($H$108:$H1481)+1,0)=D1481,"",INDEX(Mal!$F$9:$F$431,COUNTIF($E$108:$F1481,"")-COUNT($H$108:$H1481)+1,0)),"")</f>
        <v>#N/A</v>
      </c>
      <c r="E1482" s="39" t="e">
        <f>IF(AND(E1481="",$H1482=$H1481),"",IF(VLOOKUP(H1482,Mal!$A$9:$B$431,2,0)='Sales Orders'!E1481,"",VLOOKUP($H1482,Mal!$A$9:$B$431,2,0)))</f>
        <v>#N/A</v>
      </c>
      <c r="F1482" s="39" t="e">
        <f>IF($E1482="",IF(INDEX(Mal!$C$9:$C$431,COUNTIF($E$108:$F1481,"")-COUNT($H$108:$H1481)+1,0)=F1481,"",INDEX(Mal!$C$9:$C$431,COUNTIF($E$108:$F1481,"")-COUNT($H$108:$H1481)+1,0)),"")</f>
        <v>#N/A</v>
      </c>
      <c r="G1482" s="39" t="e">
        <f t="shared" si="87"/>
        <v>#N/A</v>
      </c>
      <c r="H1482" s="39">
        <f>IF(COUNTIF(Mal!$A$9:$A$431,'Sales Orders'!H1481)+COUNTIFS(Mal!$A$9:$A$431,H1481,Mal!$B$9:$B$431,"&lt;&gt;")+COUNTIFS(Mal!$A$9:$A$431,H1481,Mal!$C$9:$C$431,"&lt;&gt;")=COUNTIF('Sales Orders'!$H$108:H1481,'Sales Orders'!H1481),'Sales Orders'!H1481+1,'Sales Orders'!H1481)</f>
        <v>2</v>
      </c>
      <c r="I1482" s="39" t="e">
        <f>IF(E1482="","",IF(Mal!$C$5="","",Mal!$C$5))</f>
        <v>#N/A</v>
      </c>
      <c r="J1482" s="39" t="e">
        <f>IF(AND(J1481="",$H1482=$H1481),"",IF(VLOOKUP($H1482,Mal!$A$9:$H$431,7,0)='Sales Orders'!J1481,"",VLOOKUP($H1482,Mal!$A$9:$H$431,7,0)))</f>
        <v>#N/A</v>
      </c>
      <c r="K1482" s="39" t="e">
        <f>IF(AND(K1481="",$H1482=$H1481),"",IF(VLOOKUP($H1482,Mal!$A$9:$H$431,8,0)='Sales Orders'!K1481,"",VLOOKUP($H1482,Mal!$A$9:$H$431,8,0)))</f>
        <v>#N/A</v>
      </c>
      <c r="L1482" s="39" t="e">
        <f>IF(E1482="","",IF(Mal!$C$6="","",Mal!$C$6))</f>
        <v>#N/A</v>
      </c>
      <c r="M1482" s="39" t="e">
        <f>IF($E1482="",IF(INDEX(Mal!K$9:K$431,COUNTIF($E$108:$F1481,"")-COUNT($H$108:$H1481)+1,0)=M1481,"",INDEX(Mal!K$9:K$431,COUNTIF($E$108:$F1481,"")-COUNT($H$108:$H1481)+1,0)),"")</f>
        <v>#N/A</v>
      </c>
      <c r="N1482" s="39" t="e">
        <f>IF($E1482="",IF(INDEX(Mal!L$9:L$431,COUNTIF($E$108:$F1481,"")-COUNT($H$108:$H1481)+1,0)=N1481,"",INDEX(Mal!L$9:L$431,COUNTIF($E$108:$F1481,"")-COUNT($H$108:$H1481)+1,0)),"")</f>
        <v>#N/A</v>
      </c>
      <c r="O1482" s="39" t="e">
        <f>IF($E1482="",IF(INDEX(Mal!M$9:M$431,COUNTIF($E$108:$F1481,"")-COUNT($H$108:$H1481)+1,0)=O1481,"",INDEX(Mal!M$9:M$431,COUNTIF($E$108:$F1481,"")-COUNT($H$108:$H1481)+1,0)),"")</f>
        <v>#N/A</v>
      </c>
      <c r="P1482" s="39" t="e">
        <f>IF($E1482="",IF(INDEX(Mal!N$9:N$431,COUNTIF($E$108:$F1481,"")-COUNT($H$108:$H1481)+1,0)=P1481,"",INDEX(Mal!N$9:N$431,COUNTIF($E$108:$F1481,"")-COUNT($H$108:$H1481)+1,0)),"")</f>
        <v>#N/A</v>
      </c>
      <c r="Q1482" s="39" t="e">
        <f>IF($E1482="",IF(INDEX(Mal!O$9:O$431,COUNTIF($E$108:$F1481,"")-COUNT($H$108:$H1481)+1,0)=Q1481,"",INDEX(Mal!O$9:O$431,COUNTIF($E$108:$F1481,"")-COUNT($H$108:$H1481)+1,0)),"")</f>
        <v>#N/A</v>
      </c>
      <c r="R1482" s="39" t="e">
        <f>IF($E1482="",IF(INDEX(Mal!P$9:P$431,COUNTIF($E$108:$F1481,"")-COUNT($H$108:$H1481)+1,0)=R1481,"",INDEX(Mal!P$9:P$431,COUNTIF($E$108:$F1481,"")-COUNT($H$108:$H1481)+1,0)),"")</f>
        <v>#N/A</v>
      </c>
      <c r="S1482" s="39" t="e">
        <f>IF($E1482="",IF(INDEX(Mal!Q$9:Q$431,COUNTIF($E$108:$F1481,"")-COUNT($H$108:$H1481)+1,0)=S1481,"",INDEX(Mal!Q$9:Q$431,COUNTIF($E$108:$F1481,"")-COUNT($H$108:$H1481)+1,0)),"")</f>
        <v>#N/A</v>
      </c>
      <c r="T1482" s="39" t="e">
        <f>IF($E1482="",IF(INDEX(Mal!R$9:R$431,COUNTIF($E$108:$F1481,"")-COUNT($H$108:$H1481)+1,0)=T1481,"",INDEX(Mal!R$9:R$431,COUNTIF($E$108:$F1481,"")-COUNT($H$108:$H1481)+1,0)),"")</f>
        <v>#N/A</v>
      </c>
      <c r="U1482" s="39" t="e">
        <f>IF($E1482="",IF(INDEX(Mal!S$9:S$431,COUNTIF($E$108:$F1481,"")-COUNT($H$108:$H1481)+1,0)=U1481,"",INDEX(Mal!S$9:S$431,COUNTIF($E$108:$F1481,"")-COUNT($H$108:$H1481)+1,0)),"")</f>
        <v>#N/A</v>
      </c>
      <c r="V1482" s="39" t="e">
        <f t="shared" si="84"/>
        <v>#N/A</v>
      </c>
      <c r="W1482" s="39" t="e">
        <f>IF(IF(AND(E1482="",F1482=""),INDEX(Mal!I$9:I$431,(COUNT($H$108:$H1482)-COUNTIF($V$108:$V1482,"")),0),"")="","",IF(AND(E1482="",F1482=""),INDEX(Mal!I$9:I$431,(COUNT($H$108:$H1482)-COUNTIF($V$108:$V1482,"")),0),""))</f>
        <v>#N/A</v>
      </c>
      <c r="X1482" s="39" t="e">
        <f>IF($E1482="",IF(INDEX(Mal!J$9:J$431,COUNTIF($E$108:$F1481,"")-COUNT($H$108:$H1481)+1,0)=X1481,"",INDEX(Mal!J$9:J$431,COUNTIF($E$108:$F1481,"")-COUNT($H$108:$H1481)+1,0)),"")</f>
        <v>#N/A</v>
      </c>
      <c r="Y1482" s="39" t="e">
        <f>IF(AND(Y1481="",$H1482=$H1481),"",IF(VLOOKUP($H1482,Mal!$A$9:$T$431,20,0)='Sales Orders'!Y1481,"",VLOOKUP($H1482,Mal!$A$9:$T$431,20,0)))</f>
        <v>#N/A</v>
      </c>
      <c r="Z1482" s="39" t="e">
        <f t="shared" si="85"/>
        <v>#N/A</v>
      </c>
    </row>
    <row r="1483" spans="1:26">
      <c r="A1483" t="str">
        <f>IFERROR(IF(VLOOKUP(H1483,Mal!$A$9:$A$431,1,0),"","END"),"END")</f>
        <v>END</v>
      </c>
      <c r="B1483" s="39" t="e">
        <f>IF($E1483="",IF(INDEX(Mal!$D$9:$D$431,COUNTIF($E$108:$F1482,"")-COUNT($H$108:$H1482)+1,0)=B1482,"",INDEX(Mal!$D$9:$D$431,COUNTIF($E$108:$F1482,"")-COUNT($H$108:$H1482)+1,0)),"")</f>
        <v>#N/A</v>
      </c>
      <c r="C1483" s="39" t="e">
        <f t="shared" si="86"/>
        <v>#N/A</v>
      </c>
      <c r="D1483" s="39" t="e">
        <f>IF($E1483="",IF(INDEX(Mal!$F$9:$F$431,COUNTIF($E$108:$F1482,"")-COUNT($H$108:$H1482)+1,0)=D1482,"",INDEX(Mal!$F$9:$F$431,COUNTIF($E$108:$F1482,"")-COUNT($H$108:$H1482)+1,0)),"")</f>
        <v>#N/A</v>
      </c>
      <c r="E1483" s="39" t="e">
        <f>IF(AND(E1482="",$H1483=$H1482),"",IF(VLOOKUP(H1483,Mal!$A$9:$B$431,2,0)='Sales Orders'!E1482,"",VLOOKUP($H1483,Mal!$A$9:$B$431,2,0)))</f>
        <v>#N/A</v>
      </c>
      <c r="F1483" s="39" t="e">
        <f>IF($E1483="",IF(INDEX(Mal!$C$9:$C$431,COUNTIF($E$108:$F1482,"")-COUNT($H$108:$H1482)+1,0)=F1482,"",INDEX(Mal!$C$9:$C$431,COUNTIF($E$108:$F1482,"")-COUNT($H$108:$H1482)+1,0)),"")</f>
        <v>#N/A</v>
      </c>
      <c r="G1483" s="39" t="e">
        <f t="shared" si="87"/>
        <v>#N/A</v>
      </c>
      <c r="H1483" s="39">
        <f>IF(COUNTIF(Mal!$A$9:$A$431,'Sales Orders'!H1482)+COUNTIFS(Mal!$A$9:$A$431,H1482,Mal!$B$9:$B$431,"&lt;&gt;")+COUNTIFS(Mal!$A$9:$A$431,H1482,Mal!$C$9:$C$431,"&lt;&gt;")=COUNTIF('Sales Orders'!$H$108:H1482,'Sales Orders'!H1482),'Sales Orders'!H1482+1,'Sales Orders'!H1482)</f>
        <v>2</v>
      </c>
      <c r="I1483" s="39" t="e">
        <f>IF(E1483="","",IF(Mal!$C$5="","",Mal!$C$5))</f>
        <v>#N/A</v>
      </c>
      <c r="J1483" s="39" t="e">
        <f>IF(AND(J1482="",$H1483=$H1482),"",IF(VLOOKUP($H1483,Mal!$A$9:$H$431,7,0)='Sales Orders'!J1482,"",VLOOKUP($H1483,Mal!$A$9:$H$431,7,0)))</f>
        <v>#N/A</v>
      </c>
      <c r="K1483" s="39" t="e">
        <f>IF(AND(K1482="",$H1483=$H1482),"",IF(VLOOKUP($H1483,Mal!$A$9:$H$431,8,0)='Sales Orders'!K1482,"",VLOOKUP($H1483,Mal!$A$9:$H$431,8,0)))</f>
        <v>#N/A</v>
      </c>
      <c r="L1483" s="39" t="e">
        <f>IF(E1483="","",IF(Mal!$C$6="","",Mal!$C$6))</f>
        <v>#N/A</v>
      </c>
      <c r="M1483" s="39" t="e">
        <f>IF($E1483="",IF(INDEX(Mal!K$9:K$431,COUNTIF($E$108:$F1482,"")-COUNT($H$108:$H1482)+1,0)=M1482,"",INDEX(Mal!K$9:K$431,COUNTIF($E$108:$F1482,"")-COUNT($H$108:$H1482)+1,0)),"")</f>
        <v>#N/A</v>
      </c>
      <c r="N1483" s="39" t="e">
        <f>IF($E1483="",IF(INDEX(Mal!L$9:L$431,COUNTIF($E$108:$F1482,"")-COUNT($H$108:$H1482)+1,0)=N1482,"",INDEX(Mal!L$9:L$431,COUNTIF($E$108:$F1482,"")-COUNT($H$108:$H1482)+1,0)),"")</f>
        <v>#N/A</v>
      </c>
      <c r="O1483" s="39" t="e">
        <f>IF($E1483="",IF(INDEX(Mal!M$9:M$431,COUNTIF($E$108:$F1482,"")-COUNT($H$108:$H1482)+1,0)=O1482,"",INDEX(Mal!M$9:M$431,COUNTIF($E$108:$F1482,"")-COUNT($H$108:$H1482)+1,0)),"")</f>
        <v>#N/A</v>
      </c>
      <c r="P1483" s="39" t="e">
        <f>IF($E1483="",IF(INDEX(Mal!N$9:N$431,COUNTIF($E$108:$F1482,"")-COUNT($H$108:$H1482)+1,0)=P1482,"",INDEX(Mal!N$9:N$431,COUNTIF($E$108:$F1482,"")-COUNT($H$108:$H1482)+1,0)),"")</f>
        <v>#N/A</v>
      </c>
      <c r="Q1483" s="39" t="e">
        <f>IF($E1483="",IF(INDEX(Mal!O$9:O$431,COUNTIF($E$108:$F1482,"")-COUNT($H$108:$H1482)+1,0)=Q1482,"",INDEX(Mal!O$9:O$431,COUNTIF($E$108:$F1482,"")-COUNT($H$108:$H1482)+1,0)),"")</f>
        <v>#N/A</v>
      </c>
      <c r="R1483" s="39" t="e">
        <f>IF($E1483="",IF(INDEX(Mal!P$9:P$431,COUNTIF($E$108:$F1482,"")-COUNT($H$108:$H1482)+1,0)=R1482,"",INDEX(Mal!P$9:P$431,COUNTIF($E$108:$F1482,"")-COUNT($H$108:$H1482)+1,0)),"")</f>
        <v>#N/A</v>
      </c>
      <c r="S1483" s="39" t="e">
        <f>IF($E1483="",IF(INDEX(Mal!Q$9:Q$431,COUNTIF($E$108:$F1482,"")-COUNT($H$108:$H1482)+1,0)=S1482,"",INDEX(Mal!Q$9:Q$431,COUNTIF($E$108:$F1482,"")-COUNT($H$108:$H1482)+1,0)),"")</f>
        <v>#N/A</v>
      </c>
      <c r="T1483" s="39" t="e">
        <f>IF($E1483="",IF(INDEX(Mal!R$9:R$431,COUNTIF($E$108:$F1482,"")-COUNT($H$108:$H1482)+1,0)=T1482,"",INDEX(Mal!R$9:R$431,COUNTIF($E$108:$F1482,"")-COUNT($H$108:$H1482)+1,0)),"")</f>
        <v>#N/A</v>
      </c>
      <c r="U1483" s="39" t="e">
        <f>IF($E1483="",IF(INDEX(Mal!S$9:S$431,COUNTIF($E$108:$F1482,"")-COUNT($H$108:$H1482)+1,0)=U1482,"",INDEX(Mal!S$9:S$431,COUNTIF($E$108:$F1482,"")-COUNT($H$108:$H1482)+1,0)),"")</f>
        <v>#N/A</v>
      </c>
      <c r="V1483" s="39" t="e">
        <f t="shared" si="84"/>
        <v>#N/A</v>
      </c>
      <c r="W1483" s="39" t="e">
        <f>IF(IF(AND(E1483="",F1483=""),INDEX(Mal!I$9:I$431,(COUNT($H$108:$H1483)-COUNTIF($V$108:$V1483,"")),0),"")="","",IF(AND(E1483="",F1483=""),INDEX(Mal!I$9:I$431,(COUNT($H$108:$H1483)-COUNTIF($V$108:$V1483,"")),0),""))</f>
        <v>#N/A</v>
      </c>
      <c r="X1483" s="39" t="e">
        <f>IF($E1483="",IF(INDEX(Mal!J$9:J$431,COUNTIF($E$108:$F1482,"")-COUNT($H$108:$H1482)+1,0)=X1482,"",INDEX(Mal!J$9:J$431,COUNTIF($E$108:$F1482,"")-COUNT($H$108:$H1482)+1,0)),"")</f>
        <v>#N/A</v>
      </c>
      <c r="Y1483" s="39" t="e">
        <f>IF(AND(Y1482="",$H1483=$H1482),"",IF(VLOOKUP($H1483,Mal!$A$9:$T$431,20,0)='Sales Orders'!Y1482,"",VLOOKUP($H1483,Mal!$A$9:$T$431,20,0)))</f>
        <v>#N/A</v>
      </c>
      <c r="Z1483" s="39" t="e">
        <f t="shared" si="85"/>
        <v>#N/A</v>
      </c>
    </row>
    <row r="1484" spans="1:26">
      <c r="A1484" t="str">
        <f>IFERROR(IF(VLOOKUP(H1484,Mal!$A$9:$A$431,1,0),"","END"),"END")</f>
        <v>END</v>
      </c>
      <c r="B1484" s="39" t="e">
        <f>IF($E1484="",IF(INDEX(Mal!$D$9:$D$431,COUNTIF($E$108:$F1483,"")-COUNT($H$108:$H1483)+1,0)=B1483,"",INDEX(Mal!$D$9:$D$431,COUNTIF($E$108:$F1483,"")-COUNT($H$108:$H1483)+1,0)),"")</f>
        <v>#N/A</v>
      </c>
      <c r="C1484" s="39" t="e">
        <f t="shared" si="86"/>
        <v>#N/A</v>
      </c>
      <c r="D1484" s="39" t="e">
        <f>IF($E1484="",IF(INDEX(Mal!$F$9:$F$431,COUNTIF($E$108:$F1483,"")-COUNT($H$108:$H1483)+1,0)=D1483,"",INDEX(Mal!$F$9:$F$431,COUNTIF($E$108:$F1483,"")-COUNT($H$108:$H1483)+1,0)),"")</f>
        <v>#N/A</v>
      </c>
      <c r="E1484" s="39" t="e">
        <f>IF(AND(E1483="",$H1484=$H1483),"",IF(VLOOKUP(H1484,Mal!$A$9:$B$431,2,0)='Sales Orders'!E1483,"",VLOOKUP($H1484,Mal!$A$9:$B$431,2,0)))</f>
        <v>#N/A</v>
      </c>
      <c r="F1484" s="39" t="e">
        <f>IF($E1484="",IF(INDEX(Mal!$C$9:$C$431,COUNTIF($E$108:$F1483,"")-COUNT($H$108:$H1483)+1,0)=F1483,"",INDEX(Mal!$C$9:$C$431,COUNTIF($E$108:$F1483,"")-COUNT($H$108:$H1483)+1,0)),"")</f>
        <v>#N/A</v>
      </c>
      <c r="G1484" s="39" t="e">
        <f t="shared" si="87"/>
        <v>#N/A</v>
      </c>
      <c r="H1484" s="39">
        <f>IF(COUNTIF(Mal!$A$9:$A$431,'Sales Orders'!H1483)+COUNTIFS(Mal!$A$9:$A$431,H1483,Mal!$B$9:$B$431,"&lt;&gt;")+COUNTIFS(Mal!$A$9:$A$431,H1483,Mal!$C$9:$C$431,"&lt;&gt;")=COUNTIF('Sales Orders'!$H$108:H1483,'Sales Orders'!H1483),'Sales Orders'!H1483+1,'Sales Orders'!H1483)</f>
        <v>2</v>
      </c>
      <c r="I1484" s="39" t="e">
        <f>IF(E1484="","",IF(Mal!$C$5="","",Mal!$C$5))</f>
        <v>#N/A</v>
      </c>
      <c r="J1484" s="39" t="e">
        <f>IF(AND(J1483="",$H1484=$H1483),"",IF(VLOOKUP($H1484,Mal!$A$9:$H$431,7,0)='Sales Orders'!J1483,"",VLOOKUP($H1484,Mal!$A$9:$H$431,7,0)))</f>
        <v>#N/A</v>
      </c>
      <c r="K1484" s="39" t="e">
        <f>IF(AND(K1483="",$H1484=$H1483),"",IF(VLOOKUP($H1484,Mal!$A$9:$H$431,8,0)='Sales Orders'!K1483,"",VLOOKUP($H1484,Mal!$A$9:$H$431,8,0)))</f>
        <v>#N/A</v>
      </c>
      <c r="L1484" s="39" t="e">
        <f>IF(E1484="","",IF(Mal!$C$6="","",Mal!$C$6))</f>
        <v>#N/A</v>
      </c>
      <c r="M1484" s="39" t="e">
        <f>IF($E1484="",IF(INDEX(Mal!K$9:K$431,COUNTIF($E$108:$F1483,"")-COUNT($H$108:$H1483)+1,0)=M1483,"",INDEX(Mal!K$9:K$431,COUNTIF($E$108:$F1483,"")-COUNT($H$108:$H1483)+1,0)),"")</f>
        <v>#N/A</v>
      </c>
      <c r="N1484" s="39" t="e">
        <f>IF($E1484="",IF(INDEX(Mal!L$9:L$431,COUNTIF($E$108:$F1483,"")-COUNT($H$108:$H1483)+1,0)=N1483,"",INDEX(Mal!L$9:L$431,COUNTIF($E$108:$F1483,"")-COUNT($H$108:$H1483)+1,0)),"")</f>
        <v>#N/A</v>
      </c>
      <c r="O1484" s="39" t="e">
        <f>IF($E1484="",IF(INDEX(Mal!M$9:M$431,COUNTIF($E$108:$F1483,"")-COUNT($H$108:$H1483)+1,0)=O1483,"",INDEX(Mal!M$9:M$431,COUNTIF($E$108:$F1483,"")-COUNT($H$108:$H1483)+1,0)),"")</f>
        <v>#N/A</v>
      </c>
      <c r="P1484" s="39" t="e">
        <f>IF($E1484="",IF(INDEX(Mal!N$9:N$431,COUNTIF($E$108:$F1483,"")-COUNT($H$108:$H1483)+1,0)=P1483,"",INDEX(Mal!N$9:N$431,COUNTIF($E$108:$F1483,"")-COUNT($H$108:$H1483)+1,0)),"")</f>
        <v>#N/A</v>
      </c>
      <c r="Q1484" s="39" t="e">
        <f>IF($E1484="",IF(INDEX(Mal!O$9:O$431,COUNTIF($E$108:$F1483,"")-COUNT($H$108:$H1483)+1,0)=Q1483,"",INDEX(Mal!O$9:O$431,COUNTIF($E$108:$F1483,"")-COUNT($H$108:$H1483)+1,0)),"")</f>
        <v>#N/A</v>
      </c>
      <c r="R1484" s="39" t="e">
        <f>IF($E1484="",IF(INDEX(Mal!P$9:P$431,COUNTIF($E$108:$F1483,"")-COUNT($H$108:$H1483)+1,0)=R1483,"",INDEX(Mal!P$9:P$431,COUNTIF($E$108:$F1483,"")-COUNT($H$108:$H1483)+1,0)),"")</f>
        <v>#N/A</v>
      </c>
      <c r="S1484" s="39" t="e">
        <f>IF($E1484="",IF(INDEX(Mal!Q$9:Q$431,COUNTIF($E$108:$F1483,"")-COUNT($H$108:$H1483)+1,0)=S1483,"",INDEX(Mal!Q$9:Q$431,COUNTIF($E$108:$F1483,"")-COUNT($H$108:$H1483)+1,0)),"")</f>
        <v>#N/A</v>
      </c>
      <c r="T1484" s="39" t="e">
        <f>IF($E1484="",IF(INDEX(Mal!R$9:R$431,COUNTIF($E$108:$F1483,"")-COUNT($H$108:$H1483)+1,0)=T1483,"",INDEX(Mal!R$9:R$431,COUNTIF($E$108:$F1483,"")-COUNT($H$108:$H1483)+1,0)),"")</f>
        <v>#N/A</v>
      </c>
      <c r="U1484" s="39" t="e">
        <f>IF($E1484="",IF(INDEX(Mal!S$9:S$431,COUNTIF($E$108:$F1483,"")-COUNT($H$108:$H1483)+1,0)=U1483,"",INDEX(Mal!S$9:S$431,COUNTIF($E$108:$F1483,"")-COUNT($H$108:$H1483)+1,0)),"")</f>
        <v>#N/A</v>
      </c>
      <c r="V1484" s="39" t="e">
        <f t="shared" si="84"/>
        <v>#N/A</v>
      </c>
      <c r="W1484" s="39" t="e">
        <f>IF(IF(AND(E1484="",F1484=""),INDEX(Mal!I$9:I$431,(COUNT($H$108:$H1484)-COUNTIF($V$108:$V1484,"")),0),"")="","",IF(AND(E1484="",F1484=""),INDEX(Mal!I$9:I$431,(COUNT($H$108:$H1484)-COUNTIF($V$108:$V1484,"")),0),""))</f>
        <v>#N/A</v>
      </c>
      <c r="X1484" s="39" t="e">
        <f>IF($E1484="",IF(INDEX(Mal!J$9:J$431,COUNTIF($E$108:$F1483,"")-COUNT($H$108:$H1483)+1,0)=X1483,"",INDEX(Mal!J$9:J$431,COUNTIF($E$108:$F1483,"")-COUNT($H$108:$H1483)+1,0)),"")</f>
        <v>#N/A</v>
      </c>
      <c r="Y1484" s="39" t="e">
        <f>IF(AND(Y1483="",$H1484=$H1483),"",IF(VLOOKUP($H1484,Mal!$A$9:$T$431,20,0)='Sales Orders'!Y1483,"",VLOOKUP($H1484,Mal!$A$9:$T$431,20,0)))</f>
        <v>#N/A</v>
      </c>
      <c r="Z1484" s="39" t="e">
        <f t="shared" si="85"/>
        <v>#N/A</v>
      </c>
    </row>
    <row r="1485" spans="1:26">
      <c r="A1485" t="str">
        <f>IFERROR(IF(VLOOKUP(H1485,Mal!$A$9:$A$431,1,0),"","END"),"END")</f>
        <v>END</v>
      </c>
      <c r="B1485" s="39" t="e">
        <f>IF($E1485="",IF(INDEX(Mal!$D$9:$D$431,COUNTIF($E$108:$F1484,"")-COUNT($H$108:$H1484)+1,0)=B1484,"",INDEX(Mal!$D$9:$D$431,COUNTIF($E$108:$F1484,"")-COUNT($H$108:$H1484)+1,0)),"")</f>
        <v>#N/A</v>
      </c>
      <c r="C1485" s="39" t="e">
        <f t="shared" si="86"/>
        <v>#N/A</v>
      </c>
      <c r="D1485" s="39" t="e">
        <f>IF($E1485="",IF(INDEX(Mal!$F$9:$F$431,COUNTIF($E$108:$F1484,"")-COUNT($H$108:$H1484)+1,0)=D1484,"",INDEX(Mal!$F$9:$F$431,COUNTIF($E$108:$F1484,"")-COUNT($H$108:$H1484)+1,0)),"")</f>
        <v>#N/A</v>
      </c>
      <c r="E1485" s="39" t="e">
        <f>IF(AND(E1484="",$H1485=$H1484),"",IF(VLOOKUP(H1485,Mal!$A$9:$B$431,2,0)='Sales Orders'!E1484,"",VLOOKUP($H1485,Mal!$A$9:$B$431,2,0)))</f>
        <v>#N/A</v>
      </c>
      <c r="F1485" s="39" t="e">
        <f>IF($E1485="",IF(INDEX(Mal!$C$9:$C$431,COUNTIF($E$108:$F1484,"")-COUNT($H$108:$H1484)+1,0)=F1484,"",INDEX(Mal!$C$9:$C$431,COUNTIF($E$108:$F1484,"")-COUNT($H$108:$H1484)+1,0)),"")</f>
        <v>#N/A</v>
      </c>
      <c r="G1485" s="39" t="e">
        <f t="shared" si="87"/>
        <v>#N/A</v>
      </c>
      <c r="H1485" s="39">
        <f>IF(COUNTIF(Mal!$A$9:$A$431,'Sales Orders'!H1484)+COUNTIFS(Mal!$A$9:$A$431,H1484,Mal!$B$9:$B$431,"&lt;&gt;")+COUNTIFS(Mal!$A$9:$A$431,H1484,Mal!$C$9:$C$431,"&lt;&gt;")=COUNTIF('Sales Orders'!$H$108:H1484,'Sales Orders'!H1484),'Sales Orders'!H1484+1,'Sales Orders'!H1484)</f>
        <v>2</v>
      </c>
      <c r="I1485" s="39" t="e">
        <f>IF(E1485="","",IF(Mal!$C$5="","",Mal!$C$5))</f>
        <v>#N/A</v>
      </c>
      <c r="J1485" s="39" t="e">
        <f>IF(AND(J1484="",$H1485=$H1484),"",IF(VLOOKUP($H1485,Mal!$A$9:$H$431,7,0)='Sales Orders'!J1484,"",VLOOKUP($H1485,Mal!$A$9:$H$431,7,0)))</f>
        <v>#N/A</v>
      </c>
      <c r="K1485" s="39" t="e">
        <f>IF(AND(K1484="",$H1485=$H1484),"",IF(VLOOKUP($H1485,Mal!$A$9:$H$431,8,0)='Sales Orders'!K1484,"",VLOOKUP($H1485,Mal!$A$9:$H$431,8,0)))</f>
        <v>#N/A</v>
      </c>
      <c r="L1485" s="39" t="e">
        <f>IF(E1485="","",IF(Mal!$C$6="","",Mal!$C$6))</f>
        <v>#N/A</v>
      </c>
      <c r="M1485" s="39" t="e">
        <f>IF($E1485="",IF(INDEX(Mal!K$9:K$431,COUNTIF($E$108:$F1484,"")-COUNT($H$108:$H1484)+1,0)=M1484,"",INDEX(Mal!K$9:K$431,COUNTIF($E$108:$F1484,"")-COUNT($H$108:$H1484)+1,0)),"")</f>
        <v>#N/A</v>
      </c>
      <c r="N1485" s="39" t="e">
        <f>IF($E1485="",IF(INDEX(Mal!L$9:L$431,COUNTIF($E$108:$F1484,"")-COUNT($H$108:$H1484)+1,0)=N1484,"",INDEX(Mal!L$9:L$431,COUNTIF($E$108:$F1484,"")-COUNT($H$108:$H1484)+1,0)),"")</f>
        <v>#N/A</v>
      </c>
      <c r="O1485" s="39" t="e">
        <f>IF($E1485="",IF(INDEX(Mal!M$9:M$431,COUNTIF($E$108:$F1484,"")-COUNT($H$108:$H1484)+1,0)=O1484,"",INDEX(Mal!M$9:M$431,COUNTIF($E$108:$F1484,"")-COUNT($H$108:$H1484)+1,0)),"")</f>
        <v>#N/A</v>
      </c>
      <c r="P1485" s="39" t="e">
        <f>IF($E1485="",IF(INDEX(Mal!N$9:N$431,COUNTIF($E$108:$F1484,"")-COUNT($H$108:$H1484)+1,0)=P1484,"",INDEX(Mal!N$9:N$431,COUNTIF($E$108:$F1484,"")-COUNT($H$108:$H1484)+1,0)),"")</f>
        <v>#N/A</v>
      </c>
      <c r="Q1485" s="39" t="e">
        <f>IF($E1485="",IF(INDEX(Mal!O$9:O$431,COUNTIF($E$108:$F1484,"")-COUNT($H$108:$H1484)+1,0)=Q1484,"",INDEX(Mal!O$9:O$431,COUNTIF($E$108:$F1484,"")-COUNT($H$108:$H1484)+1,0)),"")</f>
        <v>#N/A</v>
      </c>
      <c r="R1485" s="39" t="e">
        <f>IF($E1485="",IF(INDEX(Mal!P$9:P$431,COUNTIF($E$108:$F1484,"")-COUNT($H$108:$H1484)+1,0)=R1484,"",INDEX(Mal!P$9:P$431,COUNTIF($E$108:$F1484,"")-COUNT($H$108:$H1484)+1,0)),"")</f>
        <v>#N/A</v>
      </c>
      <c r="S1485" s="39" t="e">
        <f>IF($E1485="",IF(INDEX(Mal!Q$9:Q$431,COUNTIF($E$108:$F1484,"")-COUNT($H$108:$H1484)+1,0)=S1484,"",INDEX(Mal!Q$9:Q$431,COUNTIF($E$108:$F1484,"")-COUNT($H$108:$H1484)+1,0)),"")</f>
        <v>#N/A</v>
      </c>
      <c r="T1485" s="39" t="e">
        <f>IF($E1485="",IF(INDEX(Mal!R$9:R$431,COUNTIF($E$108:$F1484,"")-COUNT($H$108:$H1484)+1,0)=T1484,"",INDEX(Mal!R$9:R$431,COUNTIF($E$108:$F1484,"")-COUNT($H$108:$H1484)+1,0)),"")</f>
        <v>#N/A</v>
      </c>
      <c r="U1485" s="39" t="e">
        <f>IF($E1485="",IF(INDEX(Mal!S$9:S$431,COUNTIF($E$108:$F1484,"")-COUNT($H$108:$H1484)+1,0)=U1484,"",INDEX(Mal!S$9:S$431,COUNTIF($E$108:$F1484,"")-COUNT($H$108:$H1484)+1,0)),"")</f>
        <v>#N/A</v>
      </c>
      <c r="V1485" s="39" t="e">
        <f t="shared" si="84"/>
        <v>#N/A</v>
      </c>
      <c r="W1485" s="39" t="e">
        <f>IF(IF(AND(E1485="",F1485=""),INDEX(Mal!I$9:I$431,(COUNT($H$108:$H1485)-COUNTIF($V$108:$V1485,"")),0),"")="","",IF(AND(E1485="",F1485=""),INDEX(Mal!I$9:I$431,(COUNT($H$108:$H1485)-COUNTIF($V$108:$V1485,"")),0),""))</f>
        <v>#N/A</v>
      </c>
      <c r="X1485" s="39" t="e">
        <f>IF($E1485="",IF(INDEX(Mal!J$9:J$431,COUNTIF($E$108:$F1484,"")-COUNT($H$108:$H1484)+1,0)=X1484,"",INDEX(Mal!J$9:J$431,COUNTIF($E$108:$F1484,"")-COUNT($H$108:$H1484)+1,0)),"")</f>
        <v>#N/A</v>
      </c>
      <c r="Y1485" s="39" t="e">
        <f>IF(AND(Y1484="",$H1485=$H1484),"",IF(VLOOKUP($H1485,Mal!$A$9:$T$431,20,0)='Sales Orders'!Y1484,"",VLOOKUP($H1485,Mal!$A$9:$T$431,20,0)))</f>
        <v>#N/A</v>
      </c>
      <c r="Z1485" s="39" t="e">
        <f t="shared" si="85"/>
        <v>#N/A</v>
      </c>
    </row>
    <row r="1486" spans="1:26">
      <c r="A1486" t="str">
        <f>IFERROR(IF(VLOOKUP(H1486,Mal!$A$9:$A$431,1,0),"","END"),"END")</f>
        <v>END</v>
      </c>
      <c r="B1486" s="39" t="e">
        <f>IF($E1486="",IF(INDEX(Mal!$D$9:$D$431,COUNTIF($E$108:$F1485,"")-COUNT($H$108:$H1485)+1,0)=B1485,"",INDEX(Mal!$D$9:$D$431,COUNTIF($E$108:$F1485,"")-COUNT($H$108:$H1485)+1,0)),"")</f>
        <v>#N/A</v>
      </c>
      <c r="C1486" s="39" t="e">
        <f t="shared" si="86"/>
        <v>#N/A</v>
      </c>
      <c r="D1486" s="39" t="e">
        <f>IF($E1486="",IF(INDEX(Mal!$F$9:$F$431,COUNTIF($E$108:$F1485,"")-COUNT($H$108:$H1485)+1,0)=D1485,"",INDEX(Mal!$F$9:$F$431,COUNTIF($E$108:$F1485,"")-COUNT($H$108:$H1485)+1,0)),"")</f>
        <v>#N/A</v>
      </c>
      <c r="E1486" s="39" t="e">
        <f>IF(AND(E1485="",$H1486=$H1485),"",IF(VLOOKUP(H1486,Mal!$A$9:$B$431,2,0)='Sales Orders'!E1485,"",VLOOKUP($H1486,Mal!$A$9:$B$431,2,0)))</f>
        <v>#N/A</v>
      </c>
      <c r="F1486" s="39" t="e">
        <f>IF($E1486="",IF(INDEX(Mal!$C$9:$C$431,COUNTIF($E$108:$F1485,"")-COUNT($H$108:$H1485)+1,0)=F1485,"",INDEX(Mal!$C$9:$C$431,COUNTIF($E$108:$F1485,"")-COUNT($H$108:$H1485)+1,0)),"")</f>
        <v>#N/A</v>
      </c>
      <c r="G1486" s="39" t="e">
        <f t="shared" si="87"/>
        <v>#N/A</v>
      </c>
      <c r="H1486" s="39">
        <f>IF(COUNTIF(Mal!$A$9:$A$431,'Sales Orders'!H1485)+COUNTIFS(Mal!$A$9:$A$431,H1485,Mal!$B$9:$B$431,"&lt;&gt;")+COUNTIFS(Mal!$A$9:$A$431,H1485,Mal!$C$9:$C$431,"&lt;&gt;")=COUNTIF('Sales Orders'!$H$108:H1485,'Sales Orders'!H1485),'Sales Orders'!H1485+1,'Sales Orders'!H1485)</f>
        <v>2</v>
      </c>
      <c r="I1486" s="39" t="e">
        <f>IF(E1486="","",IF(Mal!$C$5="","",Mal!$C$5))</f>
        <v>#N/A</v>
      </c>
      <c r="J1486" s="39" t="e">
        <f>IF(AND(J1485="",$H1486=$H1485),"",IF(VLOOKUP($H1486,Mal!$A$9:$H$431,7,0)='Sales Orders'!J1485,"",VLOOKUP($H1486,Mal!$A$9:$H$431,7,0)))</f>
        <v>#N/A</v>
      </c>
      <c r="K1486" s="39" t="e">
        <f>IF(AND(K1485="",$H1486=$H1485),"",IF(VLOOKUP($H1486,Mal!$A$9:$H$431,8,0)='Sales Orders'!K1485,"",VLOOKUP($H1486,Mal!$A$9:$H$431,8,0)))</f>
        <v>#N/A</v>
      </c>
      <c r="L1486" s="39" t="e">
        <f>IF(E1486="","",IF(Mal!$C$6="","",Mal!$C$6))</f>
        <v>#N/A</v>
      </c>
      <c r="M1486" s="39" t="e">
        <f>IF($E1486="",IF(INDEX(Mal!K$9:K$431,COUNTIF($E$108:$F1485,"")-COUNT($H$108:$H1485)+1,0)=M1485,"",INDEX(Mal!K$9:K$431,COUNTIF($E$108:$F1485,"")-COUNT($H$108:$H1485)+1,0)),"")</f>
        <v>#N/A</v>
      </c>
      <c r="N1486" s="39" t="e">
        <f>IF($E1486="",IF(INDEX(Mal!L$9:L$431,COUNTIF($E$108:$F1485,"")-COUNT($H$108:$H1485)+1,0)=N1485,"",INDEX(Mal!L$9:L$431,COUNTIF($E$108:$F1485,"")-COUNT($H$108:$H1485)+1,0)),"")</f>
        <v>#N/A</v>
      </c>
      <c r="O1486" s="39" t="e">
        <f>IF($E1486="",IF(INDEX(Mal!M$9:M$431,COUNTIF($E$108:$F1485,"")-COUNT($H$108:$H1485)+1,0)=O1485,"",INDEX(Mal!M$9:M$431,COUNTIF($E$108:$F1485,"")-COUNT($H$108:$H1485)+1,0)),"")</f>
        <v>#N/A</v>
      </c>
      <c r="P1486" s="39" t="e">
        <f>IF($E1486="",IF(INDEX(Mal!N$9:N$431,COUNTIF($E$108:$F1485,"")-COUNT($H$108:$H1485)+1,0)=P1485,"",INDEX(Mal!N$9:N$431,COUNTIF($E$108:$F1485,"")-COUNT($H$108:$H1485)+1,0)),"")</f>
        <v>#N/A</v>
      </c>
      <c r="Q1486" s="39" t="e">
        <f>IF($E1486="",IF(INDEX(Mal!O$9:O$431,COUNTIF($E$108:$F1485,"")-COUNT($H$108:$H1485)+1,0)=Q1485,"",INDEX(Mal!O$9:O$431,COUNTIF($E$108:$F1485,"")-COUNT($H$108:$H1485)+1,0)),"")</f>
        <v>#N/A</v>
      </c>
      <c r="R1486" s="39" t="e">
        <f>IF($E1486="",IF(INDEX(Mal!P$9:P$431,COUNTIF($E$108:$F1485,"")-COUNT($H$108:$H1485)+1,0)=R1485,"",INDEX(Mal!P$9:P$431,COUNTIF($E$108:$F1485,"")-COUNT($H$108:$H1485)+1,0)),"")</f>
        <v>#N/A</v>
      </c>
      <c r="S1486" s="39" t="e">
        <f>IF($E1486="",IF(INDEX(Mal!Q$9:Q$431,COUNTIF($E$108:$F1485,"")-COUNT($H$108:$H1485)+1,0)=S1485,"",INDEX(Mal!Q$9:Q$431,COUNTIF($E$108:$F1485,"")-COUNT($H$108:$H1485)+1,0)),"")</f>
        <v>#N/A</v>
      </c>
      <c r="T1486" s="39" t="e">
        <f>IF($E1486="",IF(INDEX(Mal!R$9:R$431,COUNTIF($E$108:$F1485,"")-COUNT($H$108:$H1485)+1,0)=T1485,"",INDEX(Mal!R$9:R$431,COUNTIF($E$108:$F1485,"")-COUNT($H$108:$H1485)+1,0)),"")</f>
        <v>#N/A</v>
      </c>
      <c r="U1486" s="39" t="e">
        <f>IF($E1486="",IF(INDEX(Mal!S$9:S$431,COUNTIF($E$108:$F1485,"")-COUNT($H$108:$H1485)+1,0)=U1485,"",INDEX(Mal!S$9:S$431,COUNTIF($E$108:$F1485,"")-COUNT($H$108:$H1485)+1,0)),"")</f>
        <v>#N/A</v>
      </c>
      <c r="V1486" s="39" t="e">
        <f t="shared" si="84"/>
        <v>#N/A</v>
      </c>
      <c r="W1486" s="39" t="e">
        <f>IF(IF(AND(E1486="",F1486=""),INDEX(Mal!I$9:I$431,(COUNT($H$108:$H1486)-COUNTIF($V$108:$V1486,"")),0),"")="","",IF(AND(E1486="",F1486=""),INDEX(Mal!I$9:I$431,(COUNT($H$108:$H1486)-COUNTIF($V$108:$V1486,"")),0),""))</f>
        <v>#N/A</v>
      </c>
      <c r="X1486" s="39" t="e">
        <f>IF($E1486="",IF(INDEX(Mal!J$9:J$431,COUNTIF($E$108:$F1485,"")-COUNT($H$108:$H1485)+1,0)=X1485,"",INDEX(Mal!J$9:J$431,COUNTIF($E$108:$F1485,"")-COUNT($H$108:$H1485)+1,0)),"")</f>
        <v>#N/A</v>
      </c>
      <c r="Y1486" s="39" t="e">
        <f>IF(AND(Y1485="",$H1486=$H1485),"",IF(VLOOKUP($H1486,Mal!$A$9:$T$431,20,0)='Sales Orders'!Y1485,"",VLOOKUP($H1486,Mal!$A$9:$T$431,20,0)))</f>
        <v>#N/A</v>
      </c>
      <c r="Z1486" s="39" t="e">
        <f t="shared" si="85"/>
        <v>#N/A</v>
      </c>
    </row>
    <row r="1487" spans="1:26">
      <c r="A1487" t="str">
        <f>IFERROR(IF(VLOOKUP(H1487,Mal!$A$9:$A$431,1,0),"","END"),"END")</f>
        <v>END</v>
      </c>
      <c r="B1487" s="39" t="e">
        <f>IF($E1487="",IF(INDEX(Mal!$D$9:$D$431,COUNTIF($E$108:$F1486,"")-COUNT($H$108:$H1486)+1,0)=B1486,"",INDEX(Mal!$D$9:$D$431,COUNTIF($E$108:$F1486,"")-COUNT($H$108:$H1486)+1,0)),"")</f>
        <v>#N/A</v>
      </c>
      <c r="C1487" s="39" t="e">
        <f t="shared" si="86"/>
        <v>#N/A</v>
      </c>
      <c r="D1487" s="39" t="e">
        <f>IF($E1487="",IF(INDEX(Mal!$F$9:$F$431,COUNTIF($E$108:$F1486,"")-COUNT($H$108:$H1486)+1,0)=D1486,"",INDEX(Mal!$F$9:$F$431,COUNTIF($E$108:$F1486,"")-COUNT($H$108:$H1486)+1,0)),"")</f>
        <v>#N/A</v>
      </c>
      <c r="E1487" s="39" t="e">
        <f>IF(AND(E1486="",$H1487=$H1486),"",IF(VLOOKUP(H1487,Mal!$A$9:$B$431,2,0)='Sales Orders'!E1486,"",VLOOKUP($H1487,Mal!$A$9:$B$431,2,0)))</f>
        <v>#N/A</v>
      </c>
      <c r="F1487" s="39" t="e">
        <f>IF($E1487="",IF(INDEX(Mal!$C$9:$C$431,COUNTIF($E$108:$F1486,"")-COUNT($H$108:$H1486)+1,0)=F1486,"",INDEX(Mal!$C$9:$C$431,COUNTIF($E$108:$F1486,"")-COUNT($H$108:$H1486)+1,0)),"")</f>
        <v>#N/A</v>
      </c>
      <c r="G1487" s="39" t="e">
        <f t="shared" si="87"/>
        <v>#N/A</v>
      </c>
      <c r="H1487" s="39">
        <f>IF(COUNTIF(Mal!$A$9:$A$431,'Sales Orders'!H1486)+COUNTIFS(Mal!$A$9:$A$431,H1486,Mal!$B$9:$B$431,"&lt;&gt;")+COUNTIFS(Mal!$A$9:$A$431,H1486,Mal!$C$9:$C$431,"&lt;&gt;")=COUNTIF('Sales Orders'!$H$108:H1486,'Sales Orders'!H1486),'Sales Orders'!H1486+1,'Sales Orders'!H1486)</f>
        <v>2</v>
      </c>
      <c r="I1487" s="39" t="e">
        <f>IF(E1487="","",IF(Mal!$C$5="","",Mal!$C$5))</f>
        <v>#N/A</v>
      </c>
      <c r="J1487" s="39" t="e">
        <f>IF(AND(J1486="",$H1487=$H1486),"",IF(VLOOKUP($H1487,Mal!$A$9:$H$431,7,0)='Sales Orders'!J1486,"",VLOOKUP($H1487,Mal!$A$9:$H$431,7,0)))</f>
        <v>#N/A</v>
      </c>
      <c r="K1487" s="39" t="e">
        <f>IF(AND(K1486="",$H1487=$H1486),"",IF(VLOOKUP($H1487,Mal!$A$9:$H$431,8,0)='Sales Orders'!K1486,"",VLOOKUP($H1487,Mal!$A$9:$H$431,8,0)))</f>
        <v>#N/A</v>
      </c>
      <c r="L1487" s="39" t="e">
        <f>IF(E1487="","",IF(Mal!$C$6="","",Mal!$C$6))</f>
        <v>#N/A</v>
      </c>
      <c r="M1487" s="39" t="e">
        <f>IF($E1487="",IF(INDEX(Mal!K$9:K$431,COUNTIF($E$108:$F1486,"")-COUNT($H$108:$H1486)+1,0)=M1486,"",INDEX(Mal!K$9:K$431,COUNTIF($E$108:$F1486,"")-COUNT($H$108:$H1486)+1,0)),"")</f>
        <v>#N/A</v>
      </c>
      <c r="N1487" s="39" t="e">
        <f>IF($E1487="",IF(INDEX(Mal!L$9:L$431,COUNTIF($E$108:$F1486,"")-COUNT($H$108:$H1486)+1,0)=N1486,"",INDEX(Mal!L$9:L$431,COUNTIF($E$108:$F1486,"")-COUNT($H$108:$H1486)+1,0)),"")</f>
        <v>#N/A</v>
      </c>
      <c r="O1487" s="39" t="e">
        <f>IF($E1487="",IF(INDEX(Mal!M$9:M$431,COUNTIF($E$108:$F1486,"")-COUNT($H$108:$H1486)+1,0)=O1486,"",INDEX(Mal!M$9:M$431,COUNTIF($E$108:$F1486,"")-COUNT($H$108:$H1486)+1,0)),"")</f>
        <v>#N/A</v>
      </c>
      <c r="P1487" s="39" t="e">
        <f>IF($E1487="",IF(INDEX(Mal!N$9:N$431,COUNTIF($E$108:$F1486,"")-COUNT($H$108:$H1486)+1,0)=P1486,"",INDEX(Mal!N$9:N$431,COUNTIF($E$108:$F1486,"")-COUNT($H$108:$H1486)+1,0)),"")</f>
        <v>#N/A</v>
      </c>
      <c r="Q1487" s="39" t="e">
        <f>IF($E1487="",IF(INDEX(Mal!O$9:O$431,COUNTIF($E$108:$F1486,"")-COUNT($H$108:$H1486)+1,0)=Q1486,"",INDEX(Mal!O$9:O$431,COUNTIF($E$108:$F1486,"")-COUNT($H$108:$H1486)+1,0)),"")</f>
        <v>#N/A</v>
      </c>
      <c r="R1487" s="39" t="e">
        <f>IF($E1487="",IF(INDEX(Mal!P$9:P$431,COUNTIF($E$108:$F1486,"")-COUNT($H$108:$H1486)+1,0)=R1486,"",INDEX(Mal!P$9:P$431,COUNTIF($E$108:$F1486,"")-COUNT($H$108:$H1486)+1,0)),"")</f>
        <v>#N/A</v>
      </c>
      <c r="S1487" s="39" t="e">
        <f>IF($E1487="",IF(INDEX(Mal!Q$9:Q$431,COUNTIF($E$108:$F1486,"")-COUNT($H$108:$H1486)+1,0)=S1486,"",INDEX(Mal!Q$9:Q$431,COUNTIF($E$108:$F1486,"")-COUNT($H$108:$H1486)+1,0)),"")</f>
        <v>#N/A</v>
      </c>
      <c r="T1487" s="39" t="e">
        <f>IF($E1487="",IF(INDEX(Mal!R$9:R$431,COUNTIF($E$108:$F1486,"")-COUNT($H$108:$H1486)+1,0)=T1486,"",INDEX(Mal!R$9:R$431,COUNTIF($E$108:$F1486,"")-COUNT($H$108:$H1486)+1,0)),"")</f>
        <v>#N/A</v>
      </c>
      <c r="U1487" s="39" t="e">
        <f>IF($E1487="",IF(INDEX(Mal!S$9:S$431,COUNTIF($E$108:$F1486,"")-COUNT($H$108:$H1486)+1,0)=U1486,"",INDEX(Mal!S$9:S$431,COUNTIF($E$108:$F1486,"")-COUNT($H$108:$H1486)+1,0)),"")</f>
        <v>#N/A</v>
      </c>
      <c r="V1487" s="39" t="e">
        <f t="shared" si="84"/>
        <v>#N/A</v>
      </c>
      <c r="W1487" s="39" t="e">
        <f>IF(IF(AND(E1487="",F1487=""),INDEX(Mal!I$9:I$431,(COUNT($H$108:$H1487)-COUNTIF($V$108:$V1487,"")),0),"")="","",IF(AND(E1487="",F1487=""),INDEX(Mal!I$9:I$431,(COUNT($H$108:$H1487)-COUNTIF($V$108:$V1487,"")),0),""))</f>
        <v>#N/A</v>
      </c>
      <c r="X1487" s="39" t="e">
        <f>IF($E1487="",IF(INDEX(Mal!J$9:J$431,COUNTIF($E$108:$F1486,"")-COUNT($H$108:$H1486)+1,0)=X1486,"",INDEX(Mal!J$9:J$431,COUNTIF($E$108:$F1486,"")-COUNT($H$108:$H1486)+1,0)),"")</f>
        <v>#N/A</v>
      </c>
      <c r="Y1487" s="39" t="e">
        <f>IF(AND(Y1486="",$H1487=$H1486),"",IF(VLOOKUP($H1487,Mal!$A$9:$T$431,20,0)='Sales Orders'!Y1486,"",VLOOKUP($H1487,Mal!$A$9:$T$431,20,0)))</f>
        <v>#N/A</v>
      </c>
      <c r="Z1487" s="39" t="e">
        <f t="shared" si="85"/>
        <v>#N/A</v>
      </c>
    </row>
    <row r="1488" spans="1:26">
      <c r="A1488" t="str">
        <f>IFERROR(IF(VLOOKUP(H1488,Mal!$A$9:$A$431,1,0),"","END"),"END")</f>
        <v>END</v>
      </c>
      <c r="B1488" s="39" t="e">
        <f>IF($E1488="",IF(INDEX(Mal!$D$9:$D$431,COUNTIF($E$108:$F1487,"")-COUNT($H$108:$H1487)+1,0)=B1487,"",INDEX(Mal!$D$9:$D$431,COUNTIF($E$108:$F1487,"")-COUNT($H$108:$H1487)+1,0)),"")</f>
        <v>#N/A</v>
      </c>
      <c r="C1488" s="39" t="e">
        <f t="shared" si="86"/>
        <v>#N/A</v>
      </c>
      <c r="D1488" s="39" t="e">
        <f>IF($E1488="",IF(INDEX(Mal!$F$9:$F$431,COUNTIF($E$108:$F1487,"")-COUNT($H$108:$H1487)+1,0)=D1487,"",INDEX(Mal!$F$9:$F$431,COUNTIF($E$108:$F1487,"")-COUNT($H$108:$H1487)+1,0)),"")</f>
        <v>#N/A</v>
      </c>
      <c r="E1488" s="39" t="e">
        <f>IF(AND(E1487="",$H1488=$H1487),"",IF(VLOOKUP(H1488,Mal!$A$9:$B$431,2,0)='Sales Orders'!E1487,"",VLOOKUP($H1488,Mal!$A$9:$B$431,2,0)))</f>
        <v>#N/A</v>
      </c>
      <c r="F1488" s="39" t="e">
        <f>IF($E1488="",IF(INDEX(Mal!$C$9:$C$431,COUNTIF($E$108:$F1487,"")-COUNT($H$108:$H1487)+1,0)=F1487,"",INDEX(Mal!$C$9:$C$431,COUNTIF($E$108:$F1487,"")-COUNT($H$108:$H1487)+1,0)),"")</f>
        <v>#N/A</v>
      </c>
      <c r="G1488" s="39" t="e">
        <f t="shared" si="87"/>
        <v>#N/A</v>
      </c>
      <c r="H1488" s="39">
        <f>IF(COUNTIF(Mal!$A$9:$A$431,'Sales Orders'!H1487)+COUNTIFS(Mal!$A$9:$A$431,H1487,Mal!$B$9:$B$431,"&lt;&gt;")+COUNTIFS(Mal!$A$9:$A$431,H1487,Mal!$C$9:$C$431,"&lt;&gt;")=COUNTIF('Sales Orders'!$H$108:H1487,'Sales Orders'!H1487),'Sales Orders'!H1487+1,'Sales Orders'!H1487)</f>
        <v>2</v>
      </c>
      <c r="I1488" s="39" t="e">
        <f>IF(E1488="","",IF(Mal!$C$5="","",Mal!$C$5))</f>
        <v>#N/A</v>
      </c>
      <c r="J1488" s="39" t="e">
        <f>IF(AND(J1487="",$H1488=$H1487),"",IF(VLOOKUP($H1488,Mal!$A$9:$H$431,7,0)='Sales Orders'!J1487,"",VLOOKUP($H1488,Mal!$A$9:$H$431,7,0)))</f>
        <v>#N/A</v>
      </c>
      <c r="K1488" s="39" t="e">
        <f>IF(AND(K1487="",$H1488=$H1487),"",IF(VLOOKUP($H1488,Mal!$A$9:$H$431,8,0)='Sales Orders'!K1487,"",VLOOKUP($H1488,Mal!$A$9:$H$431,8,0)))</f>
        <v>#N/A</v>
      </c>
      <c r="L1488" s="39" t="e">
        <f>IF(E1488="","",IF(Mal!$C$6="","",Mal!$C$6))</f>
        <v>#N/A</v>
      </c>
      <c r="M1488" s="39" t="e">
        <f>IF($E1488="",IF(INDEX(Mal!K$9:K$431,COUNTIF($E$108:$F1487,"")-COUNT($H$108:$H1487)+1,0)=M1487,"",INDEX(Mal!K$9:K$431,COUNTIF($E$108:$F1487,"")-COUNT($H$108:$H1487)+1,0)),"")</f>
        <v>#N/A</v>
      </c>
      <c r="N1488" s="39" t="e">
        <f>IF($E1488="",IF(INDEX(Mal!L$9:L$431,COUNTIF($E$108:$F1487,"")-COUNT($H$108:$H1487)+1,0)=N1487,"",INDEX(Mal!L$9:L$431,COUNTIF($E$108:$F1487,"")-COUNT($H$108:$H1487)+1,0)),"")</f>
        <v>#N/A</v>
      </c>
      <c r="O1488" s="39" t="e">
        <f>IF($E1488="",IF(INDEX(Mal!M$9:M$431,COUNTIF($E$108:$F1487,"")-COUNT($H$108:$H1487)+1,0)=O1487,"",INDEX(Mal!M$9:M$431,COUNTIF($E$108:$F1487,"")-COUNT($H$108:$H1487)+1,0)),"")</f>
        <v>#N/A</v>
      </c>
      <c r="P1488" s="39" t="e">
        <f>IF($E1488="",IF(INDEX(Mal!N$9:N$431,COUNTIF($E$108:$F1487,"")-COUNT($H$108:$H1487)+1,0)=P1487,"",INDEX(Mal!N$9:N$431,COUNTIF($E$108:$F1487,"")-COUNT($H$108:$H1487)+1,0)),"")</f>
        <v>#N/A</v>
      </c>
      <c r="Q1488" s="39" t="e">
        <f>IF($E1488="",IF(INDEX(Mal!O$9:O$431,COUNTIF($E$108:$F1487,"")-COUNT($H$108:$H1487)+1,0)=Q1487,"",INDEX(Mal!O$9:O$431,COUNTIF($E$108:$F1487,"")-COUNT($H$108:$H1487)+1,0)),"")</f>
        <v>#N/A</v>
      </c>
      <c r="R1488" s="39" t="e">
        <f>IF($E1488="",IF(INDEX(Mal!P$9:P$431,COUNTIF($E$108:$F1487,"")-COUNT($H$108:$H1487)+1,0)=R1487,"",INDEX(Mal!P$9:P$431,COUNTIF($E$108:$F1487,"")-COUNT($H$108:$H1487)+1,0)),"")</f>
        <v>#N/A</v>
      </c>
      <c r="S1488" s="39" t="e">
        <f>IF($E1488="",IF(INDEX(Mal!Q$9:Q$431,COUNTIF($E$108:$F1487,"")-COUNT($H$108:$H1487)+1,0)=S1487,"",INDEX(Mal!Q$9:Q$431,COUNTIF($E$108:$F1487,"")-COUNT($H$108:$H1487)+1,0)),"")</f>
        <v>#N/A</v>
      </c>
      <c r="T1488" s="39" t="e">
        <f>IF($E1488="",IF(INDEX(Mal!R$9:R$431,COUNTIF($E$108:$F1487,"")-COUNT($H$108:$H1487)+1,0)=T1487,"",INDEX(Mal!R$9:R$431,COUNTIF($E$108:$F1487,"")-COUNT($H$108:$H1487)+1,0)),"")</f>
        <v>#N/A</v>
      </c>
      <c r="U1488" s="39" t="e">
        <f>IF($E1488="",IF(INDEX(Mal!S$9:S$431,COUNTIF($E$108:$F1487,"")-COUNT($H$108:$H1487)+1,0)=U1487,"",INDEX(Mal!S$9:S$431,COUNTIF($E$108:$F1487,"")-COUNT($H$108:$H1487)+1,0)),"")</f>
        <v>#N/A</v>
      </c>
      <c r="V1488" s="39" t="e">
        <f t="shared" si="84"/>
        <v>#N/A</v>
      </c>
      <c r="W1488" s="39" t="e">
        <f>IF(IF(AND(E1488="",F1488=""),INDEX(Mal!I$9:I$431,(COUNT($H$108:$H1488)-COUNTIF($V$108:$V1488,"")),0),"")="","",IF(AND(E1488="",F1488=""),INDEX(Mal!I$9:I$431,(COUNT($H$108:$H1488)-COUNTIF($V$108:$V1488,"")),0),""))</f>
        <v>#N/A</v>
      </c>
      <c r="X1488" s="39" t="e">
        <f>IF($E1488="",IF(INDEX(Mal!J$9:J$431,COUNTIF($E$108:$F1487,"")-COUNT($H$108:$H1487)+1,0)=X1487,"",INDEX(Mal!J$9:J$431,COUNTIF($E$108:$F1487,"")-COUNT($H$108:$H1487)+1,0)),"")</f>
        <v>#N/A</v>
      </c>
      <c r="Y1488" s="39" t="e">
        <f>IF(AND(Y1487="",$H1488=$H1487),"",IF(VLOOKUP($H1488,Mal!$A$9:$T$431,20,0)='Sales Orders'!Y1487,"",VLOOKUP($H1488,Mal!$A$9:$T$431,20,0)))</f>
        <v>#N/A</v>
      </c>
      <c r="Z1488" s="39" t="e">
        <f t="shared" si="85"/>
        <v>#N/A</v>
      </c>
    </row>
    <row r="1489" spans="1:26">
      <c r="A1489" t="str">
        <f>IFERROR(IF(VLOOKUP(H1489,Mal!$A$9:$A$431,1,0),"","END"),"END")</f>
        <v>END</v>
      </c>
      <c r="B1489" s="39" t="e">
        <f>IF($E1489="",IF(INDEX(Mal!$D$9:$D$431,COUNTIF($E$108:$F1488,"")-COUNT($H$108:$H1488)+1,0)=B1488,"",INDEX(Mal!$D$9:$D$431,COUNTIF($E$108:$F1488,"")-COUNT($H$108:$H1488)+1,0)),"")</f>
        <v>#N/A</v>
      </c>
      <c r="C1489" s="39" t="e">
        <f t="shared" si="86"/>
        <v>#N/A</v>
      </c>
      <c r="D1489" s="39" t="e">
        <f>IF($E1489="",IF(INDEX(Mal!$F$9:$F$431,COUNTIF($E$108:$F1488,"")-COUNT($H$108:$H1488)+1,0)=D1488,"",INDEX(Mal!$F$9:$F$431,COUNTIF($E$108:$F1488,"")-COUNT($H$108:$H1488)+1,0)),"")</f>
        <v>#N/A</v>
      </c>
      <c r="E1489" s="39" t="e">
        <f>IF(AND(E1488="",$H1489=$H1488),"",IF(VLOOKUP(H1489,Mal!$A$9:$B$431,2,0)='Sales Orders'!E1488,"",VLOOKUP($H1489,Mal!$A$9:$B$431,2,0)))</f>
        <v>#N/A</v>
      </c>
      <c r="F1489" s="39" t="e">
        <f>IF($E1489="",IF(INDEX(Mal!$C$9:$C$431,COUNTIF($E$108:$F1488,"")-COUNT($H$108:$H1488)+1,0)=F1488,"",INDEX(Mal!$C$9:$C$431,COUNTIF($E$108:$F1488,"")-COUNT($H$108:$H1488)+1,0)),"")</f>
        <v>#N/A</v>
      </c>
      <c r="G1489" s="39" t="e">
        <f t="shared" si="87"/>
        <v>#N/A</v>
      </c>
      <c r="H1489" s="39">
        <f>IF(COUNTIF(Mal!$A$9:$A$431,'Sales Orders'!H1488)+COUNTIFS(Mal!$A$9:$A$431,H1488,Mal!$B$9:$B$431,"&lt;&gt;")+COUNTIFS(Mal!$A$9:$A$431,H1488,Mal!$C$9:$C$431,"&lt;&gt;")=COUNTIF('Sales Orders'!$H$108:H1488,'Sales Orders'!H1488),'Sales Orders'!H1488+1,'Sales Orders'!H1488)</f>
        <v>2</v>
      </c>
      <c r="I1489" s="39" t="e">
        <f>IF(E1489="","",IF(Mal!$C$5="","",Mal!$C$5))</f>
        <v>#N/A</v>
      </c>
      <c r="J1489" s="39" t="e">
        <f>IF(AND(J1488="",$H1489=$H1488),"",IF(VLOOKUP($H1489,Mal!$A$9:$H$431,7,0)='Sales Orders'!J1488,"",VLOOKUP($H1489,Mal!$A$9:$H$431,7,0)))</f>
        <v>#N/A</v>
      </c>
      <c r="K1489" s="39" t="e">
        <f>IF(AND(K1488="",$H1489=$H1488),"",IF(VLOOKUP($H1489,Mal!$A$9:$H$431,8,0)='Sales Orders'!K1488,"",VLOOKUP($H1489,Mal!$A$9:$H$431,8,0)))</f>
        <v>#N/A</v>
      </c>
      <c r="L1489" s="39" t="e">
        <f>IF(E1489="","",IF(Mal!$C$6="","",Mal!$C$6))</f>
        <v>#N/A</v>
      </c>
      <c r="M1489" s="39" t="e">
        <f>IF($E1489="",IF(INDEX(Mal!K$9:K$431,COUNTIF($E$108:$F1488,"")-COUNT($H$108:$H1488)+1,0)=M1488,"",INDEX(Mal!K$9:K$431,COUNTIF($E$108:$F1488,"")-COUNT($H$108:$H1488)+1,0)),"")</f>
        <v>#N/A</v>
      </c>
      <c r="N1489" s="39" t="e">
        <f>IF($E1489="",IF(INDEX(Mal!L$9:L$431,COUNTIF($E$108:$F1488,"")-COUNT($H$108:$H1488)+1,0)=N1488,"",INDEX(Mal!L$9:L$431,COUNTIF($E$108:$F1488,"")-COUNT($H$108:$H1488)+1,0)),"")</f>
        <v>#N/A</v>
      </c>
      <c r="O1489" s="39" t="e">
        <f>IF($E1489="",IF(INDEX(Mal!M$9:M$431,COUNTIF($E$108:$F1488,"")-COUNT($H$108:$H1488)+1,0)=O1488,"",INDEX(Mal!M$9:M$431,COUNTIF($E$108:$F1488,"")-COUNT($H$108:$H1488)+1,0)),"")</f>
        <v>#N/A</v>
      </c>
      <c r="P1489" s="39" t="e">
        <f>IF($E1489="",IF(INDEX(Mal!N$9:N$431,COUNTIF($E$108:$F1488,"")-COUNT($H$108:$H1488)+1,0)=P1488,"",INDEX(Mal!N$9:N$431,COUNTIF($E$108:$F1488,"")-COUNT($H$108:$H1488)+1,0)),"")</f>
        <v>#N/A</v>
      </c>
      <c r="Q1489" s="39" t="e">
        <f>IF($E1489="",IF(INDEX(Mal!O$9:O$431,COUNTIF($E$108:$F1488,"")-COUNT($H$108:$H1488)+1,0)=Q1488,"",INDEX(Mal!O$9:O$431,COUNTIF($E$108:$F1488,"")-COUNT($H$108:$H1488)+1,0)),"")</f>
        <v>#N/A</v>
      </c>
      <c r="R1489" s="39" t="e">
        <f>IF($E1489="",IF(INDEX(Mal!P$9:P$431,COUNTIF($E$108:$F1488,"")-COUNT($H$108:$H1488)+1,0)=R1488,"",INDEX(Mal!P$9:P$431,COUNTIF($E$108:$F1488,"")-COUNT($H$108:$H1488)+1,0)),"")</f>
        <v>#N/A</v>
      </c>
      <c r="S1489" s="39" t="e">
        <f>IF($E1489="",IF(INDEX(Mal!Q$9:Q$431,COUNTIF($E$108:$F1488,"")-COUNT($H$108:$H1488)+1,0)=S1488,"",INDEX(Mal!Q$9:Q$431,COUNTIF($E$108:$F1488,"")-COUNT($H$108:$H1488)+1,0)),"")</f>
        <v>#N/A</v>
      </c>
      <c r="T1489" s="39" t="e">
        <f>IF($E1489="",IF(INDEX(Mal!R$9:R$431,COUNTIF($E$108:$F1488,"")-COUNT($H$108:$H1488)+1,0)=T1488,"",INDEX(Mal!R$9:R$431,COUNTIF($E$108:$F1488,"")-COUNT($H$108:$H1488)+1,0)),"")</f>
        <v>#N/A</v>
      </c>
      <c r="U1489" s="39" t="e">
        <f>IF($E1489="",IF(INDEX(Mal!S$9:S$431,COUNTIF($E$108:$F1488,"")-COUNT($H$108:$H1488)+1,0)=U1488,"",INDEX(Mal!S$9:S$431,COUNTIF($E$108:$F1488,"")-COUNT($H$108:$H1488)+1,0)),"")</f>
        <v>#N/A</v>
      </c>
      <c r="V1489" s="39" t="e">
        <f t="shared" si="84"/>
        <v>#N/A</v>
      </c>
      <c r="W1489" s="39" t="e">
        <f>IF(IF(AND(E1489="",F1489=""),INDEX(Mal!I$9:I$431,(COUNT($H$108:$H1489)-COUNTIF($V$108:$V1489,"")),0),"")="","",IF(AND(E1489="",F1489=""),INDEX(Mal!I$9:I$431,(COUNT($H$108:$H1489)-COUNTIF($V$108:$V1489,"")),0),""))</f>
        <v>#N/A</v>
      </c>
      <c r="X1489" s="39" t="e">
        <f>IF($E1489="",IF(INDEX(Mal!J$9:J$431,COUNTIF($E$108:$F1488,"")-COUNT($H$108:$H1488)+1,0)=X1488,"",INDEX(Mal!J$9:J$431,COUNTIF($E$108:$F1488,"")-COUNT($H$108:$H1488)+1,0)),"")</f>
        <v>#N/A</v>
      </c>
      <c r="Y1489" s="39" t="e">
        <f>IF(AND(Y1488="",$H1489=$H1488),"",IF(VLOOKUP($H1489,Mal!$A$9:$T$431,20,0)='Sales Orders'!Y1488,"",VLOOKUP($H1489,Mal!$A$9:$T$431,20,0)))</f>
        <v>#N/A</v>
      </c>
      <c r="Z1489" s="39" t="e">
        <f t="shared" si="85"/>
        <v>#N/A</v>
      </c>
    </row>
    <row r="1490" spans="1:26">
      <c r="A1490" t="str">
        <f>IFERROR(IF(VLOOKUP(H1490,Mal!$A$9:$A$431,1,0),"","END"),"END")</f>
        <v>END</v>
      </c>
      <c r="B1490" s="39" t="e">
        <f>IF($E1490="",IF(INDEX(Mal!$D$9:$D$431,COUNTIF($E$108:$F1489,"")-COUNT($H$108:$H1489)+1,0)=B1489,"",INDEX(Mal!$D$9:$D$431,COUNTIF($E$108:$F1489,"")-COUNT($H$108:$H1489)+1,0)),"")</f>
        <v>#N/A</v>
      </c>
      <c r="C1490" s="39" t="e">
        <f t="shared" si="86"/>
        <v>#N/A</v>
      </c>
      <c r="D1490" s="39" t="e">
        <f>IF($E1490="",IF(INDEX(Mal!$F$9:$F$431,COUNTIF($E$108:$F1489,"")-COUNT($H$108:$H1489)+1,0)=D1489,"",INDEX(Mal!$F$9:$F$431,COUNTIF($E$108:$F1489,"")-COUNT($H$108:$H1489)+1,0)),"")</f>
        <v>#N/A</v>
      </c>
      <c r="E1490" s="39" t="e">
        <f>IF(AND(E1489="",$H1490=$H1489),"",IF(VLOOKUP(H1490,Mal!$A$9:$B$431,2,0)='Sales Orders'!E1489,"",VLOOKUP($H1490,Mal!$A$9:$B$431,2,0)))</f>
        <v>#N/A</v>
      </c>
      <c r="F1490" s="39" t="e">
        <f>IF($E1490="",IF(INDEX(Mal!$C$9:$C$431,COUNTIF($E$108:$F1489,"")-COUNT($H$108:$H1489)+1,0)=F1489,"",INDEX(Mal!$C$9:$C$431,COUNTIF($E$108:$F1489,"")-COUNT($H$108:$H1489)+1,0)),"")</f>
        <v>#N/A</v>
      </c>
      <c r="G1490" s="39" t="e">
        <f t="shared" si="87"/>
        <v>#N/A</v>
      </c>
      <c r="H1490" s="39">
        <f>IF(COUNTIF(Mal!$A$9:$A$431,'Sales Orders'!H1489)+COUNTIFS(Mal!$A$9:$A$431,H1489,Mal!$B$9:$B$431,"&lt;&gt;")+COUNTIFS(Mal!$A$9:$A$431,H1489,Mal!$C$9:$C$431,"&lt;&gt;")=COUNTIF('Sales Orders'!$H$108:H1489,'Sales Orders'!H1489),'Sales Orders'!H1489+1,'Sales Orders'!H1489)</f>
        <v>2</v>
      </c>
      <c r="I1490" s="39" t="e">
        <f>IF(E1490="","",IF(Mal!$C$5="","",Mal!$C$5))</f>
        <v>#N/A</v>
      </c>
      <c r="J1490" s="39" t="e">
        <f>IF(AND(J1489="",$H1490=$H1489),"",IF(VLOOKUP($H1490,Mal!$A$9:$H$431,7,0)='Sales Orders'!J1489,"",VLOOKUP($H1490,Mal!$A$9:$H$431,7,0)))</f>
        <v>#N/A</v>
      </c>
      <c r="K1490" s="39" t="e">
        <f>IF(AND(K1489="",$H1490=$H1489),"",IF(VLOOKUP($H1490,Mal!$A$9:$H$431,8,0)='Sales Orders'!K1489,"",VLOOKUP($H1490,Mal!$A$9:$H$431,8,0)))</f>
        <v>#N/A</v>
      </c>
      <c r="L1490" s="39" t="e">
        <f>IF(E1490="","",IF(Mal!$C$6="","",Mal!$C$6))</f>
        <v>#N/A</v>
      </c>
      <c r="M1490" s="39" t="e">
        <f>IF($E1490="",IF(INDEX(Mal!K$9:K$431,COUNTIF($E$108:$F1489,"")-COUNT($H$108:$H1489)+1,0)=M1489,"",INDEX(Mal!K$9:K$431,COUNTIF($E$108:$F1489,"")-COUNT($H$108:$H1489)+1,0)),"")</f>
        <v>#N/A</v>
      </c>
      <c r="N1490" s="39" t="e">
        <f>IF($E1490="",IF(INDEX(Mal!L$9:L$431,COUNTIF($E$108:$F1489,"")-COUNT($H$108:$H1489)+1,0)=N1489,"",INDEX(Mal!L$9:L$431,COUNTIF($E$108:$F1489,"")-COUNT($H$108:$H1489)+1,0)),"")</f>
        <v>#N/A</v>
      </c>
      <c r="O1490" s="39" t="e">
        <f>IF($E1490="",IF(INDEX(Mal!M$9:M$431,COUNTIF($E$108:$F1489,"")-COUNT($H$108:$H1489)+1,0)=O1489,"",INDEX(Mal!M$9:M$431,COUNTIF($E$108:$F1489,"")-COUNT($H$108:$H1489)+1,0)),"")</f>
        <v>#N/A</v>
      </c>
      <c r="P1490" s="39" t="e">
        <f>IF($E1490="",IF(INDEX(Mal!N$9:N$431,COUNTIF($E$108:$F1489,"")-COUNT($H$108:$H1489)+1,0)=P1489,"",INDEX(Mal!N$9:N$431,COUNTIF($E$108:$F1489,"")-COUNT($H$108:$H1489)+1,0)),"")</f>
        <v>#N/A</v>
      </c>
      <c r="Q1490" s="39" t="e">
        <f>IF($E1490="",IF(INDEX(Mal!O$9:O$431,COUNTIF($E$108:$F1489,"")-COUNT($H$108:$H1489)+1,0)=Q1489,"",INDEX(Mal!O$9:O$431,COUNTIF($E$108:$F1489,"")-COUNT($H$108:$H1489)+1,0)),"")</f>
        <v>#N/A</v>
      </c>
      <c r="R1490" s="39" t="e">
        <f>IF($E1490="",IF(INDEX(Mal!P$9:P$431,COUNTIF($E$108:$F1489,"")-COUNT($H$108:$H1489)+1,0)=R1489,"",INDEX(Mal!P$9:P$431,COUNTIF($E$108:$F1489,"")-COUNT($H$108:$H1489)+1,0)),"")</f>
        <v>#N/A</v>
      </c>
      <c r="S1490" s="39" t="e">
        <f>IF($E1490="",IF(INDEX(Mal!Q$9:Q$431,COUNTIF($E$108:$F1489,"")-COUNT($H$108:$H1489)+1,0)=S1489,"",INDEX(Mal!Q$9:Q$431,COUNTIF($E$108:$F1489,"")-COUNT($H$108:$H1489)+1,0)),"")</f>
        <v>#N/A</v>
      </c>
      <c r="T1490" s="39" t="e">
        <f>IF($E1490="",IF(INDEX(Mal!R$9:R$431,COUNTIF($E$108:$F1489,"")-COUNT($H$108:$H1489)+1,0)=T1489,"",INDEX(Mal!R$9:R$431,COUNTIF($E$108:$F1489,"")-COUNT($H$108:$H1489)+1,0)),"")</f>
        <v>#N/A</v>
      </c>
      <c r="U1490" s="39" t="e">
        <f>IF($E1490="",IF(INDEX(Mal!S$9:S$431,COUNTIF($E$108:$F1489,"")-COUNT($H$108:$H1489)+1,0)=U1489,"",INDEX(Mal!S$9:S$431,COUNTIF($E$108:$F1489,"")-COUNT($H$108:$H1489)+1,0)),"")</f>
        <v>#N/A</v>
      </c>
      <c r="V1490" s="39" t="e">
        <f t="shared" si="84"/>
        <v>#N/A</v>
      </c>
      <c r="W1490" s="39" t="e">
        <f>IF(IF(AND(E1490="",F1490=""),INDEX(Mal!I$9:I$431,(COUNT($H$108:$H1490)-COUNTIF($V$108:$V1490,"")),0),"")="","",IF(AND(E1490="",F1490=""),INDEX(Mal!I$9:I$431,(COUNT($H$108:$H1490)-COUNTIF($V$108:$V1490,"")),0),""))</f>
        <v>#N/A</v>
      </c>
      <c r="X1490" s="39" t="e">
        <f>IF($E1490="",IF(INDEX(Mal!J$9:J$431,COUNTIF($E$108:$F1489,"")-COUNT($H$108:$H1489)+1,0)=X1489,"",INDEX(Mal!J$9:J$431,COUNTIF($E$108:$F1489,"")-COUNT($H$108:$H1489)+1,0)),"")</f>
        <v>#N/A</v>
      </c>
      <c r="Y1490" s="39" t="e">
        <f>IF(AND(Y1489="",$H1490=$H1489),"",IF(VLOOKUP($H1490,Mal!$A$9:$T$431,20,0)='Sales Orders'!Y1489,"",VLOOKUP($H1490,Mal!$A$9:$T$431,20,0)))</f>
        <v>#N/A</v>
      </c>
      <c r="Z1490" s="39" t="e">
        <f t="shared" si="85"/>
        <v>#N/A</v>
      </c>
    </row>
    <row r="1491" spans="1:26">
      <c r="A1491" t="str">
        <f>IFERROR(IF(VLOOKUP(H1491,Mal!$A$9:$A$431,1,0),"","END"),"END")</f>
        <v>END</v>
      </c>
      <c r="B1491" s="39" t="e">
        <f>IF($E1491="",IF(INDEX(Mal!$D$9:$D$431,COUNTIF($E$108:$F1490,"")-COUNT($H$108:$H1490)+1,0)=B1490,"",INDEX(Mal!$D$9:$D$431,COUNTIF($E$108:$F1490,"")-COUNT($H$108:$H1490)+1,0)),"")</f>
        <v>#N/A</v>
      </c>
      <c r="C1491" s="39" t="e">
        <f t="shared" si="86"/>
        <v>#N/A</v>
      </c>
      <c r="D1491" s="39" t="e">
        <f>IF($E1491="",IF(INDEX(Mal!$F$9:$F$431,COUNTIF($E$108:$F1490,"")-COUNT($H$108:$H1490)+1,0)=D1490,"",INDEX(Mal!$F$9:$F$431,COUNTIF($E$108:$F1490,"")-COUNT($H$108:$H1490)+1,0)),"")</f>
        <v>#N/A</v>
      </c>
      <c r="E1491" s="39" t="e">
        <f>IF(AND(E1490="",$H1491=$H1490),"",IF(VLOOKUP(H1491,Mal!$A$9:$B$431,2,0)='Sales Orders'!E1490,"",VLOOKUP($H1491,Mal!$A$9:$B$431,2,0)))</f>
        <v>#N/A</v>
      </c>
      <c r="F1491" s="39" t="e">
        <f>IF($E1491="",IF(INDEX(Mal!$C$9:$C$431,COUNTIF($E$108:$F1490,"")-COUNT($H$108:$H1490)+1,0)=F1490,"",INDEX(Mal!$C$9:$C$431,COUNTIF($E$108:$F1490,"")-COUNT($H$108:$H1490)+1,0)),"")</f>
        <v>#N/A</v>
      </c>
      <c r="G1491" s="39" t="e">
        <f t="shared" si="87"/>
        <v>#N/A</v>
      </c>
      <c r="H1491" s="39">
        <f>IF(COUNTIF(Mal!$A$9:$A$431,'Sales Orders'!H1490)+COUNTIFS(Mal!$A$9:$A$431,H1490,Mal!$B$9:$B$431,"&lt;&gt;")+COUNTIFS(Mal!$A$9:$A$431,H1490,Mal!$C$9:$C$431,"&lt;&gt;")=COUNTIF('Sales Orders'!$H$108:H1490,'Sales Orders'!H1490),'Sales Orders'!H1490+1,'Sales Orders'!H1490)</f>
        <v>2</v>
      </c>
      <c r="I1491" s="39" t="e">
        <f>IF(E1491="","",IF(Mal!$C$5="","",Mal!$C$5))</f>
        <v>#N/A</v>
      </c>
      <c r="J1491" s="39" t="e">
        <f>IF(AND(J1490="",$H1491=$H1490),"",IF(VLOOKUP($H1491,Mal!$A$9:$H$431,7,0)='Sales Orders'!J1490,"",VLOOKUP($H1491,Mal!$A$9:$H$431,7,0)))</f>
        <v>#N/A</v>
      </c>
      <c r="K1491" s="39" t="e">
        <f>IF(AND(K1490="",$H1491=$H1490),"",IF(VLOOKUP($H1491,Mal!$A$9:$H$431,8,0)='Sales Orders'!K1490,"",VLOOKUP($H1491,Mal!$A$9:$H$431,8,0)))</f>
        <v>#N/A</v>
      </c>
      <c r="L1491" s="39" t="e">
        <f>IF(E1491="","",IF(Mal!$C$6="","",Mal!$C$6))</f>
        <v>#N/A</v>
      </c>
      <c r="M1491" s="39" t="e">
        <f>IF($E1491="",IF(INDEX(Mal!K$9:K$431,COUNTIF($E$108:$F1490,"")-COUNT($H$108:$H1490)+1,0)=M1490,"",INDEX(Mal!K$9:K$431,COUNTIF($E$108:$F1490,"")-COUNT($H$108:$H1490)+1,0)),"")</f>
        <v>#N/A</v>
      </c>
      <c r="N1491" s="39" t="e">
        <f>IF($E1491="",IF(INDEX(Mal!L$9:L$431,COUNTIF($E$108:$F1490,"")-COUNT($H$108:$H1490)+1,0)=N1490,"",INDEX(Mal!L$9:L$431,COUNTIF($E$108:$F1490,"")-COUNT($H$108:$H1490)+1,0)),"")</f>
        <v>#N/A</v>
      </c>
      <c r="O1491" s="39" t="e">
        <f>IF($E1491="",IF(INDEX(Mal!M$9:M$431,COUNTIF($E$108:$F1490,"")-COUNT($H$108:$H1490)+1,0)=O1490,"",INDEX(Mal!M$9:M$431,COUNTIF($E$108:$F1490,"")-COUNT($H$108:$H1490)+1,0)),"")</f>
        <v>#N/A</v>
      </c>
      <c r="P1491" s="39" t="e">
        <f>IF($E1491="",IF(INDEX(Mal!N$9:N$431,COUNTIF($E$108:$F1490,"")-COUNT($H$108:$H1490)+1,0)=P1490,"",INDEX(Mal!N$9:N$431,COUNTIF($E$108:$F1490,"")-COUNT($H$108:$H1490)+1,0)),"")</f>
        <v>#N/A</v>
      </c>
      <c r="Q1491" s="39" t="e">
        <f>IF($E1491="",IF(INDEX(Mal!O$9:O$431,COUNTIF($E$108:$F1490,"")-COUNT($H$108:$H1490)+1,0)=Q1490,"",INDEX(Mal!O$9:O$431,COUNTIF($E$108:$F1490,"")-COUNT($H$108:$H1490)+1,0)),"")</f>
        <v>#N/A</v>
      </c>
      <c r="R1491" s="39" t="e">
        <f>IF($E1491="",IF(INDEX(Mal!P$9:P$431,COUNTIF($E$108:$F1490,"")-COUNT($H$108:$H1490)+1,0)=R1490,"",INDEX(Mal!P$9:P$431,COUNTIF($E$108:$F1490,"")-COUNT($H$108:$H1490)+1,0)),"")</f>
        <v>#N/A</v>
      </c>
      <c r="S1491" s="39" t="e">
        <f>IF($E1491="",IF(INDEX(Mal!Q$9:Q$431,COUNTIF($E$108:$F1490,"")-COUNT($H$108:$H1490)+1,0)=S1490,"",INDEX(Mal!Q$9:Q$431,COUNTIF($E$108:$F1490,"")-COUNT($H$108:$H1490)+1,0)),"")</f>
        <v>#N/A</v>
      </c>
      <c r="T1491" s="39" t="e">
        <f>IF($E1491="",IF(INDEX(Mal!R$9:R$431,COUNTIF($E$108:$F1490,"")-COUNT($H$108:$H1490)+1,0)=T1490,"",INDEX(Mal!R$9:R$431,COUNTIF($E$108:$F1490,"")-COUNT($H$108:$H1490)+1,0)),"")</f>
        <v>#N/A</v>
      </c>
      <c r="U1491" s="39" t="e">
        <f>IF($E1491="",IF(INDEX(Mal!S$9:S$431,COUNTIF($E$108:$F1490,"")-COUNT($H$108:$H1490)+1,0)=U1490,"",INDEX(Mal!S$9:S$431,COUNTIF($E$108:$F1490,"")-COUNT($H$108:$H1490)+1,0)),"")</f>
        <v>#N/A</v>
      </c>
      <c r="V1491" s="39" t="e">
        <f t="shared" si="84"/>
        <v>#N/A</v>
      </c>
      <c r="W1491" s="39" t="e">
        <f>IF(IF(AND(E1491="",F1491=""),INDEX(Mal!I$9:I$431,(COUNT($H$108:$H1491)-COUNTIF($V$108:$V1491,"")),0),"")="","",IF(AND(E1491="",F1491=""),INDEX(Mal!I$9:I$431,(COUNT($H$108:$H1491)-COUNTIF($V$108:$V1491,"")),0),""))</f>
        <v>#N/A</v>
      </c>
      <c r="X1491" s="39" t="e">
        <f>IF($E1491="",IF(INDEX(Mal!J$9:J$431,COUNTIF($E$108:$F1490,"")-COUNT($H$108:$H1490)+1,0)=X1490,"",INDEX(Mal!J$9:J$431,COUNTIF($E$108:$F1490,"")-COUNT($H$108:$H1490)+1,0)),"")</f>
        <v>#N/A</v>
      </c>
      <c r="Y1491" s="39" t="e">
        <f>IF(AND(Y1490="",$H1491=$H1490),"",IF(VLOOKUP($H1491,Mal!$A$9:$T$431,20,0)='Sales Orders'!Y1490,"",VLOOKUP($H1491,Mal!$A$9:$T$431,20,0)))</f>
        <v>#N/A</v>
      </c>
      <c r="Z1491" s="39" t="e">
        <f t="shared" si="85"/>
        <v>#N/A</v>
      </c>
    </row>
    <row r="1492" spans="1:26">
      <c r="A1492" t="str">
        <f>IFERROR(IF(VLOOKUP(H1492,Mal!$A$9:$A$431,1,0),"","END"),"END")</f>
        <v>END</v>
      </c>
      <c r="B1492" s="39" t="e">
        <f>IF($E1492="",IF(INDEX(Mal!$D$9:$D$431,COUNTIF($E$108:$F1491,"")-COUNT($H$108:$H1491)+1,0)=B1491,"",INDEX(Mal!$D$9:$D$431,COUNTIF($E$108:$F1491,"")-COUNT($H$108:$H1491)+1,0)),"")</f>
        <v>#N/A</v>
      </c>
      <c r="C1492" s="39" t="e">
        <f t="shared" si="86"/>
        <v>#N/A</v>
      </c>
      <c r="D1492" s="39" t="e">
        <f>IF($E1492="",IF(INDEX(Mal!$F$9:$F$431,COUNTIF($E$108:$F1491,"")-COUNT($H$108:$H1491)+1,0)=D1491,"",INDEX(Mal!$F$9:$F$431,COUNTIF($E$108:$F1491,"")-COUNT($H$108:$H1491)+1,0)),"")</f>
        <v>#N/A</v>
      </c>
      <c r="E1492" s="39" t="e">
        <f>IF(AND(E1491="",$H1492=$H1491),"",IF(VLOOKUP(H1492,Mal!$A$9:$B$431,2,0)='Sales Orders'!E1491,"",VLOOKUP($H1492,Mal!$A$9:$B$431,2,0)))</f>
        <v>#N/A</v>
      </c>
      <c r="F1492" s="39" t="e">
        <f>IF($E1492="",IF(INDEX(Mal!$C$9:$C$431,COUNTIF($E$108:$F1491,"")-COUNT($H$108:$H1491)+1,0)=F1491,"",INDEX(Mal!$C$9:$C$431,COUNTIF($E$108:$F1491,"")-COUNT($H$108:$H1491)+1,0)),"")</f>
        <v>#N/A</v>
      </c>
      <c r="G1492" s="39" t="e">
        <f t="shared" si="87"/>
        <v>#N/A</v>
      </c>
      <c r="H1492" s="39">
        <f>IF(COUNTIF(Mal!$A$9:$A$431,'Sales Orders'!H1491)+COUNTIFS(Mal!$A$9:$A$431,H1491,Mal!$B$9:$B$431,"&lt;&gt;")+COUNTIFS(Mal!$A$9:$A$431,H1491,Mal!$C$9:$C$431,"&lt;&gt;")=COUNTIF('Sales Orders'!$H$108:H1491,'Sales Orders'!H1491),'Sales Orders'!H1491+1,'Sales Orders'!H1491)</f>
        <v>2</v>
      </c>
      <c r="I1492" s="39" t="e">
        <f>IF(E1492="","",IF(Mal!$C$5="","",Mal!$C$5))</f>
        <v>#N/A</v>
      </c>
      <c r="J1492" s="39" t="e">
        <f>IF(AND(J1491="",$H1492=$H1491),"",IF(VLOOKUP($H1492,Mal!$A$9:$H$431,7,0)='Sales Orders'!J1491,"",VLOOKUP($H1492,Mal!$A$9:$H$431,7,0)))</f>
        <v>#N/A</v>
      </c>
      <c r="K1492" s="39" t="e">
        <f>IF(AND(K1491="",$H1492=$H1491),"",IF(VLOOKUP($H1492,Mal!$A$9:$H$431,8,0)='Sales Orders'!K1491,"",VLOOKUP($H1492,Mal!$A$9:$H$431,8,0)))</f>
        <v>#N/A</v>
      </c>
      <c r="L1492" s="39" t="e">
        <f>IF(E1492="","",IF(Mal!$C$6="","",Mal!$C$6))</f>
        <v>#N/A</v>
      </c>
      <c r="M1492" s="39" t="e">
        <f>IF($E1492="",IF(INDEX(Mal!K$9:K$431,COUNTIF($E$108:$F1491,"")-COUNT($H$108:$H1491)+1,0)=M1491,"",INDEX(Mal!K$9:K$431,COUNTIF($E$108:$F1491,"")-COUNT($H$108:$H1491)+1,0)),"")</f>
        <v>#N/A</v>
      </c>
      <c r="N1492" s="39" t="e">
        <f>IF($E1492="",IF(INDEX(Mal!L$9:L$431,COUNTIF($E$108:$F1491,"")-COUNT($H$108:$H1491)+1,0)=N1491,"",INDEX(Mal!L$9:L$431,COUNTIF($E$108:$F1491,"")-COUNT($H$108:$H1491)+1,0)),"")</f>
        <v>#N/A</v>
      </c>
      <c r="O1492" s="39" t="e">
        <f>IF($E1492="",IF(INDEX(Mal!M$9:M$431,COUNTIF($E$108:$F1491,"")-COUNT($H$108:$H1491)+1,0)=O1491,"",INDEX(Mal!M$9:M$431,COUNTIF($E$108:$F1491,"")-COUNT($H$108:$H1491)+1,0)),"")</f>
        <v>#N/A</v>
      </c>
      <c r="P1492" s="39" t="e">
        <f>IF($E1492="",IF(INDEX(Mal!N$9:N$431,COUNTIF($E$108:$F1491,"")-COUNT($H$108:$H1491)+1,0)=P1491,"",INDEX(Mal!N$9:N$431,COUNTIF($E$108:$F1491,"")-COUNT($H$108:$H1491)+1,0)),"")</f>
        <v>#N/A</v>
      </c>
      <c r="Q1492" s="39" t="e">
        <f>IF($E1492="",IF(INDEX(Mal!O$9:O$431,COUNTIF($E$108:$F1491,"")-COUNT($H$108:$H1491)+1,0)=Q1491,"",INDEX(Mal!O$9:O$431,COUNTIF($E$108:$F1491,"")-COUNT($H$108:$H1491)+1,0)),"")</f>
        <v>#N/A</v>
      </c>
      <c r="R1492" s="39" t="e">
        <f>IF($E1492="",IF(INDEX(Mal!P$9:P$431,COUNTIF($E$108:$F1491,"")-COUNT($H$108:$H1491)+1,0)=R1491,"",INDEX(Mal!P$9:P$431,COUNTIF($E$108:$F1491,"")-COUNT($H$108:$H1491)+1,0)),"")</f>
        <v>#N/A</v>
      </c>
      <c r="S1492" s="39" t="e">
        <f>IF($E1492="",IF(INDEX(Mal!Q$9:Q$431,COUNTIF($E$108:$F1491,"")-COUNT($H$108:$H1491)+1,0)=S1491,"",INDEX(Mal!Q$9:Q$431,COUNTIF($E$108:$F1491,"")-COUNT($H$108:$H1491)+1,0)),"")</f>
        <v>#N/A</v>
      </c>
      <c r="T1492" s="39" t="e">
        <f>IF($E1492="",IF(INDEX(Mal!R$9:R$431,COUNTIF($E$108:$F1491,"")-COUNT($H$108:$H1491)+1,0)=T1491,"",INDEX(Mal!R$9:R$431,COUNTIF($E$108:$F1491,"")-COUNT($H$108:$H1491)+1,0)),"")</f>
        <v>#N/A</v>
      </c>
      <c r="U1492" s="39" t="e">
        <f>IF($E1492="",IF(INDEX(Mal!S$9:S$431,COUNTIF($E$108:$F1491,"")-COUNT($H$108:$H1491)+1,0)=U1491,"",INDEX(Mal!S$9:S$431,COUNTIF($E$108:$F1491,"")-COUNT($H$108:$H1491)+1,0)),"")</f>
        <v>#N/A</v>
      </c>
      <c r="V1492" s="39" t="e">
        <f t="shared" si="84"/>
        <v>#N/A</v>
      </c>
      <c r="W1492" s="39" t="e">
        <f>IF(IF(AND(E1492="",F1492=""),INDEX(Mal!I$9:I$431,(COUNT($H$108:$H1492)-COUNTIF($V$108:$V1492,"")),0),"")="","",IF(AND(E1492="",F1492=""),INDEX(Mal!I$9:I$431,(COUNT($H$108:$H1492)-COUNTIF($V$108:$V1492,"")),0),""))</f>
        <v>#N/A</v>
      </c>
      <c r="X1492" s="39" t="e">
        <f>IF($E1492="",IF(INDEX(Mal!J$9:J$431,COUNTIF($E$108:$F1491,"")-COUNT($H$108:$H1491)+1,0)=X1491,"",INDEX(Mal!J$9:J$431,COUNTIF($E$108:$F1491,"")-COUNT($H$108:$H1491)+1,0)),"")</f>
        <v>#N/A</v>
      </c>
      <c r="Y1492" s="39" t="e">
        <f>IF(AND(Y1491="",$H1492=$H1491),"",IF(VLOOKUP($H1492,Mal!$A$9:$T$431,20,0)='Sales Orders'!Y1491,"",VLOOKUP($H1492,Mal!$A$9:$T$431,20,0)))</f>
        <v>#N/A</v>
      </c>
      <c r="Z1492" s="39" t="e">
        <f t="shared" si="85"/>
        <v>#N/A</v>
      </c>
    </row>
    <row r="1493" spans="1:26">
      <c r="A1493" t="str">
        <f>IFERROR(IF(VLOOKUP(H1493,Mal!$A$9:$A$431,1,0),"","END"),"END")</f>
        <v>END</v>
      </c>
      <c r="B1493" s="39" t="e">
        <f>IF($E1493="",IF(INDEX(Mal!$D$9:$D$431,COUNTIF($E$108:$F1492,"")-COUNT($H$108:$H1492)+1,0)=B1492,"",INDEX(Mal!$D$9:$D$431,COUNTIF($E$108:$F1492,"")-COUNT($H$108:$H1492)+1,0)),"")</f>
        <v>#N/A</v>
      </c>
      <c r="C1493" s="39" t="e">
        <f t="shared" si="86"/>
        <v>#N/A</v>
      </c>
      <c r="D1493" s="39" t="e">
        <f>IF($E1493="",IF(INDEX(Mal!$F$9:$F$431,COUNTIF($E$108:$F1492,"")-COUNT($H$108:$H1492)+1,0)=D1492,"",INDEX(Mal!$F$9:$F$431,COUNTIF($E$108:$F1492,"")-COUNT($H$108:$H1492)+1,0)),"")</f>
        <v>#N/A</v>
      </c>
      <c r="E1493" s="39" t="e">
        <f>IF(AND(E1492="",$H1493=$H1492),"",IF(VLOOKUP(H1493,Mal!$A$9:$B$431,2,0)='Sales Orders'!E1492,"",VLOOKUP($H1493,Mal!$A$9:$B$431,2,0)))</f>
        <v>#N/A</v>
      </c>
      <c r="F1493" s="39" t="e">
        <f>IF($E1493="",IF(INDEX(Mal!$C$9:$C$431,COUNTIF($E$108:$F1492,"")-COUNT($H$108:$H1492)+1,0)=F1492,"",INDEX(Mal!$C$9:$C$431,COUNTIF($E$108:$F1492,"")-COUNT($H$108:$H1492)+1,0)),"")</f>
        <v>#N/A</v>
      </c>
      <c r="G1493" s="39" t="e">
        <f t="shared" si="87"/>
        <v>#N/A</v>
      </c>
      <c r="H1493" s="39">
        <f>IF(COUNTIF(Mal!$A$9:$A$431,'Sales Orders'!H1492)+COUNTIFS(Mal!$A$9:$A$431,H1492,Mal!$B$9:$B$431,"&lt;&gt;")+COUNTIFS(Mal!$A$9:$A$431,H1492,Mal!$C$9:$C$431,"&lt;&gt;")=COUNTIF('Sales Orders'!$H$108:H1492,'Sales Orders'!H1492),'Sales Orders'!H1492+1,'Sales Orders'!H1492)</f>
        <v>2</v>
      </c>
      <c r="I1493" s="39" t="e">
        <f>IF(E1493="","",IF(Mal!$C$5="","",Mal!$C$5))</f>
        <v>#N/A</v>
      </c>
      <c r="J1493" s="39" t="e">
        <f>IF(AND(J1492="",$H1493=$H1492),"",IF(VLOOKUP($H1493,Mal!$A$9:$H$431,7,0)='Sales Orders'!J1492,"",VLOOKUP($H1493,Mal!$A$9:$H$431,7,0)))</f>
        <v>#N/A</v>
      </c>
      <c r="K1493" s="39" t="e">
        <f>IF(AND(K1492="",$H1493=$H1492),"",IF(VLOOKUP($H1493,Mal!$A$9:$H$431,8,0)='Sales Orders'!K1492,"",VLOOKUP($H1493,Mal!$A$9:$H$431,8,0)))</f>
        <v>#N/A</v>
      </c>
      <c r="L1493" s="39" t="e">
        <f>IF(E1493="","",IF(Mal!$C$6="","",Mal!$C$6))</f>
        <v>#N/A</v>
      </c>
      <c r="M1493" s="39" t="e">
        <f>IF($E1493="",IF(INDEX(Mal!K$9:K$431,COUNTIF($E$108:$F1492,"")-COUNT($H$108:$H1492)+1,0)=M1492,"",INDEX(Mal!K$9:K$431,COUNTIF($E$108:$F1492,"")-COUNT($H$108:$H1492)+1,0)),"")</f>
        <v>#N/A</v>
      </c>
      <c r="N1493" s="39" t="e">
        <f>IF($E1493="",IF(INDEX(Mal!L$9:L$431,COUNTIF($E$108:$F1492,"")-COUNT($H$108:$H1492)+1,0)=N1492,"",INDEX(Mal!L$9:L$431,COUNTIF($E$108:$F1492,"")-COUNT($H$108:$H1492)+1,0)),"")</f>
        <v>#N/A</v>
      </c>
      <c r="O1493" s="39" t="e">
        <f>IF($E1493="",IF(INDEX(Mal!M$9:M$431,COUNTIF($E$108:$F1492,"")-COUNT($H$108:$H1492)+1,0)=O1492,"",INDEX(Mal!M$9:M$431,COUNTIF($E$108:$F1492,"")-COUNT($H$108:$H1492)+1,0)),"")</f>
        <v>#N/A</v>
      </c>
      <c r="P1493" s="39" t="e">
        <f>IF($E1493="",IF(INDEX(Mal!N$9:N$431,COUNTIF($E$108:$F1492,"")-COUNT($H$108:$H1492)+1,0)=P1492,"",INDEX(Mal!N$9:N$431,COUNTIF($E$108:$F1492,"")-COUNT($H$108:$H1492)+1,0)),"")</f>
        <v>#N/A</v>
      </c>
      <c r="Q1493" s="39" t="e">
        <f>IF($E1493="",IF(INDEX(Mal!O$9:O$431,COUNTIF($E$108:$F1492,"")-COUNT($H$108:$H1492)+1,0)=Q1492,"",INDEX(Mal!O$9:O$431,COUNTIF($E$108:$F1492,"")-COUNT($H$108:$H1492)+1,0)),"")</f>
        <v>#N/A</v>
      </c>
      <c r="R1493" s="39" t="e">
        <f>IF($E1493="",IF(INDEX(Mal!P$9:P$431,COUNTIF($E$108:$F1492,"")-COUNT($H$108:$H1492)+1,0)=R1492,"",INDEX(Mal!P$9:P$431,COUNTIF($E$108:$F1492,"")-COUNT($H$108:$H1492)+1,0)),"")</f>
        <v>#N/A</v>
      </c>
      <c r="S1493" s="39" t="e">
        <f>IF($E1493="",IF(INDEX(Mal!Q$9:Q$431,COUNTIF($E$108:$F1492,"")-COUNT($H$108:$H1492)+1,0)=S1492,"",INDEX(Mal!Q$9:Q$431,COUNTIF($E$108:$F1492,"")-COUNT($H$108:$H1492)+1,0)),"")</f>
        <v>#N/A</v>
      </c>
      <c r="T1493" s="39" t="e">
        <f>IF($E1493="",IF(INDEX(Mal!R$9:R$431,COUNTIF($E$108:$F1492,"")-COUNT($H$108:$H1492)+1,0)=T1492,"",INDEX(Mal!R$9:R$431,COUNTIF($E$108:$F1492,"")-COUNT($H$108:$H1492)+1,0)),"")</f>
        <v>#N/A</v>
      </c>
      <c r="U1493" s="39" t="e">
        <f>IF($E1493="",IF(INDEX(Mal!S$9:S$431,COUNTIF($E$108:$F1492,"")-COUNT($H$108:$H1492)+1,0)=U1492,"",INDEX(Mal!S$9:S$431,COUNTIF($E$108:$F1492,"")-COUNT($H$108:$H1492)+1,0)),"")</f>
        <v>#N/A</v>
      </c>
      <c r="V1493" s="39" t="e">
        <f t="shared" si="84"/>
        <v>#N/A</v>
      </c>
      <c r="W1493" s="39" t="e">
        <f>IF(IF(AND(E1493="",F1493=""),INDEX(Mal!I$9:I$431,(COUNT($H$108:$H1493)-COUNTIF($V$108:$V1493,"")),0),"")="","",IF(AND(E1493="",F1493=""),INDEX(Mal!I$9:I$431,(COUNT($H$108:$H1493)-COUNTIF($V$108:$V1493,"")),0),""))</f>
        <v>#N/A</v>
      </c>
      <c r="X1493" s="39" t="e">
        <f>IF($E1493="",IF(INDEX(Mal!J$9:J$431,COUNTIF($E$108:$F1492,"")-COUNT($H$108:$H1492)+1,0)=X1492,"",INDEX(Mal!J$9:J$431,COUNTIF($E$108:$F1492,"")-COUNT($H$108:$H1492)+1,0)),"")</f>
        <v>#N/A</v>
      </c>
      <c r="Y1493" s="39" t="e">
        <f>IF(AND(Y1492="",$H1493=$H1492),"",IF(VLOOKUP($H1493,Mal!$A$9:$T$431,20,0)='Sales Orders'!Y1492,"",VLOOKUP($H1493,Mal!$A$9:$T$431,20,0)))</f>
        <v>#N/A</v>
      </c>
      <c r="Z1493" s="39" t="e">
        <f t="shared" si="85"/>
        <v>#N/A</v>
      </c>
    </row>
    <row r="1494" spans="1:26">
      <c r="A1494" t="str">
        <f>IFERROR(IF(VLOOKUP(H1494,Mal!$A$9:$A$431,1,0),"","END"),"END")</f>
        <v>END</v>
      </c>
      <c r="B1494" s="39" t="e">
        <f>IF($E1494="",IF(INDEX(Mal!$D$9:$D$431,COUNTIF($E$108:$F1493,"")-COUNT($H$108:$H1493)+1,0)=B1493,"",INDEX(Mal!$D$9:$D$431,COUNTIF($E$108:$F1493,"")-COUNT($H$108:$H1493)+1,0)),"")</f>
        <v>#N/A</v>
      </c>
      <c r="C1494" s="39" t="e">
        <f t="shared" si="86"/>
        <v>#N/A</v>
      </c>
      <c r="D1494" s="39" t="e">
        <f>IF($E1494="",IF(INDEX(Mal!$F$9:$F$431,COUNTIF($E$108:$F1493,"")-COUNT($H$108:$H1493)+1,0)=D1493,"",INDEX(Mal!$F$9:$F$431,COUNTIF($E$108:$F1493,"")-COUNT($H$108:$H1493)+1,0)),"")</f>
        <v>#N/A</v>
      </c>
      <c r="E1494" s="39" t="e">
        <f>IF(AND(E1493="",$H1494=$H1493),"",IF(VLOOKUP(H1494,Mal!$A$9:$B$431,2,0)='Sales Orders'!E1493,"",VLOOKUP($H1494,Mal!$A$9:$B$431,2,0)))</f>
        <v>#N/A</v>
      </c>
      <c r="F1494" s="39" t="e">
        <f>IF($E1494="",IF(INDEX(Mal!$C$9:$C$431,COUNTIF($E$108:$F1493,"")-COUNT($H$108:$H1493)+1,0)=F1493,"",INDEX(Mal!$C$9:$C$431,COUNTIF($E$108:$F1493,"")-COUNT($H$108:$H1493)+1,0)),"")</f>
        <v>#N/A</v>
      </c>
      <c r="G1494" s="39" t="e">
        <f t="shared" si="87"/>
        <v>#N/A</v>
      </c>
      <c r="H1494" s="39">
        <f>IF(COUNTIF(Mal!$A$9:$A$431,'Sales Orders'!H1493)+COUNTIFS(Mal!$A$9:$A$431,H1493,Mal!$B$9:$B$431,"&lt;&gt;")+COUNTIFS(Mal!$A$9:$A$431,H1493,Mal!$C$9:$C$431,"&lt;&gt;")=COUNTIF('Sales Orders'!$H$108:H1493,'Sales Orders'!H1493),'Sales Orders'!H1493+1,'Sales Orders'!H1493)</f>
        <v>2</v>
      </c>
      <c r="I1494" s="39" t="e">
        <f>IF(E1494="","",IF(Mal!$C$5="","",Mal!$C$5))</f>
        <v>#N/A</v>
      </c>
      <c r="J1494" s="39" t="e">
        <f>IF(AND(J1493="",$H1494=$H1493),"",IF(VLOOKUP($H1494,Mal!$A$9:$H$431,7,0)='Sales Orders'!J1493,"",VLOOKUP($H1494,Mal!$A$9:$H$431,7,0)))</f>
        <v>#N/A</v>
      </c>
      <c r="K1494" s="39" t="e">
        <f>IF(AND(K1493="",$H1494=$H1493),"",IF(VLOOKUP($H1494,Mal!$A$9:$H$431,8,0)='Sales Orders'!K1493,"",VLOOKUP($H1494,Mal!$A$9:$H$431,8,0)))</f>
        <v>#N/A</v>
      </c>
      <c r="L1494" s="39" t="e">
        <f>IF(E1494="","",IF(Mal!$C$6="","",Mal!$C$6))</f>
        <v>#N/A</v>
      </c>
      <c r="M1494" s="39" t="e">
        <f>IF($E1494="",IF(INDEX(Mal!K$9:K$431,COUNTIF($E$108:$F1493,"")-COUNT($H$108:$H1493)+1,0)=M1493,"",INDEX(Mal!K$9:K$431,COUNTIF($E$108:$F1493,"")-COUNT($H$108:$H1493)+1,0)),"")</f>
        <v>#N/A</v>
      </c>
      <c r="N1494" s="39" t="e">
        <f>IF($E1494="",IF(INDEX(Mal!L$9:L$431,COUNTIF($E$108:$F1493,"")-COUNT($H$108:$H1493)+1,0)=N1493,"",INDEX(Mal!L$9:L$431,COUNTIF($E$108:$F1493,"")-COUNT($H$108:$H1493)+1,0)),"")</f>
        <v>#N/A</v>
      </c>
      <c r="O1494" s="39" t="e">
        <f>IF($E1494="",IF(INDEX(Mal!M$9:M$431,COUNTIF($E$108:$F1493,"")-COUNT($H$108:$H1493)+1,0)=O1493,"",INDEX(Mal!M$9:M$431,COUNTIF($E$108:$F1493,"")-COUNT($H$108:$H1493)+1,0)),"")</f>
        <v>#N/A</v>
      </c>
      <c r="P1494" s="39" t="e">
        <f>IF($E1494="",IF(INDEX(Mal!N$9:N$431,COUNTIF($E$108:$F1493,"")-COUNT($H$108:$H1493)+1,0)=P1493,"",INDEX(Mal!N$9:N$431,COUNTIF($E$108:$F1493,"")-COUNT($H$108:$H1493)+1,0)),"")</f>
        <v>#N/A</v>
      </c>
      <c r="Q1494" s="39" t="e">
        <f>IF($E1494="",IF(INDEX(Mal!O$9:O$431,COUNTIF($E$108:$F1493,"")-COUNT($H$108:$H1493)+1,0)=Q1493,"",INDEX(Mal!O$9:O$431,COUNTIF($E$108:$F1493,"")-COUNT($H$108:$H1493)+1,0)),"")</f>
        <v>#N/A</v>
      </c>
      <c r="R1494" s="39" t="e">
        <f>IF($E1494="",IF(INDEX(Mal!P$9:P$431,COUNTIF($E$108:$F1493,"")-COUNT($H$108:$H1493)+1,0)=R1493,"",INDEX(Mal!P$9:P$431,COUNTIF($E$108:$F1493,"")-COUNT($H$108:$H1493)+1,0)),"")</f>
        <v>#N/A</v>
      </c>
      <c r="S1494" s="39" t="e">
        <f>IF($E1494="",IF(INDEX(Mal!Q$9:Q$431,COUNTIF($E$108:$F1493,"")-COUNT($H$108:$H1493)+1,0)=S1493,"",INDEX(Mal!Q$9:Q$431,COUNTIF($E$108:$F1493,"")-COUNT($H$108:$H1493)+1,0)),"")</f>
        <v>#N/A</v>
      </c>
      <c r="T1494" s="39" t="e">
        <f>IF($E1494="",IF(INDEX(Mal!R$9:R$431,COUNTIF($E$108:$F1493,"")-COUNT($H$108:$H1493)+1,0)=T1493,"",INDEX(Mal!R$9:R$431,COUNTIF($E$108:$F1493,"")-COUNT($H$108:$H1493)+1,0)),"")</f>
        <v>#N/A</v>
      </c>
      <c r="U1494" s="39" t="e">
        <f>IF($E1494="",IF(INDEX(Mal!S$9:S$431,COUNTIF($E$108:$F1493,"")-COUNT($H$108:$H1493)+1,0)=U1493,"",INDEX(Mal!S$9:S$431,COUNTIF($E$108:$F1493,"")-COUNT($H$108:$H1493)+1,0)),"")</f>
        <v>#N/A</v>
      </c>
      <c r="V1494" s="39" t="e">
        <f t="shared" si="84"/>
        <v>#N/A</v>
      </c>
      <c r="W1494" s="39" t="e">
        <f>IF(IF(AND(E1494="",F1494=""),INDEX(Mal!I$9:I$431,(COUNT($H$108:$H1494)-COUNTIF($V$108:$V1494,"")),0),"")="","",IF(AND(E1494="",F1494=""),INDEX(Mal!I$9:I$431,(COUNT($H$108:$H1494)-COUNTIF($V$108:$V1494,"")),0),""))</f>
        <v>#N/A</v>
      </c>
      <c r="X1494" s="39" t="e">
        <f>IF($E1494="",IF(INDEX(Mal!J$9:J$431,COUNTIF($E$108:$F1493,"")-COUNT($H$108:$H1493)+1,0)=X1493,"",INDEX(Mal!J$9:J$431,COUNTIF($E$108:$F1493,"")-COUNT($H$108:$H1493)+1,0)),"")</f>
        <v>#N/A</v>
      </c>
      <c r="Y1494" s="39" t="e">
        <f>IF(AND(Y1493="",$H1494=$H1493),"",IF(VLOOKUP($H1494,Mal!$A$9:$T$431,20,0)='Sales Orders'!Y1493,"",VLOOKUP($H1494,Mal!$A$9:$T$431,20,0)))</f>
        <v>#N/A</v>
      </c>
      <c r="Z1494" s="39" t="e">
        <f t="shared" si="85"/>
        <v>#N/A</v>
      </c>
    </row>
    <row r="1495" spans="1:26">
      <c r="A1495" t="str">
        <f>IFERROR(IF(VLOOKUP(H1495,Mal!$A$9:$A$431,1,0),"","END"),"END")</f>
        <v>END</v>
      </c>
      <c r="B1495" s="39" t="e">
        <f>IF($E1495="",IF(INDEX(Mal!$D$9:$D$431,COUNTIF($E$108:$F1494,"")-COUNT($H$108:$H1494)+1,0)=B1494,"",INDEX(Mal!$D$9:$D$431,COUNTIF($E$108:$F1494,"")-COUNT($H$108:$H1494)+1,0)),"")</f>
        <v>#N/A</v>
      </c>
      <c r="C1495" s="39" t="e">
        <f t="shared" si="86"/>
        <v>#N/A</v>
      </c>
      <c r="D1495" s="39" t="e">
        <f>IF($E1495="",IF(INDEX(Mal!$F$9:$F$431,COUNTIF($E$108:$F1494,"")-COUNT($H$108:$H1494)+1,0)=D1494,"",INDEX(Mal!$F$9:$F$431,COUNTIF($E$108:$F1494,"")-COUNT($H$108:$H1494)+1,0)),"")</f>
        <v>#N/A</v>
      </c>
      <c r="E1495" s="39" t="e">
        <f>IF(AND(E1494="",$H1495=$H1494),"",IF(VLOOKUP(H1495,Mal!$A$9:$B$431,2,0)='Sales Orders'!E1494,"",VLOOKUP($H1495,Mal!$A$9:$B$431,2,0)))</f>
        <v>#N/A</v>
      </c>
      <c r="F1495" s="39" t="e">
        <f>IF($E1495="",IF(INDEX(Mal!$C$9:$C$431,COUNTIF($E$108:$F1494,"")-COUNT($H$108:$H1494)+1,0)=F1494,"",INDEX(Mal!$C$9:$C$431,COUNTIF($E$108:$F1494,"")-COUNT($H$108:$H1494)+1,0)),"")</f>
        <v>#N/A</v>
      </c>
      <c r="G1495" s="39" t="e">
        <f t="shared" si="87"/>
        <v>#N/A</v>
      </c>
      <c r="H1495" s="39">
        <f>IF(COUNTIF(Mal!$A$9:$A$431,'Sales Orders'!H1494)+COUNTIFS(Mal!$A$9:$A$431,H1494,Mal!$B$9:$B$431,"&lt;&gt;")+COUNTIFS(Mal!$A$9:$A$431,H1494,Mal!$C$9:$C$431,"&lt;&gt;")=COUNTIF('Sales Orders'!$H$108:H1494,'Sales Orders'!H1494),'Sales Orders'!H1494+1,'Sales Orders'!H1494)</f>
        <v>2</v>
      </c>
      <c r="I1495" s="39" t="e">
        <f>IF(E1495="","",IF(Mal!$C$5="","",Mal!$C$5))</f>
        <v>#N/A</v>
      </c>
      <c r="J1495" s="39" t="e">
        <f>IF(AND(J1494="",$H1495=$H1494),"",IF(VLOOKUP($H1495,Mal!$A$9:$H$431,7,0)='Sales Orders'!J1494,"",VLOOKUP($H1495,Mal!$A$9:$H$431,7,0)))</f>
        <v>#N/A</v>
      </c>
      <c r="K1495" s="39" t="e">
        <f>IF(AND(K1494="",$H1495=$H1494),"",IF(VLOOKUP($H1495,Mal!$A$9:$H$431,8,0)='Sales Orders'!K1494,"",VLOOKUP($H1495,Mal!$A$9:$H$431,8,0)))</f>
        <v>#N/A</v>
      </c>
      <c r="L1495" s="39" t="e">
        <f>IF(E1495="","",IF(Mal!$C$6="","",Mal!$C$6))</f>
        <v>#N/A</v>
      </c>
      <c r="M1495" s="39" t="e">
        <f>IF($E1495="",IF(INDEX(Mal!K$9:K$431,COUNTIF($E$108:$F1494,"")-COUNT($H$108:$H1494)+1,0)=M1494,"",INDEX(Mal!K$9:K$431,COUNTIF($E$108:$F1494,"")-COUNT($H$108:$H1494)+1,0)),"")</f>
        <v>#N/A</v>
      </c>
      <c r="N1495" s="39" t="e">
        <f>IF($E1495="",IF(INDEX(Mal!L$9:L$431,COUNTIF($E$108:$F1494,"")-COUNT($H$108:$H1494)+1,0)=N1494,"",INDEX(Mal!L$9:L$431,COUNTIF($E$108:$F1494,"")-COUNT($H$108:$H1494)+1,0)),"")</f>
        <v>#N/A</v>
      </c>
      <c r="O1495" s="39" t="e">
        <f>IF($E1495="",IF(INDEX(Mal!M$9:M$431,COUNTIF($E$108:$F1494,"")-COUNT($H$108:$H1494)+1,0)=O1494,"",INDEX(Mal!M$9:M$431,COUNTIF($E$108:$F1494,"")-COUNT($H$108:$H1494)+1,0)),"")</f>
        <v>#N/A</v>
      </c>
      <c r="P1495" s="39" t="e">
        <f>IF($E1495="",IF(INDEX(Mal!N$9:N$431,COUNTIF($E$108:$F1494,"")-COUNT($H$108:$H1494)+1,0)=P1494,"",INDEX(Mal!N$9:N$431,COUNTIF($E$108:$F1494,"")-COUNT($H$108:$H1494)+1,0)),"")</f>
        <v>#N/A</v>
      </c>
      <c r="Q1495" s="39" t="e">
        <f>IF($E1495="",IF(INDEX(Mal!O$9:O$431,COUNTIF($E$108:$F1494,"")-COUNT($H$108:$H1494)+1,0)=Q1494,"",INDEX(Mal!O$9:O$431,COUNTIF($E$108:$F1494,"")-COUNT($H$108:$H1494)+1,0)),"")</f>
        <v>#N/A</v>
      </c>
      <c r="R1495" s="39" t="e">
        <f>IF($E1495="",IF(INDEX(Mal!P$9:P$431,COUNTIF($E$108:$F1494,"")-COUNT($H$108:$H1494)+1,0)=R1494,"",INDEX(Mal!P$9:P$431,COUNTIF($E$108:$F1494,"")-COUNT($H$108:$H1494)+1,0)),"")</f>
        <v>#N/A</v>
      </c>
      <c r="S1495" s="39" t="e">
        <f>IF($E1495="",IF(INDEX(Mal!Q$9:Q$431,COUNTIF($E$108:$F1494,"")-COUNT($H$108:$H1494)+1,0)=S1494,"",INDEX(Mal!Q$9:Q$431,COUNTIF($E$108:$F1494,"")-COUNT($H$108:$H1494)+1,0)),"")</f>
        <v>#N/A</v>
      </c>
      <c r="T1495" s="39" t="e">
        <f>IF($E1495="",IF(INDEX(Mal!R$9:R$431,COUNTIF($E$108:$F1494,"")-COUNT($H$108:$H1494)+1,0)=T1494,"",INDEX(Mal!R$9:R$431,COUNTIF($E$108:$F1494,"")-COUNT($H$108:$H1494)+1,0)),"")</f>
        <v>#N/A</v>
      </c>
      <c r="U1495" s="39" t="e">
        <f>IF($E1495="",IF(INDEX(Mal!S$9:S$431,COUNTIF($E$108:$F1494,"")-COUNT($H$108:$H1494)+1,0)=U1494,"",INDEX(Mal!S$9:S$431,COUNTIF($E$108:$F1494,"")-COUNT($H$108:$H1494)+1,0)),"")</f>
        <v>#N/A</v>
      </c>
      <c r="V1495" s="39" t="e">
        <f t="shared" si="84"/>
        <v>#N/A</v>
      </c>
      <c r="W1495" s="39" t="e">
        <f>IF(IF(AND(E1495="",F1495=""),INDEX(Mal!I$9:I$431,(COUNT($H$108:$H1495)-COUNTIF($V$108:$V1495,"")),0),"")="","",IF(AND(E1495="",F1495=""),INDEX(Mal!I$9:I$431,(COUNT($H$108:$H1495)-COUNTIF($V$108:$V1495,"")),0),""))</f>
        <v>#N/A</v>
      </c>
      <c r="X1495" s="39" t="e">
        <f>IF($E1495="",IF(INDEX(Mal!J$9:J$431,COUNTIF($E$108:$F1494,"")-COUNT($H$108:$H1494)+1,0)=X1494,"",INDEX(Mal!J$9:J$431,COUNTIF($E$108:$F1494,"")-COUNT($H$108:$H1494)+1,0)),"")</f>
        <v>#N/A</v>
      </c>
      <c r="Y1495" s="39" t="e">
        <f>IF(AND(Y1494="",$H1495=$H1494),"",IF(VLOOKUP($H1495,Mal!$A$9:$T$431,20,0)='Sales Orders'!Y1494,"",VLOOKUP($H1495,Mal!$A$9:$T$431,20,0)))</f>
        <v>#N/A</v>
      </c>
      <c r="Z1495" s="39" t="e">
        <f t="shared" si="85"/>
        <v>#N/A</v>
      </c>
    </row>
    <row r="1496" spans="1:26">
      <c r="A1496" t="str">
        <f>IFERROR(IF(VLOOKUP(H1496,Mal!$A$9:$A$431,1,0),"","END"),"END")</f>
        <v>END</v>
      </c>
      <c r="B1496" s="39" t="e">
        <f>IF($E1496="",IF(INDEX(Mal!$D$9:$D$431,COUNTIF($E$108:$F1495,"")-COUNT($H$108:$H1495)+1,0)=B1495,"",INDEX(Mal!$D$9:$D$431,COUNTIF($E$108:$F1495,"")-COUNT($H$108:$H1495)+1,0)),"")</f>
        <v>#N/A</v>
      </c>
      <c r="C1496" s="39" t="e">
        <f t="shared" si="86"/>
        <v>#N/A</v>
      </c>
      <c r="D1496" s="39" t="e">
        <f>IF($E1496="",IF(INDEX(Mal!$F$9:$F$431,COUNTIF($E$108:$F1495,"")-COUNT($H$108:$H1495)+1,0)=D1495,"",INDEX(Mal!$F$9:$F$431,COUNTIF($E$108:$F1495,"")-COUNT($H$108:$H1495)+1,0)),"")</f>
        <v>#N/A</v>
      </c>
      <c r="E1496" s="39" t="e">
        <f>IF(AND(E1495="",$H1496=$H1495),"",IF(VLOOKUP(H1496,Mal!$A$9:$B$431,2,0)='Sales Orders'!E1495,"",VLOOKUP($H1496,Mal!$A$9:$B$431,2,0)))</f>
        <v>#N/A</v>
      </c>
      <c r="F1496" s="39" t="e">
        <f>IF($E1496="",IF(INDEX(Mal!$C$9:$C$431,COUNTIF($E$108:$F1495,"")-COUNT($H$108:$H1495)+1,0)=F1495,"",INDEX(Mal!$C$9:$C$431,COUNTIF($E$108:$F1495,"")-COUNT($H$108:$H1495)+1,0)),"")</f>
        <v>#N/A</v>
      </c>
      <c r="G1496" s="39" t="e">
        <f t="shared" si="87"/>
        <v>#N/A</v>
      </c>
      <c r="H1496" s="39">
        <f>IF(COUNTIF(Mal!$A$9:$A$431,'Sales Orders'!H1495)+COUNTIFS(Mal!$A$9:$A$431,H1495,Mal!$B$9:$B$431,"&lt;&gt;")+COUNTIFS(Mal!$A$9:$A$431,H1495,Mal!$C$9:$C$431,"&lt;&gt;")=COUNTIF('Sales Orders'!$H$108:H1495,'Sales Orders'!H1495),'Sales Orders'!H1495+1,'Sales Orders'!H1495)</f>
        <v>2</v>
      </c>
      <c r="I1496" s="39" t="e">
        <f>IF(E1496="","",IF(Mal!$C$5="","",Mal!$C$5))</f>
        <v>#N/A</v>
      </c>
      <c r="J1496" s="39" t="e">
        <f>IF(AND(J1495="",$H1496=$H1495),"",IF(VLOOKUP($H1496,Mal!$A$9:$H$431,7,0)='Sales Orders'!J1495,"",VLOOKUP($H1496,Mal!$A$9:$H$431,7,0)))</f>
        <v>#N/A</v>
      </c>
      <c r="K1496" s="39" t="e">
        <f>IF(AND(K1495="",$H1496=$H1495),"",IF(VLOOKUP($H1496,Mal!$A$9:$H$431,8,0)='Sales Orders'!K1495,"",VLOOKUP($H1496,Mal!$A$9:$H$431,8,0)))</f>
        <v>#N/A</v>
      </c>
      <c r="L1496" s="39" t="e">
        <f>IF(E1496="","",IF(Mal!$C$6="","",Mal!$C$6))</f>
        <v>#N/A</v>
      </c>
      <c r="M1496" s="39" t="e">
        <f>IF($E1496="",IF(INDEX(Mal!K$9:K$431,COUNTIF($E$108:$F1495,"")-COUNT($H$108:$H1495)+1,0)=M1495,"",INDEX(Mal!K$9:K$431,COUNTIF($E$108:$F1495,"")-COUNT($H$108:$H1495)+1,0)),"")</f>
        <v>#N/A</v>
      </c>
      <c r="N1496" s="39" t="e">
        <f>IF($E1496="",IF(INDEX(Mal!L$9:L$431,COUNTIF($E$108:$F1495,"")-COUNT($H$108:$H1495)+1,0)=N1495,"",INDEX(Mal!L$9:L$431,COUNTIF($E$108:$F1495,"")-COUNT($H$108:$H1495)+1,0)),"")</f>
        <v>#N/A</v>
      </c>
      <c r="O1496" s="39" t="e">
        <f>IF($E1496="",IF(INDEX(Mal!M$9:M$431,COUNTIF($E$108:$F1495,"")-COUNT($H$108:$H1495)+1,0)=O1495,"",INDEX(Mal!M$9:M$431,COUNTIF($E$108:$F1495,"")-COUNT($H$108:$H1495)+1,0)),"")</f>
        <v>#N/A</v>
      </c>
      <c r="P1496" s="39" t="e">
        <f>IF($E1496="",IF(INDEX(Mal!N$9:N$431,COUNTIF($E$108:$F1495,"")-COUNT($H$108:$H1495)+1,0)=P1495,"",INDEX(Mal!N$9:N$431,COUNTIF($E$108:$F1495,"")-COUNT($H$108:$H1495)+1,0)),"")</f>
        <v>#N/A</v>
      </c>
      <c r="Q1496" s="39" t="e">
        <f>IF($E1496="",IF(INDEX(Mal!O$9:O$431,COUNTIF($E$108:$F1495,"")-COUNT($H$108:$H1495)+1,0)=Q1495,"",INDEX(Mal!O$9:O$431,COUNTIF($E$108:$F1495,"")-COUNT($H$108:$H1495)+1,0)),"")</f>
        <v>#N/A</v>
      </c>
      <c r="R1496" s="39" t="e">
        <f>IF($E1496="",IF(INDEX(Mal!P$9:P$431,COUNTIF($E$108:$F1495,"")-COUNT($H$108:$H1495)+1,0)=R1495,"",INDEX(Mal!P$9:P$431,COUNTIF($E$108:$F1495,"")-COUNT($H$108:$H1495)+1,0)),"")</f>
        <v>#N/A</v>
      </c>
      <c r="S1496" s="39" t="e">
        <f>IF($E1496="",IF(INDEX(Mal!Q$9:Q$431,COUNTIF($E$108:$F1495,"")-COUNT($H$108:$H1495)+1,0)=S1495,"",INDEX(Mal!Q$9:Q$431,COUNTIF($E$108:$F1495,"")-COUNT($H$108:$H1495)+1,0)),"")</f>
        <v>#N/A</v>
      </c>
      <c r="T1496" s="39" t="e">
        <f>IF($E1496="",IF(INDEX(Mal!R$9:R$431,COUNTIF($E$108:$F1495,"")-COUNT($H$108:$H1495)+1,0)=T1495,"",INDEX(Mal!R$9:R$431,COUNTIF($E$108:$F1495,"")-COUNT($H$108:$H1495)+1,0)),"")</f>
        <v>#N/A</v>
      </c>
      <c r="U1496" s="39" t="e">
        <f>IF($E1496="",IF(INDEX(Mal!S$9:S$431,COUNTIF($E$108:$F1495,"")-COUNT($H$108:$H1495)+1,0)=U1495,"",INDEX(Mal!S$9:S$431,COUNTIF($E$108:$F1495,"")-COUNT($H$108:$H1495)+1,0)),"")</f>
        <v>#N/A</v>
      </c>
      <c r="V1496" s="39" t="e">
        <f t="shared" si="84"/>
        <v>#N/A</v>
      </c>
      <c r="W1496" s="39" t="e">
        <f>IF(IF(AND(E1496="",F1496=""),INDEX(Mal!I$9:I$431,(COUNT($H$108:$H1496)-COUNTIF($V$108:$V1496,"")),0),"")="","",IF(AND(E1496="",F1496=""),INDEX(Mal!I$9:I$431,(COUNT($H$108:$H1496)-COUNTIF($V$108:$V1496,"")),0),""))</f>
        <v>#N/A</v>
      </c>
      <c r="X1496" s="39" t="e">
        <f>IF($E1496="",IF(INDEX(Mal!J$9:J$431,COUNTIF($E$108:$F1495,"")-COUNT($H$108:$H1495)+1,0)=X1495,"",INDEX(Mal!J$9:J$431,COUNTIF($E$108:$F1495,"")-COUNT($H$108:$H1495)+1,0)),"")</f>
        <v>#N/A</v>
      </c>
      <c r="Y1496" s="39" t="e">
        <f>IF(AND(Y1495="",$H1496=$H1495),"",IF(VLOOKUP($H1496,Mal!$A$9:$T$431,20,0)='Sales Orders'!Y1495,"",VLOOKUP($H1496,Mal!$A$9:$T$431,20,0)))</f>
        <v>#N/A</v>
      </c>
      <c r="Z1496" s="39" t="e">
        <f t="shared" si="85"/>
        <v>#N/A</v>
      </c>
    </row>
    <row r="1497" spans="1:26">
      <c r="A1497" t="str">
        <f>IFERROR(IF(VLOOKUP(H1497,Mal!$A$9:$A$431,1,0),"","END"),"END")</f>
        <v>END</v>
      </c>
      <c r="B1497" s="39" t="e">
        <f>IF($E1497="",IF(INDEX(Mal!$D$9:$D$431,COUNTIF($E$108:$F1496,"")-COUNT($H$108:$H1496)+1,0)=B1496,"",INDEX(Mal!$D$9:$D$431,COUNTIF($E$108:$F1496,"")-COUNT($H$108:$H1496)+1,0)),"")</f>
        <v>#N/A</v>
      </c>
      <c r="C1497" s="39" t="e">
        <f t="shared" si="86"/>
        <v>#N/A</v>
      </c>
      <c r="D1497" s="39" t="e">
        <f>IF($E1497="",IF(INDEX(Mal!$F$9:$F$431,COUNTIF($E$108:$F1496,"")-COUNT($H$108:$H1496)+1,0)=D1496,"",INDEX(Mal!$F$9:$F$431,COUNTIF($E$108:$F1496,"")-COUNT($H$108:$H1496)+1,0)),"")</f>
        <v>#N/A</v>
      </c>
      <c r="E1497" s="39" t="e">
        <f>IF(AND(E1496="",$H1497=$H1496),"",IF(VLOOKUP(H1497,Mal!$A$9:$B$431,2,0)='Sales Orders'!E1496,"",VLOOKUP($H1497,Mal!$A$9:$B$431,2,0)))</f>
        <v>#N/A</v>
      </c>
      <c r="F1497" s="39" t="e">
        <f>IF($E1497="",IF(INDEX(Mal!$C$9:$C$431,COUNTIF($E$108:$F1496,"")-COUNT($H$108:$H1496)+1,0)=F1496,"",INDEX(Mal!$C$9:$C$431,COUNTIF($E$108:$F1496,"")-COUNT($H$108:$H1496)+1,0)),"")</f>
        <v>#N/A</v>
      </c>
      <c r="G1497" s="39" t="e">
        <f t="shared" si="87"/>
        <v>#N/A</v>
      </c>
      <c r="H1497" s="39">
        <f>IF(COUNTIF(Mal!$A$9:$A$431,'Sales Orders'!H1496)+COUNTIFS(Mal!$A$9:$A$431,H1496,Mal!$B$9:$B$431,"&lt;&gt;")+COUNTIFS(Mal!$A$9:$A$431,H1496,Mal!$C$9:$C$431,"&lt;&gt;")=COUNTIF('Sales Orders'!$H$108:H1496,'Sales Orders'!H1496),'Sales Orders'!H1496+1,'Sales Orders'!H1496)</f>
        <v>2</v>
      </c>
      <c r="I1497" s="39" t="e">
        <f>IF(E1497="","",IF(Mal!$C$5="","",Mal!$C$5))</f>
        <v>#N/A</v>
      </c>
      <c r="J1497" s="39" t="e">
        <f>IF(AND(J1496="",$H1497=$H1496),"",IF(VLOOKUP($H1497,Mal!$A$9:$H$431,7,0)='Sales Orders'!J1496,"",VLOOKUP($H1497,Mal!$A$9:$H$431,7,0)))</f>
        <v>#N/A</v>
      </c>
      <c r="K1497" s="39" t="e">
        <f>IF(AND(K1496="",$H1497=$H1496),"",IF(VLOOKUP($H1497,Mal!$A$9:$H$431,8,0)='Sales Orders'!K1496,"",VLOOKUP($H1497,Mal!$A$9:$H$431,8,0)))</f>
        <v>#N/A</v>
      </c>
      <c r="L1497" s="39" t="e">
        <f>IF(E1497="","",IF(Mal!$C$6="","",Mal!$C$6))</f>
        <v>#N/A</v>
      </c>
      <c r="M1497" s="39" t="e">
        <f>IF($E1497="",IF(INDEX(Mal!K$9:K$431,COUNTIF($E$108:$F1496,"")-COUNT($H$108:$H1496)+1,0)=M1496,"",INDEX(Mal!K$9:K$431,COUNTIF($E$108:$F1496,"")-COUNT($H$108:$H1496)+1,0)),"")</f>
        <v>#N/A</v>
      </c>
      <c r="N1497" s="39" t="e">
        <f>IF($E1497="",IF(INDEX(Mal!L$9:L$431,COUNTIF($E$108:$F1496,"")-COUNT($H$108:$H1496)+1,0)=N1496,"",INDEX(Mal!L$9:L$431,COUNTIF($E$108:$F1496,"")-COUNT($H$108:$H1496)+1,0)),"")</f>
        <v>#N/A</v>
      </c>
      <c r="O1497" s="39" t="e">
        <f>IF($E1497="",IF(INDEX(Mal!M$9:M$431,COUNTIF($E$108:$F1496,"")-COUNT($H$108:$H1496)+1,0)=O1496,"",INDEX(Mal!M$9:M$431,COUNTIF($E$108:$F1496,"")-COUNT($H$108:$H1496)+1,0)),"")</f>
        <v>#N/A</v>
      </c>
      <c r="P1497" s="39" t="e">
        <f>IF($E1497="",IF(INDEX(Mal!N$9:N$431,COUNTIF($E$108:$F1496,"")-COUNT($H$108:$H1496)+1,0)=P1496,"",INDEX(Mal!N$9:N$431,COUNTIF($E$108:$F1496,"")-COUNT($H$108:$H1496)+1,0)),"")</f>
        <v>#N/A</v>
      </c>
      <c r="Q1497" s="39" t="e">
        <f>IF($E1497="",IF(INDEX(Mal!O$9:O$431,COUNTIF($E$108:$F1496,"")-COUNT($H$108:$H1496)+1,0)=Q1496,"",INDEX(Mal!O$9:O$431,COUNTIF($E$108:$F1496,"")-COUNT($H$108:$H1496)+1,0)),"")</f>
        <v>#N/A</v>
      </c>
      <c r="R1497" s="39" t="e">
        <f>IF($E1497="",IF(INDEX(Mal!P$9:P$431,COUNTIF($E$108:$F1496,"")-COUNT($H$108:$H1496)+1,0)=R1496,"",INDEX(Mal!P$9:P$431,COUNTIF($E$108:$F1496,"")-COUNT($H$108:$H1496)+1,0)),"")</f>
        <v>#N/A</v>
      </c>
      <c r="S1497" s="39" t="e">
        <f>IF($E1497="",IF(INDEX(Mal!Q$9:Q$431,COUNTIF($E$108:$F1496,"")-COUNT($H$108:$H1496)+1,0)=S1496,"",INDEX(Mal!Q$9:Q$431,COUNTIF($E$108:$F1496,"")-COUNT($H$108:$H1496)+1,0)),"")</f>
        <v>#N/A</v>
      </c>
      <c r="T1497" s="39" t="e">
        <f>IF($E1497="",IF(INDEX(Mal!R$9:R$431,COUNTIF($E$108:$F1496,"")-COUNT($H$108:$H1496)+1,0)=T1496,"",INDEX(Mal!R$9:R$431,COUNTIF($E$108:$F1496,"")-COUNT($H$108:$H1496)+1,0)),"")</f>
        <v>#N/A</v>
      </c>
      <c r="U1497" s="39" t="e">
        <f>IF($E1497="",IF(INDEX(Mal!S$9:S$431,COUNTIF($E$108:$F1496,"")-COUNT($H$108:$H1496)+1,0)=U1496,"",INDEX(Mal!S$9:S$431,COUNTIF($E$108:$F1496,"")-COUNT($H$108:$H1496)+1,0)),"")</f>
        <v>#N/A</v>
      </c>
      <c r="V1497" s="39" t="e">
        <f t="shared" si="84"/>
        <v>#N/A</v>
      </c>
      <c r="W1497" s="39" t="e">
        <f>IF(IF(AND(E1497="",F1497=""),INDEX(Mal!I$9:I$431,(COUNT($H$108:$H1497)-COUNTIF($V$108:$V1497,"")),0),"")="","",IF(AND(E1497="",F1497=""),INDEX(Mal!I$9:I$431,(COUNT($H$108:$H1497)-COUNTIF($V$108:$V1497,"")),0),""))</f>
        <v>#N/A</v>
      </c>
      <c r="X1497" s="39" t="e">
        <f>IF($E1497="",IF(INDEX(Mal!J$9:J$431,COUNTIF($E$108:$F1496,"")-COUNT($H$108:$H1496)+1,0)=X1496,"",INDEX(Mal!J$9:J$431,COUNTIF($E$108:$F1496,"")-COUNT($H$108:$H1496)+1,0)),"")</f>
        <v>#N/A</v>
      </c>
      <c r="Y1497" s="39" t="e">
        <f>IF(AND(Y1496="",$H1497=$H1496),"",IF(VLOOKUP($H1497,Mal!$A$9:$T$431,20,0)='Sales Orders'!Y1496,"",VLOOKUP($H1497,Mal!$A$9:$T$431,20,0)))</f>
        <v>#N/A</v>
      </c>
      <c r="Z1497" s="39" t="e">
        <f t="shared" si="85"/>
        <v>#N/A</v>
      </c>
    </row>
    <row r="1498" spans="1:26">
      <c r="A1498" t="str">
        <f>IFERROR(IF(VLOOKUP(H1498,Mal!$A$9:$A$431,1,0),"","END"),"END")</f>
        <v>END</v>
      </c>
      <c r="B1498" s="39" t="e">
        <f>IF($E1498="",IF(INDEX(Mal!$D$9:$D$431,COUNTIF($E$108:$F1497,"")-COUNT($H$108:$H1497)+1,0)=B1497,"",INDEX(Mal!$D$9:$D$431,COUNTIF($E$108:$F1497,"")-COUNT($H$108:$H1497)+1,0)),"")</f>
        <v>#N/A</v>
      </c>
      <c r="C1498" s="39" t="e">
        <f t="shared" si="86"/>
        <v>#N/A</v>
      </c>
      <c r="D1498" s="39" t="e">
        <f>IF($E1498="",IF(INDEX(Mal!$F$9:$F$431,COUNTIF($E$108:$F1497,"")-COUNT($H$108:$H1497)+1,0)=D1497,"",INDEX(Mal!$F$9:$F$431,COUNTIF($E$108:$F1497,"")-COUNT($H$108:$H1497)+1,0)),"")</f>
        <v>#N/A</v>
      </c>
      <c r="E1498" s="39" t="e">
        <f>IF(AND(E1497="",$H1498=$H1497),"",IF(VLOOKUP(H1498,Mal!$A$9:$B$431,2,0)='Sales Orders'!E1497,"",VLOOKUP($H1498,Mal!$A$9:$B$431,2,0)))</f>
        <v>#N/A</v>
      </c>
      <c r="F1498" s="39" t="e">
        <f>IF($E1498="",IF(INDEX(Mal!$C$9:$C$431,COUNTIF($E$108:$F1497,"")-COUNT($H$108:$H1497)+1,0)=F1497,"",INDEX(Mal!$C$9:$C$431,COUNTIF($E$108:$F1497,"")-COUNT($H$108:$H1497)+1,0)),"")</f>
        <v>#N/A</v>
      </c>
      <c r="G1498" s="39" t="e">
        <f t="shared" si="87"/>
        <v>#N/A</v>
      </c>
      <c r="H1498" s="39">
        <f>IF(COUNTIF(Mal!$A$9:$A$431,'Sales Orders'!H1497)+COUNTIFS(Mal!$A$9:$A$431,H1497,Mal!$B$9:$B$431,"&lt;&gt;")+COUNTIFS(Mal!$A$9:$A$431,H1497,Mal!$C$9:$C$431,"&lt;&gt;")=COUNTIF('Sales Orders'!$H$108:H1497,'Sales Orders'!H1497),'Sales Orders'!H1497+1,'Sales Orders'!H1497)</f>
        <v>2</v>
      </c>
      <c r="I1498" s="39" t="e">
        <f>IF(E1498="","",IF(Mal!$C$5="","",Mal!$C$5))</f>
        <v>#N/A</v>
      </c>
      <c r="J1498" s="39" t="e">
        <f>IF(AND(J1497="",$H1498=$H1497),"",IF(VLOOKUP($H1498,Mal!$A$9:$H$431,7,0)='Sales Orders'!J1497,"",VLOOKUP($H1498,Mal!$A$9:$H$431,7,0)))</f>
        <v>#N/A</v>
      </c>
      <c r="K1498" s="39" t="e">
        <f>IF(AND(K1497="",$H1498=$H1497),"",IF(VLOOKUP($H1498,Mal!$A$9:$H$431,8,0)='Sales Orders'!K1497,"",VLOOKUP($H1498,Mal!$A$9:$H$431,8,0)))</f>
        <v>#N/A</v>
      </c>
      <c r="L1498" s="39" t="e">
        <f>IF(E1498="","",IF(Mal!$C$6="","",Mal!$C$6))</f>
        <v>#N/A</v>
      </c>
      <c r="M1498" s="39" t="e">
        <f>IF($E1498="",IF(INDEX(Mal!K$9:K$431,COUNTIF($E$108:$F1497,"")-COUNT($H$108:$H1497)+1,0)=M1497,"",INDEX(Mal!K$9:K$431,COUNTIF($E$108:$F1497,"")-COUNT($H$108:$H1497)+1,0)),"")</f>
        <v>#N/A</v>
      </c>
      <c r="N1498" s="39" t="e">
        <f>IF($E1498="",IF(INDEX(Mal!L$9:L$431,COUNTIF($E$108:$F1497,"")-COUNT($H$108:$H1497)+1,0)=N1497,"",INDEX(Mal!L$9:L$431,COUNTIF($E$108:$F1497,"")-COUNT($H$108:$H1497)+1,0)),"")</f>
        <v>#N/A</v>
      </c>
      <c r="O1498" s="39" t="e">
        <f>IF($E1498="",IF(INDEX(Mal!M$9:M$431,COUNTIF($E$108:$F1497,"")-COUNT($H$108:$H1497)+1,0)=O1497,"",INDEX(Mal!M$9:M$431,COUNTIF($E$108:$F1497,"")-COUNT($H$108:$H1497)+1,0)),"")</f>
        <v>#N/A</v>
      </c>
      <c r="P1498" s="39" t="e">
        <f>IF($E1498="",IF(INDEX(Mal!N$9:N$431,COUNTIF($E$108:$F1497,"")-COUNT($H$108:$H1497)+1,0)=P1497,"",INDEX(Mal!N$9:N$431,COUNTIF($E$108:$F1497,"")-COUNT($H$108:$H1497)+1,0)),"")</f>
        <v>#N/A</v>
      </c>
      <c r="Q1498" s="39" t="e">
        <f>IF($E1498="",IF(INDEX(Mal!O$9:O$431,COUNTIF($E$108:$F1497,"")-COUNT($H$108:$H1497)+1,0)=Q1497,"",INDEX(Mal!O$9:O$431,COUNTIF($E$108:$F1497,"")-COUNT($H$108:$H1497)+1,0)),"")</f>
        <v>#N/A</v>
      </c>
      <c r="R1498" s="39" t="e">
        <f>IF($E1498="",IF(INDEX(Mal!P$9:P$431,COUNTIF($E$108:$F1497,"")-COUNT($H$108:$H1497)+1,0)=R1497,"",INDEX(Mal!P$9:P$431,COUNTIF($E$108:$F1497,"")-COUNT($H$108:$H1497)+1,0)),"")</f>
        <v>#N/A</v>
      </c>
      <c r="S1498" s="39" t="e">
        <f>IF($E1498="",IF(INDEX(Mal!Q$9:Q$431,COUNTIF($E$108:$F1497,"")-COUNT($H$108:$H1497)+1,0)=S1497,"",INDEX(Mal!Q$9:Q$431,COUNTIF($E$108:$F1497,"")-COUNT($H$108:$H1497)+1,0)),"")</f>
        <v>#N/A</v>
      </c>
      <c r="T1498" s="39" t="e">
        <f>IF($E1498="",IF(INDEX(Mal!R$9:R$431,COUNTIF($E$108:$F1497,"")-COUNT($H$108:$H1497)+1,0)=T1497,"",INDEX(Mal!R$9:R$431,COUNTIF($E$108:$F1497,"")-COUNT($H$108:$H1497)+1,0)),"")</f>
        <v>#N/A</v>
      </c>
      <c r="U1498" s="39" t="e">
        <f>IF($E1498="",IF(INDEX(Mal!S$9:S$431,COUNTIF($E$108:$F1497,"")-COUNT($H$108:$H1497)+1,0)=U1497,"",INDEX(Mal!S$9:S$431,COUNTIF($E$108:$F1497,"")-COUNT($H$108:$H1497)+1,0)),"")</f>
        <v>#N/A</v>
      </c>
      <c r="V1498" s="39" t="e">
        <f t="shared" si="84"/>
        <v>#N/A</v>
      </c>
      <c r="W1498" s="39" t="e">
        <f>IF(IF(AND(E1498="",F1498=""),INDEX(Mal!I$9:I$431,(COUNT($H$108:$H1498)-COUNTIF($V$108:$V1498,"")),0),"")="","",IF(AND(E1498="",F1498=""),INDEX(Mal!I$9:I$431,(COUNT($H$108:$H1498)-COUNTIF($V$108:$V1498,"")),0),""))</f>
        <v>#N/A</v>
      </c>
      <c r="X1498" s="39" t="e">
        <f>IF($E1498="",IF(INDEX(Mal!J$9:J$431,COUNTIF($E$108:$F1497,"")-COUNT($H$108:$H1497)+1,0)=X1497,"",INDEX(Mal!J$9:J$431,COUNTIF($E$108:$F1497,"")-COUNT($H$108:$H1497)+1,0)),"")</f>
        <v>#N/A</v>
      </c>
      <c r="Y1498" s="39" t="e">
        <f>IF(AND(Y1497="",$H1498=$H1497),"",IF(VLOOKUP($H1498,Mal!$A$9:$T$431,20,0)='Sales Orders'!Y1497,"",VLOOKUP($H1498,Mal!$A$9:$T$431,20,0)))</f>
        <v>#N/A</v>
      </c>
      <c r="Z1498" s="39" t="e">
        <f t="shared" si="85"/>
        <v>#N/A</v>
      </c>
    </row>
    <row r="1499" spans="1:26">
      <c r="A1499" t="str">
        <f>IFERROR(IF(VLOOKUP(H1499,Mal!$A$9:$A$431,1,0),"","END"),"END")</f>
        <v>END</v>
      </c>
      <c r="B1499" s="39" t="e">
        <f>IF($E1499="",IF(INDEX(Mal!$D$9:$D$431,COUNTIF($E$108:$F1498,"")-COUNT($H$108:$H1498)+1,0)=B1498,"",INDEX(Mal!$D$9:$D$431,COUNTIF($E$108:$F1498,"")-COUNT($H$108:$H1498)+1,0)),"")</f>
        <v>#N/A</v>
      </c>
      <c r="C1499" s="39" t="e">
        <f t="shared" si="86"/>
        <v>#N/A</v>
      </c>
      <c r="D1499" s="39" t="e">
        <f>IF($E1499="",IF(INDEX(Mal!$F$9:$F$431,COUNTIF($E$108:$F1498,"")-COUNT($H$108:$H1498)+1,0)=D1498,"",INDEX(Mal!$F$9:$F$431,COUNTIF($E$108:$F1498,"")-COUNT($H$108:$H1498)+1,0)),"")</f>
        <v>#N/A</v>
      </c>
      <c r="E1499" s="39" t="e">
        <f>IF(AND(E1498="",$H1499=$H1498),"",IF(VLOOKUP(H1499,Mal!$A$9:$B$431,2,0)='Sales Orders'!E1498,"",VLOOKUP($H1499,Mal!$A$9:$B$431,2,0)))</f>
        <v>#N/A</v>
      </c>
      <c r="F1499" s="39" t="e">
        <f>IF($E1499="",IF(INDEX(Mal!$C$9:$C$431,COUNTIF($E$108:$F1498,"")-COUNT($H$108:$H1498)+1,0)=F1498,"",INDEX(Mal!$C$9:$C$431,COUNTIF($E$108:$F1498,"")-COUNT($H$108:$H1498)+1,0)),"")</f>
        <v>#N/A</v>
      </c>
      <c r="G1499" s="39" t="e">
        <f t="shared" si="87"/>
        <v>#N/A</v>
      </c>
      <c r="H1499" s="39">
        <f>IF(COUNTIF(Mal!$A$9:$A$431,'Sales Orders'!H1498)+COUNTIFS(Mal!$A$9:$A$431,H1498,Mal!$B$9:$B$431,"&lt;&gt;")+COUNTIFS(Mal!$A$9:$A$431,H1498,Mal!$C$9:$C$431,"&lt;&gt;")=COUNTIF('Sales Orders'!$H$108:H1498,'Sales Orders'!H1498),'Sales Orders'!H1498+1,'Sales Orders'!H1498)</f>
        <v>2</v>
      </c>
      <c r="I1499" s="39" t="e">
        <f>IF(E1499="","",IF(Mal!$C$5="","",Mal!$C$5))</f>
        <v>#N/A</v>
      </c>
      <c r="J1499" s="39" t="e">
        <f>IF(AND(J1498="",$H1499=$H1498),"",IF(VLOOKUP($H1499,Mal!$A$9:$H$431,7,0)='Sales Orders'!J1498,"",VLOOKUP($H1499,Mal!$A$9:$H$431,7,0)))</f>
        <v>#N/A</v>
      </c>
      <c r="K1499" s="39" t="e">
        <f>IF(AND(K1498="",$H1499=$H1498),"",IF(VLOOKUP($H1499,Mal!$A$9:$H$431,8,0)='Sales Orders'!K1498,"",VLOOKUP($H1499,Mal!$A$9:$H$431,8,0)))</f>
        <v>#N/A</v>
      </c>
      <c r="L1499" s="39" t="e">
        <f>IF(E1499="","",IF(Mal!$C$6="","",Mal!$C$6))</f>
        <v>#N/A</v>
      </c>
      <c r="M1499" s="39" t="e">
        <f>IF($E1499="",IF(INDEX(Mal!K$9:K$431,COUNTIF($E$108:$F1498,"")-COUNT($H$108:$H1498)+1,0)=M1498,"",INDEX(Mal!K$9:K$431,COUNTIF($E$108:$F1498,"")-COUNT($H$108:$H1498)+1,0)),"")</f>
        <v>#N/A</v>
      </c>
      <c r="N1499" s="39" t="e">
        <f>IF($E1499="",IF(INDEX(Mal!L$9:L$431,COUNTIF($E$108:$F1498,"")-COUNT($H$108:$H1498)+1,0)=N1498,"",INDEX(Mal!L$9:L$431,COUNTIF($E$108:$F1498,"")-COUNT($H$108:$H1498)+1,0)),"")</f>
        <v>#N/A</v>
      </c>
      <c r="O1499" s="39" t="e">
        <f>IF($E1499="",IF(INDEX(Mal!M$9:M$431,COUNTIF($E$108:$F1498,"")-COUNT($H$108:$H1498)+1,0)=O1498,"",INDEX(Mal!M$9:M$431,COUNTIF($E$108:$F1498,"")-COUNT($H$108:$H1498)+1,0)),"")</f>
        <v>#N/A</v>
      </c>
      <c r="P1499" s="39" t="e">
        <f>IF($E1499="",IF(INDEX(Mal!N$9:N$431,COUNTIF($E$108:$F1498,"")-COUNT($H$108:$H1498)+1,0)=P1498,"",INDEX(Mal!N$9:N$431,COUNTIF($E$108:$F1498,"")-COUNT($H$108:$H1498)+1,0)),"")</f>
        <v>#N/A</v>
      </c>
      <c r="Q1499" s="39" t="e">
        <f>IF($E1499="",IF(INDEX(Mal!O$9:O$431,COUNTIF($E$108:$F1498,"")-COUNT($H$108:$H1498)+1,0)=Q1498,"",INDEX(Mal!O$9:O$431,COUNTIF($E$108:$F1498,"")-COUNT($H$108:$H1498)+1,0)),"")</f>
        <v>#N/A</v>
      </c>
      <c r="R1499" s="39" t="e">
        <f>IF($E1499="",IF(INDEX(Mal!P$9:P$431,COUNTIF($E$108:$F1498,"")-COUNT($H$108:$H1498)+1,0)=R1498,"",INDEX(Mal!P$9:P$431,COUNTIF($E$108:$F1498,"")-COUNT($H$108:$H1498)+1,0)),"")</f>
        <v>#N/A</v>
      </c>
      <c r="S1499" s="39" t="e">
        <f>IF($E1499="",IF(INDEX(Mal!Q$9:Q$431,COUNTIF($E$108:$F1498,"")-COUNT($H$108:$H1498)+1,0)=S1498,"",INDEX(Mal!Q$9:Q$431,COUNTIF($E$108:$F1498,"")-COUNT($H$108:$H1498)+1,0)),"")</f>
        <v>#N/A</v>
      </c>
      <c r="T1499" s="39" t="e">
        <f>IF($E1499="",IF(INDEX(Mal!R$9:R$431,COUNTIF($E$108:$F1498,"")-COUNT($H$108:$H1498)+1,0)=T1498,"",INDEX(Mal!R$9:R$431,COUNTIF($E$108:$F1498,"")-COUNT($H$108:$H1498)+1,0)),"")</f>
        <v>#N/A</v>
      </c>
      <c r="U1499" s="39" t="e">
        <f>IF($E1499="",IF(INDEX(Mal!S$9:S$431,COUNTIF($E$108:$F1498,"")-COUNT($H$108:$H1498)+1,0)=U1498,"",INDEX(Mal!S$9:S$431,COUNTIF($E$108:$F1498,"")-COUNT($H$108:$H1498)+1,0)),"")</f>
        <v>#N/A</v>
      </c>
      <c r="V1499" s="39" t="e">
        <f t="shared" si="84"/>
        <v>#N/A</v>
      </c>
      <c r="W1499" s="39" t="e">
        <f>IF(IF(AND(E1499="",F1499=""),INDEX(Mal!I$9:I$431,(COUNT($H$108:$H1499)-COUNTIF($V$108:$V1499,"")),0),"")="","",IF(AND(E1499="",F1499=""),INDEX(Mal!I$9:I$431,(COUNT($H$108:$H1499)-COUNTIF($V$108:$V1499,"")),0),""))</f>
        <v>#N/A</v>
      </c>
      <c r="X1499" s="39" t="e">
        <f>IF($E1499="",IF(INDEX(Mal!J$9:J$431,COUNTIF($E$108:$F1498,"")-COUNT($H$108:$H1498)+1,0)=X1498,"",INDEX(Mal!J$9:J$431,COUNTIF($E$108:$F1498,"")-COUNT($H$108:$H1498)+1,0)),"")</f>
        <v>#N/A</v>
      </c>
      <c r="Y1499" s="39" t="e">
        <f>IF(AND(Y1498="",$H1499=$H1498),"",IF(VLOOKUP($H1499,Mal!$A$9:$T$431,20,0)='Sales Orders'!Y1498,"",VLOOKUP($H1499,Mal!$A$9:$T$431,20,0)))</f>
        <v>#N/A</v>
      </c>
      <c r="Z1499" s="39" t="e">
        <f t="shared" si="85"/>
        <v>#N/A</v>
      </c>
    </row>
    <row r="1500" spans="1:26">
      <c r="A1500" t="str">
        <f>IFERROR(IF(VLOOKUP(H1500,Mal!$A$9:$A$431,1,0),"","END"),"END")</f>
        <v>END</v>
      </c>
      <c r="B1500" s="39" t="e">
        <f>IF($E1500="",IF(INDEX(Mal!$D$9:$D$431,COUNTIF($E$108:$F1499,"")-COUNT($H$108:$H1499)+1,0)=B1499,"",INDEX(Mal!$D$9:$D$431,COUNTIF($E$108:$F1499,"")-COUNT($H$108:$H1499)+1,0)),"")</f>
        <v>#N/A</v>
      </c>
      <c r="C1500" s="39" t="e">
        <f t="shared" si="86"/>
        <v>#N/A</v>
      </c>
      <c r="D1500" s="39" t="e">
        <f>IF($E1500="",IF(INDEX(Mal!$F$9:$F$431,COUNTIF($E$108:$F1499,"")-COUNT($H$108:$H1499)+1,0)=D1499,"",INDEX(Mal!$F$9:$F$431,COUNTIF($E$108:$F1499,"")-COUNT($H$108:$H1499)+1,0)),"")</f>
        <v>#N/A</v>
      </c>
      <c r="E1500" s="39" t="e">
        <f>IF(AND(E1499="",$H1500=$H1499),"",IF(VLOOKUP(H1500,Mal!$A$9:$B$431,2,0)='Sales Orders'!E1499,"",VLOOKUP($H1500,Mal!$A$9:$B$431,2,0)))</f>
        <v>#N/A</v>
      </c>
      <c r="F1500" s="39" t="e">
        <f>IF($E1500="",IF(INDEX(Mal!$C$9:$C$431,COUNTIF($E$108:$F1499,"")-COUNT($H$108:$H1499)+1,0)=F1499,"",INDEX(Mal!$C$9:$C$431,COUNTIF($E$108:$F1499,"")-COUNT($H$108:$H1499)+1,0)),"")</f>
        <v>#N/A</v>
      </c>
      <c r="G1500" s="39" t="e">
        <f t="shared" si="87"/>
        <v>#N/A</v>
      </c>
      <c r="H1500" s="39">
        <f>IF(COUNTIF(Mal!$A$9:$A$431,'Sales Orders'!H1499)+COUNTIFS(Mal!$A$9:$A$431,H1499,Mal!$B$9:$B$431,"&lt;&gt;")+COUNTIFS(Mal!$A$9:$A$431,H1499,Mal!$C$9:$C$431,"&lt;&gt;")=COUNTIF('Sales Orders'!$H$108:H1499,'Sales Orders'!H1499),'Sales Orders'!H1499+1,'Sales Orders'!H1499)</f>
        <v>2</v>
      </c>
      <c r="I1500" s="39" t="e">
        <f>IF(E1500="","",IF(Mal!$C$5="","",Mal!$C$5))</f>
        <v>#N/A</v>
      </c>
      <c r="J1500" s="39" t="e">
        <f>IF(AND(J1499="",$H1500=$H1499),"",IF(VLOOKUP($H1500,Mal!$A$9:$H$431,7,0)='Sales Orders'!J1499,"",VLOOKUP($H1500,Mal!$A$9:$H$431,7,0)))</f>
        <v>#N/A</v>
      </c>
      <c r="K1500" s="39" t="e">
        <f>IF(AND(K1499="",$H1500=$H1499),"",IF(VLOOKUP($H1500,Mal!$A$9:$H$431,8,0)='Sales Orders'!K1499,"",VLOOKUP($H1500,Mal!$A$9:$H$431,8,0)))</f>
        <v>#N/A</v>
      </c>
      <c r="L1500" s="39" t="e">
        <f>IF(E1500="","",IF(Mal!$C$6="","",Mal!$C$6))</f>
        <v>#N/A</v>
      </c>
      <c r="M1500" s="39" t="e">
        <f>IF($E1500="",IF(INDEX(Mal!K$9:K$431,COUNTIF($E$108:$F1499,"")-COUNT($H$108:$H1499)+1,0)=M1499,"",INDEX(Mal!K$9:K$431,COUNTIF($E$108:$F1499,"")-COUNT($H$108:$H1499)+1,0)),"")</f>
        <v>#N/A</v>
      </c>
      <c r="N1500" s="39" t="e">
        <f>IF($E1500="",IF(INDEX(Mal!L$9:L$431,COUNTIF($E$108:$F1499,"")-COUNT($H$108:$H1499)+1,0)=N1499,"",INDEX(Mal!L$9:L$431,COUNTIF($E$108:$F1499,"")-COUNT($H$108:$H1499)+1,0)),"")</f>
        <v>#N/A</v>
      </c>
      <c r="O1500" s="39" t="e">
        <f>IF($E1500="",IF(INDEX(Mal!M$9:M$431,COUNTIF($E$108:$F1499,"")-COUNT($H$108:$H1499)+1,0)=O1499,"",INDEX(Mal!M$9:M$431,COUNTIF($E$108:$F1499,"")-COUNT($H$108:$H1499)+1,0)),"")</f>
        <v>#N/A</v>
      </c>
      <c r="P1500" s="39" t="e">
        <f>IF($E1500="",IF(INDEX(Mal!N$9:N$431,COUNTIF($E$108:$F1499,"")-COUNT($H$108:$H1499)+1,0)=P1499,"",INDEX(Mal!N$9:N$431,COUNTIF($E$108:$F1499,"")-COUNT($H$108:$H1499)+1,0)),"")</f>
        <v>#N/A</v>
      </c>
      <c r="Q1500" s="39" t="e">
        <f>IF($E1500="",IF(INDEX(Mal!O$9:O$431,COUNTIF($E$108:$F1499,"")-COUNT($H$108:$H1499)+1,0)=Q1499,"",INDEX(Mal!O$9:O$431,COUNTIF($E$108:$F1499,"")-COUNT($H$108:$H1499)+1,0)),"")</f>
        <v>#N/A</v>
      </c>
      <c r="R1500" s="39" t="e">
        <f>IF($E1500="",IF(INDEX(Mal!P$9:P$431,COUNTIF($E$108:$F1499,"")-COUNT($H$108:$H1499)+1,0)=R1499,"",INDEX(Mal!P$9:P$431,COUNTIF($E$108:$F1499,"")-COUNT($H$108:$H1499)+1,0)),"")</f>
        <v>#N/A</v>
      </c>
      <c r="S1500" s="39" t="e">
        <f>IF($E1500="",IF(INDEX(Mal!Q$9:Q$431,COUNTIF($E$108:$F1499,"")-COUNT($H$108:$H1499)+1,0)=S1499,"",INDEX(Mal!Q$9:Q$431,COUNTIF($E$108:$F1499,"")-COUNT($H$108:$H1499)+1,0)),"")</f>
        <v>#N/A</v>
      </c>
      <c r="T1500" s="39" t="e">
        <f>IF($E1500="",IF(INDEX(Mal!R$9:R$431,COUNTIF($E$108:$F1499,"")-COUNT($H$108:$H1499)+1,0)=T1499,"",INDEX(Mal!R$9:R$431,COUNTIF($E$108:$F1499,"")-COUNT($H$108:$H1499)+1,0)),"")</f>
        <v>#N/A</v>
      </c>
      <c r="U1500" s="39" t="e">
        <f>IF($E1500="",IF(INDEX(Mal!S$9:S$431,COUNTIF($E$108:$F1499,"")-COUNT($H$108:$H1499)+1,0)=U1499,"",INDEX(Mal!S$9:S$431,COUNTIF($E$108:$F1499,"")-COUNT($H$108:$H1499)+1,0)),"")</f>
        <v>#N/A</v>
      </c>
      <c r="V1500" s="39" t="e">
        <f t="shared" si="84"/>
        <v>#N/A</v>
      </c>
      <c r="W1500" s="39" t="e">
        <f>IF(IF(AND(E1500="",F1500=""),INDEX(Mal!I$9:I$431,(COUNT($H$108:$H1500)-COUNTIF($V$108:$V1500,"")),0),"")="","",IF(AND(E1500="",F1500=""),INDEX(Mal!I$9:I$431,(COUNT($H$108:$H1500)-COUNTIF($V$108:$V1500,"")),0),""))</f>
        <v>#N/A</v>
      </c>
      <c r="X1500" s="39" t="e">
        <f>IF($E1500="",IF(INDEX(Mal!J$9:J$431,COUNTIF($E$108:$F1499,"")-COUNT($H$108:$H1499)+1,0)=X1499,"",INDEX(Mal!J$9:J$431,COUNTIF($E$108:$F1499,"")-COUNT($H$108:$H1499)+1,0)),"")</f>
        <v>#N/A</v>
      </c>
      <c r="Y1500" s="39" t="e">
        <f>IF(AND(Y1499="",$H1500=$H1499),"",IF(VLOOKUP($H1500,Mal!$A$9:$T$431,20,0)='Sales Orders'!Y1499,"",VLOOKUP($H1500,Mal!$A$9:$T$431,20,0)))</f>
        <v>#N/A</v>
      </c>
      <c r="Z1500" s="39" t="e">
        <f t="shared" si="85"/>
        <v>#N/A</v>
      </c>
    </row>
    <row r="1501" spans="1:26">
      <c r="A1501" t="str">
        <f>IFERROR(IF(VLOOKUP(H1501,Mal!$A$9:$A$431,1,0),"","END"),"END")</f>
        <v>END</v>
      </c>
      <c r="B1501" s="39" t="e">
        <f>IF($E1501="",IF(INDEX(Mal!$D$9:$D$431,COUNTIF($E$108:$F1500,"")-COUNT($H$108:$H1500)+1,0)=B1500,"",INDEX(Mal!$D$9:$D$431,COUNTIF($E$108:$F1500,"")-COUNT($H$108:$H1500)+1,0)),"")</f>
        <v>#N/A</v>
      </c>
      <c r="C1501" s="39" t="e">
        <f t="shared" si="86"/>
        <v>#N/A</v>
      </c>
      <c r="D1501" s="39" t="e">
        <f>IF($E1501="",IF(INDEX(Mal!$F$9:$F$431,COUNTIF($E$108:$F1500,"")-COUNT($H$108:$H1500)+1,0)=D1500,"",INDEX(Mal!$F$9:$F$431,COUNTIF($E$108:$F1500,"")-COUNT($H$108:$H1500)+1,0)),"")</f>
        <v>#N/A</v>
      </c>
      <c r="E1501" s="39" t="e">
        <f>IF(AND(E1500="",$H1501=$H1500),"",IF(VLOOKUP(H1501,Mal!$A$9:$B$431,2,0)='Sales Orders'!E1500,"",VLOOKUP($H1501,Mal!$A$9:$B$431,2,0)))</f>
        <v>#N/A</v>
      </c>
      <c r="F1501" s="39" t="e">
        <f>IF($E1501="",IF(INDEX(Mal!$C$9:$C$431,COUNTIF($E$108:$F1500,"")-COUNT($H$108:$H1500)+1,0)=F1500,"",INDEX(Mal!$C$9:$C$431,COUNTIF($E$108:$F1500,"")-COUNT($H$108:$H1500)+1,0)),"")</f>
        <v>#N/A</v>
      </c>
      <c r="G1501" s="39" t="e">
        <f t="shared" si="87"/>
        <v>#N/A</v>
      </c>
      <c r="H1501" s="39">
        <f>IF(COUNTIF(Mal!$A$9:$A$431,'Sales Orders'!H1500)+COUNTIFS(Mal!$A$9:$A$431,H1500,Mal!$B$9:$B$431,"&lt;&gt;")+COUNTIFS(Mal!$A$9:$A$431,H1500,Mal!$C$9:$C$431,"&lt;&gt;")=COUNTIF('Sales Orders'!$H$108:H1500,'Sales Orders'!H1500),'Sales Orders'!H1500+1,'Sales Orders'!H1500)</f>
        <v>2</v>
      </c>
      <c r="I1501" s="39" t="e">
        <f>IF(E1501="","",IF(Mal!$C$5="","",Mal!$C$5))</f>
        <v>#N/A</v>
      </c>
      <c r="J1501" s="39" t="e">
        <f>IF(AND(J1500="",$H1501=$H1500),"",IF(VLOOKUP($H1501,Mal!$A$9:$H$431,7,0)='Sales Orders'!J1500,"",VLOOKUP($H1501,Mal!$A$9:$H$431,7,0)))</f>
        <v>#N/A</v>
      </c>
      <c r="K1501" s="39" t="e">
        <f>IF(AND(K1500="",$H1501=$H1500),"",IF(VLOOKUP($H1501,Mal!$A$9:$H$431,8,0)='Sales Orders'!K1500,"",VLOOKUP($H1501,Mal!$A$9:$H$431,8,0)))</f>
        <v>#N/A</v>
      </c>
      <c r="L1501" s="39" t="e">
        <f>IF(E1501="","",IF(Mal!$C$6="","",Mal!$C$6))</f>
        <v>#N/A</v>
      </c>
      <c r="M1501" s="39" t="e">
        <f>IF($E1501="",IF(INDEX(Mal!K$9:K$431,COUNTIF($E$108:$F1500,"")-COUNT($H$108:$H1500)+1,0)=M1500,"",INDEX(Mal!K$9:K$431,COUNTIF($E$108:$F1500,"")-COUNT($H$108:$H1500)+1,0)),"")</f>
        <v>#N/A</v>
      </c>
      <c r="N1501" s="39" t="e">
        <f>IF($E1501="",IF(INDEX(Mal!L$9:L$431,COUNTIF($E$108:$F1500,"")-COUNT($H$108:$H1500)+1,0)=N1500,"",INDEX(Mal!L$9:L$431,COUNTIF($E$108:$F1500,"")-COUNT($H$108:$H1500)+1,0)),"")</f>
        <v>#N/A</v>
      </c>
      <c r="O1501" s="39" t="e">
        <f>IF($E1501="",IF(INDEX(Mal!M$9:M$431,COUNTIF($E$108:$F1500,"")-COUNT($H$108:$H1500)+1,0)=O1500,"",INDEX(Mal!M$9:M$431,COUNTIF($E$108:$F1500,"")-COUNT($H$108:$H1500)+1,0)),"")</f>
        <v>#N/A</v>
      </c>
      <c r="P1501" s="39" t="e">
        <f>IF($E1501="",IF(INDEX(Mal!N$9:N$431,COUNTIF($E$108:$F1500,"")-COUNT($H$108:$H1500)+1,0)=P1500,"",INDEX(Mal!N$9:N$431,COUNTIF($E$108:$F1500,"")-COUNT($H$108:$H1500)+1,0)),"")</f>
        <v>#N/A</v>
      </c>
      <c r="Q1501" s="39" t="e">
        <f>IF($E1501="",IF(INDEX(Mal!O$9:O$431,COUNTIF($E$108:$F1500,"")-COUNT($H$108:$H1500)+1,0)=Q1500,"",INDEX(Mal!O$9:O$431,COUNTIF($E$108:$F1500,"")-COUNT($H$108:$H1500)+1,0)),"")</f>
        <v>#N/A</v>
      </c>
      <c r="R1501" s="39" t="e">
        <f>IF($E1501="",IF(INDEX(Mal!P$9:P$431,COUNTIF($E$108:$F1500,"")-COUNT($H$108:$H1500)+1,0)=R1500,"",INDEX(Mal!P$9:P$431,COUNTIF($E$108:$F1500,"")-COUNT($H$108:$H1500)+1,0)),"")</f>
        <v>#N/A</v>
      </c>
      <c r="S1501" s="39" t="e">
        <f>IF($E1501="",IF(INDEX(Mal!Q$9:Q$431,COUNTIF($E$108:$F1500,"")-COUNT($H$108:$H1500)+1,0)=S1500,"",INDEX(Mal!Q$9:Q$431,COUNTIF($E$108:$F1500,"")-COUNT($H$108:$H1500)+1,0)),"")</f>
        <v>#N/A</v>
      </c>
      <c r="T1501" s="39" t="e">
        <f>IF($E1501="",IF(INDEX(Mal!R$9:R$431,COUNTIF($E$108:$F1500,"")-COUNT($H$108:$H1500)+1,0)=T1500,"",INDEX(Mal!R$9:R$431,COUNTIF($E$108:$F1500,"")-COUNT($H$108:$H1500)+1,0)),"")</f>
        <v>#N/A</v>
      </c>
      <c r="U1501" s="39" t="e">
        <f>IF($E1501="",IF(INDEX(Mal!S$9:S$431,COUNTIF($E$108:$F1500,"")-COUNT($H$108:$H1500)+1,0)=U1500,"",INDEX(Mal!S$9:S$431,COUNTIF($E$108:$F1500,"")-COUNT($H$108:$H1500)+1,0)),"")</f>
        <v>#N/A</v>
      </c>
      <c r="V1501" s="39" t="e">
        <f t="shared" si="84"/>
        <v>#N/A</v>
      </c>
      <c r="W1501" s="39" t="e">
        <f>IF(IF(AND(E1501="",F1501=""),INDEX(Mal!I$9:I$431,(COUNT($H$108:$H1501)-COUNTIF($V$108:$V1501,"")),0),"")="","",IF(AND(E1501="",F1501=""),INDEX(Mal!I$9:I$431,(COUNT($H$108:$H1501)-COUNTIF($V$108:$V1501,"")),0),""))</f>
        <v>#N/A</v>
      </c>
      <c r="X1501" s="39" t="e">
        <f>IF($E1501="",IF(INDEX(Mal!J$9:J$431,COUNTIF($E$108:$F1500,"")-COUNT($H$108:$H1500)+1,0)=X1500,"",INDEX(Mal!J$9:J$431,COUNTIF($E$108:$F1500,"")-COUNT($H$108:$H1500)+1,0)),"")</f>
        <v>#N/A</v>
      </c>
      <c r="Y1501" s="39" t="e">
        <f>IF(AND(Y1500="",$H1501=$H1500),"",IF(VLOOKUP($H1501,Mal!$A$9:$T$431,20,0)='Sales Orders'!Y1500,"",VLOOKUP($H1501,Mal!$A$9:$T$431,20,0)))</f>
        <v>#N/A</v>
      </c>
      <c r="Z1501" s="39" t="e">
        <f t="shared" si="85"/>
        <v>#N/A</v>
      </c>
    </row>
    <row r="1502" spans="1:26">
      <c r="A1502" t="str">
        <f>IFERROR(IF(VLOOKUP(H1502,Mal!$A$9:$A$431,1,0),"","END"),"END")</f>
        <v>END</v>
      </c>
      <c r="B1502" s="39" t="e">
        <f>IF($E1502="",IF(INDEX(Mal!$D$9:$D$431,COUNTIF($E$108:$F1501,"")-COUNT($H$108:$H1501)+1,0)=B1501,"",INDEX(Mal!$D$9:$D$431,COUNTIF($E$108:$F1501,"")-COUNT($H$108:$H1501)+1,0)),"")</f>
        <v>#N/A</v>
      </c>
      <c r="C1502" s="39" t="e">
        <f t="shared" si="86"/>
        <v>#N/A</v>
      </c>
      <c r="D1502" s="39" t="e">
        <f>IF($E1502="",IF(INDEX(Mal!$F$9:$F$431,COUNTIF($E$108:$F1501,"")-COUNT($H$108:$H1501)+1,0)=D1501,"",INDEX(Mal!$F$9:$F$431,COUNTIF($E$108:$F1501,"")-COUNT($H$108:$H1501)+1,0)),"")</f>
        <v>#N/A</v>
      </c>
      <c r="E1502" s="39" t="e">
        <f>IF(AND(E1501="",$H1502=$H1501),"",IF(VLOOKUP(H1502,Mal!$A$9:$B$431,2,0)='Sales Orders'!E1501,"",VLOOKUP($H1502,Mal!$A$9:$B$431,2,0)))</f>
        <v>#N/A</v>
      </c>
      <c r="F1502" s="39" t="e">
        <f>IF($E1502="",IF(INDEX(Mal!$C$9:$C$431,COUNTIF($E$108:$F1501,"")-COUNT($H$108:$H1501)+1,0)=F1501,"",INDEX(Mal!$C$9:$C$431,COUNTIF($E$108:$F1501,"")-COUNT($H$108:$H1501)+1,0)),"")</f>
        <v>#N/A</v>
      </c>
      <c r="G1502" s="39" t="e">
        <f t="shared" si="87"/>
        <v>#N/A</v>
      </c>
      <c r="H1502" s="39">
        <f>IF(COUNTIF(Mal!$A$9:$A$431,'Sales Orders'!H1501)+COUNTIFS(Mal!$A$9:$A$431,H1501,Mal!$B$9:$B$431,"&lt;&gt;")+COUNTIFS(Mal!$A$9:$A$431,H1501,Mal!$C$9:$C$431,"&lt;&gt;")=COUNTIF('Sales Orders'!$H$108:H1501,'Sales Orders'!H1501),'Sales Orders'!H1501+1,'Sales Orders'!H1501)</f>
        <v>2</v>
      </c>
      <c r="I1502" s="39" t="e">
        <f>IF(E1502="","",IF(Mal!$C$5="","",Mal!$C$5))</f>
        <v>#N/A</v>
      </c>
      <c r="J1502" s="39" t="e">
        <f>IF(AND(J1501="",$H1502=$H1501),"",IF(VLOOKUP($H1502,Mal!$A$9:$H$431,7,0)='Sales Orders'!J1501,"",VLOOKUP($H1502,Mal!$A$9:$H$431,7,0)))</f>
        <v>#N/A</v>
      </c>
      <c r="K1502" s="39" t="e">
        <f>IF(AND(K1501="",$H1502=$H1501),"",IF(VLOOKUP($H1502,Mal!$A$9:$H$431,8,0)='Sales Orders'!K1501,"",VLOOKUP($H1502,Mal!$A$9:$H$431,8,0)))</f>
        <v>#N/A</v>
      </c>
      <c r="L1502" s="39" t="e">
        <f>IF(E1502="","",IF(Mal!$C$6="","",Mal!$C$6))</f>
        <v>#N/A</v>
      </c>
      <c r="M1502" s="39" t="e">
        <f>IF($E1502="",IF(INDEX(Mal!K$9:K$431,COUNTIF($E$108:$F1501,"")-COUNT($H$108:$H1501)+1,0)=M1501,"",INDEX(Mal!K$9:K$431,COUNTIF($E$108:$F1501,"")-COUNT($H$108:$H1501)+1,0)),"")</f>
        <v>#N/A</v>
      </c>
      <c r="N1502" s="39" t="e">
        <f>IF($E1502="",IF(INDEX(Mal!L$9:L$431,COUNTIF($E$108:$F1501,"")-COUNT($H$108:$H1501)+1,0)=N1501,"",INDEX(Mal!L$9:L$431,COUNTIF($E$108:$F1501,"")-COUNT($H$108:$H1501)+1,0)),"")</f>
        <v>#N/A</v>
      </c>
      <c r="O1502" s="39" t="e">
        <f>IF($E1502="",IF(INDEX(Mal!M$9:M$431,COUNTIF($E$108:$F1501,"")-COUNT($H$108:$H1501)+1,0)=O1501,"",INDEX(Mal!M$9:M$431,COUNTIF($E$108:$F1501,"")-COUNT($H$108:$H1501)+1,0)),"")</f>
        <v>#N/A</v>
      </c>
      <c r="P1502" s="39" t="e">
        <f>IF($E1502="",IF(INDEX(Mal!N$9:N$431,COUNTIF($E$108:$F1501,"")-COUNT($H$108:$H1501)+1,0)=P1501,"",INDEX(Mal!N$9:N$431,COUNTIF($E$108:$F1501,"")-COUNT($H$108:$H1501)+1,0)),"")</f>
        <v>#N/A</v>
      </c>
      <c r="Q1502" s="39" t="e">
        <f>IF($E1502="",IF(INDEX(Mal!O$9:O$431,COUNTIF($E$108:$F1501,"")-COUNT($H$108:$H1501)+1,0)=Q1501,"",INDEX(Mal!O$9:O$431,COUNTIF($E$108:$F1501,"")-COUNT($H$108:$H1501)+1,0)),"")</f>
        <v>#N/A</v>
      </c>
      <c r="R1502" s="39" t="e">
        <f>IF($E1502="",IF(INDEX(Mal!P$9:P$431,COUNTIF($E$108:$F1501,"")-COUNT($H$108:$H1501)+1,0)=R1501,"",INDEX(Mal!P$9:P$431,COUNTIF($E$108:$F1501,"")-COUNT($H$108:$H1501)+1,0)),"")</f>
        <v>#N/A</v>
      </c>
      <c r="S1502" s="39" t="e">
        <f>IF($E1502="",IF(INDEX(Mal!Q$9:Q$431,COUNTIF($E$108:$F1501,"")-COUNT($H$108:$H1501)+1,0)=S1501,"",INDEX(Mal!Q$9:Q$431,COUNTIF($E$108:$F1501,"")-COUNT($H$108:$H1501)+1,0)),"")</f>
        <v>#N/A</v>
      </c>
      <c r="T1502" s="39" t="e">
        <f>IF($E1502="",IF(INDEX(Mal!R$9:R$431,COUNTIF($E$108:$F1501,"")-COUNT($H$108:$H1501)+1,0)=T1501,"",INDEX(Mal!R$9:R$431,COUNTIF($E$108:$F1501,"")-COUNT($H$108:$H1501)+1,0)),"")</f>
        <v>#N/A</v>
      </c>
      <c r="U1502" s="39" t="e">
        <f>IF($E1502="",IF(INDEX(Mal!S$9:S$431,COUNTIF($E$108:$F1501,"")-COUNT($H$108:$H1501)+1,0)=U1501,"",INDEX(Mal!S$9:S$431,COUNTIF($E$108:$F1501,"")-COUNT($H$108:$H1501)+1,0)),"")</f>
        <v>#N/A</v>
      </c>
      <c r="V1502" s="39" t="e">
        <f t="shared" si="84"/>
        <v>#N/A</v>
      </c>
      <c r="W1502" s="39" t="e">
        <f>IF(IF(AND(E1502="",F1502=""),INDEX(Mal!I$9:I$431,(COUNT($H$108:$H1502)-COUNTIF($V$108:$V1502,"")),0),"")="","",IF(AND(E1502="",F1502=""),INDEX(Mal!I$9:I$431,(COUNT($H$108:$H1502)-COUNTIF($V$108:$V1502,"")),0),""))</f>
        <v>#N/A</v>
      </c>
      <c r="X1502" s="39" t="e">
        <f>IF($E1502="",IF(INDEX(Mal!J$9:J$431,COUNTIF($E$108:$F1501,"")-COUNT($H$108:$H1501)+1,0)=X1501,"",INDEX(Mal!J$9:J$431,COUNTIF($E$108:$F1501,"")-COUNT($H$108:$H1501)+1,0)),"")</f>
        <v>#N/A</v>
      </c>
      <c r="Y1502" s="39" t="e">
        <f>IF(AND(Y1501="",$H1502=$H1501),"",IF(VLOOKUP($H1502,Mal!$A$9:$T$431,20,0)='Sales Orders'!Y1501,"",VLOOKUP($H1502,Mal!$A$9:$T$431,20,0)))</f>
        <v>#N/A</v>
      </c>
      <c r="Z1502" s="39" t="e">
        <f t="shared" si="85"/>
        <v>#N/A</v>
      </c>
    </row>
    <row r="1503" spans="1:26">
      <c r="A1503" t="str">
        <f>IFERROR(IF(VLOOKUP(H1503,Mal!$A$9:$A$431,1,0),"","END"),"END")</f>
        <v>END</v>
      </c>
      <c r="B1503" s="39" t="e">
        <f>IF($E1503="",IF(INDEX(Mal!$D$9:$D$431,COUNTIF($E$108:$F1502,"")-COUNT($H$108:$H1502)+1,0)=B1502,"",INDEX(Mal!$D$9:$D$431,COUNTIF($E$108:$F1502,"")-COUNT($H$108:$H1502)+1,0)),"")</f>
        <v>#N/A</v>
      </c>
      <c r="C1503" s="39" t="e">
        <f t="shared" si="86"/>
        <v>#N/A</v>
      </c>
      <c r="D1503" s="39" t="e">
        <f>IF($E1503="",IF(INDEX(Mal!$F$9:$F$431,COUNTIF($E$108:$F1502,"")-COUNT($H$108:$H1502)+1,0)=D1502,"",INDEX(Mal!$F$9:$F$431,COUNTIF($E$108:$F1502,"")-COUNT($H$108:$H1502)+1,0)),"")</f>
        <v>#N/A</v>
      </c>
      <c r="E1503" s="39" t="e">
        <f>IF(AND(E1502="",$H1503=$H1502),"",IF(VLOOKUP(H1503,Mal!$A$9:$B$431,2,0)='Sales Orders'!E1502,"",VLOOKUP($H1503,Mal!$A$9:$B$431,2,0)))</f>
        <v>#N/A</v>
      </c>
      <c r="F1503" s="39" t="e">
        <f>IF($E1503="",IF(INDEX(Mal!$C$9:$C$431,COUNTIF($E$108:$F1502,"")-COUNT($H$108:$H1502)+1,0)=F1502,"",INDEX(Mal!$C$9:$C$431,COUNTIF($E$108:$F1502,"")-COUNT($H$108:$H1502)+1,0)),"")</f>
        <v>#N/A</v>
      </c>
      <c r="G1503" s="39" t="e">
        <f t="shared" si="87"/>
        <v>#N/A</v>
      </c>
      <c r="H1503" s="39">
        <f>IF(COUNTIF(Mal!$A$9:$A$431,'Sales Orders'!H1502)+COUNTIFS(Mal!$A$9:$A$431,H1502,Mal!$B$9:$B$431,"&lt;&gt;")+COUNTIFS(Mal!$A$9:$A$431,H1502,Mal!$C$9:$C$431,"&lt;&gt;")=COUNTIF('Sales Orders'!$H$108:H1502,'Sales Orders'!H1502),'Sales Orders'!H1502+1,'Sales Orders'!H1502)</f>
        <v>2</v>
      </c>
      <c r="I1503" s="39" t="e">
        <f>IF(E1503="","",IF(Mal!$C$5="","",Mal!$C$5))</f>
        <v>#N/A</v>
      </c>
      <c r="J1503" s="39" t="e">
        <f>IF(AND(J1502="",$H1503=$H1502),"",IF(VLOOKUP($H1503,Mal!$A$9:$H$431,7,0)='Sales Orders'!J1502,"",VLOOKUP($H1503,Mal!$A$9:$H$431,7,0)))</f>
        <v>#N/A</v>
      </c>
      <c r="K1503" s="39" t="e">
        <f>IF(AND(K1502="",$H1503=$H1502),"",IF(VLOOKUP($H1503,Mal!$A$9:$H$431,8,0)='Sales Orders'!K1502,"",VLOOKUP($H1503,Mal!$A$9:$H$431,8,0)))</f>
        <v>#N/A</v>
      </c>
      <c r="L1503" s="39" t="e">
        <f>IF(E1503="","",IF(Mal!$C$6="","",Mal!$C$6))</f>
        <v>#N/A</v>
      </c>
      <c r="M1503" s="39" t="e">
        <f>IF($E1503="",IF(INDEX(Mal!K$9:K$431,COUNTIF($E$108:$F1502,"")-COUNT($H$108:$H1502)+1,0)=M1502,"",INDEX(Mal!K$9:K$431,COUNTIF($E$108:$F1502,"")-COUNT($H$108:$H1502)+1,0)),"")</f>
        <v>#N/A</v>
      </c>
      <c r="N1503" s="39" t="e">
        <f>IF($E1503="",IF(INDEX(Mal!L$9:L$431,COUNTIF($E$108:$F1502,"")-COUNT($H$108:$H1502)+1,0)=N1502,"",INDEX(Mal!L$9:L$431,COUNTIF($E$108:$F1502,"")-COUNT($H$108:$H1502)+1,0)),"")</f>
        <v>#N/A</v>
      </c>
      <c r="O1503" s="39" t="e">
        <f>IF($E1503="",IF(INDEX(Mal!M$9:M$431,COUNTIF($E$108:$F1502,"")-COUNT($H$108:$H1502)+1,0)=O1502,"",INDEX(Mal!M$9:M$431,COUNTIF($E$108:$F1502,"")-COUNT($H$108:$H1502)+1,0)),"")</f>
        <v>#N/A</v>
      </c>
      <c r="P1503" s="39" t="e">
        <f>IF($E1503="",IF(INDEX(Mal!N$9:N$431,COUNTIF($E$108:$F1502,"")-COUNT($H$108:$H1502)+1,0)=P1502,"",INDEX(Mal!N$9:N$431,COUNTIF($E$108:$F1502,"")-COUNT($H$108:$H1502)+1,0)),"")</f>
        <v>#N/A</v>
      </c>
      <c r="Q1503" s="39" t="e">
        <f>IF($E1503="",IF(INDEX(Mal!O$9:O$431,COUNTIF($E$108:$F1502,"")-COUNT($H$108:$H1502)+1,0)=Q1502,"",INDEX(Mal!O$9:O$431,COUNTIF($E$108:$F1502,"")-COUNT($H$108:$H1502)+1,0)),"")</f>
        <v>#N/A</v>
      </c>
      <c r="R1503" s="39" t="e">
        <f>IF($E1503="",IF(INDEX(Mal!P$9:P$431,COUNTIF($E$108:$F1502,"")-COUNT($H$108:$H1502)+1,0)=R1502,"",INDEX(Mal!P$9:P$431,COUNTIF($E$108:$F1502,"")-COUNT($H$108:$H1502)+1,0)),"")</f>
        <v>#N/A</v>
      </c>
      <c r="S1503" s="39" t="e">
        <f>IF($E1503="",IF(INDEX(Mal!Q$9:Q$431,COUNTIF($E$108:$F1502,"")-COUNT($H$108:$H1502)+1,0)=S1502,"",INDEX(Mal!Q$9:Q$431,COUNTIF($E$108:$F1502,"")-COUNT($H$108:$H1502)+1,0)),"")</f>
        <v>#N/A</v>
      </c>
      <c r="T1503" s="39" t="e">
        <f>IF($E1503="",IF(INDEX(Mal!R$9:R$431,COUNTIF($E$108:$F1502,"")-COUNT($H$108:$H1502)+1,0)=T1502,"",INDEX(Mal!R$9:R$431,COUNTIF($E$108:$F1502,"")-COUNT($H$108:$H1502)+1,0)),"")</f>
        <v>#N/A</v>
      </c>
      <c r="U1503" s="39" t="e">
        <f>IF($E1503="",IF(INDEX(Mal!S$9:S$431,COUNTIF($E$108:$F1502,"")-COUNT($H$108:$H1502)+1,0)=U1502,"",INDEX(Mal!S$9:S$431,COUNTIF($E$108:$F1502,"")-COUNT($H$108:$H1502)+1,0)),"")</f>
        <v>#N/A</v>
      </c>
      <c r="V1503" s="39" t="e">
        <f t="shared" si="84"/>
        <v>#N/A</v>
      </c>
      <c r="W1503" s="39" t="e">
        <f>IF(IF(AND(E1503="",F1503=""),INDEX(Mal!I$9:I$431,(COUNT($H$108:$H1503)-COUNTIF($V$108:$V1503,"")),0),"")="","",IF(AND(E1503="",F1503=""),INDEX(Mal!I$9:I$431,(COUNT($H$108:$H1503)-COUNTIF($V$108:$V1503,"")),0),""))</f>
        <v>#N/A</v>
      </c>
      <c r="X1503" s="39" t="e">
        <f>IF($E1503="",IF(INDEX(Mal!J$9:J$431,COUNTIF($E$108:$F1502,"")-COUNT($H$108:$H1502)+1,0)=X1502,"",INDEX(Mal!J$9:J$431,COUNTIF($E$108:$F1502,"")-COUNT($H$108:$H1502)+1,0)),"")</f>
        <v>#N/A</v>
      </c>
      <c r="Y1503" s="39" t="e">
        <f>IF(AND(Y1502="",$H1503=$H1502),"",IF(VLOOKUP($H1503,Mal!$A$9:$T$431,20,0)='Sales Orders'!Y1502,"",VLOOKUP($H1503,Mal!$A$9:$T$431,20,0)))</f>
        <v>#N/A</v>
      </c>
      <c r="Z1503" s="39" t="e">
        <f t="shared" si="85"/>
        <v>#N/A</v>
      </c>
    </row>
    <row r="1504" spans="1:26">
      <c r="A1504" t="str">
        <f>IFERROR(IF(VLOOKUP(H1504,Mal!$A$9:$A$431,1,0),"","END"),"END")</f>
        <v>END</v>
      </c>
      <c r="B1504" s="39" t="e">
        <f>IF($E1504="",IF(INDEX(Mal!$D$9:$D$431,COUNTIF($E$108:$F1503,"")-COUNT($H$108:$H1503)+1,0)=B1503,"",INDEX(Mal!$D$9:$D$431,COUNTIF($E$108:$F1503,"")-COUNT($H$108:$H1503)+1,0)),"")</f>
        <v>#N/A</v>
      </c>
      <c r="C1504" s="39" t="e">
        <f t="shared" si="86"/>
        <v>#N/A</v>
      </c>
      <c r="D1504" s="39" t="e">
        <f>IF($E1504="",IF(INDEX(Mal!$F$9:$F$431,COUNTIF($E$108:$F1503,"")-COUNT($H$108:$H1503)+1,0)=D1503,"",INDEX(Mal!$F$9:$F$431,COUNTIF($E$108:$F1503,"")-COUNT($H$108:$H1503)+1,0)),"")</f>
        <v>#N/A</v>
      </c>
      <c r="E1504" s="39" t="e">
        <f>IF(AND(E1503="",$H1504=$H1503),"",IF(VLOOKUP(H1504,Mal!$A$9:$B$431,2,0)='Sales Orders'!E1503,"",VLOOKUP($H1504,Mal!$A$9:$B$431,2,0)))</f>
        <v>#N/A</v>
      </c>
      <c r="F1504" s="39" t="e">
        <f>IF($E1504="",IF(INDEX(Mal!$C$9:$C$431,COUNTIF($E$108:$F1503,"")-COUNT($H$108:$H1503)+1,0)=F1503,"",INDEX(Mal!$C$9:$C$431,COUNTIF($E$108:$F1503,"")-COUNT($H$108:$H1503)+1,0)),"")</f>
        <v>#N/A</v>
      </c>
      <c r="G1504" s="39" t="e">
        <f t="shared" si="87"/>
        <v>#N/A</v>
      </c>
      <c r="H1504" s="39">
        <f>IF(COUNTIF(Mal!$A$9:$A$431,'Sales Orders'!H1503)+COUNTIFS(Mal!$A$9:$A$431,H1503,Mal!$B$9:$B$431,"&lt;&gt;")+COUNTIFS(Mal!$A$9:$A$431,H1503,Mal!$C$9:$C$431,"&lt;&gt;")=COUNTIF('Sales Orders'!$H$108:H1503,'Sales Orders'!H1503),'Sales Orders'!H1503+1,'Sales Orders'!H1503)</f>
        <v>2</v>
      </c>
      <c r="I1504" s="39" t="e">
        <f>IF(E1504="","",IF(Mal!$C$5="","",Mal!$C$5))</f>
        <v>#N/A</v>
      </c>
      <c r="J1504" s="39" t="e">
        <f>IF(AND(J1503="",$H1504=$H1503),"",IF(VLOOKUP($H1504,Mal!$A$9:$H$431,7,0)='Sales Orders'!J1503,"",VLOOKUP($H1504,Mal!$A$9:$H$431,7,0)))</f>
        <v>#N/A</v>
      </c>
      <c r="K1504" s="39" t="e">
        <f>IF(AND(K1503="",$H1504=$H1503),"",IF(VLOOKUP($H1504,Mal!$A$9:$H$431,8,0)='Sales Orders'!K1503,"",VLOOKUP($H1504,Mal!$A$9:$H$431,8,0)))</f>
        <v>#N/A</v>
      </c>
      <c r="L1504" s="39" t="e">
        <f>IF(E1504="","",IF(Mal!$C$6="","",Mal!$C$6))</f>
        <v>#N/A</v>
      </c>
      <c r="M1504" s="39" t="e">
        <f>IF($E1504="",IF(INDEX(Mal!K$9:K$431,COUNTIF($E$108:$F1503,"")-COUNT($H$108:$H1503)+1,0)=M1503,"",INDEX(Mal!K$9:K$431,COUNTIF($E$108:$F1503,"")-COUNT($H$108:$H1503)+1,0)),"")</f>
        <v>#N/A</v>
      </c>
      <c r="N1504" s="39" t="e">
        <f>IF($E1504="",IF(INDEX(Mal!L$9:L$431,COUNTIF($E$108:$F1503,"")-COUNT($H$108:$H1503)+1,0)=N1503,"",INDEX(Mal!L$9:L$431,COUNTIF($E$108:$F1503,"")-COUNT($H$108:$H1503)+1,0)),"")</f>
        <v>#N/A</v>
      </c>
      <c r="O1504" s="39" t="e">
        <f>IF($E1504="",IF(INDEX(Mal!M$9:M$431,COUNTIF($E$108:$F1503,"")-COUNT($H$108:$H1503)+1,0)=O1503,"",INDEX(Mal!M$9:M$431,COUNTIF($E$108:$F1503,"")-COUNT($H$108:$H1503)+1,0)),"")</f>
        <v>#N/A</v>
      </c>
      <c r="P1504" s="39" t="e">
        <f>IF($E1504="",IF(INDEX(Mal!N$9:N$431,COUNTIF($E$108:$F1503,"")-COUNT($H$108:$H1503)+1,0)=P1503,"",INDEX(Mal!N$9:N$431,COUNTIF($E$108:$F1503,"")-COUNT($H$108:$H1503)+1,0)),"")</f>
        <v>#N/A</v>
      </c>
      <c r="Q1504" s="39" t="e">
        <f>IF($E1504="",IF(INDEX(Mal!O$9:O$431,COUNTIF($E$108:$F1503,"")-COUNT($H$108:$H1503)+1,0)=Q1503,"",INDEX(Mal!O$9:O$431,COUNTIF($E$108:$F1503,"")-COUNT($H$108:$H1503)+1,0)),"")</f>
        <v>#N/A</v>
      </c>
      <c r="R1504" s="39" t="e">
        <f>IF($E1504="",IF(INDEX(Mal!P$9:P$431,COUNTIF($E$108:$F1503,"")-COUNT($H$108:$H1503)+1,0)=R1503,"",INDEX(Mal!P$9:P$431,COUNTIF($E$108:$F1503,"")-COUNT($H$108:$H1503)+1,0)),"")</f>
        <v>#N/A</v>
      </c>
      <c r="S1504" s="39" t="e">
        <f>IF($E1504="",IF(INDEX(Mal!Q$9:Q$431,COUNTIF($E$108:$F1503,"")-COUNT($H$108:$H1503)+1,0)=S1503,"",INDEX(Mal!Q$9:Q$431,COUNTIF($E$108:$F1503,"")-COUNT($H$108:$H1503)+1,0)),"")</f>
        <v>#N/A</v>
      </c>
      <c r="T1504" s="39" t="e">
        <f>IF($E1504="",IF(INDEX(Mal!R$9:R$431,COUNTIF($E$108:$F1503,"")-COUNT($H$108:$H1503)+1,0)=T1503,"",INDEX(Mal!R$9:R$431,COUNTIF($E$108:$F1503,"")-COUNT($H$108:$H1503)+1,0)),"")</f>
        <v>#N/A</v>
      </c>
      <c r="U1504" s="39" t="e">
        <f>IF($E1504="",IF(INDEX(Mal!S$9:S$431,COUNTIF($E$108:$F1503,"")-COUNT($H$108:$H1503)+1,0)=U1503,"",INDEX(Mal!S$9:S$431,COUNTIF($E$108:$F1503,"")-COUNT($H$108:$H1503)+1,0)),"")</f>
        <v>#N/A</v>
      </c>
      <c r="V1504" s="39" t="e">
        <f t="shared" si="84"/>
        <v>#N/A</v>
      </c>
      <c r="W1504" s="39" t="e">
        <f>IF(IF(AND(E1504="",F1504=""),INDEX(Mal!I$9:I$431,(COUNT($H$108:$H1504)-COUNTIF($V$108:$V1504,"")),0),"")="","",IF(AND(E1504="",F1504=""),INDEX(Mal!I$9:I$431,(COUNT($H$108:$H1504)-COUNTIF($V$108:$V1504,"")),0),""))</f>
        <v>#N/A</v>
      </c>
      <c r="X1504" s="39" t="e">
        <f>IF($E1504="",IF(INDEX(Mal!J$9:J$431,COUNTIF($E$108:$F1503,"")-COUNT($H$108:$H1503)+1,0)=X1503,"",INDEX(Mal!J$9:J$431,COUNTIF($E$108:$F1503,"")-COUNT($H$108:$H1503)+1,0)),"")</f>
        <v>#N/A</v>
      </c>
      <c r="Y1504" s="39" t="e">
        <f>IF(AND(Y1503="",$H1504=$H1503),"",IF(VLOOKUP($H1504,Mal!$A$9:$T$431,20,0)='Sales Orders'!Y1503,"",VLOOKUP($H1504,Mal!$A$9:$T$431,20,0)))</f>
        <v>#N/A</v>
      </c>
      <c r="Z1504" s="39" t="e">
        <f t="shared" si="85"/>
        <v>#N/A</v>
      </c>
    </row>
    <row r="1505" spans="1:26">
      <c r="A1505" t="str">
        <f>IFERROR(IF(VLOOKUP(H1505,Mal!$A$9:$A$431,1,0),"","END"),"END")</f>
        <v>END</v>
      </c>
      <c r="B1505" s="39" t="e">
        <f>IF($E1505="",IF(INDEX(Mal!$D$9:$D$431,COUNTIF($E$108:$F1504,"")-COUNT($H$108:$H1504)+1,0)=B1504,"",INDEX(Mal!$D$9:$D$431,COUNTIF($E$108:$F1504,"")-COUNT($H$108:$H1504)+1,0)),"")</f>
        <v>#N/A</v>
      </c>
      <c r="C1505" s="39" t="e">
        <f t="shared" si="86"/>
        <v>#N/A</v>
      </c>
      <c r="D1505" s="39" t="e">
        <f>IF($E1505="",IF(INDEX(Mal!$F$9:$F$431,COUNTIF($E$108:$F1504,"")-COUNT($H$108:$H1504)+1,0)=D1504,"",INDEX(Mal!$F$9:$F$431,COUNTIF($E$108:$F1504,"")-COUNT($H$108:$H1504)+1,0)),"")</f>
        <v>#N/A</v>
      </c>
      <c r="E1505" s="39" t="e">
        <f>IF(AND(E1504="",$H1505=$H1504),"",IF(VLOOKUP(H1505,Mal!$A$9:$B$431,2,0)='Sales Orders'!E1504,"",VLOOKUP($H1505,Mal!$A$9:$B$431,2,0)))</f>
        <v>#N/A</v>
      </c>
      <c r="F1505" s="39" t="e">
        <f>IF($E1505="",IF(INDEX(Mal!$C$9:$C$431,COUNTIF($E$108:$F1504,"")-COUNT($H$108:$H1504)+1,0)=F1504,"",INDEX(Mal!$C$9:$C$431,COUNTIF($E$108:$F1504,"")-COUNT($H$108:$H1504)+1,0)),"")</f>
        <v>#N/A</v>
      </c>
      <c r="G1505" s="39" t="e">
        <f t="shared" si="87"/>
        <v>#N/A</v>
      </c>
      <c r="H1505" s="39">
        <f>IF(COUNTIF(Mal!$A$9:$A$431,'Sales Orders'!H1504)+COUNTIFS(Mal!$A$9:$A$431,H1504,Mal!$B$9:$B$431,"&lt;&gt;")+COUNTIFS(Mal!$A$9:$A$431,H1504,Mal!$C$9:$C$431,"&lt;&gt;")=COUNTIF('Sales Orders'!$H$108:H1504,'Sales Orders'!H1504),'Sales Orders'!H1504+1,'Sales Orders'!H1504)</f>
        <v>2</v>
      </c>
      <c r="I1505" s="39" t="e">
        <f>IF(E1505="","",IF(Mal!$C$5="","",Mal!$C$5))</f>
        <v>#N/A</v>
      </c>
      <c r="J1505" s="39" t="e">
        <f>IF(AND(J1504="",$H1505=$H1504),"",IF(VLOOKUP($H1505,Mal!$A$9:$H$431,7,0)='Sales Orders'!J1504,"",VLOOKUP($H1505,Mal!$A$9:$H$431,7,0)))</f>
        <v>#N/A</v>
      </c>
      <c r="K1505" s="39" t="e">
        <f>IF(AND(K1504="",$H1505=$H1504),"",IF(VLOOKUP($H1505,Mal!$A$9:$H$431,8,0)='Sales Orders'!K1504,"",VLOOKUP($H1505,Mal!$A$9:$H$431,8,0)))</f>
        <v>#N/A</v>
      </c>
      <c r="L1505" s="39" t="e">
        <f>IF(E1505="","",IF(Mal!$C$6="","",Mal!$C$6))</f>
        <v>#N/A</v>
      </c>
      <c r="M1505" s="39" t="e">
        <f>IF($E1505="",IF(INDEX(Mal!K$9:K$431,COUNTIF($E$108:$F1504,"")-COUNT($H$108:$H1504)+1,0)=M1504,"",INDEX(Mal!K$9:K$431,COUNTIF($E$108:$F1504,"")-COUNT($H$108:$H1504)+1,0)),"")</f>
        <v>#N/A</v>
      </c>
      <c r="N1505" s="39" t="e">
        <f>IF($E1505="",IF(INDEX(Mal!L$9:L$431,COUNTIF($E$108:$F1504,"")-COUNT($H$108:$H1504)+1,0)=N1504,"",INDEX(Mal!L$9:L$431,COUNTIF($E$108:$F1504,"")-COUNT($H$108:$H1504)+1,0)),"")</f>
        <v>#N/A</v>
      </c>
      <c r="O1505" s="39" t="e">
        <f>IF($E1505="",IF(INDEX(Mal!M$9:M$431,COUNTIF($E$108:$F1504,"")-COUNT($H$108:$H1504)+1,0)=O1504,"",INDEX(Mal!M$9:M$431,COUNTIF($E$108:$F1504,"")-COUNT($H$108:$H1504)+1,0)),"")</f>
        <v>#N/A</v>
      </c>
      <c r="P1505" s="39" t="e">
        <f>IF($E1505="",IF(INDEX(Mal!N$9:N$431,COUNTIF($E$108:$F1504,"")-COUNT($H$108:$H1504)+1,0)=P1504,"",INDEX(Mal!N$9:N$431,COUNTIF($E$108:$F1504,"")-COUNT($H$108:$H1504)+1,0)),"")</f>
        <v>#N/A</v>
      </c>
      <c r="Q1505" s="39" t="e">
        <f>IF($E1505="",IF(INDEX(Mal!O$9:O$431,COUNTIF($E$108:$F1504,"")-COUNT($H$108:$H1504)+1,0)=Q1504,"",INDEX(Mal!O$9:O$431,COUNTIF($E$108:$F1504,"")-COUNT($H$108:$H1504)+1,0)),"")</f>
        <v>#N/A</v>
      </c>
      <c r="R1505" s="39" t="e">
        <f>IF($E1505="",IF(INDEX(Mal!P$9:P$431,COUNTIF($E$108:$F1504,"")-COUNT($H$108:$H1504)+1,0)=R1504,"",INDEX(Mal!P$9:P$431,COUNTIF($E$108:$F1504,"")-COUNT($H$108:$H1504)+1,0)),"")</f>
        <v>#N/A</v>
      </c>
      <c r="S1505" s="39" t="e">
        <f>IF($E1505="",IF(INDEX(Mal!Q$9:Q$431,COUNTIF($E$108:$F1504,"")-COUNT($H$108:$H1504)+1,0)=S1504,"",INDEX(Mal!Q$9:Q$431,COUNTIF($E$108:$F1504,"")-COUNT($H$108:$H1504)+1,0)),"")</f>
        <v>#N/A</v>
      </c>
      <c r="T1505" s="39" t="e">
        <f>IF($E1505="",IF(INDEX(Mal!R$9:R$431,COUNTIF($E$108:$F1504,"")-COUNT($H$108:$H1504)+1,0)=T1504,"",INDEX(Mal!R$9:R$431,COUNTIF($E$108:$F1504,"")-COUNT($H$108:$H1504)+1,0)),"")</f>
        <v>#N/A</v>
      </c>
      <c r="U1505" s="39" t="e">
        <f>IF($E1505="",IF(INDEX(Mal!S$9:S$431,COUNTIF($E$108:$F1504,"")-COUNT($H$108:$H1504)+1,0)=U1504,"",INDEX(Mal!S$9:S$431,COUNTIF($E$108:$F1504,"")-COUNT($H$108:$H1504)+1,0)),"")</f>
        <v>#N/A</v>
      </c>
      <c r="V1505" s="39" t="e">
        <f t="shared" si="84"/>
        <v>#N/A</v>
      </c>
      <c r="W1505" s="39" t="e">
        <f>IF(IF(AND(E1505="",F1505=""),INDEX(Mal!I$9:I$431,(COUNT($H$108:$H1505)-COUNTIF($V$108:$V1505,"")),0),"")="","",IF(AND(E1505="",F1505=""),INDEX(Mal!I$9:I$431,(COUNT($H$108:$H1505)-COUNTIF($V$108:$V1505,"")),0),""))</f>
        <v>#N/A</v>
      </c>
      <c r="X1505" s="39" t="e">
        <f>IF($E1505="",IF(INDEX(Mal!J$9:J$431,COUNTIF($E$108:$F1504,"")-COUNT($H$108:$H1504)+1,0)=X1504,"",INDEX(Mal!J$9:J$431,COUNTIF($E$108:$F1504,"")-COUNT($H$108:$H1504)+1,0)),"")</f>
        <v>#N/A</v>
      </c>
      <c r="Y1505" s="39" t="e">
        <f>IF(AND(Y1504="",$H1505=$H1504),"",IF(VLOOKUP($H1505,Mal!$A$9:$T$431,20,0)='Sales Orders'!Y1504,"",VLOOKUP($H1505,Mal!$A$9:$T$431,20,0)))</f>
        <v>#N/A</v>
      </c>
      <c r="Z1505" s="39" t="e">
        <f t="shared" si="85"/>
        <v>#N/A</v>
      </c>
    </row>
    <row r="1506" spans="1:26">
      <c r="A1506" t="str">
        <f>IFERROR(IF(VLOOKUP(H1506,Mal!$A$9:$A$431,1,0),"","END"),"END")</f>
        <v>END</v>
      </c>
      <c r="B1506" s="39" t="e">
        <f>IF($E1506="",IF(INDEX(Mal!$D$9:$D$431,COUNTIF($E$108:$F1505,"")-COUNT($H$108:$H1505)+1,0)=B1505,"",INDEX(Mal!$D$9:$D$431,COUNTIF($E$108:$F1505,"")-COUNT($H$108:$H1505)+1,0)),"")</f>
        <v>#N/A</v>
      </c>
      <c r="C1506" s="39" t="e">
        <f t="shared" si="86"/>
        <v>#N/A</v>
      </c>
      <c r="D1506" s="39" t="e">
        <f>IF($E1506="",IF(INDEX(Mal!$F$9:$F$431,COUNTIF($E$108:$F1505,"")-COUNT($H$108:$H1505)+1,0)=D1505,"",INDEX(Mal!$F$9:$F$431,COUNTIF($E$108:$F1505,"")-COUNT($H$108:$H1505)+1,0)),"")</f>
        <v>#N/A</v>
      </c>
      <c r="E1506" s="39" t="e">
        <f>IF(AND(E1505="",$H1506=$H1505),"",IF(VLOOKUP(H1506,Mal!$A$9:$B$431,2,0)='Sales Orders'!E1505,"",VLOOKUP($H1506,Mal!$A$9:$B$431,2,0)))</f>
        <v>#N/A</v>
      </c>
      <c r="F1506" s="39" t="e">
        <f>IF($E1506="",IF(INDEX(Mal!$C$9:$C$431,COUNTIF($E$108:$F1505,"")-COUNT($H$108:$H1505)+1,0)=F1505,"",INDEX(Mal!$C$9:$C$431,COUNTIF($E$108:$F1505,"")-COUNT($H$108:$H1505)+1,0)),"")</f>
        <v>#N/A</v>
      </c>
      <c r="G1506" s="39" t="e">
        <f t="shared" si="87"/>
        <v>#N/A</v>
      </c>
      <c r="H1506" s="39">
        <f>IF(COUNTIF(Mal!$A$9:$A$431,'Sales Orders'!H1505)+COUNTIFS(Mal!$A$9:$A$431,H1505,Mal!$B$9:$B$431,"&lt;&gt;")+COUNTIFS(Mal!$A$9:$A$431,H1505,Mal!$C$9:$C$431,"&lt;&gt;")=COUNTIF('Sales Orders'!$H$108:H1505,'Sales Orders'!H1505),'Sales Orders'!H1505+1,'Sales Orders'!H1505)</f>
        <v>2</v>
      </c>
      <c r="I1506" s="39" t="e">
        <f>IF(E1506="","",IF(Mal!$C$5="","",Mal!$C$5))</f>
        <v>#N/A</v>
      </c>
      <c r="J1506" s="39" t="e">
        <f>IF(AND(J1505="",$H1506=$H1505),"",IF(VLOOKUP($H1506,Mal!$A$9:$H$431,7,0)='Sales Orders'!J1505,"",VLOOKUP($H1506,Mal!$A$9:$H$431,7,0)))</f>
        <v>#N/A</v>
      </c>
      <c r="K1506" s="39" t="e">
        <f>IF(AND(K1505="",$H1506=$H1505),"",IF(VLOOKUP($H1506,Mal!$A$9:$H$431,8,0)='Sales Orders'!K1505,"",VLOOKUP($H1506,Mal!$A$9:$H$431,8,0)))</f>
        <v>#N/A</v>
      </c>
      <c r="L1506" s="39" t="e">
        <f>IF(E1506="","",IF(Mal!$C$6="","",Mal!$C$6))</f>
        <v>#N/A</v>
      </c>
      <c r="M1506" s="39" t="e">
        <f>IF($E1506="",IF(INDEX(Mal!K$9:K$431,COUNTIF($E$108:$F1505,"")-COUNT($H$108:$H1505)+1,0)=M1505,"",INDEX(Mal!K$9:K$431,COUNTIF($E$108:$F1505,"")-COUNT($H$108:$H1505)+1,0)),"")</f>
        <v>#N/A</v>
      </c>
      <c r="N1506" s="39" t="e">
        <f>IF($E1506="",IF(INDEX(Mal!L$9:L$431,COUNTIF($E$108:$F1505,"")-COUNT($H$108:$H1505)+1,0)=N1505,"",INDEX(Mal!L$9:L$431,COUNTIF($E$108:$F1505,"")-COUNT($H$108:$H1505)+1,0)),"")</f>
        <v>#N/A</v>
      </c>
      <c r="O1506" s="39" t="e">
        <f>IF($E1506="",IF(INDEX(Mal!M$9:M$431,COUNTIF($E$108:$F1505,"")-COUNT($H$108:$H1505)+1,0)=O1505,"",INDEX(Mal!M$9:M$431,COUNTIF($E$108:$F1505,"")-COUNT($H$108:$H1505)+1,0)),"")</f>
        <v>#N/A</v>
      </c>
      <c r="P1506" s="39" t="e">
        <f>IF($E1506="",IF(INDEX(Mal!N$9:N$431,COUNTIF($E$108:$F1505,"")-COUNT($H$108:$H1505)+1,0)=P1505,"",INDEX(Mal!N$9:N$431,COUNTIF($E$108:$F1505,"")-COUNT($H$108:$H1505)+1,0)),"")</f>
        <v>#N/A</v>
      </c>
      <c r="Q1506" s="39" t="e">
        <f>IF($E1506="",IF(INDEX(Mal!O$9:O$431,COUNTIF($E$108:$F1505,"")-COUNT($H$108:$H1505)+1,0)=Q1505,"",INDEX(Mal!O$9:O$431,COUNTIF($E$108:$F1505,"")-COUNT($H$108:$H1505)+1,0)),"")</f>
        <v>#N/A</v>
      </c>
      <c r="R1506" s="39" t="e">
        <f>IF($E1506="",IF(INDEX(Mal!P$9:P$431,COUNTIF($E$108:$F1505,"")-COUNT($H$108:$H1505)+1,0)=R1505,"",INDEX(Mal!P$9:P$431,COUNTIF($E$108:$F1505,"")-COUNT($H$108:$H1505)+1,0)),"")</f>
        <v>#N/A</v>
      </c>
      <c r="S1506" s="39" t="e">
        <f>IF($E1506="",IF(INDEX(Mal!Q$9:Q$431,COUNTIF($E$108:$F1505,"")-COUNT($H$108:$H1505)+1,0)=S1505,"",INDEX(Mal!Q$9:Q$431,COUNTIF($E$108:$F1505,"")-COUNT($H$108:$H1505)+1,0)),"")</f>
        <v>#N/A</v>
      </c>
      <c r="T1506" s="39" t="e">
        <f>IF($E1506="",IF(INDEX(Mal!R$9:R$431,COUNTIF($E$108:$F1505,"")-COUNT($H$108:$H1505)+1,0)=T1505,"",INDEX(Mal!R$9:R$431,COUNTIF($E$108:$F1505,"")-COUNT($H$108:$H1505)+1,0)),"")</f>
        <v>#N/A</v>
      </c>
      <c r="U1506" s="39" t="e">
        <f>IF($E1506="",IF(INDEX(Mal!S$9:S$431,COUNTIF($E$108:$F1505,"")-COUNT($H$108:$H1505)+1,0)=U1505,"",INDEX(Mal!S$9:S$431,COUNTIF($E$108:$F1505,"")-COUNT($H$108:$H1505)+1,0)),"")</f>
        <v>#N/A</v>
      </c>
      <c r="V1506" s="39" t="e">
        <f t="shared" si="84"/>
        <v>#N/A</v>
      </c>
      <c r="W1506" s="39" t="e">
        <f>IF(IF(AND(E1506="",F1506=""),INDEX(Mal!I$9:I$431,(COUNT($H$108:$H1506)-COUNTIF($V$108:$V1506,"")),0),"")="","",IF(AND(E1506="",F1506=""),INDEX(Mal!I$9:I$431,(COUNT($H$108:$H1506)-COUNTIF($V$108:$V1506,"")),0),""))</f>
        <v>#N/A</v>
      </c>
      <c r="X1506" s="39" t="e">
        <f>IF($E1506="",IF(INDEX(Mal!J$9:J$431,COUNTIF($E$108:$F1505,"")-COUNT($H$108:$H1505)+1,0)=X1505,"",INDEX(Mal!J$9:J$431,COUNTIF($E$108:$F1505,"")-COUNT($H$108:$H1505)+1,0)),"")</f>
        <v>#N/A</v>
      </c>
      <c r="Y1506" s="39" t="e">
        <f>IF(AND(Y1505="",$H1506=$H1505),"",IF(VLOOKUP($H1506,Mal!$A$9:$T$431,20,0)='Sales Orders'!Y1505,"",VLOOKUP($H1506,Mal!$A$9:$T$431,20,0)))</f>
        <v>#N/A</v>
      </c>
      <c r="Z1506" s="39" t="e">
        <f t="shared" si="85"/>
        <v>#N/A</v>
      </c>
    </row>
    <row r="1507" spans="1:26">
      <c r="A1507" t="str">
        <f>IFERROR(IF(VLOOKUP(H1507,Mal!$A$9:$A$431,1,0),"","END"),"END")</f>
        <v>END</v>
      </c>
      <c r="B1507" s="39" t="e">
        <f>IF($E1507="",IF(INDEX(Mal!$D$9:$D$431,COUNTIF($E$108:$F1506,"")-COUNT($H$108:$H1506)+1,0)=B1506,"",INDEX(Mal!$D$9:$D$431,COUNTIF($E$108:$F1506,"")-COUNT($H$108:$H1506)+1,0)),"")</f>
        <v>#N/A</v>
      </c>
      <c r="C1507" s="39" t="e">
        <f t="shared" si="86"/>
        <v>#N/A</v>
      </c>
      <c r="D1507" s="39" t="e">
        <f>IF($E1507="",IF(INDEX(Mal!$F$9:$F$431,COUNTIF($E$108:$F1506,"")-COUNT($H$108:$H1506)+1,0)=D1506,"",INDEX(Mal!$F$9:$F$431,COUNTIF($E$108:$F1506,"")-COUNT($H$108:$H1506)+1,0)),"")</f>
        <v>#N/A</v>
      </c>
      <c r="E1507" s="39" t="e">
        <f>IF(AND(E1506="",$H1507=$H1506),"",IF(VLOOKUP(H1507,Mal!$A$9:$B$431,2,0)='Sales Orders'!E1506,"",VLOOKUP($H1507,Mal!$A$9:$B$431,2,0)))</f>
        <v>#N/A</v>
      </c>
      <c r="F1507" s="39" t="e">
        <f>IF($E1507="",IF(INDEX(Mal!$C$9:$C$431,COUNTIF($E$108:$F1506,"")-COUNT($H$108:$H1506)+1,0)=F1506,"",INDEX(Mal!$C$9:$C$431,COUNTIF($E$108:$F1506,"")-COUNT($H$108:$H1506)+1,0)),"")</f>
        <v>#N/A</v>
      </c>
      <c r="G1507" s="39" t="e">
        <f t="shared" si="87"/>
        <v>#N/A</v>
      </c>
      <c r="H1507" s="39">
        <f>IF(COUNTIF(Mal!$A$9:$A$431,'Sales Orders'!H1506)+COUNTIFS(Mal!$A$9:$A$431,H1506,Mal!$B$9:$B$431,"&lt;&gt;")+COUNTIFS(Mal!$A$9:$A$431,H1506,Mal!$C$9:$C$431,"&lt;&gt;")=COUNTIF('Sales Orders'!$H$108:H1506,'Sales Orders'!H1506),'Sales Orders'!H1506+1,'Sales Orders'!H1506)</f>
        <v>2</v>
      </c>
      <c r="I1507" s="39" t="e">
        <f>IF(E1507="","",IF(Mal!$C$5="","",Mal!$C$5))</f>
        <v>#N/A</v>
      </c>
      <c r="J1507" s="39" t="e">
        <f>IF(AND(J1506="",$H1507=$H1506),"",IF(VLOOKUP($H1507,Mal!$A$9:$H$431,7,0)='Sales Orders'!J1506,"",VLOOKUP($H1507,Mal!$A$9:$H$431,7,0)))</f>
        <v>#N/A</v>
      </c>
      <c r="K1507" s="39" t="e">
        <f>IF(AND(K1506="",$H1507=$H1506),"",IF(VLOOKUP($H1507,Mal!$A$9:$H$431,8,0)='Sales Orders'!K1506,"",VLOOKUP($H1507,Mal!$A$9:$H$431,8,0)))</f>
        <v>#N/A</v>
      </c>
      <c r="L1507" s="39" t="e">
        <f>IF(E1507="","",IF(Mal!$C$6="","",Mal!$C$6))</f>
        <v>#N/A</v>
      </c>
      <c r="M1507" s="39" t="e">
        <f>IF($E1507="",IF(INDEX(Mal!K$9:K$431,COUNTIF($E$108:$F1506,"")-COUNT($H$108:$H1506)+1,0)=M1506,"",INDEX(Mal!K$9:K$431,COUNTIF($E$108:$F1506,"")-COUNT($H$108:$H1506)+1,0)),"")</f>
        <v>#N/A</v>
      </c>
      <c r="N1507" s="39" t="e">
        <f>IF($E1507="",IF(INDEX(Mal!L$9:L$431,COUNTIF($E$108:$F1506,"")-COUNT($H$108:$H1506)+1,0)=N1506,"",INDEX(Mal!L$9:L$431,COUNTIF($E$108:$F1506,"")-COUNT($H$108:$H1506)+1,0)),"")</f>
        <v>#N/A</v>
      </c>
      <c r="O1507" s="39" t="e">
        <f>IF($E1507="",IF(INDEX(Mal!M$9:M$431,COUNTIF($E$108:$F1506,"")-COUNT($H$108:$H1506)+1,0)=O1506,"",INDEX(Mal!M$9:M$431,COUNTIF($E$108:$F1506,"")-COUNT($H$108:$H1506)+1,0)),"")</f>
        <v>#N/A</v>
      </c>
      <c r="P1507" s="39" t="e">
        <f>IF($E1507="",IF(INDEX(Mal!N$9:N$431,COUNTIF($E$108:$F1506,"")-COUNT($H$108:$H1506)+1,0)=P1506,"",INDEX(Mal!N$9:N$431,COUNTIF($E$108:$F1506,"")-COUNT($H$108:$H1506)+1,0)),"")</f>
        <v>#N/A</v>
      </c>
      <c r="Q1507" s="39" t="e">
        <f>IF($E1507="",IF(INDEX(Mal!O$9:O$431,COUNTIF($E$108:$F1506,"")-COUNT($H$108:$H1506)+1,0)=Q1506,"",INDEX(Mal!O$9:O$431,COUNTIF($E$108:$F1506,"")-COUNT($H$108:$H1506)+1,0)),"")</f>
        <v>#N/A</v>
      </c>
      <c r="R1507" s="39" t="e">
        <f>IF($E1507="",IF(INDEX(Mal!P$9:P$431,COUNTIF($E$108:$F1506,"")-COUNT($H$108:$H1506)+1,0)=R1506,"",INDEX(Mal!P$9:P$431,COUNTIF($E$108:$F1506,"")-COUNT($H$108:$H1506)+1,0)),"")</f>
        <v>#N/A</v>
      </c>
      <c r="S1507" s="39" t="e">
        <f>IF($E1507="",IF(INDEX(Mal!Q$9:Q$431,COUNTIF($E$108:$F1506,"")-COUNT($H$108:$H1506)+1,0)=S1506,"",INDEX(Mal!Q$9:Q$431,COUNTIF($E$108:$F1506,"")-COUNT($H$108:$H1506)+1,0)),"")</f>
        <v>#N/A</v>
      </c>
      <c r="T1507" s="39" t="e">
        <f>IF($E1507="",IF(INDEX(Mal!R$9:R$431,COUNTIF($E$108:$F1506,"")-COUNT($H$108:$H1506)+1,0)=T1506,"",INDEX(Mal!R$9:R$431,COUNTIF($E$108:$F1506,"")-COUNT($H$108:$H1506)+1,0)),"")</f>
        <v>#N/A</v>
      </c>
      <c r="U1507" s="39" t="e">
        <f>IF($E1507="",IF(INDEX(Mal!S$9:S$431,COUNTIF($E$108:$F1506,"")-COUNT($H$108:$H1506)+1,0)=U1506,"",INDEX(Mal!S$9:S$431,COUNTIF($E$108:$F1506,"")-COUNT($H$108:$H1506)+1,0)),"")</f>
        <v>#N/A</v>
      </c>
      <c r="V1507" s="39" t="e">
        <f t="shared" si="84"/>
        <v>#N/A</v>
      </c>
      <c r="W1507" s="39" t="e">
        <f>IF(IF(AND(E1507="",F1507=""),INDEX(Mal!I$9:I$431,(COUNT($H$108:$H1507)-COUNTIF($V$108:$V1507,"")),0),"")="","",IF(AND(E1507="",F1507=""),INDEX(Mal!I$9:I$431,(COUNT($H$108:$H1507)-COUNTIF($V$108:$V1507,"")),0),""))</f>
        <v>#N/A</v>
      </c>
      <c r="X1507" s="39" t="e">
        <f>IF($E1507="",IF(INDEX(Mal!J$9:J$431,COUNTIF($E$108:$F1506,"")-COUNT($H$108:$H1506)+1,0)=X1506,"",INDEX(Mal!J$9:J$431,COUNTIF($E$108:$F1506,"")-COUNT($H$108:$H1506)+1,0)),"")</f>
        <v>#N/A</v>
      </c>
      <c r="Y1507" s="39" t="e">
        <f>IF(AND(Y1506="",$H1507=$H1506),"",IF(VLOOKUP($H1507,Mal!$A$9:$T$431,20,0)='Sales Orders'!Y1506,"",VLOOKUP($H1507,Mal!$A$9:$T$431,20,0)))</f>
        <v>#N/A</v>
      </c>
      <c r="Z1507" s="39" t="e">
        <f t="shared" si="85"/>
        <v>#N/A</v>
      </c>
    </row>
    <row r="1508" spans="1:26">
      <c r="A1508" t="str">
        <f>IFERROR(IF(VLOOKUP(H1508,Mal!$A$9:$A$431,1,0),"","END"),"END")</f>
        <v>END</v>
      </c>
      <c r="B1508" s="39" t="e">
        <f>IF($E1508="",IF(INDEX(Mal!$D$9:$D$431,COUNTIF($E$108:$F1507,"")-COUNT($H$108:$H1507)+1,0)=B1507,"",INDEX(Mal!$D$9:$D$431,COUNTIF($E$108:$F1507,"")-COUNT($H$108:$H1507)+1,0)),"")</f>
        <v>#N/A</v>
      </c>
      <c r="C1508" s="39" t="e">
        <f t="shared" si="86"/>
        <v>#N/A</v>
      </c>
      <c r="D1508" s="39" t="e">
        <f>IF($E1508="",IF(INDEX(Mal!$F$9:$F$431,COUNTIF($E$108:$F1507,"")-COUNT($H$108:$H1507)+1,0)=D1507,"",INDEX(Mal!$F$9:$F$431,COUNTIF($E$108:$F1507,"")-COUNT($H$108:$H1507)+1,0)),"")</f>
        <v>#N/A</v>
      </c>
      <c r="E1508" s="39" t="e">
        <f>IF(AND(E1507="",$H1508=$H1507),"",IF(VLOOKUP(H1508,Mal!$A$9:$B$431,2,0)='Sales Orders'!E1507,"",VLOOKUP($H1508,Mal!$A$9:$B$431,2,0)))</f>
        <v>#N/A</v>
      </c>
      <c r="F1508" s="39" t="e">
        <f>IF($E1508="",IF(INDEX(Mal!$C$9:$C$431,COUNTIF($E$108:$F1507,"")-COUNT($H$108:$H1507)+1,0)=F1507,"",INDEX(Mal!$C$9:$C$431,COUNTIF($E$108:$F1507,"")-COUNT($H$108:$H1507)+1,0)),"")</f>
        <v>#N/A</v>
      </c>
      <c r="G1508" s="39" t="e">
        <f t="shared" si="87"/>
        <v>#N/A</v>
      </c>
      <c r="H1508" s="39">
        <f>IF(COUNTIF(Mal!$A$9:$A$431,'Sales Orders'!H1507)+COUNTIFS(Mal!$A$9:$A$431,H1507,Mal!$B$9:$B$431,"&lt;&gt;")+COUNTIFS(Mal!$A$9:$A$431,H1507,Mal!$C$9:$C$431,"&lt;&gt;")=COUNTIF('Sales Orders'!$H$108:H1507,'Sales Orders'!H1507),'Sales Orders'!H1507+1,'Sales Orders'!H1507)</f>
        <v>2</v>
      </c>
      <c r="I1508" s="39" t="e">
        <f>IF(E1508="","",IF(Mal!$C$5="","",Mal!$C$5))</f>
        <v>#N/A</v>
      </c>
      <c r="J1508" s="39" t="e">
        <f>IF(AND(J1507="",$H1508=$H1507),"",IF(VLOOKUP($H1508,Mal!$A$9:$H$431,7,0)='Sales Orders'!J1507,"",VLOOKUP($H1508,Mal!$A$9:$H$431,7,0)))</f>
        <v>#N/A</v>
      </c>
      <c r="K1508" s="39" t="e">
        <f>IF(AND(K1507="",$H1508=$H1507),"",IF(VLOOKUP($H1508,Mal!$A$9:$H$431,8,0)='Sales Orders'!K1507,"",VLOOKUP($H1508,Mal!$A$9:$H$431,8,0)))</f>
        <v>#N/A</v>
      </c>
      <c r="L1508" s="39" t="e">
        <f>IF(E1508="","",IF(Mal!$C$6="","",Mal!$C$6))</f>
        <v>#N/A</v>
      </c>
      <c r="M1508" s="39" t="e">
        <f>IF($E1508="",IF(INDEX(Mal!K$9:K$431,COUNTIF($E$108:$F1507,"")-COUNT($H$108:$H1507)+1,0)=M1507,"",INDEX(Mal!K$9:K$431,COUNTIF($E$108:$F1507,"")-COUNT($H$108:$H1507)+1,0)),"")</f>
        <v>#N/A</v>
      </c>
      <c r="N1508" s="39" t="e">
        <f>IF($E1508="",IF(INDEX(Mal!L$9:L$431,COUNTIF($E$108:$F1507,"")-COUNT($H$108:$H1507)+1,0)=N1507,"",INDEX(Mal!L$9:L$431,COUNTIF($E$108:$F1507,"")-COUNT($H$108:$H1507)+1,0)),"")</f>
        <v>#N/A</v>
      </c>
      <c r="O1508" s="39" t="e">
        <f>IF($E1508="",IF(INDEX(Mal!M$9:M$431,COUNTIF($E$108:$F1507,"")-COUNT($H$108:$H1507)+1,0)=O1507,"",INDEX(Mal!M$9:M$431,COUNTIF($E$108:$F1507,"")-COUNT($H$108:$H1507)+1,0)),"")</f>
        <v>#N/A</v>
      </c>
      <c r="P1508" s="39" t="e">
        <f>IF($E1508="",IF(INDEX(Mal!N$9:N$431,COUNTIF($E$108:$F1507,"")-COUNT($H$108:$H1507)+1,0)=P1507,"",INDEX(Mal!N$9:N$431,COUNTIF($E$108:$F1507,"")-COUNT($H$108:$H1507)+1,0)),"")</f>
        <v>#N/A</v>
      </c>
      <c r="Q1508" s="39" t="e">
        <f>IF($E1508="",IF(INDEX(Mal!O$9:O$431,COUNTIF($E$108:$F1507,"")-COUNT($H$108:$H1507)+1,0)=Q1507,"",INDEX(Mal!O$9:O$431,COUNTIF($E$108:$F1507,"")-COUNT($H$108:$H1507)+1,0)),"")</f>
        <v>#N/A</v>
      </c>
      <c r="R1508" s="39" t="e">
        <f>IF($E1508="",IF(INDEX(Mal!P$9:P$431,COUNTIF($E$108:$F1507,"")-COUNT($H$108:$H1507)+1,0)=R1507,"",INDEX(Mal!P$9:P$431,COUNTIF($E$108:$F1507,"")-COUNT($H$108:$H1507)+1,0)),"")</f>
        <v>#N/A</v>
      </c>
      <c r="S1508" s="39" t="e">
        <f>IF($E1508="",IF(INDEX(Mal!Q$9:Q$431,COUNTIF($E$108:$F1507,"")-COUNT($H$108:$H1507)+1,0)=S1507,"",INDEX(Mal!Q$9:Q$431,COUNTIF($E$108:$F1507,"")-COUNT($H$108:$H1507)+1,0)),"")</f>
        <v>#N/A</v>
      </c>
      <c r="T1508" s="39" t="e">
        <f>IF($E1508="",IF(INDEX(Mal!R$9:R$431,COUNTIF($E$108:$F1507,"")-COUNT($H$108:$H1507)+1,0)=T1507,"",INDEX(Mal!R$9:R$431,COUNTIF($E$108:$F1507,"")-COUNT($H$108:$H1507)+1,0)),"")</f>
        <v>#N/A</v>
      </c>
      <c r="U1508" s="39" t="e">
        <f>IF($E1508="",IF(INDEX(Mal!S$9:S$431,COUNTIF($E$108:$F1507,"")-COUNT($H$108:$H1507)+1,0)=U1507,"",INDEX(Mal!S$9:S$431,COUNTIF($E$108:$F1507,"")-COUNT($H$108:$H1507)+1,0)),"")</f>
        <v>#N/A</v>
      </c>
      <c r="V1508" s="39" t="e">
        <f t="shared" si="84"/>
        <v>#N/A</v>
      </c>
      <c r="W1508" s="39" t="e">
        <f>IF(IF(AND(E1508="",F1508=""),INDEX(Mal!I$9:I$431,(COUNT($H$108:$H1508)-COUNTIF($V$108:$V1508,"")),0),"")="","",IF(AND(E1508="",F1508=""),INDEX(Mal!I$9:I$431,(COUNT($H$108:$H1508)-COUNTIF($V$108:$V1508,"")),0),""))</f>
        <v>#N/A</v>
      </c>
      <c r="X1508" s="39" t="e">
        <f>IF($E1508="",IF(INDEX(Mal!J$9:J$431,COUNTIF($E$108:$F1507,"")-COUNT($H$108:$H1507)+1,0)=X1507,"",INDEX(Mal!J$9:J$431,COUNTIF($E$108:$F1507,"")-COUNT($H$108:$H1507)+1,0)),"")</f>
        <v>#N/A</v>
      </c>
      <c r="Y1508" s="39" t="e">
        <f>IF(AND(Y1507="",$H1508=$H1507),"",IF(VLOOKUP($H1508,Mal!$A$9:$T$431,20,0)='Sales Orders'!Y1507,"",VLOOKUP($H1508,Mal!$A$9:$T$431,20,0)))</f>
        <v>#N/A</v>
      </c>
      <c r="Z1508" s="39" t="e">
        <f t="shared" si="85"/>
        <v>#N/A</v>
      </c>
    </row>
    <row r="1509" spans="1:26">
      <c r="A1509" t="str">
        <f>IFERROR(IF(VLOOKUP(H1509,Mal!$A$9:$A$431,1,0),"","END"),"END")</f>
        <v>END</v>
      </c>
      <c r="B1509" s="39" t="e">
        <f>IF($E1509="",IF(INDEX(Mal!$D$9:$D$431,COUNTIF($E$108:$F1508,"")-COUNT($H$108:$H1508)+1,0)=B1508,"",INDEX(Mal!$D$9:$D$431,COUNTIF($E$108:$F1508,"")-COUNT($H$108:$H1508)+1,0)),"")</f>
        <v>#N/A</v>
      </c>
      <c r="C1509" s="39" t="e">
        <f t="shared" si="86"/>
        <v>#N/A</v>
      </c>
      <c r="D1509" s="39" t="e">
        <f>IF($E1509="",IF(INDEX(Mal!$F$9:$F$431,COUNTIF($E$108:$F1508,"")-COUNT($H$108:$H1508)+1,0)=D1508,"",INDEX(Mal!$F$9:$F$431,COUNTIF($E$108:$F1508,"")-COUNT($H$108:$H1508)+1,0)),"")</f>
        <v>#N/A</v>
      </c>
      <c r="E1509" s="39" t="e">
        <f>IF(AND(E1508="",$H1509=$H1508),"",IF(VLOOKUP(H1509,Mal!$A$9:$B$431,2,0)='Sales Orders'!E1508,"",VLOOKUP($H1509,Mal!$A$9:$B$431,2,0)))</f>
        <v>#N/A</v>
      </c>
      <c r="F1509" s="39" t="e">
        <f>IF($E1509="",IF(INDEX(Mal!$C$9:$C$431,COUNTIF($E$108:$F1508,"")-COUNT($H$108:$H1508)+1,0)=F1508,"",INDEX(Mal!$C$9:$C$431,COUNTIF($E$108:$F1508,"")-COUNT($H$108:$H1508)+1,0)),"")</f>
        <v>#N/A</v>
      </c>
      <c r="G1509" s="39" t="e">
        <f t="shared" si="87"/>
        <v>#N/A</v>
      </c>
      <c r="H1509" s="39">
        <f>IF(COUNTIF(Mal!$A$9:$A$431,'Sales Orders'!H1508)+COUNTIFS(Mal!$A$9:$A$431,H1508,Mal!$B$9:$B$431,"&lt;&gt;")+COUNTIFS(Mal!$A$9:$A$431,H1508,Mal!$C$9:$C$431,"&lt;&gt;")=COUNTIF('Sales Orders'!$H$108:H1508,'Sales Orders'!H1508),'Sales Orders'!H1508+1,'Sales Orders'!H1508)</f>
        <v>2</v>
      </c>
      <c r="I1509" s="39" t="e">
        <f>IF(E1509="","",IF(Mal!$C$5="","",Mal!$C$5))</f>
        <v>#N/A</v>
      </c>
      <c r="J1509" s="39" t="e">
        <f>IF(AND(J1508="",$H1509=$H1508),"",IF(VLOOKUP($H1509,Mal!$A$9:$H$431,7,0)='Sales Orders'!J1508,"",VLOOKUP($H1509,Mal!$A$9:$H$431,7,0)))</f>
        <v>#N/A</v>
      </c>
      <c r="K1509" s="39" t="e">
        <f>IF(AND(K1508="",$H1509=$H1508),"",IF(VLOOKUP($H1509,Mal!$A$9:$H$431,8,0)='Sales Orders'!K1508,"",VLOOKUP($H1509,Mal!$A$9:$H$431,8,0)))</f>
        <v>#N/A</v>
      </c>
      <c r="L1509" s="39" t="e">
        <f>IF(E1509="","",IF(Mal!$C$6="","",Mal!$C$6))</f>
        <v>#N/A</v>
      </c>
      <c r="M1509" s="39" t="e">
        <f>IF($E1509="",IF(INDEX(Mal!K$9:K$431,COUNTIF($E$108:$F1508,"")-COUNT($H$108:$H1508)+1,0)=M1508,"",INDEX(Mal!K$9:K$431,COUNTIF($E$108:$F1508,"")-COUNT($H$108:$H1508)+1,0)),"")</f>
        <v>#N/A</v>
      </c>
      <c r="N1509" s="39" t="e">
        <f>IF($E1509="",IF(INDEX(Mal!L$9:L$431,COUNTIF($E$108:$F1508,"")-COUNT($H$108:$H1508)+1,0)=N1508,"",INDEX(Mal!L$9:L$431,COUNTIF($E$108:$F1508,"")-COUNT($H$108:$H1508)+1,0)),"")</f>
        <v>#N/A</v>
      </c>
      <c r="O1509" s="39" t="e">
        <f>IF($E1509="",IF(INDEX(Mal!M$9:M$431,COUNTIF($E$108:$F1508,"")-COUNT($H$108:$H1508)+1,0)=O1508,"",INDEX(Mal!M$9:M$431,COUNTIF($E$108:$F1508,"")-COUNT($H$108:$H1508)+1,0)),"")</f>
        <v>#N/A</v>
      </c>
      <c r="P1509" s="39" t="e">
        <f>IF($E1509="",IF(INDEX(Mal!N$9:N$431,COUNTIF($E$108:$F1508,"")-COUNT($H$108:$H1508)+1,0)=P1508,"",INDEX(Mal!N$9:N$431,COUNTIF($E$108:$F1508,"")-COUNT($H$108:$H1508)+1,0)),"")</f>
        <v>#N/A</v>
      </c>
      <c r="Q1509" s="39" t="e">
        <f>IF($E1509="",IF(INDEX(Mal!O$9:O$431,COUNTIF($E$108:$F1508,"")-COUNT($H$108:$H1508)+1,0)=Q1508,"",INDEX(Mal!O$9:O$431,COUNTIF($E$108:$F1508,"")-COUNT($H$108:$H1508)+1,0)),"")</f>
        <v>#N/A</v>
      </c>
      <c r="R1509" s="39" t="e">
        <f>IF($E1509="",IF(INDEX(Mal!P$9:P$431,COUNTIF($E$108:$F1508,"")-COUNT($H$108:$H1508)+1,0)=R1508,"",INDEX(Mal!P$9:P$431,COUNTIF($E$108:$F1508,"")-COUNT($H$108:$H1508)+1,0)),"")</f>
        <v>#N/A</v>
      </c>
      <c r="S1509" s="39" t="e">
        <f>IF($E1509="",IF(INDEX(Mal!Q$9:Q$431,COUNTIF($E$108:$F1508,"")-COUNT($H$108:$H1508)+1,0)=S1508,"",INDEX(Mal!Q$9:Q$431,COUNTIF($E$108:$F1508,"")-COUNT($H$108:$H1508)+1,0)),"")</f>
        <v>#N/A</v>
      </c>
      <c r="T1509" s="39" t="e">
        <f>IF($E1509="",IF(INDEX(Mal!R$9:R$431,COUNTIF($E$108:$F1508,"")-COUNT($H$108:$H1508)+1,0)=T1508,"",INDEX(Mal!R$9:R$431,COUNTIF($E$108:$F1508,"")-COUNT($H$108:$H1508)+1,0)),"")</f>
        <v>#N/A</v>
      </c>
      <c r="U1509" s="39" t="e">
        <f>IF($E1509="",IF(INDEX(Mal!S$9:S$431,COUNTIF($E$108:$F1508,"")-COUNT($H$108:$H1508)+1,0)=U1508,"",INDEX(Mal!S$9:S$431,COUNTIF($E$108:$F1508,"")-COUNT($H$108:$H1508)+1,0)),"")</f>
        <v>#N/A</v>
      </c>
      <c r="V1509" s="39" t="e">
        <f t="shared" si="84"/>
        <v>#N/A</v>
      </c>
      <c r="W1509" s="39" t="e">
        <f>IF(IF(AND(E1509="",F1509=""),INDEX(Mal!I$9:I$431,(COUNT($H$108:$H1509)-COUNTIF($V$108:$V1509,"")),0),"")="","",IF(AND(E1509="",F1509=""),INDEX(Mal!I$9:I$431,(COUNT($H$108:$H1509)-COUNTIF($V$108:$V1509,"")),0),""))</f>
        <v>#N/A</v>
      </c>
      <c r="X1509" s="39" t="e">
        <f>IF($E1509="",IF(INDEX(Mal!J$9:J$431,COUNTIF($E$108:$F1508,"")-COUNT($H$108:$H1508)+1,0)=X1508,"",INDEX(Mal!J$9:J$431,COUNTIF($E$108:$F1508,"")-COUNT($H$108:$H1508)+1,0)),"")</f>
        <v>#N/A</v>
      </c>
      <c r="Y1509" s="39" t="e">
        <f>IF(AND(Y1508="",$H1509=$H1508),"",IF(VLOOKUP($H1509,Mal!$A$9:$T$431,20,0)='Sales Orders'!Y1508,"",VLOOKUP($H1509,Mal!$A$9:$T$431,20,0)))</f>
        <v>#N/A</v>
      </c>
      <c r="Z1509" s="39" t="e">
        <f t="shared" si="85"/>
        <v>#N/A</v>
      </c>
    </row>
    <row r="1510" spans="1:26">
      <c r="A1510" t="str">
        <f>IFERROR(IF(VLOOKUP(H1510,Mal!$A$9:$A$431,1,0),"","END"),"END")</f>
        <v>END</v>
      </c>
      <c r="B1510" s="39" t="e">
        <f>IF($E1510="",IF(INDEX(Mal!$D$9:$D$431,COUNTIF($E$108:$F1509,"")-COUNT($H$108:$H1509)+1,0)=B1509,"",INDEX(Mal!$D$9:$D$431,COUNTIF($E$108:$F1509,"")-COUNT($H$108:$H1509)+1,0)),"")</f>
        <v>#N/A</v>
      </c>
      <c r="C1510" s="39" t="e">
        <f t="shared" si="86"/>
        <v>#N/A</v>
      </c>
      <c r="D1510" s="39" t="e">
        <f>IF($E1510="",IF(INDEX(Mal!$F$9:$F$431,COUNTIF($E$108:$F1509,"")-COUNT($H$108:$H1509)+1,0)=D1509,"",INDEX(Mal!$F$9:$F$431,COUNTIF($E$108:$F1509,"")-COUNT($H$108:$H1509)+1,0)),"")</f>
        <v>#N/A</v>
      </c>
      <c r="E1510" s="39" t="e">
        <f>IF(AND(E1509="",$H1510=$H1509),"",IF(VLOOKUP(H1510,Mal!$A$9:$B$431,2,0)='Sales Orders'!E1509,"",VLOOKUP($H1510,Mal!$A$9:$B$431,2,0)))</f>
        <v>#N/A</v>
      </c>
      <c r="F1510" s="39" t="e">
        <f>IF($E1510="",IF(INDEX(Mal!$C$9:$C$431,COUNTIF($E$108:$F1509,"")-COUNT($H$108:$H1509)+1,0)=F1509,"",INDEX(Mal!$C$9:$C$431,COUNTIF($E$108:$F1509,"")-COUNT($H$108:$H1509)+1,0)),"")</f>
        <v>#N/A</v>
      </c>
      <c r="G1510" s="39" t="e">
        <f t="shared" si="87"/>
        <v>#N/A</v>
      </c>
      <c r="H1510" s="39">
        <f>IF(COUNTIF(Mal!$A$9:$A$431,'Sales Orders'!H1509)+COUNTIFS(Mal!$A$9:$A$431,H1509,Mal!$B$9:$B$431,"&lt;&gt;")+COUNTIFS(Mal!$A$9:$A$431,H1509,Mal!$C$9:$C$431,"&lt;&gt;")=COUNTIF('Sales Orders'!$H$108:H1509,'Sales Orders'!H1509),'Sales Orders'!H1509+1,'Sales Orders'!H1509)</f>
        <v>2</v>
      </c>
      <c r="I1510" s="39" t="e">
        <f>IF(E1510="","",IF(Mal!$C$5="","",Mal!$C$5))</f>
        <v>#N/A</v>
      </c>
      <c r="J1510" s="39" t="e">
        <f>IF(AND(J1509="",$H1510=$H1509),"",IF(VLOOKUP($H1510,Mal!$A$9:$H$431,7,0)='Sales Orders'!J1509,"",VLOOKUP($H1510,Mal!$A$9:$H$431,7,0)))</f>
        <v>#N/A</v>
      </c>
      <c r="K1510" s="39" t="e">
        <f>IF(AND(K1509="",$H1510=$H1509),"",IF(VLOOKUP($H1510,Mal!$A$9:$H$431,8,0)='Sales Orders'!K1509,"",VLOOKUP($H1510,Mal!$A$9:$H$431,8,0)))</f>
        <v>#N/A</v>
      </c>
      <c r="L1510" s="39" t="e">
        <f>IF(E1510="","",IF(Mal!$C$6="","",Mal!$C$6))</f>
        <v>#N/A</v>
      </c>
      <c r="M1510" s="39" t="e">
        <f>IF($E1510="",IF(INDEX(Mal!K$9:K$431,COUNTIF($E$108:$F1509,"")-COUNT($H$108:$H1509)+1,0)=M1509,"",INDEX(Mal!K$9:K$431,COUNTIF($E$108:$F1509,"")-COUNT($H$108:$H1509)+1,0)),"")</f>
        <v>#N/A</v>
      </c>
      <c r="N1510" s="39" t="e">
        <f>IF($E1510="",IF(INDEX(Mal!L$9:L$431,COUNTIF($E$108:$F1509,"")-COUNT($H$108:$H1509)+1,0)=N1509,"",INDEX(Mal!L$9:L$431,COUNTIF($E$108:$F1509,"")-COUNT($H$108:$H1509)+1,0)),"")</f>
        <v>#N/A</v>
      </c>
      <c r="O1510" s="39" t="e">
        <f>IF($E1510="",IF(INDEX(Mal!M$9:M$431,COUNTIF($E$108:$F1509,"")-COUNT($H$108:$H1509)+1,0)=O1509,"",INDEX(Mal!M$9:M$431,COUNTIF($E$108:$F1509,"")-COUNT($H$108:$H1509)+1,0)),"")</f>
        <v>#N/A</v>
      </c>
      <c r="P1510" s="39" t="e">
        <f>IF($E1510="",IF(INDEX(Mal!N$9:N$431,COUNTIF($E$108:$F1509,"")-COUNT($H$108:$H1509)+1,0)=P1509,"",INDEX(Mal!N$9:N$431,COUNTIF($E$108:$F1509,"")-COUNT($H$108:$H1509)+1,0)),"")</f>
        <v>#N/A</v>
      </c>
      <c r="Q1510" s="39" t="e">
        <f>IF($E1510="",IF(INDEX(Mal!O$9:O$431,COUNTIF($E$108:$F1509,"")-COUNT($H$108:$H1509)+1,0)=Q1509,"",INDEX(Mal!O$9:O$431,COUNTIF($E$108:$F1509,"")-COUNT($H$108:$H1509)+1,0)),"")</f>
        <v>#N/A</v>
      </c>
      <c r="R1510" s="39" t="e">
        <f>IF($E1510="",IF(INDEX(Mal!P$9:P$431,COUNTIF($E$108:$F1509,"")-COUNT($H$108:$H1509)+1,0)=R1509,"",INDEX(Mal!P$9:P$431,COUNTIF($E$108:$F1509,"")-COUNT($H$108:$H1509)+1,0)),"")</f>
        <v>#N/A</v>
      </c>
      <c r="S1510" s="39" t="e">
        <f>IF($E1510="",IF(INDEX(Mal!Q$9:Q$431,COUNTIF($E$108:$F1509,"")-COUNT($H$108:$H1509)+1,0)=S1509,"",INDEX(Mal!Q$9:Q$431,COUNTIF($E$108:$F1509,"")-COUNT($H$108:$H1509)+1,0)),"")</f>
        <v>#N/A</v>
      </c>
      <c r="T1510" s="39" t="e">
        <f>IF($E1510="",IF(INDEX(Mal!R$9:R$431,COUNTIF($E$108:$F1509,"")-COUNT($H$108:$H1509)+1,0)=T1509,"",INDEX(Mal!R$9:R$431,COUNTIF($E$108:$F1509,"")-COUNT($H$108:$H1509)+1,0)),"")</f>
        <v>#N/A</v>
      </c>
      <c r="U1510" s="39" t="e">
        <f>IF($E1510="",IF(INDEX(Mal!S$9:S$431,COUNTIF($E$108:$F1509,"")-COUNT($H$108:$H1509)+1,0)=U1509,"",INDEX(Mal!S$9:S$431,COUNTIF($E$108:$F1509,"")-COUNT($H$108:$H1509)+1,0)),"")</f>
        <v>#N/A</v>
      </c>
      <c r="V1510" s="39" t="e">
        <f t="shared" si="84"/>
        <v>#N/A</v>
      </c>
      <c r="W1510" s="39" t="e">
        <f>IF(IF(AND(E1510="",F1510=""),INDEX(Mal!I$9:I$431,(COUNT($H$108:$H1510)-COUNTIF($V$108:$V1510,"")),0),"")="","",IF(AND(E1510="",F1510=""),INDEX(Mal!I$9:I$431,(COUNT($H$108:$H1510)-COUNTIF($V$108:$V1510,"")),0),""))</f>
        <v>#N/A</v>
      </c>
      <c r="X1510" s="39" t="e">
        <f>IF($E1510="",IF(INDEX(Mal!J$9:J$431,COUNTIF($E$108:$F1509,"")-COUNT($H$108:$H1509)+1,0)=X1509,"",INDEX(Mal!J$9:J$431,COUNTIF($E$108:$F1509,"")-COUNT($H$108:$H1509)+1,0)),"")</f>
        <v>#N/A</v>
      </c>
      <c r="Y1510" s="39" t="e">
        <f>IF(AND(Y1509="",$H1510=$H1509),"",IF(VLOOKUP($H1510,Mal!$A$9:$T$431,20,0)='Sales Orders'!Y1509,"",VLOOKUP($H1510,Mal!$A$9:$T$431,20,0)))</f>
        <v>#N/A</v>
      </c>
      <c r="Z1510" s="39" t="e">
        <f t="shared" si="85"/>
        <v>#N/A</v>
      </c>
    </row>
    <row r="1511" spans="1:26">
      <c r="A1511" t="str">
        <f>IFERROR(IF(VLOOKUP(H1511,Mal!$A$9:$A$431,1,0),"","END"),"END")</f>
        <v>END</v>
      </c>
      <c r="B1511" s="39" t="e">
        <f>IF($E1511="",IF(INDEX(Mal!$D$9:$D$431,COUNTIF($E$108:$F1510,"")-COUNT($H$108:$H1510)+1,0)=B1510,"",INDEX(Mal!$D$9:$D$431,COUNTIF($E$108:$F1510,"")-COUNT($H$108:$H1510)+1,0)),"")</f>
        <v>#N/A</v>
      </c>
      <c r="C1511" s="39" t="e">
        <f t="shared" si="86"/>
        <v>#N/A</v>
      </c>
      <c r="D1511" s="39" t="e">
        <f>IF($E1511="",IF(INDEX(Mal!$F$9:$F$431,COUNTIF($E$108:$F1510,"")-COUNT($H$108:$H1510)+1,0)=D1510,"",INDEX(Mal!$F$9:$F$431,COUNTIF($E$108:$F1510,"")-COUNT($H$108:$H1510)+1,0)),"")</f>
        <v>#N/A</v>
      </c>
      <c r="E1511" s="39" t="e">
        <f>IF(AND(E1510="",$H1511=$H1510),"",IF(VLOOKUP(H1511,Mal!$A$9:$B$431,2,0)='Sales Orders'!E1510,"",VLOOKUP($H1511,Mal!$A$9:$B$431,2,0)))</f>
        <v>#N/A</v>
      </c>
      <c r="F1511" s="39" t="e">
        <f>IF($E1511="",IF(INDEX(Mal!$C$9:$C$431,COUNTIF($E$108:$F1510,"")-COUNT($H$108:$H1510)+1,0)=F1510,"",INDEX(Mal!$C$9:$C$431,COUNTIF($E$108:$F1510,"")-COUNT($H$108:$H1510)+1,0)),"")</f>
        <v>#N/A</v>
      </c>
      <c r="G1511" s="39" t="e">
        <f t="shared" si="87"/>
        <v>#N/A</v>
      </c>
      <c r="H1511" s="39">
        <f>IF(COUNTIF(Mal!$A$9:$A$431,'Sales Orders'!H1510)+COUNTIFS(Mal!$A$9:$A$431,H1510,Mal!$B$9:$B$431,"&lt;&gt;")+COUNTIFS(Mal!$A$9:$A$431,H1510,Mal!$C$9:$C$431,"&lt;&gt;")=COUNTIF('Sales Orders'!$H$108:H1510,'Sales Orders'!H1510),'Sales Orders'!H1510+1,'Sales Orders'!H1510)</f>
        <v>2</v>
      </c>
      <c r="I1511" s="39" t="e">
        <f>IF(E1511="","",IF(Mal!$C$5="","",Mal!$C$5))</f>
        <v>#N/A</v>
      </c>
      <c r="J1511" s="39" t="e">
        <f>IF(AND(J1510="",$H1511=$H1510),"",IF(VLOOKUP($H1511,Mal!$A$9:$H$431,7,0)='Sales Orders'!J1510,"",VLOOKUP($H1511,Mal!$A$9:$H$431,7,0)))</f>
        <v>#N/A</v>
      </c>
      <c r="K1511" s="39" t="e">
        <f>IF(AND(K1510="",$H1511=$H1510),"",IF(VLOOKUP($H1511,Mal!$A$9:$H$431,8,0)='Sales Orders'!K1510,"",VLOOKUP($H1511,Mal!$A$9:$H$431,8,0)))</f>
        <v>#N/A</v>
      </c>
      <c r="L1511" s="39" t="e">
        <f>IF(E1511="","",IF(Mal!$C$6="","",Mal!$C$6))</f>
        <v>#N/A</v>
      </c>
      <c r="M1511" s="39" t="e">
        <f>IF($E1511="",IF(INDEX(Mal!K$9:K$431,COUNTIF($E$108:$F1510,"")-COUNT($H$108:$H1510)+1,0)=M1510,"",INDEX(Mal!K$9:K$431,COUNTIF($E$108:$F1510,"")-COUNT($H$108:$H1510)+1,0)),"")</f>
        <v>#N/A</v>
      </c>
      <c r="N1511" s="39" t="e">
        <f>IF($E1511="",IF(INDEX(Mal!L$9:L$431,COUNTIF($E$108:$F1510,"")-COUNT($H$108:$H1510)+1,0)=N1510,"",INDEX(Mal!L$9:L$431,COUNTIF($E$108:$F1510,"")-COUNT($H$108:$H1510)+1,0)),"")</f>
        <v>#N/A</v>
      </c>
      <c r="O1511" s="39" t="e">
        <f>IF($E1511="",IF(INDEX(Mal!M$9:M$431,COUNTIF($E$108:$F1510,"")-COUNT($H$108:$H1510)+1,0)=O1510,"",INDEX(Mal!M$9:M$431,COUNTIF($E$108:$F1510,"")-COUNT($H$108:$H1510)+1,0)),"")</f>
        <v>#N/A</v>
      </c>
      <c r="P1511" s="39" t="e">
        <f>IF($E1511="",IF(INDEX(Mal!N$9:N$431,COUNTIF($E$108:$F1510,"")-COUNT($H$108:$H1510)+1,0)=P1510,"",INDEX(Mal!N$9:N$431,COUNTIF($E$108:$F1510,"")-COUNT($H$108:$H1510)+1,0)),"")</f>
        <v>#N/A</v>
      </c>
      <c r="Q1511" s="39" t="e">
        <f>IF($E1511="",IF(INDEX(Mal!O$9:O$431,COUNTIF($E$108:$F1510,"")-COUNT($H$108:$H1510)+1,0)=Q1510,"",INDEX(Mal!O$9:O$431,COUNTIF($E$108:$F1510,"")-COUNT($H$108:$H1510)+1,0)),"")</f>
        <v>#N/A</v>
      </c>
      <c r="R1511" s="39" t="e">
        <f>IF($E1511="",IF(INDEX(Mal!P$9:P$431,COUNTIF($E$108:$F1510,"")-COUNT($H$108:$H1510)+1,0)=R1510,"",INDEX(Mal!P$9:P$431,COUNTIF($E$108:$F1510,"")-COUNT($H$108:$H1510)+1,0)),"")</f>
        <v>#N/A</v>
      </c>
      <c r="S1511" s="39" t="e">
        <f>IF($E1511="",IF(INDEX(Mal!Q$9:Q$431,COUNTIF($E$108:$F1510,"")-COUNT($H$108:$H1510)+1,0)=S1510,"",INDEX(Mal!Q$9:Q$431,COUNTIF($E$108:$F1510,"")-COUNT($H$108:$H1510)+1,0)),"")</f>
        <v>#N/A</v>
      </c>
      <c r="T1511" s="39" t="e">
        <f>IF($E1511="",IF(INDEX(Mal!R$9:R$431,COUNTIF($E$108:$F1510,"")-COUNT($H$108:$H1510)+1,0)=T1510,"",INDEX(Mal!R$9:R$431,COUNTIF($E$108:$F1510,"")-COUNT($H$108:$H1510)+1,0)),"")</f>
        <v>#N/A</v>
      </c>
      <c r="U1511" s="39" t="e">
        <f>IF($E1511="",IF(INDEX(Mal!S$9:S$431,COUNTIF($E$108:$F1510,"")-COUNT($H$108:$H1510)+1,0)=U1510,"",INDEX(Mal!S$9:S$431,COUNTIF($E$108:$F1510,"")-COUNT($H$108:$H1510)+1,0)),"")</f>
        <v>#N/A</v>
      </c>
      <c r="V1511" s="39" t="e">
        <f t="shared" si="84"/>
        <v>#N/A</v>
      </c>
      <c r="W1511" s="39" t="e">
        <f>IF(IF(AND(E1511="",F1511=""),INDEX(Mal!I$9:I$431,(COUNT($H$108:$H1511)-COUNTIF($V$108:$V1511,"")),0),"")="","",IF(AND(E1511="",F1511=""),INDEX(Mal!I$9:I$431,(COUNT($H$108:$H1511)-COUNTIF($V$108:$V1511,"")),0),""))</f>
        <v>#N/A</v>
      </c>
      <c r="X1511" s="39" t="e">
        <f>IF($E1511="",IF(INDEX(Mal!J$9:J$431,COUNTIF($E$108:$F1510,"")-COUNT($H$108:$H1510)+1,0)=X1510,"",INDEX(Mal!J$9:J$431,COUNTIF($E$108:$F1510,"")-COUNT($H$108:$H1510)+1,0)),"")</f>
        <v>#N/A</v>
      </c>
      <c r="Y1511" s="39" t="e">
        <f>IF(AND(Y1510="",$H1511=$H1510),"",IF(VLOOKUP($H1511,Mal!$A$9:$T$431,20,0)='Sales Orders'!Y1510,"",VLOOKUP($H1511,Mal!$A$9:$T$431,20,0)))</f>
        <v>#N/A</v>
      </c>
      <c r="Z1511" s="39" t="e">
        <f t="shared" si="85"/>
        <v>#N/A</v>
      </c>
    </row>
    <row r="1512" spans="1:26">
      <c r="A1512" t="str">
        <f>IFERROR(IF(VLOOKUP(H1512,Mal!$A$9:$A$431,1,0),"","END"),"END")</f>
        <v>END</v>
      </c>
      <c r="B1512" s="39" t="e">
        <f>IF($E1512="",IF(INDEX(Mal!$D$9:$D$431,COUNTIF($E$108:$F1511,"")-COUNT($H$108:$H1511)+1,0)=B1511,"",INDEX(Mal!$D$9:$D$431,COUNTIF($E$108:$F1511,"")-COUNT($H$108:$H1511)+1,0)),"")</f>
        <v>#N/A</v>
      </c>
      <c r="C1512" s="39" t="e">
        <f t="shared" si="86"/>
        <v>#N/A</v>
      </c>
      <c r="D1512" s="39" t="e">
        <f>IF($E1512="",IF(INDEX(Mal!$F$9:$F$431,COUNTIF($E$108:$F1511,"")-COUNT($H$108:$H1511)+1,0)=D1511,"",INDEX(Mal!$F$9:$F$431,COUNTIF($E$108:$F1511,"")-COUNT($H$108:$H1511)+1,0)),"")</f>
        <v>#N/A</v>
      </c>
      <c r="E1512" s="39" t="e">
        <f>IF(AND(E1511="",$H1512=$H1511),"",IF(VLOOKUP(H1512,Mal!$A$9:$B$431,2,0)='Sales Orders'!E1511,"",VLOOKUP($H1512,Mal!$A$9:$B$431,2,0)))</f>
        <v>#N/A</v>
      </c>
      <c r="F1512" s="39" t="e">
        <f>IF($E1512="",IF(INDEX(Mal!$C$9:$C$431,COUNTIF($E$108:$F1511,"")-COUNT($H$108:$H1511)+1,0)=F1511,"",INDEX(Mal!$C$9:$C$431,COUNTIF($E$108:$F1511,"")-COUNT($H$108:$H1511)+1,0)),"")</f>
        <v>#N/A</v>
      </c>
      <c r="G1512" s="39" t="e">
        <f t="shared" si="87"/>
        <v>#N/A</v>
      </c>
      <c r="H1512" s="39">
        <f>IF(COUNTIF(Mal!$A$9:$A$431,'Sales Orders'!H1511)+COUNTIFS(Mal!$A$9:$A$431,H1511,Mal!$B$9:$B$431,"&lt;&gt;")+COUNTIFS(Mal!$A$9:$A$431,H1511,Mal!$C$9:$C$431,"&lt;&gt;")=COUNTIF('Sales Orders'!$H$108:H1511,'Sales Orders'!H1511),'Sales Orders'!H1511+1,'Sales Orders'!H1511)</f>
        <v>2</v>
      </c>
      <c r="I1512" s="39" t="e">
        <f>IF(E1512="","",IF(Mal!$C$5="","",Mal!$C$5))</f>
        <v>#N/A</v>
      </c>
      <c r="J1512" s="39" t="e">
        <f>IF(AND(J1511="",$H1512=$H1511),"",IF(VLOOKUP($H1512,Mal!$A$9:$H$431,7,0)='Sales Orders'!J1511,"",VLOOKUP($H1512,Mal!$A$9:$H$431,7,0)))</f>
        <v>#N/A</v>
      </c>
      <c r="K1512" s="39" t="e">
        <f>IF(AND(K1511="",$H1512=$H1511),"",IF(VLOOKUP($H1512,Mal!$A$9:$H$431,8,0)='Sales Orders'!K1511,"",VLOOKUP($H1512,Mal!$A$9:$H$431,8,0)))</f>
        <v>#N/A</v>
      </c>
      <c r="L1512" s="39" t="e">
        <f>IF(E1512="","",IF(Mal!$C$6="","",Mal!$C$6))</f>
        <v>#N/A</v>
      </c>
      <c r="M1512" s="39" t="e">
        <f>IF($E1512="",IF(INDEX(Mal!K$9:K$431,COUNTIF($E$108:$F1511,"")-COUNT($H$108:$H1511)+1,0)=M1511,"",INDEX(Mal!K$9:K$431,COUNTIF($E$108:$F1511,"")-COUNT($H$108:$H1511)+1,0)),"")</f>
        <v>#N/A</v>
      </c>
      <c r="N1512" s="39" t="e">
        <f>IF($E1512="",IF(INDEX(Mal!L$9:L$431,COUNTIF($E$108:$F1511,"")-COUNT($H$108:$H1511)+1,0)=N1511,"",INDEX(Mal!L$9:L$431,COUNTIF($E$108:$F1511,"")-COUNT($H$108:$H1511)+1,0)),"")</f>
        <v>#N/A</v>
      </c>
      <c r="O1512" s="39" t="e">
        <f>IF($E1512="",IF(INDEX(Mal!M$9:M$431,COUNTIF($E$108:$F1511,"")-COUNT($H$108:$H1511)+1,0)=O1511,"",INDEX(Mal!M$9:M$431,COUNTIF($E$108:$F1511,"")-COUNT($H$108:$H1511)+1,0)),"")</f>
        <v>#N/A</v>
      </c>
      <c r="P1512" s="39" t="e">
        <f>IF($E1512="",IF(INDEX(Mal!N$9:N$431,COUNTIF($E$108:$F1511,"")-COUNT($H$108:$H1511)+1,0)=P1511,"",INDEX(Mal!N$9:N$431,COUNTIF($E$108:$F1511,"")-COUNT($H$108:$H1511)+1,0)),"")</f>
        <v>#N/A</v>
      </c>
      <c r="Q1512" s="39" t="e">
        <f>IF($E1512="",IF(INDEX(Mal!O$9:O$431,COUNTIF($E$108:$F1511,"")-COUNT($H$108:$H1511)+1,0)=Q1511,"",INDEX(Mal!O$9:O$431,COUNTIF($E$108:$F1511,"")-COUNT($H$108:$H1511)+1,0)),"")</f>
        <v>#N/A</v>
      </c>
      <c r="R1512" s="39" t="e">
        <f>IF($E1512="",IF(INDEX(Mal!P$9:P$431,COUNTIF($E$108:$F1511,"")-COUNT($H$108:$H1511)+1,0)=R1511,"",INDEX(Mal!P$9:P$431,COUNTIF($E$108:$F1511,"")-COUNT($H$108:$H1511)+1,0)),"")</f>
        <v>#N/A</v>
      </c>
      <c r="S1512" s="39" t="e">
        <f>IF($E1512="",IF(INDEX(Mal!Q$9:Q$431,COUNTIF($E$108:$F1511,"")-COUNT($H$108:$H1511)+1,0)=S1511,"",INDEX(Mal!Q$9:Q$431,COUNTIF($E$108:$F1511,"")-COUNT($H$108:$H1511)+1,0)),"")</f>
        <v>#N/A</v>
      </c>
      <c r="T1512" s="39" t="e">
        <f>IF($E1512="",IF(INDEX(Mal!R$9:R$431,COUNTIF($E$108:$F1511,"")-COUNT($H$108:$H1511)+1,0)=T1511,"",INDEX(Mal!R$9:R$431,COUNTIF($E$108:$F1511,"")-COUNT($H$108:$H1511)+1,0)),"")</f>
        <v>#N/A</v>
      </c>
      <c r="U1512" s="39" t="e">
        <f>IF($E1512="",IF(INDEX(Mal!S$9:S$431,COUNTIF($E$108:$F1511,"")-COUNT($H$108:$H1511)+1,0)=U1511,"",INDEX(Mal!S$9:S$431,COUNTIF($E$108:$F1511,"")-COUNT($H$108:$H1511)+1,0)),"")</f>
        <v>#N/A</v>
      </c>
      <c r="V1512" s="39" t="e">
        <f t="shared" si="84"/>
        <v>#N/A</v>
      </c>
      <c r="W1512" s="39" t="e">
        <f>IF(IF(AND(E1512="",F1512=""),INDEX(Mal!I$9:I$431,(COUNT($H$108:$H1512)-COUNTIF($V$108:$V1512,"")),0),"")="","",IF(AND(E1512="",F1512=""),INDEX(Mal!I$9:I$431,(COUNT($H$108:$H1512)-COUNTIF($V$108:$V1512,"")),0),""))</f>
        <v>#N/A</v>
      </c>
      <c r="X1512" s="39" t="e">
        <f>IF($E1512="",IF(INDEX(Mal!J$9:J$431,COUNTIF($E$108:$F1511,"")-COUNT($H$108:$H1511)+1,0)=X1511,"",INDEX(Mal!J$9:J$431,COUNTIF($E$108:$F1511,"")-COUNT($H$108:$H1511)+1,0)),"")</f>
        <v>#N/A</v>
      </c>
      <c r="Y1512" s="39" t="e">
        <f>IF(AND(Y1511="",$H1512=$H1511),"",IF(VLOOKUP($H1512,Mal!$A$9:$T$431,20,0)='Sales Orders'!Y1511,"",VLOOKUP($H1512,Mal!$A$9:$T$431,20,0)))</f>
        <v>#N/A</v>
      </c>
      <c r="Z1512" s="39" t="e">
        <f t="shared" si="85"/>
        <v>#N/A</v>
      </c>
    </row>
    <row r="1513" spans="1:26">
      <c r="A1513" t="str">
        <f>IFERROR(IF(VLOOKUP(H1513,Mal!$A$9:$A$431,1,0),"","END"),"END")</f>
        <v>END</v>
      </c>
      <c r="B1513" s="39" t="e">
        <f>IF($E1513="",IF(INDEX(Mal!$D$9:$D$431,COUNTIF($E$108:$F1512,"")-COUNT($H$108:$H1512)+1,0)=B1512,"",INDEX(Mal!$D$9:$D$431,COUNTIF($E$108:$F1512,"")-COUNT($H$108:$H1512)+1,0)),"")</f>
        <v>#N/A</v>
      </c>
      <c r="C1513" s="39" t="e">
        <f t="shared" si="86"/>
        <v>#N/A</v>
      </c>
      <c r="D1513" s="39" t="e">
        <f>IF($E1513="",IF(INDEX(Mal!$F$9:$F$431,COUNTIF($E$108:$F1512,"")-COUNT($H$108:$H1512)+1,0)=D1512,"",INDEX(Mal!$F$9:$F$431,COUNTIF($E$108:$F1512,"")-COUNT($H$108:$H1512)+1,0)),"")</f>
        <v>#N/A</v>
      </c>
      <c r="E1513" s="39" t="e">
        <f>IF(AND(E1512="",$H1513=$H1512),"",IF(VLOOKUP(H1513,Mal!$A$9:$B$431,2,0)='Sales Orders'!E1512,"",VLOOKUP($H1513,Mal!$A$9:$B$431,2,0)))</f>
        <v>#N/A</v>
      </c>
      <c r="F1513" s="39" t="e">
        <f>IF($E1513="",IF(INDEX(Mal!$C$9:$C$431,COUNTIF($E$108:$F1512,"")-COUNT($H$108:$H1512)+1,0)=F1512,"",INDEX(Mal!$C$9:$C$431,COUNTIF($E$108:$F1512,"")-COUNT($H$108:$H1512)+1,0)),"")</f>
        <v>#N/A</v>
      </c>
      <c r="G1513" s="39" t="e">
        <f t="shared" si="87"/>
        <v>#N/A</v>
      </c>
      <c r="H1513" s="39">
        <f>IF(COUNTIF(Mal!$A$9:$A$431,'Sales Orders'!H1512)+COUNTIFS(Mal!$A$9:$A$431,H1512,Mal!$B$9:$B$431,"&lt;&gt;")+COUNTIFS(Mal!$A$9:$A$431,H1512,Mal!$C$9:$C$431,"&lt;&gt;")=COUNTIF('Sales Orders'!$H$108:H1512,'Sales Orders'!H1512),'Sales Orders'!H1512+1,'Sales Orders'!H1512)</f>
        <v>2</v>
      </c>
      <c r="I1513" s="39" t="e">
        <f>IF(E1513="","",IF(Mal!$C$5="","",Mal!$C$5))</f>
        <v>#N/A</v>
      </c>
      <c r="J1513" s="39" t="e">
        <f>IF(AND(J1512="",$H1513=$H1512),"",IF(VLOOKUP($H1513,Mal!$A$9:$H$431,7,0)='Sales Orders'!J1512,"",VLOOKUP($H1513,Mal!$A$9:$H$431,7,0)))</f>
        <v>#N/A</v>
      </c>
      <c r="K1513" s="39" t="e">
        <f>IF(AND(K1512="",$H1513=$H1512),"",IF(VLOOKUP($H1513,Mal!$A$9:$H$431,8,0)='Sales Orders'!K1512,"",VLOOKUP($H1513,Mal!$A$9:$H$431,8,0)))</f>
        <v>#N/A</v>
      </c>
      <c r="L1513" s="39" t="e">
        <f>IF(E1513="","",IF(Mal!$C$6="","",Mal!$C$6))</f>
        <v>#N/A</v>
      </c>
      <c r="M1513" s="39" t="e">
        <f>IF($E1513="",IF(INDEX(Mal!K$9:K$431,COUNTIF($E$108:$F1512,"")-COUNT($H$108:$H1512)+1,0)=M1512,"",INDEX(Mal!K$9:K$431,COUNTIF($E$108:$F1512,"")-COUNT($H$108:$H1512)+1,0)),"")</f>
        <v>#N/A</v>
      </c>
      <c r="N1513" s="39" t="e">
        <f>IF($E1513="",IF(INDEX(Mal!L$9:L$431,COUNTIF($E$108:$F1512,"")-COUNT($H$108:$H1512)+1,0)=N1512,"",INDEX(Mal!L$9:L$431,COUNTIF($E$108:$F1512,"")-COUNT($H$108:$H1512)+1,0)),"")</f>
        <v>#N/A</v>
      </c>
      <c r="O1513" s="39" t="e">
        <f>IF($E1513="",IF(INDEX(Mal!M$9:M$431,COUNTIF($E$108:$F1512,"")-COUNT($H$108:$H1512)+1,0)=O1512,"",INDEX(Mal!M$9:M$431,COUNTIF($E$108:$F1512,"")-COUNT($H$108:$H1512)+1,0)),"")</f>
        <v>#N/A</v>
      </c>
      <c r="P1513" s="39" t="e">
        <f>IF($E1513="",IF(INDEX(Mal!N$9:N$431,COUNTIF($E$108:$F1512,"")-COUNT($H$108:$H1512)+1,0)=P1512,"",INDEX(Mal!N$9:N$431,COUNTIF($E$108:$F1512,"")-COUNT($H$108:$H1512)+1,0)),"")</f>
        <v>#N/A</v>
      </c>
      <c r="Q1513" s="39" t="e">
        <f>IF($E1513="",IF(INDEX(Mal!O$9:O$431,COUNTIF($E$108:$F1512,"")-COUNT($H$108:$H1512)+1,0)=Q1512,"",INDEX(Mal!O$9:O$431,COUNTIF($E$108:$F1512,"")-COUNT($H$108:$H1512)+1,0)),"")</f>
        <v>#N/A</v>
      </c>
      <c r="R1513" s="39" t="e">
        <f>IF($E1513="",IF(INDEX(Mal!P$9:P$431,COUNTIF($E$108:$F1512,"")-COUNT($H$108:$H1512)+1,0)=R1512,"",INDEX(Mal!P$9:P$431,COUNTIF($E$108:$F1512,"")-COUNT($H$108:$H1512)+1,0)),"")</f>
        <v>#N/A</v>
      </c>
      <c r="S1513" s="39" t="e">
        <f>IF($E1513="",IF(INDEX(Mal!Q$9:Q$431,COUNTIF($E$108:$F1512,"")-COUNT($H$108:$H1512)+1,0)=S1512,"",INDEX(Mal!Q$9:Q$431,COUNTIF($E$108:$F1512,"")-COUNT($H$108:$H1512)+1,0)),"")</f>
        <v>#N/A</v>
      </c>
      <c r="T1513" s="39" t="e">
        <f>IF($E1513="",IF(INDEX(Mal!R$9:R$431,COUNTIF($E$108:$F1512,"")-COUNT($H$108:$H1512)+1,0)=T1512,"",INDEX(Mal!R$9:R$431,COUNTIF($E$108:$F1512,"")-COUNT($H$108:$H1512)+1,0)),"")</f>
        <v>#N/A</v>
      </c>
      <c r="U1513" s="39" t="e">
        <f>IF($E1513="",IF(INDEX(Mal!S$9:S$431,COUNTIF($E$108:$F1512,"")-COUNT($H$108:$H1512)+1,0)=U1512,"",INDEX(Mal!S$9:S$431,COUNTIF($E$108:$F1512,"")-COUNT($H$108:$H1512)+1,0)),"")</f>
        <v>#N/A</v>
      </c>
      <c r="V1513" s="39" t="e">
        <f t="shared" si="84"/>
        <v>#N/A</v>
      </c>
      <c r="W1513" s="39" t="e">
        <f>IF(IF(AND(E1513="",F1513=""),INDEX(Mal!I$9:I$431,(COUNT($H$108:$H1513)-COUNTIF($V$108:$V1513,"")),0),"")="","",IF(AND(E1513="",F1513=""),INDEX(Mal!I$9:I$431,(COUNT($H$108:$H1513)-COUNTIF($V$108:$V1513,"")),0),""))</f>
        <v>#N/A</v>
      </c>
      <c r="X1513" s="39" t="e">
        <f>IF($E1513="",IF(INDEX(Mal!J$9:J$431,COUNTIF($E$108:$F1512,"")-COUNT($H$108:$H1512)+1,0)=X1512,"",INDEX(Mal!J$9:J$431,COUNTIF($E$108:$F1512,"")-COUNT($H$108:$H1512)+1,0)),"")</f>
        <v>#N/A</v>
      </c>
      <c r="Y1513" s="39" t="e">
        <f>IF(AND(Y1512="",$H1513=$H1512),"",IF(VLOOKUP($H1513,Mal!$A$9:$T$431,20,0)='Sales Orders'!Y1512,"",VLOOKUP($H1513,Mal!$A$9:$T$431,20,0)))</f>
        <v>#N/A</v>
      </c>
      <c r="Z1513" s="39" t="e">
        <f t="shared" si="85"/>
        <v>#N/A</v>
      </c>
    </row>
    <row r="1514" spans="1:26">
      <c r="A1514" t="str">
        <f>IFERROR(IF(VLOOKUP(H1514,Mal!$A$9:$A$431,1,0),"","END"),"END")</f>
        <v>END</v>
      </c>
      <c r="B1514" s="39" t="e">
        <f>IF($E1514="",IF(INDEX(Mal!$D$9:$D$431,COUNTIF($E$108:$F1513,"")-COUNT($H$108:$H1513)+1,0)=B1513,"",INDEX(Mal!$D$9:$D$431,COUNTIF($E$108:$F1513,"")-COUNT($H$108:$H1513)+1,0)),"")</f>
        <v>#N/A</v>
      </c>
      <c r="C1514" s="39" t="e">
        <f t="shared" si="86"/>
        <v>#N/A</v>
      </c>
      <c r="D1514" s="39" t="e">
        <f>IF($E1514="",IF(INDEX(Mal!$F$9:$F$431,COUNTIF($E$108:$F1513,"")-COUNT($H$108:$H1513)+1,0)=D1513,"",INDEX(Mal!$F$9:$F$431,COUNTIF($E$108:$F1513,"")-COUNT($H$108:$H1513)+1,0)),"")</f>
        <v>#N/A</v>
      </c>
      <c r="E1514" s="39" t="e">
        <f>IF(AND(E1513="",$H1514=$H1513),"",IF(VLOOKUP(H1514,Mal!$A$9:$B$431,2,0)='Sales Orders'!E1513,"",VLOOKUP($H1514,Mal!$A$9:$B$431,2,0)))</f>
        <v>#N/A</v>
      </c>
      <c r="F1514" s="39" t="e">
        <f>IF($E1514="",IF(INDEX(Mal!$C$9:$C$431,COUNTIF($E$108:$F1513,"")-COUNT($H$108:$H1513)+1,0)=F1513,"",INDEX(Mal!$C$9:$C$431,COUNTIF($E$108:$F1513,"")-COUNT($H$108:$H1513)+1,0)),"")</f>
        <v>#N/A</v>
      </c>
      <c r="G1514" s="39" t="e">
        <f t="shared" si="87"/>
        <v>#N/A</v>
      </c>
      <c r="H1514" s="39">
        <f>IF(COUNTIF(Mal!$A$9:$A$431,'Sales Orders'!H1513)+COUNTIFS(Mal!$A$9:$A$431,H1513,Mal!$B$9:$B$431,"&lt;&gt;")+COUNTIFS(Mal!$A$9:$A$431,H1513,Mal!$C$9:$C$431,"&lt;&gt;")=COUNTIF('Sales Orders'!$H$108:H1513,'Sales Orders'!H1513),'Sales Orders'!H1513+1,'Sales Orders'!H1513)</f>
        <v>2</v>
      </c>
      <c r="I1514" s="39" t="e">
        <f>IF(E1514="","",IF(Mal!$C$5="","",Mal!$C$5))</f>
        <v>#N/A</v>
      </c>
      <c r="J1514" s="39" t="e">
        <f>IF(AND(J1513="",$H1514=$H1513),"",IF(VLOOKUP($H1514,Mal!$A$9:$H$431,7,0)='Sales Orders'!J1513,"",VLOOKUP($H1514,Mal!$A$9:$H$431,7,0)))</f>
        <v>#N/A</v>
      </c>
      <c r="K1514" s="39" t="e">
        <f>IF(AND(K1513="",$H1514=$H1513),"",IF(VLOOKUP($H1514,Mal!$A$9:$H$431,8,0)='Sales Orders'!K1513,"",VLOOKUP($H1514,Mal!$A$9:$H$431,8,0)))</f>
        <v>#N/A</v>
      </c>
      <c r="L1514" s="39" t="e">
        <f>IF(E1514="","",IF(Mal!$C$6="","",Mal!$C$6))</f>
        <v>#N/A</v>
      </c>
      <c r="M1514" s="39" t="e">
        <f>IF($E1514="",IF(INDEX(Mal!K$9:K$431,COUNTIF($E$108:$F1513,"")-COUNT($H$108:$H1513)+1,0)=M1513,"",INDEX(Mal!K$9:K$431,COUNTIF($E$108:$F1513,"")-COUNT($H$108:$H1513)+1,0)),"")</f>
        <v>#N/A</v>
      </c>
      <c r="N1514" s="39" t="e">
        <f>IF($E1514="",IF(INDEX(Mal!L$9:L$431,COUNTIF($E$108:$F1513,"")-COUNT($H$108:$H1513)+1,0)=N1513,"",INDEX(Mal!L$9:L$431,COUNTIF($E$108:$F1513,"")-COUNT($H$108:$H1513)+1,0)),"")</f>
        <v>#N/A</v>
      </c>
      <c r="O1514" s="39" t="e">
        <f>IF($E1514="",IF(INDEX(Mal!M$9:M$431,COUNTIF($E$108:$F1513,"")-COUNT($H$108:$H1513)+1,0)=O1513,"",INDEX(Mal!M$9:M$431,COUNTIF($E$108:$F1513,"")-COUNT($H$108:$H1513)+1,0)),"")</f>
        <v>#N/A</v>
      </c>
      <c r="P1514" s="39" t="e">
        <f>IF($E1514="",IF(INDEX(Mal!N$9:N$431,COUNTIF($E$108:$F1513,"")-COUNT($H$108:$H1513)+1,0)=P1513,"",INDEX(Mal!N$9:N$431,COUNTIF($E$108:$F1513,"")-COUNT($H$108:$H1513)+1,0)),"")</f>
        <v>#N/A</v>
      </c>
      <c r="Q1514" s="39" t="e">
        <f>IF($E1514="",IF(INDEX(Mal!O$9:O$431,COUNTIF($E$108:$F1513,"")-COUNT($H$108:$H1513)+1,0)=Q1513,"",INDEX(Mal!O$9:O$431,COUNTIF($E$108:$F1513,"")-COUNT($H$108:$H1513)+1,0)),"")</f>
        <v>#N/A</v>
      </c>
      <c r="R1514" s="39" t="e">
        <f>IF($E1514="",IF(INDEX(Mal!P$9:P$431,COUNTIF($E$108:$F1513,"")-COUNT($H$108:$H1513)+1,0)=R1513,"",INDEX(Mal!P$9:P$431,COUNTIF($E$108:$F1513,"")-COUNT($H$108:$H1513)+1,0)),"")</f>
        <v>#N/A</v>
      </c>
      <c r="S1514" s="39" t="e">
        <f>IF($E1514="",IF(INDEX(Mal!Q$9:Q$431,COUNTIF($E$108:$F1513,"")-COUNT($H$108:$H1513)+1,0)=S1513,"",INDEX(Mal!Q$9:Q$431,COUNTIF($E$108:$F1513,"")-COUNT($H$108:$H1513)+1,0)),"")</f>
        <v>#N/A</v>
      </c>
      <c r="T1514" s="39" t="e">
        <f>IF($E1514="",IF(INDEX(Mal!R$9:R$431,COUNTIF($E$108:$F1513,"")-COUNT($H$108:$H1513)+1,0)=T1513,"",INDEX(Mal!R$9:R$431,COUNTIF($E$108:$F1513,"")-COUNT($H$108:$H1513)+1,0)),"")</f>
        <v>#N/A</v>
      </c>
      <c r="U1514" s="39" t="e">
        <f>IF($E1514="",IF(INDEX(Mal!S$9:S$431,COUNTIF($E$108:$F1513,"")-COUNT($H$108:$H1513)+1,0)=U1513,"",INDEX(Mal!S$9:S$431,COUNTIF($E$108:$F1513,"")-COUNT($H$108:$H1513)+1,0)),"")</f>
        <v>#N/A</v>
      </c>
      <c r="V1514" s="39" t="e">
        <f t="shared" si="84"/>
        <v>#N/A</v>
      </c>
      <c r="W1514" s="39" t="e">
        <f>IF(IF(AND(E1514="",F1514=""),INDEX(Mal!I$9:I$431,(COUNT($H$108:$H1514)-COUNTIF($V$108:$V1514,"")),0),"")="","",IF(AND(E1514="",F1514=""),INDEX(Mal!I$9:I$431,(COUNT($H$108:$H1514)-COUNTIF($V$108:$V1514,"")),0),""))</f>
        <v>#N/A</v>
      </c>
      <c r="X1514" s="39" t="e">
        <f>IF($E1514="",IF(INDEX(Mal!J$9:J$431,COUNTIF($E$108:$F1513,"")-COUNT($H$108:$H1513)+1,0)=X1513,"",INDEX(Mal!J$9:J$431,COUNTIF($E$108:$F1513,"")-COUNT($H$108:$H1513)+1,0)),"")</f>
        <v>#N/A</v>
      </c>
      <c r="Y1514" s="39" t="e">
        <f>IF(AND(Y1513="",$H1514=$H1513),"",IF(VLOOKUP($H1514,Mal!$A$9:$T$431,20,0)='Sales Orders'!Y1513,"",VLOOKUP($H1514,Mal!$A$9:$T$431,20,0)))</f>
        <v>#N/A</v>
      </c>
      <c r="Z1514" s="39" t="e">
        <f t="shared" si="85"/>
        <v>#N/A</v>
      </c>
    </row>
    <row r="1515" spans="1:26">
      <c r="A1515" t="str">
        <f>IFERROR(IF(VLOOKUP(H1515,Mal!$A$9:$A$431,1,0),"","END"),"END")</f>
        <v>END</v>
      </c>
      <c r="B1515" s="39" t="e">
        <f>IF($E1515="",IF(INDEX(Mal!$D$9:$D$431,COUNTIF($E$108:$F1514,"")-COUNT($H$108:$H1514)+1,0)=B1514,"",INDEX(Mal!$D$9:$D$431,COUNTIF($E$108:$F1514,"")-COUNT($H$108:$H1514)+1,0)),"")</f>
        <v>#N/A</v>
      </c>
      <c r="C1515" s="39" t="e">
        <f t="shared" si="86"/>
        <v>#N/A</v>
      </c>
      <c r="D1515" s="39" t="e">
        <f>IF($E1515="",IF(INDEX(Mal!$F$9:$F$431,COUNTIF($E$108:$F1514,"")-COUNT($H$108:$H1514)+1,0)=D1514,"",INDEX(Mal!$F$9:$F$431,COUNTIF($E$108:$F1514,"")-COUNT($H$108:$H1514)+1,0)),"")</f>
        <v>#N/A</v>
      </c>
      <c r="E1515" s="39" t="e">
        <f>IF(AND(E1514="",$H1515=$H1514),"",IF(VLOOKUP(H1515,Mal!$A$9:$B$431,2,0)='Sales Orders'!E1514,"",VLOOKUP($H1515,Mal!$A$9:$B$431,2,0)))</f>
        <v>#N/A</v>
      </c>
      <c r="F1515" s="39" t="e">
        <f>IF($E1515="",IF(INDEX(Mal!$C$9:$C$431,COUNTIF($E$108:$F1514,"")-COUNT($H$108:$H1514)+1,0)=F1514,"",INDEX(Mal!$C$9:$C$431,COUNTIF($E$108:$F1514,"")-COUNT($H$108:$H1514)+1,0)),"")</f>
        <v>#N/A</v>
      </c>
      <c r="G1515" s="39" t="e">
        <f t="shared" si="87"/>
        <v>#N/A</v>
      </c>
      <c r="H1515" s="39">
        <f>IF(COUNTIF(Mal!$A$9:$A$431,'Sales Orders'!H1514)+COUNTIFS(Mal!$A$9:$A$431,H1514,Mal!$B$9:$B$431,"&lt;&gt;")+COUNTIFS(Mal!$A$9:$A$431,H1514,Mal!$C$9:$C$431,"&lt;&gt;")=COUNTIF('Sales Orders'!$H$108:H1514,'Sales Orders'!H1514),'Sales Orders'!H1514+1,'Sales Orders'!H1514)</f>
        <v>2</v>
      </c>
      <c r="I1515" s="39" t="e">
        <f>IF(E1515="","",IF(Mal!$C$5="","",Mal!$C$5))</f>
        <v>#N/A</v>
      </c>
      <c r="J1515" s="39" t="e">
        <f>IF(AND(J1514="",$H1515=$H1514),"",IF(VLOOKUP($H1515,Mal!$A$9:$H$431,7,0)='Sales Orders'!J1514,"",VLOOKUP($H1515,Mal!$A$9:$H$431,7,0)))</f>
        <v>#N/A</v>
      </c>
      <c r="K1515" s="39" t="e">
        <f>IF(AND(K1514="",$H1515=$H1514),"",IF(VLOOKUP($H1515,Mal!$A$9:$H$431,8,0)='Sales Orders'!K1514,"",VLOOKUP($H1515,Mal!$A$9:$H$431,8,0)))</f>
        <v>#N/A</v>
      </c>
      <c r="L1515" s="39" t="e">
        <f>IF(E1515="","",IF(Mal!$C$6="","",Mal!$C$6))</f>
        <v>#N/A</v>
      </c>
      <c r="M1515" s="39" t="e">
        <f>IF($E1515="",IF(INDEX(Mal!K$9:K$431,COUNTIF($E$108:$F1514,"")-COUNT($H$108:$H1514)+1,0)=M1514,"",INDEX(Mal!K$9:K$431,COUNTIF($E$108:$F1514,"")-COUNT($H$108:$H1514)+1,0)),"")</f>
        <v>#N/A</v>
      </c>
      <c r="N1515" s="39" t="e">
        <f>IF($E1515="",IF(INDEX(Mal!L$9:L$431,COUNTIF($E$108:$F1514,"")-COUNT($H$108:$H1514)+1,0)=N1514,"",INDEX(Mal!L$9:L$431,COUNTIF($E$108:$F1514,"")-COUNT($H$108:$H1514)+1,0)),"")</f>
        <v>#N/A</v>
      </c>
      <c r="O1515" s="39" t="e">
        <f>IF($E1515="",IF(INDEX(Mal!M$9:M$431,COUNTIF($E$108:$F1514,"")-COUNT($H$108:$H1514)+1,0)=O1514,"",INDEX(Mal!M$9:M$431,COUNTIF($E$108:$F1514,"")-COUNT($H$108:$H1514)+1,0)),"")</f>
        <v>#N/A</v>
      </c>
      <c r="P1515" s="39" t="e">
        <f>IF($E1515="",IF(INDEX(Mal!N$9:N$431,COUNTIF($E$108:$F1514,"")-COUNT($H$108:$H1514)+1,0)=P1514,"",INDEX(Mal!N$9:N$431,COUNTIF($E$108:$F1514,"")-COUNT($H$108:$H1514)+1,0)),"")</f>
        <v>#N/A</v>
      </c>
      <c r="Q1515" s="39" t="e">
        <f>IF($E1515="",IF(INDEX(Mal!O$9:O$431,COUNTIF($E$108:$F1514,"")-COUNT($H$108:$H1514)+1,0)=Q1514,"",INDEX(Mal!O$9:O$431,COUNTIF($E$108:$F1514,"")-COUNT($H$108:$H1514)+1,0)),"")</f>
        <v>#N/A</v>
      </c>
      <c r="R1515" s="39" t="e">
        <f>IF($E1515="",IF(INDEX(Mal!P$9:P$431,COUNTIF($E$108:$F1514,"")-COUNT($H$108:$H1514)+1,0)=R1514,"",INDEX(Mal!P$9:P$431,COUNTIF($E$108:$F1514,"")-COUNT($H$108:$H1514)+1,0)),"")</f>
        <v>#N/A</v>
      </c>
      <c r="S1515" s="39" t="e">
        <f>IF($E1515="",IF(INDEX(Mal!Q$9:Q$431,COUNTIF($E$108:$F1514,"")-COUNT($H$108:$H1514)+1,0)=S1514,"",INDEX(Mal!Q$9:Q$431,COUNTIF($E$108:$F1514,"")-COUNT($H$108:$H1514)+1,0)),"")</f>
        <v>#N/A</v>
      </c>
      <c r="T1515" s="39" t="e">
        <f>IF($E1515="",IF(INDEX(Mal!R$9:R$431,COUNTIF($E$108:$F1514,"")-COUNT($H$108:$H1514)+1,0)=T1514,"",INDEX(Mal!R$9:R$431,COUNTIF($E$108:$F1514,"")-COUNT($H$108:$H1514)+1,0)),"")</f>
        <v>#N/A</v>
      </c>
      <c r="U1515" s="39" t="e">
        <f>IF($E1515="",IF(INDEX(Mal!S$9:S$431,COUNTIF($E$108:$F1514,"")-COUNT($H$108:$H1514)+1,0)=U1514,"",INDEX(Mal!S$9:S$431,COUNTIF($E$108:$F1514,"")-COUNT($H$108:$H1514)+1,0)),"")</f>
        <v>#N/A</v>
      </c>
      <c r="V1515" s="39" t="e">
        <f t="shared" si="84"/>
        <v>#N/A</v>
      </c>
      <c r="W1515" s="39" t="e">
        <f>IF(IF(AND(E1515="",F1515=""),INDEX(Mal!I$9:I$431,(COUNT($H$108:$H1515)-COUNTIF($V$108:$V1515,"")),0),"")="","",IF(AND(E1515="",F1515=""),INDEX(Mal!I$9:I$431,(COUNT($H$108:$H1515)-COUNTIF($V$108:$V1515,"")),0),""))</f>
        <v>#N/A</v>
      </c>
      <c r="X1515" s="39" t="e">
        <f>IF($E1515="",IF(INDEX(Mal!J$9:J$431,COUNTIF($E$108:$F1514,"")-COUNT($H$108:$H1514)+1,0)=X1514,"",INDEX(Mal!J$9:J$431,COUNTIF($E$108:$F1514,"")-COUNT($H$108:$H1514)+1,0)),"")</f>
        <v>#N/A</v>
      </c>
      <c r="Y1515" s="39" t="e">
        <f>IF(AND(Y1514="",$H1515=$H1514),"",IF(VLOOKUP($H1515,Mal!$A$9:$T$431,20,0)='Sales Orders'!Y1514,"",VLOOKUP($H1515,Mal!$A$9:$T$431,20,0)))</f>
        <v>#N/A</v>
      </c>
      <c r="Z1515" s="39" t="e">
        <f t="shared" si="85"/>
        <v>#N/A</v>
      </c>
    </row>
    <row r="1516" spans="1:26">
      <c r="A1516" t="str">
        <f>IFERROR(IF(VLOOKUP(H1516,Mal!$A$9:$A$431,1,0),"","END"),"END")</f>
        <v>END</v>
      </c>
      <c r="B1516" s="39" t="e">
        <f>IF($E1516="",IF(INDEX(Mal!$D$9:$D$431,COUNTIF($E$108:$F1515,"")-COUNT($H$108:$H1515)+1,0)=B1515,"",INDEX(Mal!$D$9:$D$431,COUNTIF($E$108:$F1515,"")-COUNT($H$108:$H1515)+1,0)),"")</f>
        <v>#N/A</v>
      </c>
      <c r="C1516" s="39" t="e">
        <f t="shared" si="86"/>
        <v>#N/A</v>
      </c>
      <c r="D1516" s="39" t="e">
        <f>IF($E1516="",IF(INDEX(Mal!$F$9:$F$431,COUNTIF($E$108:$F1515,"")-COUNT($H$108:$H1515)+1,0)=D1515,"",INDEX(Mal!$F$9:$F$431,COUNTIF($E$108:$F1515,"")-COUNT($H$108:$H1515)+1,0)),"")</f>
        <v>#N/A</v>
      </c>
      <c r="E1516" s="39" t="e">
        <f>IF(AND(E1515="",$H1516=$H1515),"",IF(VLOOKUP(H1516,Mal!$A$9:$B$431,2,0)='Sales Orders'!E1515,"",VLOOKUP($H1516,Mal!$A$9:$B$431,2,0)))</f>
        <v>#N/A</v>
      </c>
      <c r="F1516" s="39" t="e">
        <f>IF($E1516="",IF(INDEX(Mal!$C$9:$C$431,COUNTIF($E$108:$F1515,"")-COUNT($H$108:$H1515)+1,0)=F1515,"",INDEX(Mal!$C$9:$C$431,COUNTIF($E$108:$F1515,"")-COUNT($H$108:$H1515)+1,0)),"")</f>
        <v>#N/A</v>
      </c>
      <c r="G1516" s="39" t="e">
        <f t="shared" si="87"/>
        <v>#N/A</v>
      </c>
      <c r="H1516" s="39">
        <f>IF(COUNTIF(Mal!$A$9:$A$431,'Sales Orders'!H1515)+COUNTIFS(Mal!$A$9:$A$431,H1515,Mal!$B$9:$B$431,"&lt;&gt;")+COUNTIFS(Mal!$A$9:$A$431,H1515,Mal!$C$9:$C$431,"&lt;&gt;")=COUNTIF('Sales Orders'!$H$108:H1515,'Sales Orders'!H1515),'Sales Orders'!H1515+1,'Sales Orders'!H1515)</f>
        <v>2</v>
      </c>
      <c r="I1516" s="39" t="e">
        <f>IF(E1516="","",IF(Mal!$C$5="","",Mal!$C$5))</f>
        <v>#N/A</v>
      </c>
      <c r="J1516" s="39" t="e">
        <f>IF(AND(J1515="",$H1516=$H1515),"",IF(VLOOKUP($H1516,Mal!$A$9:$H$431,7,0)='Sales Orders'!J1515,"",VLOOKUP($H1516,Mal!$A$9:$H$431,7,0)))</f>
        <v>#N/A</v>
      </c>
      <c r="K1516" s="39" t="e">
        <f>IF(AND(K1515="",$H1516=$H1515),"",IF(VLOOKUP($H1516,Mal!$A$9:$H$431,8,0)='Sales Orders'!K1515,"",VLOOKUP($H1516,Mal!$A$9:$H$431,8,0)))</f>
        <v>#N/A</v>
      </c>
      <c r="L1516" s="39" t="e">
        <f>IF(E1516="","",IF(Mal!$C$6="","",Mal!$C$6))</f>
        <v>#N/A</v>
      </c>
      <c r="M1516" s="39" t="e">
        <f>IF($E1516="",IF(INDEX(Mal!K$9:K$431,COUNTIF($E$108:$F1515,"")-COUNT($H$108:$H1515)+1,0)=M1515,"",INDEX(Mal!K$9:K$431,COUNTIF($E$108:$F1515,"")-COUNT($H$108:$H1515)+1,0)),"")</f>
        <v>#N/A</v>
      </c>
      <c r="N1516" s="39" t="e">
        <f>IF($E1516="",IF(INDEX(Mal!L$9:L$431,COUNTIF($E$108:$F1515,"")-COUNT($H$108:$H1515)+1,0)=N1515,"",INDEX(Mal!L$9:L$431,COUNTIF($E$108:$F1515,"")-COUNT($H$108:$H1515)+1,0)),"")</f>
        <v>#N/A</v>
      </c>
      <c r="O1516" s="39" t="e">
        <f>IF($E1516="",IF(INDEX(Mal!M$9:M$431,COUNTIF($E$108:$F1515,"")-COUNT($H$108:$H1515)+1,0)=O1515,"",INDEX(Mal!M$9:M$431,COUNTIF($E$108:$F1515,"")-COUNT($H$108:$H1515)+1,0)),"")</f>
        <v>#N/A</v>
      </c>
      <c r="P1516" s="39" t="e">
        <f>IF($E1516="",IF(INDEX(Mal!N$9:N$431,COUNTIF($E$108:$F1515,"")-COUNT($H$108:$H1515)+1,0)=P1515,"",INDEX(Mal!N$9:N$431,COUNTIF($E$108:$F1515,"")-COUNT($H$108:$H1515)+1,0)),"")</f>
        <v>#N/A</v>
      </c>
      <c r="Q1516" s="39" t="e">
        <f>IF($E1516="",IF(INDEX(Mal!O$9:O$431,COUNTIF($E$108:$F1515,"")-COUNT($H$108:$H1515)+1,0)=Q1515,"",INDEX(Mal!O$9:O$431,COUNTIF($E$108:$F1515,"")-COUNT($H$108:$H1515)+1,0)),"")</f>
        <v>#N/A</v>
      </c>
      <c r="R1516" s="39" t="e">
        <f>IF($E1516="",IF(INDEX(Mal!P$9:P$431,COUNTIF($E$108:$F1515,"")-COUNT($H$108:$H1515)+1,0)=R1515,"",INDEX(Mal!P$9:P$431,COUNTIF($E$108:$F1515,"")-COUNT($H$108:$H1515)+1,0)),"")</f>
        <v>#N/A</v>
      </c>
      <c r="S1516" s="39" t="e">
        <f>IF($E1516="",IF(INDEX(Mal!Q$9:Q$431,COUNTIF($E$108:$F1515,"")-COUNT($H$108:$H1515)+1,0)=S1515,"",INDEX(Mal!Q$9:Q$431,COUNTIF($E$108:$F1515,"")-COUNT($H$108:$H1515)+1,0)),"")</f>
        <v>#N/A</v>
      </c>
      <c r="T1516" s="39" t="e">
        <f>IF($E1516="",IF(INDEX(Mal!R$9:R$431,COUNTIF($E$108:$F1515,"")-COUNT($H$108:$H1515)+1,0)=T1515,"",INDEX(Mal!R$9:R$431,COUNTIF($E$108:$F1515,"")-COUNT($H$108:$H1515)+1,0)),"")</f>
        <v>#N/A</v>
      </c>
      <c r="U1516" s="39" t="e">
        <f>IF($E1516="",IF(INDEX(Mal!S$9:S$431,COUNTIF($E$108:$F1515,"")-COUNT($H$108:$H1515)+1,0)=U1515,"",INDEX(Mal!S$9:S$431,COUNTIF($E$108:$F1515,"")-COUNT($H$108:$H1515)+1,0)),"")</f>
        <v>#N/A</v>
      </c>
      <c r="V1516" s="39" t="e">
        <f t="shared" si="84"/>
        <v>#N/A</v>
      </c>
      <c r="W1516" s="39" t="e">
        <f>IF(IF(AND(E1516="",F1516=""),INDEX(Mal!I$9:I$431,(COUNT($H$108:$H1516)-COUNTIF($V$108:$V1516,"")),0),"")="","",IF(AND(E1516="",F1516=""),INDEX(Mal!I$9:I$431,(COUNT($H$108:$H1516)-COUNTIF($V$108:$V1516,"")),0),""))</f>
        <v>#N/A</v>
      </c>
      <c r="X1516" s="39" t="e">
        <f>IF($E1516="",IF(INDEX(Mal!J$9:J$431,COUNTIF($E$108:$F1515,"")-COUNT($H$108:$H1515)+1,0)=X1515,"",INDEX(Mal!J$9:J$431,COUNTIF($E$108:$F1515,"")-COUNT($H$108:$H1515)+1,0)),"")</f>
        <v>#N/A</v>
      </c>
      <c r="Y1516" s="39" t="e">
        <f>IF(AND(Y1515="",$H1516=$H1515),"",IF(VLOOKUP($H1516,Mal!$A$9:$T$431,20,0)='Sales Orders'!Y1515,"",VLOOKUP($H1516,Mal!$A$9:$T$431,20,0)))</f>
        <v>#N/A</v>
      </c>
      <c r="Z1516" s="39" t="e">
        <f t="shared" si="85"/>
        <v>#N/A</v>
      </c>
    </row>
    <row r="1517" spans="1:26">
      <c r="A1517" t="str">
        <f>IFERROR(IF(VLOOKUP(H1517,Mal!$A$9:$A$431,1,0),"","END"),"END")</f>
        <v>END</v>
      </c>
      <c r="B1517" s="39" t="e">
        <f>IF($E1517="",IF(INDEX(Mal!$D$9:$D$431,COUNTIF($E$108:$F1516,"")-COUNT($H$108:$H1516)+1,0)=B1516,"",INDEX(Mal!$D$9:$D$431,COUNTIF($E$108:$F1516,"")-COUNT($H$108:$H1516)+1,0)),"")</f>
        <v>#N/A</v>
      </c>
      <c r="C1517" s="39" t="e">
        <f t="shared" si="86"/>
        <v>#N/A</v>
      </c>
      <c r="D1517" s="39" t="e">
        <f>IF($E1517="",IF(INDEX(Mal!$F$9:$F$431,COUNTIF($E$108:$F1516,"")-COUNT($H$108:$H1516)+1,0)=D1516,"",INDEX(Mal!$F$9:$F$431,COUNTIF($E$108:$F1516,"")-COUNT($H$108:$H1516)+1,0)),"")</f>
        <v>#N/A</v>
      </c>
      <c r="E1517" s="39" t="e">
        <f>IF(AND(E1516="",$H1517=$H1516),"",IF(VLOOKUP(H1517,Mal!$A$9:$B$431,2,0)='Sales Orders'!E1516,"",VLOOKUP($H1517,Mal!$A$9:$B$431,2,0)))</f>
        <v>#N/A</v>
      </c>
      <c r="F1517" s="39" t="e">
        <f>IF($E1517="",IF(INDEX(Mal!$C$9:$C$431,COUNTIF($E$108:$F1516,"")-COUNT($H$108:$H1516)+1,0)=F1516,"",INDEX(Mal!$C$9:$C$431,COUNTIF($E$108:$F1516,"")-COUNT($H$108:$H1516)+1,0)),"")</f>
        <v>#N/A</v>
      </c>
      <c r="G1517" s="39" t="e">
        <f t="shared" si="87"/>
        <v>#N/A</v>
      </c>
      <c r="H1517" s="39">
        <f>IF(COUNTIF(Mal!$A$9:$A$431,'Sales Orders'!H1516)+COUNTIFS(Mal!$A$9:$A$431,H1516,Mal!$B$9:$B$431,"&lt;&gt;")+COUNTIFS(Mal!$A$9:$A$431,H1516,Mal!$C$9:$C$431,"&lt;&gt;")=COUNTIF('Sales Orders'!$H$108:H1516,'Sales Orders'!H1516),'Sales Orders'!H1516+1,'Sales Orders'!H1516)</f>
        <v>2</v>
      </c>
      <c r="I1517" s="39" t="e">
        <f>IF(E1517="","",IF(Mal!$C$5="","",Mal!$C$5))</f>
        <v>#N/A</v>
      </c>
      <c r="J1517" s="39" t="e">
        <f>IF(AND(J1516="",$H1517=$H1516),"",IF(VLOOKUP($H1517,Mal!$A$9:$H$431,7,0)='Sales Orders'!J1516,"",VLOOKUP($H1517,Mal!$A$9:$H$431,7,0)))</f>
        <v>#N/A</v>
      </c>
      <c r="K1517" s="39" t="e">
        <f>IF(AND(K1516="",$H1517=$H1516),"",IF(VLOOKUP($H1517,Mal!$A$9:$H$431,8,0)='Sales Orders'!K1516,"",VLOOKUP($H1517,Mal!$A$9:$H$431,8,0)))</f>
        <v>#N/A</v>
      </c>
      <c r="L1517" s="39" t="e">
        <f>IF(E1517="","",IF(Mal!$C$6="","",Mal!$C$6))</f>
        <v>#N/A</v>
      </c>
      <c r="M1517" s="39" t="e">
        <f>IF($E1517="",IF(INDEX(Mal!K$9:K$431,COUNTIF($E$108:$F1516,"")-COUNT($H$108:$H1516)+1,0)=M1516,"",INDEX(Mal!K$9:K$431,COUNTIF($E$108:$F1516,"")-COUNT($H$108:$H1516)+1,0)),"")</f>
        <v>#N/A</v>
      </c>
      <c r="N1517" s="39" t="e">
        <f>IF($E1517="",IF(INDEX(Mal!L$9:L$431,COUNTIF($E$108:$F1516,"")-COUNT($H$108:$H1516)+1,0)=N1516,"",INDEX(Mal!L$9:L$431,COUNTIF($E$108:$F1516,"")-COUNT($H$108:$H1516)+1,0)),"")</f>
        <v>#N/A</v>
      </c>
      <c r="O1517" s="39" t="e">
        <f>IF($E1517="",IF(INDEX(Mal!M$9:M$431,COUNTIF($E$108:$F1516,"")-COUNT($H$108:$H1516)+1,0)=O1516,"",INDEX(Mal!M$9:M$431,COUNTIF($E$108:$F1516,"")-COUNT($H$108:$H1516)+1,0)),"")</f>
        <v>#N/A</v>
      </c>
      <c r="P1517" s="39" t="e">
        <f>IF($E1517="",IF(INDEX(Mal!N$9:N$431,COUNTIF($E$108:$F1516,"")-COUNT($H$108:$H1516)+1,0)=P1516,"",INDEX(Mal!N$9:N$431,COUNTIF($E$108:$F1516,"")-COUNT($H$108:$H1516)+1,0)),"")</f>
        <v>#N/A</v>
      </c>
      <c r="Q1517" s="39" t="e">
        <f>IF($E1517="",IF(INDEX(Mal!O$9:O$431,COUNTIF($E$108:$F1516,"")-COUNT($H$108:$H1516)+1,0)=Q1516,"",INDEX(Mal!O$9:O$431,COUNTIF($E$108:$F1516,"")-COUNT($H$108:$H1516)+1,0)),"")</f>
        <v>#N/A</v>
      </c>
      <c r="R1517" s="39" t="e">
        <f>IF($E1517="",IF(INDEX(Mal!P$9:P$431,COUNTIF($E$108:$F1516,"")-COUNT($H$108:$H1516)+1,0)=R1516,"",INDEX(Mal!P$9:P$431,COUNTIF($E$108:$F1516,"")-COUNT($H$108:$H1516)+1,0)),"")</f>
        <v>#N/A</v>
      </c>
      <c r="S1517" s="39" t="e">
        <f>IF($E1517="",IF(INDEX(Mal!Q$9:Q$431,COUNTIF($E$108:$F1516,"")-COUNT($H$108:$H1516)+1,0)=S1516,"",INDEX(Mal!Q$9:Q$431,COUNTIF($E$108:$F1516,"")-COUNT($H$108:$H1516)+1,0)),"")</f>
        <v>#N/A</v>
      </c>
      <c r="T1517" s="39" t="e">
        <f>IF($E1517="",IF(INDEX(Mal!R$9:R$431,COUNTIF($E$108:$F1516,"")-COUNT($H$108:$H1516)+1,0)=T1516,"",INDEX(Mal!R$9:R$431,COUNTIF($E$108:$F1516,"")-COUNT($H$108:$H1516)+1,0)),"")</f>
        <v>#N/A</v>
      </c>
      <c r="U1517" s="39" t="e">
        <f>IF($E1517="",IF(INDEX(Mal!S$9:S$431,COUNTIF($E$108:$F1516,"")-COUNT($H$108:$H1516)+1,0)=U1516,"",INDEX(Mal!S$9:S$431,COUNTIF($E$108:$F1516,"")-COUNT($H$108:$H1516)+1,0)),"")</f>
        <v>#N/A</v>
      </c>
      <c r="V1517" s="39" t="e">
        <f t="shared" ref="V1517:V1549" si="88">IF(E1517="",IF(F1517="",IF(F1516="",V1516+1,1),""),"")</f>
        <v>#N/A</v>
      </c>
      <c r="W1517" s="39" t="e">
        <f>IF(IF(AND(E1517="",F1517=""),INDEX(Mal!I$9:I$431,(COUNT($H$108:$H1517)-COUNTIF($V$108:$V1517,"")),0),"")="","",IF(AND(E1517="",F1517=""),INDEX(Mal!I$9:I$431,(COUNT($H$108:$H1517)-COUNTIF($V$108:$V1517,"")),0),""))</f>
        <v>#N/A</v>
      </c>
      <c r="X1517" s="39" t="e">
        <f>IF($E1517="",IF(INDEX(Mal!J$9:J$431,COUNTIF($E$108:$F1516,"")-COUNT($H$108:$H1516)+1,0)=X1516,"",INDEX(Mal!J$9:J$431,COUNTIF($E$108:$F1516,"")-COUNT($H$108:$H1516)+1,0)),"")</f>
        <v>#N/A</v>
      </c>
      <c r="Y1517" s="39" t="e">
        <f>IF(AND(Y1516="",$H1517=$H1516),"",IF(VLOOKUP($H1517,Mal!$A$9:$T$431,20,0)='Sales Orders'!Y1516,"",VLOOKUP($H1517,Mal!$A$9:$T$431,20,0)))</f>
        <v>#N/A</v>
      </c>
      <c r="Z1517" s="39" t="e">
        <f t="shared" ref="Z1517:Z1549" si="89">IF(F1517="","",IF(D1517="",0,1))</f>
        <v>#N/A</v>
      </c>
    </row>
    <row r="1518" spans="1:26">
      <c r="A1518" t="str">
        <f>IFERROR(IF(VLOOKUP(H1518,Mal!$A$9:$A$431,1,0),"","END"),"END")</f>
        <v>END</v>
      </c>
      <c r="B1518" s="39" t="e">
        <f>IF($E1518="",IF(INDEX(Mal!$D$9:$D$431,COUNTIF($E$108:$F1517,"")-COUNT($H$108:$H1517)+1,0)=B1517,"",INDEX(Mal!$D$9:$D$431,COUNTIF($E$108:$F1517,"")-COUNT($H$108:$H1517)+1,0)),"")</f>
        <v>#N/A</v>
      </c>
      <c r="C1518" s="39" t="e">
        <f t="shared" ref="C1518:C1549" si="90">D1518</f>
        <v>#N/A</v>
      </c>
      <c r="D1518" s="39" t="e">
        <f>IF($E1518="",IF(INDEX(Mal!$F$9:$F$431,COUNTIF($E$108:$F1517,"")-COUNT($H$108:$H1517)+1,0)=D1517,"",INDEX(Mal!$F$9:$F$431,COUNTIF($E$108:$F1517,"")-COUNT($H$108:$H1517)+1,0)),"")</f>
        <v>#N/A</v>
      </c>
      <c r="E1518" s="39" t="e">
        <f>IF(AND(E1517="",$H1518=$H1517),"",IF(VLOOKUP(H1518,Mal!$A$9:$B$431,2,0)='Sales Orders'!E1517,"",VLOOKUP($H1518,Mal!$A$9:$B$431,2,0)))</f>
        <v>#N/A</v>
      </c>
      <c r="F1518" s="39" t="e">
        <f>IF($E1518="",IF(INDEX(Mal!$C$9:$C$431,COUNTIF($E$108:$F1517,"")-COUNT($H$108:$H1517)+1,0)=F1517,"",INDEX(Mal!$C$9:$C$431,COUNTIF($E$108:$F1517,"")-COUNT($H$108:$H1517)+1,0)),"")</f>
        <v>#N/A</v>
      </c>
      <c r="G1518" s="39" t="e">
        <f t="shared" ref="G1518:G1549" si="91">IF(H1518=H1517,IF(F1518="",G1517,G1517+1),0)</f>
        <v>#N/A</v>
      </c>
      <c r="H1518" s="39">
        <f>IF(COUNTIF(Mal!$A$9:$A$431,'Sales Orders'!H1517)+COUNTIFS(Mal!$A$9:$A$431,H1517,Mal!$B$9:$B$431,"&lt;&gt;")+COUNTIFS(Mal!$A$9:$A$431,H1517,Mal!$C$9:$C$431,"&lt;&gt;")=COUNTIF('Sales Orders'!$H$108:H1517,'Sales Orders'!H1517),'Sales Orders'!H1517+1,'Sales Orders'!H1517)</f>
        <v>2</v>
      </c>
      <c r="I1518" s="39" t="e">
        <f>IF(E1518="","",IF(Mal!$C$5="","",Mal!$C$5))</f>
        <v>#N/A</v>
      </c>
      <c r="J1518" s="39" t="e">
        <f>IF(AND(J1517="",$H1518=$H1517),"",IF(VLOOKUP($H1518,Mal!$A$9:$H$431,7,0)='Sales Orders'!J1517,"",VLOOKUP($H1518,Mal!$A$9:$H$431,7,0)))</f>
        <v>#N/A</v>
      </c>
      <c r="K1518" s="39" t="e">
        <f>IF(AND(K1517="",$H1518=$H1517),"",IF(VLOOKUP($H1518,Mal!$A$9:$H$431,8,0)='Sales Orders'!K1517,"",VLOOKUP($H1518,Mal!$A$9:$H$431,8,0)))</f>
        <v>#N/A</v>
      </c>
      <c r="L1518" s="39" t="e">
        <f>IF(E1518="","",IF(Mal!$C$6="","",Mal!$C$6))</f>
        <v>#N/A</v>
      </c>
      <c r="M1518" s="39" t="e">
        <f>IF($E1518="",IF(INDEX(Mal!K$9:K$431,COUNTIF($E$108:$F1517,"")-COUNT($H$108:$H1517)+1,0)=M1517,"",INDEX(Mal!K$9:K$431,COUNTIF($E$108:$F1517,"")-COUNT($H$108:$H1517)+1,0)),"")</f>
        <v>#N/A</v>
      </c>
      <c r="N1518" s="39" t="e">
        <f>IF($E1518="",IF(INDEX(Mal!L$9:L$431,COUNTIF($E$108:$F1517,"")-COUNT($H$108:$H1517)+1,0)=N1517,"",INDEX(Mal!L$9:L$431,COUNTIF($E$108:$F1517,"")-COUNT($H$108:$H1517)+1,0)),"")</f>
        <v>#N/A</v>
      </c>
      <c r="O1518" s="39" t="e">
        <f>IF($E1518="",IF(INDEX(Mal!M$9:M$431,COUNTIF($E$108:$F1517,"")-COUNT($H$108:$H1517)+1,0)=O1517,"",INDEX(Mal!M$9:M$431,COUNTIF($E$108:$F1517,"")-COUNT($H$108:$H1517)+1,0)),"")</f>
        <v>#N/A</v>
      </c>
      <c r="P1518" s="39" t="e">
        <f>IF($E1518="",IF(INDEX(Mal!N$9:N$431,COUNTIF($E$108:$F1517,"")-COUNT($H$108:$H1517)+1,0)=P1517,"",INDEX(Mal!N$9:N$431,COUNTIF($E$108:$F1517,"")-COUNT($H$108:$H1517)+1,0)),"")</f>
        <v>#N/A</v>
      </c>
      <c r="Q1518" s="39" t="e">
        <f>IF($E1518="",IF(INDEX(Mal!O$9:O$431,COUNTIF($E$108:$F1517,"")-COUNT($H$108:$H1517)+1,0)=Q1517,"",INDEX(Mal!O$9:O$431,COUNTIF($E$108:$F1517,"")-COUNT($H$108:$H1517)+1,0)),"")</f>
        <v>#N/A</v>
      </c>
      <c r="R1518" s="39" t="e">
        <f>IF($E1518="",IF(INDEX(Mal!P$9:P$431,COUNTIF($E$108:$F1517,"")-COUNT($H$108:$H1517)+1,0)=R1517,"",INDEX(Mal!P$9:P$431,COUNTIF($E$108:$F1517,"")-COUNT($H$108:$H1517)+1,0)),"")</f>
        <v>#N/A</v>
      </c>
      <c r="S1518" s="39" t="e">
        <f>IF($E1518="",IF(INDEX(Mal!Q$9:Q$431,COUNTIF($E$108:$F1517,"")-COUNT($H$108:$H1517)+1,0)=S1517,"",INDEX(Mal!Q$9:Q$431,COUNTIF($E$108:$F1517,"")-COUNT($H$108:$H1517)+1,0)),"")</f>
        <v>#N/A</v>
      </c>
      <c r="T1518" s="39" t="e">
        <f>IF($E1518="",IF(INDEX(Mal!R$9:R$431,COUNTIF($E$108:$F1517,"")-COUNT($H$108:$H1517)+1,0)=T1517,"",INDEX(Mal!R$9:R$431,COUNTIF($E$108:$F1517,"")-COUNT($H$108:$H1517)+1,0)),"")</f>
        <v>#N/A</v>
      </c>
      <c r="U1518" s="39" t="e">
        <f>IF($E1518="",IF(INDEX(Mal!S$9:S$431,COUNTIF($E$108:$F1517,"")-COUNT($H$108:$H1517)+1,0)=U1517,"",INDEX(Mal!S$9:S$431,COUNTIF($E$108:$F1517,"")-COUNT($H$108:$H1517)+1,0)),"")</f>
        <v>#N/A</v>
      </c>
      <c r="V1518" s="39" t="e">
        <f t="shared" si="88"/>
        <v>#N/A</v>
      </c>
      <c r="W1518" s="39" t="e">
        <f>IF(IF(AND(E1518="",F1518=""),INDEX(Mal!I$9:I$431,(COUNT($H$108:$H1518)-COUNTIF($V$108:$V1518,"")),0),"")="","",IF(AND(E1518="",F1518=""),INDEX(Mal!I$9:I$431,(COUNT($H$108:$H1518)-COUNTIF($V$108:$V1518,"")),0),""))</f>
        <v>#N/A</v>
      </c>
      <c r="X1518" s="39" t="e">
        <f>IF($E1518="",IF(INDEX(Mal!J$9:J$431,COUNTIF($E$108:$F1517,"")-COUNT($H$108:$H1517)+1,0)=X1517,"",INDEX(Mal!J$9:J$431,COUNTIF($E$108:$F1517,"")-COUNT($H$108:$H1517)+1,0)),"")</f>
        <v>#N/A</v>
      </c>
      <c r="Y1518" s="39" t="e">
        <f>IF(AND(Y1517="",$H1518=$H1517),"",IF(VLOOKUP($H1518,Mal!$A$9:$T$431,20,0)='Sales Orders'!Y1517,"",VLOOKUP($H1518,Mal!$A$9:$T$431,20,0)))</f>
        <v>#N/A</v>
      </c>
      <c r="Z1518" s="39" t="e">
        <f t="shared" si="89"/>
        <v>#N/A</v>
      </c>
    </row>
    <row r="1519" spans="1:26">
      <c r="A1519" t="str">
        <f>IFERROR(IF(VLOOKUP(H1519,Mal!$A$9:$A$431,1,0),"","END"),"END")</f>
        <v>END</v>
      </c>
      <c r="B1519" s="39" t="e">
        <f>IF($E1519="",IF(INDEX(Mal!$D$9:$D$431,COUNTIF($E$108:$F1518,"")-COUNT($H$108:$H1518)+1,0)=B1518,"",INDEX(Mal!$D$9:$D$431,COUNTIF($E$108:$F1518,"")-COUNT($H$108:$H1518)+1,0)),"")</f>
        <v>#N/A</v>
      </c>
      <c r="C1519" s="39" t="e">
        <f t="shared" si="90"/>
        <v>#N/A</v>
      </c>
      <c r="D1519" s="39" t="e">
        <f>IF($E1519="",IF(INDEX(Mal!$F$9:$F$431,COUNTIF($E$108:$F1518,"")-COUNT($H$108:$H1518)+1,0)=D1518,"",INDEX(Mal!$F$9:$F$431,COUNTIF($E$108:$F1518,"")-COUNT($H$108:$H1518)+1,0)),"")</f>
        <v>#N/A</v>
      </c>
      <c r="E1519" s="39" t="e">
        <f>IF(AND(E1518="",$H1519=$H1518),"",IF(VLOOKUP(H1519,Mal!$A$9:$B$431,2,0)='Sales Orders'!E1518,"",VLOOKUP($H1519,Mal!$A$9:$B$431,2,0)))</f>
        <v>#N/A</v>
      </c>
      <c r="F1519" s="39" t="e">
        <f>IF($E1519="",IF(INDEX(Mal!$C$9:$C$431,COUNTIF($E$108:$F1518,"")-COUNT($H$108:$H1518)+1,0)=F1518,"",INDEX(Mal!$C$9:$C$431,COUNTIF($E$108:$F1518,"")-COUNT($H$108:$H1518)+1,0)),"")</f>
        <v>#N/A</v>
      </c>
      <c r="G1519" s="39" t="e">
        <f t="shared" si="91"/>
        <v>#N/A</v>
      </c>
      <c r="H1519" s="39">
        <f>IF(COUNTIF(Mal!$A$9:$A$431,'Sales Orders'!H1518)+COUNTIFS(Mal!$A$9:$A$431,H1518,Mal!$B$9:$B$431,"&lt;&gt;")+COUNTIFS(Mal!$A$9:$A$431,H1518,Mal!$C$9:$C$431,"&lt;&gt;")=COUNTIF('Sales Orders'!$H$108:H1518,'Sales Orders'!H1518),'Sales Orders'!H1518+1,'Sales Orders'!H1518)</f>
        <v>2</v>
      </c>
      <c r="I1519" s="39" t="e">
        <f>IF(E1519="","",IF(Mal!$C$5="","",Mal!$C$5))</f>
        <v>#N/A</v>
      </c>
      <c r="J1519" s="39" t="e">
        <f>IF(AND(J1518="",$H1519=$H1518),"",IF(VLOOKUP($H1519,Mal!$A$9:$H$431,7,0)='Sales Orders'!J1518,"",VLOOKUP($H1519,Mal!$A$9:$H$431,7,0)))</f>
        <v>#N/A</v>
      </c>
      <c r="K1519" s="39" t="e">
        <f>IF(AND(K1518="",$H1519=$H1518),"",IF(VLOOKUP($H1519,Mal!$A$9:$H$431,8,0)='Sales Orders'!K1518,"",VLOOKUP($H1519,Mal!$A$9:$H$431,8,0)))</f>
        <v>#N/A</v>
      </c>
      <c r="L1519" s="39" t="e">
        <f>IF(E1519="","",IF(Mal!$C$6="","",Mal!$C$6))</f>
        <v>#N/A</v>
      </c>
      <c r="M1519" s="39" t="e">
        <f>IF($E1519="",IF(INDEX(Mal!K$9:K$431,COUNTIF($E$108:$F1518,"")-COUNT($H$108:$H1518)+1,0)=M1518,"",INDEX(Mal!K$9:K$431,COUNTIF($E$108:$F1518,"")-COUNT($H$108:$H1518)+1,0)),"")</f>
        <v>#N/A</v>
      </c>
      <c r="N1519" s="39" t="e">
        <f>IF($E1519="",IF(INDEX(Mal!L$9:L$431,COUNTIF($E$108:$F1518,"")-COUNT($H$108:$H1518)+1,0)=N1518,"",INDEX(Mal!L$9:L$431,COUNTIF($E$108:$F1518,"")-COUNT($H$108:$H1518)+1,0)),"")</f>
        <v>#N/A</v>
      </c>
      <c r="O1519" s="39" t="e">
        <f>IF($E1519="",IF(INDEX(Mal!M$9:M$431,COUNTIF($E$108:$F1518,"")-COUNT($H$108:$H1518)+1,0)=O1518,"",INDEX(Mal!M$9:M$431,COUNTIF($E$108:$F1518,"")-COUNT($H$108:$H1518)+1,0)),"")</f>
        <v>#N/A</v>
      </c>
      <c r="P1519" s="39" t="e">
        <f>IF($E1519="",IF(INDEX(Mal!N$9:N$431,COUNTIF($E$108:$F1518,"")-COUNT($H$108:$H1518)+1,0)=P1518,"",INDEX(Mal!N$9:N$431,COUNTIF($E$108:$F1518,"")-COUNT($H$108:$H1518)+1,0)),"")</f>
        <v>#N/A</v>
      </c>
      <c r="Q1519" s="39" t="e">
        <f>IF($E1519="",IF(INDEX(Mal!O$9:O$431,COUNTIF($E$108:$F1518,"")-COUNT($H$108:$H1518)+1,0)=Q1518,"",INDEX(Mal!O$9:O$431,COUNTIF($E$108:$F1518,"")-COUNT($H$108:$H1518)+1,0)),"")</f>
        <v>#N/A</v>
      </c>
      <c r="R1519" s="39" t="e">
        <f>IF($E1519="",IF(INDEX(Mal!P$9:P$431,COUNTIF($E$108:$F1518,"")-COUNT($H$108:$H1518)+1,0)=R1518,"",INDEX(Mal!P$9:P$431,COUNTIF($E$108:$F1518,"")-COUNT($H$108:$H1518)+1,0)),"")</f>
        <v>#N/A</v>
      </c>
      <c r="S1519" s="39" t="e">
        <f>IF($E1519="",IF(INDEX(Mal!Q$9:Q$431,COUNTIF($E$108:$F1518,"")-COUNT($H$108:$H1518)+1,0)=S1518,"",INDEX(Mal!Q$9:Q$431,COUNTIF($E$108:$F1518,"")-COUNT($H$108:$H1518)+1,0)),"")</f>
        <v>#N/A</v>
      </c>
      <c r="T1519" s="39" t="e">
        <f>IF($E1519="",IF(INDEX(Mal!R$9:R$431,COUNTIF($E$108:$F1518,"")-COUNT($H$108:$H1518)+1,0)=T1518,"",INDEX(Mal!R$9:R$431,COUNTIF($E$108:$F1518,"")-COUNT($H$108:$H1518)+1,0)),"")</f>
        <v>#N/A</v>
      </c>
      <c r="U1519" s="39" t="e">
        <f>IF($E1519="",IF(INDEX(Mal!S$9:S$431,COUNTIF($E$108:$F1518,"")-COUNT($H$108:$H1518)+1,0)=U1518,"",INDEX(Mal!S$9:S$431,COUNTIF($E$108:$F1518,"")-COUNT($H$108:$H1518)+1,0)),"")</f>
        <v>#N/A</v>
      </c>
      <c r="V1519" s="39" t="e">
        <f t="shared" si="88"/>
        <v>#N/A</v>
      </c>
      <c r="W1519" s="39" t="e">
        <f>IF(IF(AND(E1519="",F1519=""),INDEX(Mal!I$9:I$431,(COUNT($H$108:$H1519)-COUNTIF($V$108:$V1519,"")),0),"")="","",IF(AND(E1519="",F1519=""),INDEX(Mal!I$9:I$431,(COUNT($H$108:$H1519)-COUNTIF($V$108:$V1519,"")),0),""))</f>
        <v>#N/A</v>
      </c>
      <c r="X1519" s="39" t="e">
        <f>IF($E1519="",IF(INDEX(Mal!J$9:J$431,COUNTIF($E$108:$F1518,"")-COUNT($H$108:$H1518)+1,0)=X1518,"",INDEX(Mal!J$9:J$431,COUNTIF($E$108:$F1518,"")-COUNT($H$108:$H1518)+1,0)),"")</f>
        <v>#N/A</v>
      </c>
      <c r="Y1519" s="39" t="e">
        <f>IF(AND(Y1518="",$H1519=$H1518),"",IF(VLOOKUP($H1519,Mal!$A$9:$T$431,20,0)='Sales Orders'!Y1518,"",VLOOKUP($H1519,Mal!$A$9:$T$431,20,0)))</f>
        <v>#N/A</v>
      </c>
      <c r="Z1519" s="39" t="e">
        <f t="shared" si="89"/>
        <v>#N/A</v>
      </c>
    </row>
    <row r="1520" spans="1:26">
      <c r="A1520" t="str">
        <f>IFERROR(IF(VLOOKUP(H1520,Mal!$A$9:$A$431,1,0),"","END"),"END")</f>
        <v>END</v>
      </c>
      <c r="B1520" s="39" t="e">
        <f>IF($E1520="",IF(INDEX(Mal!$D$9:$D$431,COUNTIF($E$108:$F1519,"")-COUNT($H$108:$H1519)+1,0)=B1519,"",INDEX(Mal!$D$9:$D$431,COUNTIF($E$108:$F1519,"")-COUNT($H$108:$H1519)+1,0)),"")</f>
        <v>#N/A</v>
      </c>
      <c r="C1520" s="39" t="e">
        <f t="shared" si="90"/>
        <v>#N/A</v>
      </c>
      <c r="D1520" s="39" t="e">
        <f>IF($E1520="",IF(INDEX(Mal!$F$9:$F$431,COUNTIF($E$108:$F1519,"")-COUNT($H$108:$H1519)+1,0)=D1519,"",INDEX(Mal!$F$9:$F$431,COUNTIF($E$108:$F1519,"")-COUNT($H$108:$H1519)+1,0)),"")</f>
        <v>#N/A</v>
      </c>
      <c r="E1520" s="39" t="e">
        <f>IF(AND(E1519="",$H1520=$H1519),"",IF(VLOOKUP(H1520,Mal!$A$9:$B$431,2,0)='Sales Orders'!E1519,"",VLOOKUP($H1520,Mal!$A$9:$B$431,2,0)))</f>
        <v>#N/A</v>
      </c>
      <c r="F1520" s="39" t="e">
        <f>IF($E1520="",IF(INDEX(Mal!$C$9:$C$431,COUNTIF($E$108:$F1519,"")-COUNT($H$108:$H1519)+1,0)=F1519,"",INDEX(Mal!$C$9:$C$431,COUNTIF($E$108:$F1519,"")-COUNT($H$108:$H1519)+1,0)),"")</f>
        <v>#N/A</v>
      </c>
      <c r="G1520" s="39" t="e">
        <f t="shared" si="91"/>
        <v>#N/A</v>
      </c>
      <c r="H1520" s="39">
        <f>IF(COUNTIF(Mal!$A$9:$A$431,'Sales Orders'!H1519)+COUNTIFS(Mal!$A$9:$A$431,H1519,Mal!$B$9:$B$431,"&lt;&gt;")+COUNTIFS(Mal!$A$9:$A$431,H1519,Mal!$C$9:$C$431,"&lt;&gt;")=COUNTIF('Sales Orders'!$H$108:H1519,'Sales Orders'!H1519),'Sales Orders'!H1519+1,'Sales Orders'!H1519)</f>
        <v>2</v>
      </c>
      <c r="I1520" s="39" t="e">
        <f>IF(E1520="","",IF(Mal!$C$5="","",Mal!$C$5))</f>
        <v>#N/A</v>
      </c>
      <c r="J1520" s="39" t="e">
        <f>IF(AND(J1519="",$H1520=$H1519),"",IF(VLOOKUP($H1520,Mal!$A$9:$H$431,7,0)='Sales Orders'!J1519,"",VLOOKUP($H1520,Mal!$A$9:$H$431,7,0)))</f>
        <v>#N/A</v>
      </c>
      <c r="K1520" s="39" t="e">
        <f>IF(AND(K1519="",$H1520=$H1519),"",IF(VLOOKUP($H1520,Mal!$A$9:$H$431,8,0)='Sales Orders'!K1519,"",VLOOKUP($H1520,Mal!$A$9:$H$431,8,0)))</f>
        <v>#N/A</v>
      </c>
      <c r="L1520" s="39" t="e">
        <f>IF(E1520="","",IF(Mal!$C$6="","",Mal!$C$6))</f>
        <v>#N/A</v>
      </c>
      <c r="M1520" s="39" t="e">
        <f>IF($E1520="",IF(INDEX(Mal!K$9:K$431,COUNTIF($E$108:$F1519,"")-COUNT($H$108:$H1519)+1,0)=M1519,"",INDEX(Mal!K$9:K$431,COUNTIF($E$108:$F1519,"")-COUNT($H$108:$H1519)+1,0)),"")</f>
        <v>#N/A</v>
      </c>
      <c r="N1520" s="39" t="e">
        <f>IF($E1520="",IF(INDEX(Mal!L$9:L$431,COUNTIF($E$108:$F1519,"")-COUNT($H$108:$H1519)+1,0)=N1519,"",INDEX(Mal!L$9:L$431,COUNTIF($E$108:$F1519,"")-COUNT($H$108:$H1519)+1,0)),"")</f>
        <v>#N/A</v>
      </c>
      <c r="O1520" s="39" t="e">
        <f>IF($E1520="",IF(INDEX(Mal!M$9:M$431,COUNTIF($E$108:$F1519,"")-COUNT($H$108:$H1519)+1,0)=O1519,"",INDEX(Mal!M$9:M$431,COUNTIF($E$108:$F1519,"")-COUNT($H$108:$H1519)+1,0)),"")</f>
        <v>#N/A</v>
      </c>
      <c r="P1520" s="39" t="e">
        <f>IF($E1520="",IF(INDEX(Mal!N$9:N$431,COUNTIF($E$108:$F1519,"")-COUNT($H$108:$H1519)+1,0)=P1519,"",INDEX(Mal!N$9:N$431,COUNTIF($E$108:$F1519,"")-COUNT($H$108:$H1519)+1,0)),"")</f>
        <v>#N/A</v>
      </c>
      <c r="Q1520" s="39" t="e">
        <f>IF($E1520="",IF(INDEX(Mal!O$9:O$431,COUNTIF($E$108:$F1519,"")-COUNT($H$108:$H1519)+1,0)=Q1519,"",INDEX(Mal!O$9:O$431,COUNTIF($E$108:$F1519,"")-COUNT($H$108:$H1519)+1,0)),"")</f>
        <v>#N/A</v>
      </c>
      <c r="R1520" s="39" t="e">
        <f>IF($E1520="",IF(INDEX(Mal!P$9:P$431,COUNTIF($E$108:$F1519,"")-COUNT($H$108:$H1519)+1,0)=R1519,"",INDEX(Mal!P$9:P$431,COUNTIF($E$108:$F1519,"")-COUNT($H$108:$H1519)+1,0)),"")</f>
        <v>#N/A</v>
      </c>
      <c r="S1520" s="39" t="e">
        <f>IF($E1520="",IF(INDEX(Mal!Q$9:Q$431,COUNTIF($E$108:$F1519,"")-COUNT($H$108:$H1519)+1,0)=S1519,"",INDEX(Mal!Q$9:Q$431,COUNTIF($E$108:$F1519,"")-COUNT($H$108:$H1519)+1,0)),"")</f>
        <v>#N/A</v>
      </c>
      <c r="T1520" s="39" t="e">
        <f>IF($E1520="",IF(INDEX(Mal!R$9:R$431,COUNTIF($E$108:$F1519,"")-COUNT($H$108:$H1519)+1,0)=T1519,"",INDEX(Mal!R$9:R$431,COUNTIF($E$108:$F1519,"")-COUNT($H$108:$H1519)+1,0)),"")</f>
        <v>#N/A</v>
      </c>
      <c r="U1520" s="39" t="e">
        <f>IF($E1520="",IF(INDEX(Mal!S$9:S$431,COUNTIF($E$108:$F1519,"")-COUNT($H$108:$H1519)+1,0)=U1519,"",INDEX(Mal!S$9:S$431,COUNTIF($E$108:$F1519,"")-COUNT($H$108:$H1519)+1,0)),"")</f>
        <v>#N/A</v>
      </c>
      <c r="V1520" s="39" t="e">
        <f t="shared" si="88"/>
        <v>#N/A</v>
      </c>
      <c r="W1520" s="39" t="e">
        <f>IF(IF(AND(E1520="",F1520=""),INDEX(Mal!I$9:I$431,(COUNT($H$108:$H1520)-COUNTIF($V$108:$V1520,"")),0),"")="","",IF(AND(E1520="",F1520=""),INDEX(Mal!I$9:I$431,(COUNT($H$108:$H1520)-COUNTIF($V$108:$V1520,"")),0),""))</f>
        <v>#N/A</v>
      </c>
      <c r="X1520" s="39" t="e">
        <f>IF($E1520="",IF(INDEX(Mal!J$9:J$431,COUNTIF($E$108:$F1519,"")-COUNT($H$108:$H1519)+1,0)=X1519,"",INDEX(Mal!J$9:J$431,COUNTIF($E$108:$F1519,"")-COUNT($H$108:$H1519)+1,0)),"")</f>
        <v>#N/A</v>
      </c>
      <c r="Y1520" s="39" t="e">
        <f>IF(AND(Y1519="",$H1520=$H1519),"",IF(VLOOKUP($H1520,Mal!$A$9:$T$431,20,0)='Sales Orders'!Y1519,"",VLOOKUP($H1520,Mal!$A$9:$T$431,20,0)))</f>
        <v>#N/A</v>
      </c>
      <c r="Z1520" s="39" t="e">
        <f t="shared" si="89"/>
        <v>#N/A</v>
      </c>
    </row>
    <row r="1521" spans="1:26">
      <c r="A1521" t="str">
        <f>IFERROR(IF(VLOOKUP(H1521,Mal!$A$9:$A$431,1,0),"","END"),"END")</f>
        <v>END</v>
      </c>
      <c r="B1521" s="39" t="e">
        <f>IF($E1521="",IF(INDEX(Mal!$D$9:$D$431,COUNTIF($E$108:$F1520,"")-COUNT($H$108:$H1520)+1,0)=B1520,"",INDEX(Mal!$D$9:$D$431,COUNTIF($E$108:$F1520,"")-COUNT($H$108:$H1520)+1,0)),"")</f>
        <v>#N/A</v>
      </c>
      <c r="C1521" s="39" t="e">
        <f t="shared" si="90"/>
        <v>#N/A</v>
      </c>
      <c r="D1521" s="39" t="e">
        <f>IF($E1521="",IF(INDEX(Mal!$F$9:$F$431,COUNTIF($E$108:$F1520,"")-COUNT($H$108:$H1520)+1,0)=D1520,"",INDEX(Mal!$F$9:$F$431,COUNTIF($E$108:$F1520,"")-COUNT($H$108:$H1520)+1,0)),"")</f>
        <v>#N/A</v>
      </c>
      <c r="E1521" s="39" t="e">
        <f>IF(AND(E1520="",$H1521=$H1520),"",IF(VLOOKUP(H1521,Mal!$A$9:$B$431,2,0)='Sales Orders'!E1520,"",VLOOKUP($H1521,Mal!$A$9:$B$431,2,0)))</f>
        <v>#N/A</v>
      </c>
      <c r="F1521" s="39" t="e">
        <f>IF($E1521="",IF(INDEX(Mal!$C$9:$C$431,COUNTIF($E$108:$F1520,"")-COUNT($H$108:$H1520)+1,0)=F1520,"",INDEX(Mal!$C$9:$C$431,COUNTIF($E$108:$F1520,"")-COUNT($H$108:$H1520)+1,0)),"")</f>
        <v>#N/A</v>
      </c>
      <c r="G1521" s="39" t="e">
        <f t="shared" si="91"/>
        <v>#N/A</v>
      </c>
      <c r="H1521" s="39">
        <f>IF(COUNTIF(Mal!$A$9:$A$431,'Sales Orders'!H1520)+COUNTIFS(Mal!$A$9:$A$431,H1520,Mal!$B$9:$B$431,"&lt;&gt;")+COUNTIFS(Mal!$A$9:$A$431,H1520,Mal!$C$9:$C$431,"&lt;&gt;")=COUNTIF('Sales Orders'!$H$108:H1520,'Sales Orders'!H1520),'Sales Orders'!H1520+1,'Sales Orders'!H1520)</f>
        <v>2</v>
      </c>
      <c r="I1521" s="39" t="e">
        <f>IF(E1521="","",IF(Mal!$C$5="","",Mal!$C$5))</f>
        <v>#N/A</v>
      </c>
      <c r="J1521" s="39" t="e">
        <f>IF(AND(J1520="",$H1521=$H1520),"",IF(VLOOKUP($H1521,Mal!$A$9:$H$431,7,0)='Sales Orders'!J1520,"",VLOOKUP($H1521,Mal!$A$9:$H$431,7,0)))</f>
        <v>#N/A</v>
      </c>
      <c r="K1521" s="39" t="e">
        <f>IF(AND(K1520="",$H1521=$H1520),"",IF(VLOOKUP($H1521,Mal!$A$9:$H$431,8,0)='Sales Orders'!K1520,"",VLOOKUP($H1521,Mal!$A$9:$H$431,8,0)))</f>
        <v>#N/A</v>
      </c>
      <c r="L1521" s="39" t="e">
        <f>IF(E1521="","",IF(Mal!$C$6="","",Mal!$C$6))</f>
        <v>#N/A</v>
      </c>
      <c r="M1521" s="39" t="e">
        <f>IF($E1521="",IF(INDEX(Mal!K$9:K$431,COUNTIF($E$108:$F1520,"")-COUNT($H$108:$H1520)+1,0)=M1520,"",INDEX(Mal!K$9:K$431,COUNTIF($E$108:$F1520,"")-COUNT($H$108:$H1520)+1,0)),"")</f>
        <v>#N/A</v>
      </c>
      <c r="N1521" s="39" t="e">
        <f>IF($E1521="",IF(INDEX(Mal!L$9:L$431,COUNTIF($E$108:$F1520,"")-COUNT($H$108:$H1520)+1,0)=N1520,"",INDEX(Mal!L$9:L$431,COUNTIF($E$108:$F1520,"")-COUNT($H$108:$H1520)+1,0)),"")</f>
        <v>#N/A</v>
      </c>
      <c r="O1521" s="39" t="e">
        <f>IF($E1521="",IF(INDEX(Mal!M$9:M$431,COUNTIF($E$108:$F1520,"")-COUNT($H$108:$H1520)+1,0)=O1520,"",INDEX(Mal!M$9:M$431,COUNTIF($E$108:$F1520,"")-COUNT($H$108:$H1520)+1,0)),"")</f>
        <v>#N/A</v>
      </c>
      <c r="P1521" s="39" t="e">
        <f>IF($E1521="",IF(INDEX(Mal!N$9:N$431,COUNTIF($E$108:$F1520,"")-COUNT($H$108:$H1520)+1,0)=P1520,"",INDEX(Mal!N$9:N$431,COUNTIF($E$108:$F1520,"")-COUNT($H$108:$H1520)+1,0)),"")</f>
        <v>#N/A</v>
      </c>
      <c r="Q1521" s="39" t="e">
        <f>IF($E1521="",IF(INDEX(Mal!O$9:O$431,COUNTIF($E$108:$F1520,"")-COUNT($H$108:$H1520)+1,0)=Q1520,"",INDEX(Mal!O$9:O$431,COUNTIF($E$108:$F1520,"")-COUNT($H$108:$H1520)+1,0)),"")</f>
        <v>#N/A</v>
      </c>
      <c r="R1521" s="39" t="e">
        <f>IF($E1521="",IF(INDEX(Mal!P$9:P$431,COUNTIF($E$108:$F1520,"")-COUNT($H$108:$H1520)+1,0)=R1520,"",INDEX(Mal!P$9:P$431,COUNTIF($E$108:$F1520,"")-COUNT($H$108:$H1520)+1,0)),"")</f>
        <v>#N/A</v>
      </c>
      <c r="S1521" s="39" t="e">
        <f>IF($E1521="",IF(INDEX(Mal!Q$9:Q$431,COUNTIF($E$108:$F1520,"")-COUNT($H$108:$H1520)+1,0)=S1520,"",INDEX(Mal!Q$9:Q$431,COUNTIF($E$108:$F1520,"")-COUNT($H$108:$H1520)+1,0)),"")</f>
        <v>#N/A</v>
      </c>
      <c r="T1521" s="39" t="e">
        <f>IF($E1521="",IF(INDEX(Mal!R$9:R$431,COUNTIF($E$108:$F1520,"")-COUNT($H$108:$H1520)+1,0)=T1520,"",INDEX(Mal!R$9:R$431,COUNTIF($E$108:$F1520,"")-COUNT($H$108:$H1520)+1,0)),"")</f>
        <v>#N/A</v>
      </c>
      <c r="U1521" s="39" t="e">
        <f>IF($E1521="",IF(INDEX(Mal!S$9:S$431,COUNTIF($E$108:$F1520,"")-COUNT($H$108:$H1520)+1,0)=U1520,"",INDEX(Mal!S$9:S$431,COUNTIF($E$108:$F1520,"")-COUNT($H$108:$H1520)+1,0)),"")</f>
        <v>#N/A</v>
      </c>
      <c r="V1521" s="39" t="e">
        <f t="shared" si="88"/>
        <v>#N/A</v>
      </c>
      <c r="W1521" s="39" t="e">
        <f>IF(IF(AND(E1521="",F1521=""),INDEX(Mal!I$9:I$431,(COUNT($H$108:$H1521)-COUNTIF($V$108:$V1521,"")),0),"")="","",IF(AND(E1521="",F1521=""),INDEX(Mal!I$9:I$431,(COUNT($H$108:$H1521)-COUNTIF($V$108:$V1521,"")),0),""))</f>
        <v>#N/A</v>
      </c>
      <c r="X1521" s="39" t="e">
        <f>IF($E1521="",IF(INDEX(Mal!J$9:J$431,COUNTIF($E$108:$F1520,"")-COUNT($H$108:$H1520)+1,0)=X1520,"",INDEX(Mal!J$9:J$431,COUNTIF($E$108:$F1520,"")-COUNT($H$108:$H1520)+1,0)),"")</f>
        <v>#N/A</v>
      </c>
      <c r="Y1521" s="39" t="e">
        <f>IF(AND(Y1520="",$H1521=$H1520),"",IF(VLOOKUP($H1521,Mal!$A$9:$T$431,20,0)='Sales Orders'!Y1520,"",VLOOKUP($H1521,Mal!$A$9:$T$431,20,0)))</f>
        <v>#N/A</v>
      </c>
      <c r="Z1521" s="39" t="e">
        <f t="shared" si="89"/>
        <v>#N/A</v>
      </c>
    </row>
    <row r="1522" spans="1:26">
      <c r="A1522" t="str">
        <f>IFERROR(IF(VLOOKUP(H1522,Mal!$A$9:$A$431,1,0),"","END"),"END")</f>
        <v>END</v>
      </c>
      <c r="B1522" s="39" t="e">
        <f>IF($E1522="",IF(INDEX(Mal!$D$9:$D$431,COUNTIF($E$108:$F1521,"")-COUNT($H$108:$H1521)+1,0)=B1521,"",INDEX(Mal!$D$9:$D$431,COUNTIF($E$108:$F1521,"")-COUNT($H$108:$H1521)+1,0)),"")</f>
        <v>#N/A</v>
      </c>
      <c r="C1522" s="39" t="e">
        <f t="shared" si="90"/>
        <v>#N/A</v>
      </c>
      <c r="D1522" s="39" t="e">
        <f>IF($E1522="",IF(INDEX(Mal!$F$9:$F$431,COUNTIF($E$108:$F1521,"")-COUNT($H$108:$H1521)+1,0)=D1521,"",INDEX(Mal!$F$9:$F$431,COUNTIF($E$108:$F1521,"")-COUNT($H$108:$H1521)+1,0)),"")</f>
        <v>#N/A</v>
      </c>
      <c r="E1522" s="39" t="e">
        <f>IF(AND(E1521="",$H1522=$H1521),"",IF(VLOOKUP(H1522,Mal!$A$9:$B$431,2,0)='Sales Orders'!E1521,"",VLOOKUP($H1522,Mal!$A$9:$B$431,2,0)))</f>
        <v>#N/A</v>
      </c>
      <c r="F1522" s="39" t="e">
        <f>IF($E1522="",IF(INDEX(Mal!$C$9:$C$431,COUNTIF($E$108:$F1521,"")-COUNT($H$108:$H1521)+1,0)=F1521,"",INDEX(Mal!$C$9:$C$431,COUNTIF($E$108:$F1521,"")-COUNT($H$108:$H1521)+1,0)),"")</f>
        <v>#N/A</v>
      </c>
      <c r="G1522" s="39" t="e">
        <f t="shared" si="91"/>
        <v>#N/A</v>
      </c>
      <c r="H1522" s="39">
        <f>IF(COUNTIF(Mal!$A$9:$A$431,'Sales Orders'!H1521)+COUNTIFS(Mal!$A$9:$A$431,H1521,Mal!$B$9:$B$431,"&lt;&gt;")+COUNTIFS(Mal!$A$9:$A$431,H1521,Mal!$C$9:$C$431,"&lt;&gt;")=COUNTIF('Sales Orders'!$H$108:H1521,'Sales Orders'!H1521),'Sales Orders'!H1521+1,'Sales Orders'!H1521)</f>
        <v>2</v>
      </c>
      <c r="I1522" s="39" t="e">
        <f>IF(E1522="","",IF(Mal!$C$5="","",Mal!$C$5))</f>
        <v>#N/A</v>
      </c>
      <c r="J1522" s="39" t="e">
        <f>IF(AND(J1521="",$H1522=$H1521),"",IF(VLOOKUP($H1522,Mal!$A$9:$H$431,7,0)='Sales Orders'!J1521,"",VLOOKUP($H1522,Mal!$A$9:$H$431,7,0)))</f>
        <v>#N/A</v>
      </c>
      <c r="K1522" s="39" t="e">
        <f>IF(AND(K1521="",$H1522=$H1521),"",IF(VLOOKUP($H1522,Mal!$A$9:$H$431,8,0)='Sales Orders'!K1521,"",VLOOKUP($H1522,Mal!$A$9:$H$431,8,0)))</f>
        <v>#N/A</v>
      </c>
      <c r="L1522" s="39" t="e">
        <f>IF(E1522="","",IF(Mal!$C$6="","",Mal!$C$6))</f>
        <v>#N/A</v>
      </c>
      <c r="M1522" s="39" t="e">
        <f>IF($E1522="",IF(INDEX(Mal!K$9:K$431,COUNTIF($E$108:$F1521,"")-COUNT($H$108:$H1521)+1,0)=M1521,"",INDEX(Mal!K$9:K$431,COUNTIF($E$108:$F1521,"")-COUNT($H$108:$H1521)+1,0)),"")</f>
        <v>#N/A</v>
      </c>
      <c r="N1522" s="39" t="e">
        <f>IF($E1522="",IF(INDEX(Mal!L$9:L$431,COUNTIF($E$108:$F1521,"")-COUNT($H$108:$H1521)+1,0)=N1521,"",INDEX(Mal!L$9:L$431,COUNTIF($E$108:$F1521,"")-COUNT($H$108:$H1521)+1,0)),"")</f>
        <v>#N/A</v>
      </c>
      <c r="O1522" s="39" t="e">
        <f>IF($E1522="",IF(INDEX(Mal!M$9:M$431,COUNTIF($E$108:$F1521,"")-COUNT($H$108:$H1521)+1,0)=O1521,"",INDEX(Mal!M$9:M$431,COUNTIF($E$108:$F1521,"")-COUNT($H$108:$H1521)+1,0)),"")</f>
        <v>#N/A</v>
      </c>
      <c r="P1522" s="39" t="e">
        <f>IF($E1522="",IF(INDEX(Mal!N$9:N$431,COUNTIF($E$108:$F1521,"")-COUNT($H$108:$H1521)+1,0)=P1521,"",INDEX(Mal!N$9:N$431,COUNTIF($E$108:$F1521,"")-COUNT($H$108:$H1521)+1,0)),"")</f>
        <v>#N/A</v>
      </c>
      <c r="Q1522" s="39" t="e">
        <f>IF($E1522="",IF(INDEX(Mal!O$9:O$431,COUNTIF($E$108:$F1521,"")-COUNT($H$108:$H1521)+1,0)=Q1521,"",INDEX(Mal!O$9:O$431,COUNTIF($E$108:$F1521,"")-COUNT($H$108:$H1521)+1,0)),"")</f>
        <v>#N/A</v>
      </c>
      <c r="R1522" s="39" t="e">
        <f>IF($E1522="",IF(INDEX(Mal!P$9:P$431,COUNTIF($E$108:$F1521,"")-COUNT($H$108:$H1521)+1,0)=R1521,"",INDEX(Mal!P$9:P$431,COUNTIF($E$108:$F1521,"")-COUNT($H$108:$H1521)+1,0)),"")</f>
        <v>#N/A</v>
      </c>
      <c r="S1522" s="39" t="e">
        <f>IF($E1522="",IF(INDEX(Mal!Q$9:Q$431,COUNTIF($E$108:$F1521,"")-COUNT($H$108:$H1521)+1,0)=S1521,"",INDEX(Mal!Q$9:Q$431,COUNTIF($E$108:$F1521,"")-COUNT($H$108:$H1521)+1,0)),"")</f>
        <v>#N/A</v>
      </c>
      <c r="T1522" s="39" t="e">
        <f>IF($E1522="",IF(INDEX(Mal!R$9:R$431,COUNTIF($E$108:$F1521,"")-COUNT($H$108:$H1521)+1,0)=T1521,"",INDEX(Mal!R$9:R$431,COUNTIF($E$108:$F1521,"")-COUNT($H$108:$H1521)+1,0)),"")</f>
        <v>#N/A</v>
      </c>
      <c r="U1522" s="39" t="e">
        <f>IF($E1522="",IF(INDEX(Mal!S$9:S$431,COUNTIF($E$108:$F1521,"")-COUNT($H$108:$H1521)+1,0)=U1521,"",INDEX(Mal!S$9:S$431,COUNTIF($E$108:$F1521,"")-COUNT($H$108:$H1521)+1,0)),"")</f>
        <v>#N/A</v>
      </c>
      <c r="V1522" s="39" t="e">
        <f t="shared" si="88"/>
        <v>#N/A</v>
      </c>
      <c r="W1522" s="39" t="e">
        <f>IF(IF(AND(E1522="",F1522=""),INDEX(Mal!I$9:I$431,(COUNT($H$108:$H1522)-COUNTIF($V$108:$V1522,"")),0),"")="","",IF(AND(E1522="",F1522=""),INDEX(Mal!I$9:I$431,(COUNT($H$108:$H1522)-COUNTIF($V$108:$V1522,"")),0),""))</f>
        <v>#N/A</v>
      </c>
      <c r="X1522" s="39" t="e">
        <f>IF($E1522="",IF(INDEX(Mal!J$9:J$431,COUNTIF($E$108:$F1521,"")-COUNT($H$108:$H1521)+1,0)=X1521,"",INDEX(Mal!J$9:J$431,COUNTIF($E$108:$F1521,"")-COUNT($H$108:$H1521)+1,0)),"")</f>
        <v>#N/A</v>
      </c>
      <c r="Y1522" s="39" t="e">
        <f>IF(AND(Y1521="",$H1522=$H1521),"",IF(VLOOKUP($H1522,Mal!$A$9:$T$431,20,0)='Sales Orders'!Y1521,"",VLOOKUP($H1522,Mal!$A$9:$T$431,20,0)))</f>
        <v>#N/A</v>
      </c>
      <c r="Z1522" s="39" t="e">
        <f t="shared" si="89"/>
        <v>#N/A</v>
      </c>
    </row>
    <row r="1523" spans="1:26">
      <c r="A1523" t="str">
        <f>IFERROR(IF(VLOOKUP(H1523,Mal!$A$9:$A$431,1,0),"","END"),"END")</f>
        <v>END</v>
      </c>
      <c r="B1523" s="39" t="e">
        <f>IF($E1523="",IF(INDEX(Mal!$D$9:$D$431,COUNTIF($E$108:$F1522,"")-COUNT($H$108:$H1522)+1,0)=B1522,"",INDEX(Mal!$D$9:$D$431,COUNTIF($E$108:$F1522,"")-COUNT($H$108:$H1522)+1,0)),"")</f>
        <v>#N/A</v>
      </c>
      <c r="C1523" s="39" t="e">
        <f t="shared" si="90"/>
        <v>#N/A</v>
      </c>
      <c r="D1523" s="39" t="e">
        <f>IF($E1523="",IF(INDEX(Mal!$F$9:$F$431,COUNTIF($E$108:$F1522,"")-COUNT($H$108:$H1522)+1,0)=D1522,"",INDEX(Mal!$F$9:$F$431,COUNTIF($E$108:$F1522,"")-COUNT($H$108:$H1522)+1,0)),"")</f>
        <v>#N/A</v>
      </c>
      <c r="E1523" s="39" t="e">
        <f>IF(AND(E1522="",$H1523=$H1522),"",IF(VLOOKUP(H1523,Mal!$A$9:$B$431,2,0)='Sales Orders'!E1522,"",VLOOKUP($H1523,Mal!$A$9:$B$431,2,0)))</f>
        <v>#N/A</v>
      </c>
      <c r="F1523" s="39" t="e">
        <f>IF($E1523="",IF(INDEX(Mal!$C$9:$C$431,COUNTIF($E$108:$F1522,"")-COUNT($H$108:$H1522)+1,0)=F1522,"",INDEX(Mal!$C$9:$C$431,COUNTIF($E$108:$F1522,"")-COUNT($H$108:$H1522)+1,0)),"")</f>
        <v>#N/A</v>
      </c>
      <c r="G1523" s="39" t="e">
        <f t="shared" si="91"/>
        <v>#N/A</v>
      </c>
      <c r="H1523" s="39">
        <f>IF(COUNTIF(Mal!$A$9:$A$431,'Sales Orders'!H1522)+COUNTIFS(Mal!$A$9:$A$431,H1522,Mal!$B$9:$B$431,"&lt;&gt;")+COUNTIFS(Mal!$A$9:$A$431,H1522,Mal!$C$9:$C$431,"&lt;&gt;")=COUNTIF('Sales Orders'!$H$108:H1522,'Sales Orders'!H1522),'Sales Orders'!H1522+1,'Sales Orders'!H1522)</f>
        <v>2</v>
      </c>
      <c r="I1523" s="39" t="e">
        <f>IF(E1523="","",IF(Mal!$C$5="","",Mal!$C$5))</f>
        <v>#N/A</v>
      </c>
      <c r="J1523" s="39" t="e">
        <f>IF(AND(J1522="",$H1523=$H1522),"",IF(VLOOKUP($H1523,Mal!$A$9:$H$431,7,0)='Sales Orders'!J1522,"",VLOOKUP($H1523,Mal!$A$9:$H$431,7,0)))</f>
        <v>#N/A</v>
      </c>
      <c r="K1523" s="39" t="e">
        <f>IF(AND(K1522="",$H1523=$H1522),"",IF(VLOOKUP($H1523,Mal!$A$9:$H$431,8,0)='Sales Orders'!K1522,"",VLOOKUP($H1523,Mal!$A$9:$H$431,8,0)))</f>
        <v>#N/A</v>
      </c>
      <c r="L1523" s="39" t="e">
        <f>IF(E1523="","",IF(Mal!$C$6="","",Mal!$C$6))</f>
        <v>#N/A</v>
      </c>
      <c r="M1523" s="39" t="e">
        <f>IF($E1523="",IF(INDEX(Mal!K$9:K$431,COUNTIF($E$108:$F1522,"")-COUNT($H$108:$H1522)+1,0)=M1522,"",INDEX(Mal!K$9:K$431,COUNTIF($E$108:$F1522,"")-COUNT($H$108:$H1522)+1,0)),"")</f>
        <v>#N/A</v>
      </c>
      <c r="N1523" s="39" t="e">
        <f>IF($E1523="",IF(INDEX(Mal!L$9:L$431,COUNTIF($E$108:$F1522,"")-COUNT($H$108:$H1522)+1,0)=N1522,"",INDEX(Mal!L$9:L$431,COUNTIF($E$108:$F1522,"")-COUNT($H$108:$H1522)+1,0)),"")</f>
        <v>#N/A</v>
      </c>
      <c r="O1523" s="39" t="e">
        <f>IF($E1523="",IF(INDEX(Mal!M$9:M$431,COUNTIF($E$108:$F1522,"")-COUNT($H$108:$H1522)+1,0)=O1522,"",INDEX(Mal!M$9:M$431,COUNTIF($E$108:$F1522,"")-COUNT($H$108:$H1522)+1,0)),"")</f>
        <v>#N/A</v>
      </c>
      <c r="P1523" s="39" t="e">
        <f>IF($E1523="",IF(INDEX(Mal!N$9:N$431,COUNTIF($E$108:$F1522,"")-COUNT($H$108:$H1522)+1,0)=P1522,"",INDEX(Mal!N$9:N$431,COUNTIF($E$108:$F1522,"")-COUNT($H$108:$H1522)+1,0)),"")</f>
        <v>#N/A</v>
      </c>
      <c r="Q1523" s="39" t="e">
        <f>IF($E1523="",IF(INDEX(Mal!O$9:O$431,COUNTIF($E$108:$F1522,"")-COUNT($H$108:$H1522)+1,0)=Q1522,"",INDEX(Mal!O$9:O$431,COUNTIF($E$108:$F1522,"")-COUNT($H$108:$H1522)+1,0)),"")</f>
        <v>#N/A</v>
      </c>
      <c r="R1523" s="39" t="e">
        <f>IF($E1523="",IF(INDEX(Mal!P$9:P$431,COUNTIF($E$108:$F1522,"")-COUNT($H$108:$H1522)+1,0)=R1522,"",INDEX(Mal!P$9:P$431,COUNTIF($E$108:$F1522,"")-COUNT($H$108:$H1522)+1,0)),"")</f>
        <v>#N/A</v>
      </c>
      <c r="S1523" s="39" t="e">
        <f>IF($E1523="",IF(INDEX(Mal!Q$9:Q$431,COUNTIF($E$108:$F1522,"")-COUNT($H$108:$H1522)+1,0)=S1522,"",INDEX(Mal!Q$9:Q$431,COUNTIF($E$108:$F1522,"")-COUNT($H$108:$H1522)+1,0)),"")</f>
        <v>#N/A</v>
      </c>
      <c r="T1523" s="39" t="e">
        <f>IF($E1523="",IF(INDEX(Mal!R$9:R$431,COUNTIF($E$108:$F1522,"")-COUNT($H$108:$H1522)+1,0)=T1522,"",INDEX(Mal!R$9:R$431,COUNTIF($E$108:$F1522,"")-COUNT($H$108:$H1522)+1,0)),"")</f>
        <v>#N/A</v>
      </c>
      <c r="U1523" s="39" t="e">
        <f>IF($E1523="",IF(INDEX(Mal!S$9:S$431,COUNTIF($E$108:$F1522,"")-COUNT($H$108:$H1522)+1,0)=U1522,"",INDEX(Mal!S$9:S$431,COUNTIF($E$108:$F1522,"")-COUNT($H$108:$H1522)+1,0)),"")</f>
        <v>#N/A</v>
      </c>
      <c r="V1523" s="39" t="e">
        <f t="shared" si="88"/>
        <v>#N/A</v>
      </c>
      <c r="W1523" s="39" t="e">
        <f>IF(IF(AND(E1523="",F1523=""),INDEX(Mal!I$9:I$431,(COUNT($H$108:$H1523)-COUNTIF($V$108:$V1523,"")),0),"")="","",IF(AND(E1523="",F1523=""),INDEX(Mal!I$9:I$431,(COUNT($H$108:$H1523)-COUNTIF($V$108:$V1523,"")),0),""))</f>
        <v>#N/A</v>
      </c>
      <c r="X1523" s="39" t="e">
        <f>IF($E1523="",IF(INDEX(Mal!J$9:J$431,COUNTIF($E$108:$F1522,"")-COUNT($H$108:$H1522)+1,0)=X1522,"",INDEX(Mal!J$9:J$431,COUNTIF($E$108:$F1522,"")-COUNT($H$108:$H1522)+1,0)),"")</f>
        <v>#N/A</v>
      </c>
      <c r="Y1523" s="39" t="e">
        <f>IF(AND(Y1522="",$H1523=$H1522),"",IF(VLOOKUP($H1523,Mal!$A$9:$T$431,20,0)='Sales Orders'!Y1522,"",VLOOKUP($H1523,Mal!$A$9:$T$431,20,0)))</f>
        <v>#N/A</v>
      </c>
      <c r="Z1523" s="39" t="e">
        <f t="shared" si="89"/>
        <v>#N/A</v>
      </c>
    </row>
    <row r="1524" spans="1:26">
      <c r="A1524" t="str">
        <f>IFERROR(IF(VLOOKUP(H1524,Mal!$A$9:$A$431,1,0),"","END"),"END")</f>
        <v>END</v>
      </c>
      <c r="B1524" s="39" t="e">
        <f>IF($E1524="",IF(INDEX(Mal!$D$9:$D$431,COUNTIF($E$108:$F1523,"")-COUNT($H$108:$H1523)+1,0)=B1523,"",INDEX(Mal!$D$9:$D$431,COUNTIF($E$108:$F1523,"")-COUNT($H$108:$H1523)+1,0)),"")</f>
        <v>#N/A</v>
      </c>
      <c r="C1524" s="39" t="e">
        <f t="shared" si="90"/>
        <v>#N/A</v>
      </c>
      <c r="D1524" s="39" t="e">
        <f>IF($E1524="",IF(INDEX(Mal!$F$9:$F$431,COUNTIF($E$108:$F1523,"")-COUNT($H$108:$H1523)+1,0)=D1523,"",INDEX(Mal!$F$9:$F$431,COUNTIF($E$108:$F1523,"")-COUNT($H$108:$H1523)+1,0)),"")</f>
        <v>#N/A</v>
      </c>
      <c r="E1524" s="39" t="e">
        <f>IF(AND(E1523="",$H1524=$H1523),"",IF(VLOOKUP(H1524,Mal!$A$9:$B$431,2,0)='Sales Orders'!E1523,"",VLOOKUP($H1524,Mal!$A$9:$B$431,2,0)))</f>
        <v>#N/A</v>
      </c>
      <c r="F1524" s="39" t="e">
        <f>IF($E1524="",IF(INDEX(Mal!$C$9:$C$431,COUNTIF($E$108:$F1523,"")-COUNT($H$108:$H1523)+1,0)=F1523,"",INDEX(Mal!$C$9:$C$431,COUNTIF($E$108:$F1523,"")-COUNT($H$108:$H1523)+1,0)),"")</f>
        <v>#N/A</v>
      </c>
      <c r="G1524" s="39" t="e">
        <f t="shared" si="91"/>
        <v>#N/A</v>
      </c>
      <c r="H1524" s="39">
        <f>IF(COUNTIF(Mal!$A$9:$A$431,'Sales Orders'!H1523)+COUNTIFS(Mal!$A$9:$A$431,H1523,Mal!$B$9:$B$431,"&lt;&gt;")+COUNTIFS(Mal!$A$9:$A$431,H1523,Mal!$C$9:$C$431,"&lt;&gt;")=COUNTIF('Sales Orders'!$H$108:H1523,'Sales Orders'!H1523),'Sales Orders'!H1523+1,'Sales Orders'!H1523)</f>
        <v>2</v>
      </c>
      <c r="I1524" s="39" t="e">
        <f>IF(E1524="","",IF(Mal!$C$5="","",Mal!$C$5))</f>
        <v>#N/A</v>
      </c>
      <c r="J1524" s="39" t="e">
        <f>IF(AND(J1523="",$H1524=$H1523),"",IF(VLOOKUP($H1524,Mal!$A$9:$H$431,7,0)='Sales Orders'!J1523,"",VLOOKUP($H1524,Mal!$A$9:$H$431,7,0)))</f>
        <v>#N/A</v>
      </c>
      <c r="K1524" s="39" t="e">
        <f>IF(AND(K1523="",$H1524=$H1523),"",IF(VLOOKUP($H1524,Mal!$A$9:$H$431,8,0)='Sales Orders'!K1523,"",VLOOKUP($H1524,Mal!$A$9:$H$431,8,0)))</f>
        <v>#N/A</v>
      </c>
      <c r="L1524" s="39" t="e">
        <f>IF(E1524="","",IF(Mal!$C$6="","",Mal!$C$6))</f>
        <v>#N/A</v>
      </c>
      <c r="M1524" s="39" t="e">
        <f>IF($E1524="",IF(INDEX(Mal!K$9:K$431,COUNTIF($E$108:$F1523,"")-COUNT($H$108:$H1523)+1,0)=M1523,"",INDEX(Mal!K$9:K$431,COUNTIF($E$108:$F1523,"")-COUNT($H$108:$H1523)+1,0)),"")</f>
        <v>#N/A</v>
      </c>
      <c r="N1524" s="39" t="e">
        <f>IF($E1524="",IF(INDEX(Mal!L$9:L$431,COUNTIF($E$108:$F1523,"")-COUNT($H$108:$H1523)+1,0)=N1523,"",INDEX(Mal!L$9:L$431,COUNTIF($E$108:$F1523,"")-COUNT($H$108:$H1523)+1,0)),"")</f>
        <v>#N/A</v>
      </c>
      <c r="O1524" s="39" t="e">
        <f>IF($E1524="",IF(INDEX(Mal!M$9:M$431,COUNTIF($E$108:$F1523,"")-COUNT($H$108:$H1523)+1,0)=O1523,"",INDEX(Mal!M$9:M$431,COUNTIF($E$108:$F1523,"")-COUNT($H$108:$H1523)+1,0)),"")</f>
        <v>#N/A</v>
      </c>
      <c r="P1524" s="39" t="e">
        <f>IF($E1524="",IF(INDEX(Mal!N$9:N$431,COUNTIF($E$108:$F1523,"")-COUNT($H$108:$H1523)+1,0)=P1523,"",INDEX(Mal!N$9:N$431,COUNTIF($E$108:$F1523,"")-COUNT($H$108:$H1523)+1,0)),"")</f>
        <v>#N/A</v>
      </c>
      <c r="Q1524" s="39" t="e">
        <f>IF($E1524="",IF(INDEX(Mal!O$9:O$431,COUNTIF($E$108:$F1523,"")-COUNT($H$108:$H1523)+1,0)=Q1523,"",INDEX(Mal!O$9:O$431,COUNTIF($E$108:$F1523,"")-COUNT($H$108:$H1523)+1,0)),"")</f>
        <v>#N/A</v>
      </c>
      <c r="R1524" s="39" t="e">
        <f>IF($E1524="",IF(INDEX(Mal!P$9:P$431,COUNTIF($E$108:$F1523,"")-COUNT($H$108:$H1523)+1,0)=R1523,"",INDEX(Mal!P$9:P$431,COUNTIF($E$108:$F1523,"")-COUNT($H$108:$H1523)+1,0)),"")</f>
        <v>#N/A</v>
      </c>
      <c r="S1524" s="39" t="e">
        <f>IF($E1524="",IF(INDEX(Mal!Q$9:Q$431,COUNTIF($E$108:$F1523,"")-COUNT($H$108:$H1523)+1,0)=S1523,"",INDEX(Mal!Q$9:Q$431,COUNTIF($E$108:$F1523,"")-COUNT($H$108:$H1523)+1,0)),"")</f>
        <v>#N/A</v>
      </c>
      <c r="T1524" s="39" t="e">
        <f>IF($E1524="",IF(INDEX(Mal!R$9:R$431,COUNTIF($E$108:$F1523,"")-COUNT($H$108:$H1523)+1,0)=T1523,"",INDEX(Mal!R$9:R$431,COUNTIF($E$108:$F1523,"")-COUNT($H$108:$H1523)+1,0)),"")</f>
        <v>#N/A</v>
      </c>
      <c r="U1524" s="39" t="e">
        <f>IF($E1524="",IF(INDEX(Mal!S$9:S$431,COUNTIF($E$108:$F1523,"")-COUNT($H$108:$H1523)+1,0)=U1523,"",INDEX(Mal!S$9:S$431,COUNTIF($E$108:$F1523,"")-COUNT($H$108:$H1523)+1,0)),"")</f>
        <v>#N/A</v>
      </c>
      <c r="V1524" s="39" t="e">
        <f t="shared" si="88"/>
        <v>#N/A</v>
      </c>
      <c r="W1524" s="39" t="e">
        <f>IF(IF(AND(E1524="",F1524=""),INDEX(Mal!I$9:I$431,(COUNT($H$108:$H1524)-COUNTIF($V$108:$V1524,"")),0),"")="","",IF(AND(E1524="",F1524=""),INDEX(Mal!I$9:I$431,(COUNT($H$108:$H1524)-COUNTIF($V$108:$V1524,"")),0),""))</f>
        <v>#N/A</v>
      </c>
      <c r="X1524" s="39" t="e">
        <f>IF($E1524="",IF(INDEX(Mal!J$9:J$431,COUNTIF($E$108:$F1523,"")-COUNT($H$108:$H1523)+1,0)=X1523,"",INDEX(Mal!J$9:J$431,COUNTIF($E$108:$F1523,"")-COUNT($H$108:$H1523)+1,0)),"")</f>
        <v>#N/A</v>
      </c>
      <c r="Y1524" s="39" t="e">
        <f>IF(AND(Y1523="",$H1524=$H1523),"",IF(VLOOKUP($H1524,Mal!$A$9:$T$431,20,0)='Sales Orders'!Y1523,"",VLOOKUP($H1524,Mal!$A$9:$T$431,20,0)))</f>
        <v>#N/A</v>
      </c>
      <c r="Z1524" s="39" t="e">
        <f t="shared" si="89"/>
        <v>#N/A</v>
      </c>
    </row>
    <row r="1525" spans="1:26">
      <c r="A1525" t="str">
        <f>IFERROR(IF(VLOOKUP(H1525,Mal!$A$9:$A$431,1,0),"","END"),"END")</f>
        <v>END</v>
      </c>
      <c r="B1525" s="39" t="e">
        <f>IF($E1525="",IF(INDEX(Mal!$D$9:$D$431,COUNTIF($E$108:$F1524,"")-COUNT($H$108:$H1524)+1,0)=B1524,"",INDEX(Mal!$D$9:$D$431,COUNTIF($E$108:$F1524,"")-COUNT($H$108:$H1524)+1,0)),"")</f>
        <v>#N/A</v>
      </c>
      <c r="C1525" s="39" t="e">
        <f t="shared" si="90"/>
        <v>#N/A</v>
      </c>
      <c r="D1525" s="39" t="e">
        <f>IF($E1525="",IF(INDEX(Mal!$F$9:$F$431,COUNTIF($E$108:$F1524,"")-COUNT($H$108:$H1524)+1,0)=D1524,"",INDEX(Mal!$F$9:$F$431,COUNTIF($E$108:$F1524,"")-COUNT($H$108:$H1524)+1,0)),"")</f>
        <v>#N/A</v>
      </c>
      <c r="E1525" s="39" t="e">
        <f>IF(AND(E1524="",$H1525=$H1524),"",IF(VLOOKUP(H1525,Mal!$A$9:$B$431,2,0)='Sales Orders'!E1524,"",VLOOKUP($H1525,Mal!$A$9:$B$431,2,0)))</f>
        <v>#N/A</v>
      </c>
      <c r="F1525" s="39" t="e">
        <f>IF($E1525="",IF(INDEX(Mal!$C$9:$C$431,COUNTIF($E$108:$F1524,"")-COUNT($H$108:$H1524)+1,0)=F1524,"",INDEX(Mal!$C$9:$C$431,COUNTIF($E$108:$F1524,"")-COUNT($H$108:$H1524)+1,0)),"")</f>
        <v>#N/A</v>
      </c>
      <c r="G1525" s="39" t="e">
        <f t="shared" si="91"/>
        <v>#N/A</v>
      </c>
      <c r="H1525" s="39">
        <f>IF(COUNTIF(Mal!$A$9:$A$431,'Sales Orders'!H1524)+COUNTIFS(Mal!$A$9:$A$431,H1524,Mal!$B$9:$B$431,"&lt;&gt;")+COUNTIFS(Mal!$A$9:$A$431,H1524,Mal!$C$9:$C$431,"&lt;&gt;")=COUNTIF('Sales Orders'!$H$108:H1524,'Sales Orders'!H1524),'Sales Orders'!H1524+1,'Sales Orders'!H1524)</f>
        <v>2</v>
      </c>
      <c r="I1525" s="39" t="e">
        <f>IF(E1525="","",IF(Mal!$C$5="","",Mal!$C$5))</f>
        <v>#N/A</v>
      </c>
      <c r="J1525" s="39" t="e">
        <f>IF(AND(J1524="",$H1525=$H1524),"",IF(VLOOKUP($H1525,Mal!$A$9:$H$431,7,0)='Sales Orders'!J1524,"",VLOOKUP($H1525,Mal!$A$9:$H$431,7,0)))</f>
        <v>#N/A</v>
      </c>
      <c r="K1525" s="39" t="e">
        <f>IF(AND(K1524="",$H1525=$H1524),"",IF(VLOOKUP($H1525,Mal!$A$9:$H$431,8,0)='Sales Orders'!K1524,"",VLOOKUP($H1525,Mal!$A$9:$H$431,8,0)))</f>
        <v>#N/A</v>
      </c>
      <c r="L1525" s="39" t="e">
        <f>IF(E1525="","",IF(Mal!$C$6="","",Mal!$C$6))</f>
        <v>#N/A</v>
      </c>
      <c r="M1525" s="39" t="e">
        <f>IF($E1525="",IF(INDEX(Mal!K$9:K$431,COUNTIF($E$108:$F1524,"")-COUNT($H$108:$H1524)+1,0)=M1524,"",INDEX(Mal!K$9:K$431,COUNTIF($E$108:$F1524,"")-COUNT($H$108:$H1524)+1,0)),"")</f>
        <v>#N/A</v>
      </c>
      <c r="N1525" s="39" t="e">
        <f>IF($E1525="",IF(INDEX(Mal!L$9:L$431,COUNTIF($E$108:$F1524,"")-COUNT($H$108:$H1524)+1,0)=N1524,"",INDEX(Mal!L$9:L$431,COUNTIF($E$108:$F1524,"")-COUNT($H$108:$H1524)+1,0)),"")</f>
        <v>#N/A</v>
      </c>
      <c r="O1525" s="39" t="e">
        <f>IF($E1525="",IF(INDEX(Mal!M$9:M$431,COUNTIF($E$108:$F1524,"")-COUNT($H$108:$H1524)+1,0)=O1524,"",INDEX(Mal!M$9:M$431,COUNTIF($E$108:$F1524,"")-COUNT($H$108:$H1524)+1,0)),"")</f>
        <v>#N/A</v>
      </c>
      <c r="P1525" s="39" t="e">
        <f>IF($E1525="",IF(INDEX(Mal!N$9:N$431,COUNTIF($E$108:$F1524,"")-COUNT($H$108:$H1524)+1,0)=P1524,"",INDEX(Mal!N$9:N$431,COUNTIF($E$108:$F1524,"")-COUNT($H$108:$H1524)+1,0)),"")</f>
        <v>#N/A</v>
      </c>
      <c r="Q1525" s="39" t="e">
        <f>IF($E1525="",IF(INDEX(Mal!O$9:O$431,COUNTIF($E$108:$F1524,"")-COUNT($H$108:$H1524)+1,0)=Q1524,"",INDEX(Mal!O$9:O$431,COUNTIF($E$108:$F1524,"")-COUNT($H$108:$H1524)+1,0)),"")</f>
        <v>#N/A</v>
      </c>
      <c r="R1525" s="39" t="e">
        <f>IF($E1525="",IF(INDEX(Mal!P$9:P$431,COUNTIF($E$108:$F1524,"")-COUNT($H$108:$H1524)+1,0)=R1524,"",INDEX(Mal!P$9:P$431,COUNTIF($E$108:$F1524,"")-COUNT($H$108:$H1524)+1,0)),"")</f>
        <v>#N/A</v>
      </c>
      <c r="S1525" s="39" t="e">
        <f>IF($E1525="",IF(INDEX(Mal!Q$9:Q$431,COUNTIF($E$108:$F1524,"")-COUNT($H$108:$H1524)+1,0)=S1524,"",INDEX(Mal!Q$9:Q$431,COUNTIF($E$108:$F1524,"")-COUNT($H$108:$H1524)+1,0)),"")</f>
        <v>#N/A</v>
      </c>
      <c r="T1525" s="39" t="e">
        <f>IF($E1525="",IF(INDEX(Mal!R$9:R$431,COUNTIF($E$108:$F1524,"")-COUNT($H$108:$H1524)+1,0)=T1524,"",INDEX(Mal!R$9:R$431,COUNTIF($E$108:$F1524,"")-COUNT($H$108:$H1524)+1,0)),"")</f>
        <v>#N/A</v>
      </c>
      <c r="U1525" s="39" t="e">
        <f>IF($E1525="",IF(INDEX(Mal!S$9:S$431,COUNTIF($E$108:$F1524,"")-COUNT($H$108:$H1524)+1,0)=U1524,"",INDEX(Mal!S$9:S$431,COUNTIF($E$108:$F1524,"")-COUNT($H$108:$H1524)+1,0)),"")</f>
        <v>#N/A</v>
      </c>
      <c r="V1525" s="39" t="e">
        <f t="shared" si="88"/>
        <v>#N/A</v>
      </c>
      <c r="W1525" s="39" t="e">
        <f>IF(IF(AND(E1525="",F1525=""),INDEX(Mal!I$9:I$431,(COUNT($H$108:$H1525)-COUNTIF($V$108:$V1525,"")),0),"")="","",IF(AND(E1525="",F1525=""),INDEX(Mal!I$9:I$431,(COUNT($H$108:$H1525)-COUNTIF($V$108:$V1525,"")),0),""))</f>
        <v>#N/A</v>
      </c>
      <c r="X1525" s="39" t="e">
        <f>IF($E1525="",IF(INDEX(Mal!J$9:J$431,COUNTIF($E$108:$F1524,"")-COUNT($H$108:$H1524)+1,0)=X1524,"",INDEX(Mal!J$9:J$431,COUNTIF($E$108:$F1524,"")-COUNT($H$108:$H1524)+1,0)),"")</f>
        <v>#N/A</v>
      </c>
      <c r="Y1525" s="39" t="e">
        <f>IF(AND(Y1524="",$H1525=$H1524),"",IF(VLOOKUP($H1525,Mal!$A$9:$T$431,20,0)='Sales Orders'!Y1524,"",VLOOKUP($H1525,Mal!$A$9:$T$431,20,0)))</f>
        <v>#N/A</v>
      </c>
      <c r="Z1525" s="39" t="e">
        <f t="shared" si="89"/>
        <v>#N/A</v>
      </c>
    </row>
    <row r="1526" spans="1:26">
      <c r="A1526" t="str">
        <f>IFERROR(IF(VLOOKUP(H1526,Mal!$A$9:$A$431,1,0),"","END"),"END")</f>
        <v>END</v>
      </c>
      <c r="B1526" s="39" t="e">
        <f>IF($E1526="",IF(INDEX(Mal!$D$9:$D$431,COUNTIF($E$108:$F1525,"")-COUNT($H$108:$H1525)+1,0)=B1525,"",INDEX(Mal!$D$9:$D$431,COUNTIF($E$108:$F1525,"")-COUNT($H$108:$H1525)+1,0)),"")</f>
        <v>#N/A</v>
      </c>
      <c r="C1526" s="39" t="e">
        <f t="shared" si="90"/>
        <v>#N/A</v>
      </c>
      <c r="D1526" s="39" t="e">
        <f>IF($E1526="",IF(INDEX(Mal!$F$9:$F$431,COUNTIF($E$108:$F1525,"")-COUNT($H$108:$H1525)+1,0)=D1525,"",INDEX(Mal!$F$9:$F$431,COUNTIF($E$108:$F1525,"")-COUNT($H$108:$H1525)+1,0)),"")</f>
        <v>#N/A</v>
      </c>
      <c r="E1526" s="39" t="e">
        <f>IF(AND(E1525="",$H1526=$H1525),"",IF(VLOOKUP(H1526,Mal!$A$9:$B$431,2,0)='Sales Orders'!E1525,"",VLOOKUP($H1526,Mal!$A$9:$B$431,2,0)))</f>
        <v>#N/A</v>
      </c>
      <c r="F1526" s="39" t="e">
        <f>IF($E1526="",IF(INDEX(Mal!$C$9:$C$431,COUNTIF($E$108:$F1525,"")-COUNT($H$108:$H1525)+1,0)=F1525,"",INDEX(Mal!$C$9:$C$431,COUNTIF($E$108:$F1525,"")-COUNT($H$108:$H1525)+1,0)),"")</f>
        <v>#N/A</v>
      </c>
      <c r="G1526" s="39" t="e">
        <f t="shared" si="91"/>
        <v>#N/A</v>
      </c>
      <c r="H1526" s="39">
        <f>IF(COUNTIF(Mal!$A$9:$A$431,'Sales Orders'!H1525)+COUNTIFS(Mal!$A$9:$A$431,H1525,Mal!$B$9:$B$431,"&lt;&gt;")+COUNTIFS(Mal!$A$9:$A$431,H1525,Mal!$C$9:$C$431,"&lt;&gt;")=COUNTIF('Sales Orders'!$H$108:H1525,'Sales Orders'!H1525),'Sales Orders'!H1525+1,'Sales Orders'!H1525)</f>
        <v>2</v>
      </c>
      <c r="I1526" s="39" t="e">
        <f>IF(E1526="","",IF(Mal!$C$5="","",Mal!$C$5))</f>
        <v>#N/A</v>
      </c>
      <c r="J1526" s="39" t="e">
        <f>IF(AND(J1525="",$H1526=$H1525),"",IF(VLOOKUP($H1526,Mal!$A$9:$H$431,7,0)='Sales Orders'!J1525,"",VLOOKUP($H1526,Mal!$A$9:$H$431,7,0)))</f>
        <v>#N/A</v>
      </c>
      <c r="K1526" s="39" t="e">
        <f>IF(AND(K1525="",$H1526=$H1525),"",IF(VLOOKUP($H1526,Mal!$A$9:$H$431,8,0)='Sales Orders'!K1525,"",VLOOKUP($H1526,Mal!$A$9:$H$431,8,0)))</f>
        <v>#N/A</v>
      </c>
      <c r="L1526" s="39" t="e">
        <f>IF(E1526="","",IF(Mal!$C$6="","",Mal!$C$6))</f>
        <v>#N/A</v>
      </c>
      <c r="M1526" s="39" t="e">
        <f>IF($E1526="",IF(INDEX(Mal!K$9:K$431,COUNTIF($E$108:$F1525,"")-COUNT($H$108:$H1525)+1,0)=M1525,"",INDEX(Mal!K$9:K$431,COUNTIF($E$108:$F1525,"")-COUNT($H$108:$H1525)+1,0)),"")</f>
        <v>#N/A</v>
      </c>
      <c r="N1526" s="39" t="e">
        <f>IF($E1526="",IF(INDEX(Mal!L$9:L$431,COUNTIF($E$108:$F1525,"")-COUNT($H$108:$H1525)+1,0)=N1525,"",INDEX(Mal!L$9:L$431,COUNTIF($E$108:$F1525,"")-COUNT($H$108:$H1525)+1,0)),"")</f>
        <v>#N/A</v>
      </c>
      <c r="O1526" s="39" t="e">
        <f>IF($E1526="",IF(INDEX(Mal!M$9:M$431,COUNTIF($E$108:$F1525,"")-COUNT($H$108:$H1525)+1,0)=O1525,"",INDEX(Mal!M$9:M$431,COUNTIF($E$108:$F1525,"")-COUNT($H$108:$H1525)+1,0)),"")</f>
        <v>#N/A</v>
      </c>
      <c r="P1526" s="39" t="e">
        <f>IF($E1526="",IF(INDEX(Mal!N$9:N$431,COUNTIF($E$108:$F1525,"")-COUNT($H$108:$H1525)+1,0)=P1525,"",INDEX(Mal!N$9:N$431,COUNTIF($E$108:$F1525,"")-COUNT($H$108:$H1525)+1,0)),"")</f>
        <v>#N/A</v>
      </c>
      <c r="Q1526" s="39" t="e">
        <f>IF($E1526="",IF(INDEX(Mal!O$9:O$431,COUNTIF($E$108:$F1525,"")-COUNT($H$108:$H1525)+1,0)=Q1525,"",INDEX(Mal!O$9:O$431,COUNTIF($E$108:$F1525,"")-COUNT($H$108:$H1525)+1,0)),"")</f>
        <v>#N/A</v>
      </c>
      <c r="R1526" s="39" t="e">
        <f>IF($E1526="",IF(INDEX(Mal!P$9:P$431,COUNTIF($E$108:$F1525,"")-COUNT($H$108:$H1525)+1,0)=R1525,"",INDEX(Mal!P$9:P$431,COUNTIF($E$108:$F1525,"")-COUNT($H$108:$H1525)+1,0)),"")</f>
        <v>#N/A</v>
      </c>
      <c r="S1526" s="39" t="e">
        <f>IF($E1526="",IF(INDEX(Mal!Q$9:Q$431,COUNTIF($E$108:$F1525,"")-COUNT($H$108:$H1525)+1,0)=S1525,"",INDEX(Mal!Q$9:Q$431,COUNTIF($E$108:$F1525,"")-COUNT($H$108:$H1525)+1,0)),"")</f>
        <v>#N/A</v>
      </c>
      <c r="T1526" s="39" t="e">
        <f>IF($E1526="",IF(INDEX(Mal!R$9:R$431,COUNTIF($E$108:$F1525,"")-COUNT($H$108:$H1525)+1,0)=T1525,"",INDEX(Mal!R$9:R$431,COUNTIF($E$108:$F1525,"")-COUNT($H$108:$H1525)+1,0)),"")</f>
        <v>#N/A</v>
      </c>
      <c r="U1526" s="39" t="e">
        <f>IF($E1526="",IF(INDEX(Mal!S$9:S$431,COUNTIF($E$108:$F1525,"")-COUNT($H$108:$H1525)+1,0)=U1525,"",INDEX(Mal!S$9:S$431,COUNTIF($E$108:$F1525,"")-COUNT($H$108:$H1525)+1,0)),"")</f>
        <v>#N/A</v>
      </c>
      <c r="V1526" s="39" t="e">
        <f t="shared" si="88"/>
        <v>#N/A</v>
      </c>
      <c r="W1526" s="39" t="e">
        <f>IF(IF(AND(E1526="",F1526=""),INDEX(Mal!I$9:I$431,(COUNT($H$108:$H1526)-COUNTIF($V$108:$V1526,"")),0),"")="","",IF(AND(E1526="",F1526=""),INDEX(Mal!I$9:I$431,(COUNT($H$108:$H1526)-COUNTIF($V$108:$V1526,"")),0),""))</f>
        <v>#N/A</v>
      </c>
      <c r="X1526" s="39" t="e">
        <f>IF($E1526="",IF(INDEX(Mal!J$9:J$431,COUNTIF($E$108:$F1525,"")-COUNT($H$108:$H1525)+1,0)=X1525,"",INDEX(Mal!J$9:J$431,COUNTIF($E$108:$F1525,"")-COUNT($H$108:$H1525)+1,0)),"")</f>
        <v>#N/A</v>
      </c>
      <c r="Y1526" s="39" t="e">
        <f>IF(AND(Y1525="",$H1526=$H1525),"",IF(VLOOKUP($H1526,Mal!$A$9:$T$431,20,0)='Sales Orders'!Y1525,"",VLOOKUP($H1526,Mal!$A$9:$T$431,20,0)))</f>
        <v>#N/A</v>
      </c>
      <c r="Z1526" s="39" t="e">
        <f t="shared" si="89"/>
        <v>#N/A</v>
      </c>
    </row>
    <row r="1527" spans="1:26">
      <c r="A1527" t="str">
        <f>IFERROR(IF(VLOOKUP(H1527,Mal!$A$9:$A$431,1,0),"","END"),"END")</f>
        <v>END</v>
      </c>
      <c r="B1527" s="39" t="e">
        <f>IF($E1527="",IF(INDEX(Mal!$D$9:$D$431,COUNTIF($E$108:$F1526,"")-COUNT($H$108:$H1526)+1,0)=B1526,"",INDEX(Mal!$D$9:$D$431,COUNTIF($E$108:$F1526,"")-COUNT($H$108:$H1526)+1,0)),"")</f>
        <v>#N/A</v>
      </c>
      <c r="C1527" s="39" t="e">
        <f t="shared" si="90"/>
        <v>#N/A</v>
      </c>
      <c r="D1527" s="39" t="e">
        <f>IF($E1527="",IF(INDEX(Mal!$F$9:$F$431,COUNTIF($E$108:$F1526,"")-COUNT($H$108:$H1526)+1,0)=D1526,"",INDEX(Mal!$F$9:$F$431,COUNTIF($E$108:$F1526,"")-COUNT($H$108:$H1526)+1,0)),"")</f>
        <v>#N/A</v>
      </c>
      <c r="E1527" s="39" t="e">
        <f>IF(AND(E1526="",$H1527=$H1526),"",IF(VLOOKUP(H1527,Mal!$A$9:$B$431,2,0)='Sales Orders'!E1526,"",VLOOKUP($H1527,Mal!$A$9:$B$431,2,0)))</f>
        <v>#N/A</v>
      </c>
      <c r="F1527" s="39" t="e">
        <f>IF($E1527="",IF(INDEX(Mal!$C$9:$C$431,COUNTIF($E$108:$F1526,"")-COUNT($H$108:$H1526)+1,0)=F1526,"",INDEX(Mal!$C$9:$C$431,COUNTIF($E$108:$F1526,"")-COUNT($H$108:$H1526)+1,0)),"")</f>
        <v>#N/A</v>
      </c>
      <c r="G1527" s="39" t="e">
        <f t="shared" si="91"/>
        <v>#N/A</v>
      </c>
      <c r="H1527" s="39">
        <f>IF(COUNTIF(Mal!$A$9:$A$431,'Sales Orders'!H1526)+COUNTIFS(Mal!$A$9:$A$431,H1526,Mal!$B$9:$B$431,"&lt;&gt;")+COUNTIFS(Mal!$A$9:$A$431,H1526,Mal!$C$9:$C$431,"&lt;&gt;")=COUNTIF('Sales Orders'!$H$108:H1526,'Sales Orders'!H1526),'Sales Orders'!H1526+1,'Sales Orders'!H1526)</f>
        <v>2</v>
      </c>
      <c r="I1527" s="39" t="e">
        <f>IF(E1527="","",IF(Mal!$C$5="","",Mal!$C$5))</f>
        <v>#N/A</v>
      </c>
      <c r="J1527" s="39" t="e">
        <f>IF(AND(J1526="",$H1527=$H1526),"",IF(VLOOKUP($H1527,Mal!$A$9:$H$431,7,0)='Sales Orders'!J1526,"",VLOOKUP($H1527,Mal!$A$9:$H$431,7,0)))</f>
        <v>#N/A</v>
      </c>
      <c r="K1527" s="39" t="e">
        <f>IF(AND(K1526="",$H1527=$H1526),"",IF(VLOOKUP($H1527,Mal!$A$9:$H$431,8,0)='Sales Orders'!K1526,"",VLOOKUP($H1527,Mal!$A$9:$H$431,8,0)))</f>
        <v>#N/A</v>
      </c>
      <c r="L1527" s="39" t="e">
        <f>IF(E1527="","",IF(Mal!$C$6="","",Mal!$C$6))</f>
        <v>#N/A</v>
      </c>
      <c r="M1527" s="39" t="e">
        <f>IF($E1527="",IF(INDEX(Mal!K$9:K$431,COUNTIF($E$108:$F1526,"")-COUNT($H$108:$H1526)+1,0)=M1526,"",INDEX(Mal!K$9:K$431,COUNTIF($E$108:$F1526,"")-COUNT($H$108:$H1526)+1,0)),"")</f>
        <v>#N/A</v>
      </c>
      <c r="N1527" s="39" t="e">
        <f>IF($E1527="",IF(INDEX(Mal!L$9:L$431,COUNTIF($E$108:$F1526,"")-COUNT($H$108:$H1526)+1,0)=N1526,"",INDEX(Mal!L$9:L$431,COUNTIF($E$108:$F1526,"")-COUNT($H$108:$H1526)+1,0)),"")</f>
        <v>#N/A</v>
      </c>
      <c r="O1527" s="39" t="e">
        <f>IF($E1527="",IF(INDEX(Mal!M$9:M$431,COUNTIF($E$108:$F1526,"")-COUNT($H$108:$H1526)+1,0)=O1526,"",INDEX(Mal!M$9:M$431,COUNTIF($E$108:$F1526,"")-COUNT($H$108:$H1526)+1,0)),"")</f>
        <v>#N/A</v>
      </c>
      <c r="P1527" s="39" t="e">
        <f>IF($E1527="",IF(INDEX(Mal!N$9:N$431,COUNTIF($E$108:$F1526,"")-COUNT($H$108:$H1526)+1,0)=P1526,"",INDEX(Mal!N$9:N$431,COUNTIF($E$108:$F1526,"")-COUNT($H$108:$H1526)+1,0)),"")</f>
        <v>#N/A</v>
      </c>
      <c r="Q1527" s="39" t="e">
        <f>IF($E1527="",IF(INDEX(Mal!O$9:O$431,COUNTIF($E$108:$F1526,"")-COUNT($H$108:$H1526)+1,0)=Q1526,"",INDEX(Mal!O$9:O$431,COUNTIF($E$108:$F1526,"")-COUNT($H$108:$H1526)+1,0)),"")</f>
        <v>#N/A</v>
      </c>
      <c r="R1527" s="39" t="e">
        <f>IF($E1527="",IF(INDEX(Mal!P$9:P$431,COUNTIF($E$108:$F1526,"")-COUNT($H$108:$H1526)+1,0)=R1526,"",INDEX(Mal!P$9:P$431,COUNTIF($E$108:$F1526,"")-COUNT($H$108:$H1526)+1,0)),"")</f>
        <v>#N/A</v>
      </c>
      <c r="S1527" s="39" t="e">
        <f>IF($E1527="",IF(INDEX(Mal!Q$9:Q$431,COUNTIF($E$108:$F1526,"")-COUNT($H$108:$H1526)+1,0)=S1526,"",INDEX(Mal!Q$9:Q$431,COUNTIF($E$108:$F1526,"")-COUNT($H$108:$H1526)+1,0)),"")</f>
        <v>#N/A</v>
      </c>
      <c r="T1527" s="39" t="e">
        <f>IF($E1527="",IF(INDEX(Mal!R$9:R$431,COUNTIF($E$108:$F1526,"")-COUNT($H$108:$H1526)+1,0)=T1526,"",INDEX(Mal!R$9:R$431,COUNTIF($E$108:$F1526,"")-COUNT($H$108:$H1526)+1,0)),"")</f>
        <v>#N/A</v>
      </c>
      <c r="U1527" s="39" t="e">
        <f>IF($E1527="",IF(INDEX(Mal!S$9:S$431,COUNTIF($E$108:$F1526,"")-COUNT($H$108:$H1526)+1,0)=U1526,"",INDEX(Mal!S$9:S$431,COUNTIF($E$108:$F1526,"")-COUNT($H$108:$H1526)+1,0)),"")</f>
        <v>#N/A</v>
      </c>
      <c r="V1527" s="39" t="e">
        <f t="shared" si="88"/>
        <v>#N/A</v>
      </c>
      <c r="W1527" s="39" t="e">
        <f>IF(IF(AND(E1527="",F1527=""),INDEX(Mal!I$9:I$431,(COUNT($H$108:$H1527)-COUNTIF($V$108:$V1527,"")),0),"")="","",IF(AND(E1527="",F1527=""),INDEX(Mal!I$9:I$431,(COUNT($H$108:$H1527)-COUNTIF($V$108:$V1527,"")),0),""))</f>
        <v>#N/A</v>
      </c>
      <c r="X1527" s="39" t="e">
        <f>IF($E1527="",IF(INDEX(Mal!J$9:J$431,COUNTIF($E$108:$F1526,"")-COUNT($H$108:$H1526)+1,0)=X1526,"",INDEX(Mal!J$9:J$431,COUNTIF($E$108:$F1526,"")-COUNT($H$108:$H1526)+1,0)),"")</f>
        <v>#N/A</v>
      </c>
      <c r="Y1527" s="39" t="e">
        <f>IF(AND(Y1526="",$H1527=$H1526),"",IF(VLOOKUP($H1527,Mal!$A$9:$T$431,20,0)='Sales Orders'!Y1526,"",VLOOKUP($H1527,Mal!$A$9:$T$431,20,0)))</f>
        <v>#N/A</v>
      </c>
      <c r="Z1527" s="39" t="e">
        <f t="shared" si="89"/>
        <v>#N/A</v>
      </c>
    </row>
    <row r="1528" spans="1:26">
      <c r="A1528" t="str">
        <f>IFERROR(IF(VLOOKUP(H1528,Mal!$A$9:$A$431,1,0),"","END"),"END")</f>
        <v>END</v>
      </c>
      <c r="B1528" s="39" t="e">
        <f>IF($E1528="",IF(INDEX(Mal!$D$9:$D$431,COUNTIF($E$108:$F1527,"")-COUNT($H$108:$H1527)+1,0)=B1527,"",INDEX(Mal!$D$9:$D$431,COUNTIF($E$108:$F1527,"")-COUNT($H$108:$H1527)+1,0)),"")</f>
        <v>#N/A</v>
      </c>
      <c r="C1528" s="39" t="e">
        <f t="shared" si="90"/>
        <v>#N/A</v>
      </c>
      <c r="D1528" s="39" t="e">
        <f>IF($E1528="",IF(INDEX(Mal!$F$9:$F$431,COUNTIF($E$108:$F1527,"")-COUNT($H$108:$H1527)+1,0)=D1527,"",INDEX(Mal!$F$9:$F$431,COUNTIF($E$108:$F1527,"")-COUNT($H$108:$H1527)+1,0)),"")</f>
        <v>#N/A</v>
      </c>
      <c r="E1528" s="39" t="e">
        <f>IF(AND(E1527="",$H1528=$H1527),"",IF(VLOOKUP(H1528,Mal!$A$9:$B$431,2,0)='Sales Orders'!E1527,"",VLOOKUP($H1528,Mal!$A$9:$B$431,2,0)))</f>
        <v>#N/A</v>
      </c>
      <c r="F1528" s="39" t="e">
        <f>IF($E1528="",IF(INDEX(Mal!$C$9:$C$431,COUNTIF($E$108:$F1527,"")-COUNT($H$108:$H1527)+1,0)=F1527,"",INDEX(Mal!$C$9:$C$431,COUNTIF($E$108:$F1527,"")-COUNT($H$108:$H1527)+1,0)),"")</f>
        <v>#N/A</v>
      </c>
      <c r="G1528" s="39" t="e">
        <f t="shared" si="91"/>
        <v>#N/A</v>
      </c>
      <c r="H1528" s="39">
        <f>IF(COUNTIF(Mal!$A$9:$A$431,'Sales Orders'!H1527)+COUNTIFS(Mal!$A$9:$A$431,H1527,Mal!$B$9:$B$431,"&lt;&gt;")+COUNTIFS(Mal!$A$9:$A$431,H1527,Mal!$C$9:$C$431,"&lt;&gt;")=COUNTIF('Sales Orders'!$H$108:H1527,'Sales Orders'!H1527),'Sales Orders'!H1527+1,'Sales Orders'!H1527)</f>
        <v>2</v>
      </c>
      <c r="I1528" s="39" t="e">
        <f>IF(E1528="","",IF(Mal!$C$5="","",Mal!$C$5))</f>
        <v>#N/A</v>
      </c>
      <c r="J1528" s="39" t="e">
        <f>IF(AND(J1527="",$H1528=$H1527),"",IF(VLOOKUP($H1528,Mal!$A$9:$H$431,7,0)='Sales Orders'!J1527,"",VLOOKUP($H1528,Mal!$A$9:$H$431,7,0)))</f>
        <v>#N/A</v>
      </c>
      <c r="K1528" s="39" t="e">
        <f>IF(AND(K1527="",$H1528=$H1527),"",IF(VLOOKUP($H1528,Mal!$A$9:$H$431,8,0)='Sales Orders'!K1527,"",VLOOKUP($H1528,Mal!$A$9:$H$431,8,0)))</f>
        <v>#N/A</v>
      </c>
      <c r="L1528" s="39" t="e">
        <f>IF(E1528="","",IF(Mal!$C$6="","",Mal!$C$6))</f>
        <v>#N/A</v>
      </c>
      <c r="M1528" s="39" t="e">
        <f>IF($E1528="",IF(INDEX(Mal!K$9:K$431,COUNTIF($E$108:$F1527,"")-COUNT($H$108:$H1527)+1,0)=M1527,"",INDEX(Mal!K$9:K$431,COUNTIF($E$108:$F1527,"")-COUNT($H$108:$H1527)+1,0)),"")</f>
        <v>#N/A</v>
      </c>
      <c r="N1528" s="39" t="e">
        <f>IF($E1528="",IF(INDEX(Mal!L$9:L$431,COUNTIF($E$108:$F1527,"")-COUNT($H$108:$H1527)+1,0)=N1527,"",INDEX(Mal!L$9:L$431,COUNTIF($E$108:$F1527,"")-COUNT($H$108:$H1527)+1,0)),"")</f>
        <v>#N/A</v>
      </c>
      <c r="O1528" s="39" t="e">
        <f>IF($E1528="",IF(INDEX(Mal!M$9:M$431,COUNTIF($E$108:$F1527,"")-COUNT($H$108:$H1527)+1,0)=O1527,"",INDEX(Mal!M$9:M$431,COUNTIF($E$108:$F1527,"")-COUNT($H$108:$H1527)+1,0)),"")</f>
        <v>#N/A</v>
      </c>
      <c r="P1528" s="39" t="e">
        <f>IF($E1528="",IF(INDEX(Mal!N$9:N$431,COUNTIF($E$108:$F1527,"")-COUNT($H$108:$H1527)+1,0)=P1527,"",INDEX(Mal!N$9:N$431,COUNTIF($E$108:$F1527,"")-COUNT($H$108:$H1527)+1,0)),"")</f>
        <v>#N/A</v>
      </c>
      <c r="Q1528" s="39" t="e">
        <f>IF($E1528="",IF(INDEX(Mal!O$9:O$431,COUNTIF($E$108:$F1527,"")-COUNT($H$108:$H1527)+1,0)=Q1527,"",INDEX(Mal!O$9:O$431,COUNTIF($E$108:$F1527,"")-COUNT($H$108:$H1527)+1,0)),"")</f>
        <v>#N/A</v>
      </c>
      <c r="R1528" s="39" t="e">
        <f>IF($E1528="",IF(INDEX(Mal!P$9:P$431,COUNTIF($E$108:$F1527,"")-COUNT($H$108:$H1527)+1,0)=R1527,"",INDEX(Mal!P$9:P$431,COUNTIF($E$108:$F1527,"")-COUNT($H$108:$H1527)+1,0)),"")</f>
        <v>#N/A</v>
      </c>
      <c r="S1528" s="39" t="e">
        <f>IF($E1528="",IF(INDEX(Mal!Q$9:Q$431,COUNTIF($E$108:$F1527,"")-COUNT($H$108:$H1527)+1,0)=S1527,"",INDEX(Mal!Q$9:Q$431,COUNTIF($E$108:$F1527,"")-COUNT($H$108:$H1527)+1,0)),"")</f>
        <v>#N/A</v>
      </c>
      <c r="T1528" s="39" t="e">
        <f>IF($E1528="",IF(INDEX(Mal!R$9:R$431,COUNTIF($E$108:$F1527,"")-COUNT($H$108:$H1527)+1,0)=T1527,"",INDEX(Mal!R$9:R$431,COUNTIF($E$108:$F1527,"")-COUNT($H$108:$H1527)+1,0)),"")</f>
        <v>#N/A</v>
      </c>
      <c r="U1528" s="39" t="e">
        <f>IF($E1528="",IF(INDEX(Mal!S$9:S$431,COUNTIF($E$108:$F1527,"")-COUNT($H$108:$H1527)+1,0)=U1527,"",INDEX(Mal!S$9:S$431,COUNTIF($E$108:$F1527,"")-COUNT($H$108:$H1527)+1,0)),"")</f>
        <v>#N/A</v>
      </c>
      <c r="V1528" s="39" t="e">
        <f t="shared" si="88"/>
        <v>#N/A</v>
      </c>
      <c r="W1528" s="39" t="e">
        <f>IF(IF(AND(E1528="",F1528=""),INDEX(Mal!I$9:I$431,(COUNT($H$108:$H1528)-COUNTIF($V$108:$V1528,"")),0),"")="","",IF(AND(E1528="",F1528=""),INDEX(Mal!I$9:I$431,(COUNT($H$108:$H1528)-COUNTIF($V$108:$V1528,"")),0),""))</f>
        <v>#N/A</v>
      </c>
      <c r="X1528" s="39" t="e">
        <f>IF($E1528="",IF(INDEX(Mal!J$9:J$431,COUNTIF($E$108:$F1527,"")-COUNT($H$108:$H1527)+1,0)=X1527,"",INDEX(Mal!J$9:J$431,COUNTIF($E$108:$F1527,"")-COUNT($H$108:$H1527)+1,0)),"")</f>
        <v>#N/A</v>
      </c>
      <c r="Y1528" s="39" t="e">
        <f>IF(AND(Y1527="",$H1528=$H1527),"",IF(VLOOKUP($H1528,Mal!$A$9:$T$431,20,0)='Sales Orders'!Y1527,"",VLOOKUP($H1528,Mal!$A$9:$T$431,20,0)))</f>
        <v>#N/A</v>
      </c>
      <c r="Z1528" s="39" t="e">
        <f t="shared" si="89"/>
        <v>#N/A</v>
      </c>
    </row>
    <row r="1529" spans="1:26">
      <c r="A1529" t="str">
        <f>IFERROR(IF(VLOOKUP(H1529,Mal!$A$9:$A$431,1,0),"","END"),"END")</f>
        <v>END</v>
      </c>
      <c r="B1529" s="39" t="e">
        <f>IF($E1529="",IF(INDEX(Mal!$D$9:$D$431,COUNTIF($E$108:$F1528,"")-COUNT($H$108:$H1528)+1,0)=B1528,"",INDEX(Mal!$D$9:$D$431,COUNTIF($E$108:$F1528,"")-COUNT($H$108:$H1528)+1,0)),"")</f>
        <v>#N/A</v>
      </c>
      <c r="C1529" s="39" t="e">
        <f t="shared" si="90"/>
        <v>#N/A</v>
      </c>
      <c r="D1529" s="39" t="e">
        <f>IF($E1529="",IF(INDEX(Mal!$F$9:$F$431,COUNTIF($E$108:$F1528,"")-COUNT($H$108:$H1528)+1,0)=D1528,"",INDEX(Mal!$F$9:$F$431,COUNTIF($E$108:$F1528,"")-COUNT($H$108:$H1528)+1,0)),"")</f>
        <v>#N/A</v>
      </c>
      <c r="E1529" s="39" t="e">
        <f>IF(AND(E1528="",$H1529=$H1528),"",IF(VLOOKUP(H1529,Mal!$A$9:$B$431,2,0)='Sales Orders'!E1528,"",VLOOKUP($H1529,Mal!$A$9:$B$431,2,0)))</f>
        <v>#N/A</v>
      </c>
      <c r="F1529" s="39" t="e">
        <f>IF($E1529="",IF(INDEX(Mal!$C$9:$C$431,COUNTIF($E$108:$F1528,"")-COUNT($H$108:$H1528)+1,0)=F1528,"",INDEX(Mal!$C$9:$C$431,COUNTIF($E$108:$F1528,"")-COUNT($H$108:$H1528)+1,0)),"")</f>
        <v>#N/A</v>
      </c>
      <c r="G1529" s="39" t="e">
        <f t="shared" si="91"/>
        <v>#N/A</v>
      </c>
      <c r="H1529" s="39">
        <f>IF(COUNTIF(Mal!$A$9:$A$431,'Sales Orders'!H1528)+COUNTIFS(Mal!$A$9:$A$431,H1528,Mal!$B$9:$B$431,"&lt;&gt;")+COUNTIFS(Mal!$A$9:$A$431,H1528,Mal!$C$9:$C$431,"&lt;&gt;")=COUNTIF('Sales Orders'!$H$108:H1528,'Sales Orders'!H1528),'Sales Orders'!H1528+1,'Sales Orders'!H1528)</f>
        <v>2</v>
      </c>
      <c r="I1529" s="39" t="e">
        <f>IF(E1529="","",IF(Mal!$C$5="","",Mal!$C$5))</f>
        <v>#N/A</v>
      </c>
      <c r="J1529" s="39" t="e">
        <f>IF(AND(J1528="",$H1529=$H1528),"",IF(VLOOKUP($H1529,Mal!$A$9:$H$431,7,0)='Sales Orders'!J1528,"",VLOOKUP($H1529,Mal!$A$9:$H$431,7,0)))</f>
        <v>#N/A</v>
      </c>
      <c r="K1529" s="39" t="e">
        <f>IF(AND(K1528="",$H1529=$H1528),"",IF(VLOOKUP($H1529,Mal!$A$9:$H$431,8,0)='Sales Orders'!K1528,"",VLOOKUP($H1529,Mal!$A$9:$H$431,8,0)))</f>
        <v>#N/A</v>
      </c>
      <c r="L1529" s="39" t="e">
        <f>IF(E1529="","",IF(Mal!$C$6="","",Mal!$C$6))</f>
        <v>#N/A</v>
      </c>
      <c r="M1529" s="39" t="e">
        <f>IF($E1529="",IF(INDEX(Mal!K$9:K$431,COUNTIF($E$108:$F1528,"")-COUNT($H$108:$H1528)+1,0)=M1528,"",INDEX(Mal!K$9:K$431,COUNTIF($E$108:$F1528,"")-COUNT($H$108:$H1528)+1,0)),"")</f>
        <v>#N/A</v>
      </c>
      <c r="N1529" s="39" t="e">
        <f>IF($E1529="",IF(INDEX(Mal!L$9:L$431,COUNTIF($E$108:$F1528,"")-COUNT($H$108:$H1528)+1,0)=N1528,"",INDEX(Mal!L$9:L$431,COUNTIF($E$108:$F1528,"")-COUNT($H$108:$H1528)+1,0)),"")</f>
        <v>#N/A</v>
      </c>
      <c r="O1529" s="39" t="e">
        <f>IF($E1529="",IF(INDEX(Mal!M$9:M$431,COUNTIF($E$108:$F1528,"")-COUNT($H$108:$H1528)+1,0)=O1528,"",INDEX(Mal!M$9:M$431,COUNTIF($E$108:$F1528,"")-COUNT($H$108:$H1528)+1,0)),"")</f>
        <v>#N/A</v>
      </c>
      <c r="P1529" s="39" t="e">
        <f>IF($E1529="",IF(INDEX(Mal!N$9:N$431,COUNTIF($E$108:$F1528,"")-COUNT($H$108:$H1528)+1,0)=P1528,"",INDEX(Mal!N$9:N$431,COUNTIF($E$108:$F1528,"")-COUNT($H$108:$H1528)+1,0)),"")</f>
        <v>#N/A</v>
      </c>
      <c r="Q1529" s="39" t="e">
        <f>IF($E1529="",IF(INDEX(Mal!O$9:O$431,COUNTIF($E$108:$F1528,"")-COUNT($H$108:$H1528)+1,0)=Q1528,"",INDEX(Mal!O$9:O$431,COUNTIF($E$108:$F1528,"")-COUNT($H$108:$H1528)+1,0)),"")</f>
        <v>#N/A</v>
      </c>
      <c r="R1529" s="39" t="e">
        <f>IF($E1529="",IF(INDEX(Mal!P$9:P$431,COUNTIF($E$108:$F1528,"")-COUNT($H$108:$H1528)+1,0)=R1528,"",INDEX(Mal!P$9:P$431,COUNTIF($E$108:$F1528,"")-COUNT($H$108:$H1528)+1,0)),"")</f>
        <v>#N/A</v>
      </c>
      <c r="S1529" s="39" t="e">
        <f>IF($E1529="",IF(INDEX(Mal!Q$9:Q$431,COUNTIF($E$108:$F1528,"")-COUNT($H$108:$H1528)+1,0)=S1528,"",INDEX(Mal!Q$9:Q$431,COUNTIF($E$108:$F1528,"")-COUNT($H$108:$H1528)+1,0)),"")</f>
        <v>#N/A</v>
      </c>
      <c r="T1529" s="39" t="e">
        <f>IF($E1529="",IF(INDEX(Mal!R$9:R$431,COUNTIF($E$108:$F1528,"")-COUNT($H$108:$H1528)+1,0)=T1528,"",INDEX(Mal!R$9:R$431,COUNTIF($E$108:$F1528,"")-COUNT($H$108:$H1528)+1,0)),"")</f>
        <v>#N/A</v>
      </c>
      <c r="U1529" s="39" t="e">
        <f>IF($E1529="",IF(INDEX(Mal!S$9:S$431,COUNTIF($E$108:$F1528,"")-COUNT($H$108:$H1528)+1,0)=U1528,"",INDEX(Mal!S$9:S$431,COUNTIF($E$108:$F1528,"")-COUNT($H$108:$H1528)+1,0)),"")</f>
        <v>#N/A</v>
      </c>
      <c r="V1529" s="39" t="e">
        <f t="shared" si="88"/>
        <v>#N/A</v>
      </c>
      <c r="W1529" s="39" t="e">
        <f>IF(IF(AND(E1529="",F1529=""),INDEX(Mal!I$9:I$431,(COUNT($H$108:$H1529)-COUNTIF($V$108:$V1529,"")),0),"")="","",IF(AND(E1529="",F1529=""),INDEX(Mal!I$9:I$431,(COUNT($H$108:$H1529)-COUNTIF($V$108:$V1529,"")),0),""))</f>
        <v>#N/A</v>
      </c>
      <c r="X1529" s="39" t="e">
        <f>IF($E1529="",IF(INDEX(Mal!J$9:J$431,COUNTIF($E$108:$F1528,"")-COUNT($H$108:$H1528)+1,0)=X1528,"",INDEX(Mal!J$9:J$431,COUNTIF($E$108:$F1528,"")-COUNT($H$108:$H1528)+1,0)),"")</f>
        <v>#N/A</v>
      </c>
      <c r="Y1529" s="39" t="e">
        <f>IF(AND(Y1528="",$H1529=$H1528),"",IF(VLOOKUP($H1529,Mal!$A$9:$T$431,20,0)='Sales Orders'!Y1528,"",VLOOKUP($H1529,Mal!$A$9:$T$431,20,0)))</f>
        <v>#N/A</v>
      </c>
      <c r="Z1529" s="39" t="e">
        <f t="shared" si="89"/>
        <v>#N/A</v>
      </c>
    </row>
    <row r="1530" spans="1:26">
      <c r="A1530" t="str">
        <f>IFERROR(IF(VLOOKUP(H1530,Mal!$A$9:$A$431,1,0),"","END"),"END")</f>
        <v>END</v>
      </c>
      <c r="B1530" s="39" t="e">
        <f>IF($E1530="",IF(INDEX(Mal!$D$9:$D$431,COUNTIF($E$108:$F1529,"")-COUNT($H$108:$H1529)+1,0)=B1529,"",INDEX(Mal!$D$9:$D$431,COUNTIF($E$108:$F1529,"")-COUNT($H$108:$H1529)+1,0)),"")</f>
        <v>#N/A</v>
      </c>
      <c r="C1530" s="39" t="e">
        <f t="shared" si="90"/>
        <v>#N/A</v>
      </c>
      <c r="D1530" s="39" t="e">
        <f>IF($E1530="",IF(INDEX(Mal!$F$9:$F$431,COUNTIF($E$108:$F1529,"")-COUNT($H$108:$H1529)+1,0)=D1529,"",INDEX(Mal!$F$9:$F$431,COUNTIF($E$108:$F1529,"")-COUNT($H$108:$H1529)+1,0)),"")</f>
        <v>#N/A</v>
      </c>
      <c r="E1530" s="39" t="e">
        <f>IF(AND(E1529="",$H1530=$H1529),"",IF(VLOOKUP(H1530,Mal!$A$9:$B$431,2,0)='Sales Orders'!E1529,"",VLOOKUP($H1530,Mal!$A$9:$B$431,2,0)))</f>
        <v>#N/A</v>
      </c>
      <c r="F1530" s="39" t="e">
        <f>IF($E1530="",IF(INDEX(Mal!$C$9:$C$431,COUNTIF($E$108:$F1529,"")-COUNT($H$108:$H1529)+1,0)=F1529,"",INDEX(Mal!$C$9:$C$431,COUNTIF($E$108:$F1529,"")-COUNT($H$108:$H1529)+1,0)),"")</f>
        <v>#N/A</v>
      </c>
      <c r="G1530" s="39" t="e">
        <f t="shared" si="91"/>
        <v>#N/A</v>
      </c>
      <c r="H1530" s="39">
        <f>IF(COUNTIF(Mal!$A$9:$A$431,'Sales Orders'!H1529)+COUNTIFS(Mal!$A$9:$A$431,H1529,Mal!$B$9:$B$431,"&lt;&gt;")+COUNTIFS(Mal!$A$9:$A$431,H1529,Mal!$C$9:$C$431,"&lt;&gt;")=COUNTIF('Sales Orders'!$H$108:H1529,'Sales Orders'!H1529),'Sales Orders'!H1529+1,'Sales Orders'!H1529)</f>
        <v>2</v>
      </c>
      <c r="I1530" s="39" t="e">
        <f>IF(E1530="","",IF(Mal!$C$5="","",Mal!$C$5))</f>
        <v>#N/A</v>
      </c>
      <c r="J1530" s="39" t="e">
        <f>IF(AND(J1529="",$H1530=$H1529),"",IF(VLOOKUP($H1530,Mal!$A$9:$H$431,7,0)='Sales Orders'!J1529,"",VLOOKUP($H1530,Mal!$A$9:$H$431,7,0)))</f>
        <v>#N/A</v>
      </c>
      <c r="K1530" s="39" t="e">
        <f>IF(AND(K1529="",$H1530=$H1529),"",IF(VLOOKUP($H1530,Mal!$A$9:$H$431,8,0)='Sales Orders'!K1529,"",VLOOKUP($H1530,Mal!$A$9:$H$431,8,0)))</f>
        <v>#N/A</v>
      </c>
      <c r="L1530" s="39" t="e">
        <f>IF(E1530="","",IF(Mal!$C$6="","",Mal!$C$6))</f>
        <v>#N/A</v>
      </c>
      <c r="M1530" s="39" t="e">
        <f>IF($E1530="",IF(INDEX(Mal!K$9:K$431,COUNTIF($E$108:$F1529,"")-COUNT($H$108:$H1529)+1,0)=M1529,"",INDEX(Mal!K$9:K$431,COUNTIF($E$108:$F1529,"")-COUNT($H$108:$H1529)+1,0)),"")</f>
        <v>#N/A</v>
      </c>
      <c r="N1530" s="39" t="e">
        <f>IF($E1530="",IF(INDEX(Mal!L$9:L$431,COUNTIF($E$108:$F1529,"")-COUNT($H$108:$H1529)+1,0)=N1529,"",INDEX(Mal!L$9:L$431,COUNTIF($E$108:$F1529,"")-COUNT($H$108:$H1529)+1,0)),"")</f>
        <v>#N/A</v>
      </c>
      <c r="O1530" s="39" t="e">
        <f>IF($E1530="",IF(INDEX(Mal!M$9:M$431,COUNTIF($E$108:$F1529,"")-COUNT($H$108:$H1529)+1,0)=O1529,"",INDEX(Mal!M$9:M$431,COUNTIF($E$108:$F1529,"")-COUNT($H$108:$H1529)+1,0)),"")</f>
        <v>#N/A</v>
      </c>
      <c r="P1530" s="39" t="e">
        <f>IF($E1530="",IF(INDEX(Mal!N$9:N$431,COUNTIF($E$108:$F1529,"")-COUNT($H$108:$H1529)+1,0)=P1529,"",INDEX(Mal!N$9:N$431,COUNTIF($E$108:$F1529,"")-COUNT($H$108:$H1529)+1,0)),"")</f>
        <v>#N/A</v>
      </c>
      <c r="Q1530" s="39" t="e">
        <f>IF($E1530="",IF(INDEX(Mal!O$9:O$431,COUNTIF($E$108:$F1529,"")-COUNT($H$108:$H1529)+1,0)=Q1529,"",INDEX(Mal!O$9:O$431,COUNTIF($E$108:$F1529,"")-COUNT($H$108:$H1529)+1,0)),"")</f>
        <v>#N/A</v>
      </c>
      <c r="R1530" s="39" t="e">
        <f>IF($E1530="",IF(INDEX(Mal!P$9:P$431,COUNTIF($E$108:$F1529,"")-COUNT($H$108:$H1529)+1,0)=R1529,"",INDEX(Mal!P$9:P$431,COUNTIF($E$108:$F1529,"")-COUNT($H$108:$H1529)+1,0)),"")</f>
        <v>#N/A</v>
      </c>
      <c r="S1530" s="39" t="e">
        <f>IF($E1530="",IF(INDEX(Mal!Q$9:Q$431,COUNTIF($E$108:$F1529,"")-COUNT($H$108:$H1529)+1,0)=S1529,"",INDEX(Mal!Q$9:Q$431,COUNTIF($E$108:$F1529,"")-COUNT($H$108:$H1529)+1,0)),"")</f>
        <v>#N/A</v>
      </c>
      <c r="T1530" s="39" t="e">
        <f>IF($E1530="",IF(INDEX(Mal!R$9:R$431,COUNTIF($E$108:$F1529,"")-COUNT($H$108:$H1529)+1,0)=T1529,"",INDEX(Mal!R$9:R$431,COUNTIF($E$108:$F1529,"")-COUNT($H$108:$H1529)+1,0)),"")</f>
        <v>#N/A</v>
      </c>
      <c r="U1530" s="39" t="e">
        <f>IF($E1530="",IF(INDEX(Mal!S$9:S$431,COUNTIF($E$108:$F1529,"")-COUNT($H$108:$H1529)+1,0)=U1529,"",INDEX(Mal!S$9:S$431,COUNTIF($E$108:$F1529,"")-COUNT($H$108:$H1529)+1,0)),"")</f>
        <v>#N/A</v>
      </c>
      <c r="V1530" s="39" t="e">
        <f t="shared" si="88"/>
        <v>#N/A</v>
      </c>
      <c r="W1530" s="39" t="e">
        <f>IF(IF(AND(E1530="",F1530=""),INDEX(Mal!I$9:I$431,(COUNT($H$108:$H1530)-COUNTIF($V$108:$V1530,"")),0),"")="","",IF(AND(E1530="",F1530=""),INDEX(Mal!I$9:I$431,(COUNT($H$108:$H1530)-COUNTIF($V$108:$V1530,"")),0),""))</f>
        <v>#N/A</v>
      </c>
      <c r="X1530" s="39" t="e">
        <f>IF($E1530="",IF(INDEX(Mal!J$9:J$431,COUNTIF($E$108:$F1529,"")-COUNT($H$108:$H1529)+1,0)=X1529,"",INDEX(Mal!J$9:J$431,COUNTIF($E$108:$F1529,"")-COUNT($H$108:$H1529)+1,0)),"")</f>
        <v>#N/A</v>
      </c>
      <c r="Y1530" s="39" t="e">
        <f>IF(AND(Y1529="",$H1530=$H1529),"",IF(VLOOKUP($H1530,Mal!$A$9:$T$431,20,0)='Sales Orders'!Y1529,"",VLOOKUP($H1530,Mal!$A$9:$T$431,20,0)))</f>
        <v>#N/A</v>
      </c>
      <c r="Z1530" s="39" t="e">
        <f t="shared" si="89"/>
        <v>#N/A</v>
      </c>
    </row>
    <row r="1531" spans="1:26">
      <c r="A1531" t="str">
        <f>IFERROR(IF(VLOOKUP(H1531,Mal!$A$9:$A$431,1,0),"","END"),"END")</f>
        <v>END</v>
      </c>
      <c r="B1531" s="39" t="e">
        <f>IF($E1531="",IF(INDEX(Mal!$D$9:$D$431,COUNTIF($E$108:$F1530,"")-COUNT($H$108:$H1530)+1,0)=B1530,"",INDEX(Mal!$D$9:$D$431,COUNTIF($E$108:$F1530,"")-COUNT($H$108:$H1530)+1,0)),"")</f>
        <v>#N/A</v>
      </c>
      <c r="C1531" s="39" t="e">
        <f t="shared" si="90"/>
        <v>#N/A</v>
      </c>
      <c r="D1531" s="39" t="e">
        <f>IF($E1531="",IF(INDEX(Mal!$F$9:$F$431,COUNTIF($E$108:$F1530,"")-COUNT($H$108:$H1530)+1,0)=D1530,"",INDEX(Mal!$F$9:$F$431,COUNTIF($E$108:$F1530,"")-COUNT($H$108:$H1530)+1,0)),"")</f>
        <v>#N/A</v>
      </c>
      <c r="E1531" s="39" t="e">
        <f>IF(AND(E1530="",$H1531=$H1530),"",IF(VLOOKUP(H1531,Mal!$A$9:$B$431,2,0)='Sales Orders'!E1530,"",VLOOKUP($H1531,Mal!$A$9:$B$431,2,0)))</f>
        <v>#N/A</v>
      </c>
      <c r="F1531" s="39" t="e">
        <f>IF($E1531="",IF(INDEX(Mal!$C$9:$C$431,COUNTIF($E$108:$F1530,"")-COUNT($H$108:$H1530)+1,0)=F1530,"",INDEX(Mal!$C$9:$C$431,COUNTIF($E$108:$F1530,"")-COUNT($H$108:$H1530)+1,0)),"")</f>
        <v>#N/A</v>
      </c>
      <c r="G1531" s="39" t="e">
        <f t="shared" si="91"/>
        <v>#N/A</v>
      </c>
      <c r="H1531" s="39">
        <f>IF(COUNTIF(Mal!$A$9:$A$431,'Sales Orders'!H1530)+COUNTIFS(Mal!$A$9:$A$431,H1530,Mal!$B$9:$B$431,"&lt;&gt;")+COUNTIFS(Mal!$A$9:$A$431,H1530,Mal!$C$9:$C$431,"&lt;&gt;")=COUNTIF('Sales Orders'!$H$108:H1530,'Sales Orders'!H1530),'Sales Orders'!H1530+1,'Sales Orders'!H1530)</f>
        <v>2</v>
      </c>
      <c r="I1531" s="39" t="e">
        <f>IF(E1531="","",IF(Mal!$C$5="","",Mal!$C$5))</f>
        <v>#N/A</v>
      </c>
      <c r="J1531" s="39" t="e">
        <f>IF(AND(J1530="",$H1531=$H1530),"",IF(VLOOKUP($H1531,Mal!$A$9:$H$431,7,0)='Sales Orders'!J1530,"",VLOOKUP($H1531,Mal!$A$9:$H$431,7,0)))</f>
        <v>#N/A</v>
      </c>
      <c r="K1531" s="39" t="e">
        <f>IF(AND(K1530="",$H1531=$H1530),"",IF(VLOOKUP($H1531,Mal!$A$9:$H$431,8,0)='Sales Orders'!K1530,"",VLOOKUP($H1531,Mal!$A$9:$H$431,8,0)))</f>
        <v>#N/A</v>
      </c>
      <c r="L1531" s="39" t="e">
        <f>IF(E1531="","",IF(Mal!$C$6="","",Mal!$C$6))</f>
        <v>#N/A</v>
      </c>
      <c r="M1531" s="39" t="e">
        <f>IF($E1531="",IF(INDEX(Mal!K$9:K$431,COUNTIF($E$108:$F1530,"")-COUNT($H$108:$H1530)+1,0)=M1530,"",INDEX(Mal!K$9:K$431,COUNTIF($E$108:$F1530,"")-COUNT($H$108:$H1530)+1,0)),"")</f>
        <v>#N/A</v>
      </c>
      <c r="N1531" s="39" t="e">
        <f>IF($E1531="",IF(INDEX(Mal!L$9:L$431,COUNTIF($E$108:$F1530,"")-COUNT($H$108:$H1530)+1,0)=N1530,"",INDEX(Mal!L$9:L$431,COUNTIF($E$108:$F1530,"")-COUNT($H$108:$H1530)+1,0)),"")</f>
        <v>#N/A</v>
      </c>
      <c r="O1531" s="39" t="e">
        <f>IF($E1531="",IF(INDEX(Mal!M$9:M$431,COUNTIF($E$108:$F1530,"")-COUNT($H$108:$H1530)+1,0)=O1530,"",INDEX(Mal!M$9:M$431,COUNTIF($E$108:$F1530,"")-COUNT($H$108:$H1530)+1,0)),"")</f>
        <v>#N/A</v>
      </c>
      <c r="P1531" s="39" t="e">
        <f>IF($E1531="",IF(INDEX(Mal!N$9:N$431,COUNTIF($E$108:$F1530,"")-COUNT($H$108:$H1530)+1,0)=P1530,"",INDEX(Mal!N$9:N$431,COUNTIF($E$108:$F1530,"")-COUNT($H$108:$H1530)+1,0)),"")</f>
        <v>#N/A</v>
      </c>
      <c r="Q1531" s="39" t="e">
        <f>IF($E1531="",IF(INDEX(Mal!O$9:O$431,COUNTIF($E$108:$F1530,"")-COUNT($H$108:$H1530)+1,0)=Q1530,"",INDEX(Mal!O$9:O$431,COUNTIF($E$108:$F1530,"")-COUNT($H$108:$H1530)+1,0)),"")</f>
        <v>#N/A</v>
      </c>
      <c r="R1531" s="39" t="e">
        <f>IF($E1531="",IF(INDEX(Mal!P$9:P$431,COUNTIF($E$108:$F1530,"")-COUNT($H$108:$H1530)+1,0)=R1530,"",INDEX(Mal!P$9:P$431,COUNTIF($E$108:$F1530,"")-COUNT($H$108:$H1530)+1,0)),"")</f>
        <v>#N/A</v>
      </c>
      <c r="S1531" s="39" t="e">
        <f>IF($E1531="",IF(INDEX(Mal!Q$9:Q$431,COUNTIF($E$108:$F1530,"")-COUNT($H$108:$H1530)+1,0)=S1530,"",INDEX(Mal!Q$9:Q$431,COUNTIF($E$108:$F1530,"")-COUNT($H$108:$H1530)+1,0)),"")</f>
        <v>#N/A</v>
      </c>
      <c r="T1531" s="39" t="e">
        <f>IF($E1531="",IF(INDEX(Mal!R$9:R$431,COUNTIF($E$108:$F1530,"")-COUNT($H$108:$H1530)+1,0)=T1530,"",INDEX(Mal!R$9:R$431,COUNTIF($E$108:$F1530,"")-COUNT($H$108:$H1530)+1,0)),"")</f>
        <v>#N/A</v>
      </c>
      <c r="U1531" s="39" t="e">
        <f>IF($E1531="",IF(INDEX(Mal!S$9:S$431,COUNTIF($E$108:$F1530,"")-COUNT($H$108:$H1530)+1,0)=U1530,"",INDEX(Mal!S$9:S$431,COUNTIF($E$108:$F1530,"")-COUNT($H$108:$H1530)+1,0)),"")</f>
        <v>#N/A</v>
      </c>
      <c r="V1531" s="39" t="e">
        <f t="shared" si="88"/>
        <v>#N/A</v>
      </c>
      <c r="W1531" s="39" t="e">
        <f>IF(IF(AND(E1531="",F1531=""),INDEX(Mal!I$9:I$431,(COUNT($H$108:$H1531)-COUNTIF($V$108:$V1531,"")),0),"")="","",IF(AND(E1531="",F1531=""),INDEX(Mal!I$9:I$431,(COUNT($H$108:$H1531)-COUNTIF($V$108:$V1531,"")),0),""))</f>
        <v>#N/A</v>
      </c>
      <c r="X1531" s="39" t="e">
        <f>IF($E1531="",IF(INDEX(Mal!J$9:J$431,COUNTIF($E$108:$F1530,"")-COUNT($H$108:$H1530)+1,0)=X1530,"",INDEX(Mal!J$9:J$431,COUNTIF($E$108:$F1530,"")-COUNT($H$108:$H1530)+1,0)),"")</f>
        <v>#N/A</v>
      </c>
      <c r="Y1531" s="39" t="e">
        <f>IF(AND(Y1530="",$H1531=$H1530),"",IF(VLOOKUP($H1531,Mal!$A$9:$T$431,20,0)='Sales Orders'!Y1530,"",VLOOKUP($H1531,Mal!$A$9:$T$431,20,0)))</f>
        <v>#N/A</v>
      </c>
      <c r="Z1531" s="39" t="e">
        <f t="shared" si="89"/>
        <v>#N/A</v>
      </c>
    </row>
    <row r="1532" spans="1:26">
      <c r="A1532" t="str">
        <f>IFERROR(IF(VLOOKUP(H1532,Mal!$A$9:$A$431,1,0),"","END"),"END")</f>
        <v>END</v>
      </c>
      <c r="B1532" s="39" t="e">
        <f>IF($E1532="",IF(INDEX(Mal!$D$9:$D$431,COUNTIF($E$108:$F1531,"")-COUNT($H$108:$H1531)+1,0)=B1531,"",INDEX(Mal!$D$9:$D$431,COUNTIF($E$108:$F1531,"")-COUNT($H$108:$H1531)+1,0)),"")</f>
        <v>#N/A</v>
      </c>
      <c r="C1532" s="39" t="e">
        <f t="shared" si="90"/>
        <v>#N/A</v>
      </c>
      <c r="D1532" s="39" t="e">
        <f>IF($E1532="",IF(INDEX(Mal!$F$9:$F$431,COUNTIF($E$108:$F1531,"")-COUNT($H$108:$H1531)+1,0)=D1531,"",INDEX(Mal!$F$9:$F$431,COUNTIF($E$108:$F1531,"")-COUNT($H$108:$H1531)+1,0)),"")</f>
        <v>#N/A</v>
      </c>
      <c r="E1532" s="39" t="e">
        <f>IF(AND(E1531="",$H1532=$H1531),"",IF(VLOOKUP(H1532,Mal!$A$9:$B$431,2,0)='Sales Orders'!E1531,"",VLOOKUP($H1532,Mal!$A$9:$B$431,2,0)))</f>
        <v>#N/A</v>
      </c>
      <c r="F1532" s="39" t="e">
        <f>IF($E1532="",IF(INDEX(Mal!$C$9:$C$431,COUNTIF($E$108:$F1531,"")-COUNT($H$108:$H1531)+1,0)=F1531,"",INDEX(Mal!$C$9:$C$431,COUNTIF($E$108:$F1531,"")-COUNT($H$108:$H1531)+1,0)),"")</f>
        <v>#N/A</v>
      </c>
      <c r="G1532" s="39" t="e">
        <f t="shared" si="91"/>
        <v>#N/A</v>
      </c>
      <c r="H1532" s="39">
        <f>IF(COUNTIF(Mal!$A$9:$A$431,'Sales Orders'!H1531)+COUNTIFS(Mal!$A$9:$A$431,H1531,Mal!$B$9:$B$431,"&lt;&gt;")+COUNTIFS(Mal!$A$9:$A$431,H1531,Mal!$C$9:$C$431,"&lt;&gt;")=COUNTIF('Sales Orders'!$H$108:H1531,'Sales Orders'!H1531),'Sales Orders'!H1531+1,'Sales Orders'!H1531)</f>
        <v>2</v>
      </c>
      <c r="I1532" s="39" t="e">
        <f>IF(E1532="","",IF(Mal!$C$5="","",Mal!$C$5))</f>
        <v>#N/A</v>
      </c>
      <c r="J1532" s="39" t="e">
        <f>IF(AND(J1531="",$H1532=$H1531),"",IF(VLOOKUP($H1532,Mal!$A$9:$H$431,7,0)='Sales Orders'!J1531,"",VLOOKUP($H1532,Mal!$A$9:$H$431,7,0)))</f>
        <v>#N/A</v>
      </c>
      <c r="K1532" s="39" t="e">
        <f>IF(AND(K1531="",$H1532=$H1531),"",IF(VLOOKUP($H1532,Mal!$A$9:$H$431,8,0)='Sales Orders'!K1531,"",VLOOKUP($H1532,Mal!$A$9:$H$431,8,0)))</f>
        <v>#N/A</v>
      </c>
      <c r="L1532" s="39" t="e">
        <f>IF(E1532="","",IF(Mal!$C$6="","",Mal!$C$6))</f>
        <v>#N/A</v>
      </c>
      <c r="M1532" s="39" t="e">
        <f>IF($E1532="",IF(INDEX(Mal!K$9:K$431,COUNTIF($E$108:$F1531,"")-COUNT($H$108:$H1531)+1,0)=M1531,"",INDEX(Mal!K$9:K$431,COUNTIF($E$108:$F1531,"")-COUNT($H$108:$H1531)+1,0)),"")</f>
        <v>#N/A</v>
      </c>
      <c r="N1532" s="39" t="e">
        <f>IF($E1532="",IF(INDEX(Mal!L$9:L$431,COUNTIF($E$108:$F1531,"")-COUNT($H$108:$H1531)+1,0)=N1531,"",INDEX(Mal!L$9:L$431,COUNTIF($E$108:$F1531,"")-COUNT($H$108:$H1531)+1,0)),"")</f>
        <v>#N/A</v>
      </c>
      <c r="O1532" s="39" t="e">
        <f>IF($E1532="",IF(INDEX(Mal!M$9:M$431,COUNTIF($E$108:$F1531,"")-COUNT($H$108:$H1531)+1,0)=O1531,"",INDEX(Mal!M$9:M$431,COUNTIF($E$108:$F1531,"")-COUNT($H$108:$H1531)+1,0)),"")</f>
        <v>#N/A</v>
      </c>
      <c r="P1532" s="39" t="e">
        <f>IF($E1532="",IF(INDEX(Mal!N$9:N$431,COUNTIF($E$108:$F1531,"")-COUNT($H$108:$H1531)+1,0)=P1531,"",INDEX(Mal!N$9:N$431,COUNTIF($E$108:$F1531,"")-COUNT($H$108:$H1531)+1,0)),"")</f>
        <v>#N/A</v>
      </c>
      <c r="Q1532" s="39" t="e">
        <f>IF($E1532="",IF(INDEX(Mal!O$9:O$431,COUNTIF($E$108:$F1531,"")-COUNT($H$108:$H1531)+1,0)=Q1531,"",INDEX(Mal!O$9:O$431,COUNTIF($E$108:$F1531,"")-COUNT($H$108:$H1531)+1,0)),"")</f>
        <v>#N/A</v>
      </c>
      <c r="R1532" s="39" t="e">
        <f>IF($E1532="",IF(INDEX(Mal!P$9:P$431,COUNTIF($E$108:$F1531,"")-COUNT($H$108:$H1531)+1,0)=R1531,"",INDEX(Mal!P$9:P$431,COUNTIF($E$108:$F1531,"")-COUNT($H$108:$H1531)+1,0)),"")</f>
        <v>#N/A</v>
      </c>
      <c r="S1532" s="39" t="e">
        <f>IF($E1532="",IF(INDEX(Mal!Q$9:Q$431,COUNTIF($E$108:$F1531,"")-COUNT($H$108:$H1531)+1,0)=S1531,"",INDEX(Mal!Q$9:Q$431,COUNTIF($E$108:$F1531,"")-COUNT($H$108:$H1531)+1,0)),"")</f>
        <v>#N/A</v>
      </c>
      <c r="T1532" s="39" t="e">
        <f>IF($E1532="",IF(INDEX(Mal!R$9:R$431,COUNTIF($E$108:$F1531,"")-COUNT($H$108:$H1531)+1,0)=T1531,"",INDEX(Mal!R$9:R$431,COUNTIF($E$108:$F1531,"")-COUNT($H$108:$H1531)+1,0)),"")</f>
        <v>#N/A</v>
      </c>
      <c r="U1532" s="39" t="e">
        <f>IF($E1532="",IF(INDEX(Mal!S$9:S$431,COUNTIF($E$108:$F1531,"")-COUNT($H$108:$H1531)+1,0)=U1531,"",INDEX(Mal!S$9:S$431,COUNTIF($E$108:$F1531,"")-COUNT($H$108:$H1531)+1,0)),"")</f>
        <v>#N/A</v>
      </c>
      <c r="V1532" s="39" t="e">
        <f t="shared" si="88"/>
        <v>#N/A</v>
      </c>
      <c r="W1532" s="39" t="e">
        <f>IF(IF(AND(E1532="",F1532=""),INDEX(Mal!I$9:I$431,(COUNT($H$108:$H1532)-COUNTIF($V$108:$V1532,"")),0),"")="","",IF(AND(E1532="",F1532=""),INDEX(Mal!I$9:I$431,(COUNT($H$108:$H1532)-COUNTIF($V$108:$V1532,"")),0),""))</f>
        <v>#N/A</v>
      </c>
      <c r="X1532" s="39" t="e">
        <f>IF($E1532="",IF(INDEX(Mal!J$9:J$431,COUNTIF($E$108:$F1531,"")-COUNT($H$108:$H1531)+1,0)=X1531,"",INDEX(Mal!J$9:J$431,COUNTIF($E$108:$F1531,"")-COUNT($H$108:$H1531)+1,0)),"")</f>
        <v>#N/A</v>
      </c>
      <c r="Y1532" s="39" t="e">
        <f>IF(AND(Y1531="",$H1532=$H1531),"",IF(VLOOKUP($H1532,Mal!$A$9:$T$431,20,0)='Sales Orders'!Y1531,"",VLOOKUP($H1532,Mal!$A$9:$T$431,20,0)))</f>
        <v>#N/A</v>
      </c>
      <c r="Z1532" s="39" t="e">
        <f t="shared" si="89"/>
        <v>#N/A</v>
      </c>
    </row>
    <row r="1533" spans="1:26">
      <c r="A1533" t="str">
        <f>IFERROR(IF(VLOOKUP(H1533,Mal!$A$9:$A$431,1,0),"","END"),"END")</f>
        <v>END</v>
      </c>
      <c r="B1533" s="39" t="e">
        <f>IF($E1533="",IF(INDEX(Mal!$D$9:$D$431,COUNTIF($E$108:$F1532,"")-COUNT($H$108:$H1532)+1,0)=B1532,"",INDEX(Mal!$D$9:$D$431,COUNTIF($E$108:$F1532,"")-COUNT($H$108:$H1532)+1,0)),"")</f>
        <v>#N/A</v>
      </c>
      <c r="C1533" s="39" t="e">
        <f t="shared" si="90"/>
        <v>#N/A</v>
      </c>
      <c r="D1533" s="39" t="e">
        <f>IF($E1533="",IF(INDEX(Mal!$F$9:$F$431,COUNTIF($E$108:$F1532,"")-COUNT($H$108:$H1532)+1,0)=D1532,"",INDEX(Mal!$F$9:$F$431,COUNTIF($E$108:$F1532,"")-COUNT($H$108:$H1532)+1,0)),"")</f>
        <v>#N/A</v>
      </c>
      <c r="E1533" s="39" t="e">
        <f>IF(AND(E1532="",$H1533=$H1532),"",IF(VLOOKUP(H1533,Mal!$A$9:$B$431,2,0)='Sales Orders'!E1532,"",VLOOKUP($H1533,Mal!$A$9:$B$431,2,0)))</f>
        <v>#N/A</v>
      </c>
      <c r="F1533" s="39" t="e">
        <f>IF($E1533="",IF(INDEX(Mal!$C$9:$C$431,COUNTIF($E$108:$F1532,"")-COUNT($H$108:$H1532)+1,0)=F1532,"",INDEX(Mal!$C$9:$C$431,COUNTIF($E$108:$F1532,"")-COUNT($H$108:$H1532)+1,0)),"")</f>
        <v>#N/A</v>
      </c>
      <c r="G1533" s="39" t="e">
        <f t="shared" si="91"/>
        <v>#N/A</v>
      </c>
      <c r="H1533" s="39">
        <f>IF(COUNTIF(Mal!$A$9:$A$431,'Sales Orders'!H1532)+COUNTIFS(Mal!$A$9:$A$431,H1532,Mal!$B$9:$B$431,"&lt;&gt;")+COUNTIFS(Mal!$A$9:$A$431,H1532,Mal!$C$9:$C$431,"&lt;&gt;")=COUNTIF('Sales Orders'!$H$108:H1532,'Sales Orders'!H1532),'Sales Orders'!H1532+1,'Sales Orders'!H1532)</f>
        <v>2</v>
      </c>
      <c r="I1533" s="39" t="e">
        <f>IF(E1533="","",IF(Mal!$C$5="","",Mal!$C$5))</f>
        <v>#N/A</v>
      </c>
      <c r="J1533" s="39" t="e">
        <f>IF(AND(J1532="",$H1533=$H1532),"",IF(VLOOKUP($H1533,Mal!$A$9:$H$431,7,0)='Sales Orders'!J1532,"",VLOOKUP($H1533,Mal!$A$9:$H$431,7,0)))</f>
        <v>#N/A</v>
      </c>
      <c r="K1533" s="39" t="e">
        <f>IF(AND(K1532="",$H1533=$H1532),"",IF(VLOOKUP($H1533,Mal!$A$9:$H$431,8,0)='Sales Orders'!K1532,"",VLOOKUP($H1533,Mal!$A$9:$H$431,8,0)))</f>
        <v>#N/A</v>
      </c>
      <c r="L1533" s="39" t="e">
        <f>IF(E1533="","",IF(Mal!$C$6="","",Mal!$C$6))</f>
        <v>#N/A</v>
      </c>
      <c r="M1533" s="39" t="e">
        <f>IF($E1533="",IF(INDEX(Mal!K$9:K$431,COUNTIF($E$108:$F1532,"")-COUNT($H$108:$H1532)+1,0)=M1532,"",INDEX(Mal!K$9:K$431,COUNTIF($E$108:$F1532,"")-COUNT($H$108:$H1532)+1,0)),"")</f>
        <v>#N/A</v>
      </c>
      <c r="N1533" s="39" t="e">
        <f>IF($E1533="",IF(INDEX(Mal!L$9:L$431,COUNTIF($E$108:$F1532,"")-COUNT($H$108:$H1532)+1,0)=N1532,"",INDEX(Mal!L$9:L$431,COUNTIF($E$108:$F1532,"")-COUNT($H$108:$H1532)+1,0)),"")</f>
        <v>#N/A</v>
      </c>
      <c r="O1533" s="39" t="e">
        <f>IF($E1533="",IF(INDEX(Mal!M$9:M$431,COUNTIF($E$108:$F1532,"")-COUNT($H$108:$H1532)+1,0)=O1532,"",INDEX(Mal!M$9:M$431,COUNTIF($E$108:$F1532,"")-COUNT($H$108:$H1532)+1,0)),"")</f>
        <v>#N/A</v>
      </c>
      <c r="P1533" s="39" t="e">
        <f>IF($E1533="",IF(INDEX(Mal!N$9:N$431,COUNTIF($E$108:$F1532,"")-COUNT($H$108:$H1532)+1,0)=P1532,"",INDEX(Mal!N$9:N$431,COUNTIF($E$108:$F1532,"")-COUNT($H$108:$H1532)+1,0)),"")</f>
        <v>#N/A</v>
      </c>
      <c r="Q1533" s="39" t="e">
        <f>IF($E1533="",IF(INDEX(Mal!O$9:O$431,COUNTIF($E$108:$F1532,"")-COUNT($H$108:$H1532)+1,0)=Q1532,"",INDEX(Mal!O$9:O$431,COUNTIF($E$108:$F1532,"")-COUNT($H$108:$H1532)+1,0)),"")</f>
        <v>#N/A</v>
      </c>
      <c r="R1533" s="39" t="e">
        <f>IF($E1533="",IF(INDEX(Mal!P$9:P$431,COUNTIF($E$108:$F1532,"")-COUNT($H$108:$H1532)+1,0)=R1532,"",INDEX(Mal!P$9:P$431,COUNTIF($E$108:$F1532,"")-COUNT($H$108:$H1532)+1,0)),"")</f>
        <v>#N/A</v>
      </c>
      <c r="S1533" s="39" t="e">
        <f>IF($E1533="",IF(INDEX(Mal!Q$9:Q$431,COUNTIF($E$108:$F1532,"")-COUNT($H$108:$H1532)+1,0)=S1532,"",INDEX(Mal!Q$9:Q$431,COUNTIF($E$108:$F1532,"")-COUNT($H$108:$H1532)+1,0)),"")</f>
        <v>#N/A</v>
      </c>
      <c r="T1533" s="39" t="e">
        <f>IF($E1533="",IF(INDEX(Mal!R$9:R$431,COUNTIF($E$108:$F1532,"")-COUNT($H$108:$H1532)+1,0)=T1532,"",INDEX(Mal!R$9:R$431,COUNTIF($E$108:$F1532,"")-COUNT($H$108:$H1532)+1,0)),"")</f>
        <v>#N/A</v>
      </c>
      <c r="U1533" s="39" t="e">
        <f>IF($E1533="",IF(INDEX(Mal!S$9:S$431,COUNTIF($E$108:$F1532,"")-COUNT($H$108:$H1532)+1,0)=U1532,"",INDEX(Mal!S$9:S$431,COUNTIF($E$108:$F1532,"")-COUNT($H$108:$H1532)+1,0)),"")</f>
        <v>#N/A</v>
      </c>
      <c r="V1533" s="39" t="e">
        <f t="shared" si="88"/>
        <v>#N/A</v>
      </c>
      <c r="W1533" s="39" t="e">
        <f>IF(IF(AND(E1533="",F1533=""),INDEX(Mal!I$9:I$431,(COUNT($H$108:$H1533)-COUNTIF($V$108:$V1533,"")),0),"")="","",IF(AND(E1533="",F1533=""),INDEX(Mal!I$9:I$431,(COUNT($H$108:$H1533)-COUNTIF($V$108:$V1533,"")),0),""))</f>
        <v>#N/A</v>
      </c>
      <c r="X1533" s="39" t="e">
        <f>IF($E1533="",IF(INDEX(Mal!J$9:J$431,COUNTIF($E$108:$F1532,"")-COUNT($H$108:$H1532)+1,0)=X1532,"",INDEX(Mal!J$9:J$431,COUNTIF($E$108:$F1532,"")-COUNT($H$108:$H1532)+1,0)),"")</f>
        <v>#N/A</v>
      </c>
      <c r="Y1533" s="39" t="e">
        <f>IF(AND(Y1532="",$H1533=$H1532),"",IF(VLOOKUP($H1533,Mal!$A$9:$T$431,20,0)='Sales Orders'!Y1532,"",VLOOKUP($H1533,Mal!$A$9:$T$431,20,0)))</f>
        <v>#N/A</v>
      </c>
      <c r="Z1533" s="39" t="e">
        <f t="shared" si="89"/>
        <v>#N/A</v>
      </c>
    </row>
    <row r="1534" spans="1:26">
      <c r="A1534" t="str">
        <f>IFERROR(IF(VLOOKUP(H1534,Mal!$A$9:$A$431,1,0),"","END"),"END")</f>
        <v>END</v>
      </c>
      <c r="B1534" s="39" t="e">
        <f>IF($E1534="",IF(INDEX(Mal!$D$9:$D$431,COUNTIF($E$108:$F1533,"")-COUNT($H$108:$H1533)+1,0)=B1533,"",INDEX(Mal!$D$9:$D$431,COUNTIF($E$108:$F1533,"")-COUNT($H$108:$H1533)+1,0)),"")</f>
        <v>#N/A</v>
      </c>
      <c r="C1534" s="39" t="e">
        <f t="shared" si="90"/>
        <v>#N/A</v>
      </c>
      <c r="D1534" s="39" t="e">
        <f>IF($E1534="",IF(INDEX(Mal!$F$9:$F$431,COUNTIF($E$108:$F1533,"")-COUNT($H$108:$H1533)+1,0)=D1533,"",INDEX(Mal!$F$9:$F$431,COUNTIF($E$108:$F1533,"")-COUNT($H$108:$H1533)+1,0)),"")</f>
        <v>#N/A</v>
      </c>
      <c r="E1534" s="39" t="e">
        <f>IF(AND(E1533="",$H1534=$H1533),"",IF(VLOOKUP(H1534,Mal!$A$9:$B$431,2,0)='Sales Orders'!E1533,"",VLOOKUP($H1534,Mal!$A$9:$B$431,2,0)))</f>
        <v>#N/A</v>
      </c>
      <c r="F1534" s="39" t="e">
        <f>IF($E1534="",IF(INDEX(Mal!$C$9:$C$431,COUNTIF($E$108:$F1533,"")-COUNT($H$108:$H1533)+1,0)=F1533,"",INDEX(Mal!$C$9:$C$431,COUNTIF($E$108:$F1533,"")-COUNT($H$108:$H1533)+1,0)),"")</f>
        <v>#N/A</v>
      </c>
      <c r="G1534" s="39" t="e">
        <f t="shared" si="91"/>
        <v>#N/A</v>
      </c>
      <c r="H1534" s="39">
        <f>IF(COUNTIF(Mal!$A$9:$A$431,'Sales Orders'!H1533)+COUNTIFS(Mal!$A$9:$A$431,H1533,Mal!$B$9:$B$431,"&lt;&gt;")+COUNTIFS(Mal!$A$9:$A$431,H1533,Mal!$C$9:$C$431,"&lt;&gt;")=COUNTIF('Sales Orders'!$H$108:H1533,'Sales Orders'!H1533),'Sales Orders'!H1533+1,'Sales Orders'!H1533)</f>
        <v>2</v>
      </c>
      <c r="I1534" s="39" t="e">
        <f>IF(E1534="","",IF(Mal!$C$5="","",Mal!$C$5))</f>
        <v>#N/A</v>
      </c>
      <c r="J1534" s="39" t="e">
        <f>IF(AND(J1533="",$H1534=$H1533),"",IF(VLOOKUP($H1534,Mal!$A$9:$H$431,7,0)='Sales Orders'!J1533,"",VLOOKUP($H1534,Mal!$A$9:$H$431,7,0)))</f>
        <v>#N/A</v>
      </c>
      <c r="K1534" s="39" t="e">
        <f>IF(AND(K1533="",$H1534=$H1533),"",IF(VLOOKUP($H1534,Mal!$A$9:$H$431,8,0)='Sales Orders'!K1533,"",VLOOKUP($H1534,Mal!$A$9:$H$431,8,0)))</f>
        <v>#N/A</v>
      </c>
      <c r="L1534" s="39" t="e">
        <f>IF(E1534="","",IF(Mal!$C$6="","",Mal!$C$6))</f>
        <v>#N/A</v>
      </c>
      <c r="M1534" s="39" t="e">
        <f>IF($E1534="",IF(INDEX(Mal!K$9:K$431,COUNTIF($E$108:$F1533,"")-COUNT($H$108:$H1533)+1,0)=M1533,"",INDEX(Mal!K$9:K$431,COUNTIF($E$108:$F1533,"")-COUNT($H$108:$H1533)+1,0)),"")</f>
        <v>#N/A</v>
      </c>
      <c r="N1534" s="39" t="e">
        <f>IF($E1534="",IF(INDEX(Mal!L$9:L$431,COUNTIF($E$108:$F1533,"")-COUNT($H$108:$H1533)+1,0)=N1533,"",INDEX(Mal!L$9:L$431,COUNTIF($E$108:$F1533,"")-COUNT($H$108:$H1533)+1,0)),"")</f>
        <v>#N/A</v>
      </c>
      <c r="O1534" s="39" t="e">
        <f>IF($E1534="",IF(INDEX(Mal!M$9:M$431,COUNTIF($E$108:$F1533,"")-COUNT($H$108:$H1533)+1,0)=O1533,"",INDEX(Mal!M$9:M$431,COUNTIF($E$108:$F1533,"")-COUNT($H$108:$H1533)+1,0)),"")</f>
        <v>#N/A</v>
      </c>
      <c r="P1534" s="39" t="e">
        <f>IF($E1534="",IF(INDEX(Mal!N$9:N$431,COUNTIF($E$108:$F1533,"")-COUNT($H$108:$H1533)+1,0)=P1533,"",INDEX(Mal!N$9:N$431,COUNTIF($E$108:$F1533,"")-COUNT($H$108:$H1533)+1,0)),"")</f>
        <v>#N/A</v>
      </c>
      <c r="Q1534" s="39" t="e">
        <f>IF($E1534="",IF(INDEX(Mal!O$9:O$431,COUNTIF($E$108:$F1533,"")-COUNT($H$108:$H1533)+1,0)=Q1533,"",INDEX(Mal!O$9:O$431,COUNTIF($E$108:$F1533,"")-COUNT($H$108:$H1533)+1,0)),"")</f>
        <v>#N/A</v>
      </c>
      <c r="R1534" s="39" t="e">
        <f>IF($E1534="",IF(INDEX(Mal!P$9:P$431,COUNTIF($E$108:$F1533,"")-COUNT($H$108:$H1533)+1,0)=R1533,"",INDEX(Mal!P$9:P$431,COUNTIF($E$108:$F1533,"")-COUNT($H$108:$H1533)+1,0)),"")</f>
        <v>#N/A</v>
      </c>
      <c r="S1534" s="39" t="e">
        <f>IF($E1534="",IF(INDEX(Mal!Q$9:Q$431,COUNTIF($E$108:$F1533,"")-COUNT($H$108:$H1533)+1,0)=S1533,"",INDEX(Mal!Q$9:Q$431,COUNTIF($E$108:$F1533,"")-COUNT($H$108:$H1533)+1,0)),"")</f>
        <v>#N/A</v>
      </c>
      <c r="T1534" s="39" t="e">
        <f>IF($E1534="",IF(INDEX(Mal!R$9:R$431,COUNTIF($E$108:$F1533,"")-COUNT($H$108:$H1533)+1,0)=T1533,"",INDEX(Mal!R$9:R$431,COUNTIF($E$108:$F1533,"")-COUNT($H$108:$H1533)+1,0)),"")</f>
        <v>#N/A</v>
      </c>
      <c r="U1534" s="39" t="e">
        <f>IF($E1534="",IF(INDEX(Mal!S$9:S$431,COUNTIF($E$108:$F1533,"")-COUNT($H$108:$H1533)+1,0)=U1533,"",INDEX(Mal!S$9:S$431,COUNTIF($E$108:$F1533,"")-COUNT($H$108:$H1533)+1,0)),"")</f>
        <v>#N/A</v>
      </c>
      <c r="V1534" s="39" t="e">
        <f t="shared" si="88"/>
        <v>#N/A</v>
      </c>
      <c r="W1534" s="39" t="e">
        <f>IF(IF(AND(E1534="",F1534=""),INDEX(Mal!I$9:I$431,(COUNT($H$108:$H1534)-COUNTIF($V$108:$V1534,"")),0),"")="","",IF(AND(E1534="",F1534=""),INDEX(Mal!I$9:I$431,(COUNT($H$108:$H1534)-COUNTIF($V$108:$V1534,"")),0),""))</f>
        <v>#N/A</v>
      </c>
      <c r="X1534" s="39" t="e">
        <f>IF($E1534="",IF(INDEX(Mal!J$9:J$431,COUNTIF($E$108:$F1533,"")-COUNT($H$108:$H1533)+1,0)=X1533,"",INDEX(Mal!J$9:J$431,COUNTIF($E$108:$F1533,"")-COUNT($H$108:$H1533)+1,0)),"")</f>
        <v>#N/A</v>
      </c>
      <c r="Y1534" s="39" t="e">
        <f>IF(AND(Y1533="",$H1534=$H1533),"",IF(VLOOKUP($H1534,Mal!$A$9:$T$431,20,0)='Sales Orders'!Y1533,"",VLOOKUP($H1534,Mal!$A$9:$T$431,20,0)))</f>
        <v>#N/A</v>
      </c>
      <c r="Z1534" s="39" t="e">
        <f t="shared" si="89"/>
        <v>#N/A</v>
      </c>
    </row>
    <row r="1535" spans="1:26">
      <c r="A1535" t="str">
        <f>IFERROR(IF(VLOOKUP(H1535,Mal!$A$9:$A$431,1,0),"","END"),"END")</f>
        <v>END</v>
      </c>
      <c r="B1535" s="39" t="e">
        <f>IF($E1535="",IF(INDEX(Mal!$D$9:$D$431,COUNTIF($E$108:$F1534,"")-COUNT($H$108:$H1534)+1,0)=B1534,"",INDEX(Mal!$D$9:$D$431,COUNTIF($E$108:$F1534,"")-COUNT($H$108:$H1534)+1,0)),"")</f>
        <v>#N/A</v>
      </c>
      <c r="C1535" s="39" t="e">
        <f t="shared" si="90"/>
        <v>#N/A</v>
      </c>
      <c r="D1535" s="39" t="e">
        <f>IF($E1535="",IF(INDEX(Mal!$F$9:$F$431,COUNTIF($E$108:$F1534,"")-COUNT($H$108:$H1534)+1,0)=D1534,"",INDEX(Mal!$F$9:$F$431,COUNTIF($E$108:$F1534,"")-COUNT($H$108:$H1534)+1,0)),"")</f>
        <v>#N/A</v>
      </c>
      <c r="E1535" s="39" t="e">
        <f>IF(AND(E1534="",$H1535=$H1534),"",IF(VLOOKUP(H1535,Mal!$A$9:$B$431,2,0)='Sales Orders'!E1534,"",VLOOKUP($H1535,Mal!$A$9:$B$431,2,0)))</f>
        <v>#N/A</v>
      </c>
      <c r="F1535" s="39" t="e">
        <f>IF($E1535="",IF(INDEX(Mal!$C$9:$C$431,COUNTIF($E$108:$F1534,"")-COUNT($H$108:$H1534)+1,0)=F1534,"",INDEX(Mal!$C$9:$C$431,COUNTIF($E$108:$F1534,"")-COUNT($H$108:$H1534)+1,0)),"")</f>
        <v>#N/A</v>
      </c>
      <c r="G1535" s="39" t="e">
        <f t="shared" si="91"/>
        <v>#N/A</v>
      </c>
      <c r="H1535" s="39">
        <f>IF(COUNTIF(Mal!$A$9:$A$431,'Sales Orders'!H1534)+COUNTIFS(Mal!$A$9:$A$431,H1534,Mal!$B$9:$B$431,"&lt;&gt;")+COUNTIFS(Mal!$A$9:$A$431,H1534,Mal!$C$9:$C$431,"&lt;&gt;")=COUNTIF('Sales Orders'!$H$108:H1534,'Sales Orders'!H1534),'Sales Orders'!H1534+1,'Sales Orders'!H1534)</f>
        <v>2</v>
      </c>
      <c r="I1535" s="39" t="e">
        <f>IF(E1535="","",IF(Mal!$C$5="","",Mal!$C$5))</f>
        <v>#N/A</v>
      </c>
      <c r="J1535" s="39" t="e">
        <f>IF(AND(J1534="",$H1535=$H1534),"",IF(VLOOKUP($H1535,Mal!$A$9:$H$431,7,0)='Sales Orders'!J1534,"",VLOOKUP($H1535,Mal!$A$9:$H$431,7,0)))</f>
        <v>#N/A</v>
      </c>
      <c r="K1535" s="39" t="e">
        <f>IF(AND(K1534="",$H1535=$H1534),"",IF(VLOOKUP($H1535,Mal!$A$9:$H$431,8,0)='Sales Orders'!K1534,"",VLOOKUP($H1535,Mal!$A$9:$H$431,8,0)))</f>
        <v>#N/A</v>
      </c>
      <c r="L1535" s="39" t="e">
        <f>IF(E1535="","",IF(Mal!$C$6="","",Mal!$C$6))</f>
        <v>#N/A</v>
      </c>
      <c r="M1535" s="39" t="e">
        <f>IF($E1535="",IF(INDEX(Mal!K$9:K$431,COUNTIF($E$108:$F1534,"")-COUNT($H$108:$H1534)+1,0)=M1534,"",INDEX(Mal!K$9:K$431,COUNTIF($E$108:$F1534,"")-COUNT($H$108:$H1534)+1,0)),"")</f>
        <v>#N/A</v>
      </c>
      <c r="N1535" s="39" t="e">
        <f>IF($E1535="",IF(INDEX(Mal!L$9:L$431,COUNTIF($E$108:$F1534,"")-COUNT($H$108:$H1534)+1,0)=N1534,"",INDEX(Mal!L$9:L$431,COUNTIF($E$108:$F1534,"")-COUNT($H$108:$H1534)+1,0)),"")</f>
        <v>#N/A</v>
      </c>
      <c r="O1535" s="39" t="e">
        <f>IF($E1535="",IF(INDEX(Mal!M$9:M$431,COUNTIF($E$108:$F1534,"")-COUNT($H$108:$H1534)+1,0)=O1534,"",INDEX(Mal!M$9:M$431,COUNTIF($E$108:$F1534,"")-COUNT($H$108:$H1534)+1,0)),"")</f>
        <v>#N/A</v>
      </c>
      <c r="P1535" s="39" t="e">
        <f>IF($E1535="",IF(INDEX(Mal!N$9:N$431,COUNTIF($E$108:$F1534,"")-COUNT($H$108:$H1534)+1,0)=P1534,"",INDEX(Mal!N$9:N$431,COUNTIF($E$108:$F1534,"")-COUNT($H$108:$H1534)+1,0)),"")</f>
        <v>#N/A</v>
      </c>
      <c r="Q1535" s="39" t="e">
        <f>IF($E1535="",IF(INDEX(Mal!O$9:O$431,COUNTIF($E$108:$F1534,"")-COUNT($H$108:$H1534)+1,0)=Q1534,"",INDEX(Mal!O$9:O$431,COUNTIF($E$108:$F1534,"")-COUNT($H$108:$H1534)+1,0)),"")</f>
        <v>#N/A</v>
      </c>
      <c r="R1535" s="39" t="e">
        <f>IF($E1535="",IF(INDEX(Mal!P$9:P$431,COUNTIF($E$108:$F1534,"")-COUNT($H$108:$H1534)+1,0)=R1534,"",INDEX(Mal!P$9:P$431,COUNTIF($E$108:$F1534,"")-COUNT($H$108:$H1534)+1,0)),"")</f>
        <v>#N/A</v>
      </c>
      <c r="S1535" s="39" t="e">
        <f>IF($E1535="",IF(INDEX(Mal!Q$9:Q$431,COUNTIF($E$108:$F1534,"")-COUNT($H$108:$H1534)+1,0)=S1534,"",INDEX(Mal!Q$9:Q$431,COUNTIF($E$108:$F1534,"")-COUNT($H$108:$H1534)+1,0)),"")</f>
        <v>#N/A</v>
      </c>
      <c r="T1535" s="39" t="e">
        <f>IF($E1535="",IF(INDEX(Mal!R$9:R$431,COUNTIF($E$108:$F1534,"")-COUNT($H$108:$H1534)+1,0)=T1534,"",INDEX(Mal!R$9:R$431,COUNTIF($E$108:$F1534,"")-COUNT($H$108:$H1534)+1,0)),"")</f>
        <v>#N/A</v>
      </c>
      <c r="U1535" s="39" t="e">
        <f>IF($E1535="",IF(INDEX(Mal!S$9:S$431,COUNTIF($E$108:$F1534,"")-COUNT($H$108:$H1534)+1,0)=U1534,"",INDEX(Mal!S$9:S$431,COUNTIF($E$108:$F1534,"")-COUNT($H$108:$H1534)+1,0)),"")</f>
        <v>#N/A</v>
      </c>
      <c r="V1535" s="39" t="e">
        <f t="shared" si="88"/>
        <v>#N/A</v>
      </c>
      <c r="W1535" s="39" t="e">
        <f>IF(IF(AND(E1535="",F1535=""),INDEX(Mal!I$9:I$431,(COUNT($H$108:$H1535)-COUNTIF($V$108:$V1535,"")),0),"")="","",IF(AND(E1535="",F1535=""),INDEX(Mal!I$9:I$431,(COUNT($H$108:$H1535)-COUNTIF($V$108:$V1535,"")),0),""))</f>
        <v>#N/A</v>
      </c>
      <c r="X1535" s="39" t="e">
        <f>IF($E1535="",IF(INDEX(Mal!J$9:J$431,COUNTIF($E$108:$F1534,"")-COUNT($H$108:$H1534)+1,0)=X1534,"",INDEX(Mal!J$9:J$431,COUNTIF($E$108:$F1534,"")-COUNT($H$108:$H1534)+1,0)),"")</f>
        <v>#N/A</v>
      </c>
      <c r="Y1535" s="39" t="e">
        <f>IF(AND(Y1534="",$H1535=$H1534),"",IF(VLOOKUP($H1535,Mal!$A$9:$T$431,20,0)='Sales Orders'!Y1534,"",VLOOKUP($H1535,Mal!$A$9:$T$431,20,0)))</f>
        <v>#N/A</v>
      </c>
      <c r="Z1535" s="39" t="e">
        <f t="shared" si="89"/>
        <v>#N/A</v>
      </c>
    </row>
    <row r="1536" spans="1:26">
      <c r="A1536" t="str">
        <f>IFERROR(IF(VLOOKUP(H1536,Mal!$A$9:$A$431,1,0),"","END"),"END")</f>
        <v>END</v>
      </c>
      <c r="B1536" s="39" t="e">
        <f>IF($E1536="",IF(INDEX(Mal!$D$9:$D$431,COUNTIF($E$108:$F1535,"")-COUNT($H$108:$H1535)+1,0)=B1535,"",INDEX(Mal!$D$9:$D$431,COUNTIF($E$108:$F1535,"")-COUNT($H$108:$H1535)+1,0)),"")</f>
        <v>#N/A</v>
      </c>
      <c r="C1536" s="39" t="e">
        <f t="shared" si="90"/>
        <v>#N/A</v>
      </c>
      <c r="D1536" s="39" t="e">
        <f>IF($E1536="",IF(INDEX(Mal!$F$9:$F$431,COUNTIF($E$108:$F1535,"")-COUNT($H$108:$H1535)+1,0)=D1535,"",INDEX(Mal!$F$9:$F$431,COUNTIF($E$108:$F1535,"")-COUNT($H$108:$H1535)+1,0)),"")</f>
        <v>#N/A</v>
      </c>
      <c r="E1536" s="39" t="e">
        <f>IF(AND(E1535="",$H1536=$H1535),"",IF(VLOOKUP(H1536,Mal!$A$9:$B$431,2,0)='Sales Orders'!E1535,"",VLOOKUP($H1536,Mal!$A$9:$B$431,2,0)))</f>
        <v>#N/A</v>
      </c>
      <c r="F1536" s="39" t="e">
        <f>IF($E1536="",IF(INDEX(Mal!$C$9:$C$431,COUNTIF($E$108:$F1535,"")-COUNT($H$108:$H1535)+1,0)=F1535,"",INDEX(Mal!$C$9:$C$431,COUNTIF($E$108:$F1535,"")-COUNT($H$108:$H1535)+1,0)),"")</f>
        <v>#N/A</v>
      </c>
      <c r="G1536" s="39" t="e">
        <f t="shared" si="91"/>
        <v>#N/A</v>
      </c>
      <c r="H1536" s="39">
        <f>IF(COUNTIF(Mal!$A$9:$A$431,'Sales Orders'!H1535)+COUNTIFS(Mal!$A$9:$A$431,H1535,Mal!$B$9:$B$431,"&lt;&gt;")+COUNTIFS(Mal!$A$9:$A$431,H1535,Mal!$C$9:$C$431,"&lt;&gt;")=COUNTIF('Sales Orders'!$H$108:H1535,'Sales Orders'!H1535),'Sales Orders'!H1535+1,'Sales Orders'!H1535)</f>
        <v>2</v>
      </c>
      <c r="I1536" s="39" t="e">
        <f>IF(E1536="","",IF(Mal!$C$5="","",Mal!$C$5))</f>
        <v>#N/A</v>
      </c>
      <c r="J1536" s="39" t="e">
        <f>IF(AND(J1535="",$H1536=$H1535),"",IF(VLOOKUP($H1536,Mal!$A$9:$H$431,7,0)='Sales Orders'!J1535,"",VLOOKUP($H1536,Mal!$A$9:$H$431,7,0)))</f>
        <v>#N/A</v>
      </c>
      <c r="K1536" s="39" t="e">
        <f>IF(AND(K1535="",$H1536=$H1535),"",IF(VLOOKUP($H1536,Mal!$A$9:$H$431,8,0)='Sales Orders'!K1535,"",VLOOKUP($H1536,Mal!$A$9:$H$431,8,0)))</f>
        <v>#N/A</v>
      </c>
      <c r="L1536" s="39" t="e">
        <f>IF(E1536="","",IF(Mal!$C$6="","",Mal!$C$6))</f>
        <v>#N/A</v>
      </c>
      <c r="M1536" s="39" t="e">
        <f>IF($E1536="",IF(INDEX(Mal!K$9:K$431,COUNTIF($E$108:$F1535,"")-COUNT($H$108:$H1535)+1,0)=M1535,"",INDEX(Mal!K$9:K$431,COUNTIF($E$108:$F1535,"")-COUNT($H$108:$H1535)+1,0)),"")</f>
        <v>#N/A</v>
      </c>
      <c r="N1536" s="39" t="e">
        <f>IF($E1536="",IF(INDEX(Mal!L$9:L$431,COUNTIF($E$108:$F1535,"")-COUNT($H$108:$H1535)+1,0)=N1535,"",INDEX(Mal!L$9:L$431,COUNTIF($E$108:$F1535,"")-COUNT($H$108:$H1535)+1,0)),"")</f>
        <v>#N/A</v>
      </c>
      <c r="O1536" s="39" t="e">
        <f>IF($E1536="",IF(INDEX(Mal!M$9:M$431,COUNTIF($E$108:$F1535,"")-COUNT($H$108:$H1535)+1,0)=O1535,"",INDEX(Mal!M$9:M$431,COUNTIF($E$108:$F1535,"")-COUNT($H$108:$H1535)+1,0)),"")</f>
        <v>#N/A</v>
      </c>
      <c r="P1536" s="39" t="e">
        <f>IF($E1536="",IF(INDEX(Mal!N$9:N$431,COUNTIF($E$108:$F1535,"")-COUNT($H$108:$H1535)+1,0)=P1535,"",INDEX(Mal!N$9:N$431,COUNTIF($E$108:$F1535,"")-COUNT($H$108:$H1535)+1,0)),"")</f>
        <v>#N/A</v>
      </c>
      <c r="Q1536" s="39" t="e">
        <f>IF($E1536="",IF(INDEX(Mal!O$9:O$431,COUNTIF($E$108:$F1535,"")-COUNT($H$108:$H1535)+1,0)=Q1535,"",INDEX(Mal!O$9:O$431,COUNTIF($E$108:$F1535,"")-COUNT($H$108:$H1535)+1,0)),"")</f>
        <v>#N/A</v>
      </c>
      <c r="R1536" s="39" t="e">
        <f>IF($E1536="",IF(INDEX(Mal!P$9:P$431,COUNTIF($E$108:$F1535,"")-COUNT($H$108:$H1535)+1,0)=R1535,"",INDEX(Mal!P$9:P$431,COUNTIF($E$108:$F1535,"")-COUNT($H$108:$H1535)+1,0)),"")</f>
        <v>#N/A</v>
      </c>
      <c r="S1536" s="39" t="e">
        <f>IF($E1536="",IF(INDEX(Mal!Q$9:Q$431,COUNTIF($E$108:$F1535,"")-COUNT($H$108:$H1535)+1,0)=S1535,"",INDEX(Mal!Q$9:Q$431,COUNTIF($E$108:$F1535,"")-COUNT($H$108:$H1535)+1,0)),"")</f>
        <v>#N/A</v>
      </c>
      <c r="T1536" s="39" t="e">
        <f>IF($E1536="",IF(INDEX(Mal!R$9:R$431,COUNTIF($E$108:$F1535,"")-COUNT($H$108:$H1535)+1,0)=T1535,"",INDEX(Mal!R$9:R$431,COUNTIF($E$108:$F1535,"")-COUNT($H$108:$H1535)+1,0)),"")</f>
        <v>#N/A</v>
      </c>
      <c r="U1536" s="39" t="e">
        <f>IF($E1536="",IF(INDEX(Mal!S$9:S$431,COUNTIF($E$108:$F1535,"")-COUNT($H$108:$H1535)+1,0)=U1535,"",INDEX(Mal!S$9:S$431,COUNTIF($E$108:$F1535,"")-COUNT($H$108:$H1535)+1,0)),"")</f>
        <v>#N/A</v>
      </c>
      <c r="V1536" s="39" t="e">
        <f t="shared" si="88"/>
        <v>#N/A</v>
      </c>
      <c r="W1536" s="39" t="e">
        <f>IF(IF(AND(E1536="",F1536=""),INDEX(Mal!I$9:I$431,(COUNT($H$108:$H1536)-COUNTIF($V$108:$V1536,"")),0),"")="","",IF(AND(E1536="",F1536=""),INDEX(Mal!I$9:I$431,(COUNT($H$108:$H1536)-COUNTIF($V$108:$V1536,"")),0),""))</f>
        <v>#N/A</v>
      </c>
      <c r="X1536" s="39" t="e">
        <f>IF($E1536="",IF(INDEX(Mal!J$9:J$431,COUNTIF($E$108:$F1535,"")-COUNT($H$108:$H1535)+1,0)=X1535,"",INDEX(Mal!J$9:J$431,COUNTIF($E$108:$F1535,"")-COUNT($H$108:$H1535)+1,0)),"")</f>
        <v>#N/A</v>
      </c>
      <c r="Y1536" s="39" t="e">
        <f>IF(AND(Y1535="",$H1536=$H1535),"",IF(VLOOKUP($H1536,Mal!$A$9:$T$431,20,0)='Sales Orders'!Y1535,"",VLOOKUP($H1536,Mal!$A$9:$T$431,20,0)))</f>
        <v>#N/A</v>
      </c>
      <c r="Z1536" s="39" t="e">
        <f t="shared" si="89"/>
        <v>#N/A</v>
      </c>
    </row>
    <row r="1537" spans="1:26">
      <c r="A1537" t="str">
        <f>IFERROR(IF(VLOOKUP(H1537,Mal!$A$9:$A$431,1,0),"","END"),"END")</f>
        <v>END</v>
      </c>
      <c r="B1537" s="39" t="e">
        <f>IF($E1537="",IF(INDEX(Mal!$D$9:$D$431,COUNTIF($E$108:$F1536,"")-COUNT($H$108:$H1536)+1,0)=B1536,"",INDEX(Mal!$D$9:$D$431,COUNTIF($E$108:$F1536,"")-COUNT($H$108:$H1536)+1,0)),"")</f>
        <v>#N/A</v>
      </c>
      <c r="C1537" s="39" t="e">
        <f t="shared" si="90"/>
        <v>#N/A</v>
      </c>
      <c r="D1537" s="39" t="e">
        <f>IF($E1537="",IF(INDEX(Mal!$F$9:$F$431,COUNTIF($E$108:$F1536,"")-COUNT($H$108:$H1536)+1,0)=D1536,"",INDEX(Mal!$F$9:$F$431,COUNTIF($E$108:$F1536,"")-COUNT($H$108:$H1536)+1,0)),"")</f>
        <v>#N/A</v>
      </c>
      <c r="E1537" s="39" t="e">
        <f>IF(AND(E1536="",$H1537=$H1536),"",IF(VLOOKUP(H1537,Mal!$A$9:$B$431,2,0)='Sales Orders'!E1536,"",VLOOKUP($H1537,Mal!$A$9:$B$431,2,0)))</f>
        <v>#N/A</v>
      </c>
      <c r="F1537" s="39" t="e">
        <f>IF($E1537="",IF(INDEX(Mal!$C$9:$C$431,COUNTIF($E$108:$F1536,"")-COUNT($H$108:$H1536)+1,0)=F1536,"",INDEX(Mal!$C$9:$C$431,COUNTIF($E$108:$F1536,"")-COUNT($H$108:$H1536)+1,0)),"")</f>
        <v>#N/A</v>
      </c>
      <c r="G1537" s="39" t="e">
        <f t="shared" si="91"/>
        <v>#N/A</v>
      </c>
      <c r="H1537" s="39">
        <f>IF(COUNTIF(Mal!$A$9:$A$431,'Sales Orders'!H1536)+COUNTIFS(Mal!$A$9:$A$431,H1536,Mal!$B$9:$B$431,"&lt;&gt;")+COUNTIFS(Mal!$A$9:$A$431,H1536,Mal!$C$9:$C$431,"&lt;&gt;")=COUNTIF('Sales Orders'!$H$108:H1536,'Sales Orders'!H1536),'Sales Orders'!H1536+1,'Sales Orders'!H1536)</f>
        <v>2</v>
      </c>
      <c r="I1537" s="39" t="e">
        <f>IF(E1537="","",IF(Mal!$C$5="","",Mal!$C$5))</f>
        <v>#N/A</v>
      </c>
      <c r="J1537" s="39" t="e">
        <f>IF(AND(J1536="",$H1537=$H1536),"",IF(VLOOKUP($H1537,Mal!$A$9:$H$431,7,0)='Sales Orders'!J1536,"",VLOOKUP($H1537,Mal!$A$9:$H$431,7,0)))</f>
        <v>#N/A</v>
      </c>
      <c r="K1537" s="39" t="e">
        <f>IF(AND(K1536="",$H1537=$H1536),"",IF(VLOOKUP($H1537,Mal!$A$9:$H$431,8,0)='Sales Orders'!K1536,"",VLOOKUP($H1537,Mal!$A$9:$H$431,8,0)))</f>
        <v>#N/A</v>
      </c>
      <c r="L1537" s="39" t="e">
        <f>IF(E1537="","",IF(Mal!$C$6="","",Mal!$C$6))</f>
        <v>#N/A</v>
      </c>
      <c r="M1537" s="39" t="e">
        <f>IF($E1537="",IF(INDEX(Mal!K$9:K$431,COUNTIF($E$108:$F1536,"")-COUNT($H$108:$H1536)+1,0)=M1536,"",INDEX(Mal!K$9:K$431,COUNTIF($E$108:$F1536,"")-COUNT($H$108:$H1536)+1,0)),"")</f>
        <v>#N/A</v>
      </c>
      <c r="N1537" s="39" t="e">
        <f>IF($E1537="",IF(INDEX(Mal!L$9:L$431,COUNTIF($E$108:$F1536,"")-COUNT($H$108:$H1536)+1,0)=N1536,"",INDEX(Mal!L$9:L$431,COUNTIF($E$108:$F1536,"")-COUNT($H$108:$H1536)+1,0)),"")</f>
        <v>#N/A</v>
      </c>
      <c r="O1537" s="39" t="e">
        <f>IF($E1537="",IF(INDEX(Mal!M$9:M$431,COUNTIF($E$108:$F1536,"")-COUNT($H$108:$H1536)+1,0)=O1536,"",INDEX(Mal!M$9:M$431,COUNTIF($E$108:$F1536,"")-COUNT($H$108:$H1536)+1,0)),"")</f>
        <v>#N/A</v>
      </c>
      <c r="P1537" s="39" t="e">
        <f>IF($E1537="",IF(INDEX(Mal!N$9:N$431,COUNTIF($E$108:$F1536,"")-COUNT($H$108:$H1536)+1,0)=P1536,"",INDEX(Mal!N$9:N$431,COUNTIF($E$108:$F1536,"")-COUNT($H$108:$H1536)+1,0)),"")</f>
        <v>#N/A</v>
      </c>
      <c r="Q1537" s="39" t="e">
        <f>IF($E1537="",IF(INDEX(Mal!O$9:O$431,COUNTIF($E$108:$F1536,"")-COUNT($H$108:$H1536)+1,0)=Q1536,"",INDEX(Mal!O$9:O$431,COUNTIF($E$108:$F1536,"")-COUNT($H$108:$H1536)+1,0)),"")</f>
        <v>#N/A</v>
      </c>
      <c r="R1537" s="39" t="e">
        <f>IF($E1537="",IF(INDEX(Mal!P$9:P$431,COUNTIF($E$108:$F1536,"")-COUNT($H$108:$H1536)+1,0)=R1536,"",INDEX(Mal!P$9:P$431,COUNTIF($E$108:$F1536,"")-COUNT($H$108:$H1536)+1,0)),"")</f>
        <v>#N/A</v>
      </c>
      <c r="S1537" s="39" t="e">
        <f>IF($E1537="",IF(INDEX(Mal!Q$9:Q$431,COUNTIF($E$108:$F1536,"")-COUNT($H$108:$H1536)+1,0)=S1536,"",INDEX(Mal!Q$9:Q$431,COUNTIF($E$108:$F1536,"")-COUNT($H$108:$H1536)+1,0)),"")</f>
        <v>#N/A</v>
      </c>
      <c r="T1537" s="39" t="e">
        <f>IF($E1537="",IF(INDEX(Mal!R$9:R$431,COUNTIF($E$108:$F1536,"")-COUNT($H$108:$H1536)+1,0)=T1536,"",INDEX(Mal!R$9:R$431,COUNTIF($E$108:$F1536,"")-COUNT($H$108:$H1536)+1,0)),"")</f>
        <v>#N/A</v>
      </c>
      <c r="U1537" s="39" t="e">
        <f>IF($E1537="",IF(INDEX(Mal!S$9:S$431,COUNTIF($E$108:$F1536,"")-COUNT($H$108:$H1536)+1,0)=U1536,"",INDEX(Mal!S$9:S$431,COUNTIF($E$108:$F1536,"")-COUNT($H$108:$H1536)+1,0)),"")</f>
        <v>#N/A</v>
      </c>
      <c r="V1537" s="39" t="e">
        <f t="shared" si="88"/>
        <v>#N/A</v>
      </c>
      <c r="W1537" s="39" t="e">
        <f>IF(IF(AND(E1537="",F1537=""),INDEX(Mal!I$9:I$431,(COUNT($H$108:$H1537)-COUNTIF($V$108:$V1537,"")),0),"")="","",IF(AND(E1537="",F1537=""),INDEX(Mal!I$9:I$431,(COUNT($H$108:$H1537)-COUNTIF($V$108:$V1537,"")),0),""))</f>
        <v>#N/A</v>
      </c>
      <c r="X1537" s="39" t="e">
        <f>IF($E1537="",IF(INDEX(Mal!J$9:J$431,COUNTIF($E$108:$F1536,"")-COUNT($H$108:$H1536)+1,0)=X1536,"",INDEX(Mal!J$9:J$431,COUNTIF($E$108:$F1536,"")-COUNT($H$108:$H1536)+1,0)),"")</f>
        <v>#N/A</v>
      </c>
      <c r="Y1537" s="39" t="e">
        <f>IF(AND(Y1536="",$H1537=$H1536),"",IF(VLOOKUP($H1537,Mal!$A$9:$T$431,20,0)='Sales Orders'!Y1536,"",VLOOKUP($H1537,Mal!$A$9:$T$431,20,0)))</f>
        <v>#N/A</v>
      </c>
      <c r="Z1537" s="39" t="e">
        <f t="shared" si="89"/>
        <v>#N/A</v>
      </c>
    </row>
    <row r="1538" spans="1:26">
      <c r="A1538" t="str">
        <f>IFERROR(IF(VLOOKUP(H1538,Mal!$A$9:$A$431,1,0),"","END"),"END")</f>
        <v>END</v>
      </c>
      <c r="B1538" s="39" t="e">
        <f>IF($E1538="",IF(INDEX(Mal!$D$9:$D$431,COUNTIF($E$108:$F1537,"")-COUNT($H$108:$H1537)+1,0)=B1537,"",INDEX(Mal!$D$9:$D$431,COUNTIF($E$108:$F1537,"")-COUNT($H$108:$H1537)+1,0)),"")</f>
        <v>#N/A</v>
      </c>
      <c r="C1538" s="39" t="e">
        <f t="shared" si="90"/>
        <v>#N/A</v>
      </c>
      <c r="D1538" s="39" t="e">
        <f>IF($E1538="",IF(INDEX(Mal!$F$9:$F$431,COUNTIF($E$108:$F1537,"")-COUNT($H$108:$H1537)+1,0)=D1537,"",INDEX(Mal!$F$9:$F$431,COUNTIF($E$108:$F1537,"")-COUNT($H$108:$H1537)+1,0)),"")</f>
        <v>#N/A</v>
      </c>
      <c r="E1538" s="39" t="e">
        <f>IF(AND(E1537="",$H1538=$H1537),"",IF(VLOOKUP(H1538,Mal!$A$9:$B$431,2,0)='Sales Orders'!E1537,"",VLOOKUP($H1538,Mal!$A$9:$B$431,2,0)))</f>
        <v>#N/A</v>
      </c>
      <c r="F1538" s="39" t="e">
        <f>IF($E1538="",IF(INDEX(Mal!$C$9:$C$431,COUNTIF($E$108:$F1537,"")-COUNT($H$108:$H1537)+1,0)=F1537,"",INDEX(Mal!$C$9:$C$431,COUNTIF($E$108:$F1537,"")-COUNT($H$108:$H1537)+1,0)),"")</f>
        <v>#N/A</v>
      </c>
      <c r="G1538" s="39" t="e">
        <f t="shared" si="91"/>
        <v>#N/A</v>
      </c>
      <c r="H1538" s="39">
        <f>IF(COUNTIF(Mal!$A$9:$A$431,'Sales Orders'!H1537)+COUNTIFS(Mal!$A$9:$A$431,H1537,Mal!$B$9:$B$431,"&lt;&gt;")+COUNTIFS(Mal!$A$9:$A$431,H1537,Mal!$C$9:$C$431,"&lt;&gt;")=COUNTIF('Sales Orders'!$H$108:H1537,'Sales Orders'!H1537),'Sales Orders'!H1537+1,'Sales Orders'!H1537)</f>
        <v>2</v>
      </c>
      <c r="I1538" s="39" t="e">
        <f>IF(E1538="","",IF(Mal!$C$5="","",Mal!$C$5))</f>
        <v>#N/A</v>
      </c>
      <c r="J1538" s="39" t="e">
        <f>IF(AND(J1537="",$H1538=$H1537),"",IF(VLOOKUP($H1538,Mal!$A$9:$H$431,7,0)='Sales Orders'!J1537,"",VLOOKUP($H1538,Mal!$A$9:$H$431,7,0)))</f>
        <v>#N/A</v>
      </c>
      <c r="K1538" s="39" t="e">
        <f>IF(AND(K1537="",$H1538=$H1537),"",IF(VLOOKUP($H1538,Mal!$A$9:$H$431,8,0)='Sales Orders'!K1537,"",VLOOKUP($H1538,Mal!$A$9:$H$431,8,0)))</f>
        <v>#N/A</v>
      </c>
      <c r="L1538" s="39" t="e">
        <f>IF(E1538="","",IF(Mal!$C$6="","",Mal!$C$6))</f>
        <v>#N/A</v>
      </c>
      <c r="M1538" s="39" t="e">
        <f>IF($E1538="",IF(INDEX(Mal!K$9:K$431,COUNTIF($E$108:$F1537,"")-COUNT($H$108:$H1537)+1,0)=M1537,"",INDEX(Mal!K$9:K$431,COUNTIF($E$108:$F1537,"")-COUNT($H$108:$H1537)+1,0)),"")</f>
        <v>#N/A</v>
      </c>
      <c r="N1538" s="39" t="e">
        <f>IF($E1538="",IF(INDEX(Mal!L$9:L$431,COUNTIF($E$108:$F1537,"")-COUNT($H$108:$H1537)+1,0)=N1537,"",INDEX(Mal!L$9:L$431,COUNTIF($E$108:$F1537,"")-COUNT($H$108:$H1537)+1,0)),"")</f>
        <v>#N/A</v>
      </c>
      <c r="O1538" s="39" t="e">
        <f>IF($E1538="",IF(INDEX(Mal!M$9:M$431,COUNTIF($E$108:$F1537,"")-COUNT($H$108:$H1537)+1,0)=O1537,"",INDEX(Mal!M$9:M$431,COUNTIF($E$108:$F1537,"")-COUNT($H$108:$H1537)+1,0)),"")</f>
        <v>#N/A</v>
      </c>
      <c r="P1538" s="39" t="e">
        <f>IF($E1538="",IF(INDEX(Mal!N$9:N$431,COUNTIF($E$108:$F1537,"")-COUNT($H$108:$H1537)+1,0)=P1537,"",INDEX(Mal!N$9:N$431,COUNTIF($E$108:$F1537,"")-COUNT($H$108:$H1537)+1,0)),"")</f>
        <v>#N/A</v>
      </c>
      <c r="Q1538" s="39" t="e">
        <f>IF($E1538="",IF(INDEX(Mal!O$9:O$431,COUNTIF($E$108:$F1537,"")-COUNT($H$108:$H1537)+1,0)=Q1537,"",INDEX(Mal!O$9:O$431,COUNTIF($E$108:$F1537,"")-COUNT($H$108:$H1537)+1,0)),"")</f>
        <v>#N/A</v>
      </c>
      <c r="R1538" s="39" t="e">
        <f>IF($E1538="",IF(INDEX(Mal!P$9:P$431,COUNTIF($E$108:$F1537,"")-COUNT($H$108:$H1537)+1,0)=R1537,"",INDEX(Mal!P$9:P$431,COUNTIF($E$108:$F1537,"")-COUNT($H$108:$H1537)+1,0)),"")</f>
        <v>#N/A</v>
      </c>
      <c r="S1538" s="39" t="e">
        <f>IF($E1538="",IF(INDEX(Mal!Q$9:Q$431,COUNTIF($E$108:$F1537,"")-COUNT($H$108:$H1537)+1,0)=S1537,"",INDEX(Mal!Q$9:Q$431,COUNTIF($E$108:$F1537,"")-COUNT($H$108:$H1537)+1,0)),"")</f>
        <v>#N/A</v>
      </c>
      <c r="T1538" s="39" t="e">
        <f>IF($E1538="",IF(INDEX(Mal!R$9:R$431,COUNTIF($E$108:$F1537,"")-COUNT($H$108:$H1537)+1,0)=T1537,"",INDEX(Mal!R$9:R$431,COUNTIF($E$108:$F1537,"")-COUNT($H$108:$H1537)+1,0)),"")</f>
        <v>#N/A</v>
      </c>
      <c r="U1538" s="39" t="e">
        <f>IF($E1538="",IF(INDEX(Mal!S$9:S$431,COUNTIF($E$108:$F1537,"")-COUNT($H$108:$H1537)+1,0)=U1537,"",INDEX(Mal!S$9:S$431,COUNTIF($E$108:$F1537,"")-COUNT($H$108:$H1537)+1,0)),"")</f>
        <v>#N/A</v>
      </c>
      <c r="V1538" s="39" t="e">
        <f t="shared" si="88"/>
        <v>#N/A</v>
      </c>
      <c r="W1538" s="39" t="e">
        <f>IF(IF(AND(E1538="",F1538=""),INDEX(Mal!I$9:I$431,(COUNT($H$108:$H1538)-COUNTIF($V$108:$V1538,"")),0),"")="","",IF(AND(E1538="",F1538=""),INDEX(Mal!I$9:I$431,(COUNT($H$108:$H1538)-COUNTIF($V$108:$V1538,"")),0),""))</f>
        <v>#N/A</v>
      </c>
      <c r="X1538" s="39" t="e">
        <f>IF($E1538="",IF(INDEX(Mal!J$9:J$431,COUNTIF($E$108:$F1537,"")-COUNT($H$108:$H1537)+1,0)=X1537,"",INDEX(Mal!J$9:J$431,COUNTIF($E$108:$F1537,"")-COUNT($H$108:$H1537)+1,0)),"")</f>
        <v>#N/A</v>
      </c>
      <c r="Y1538" s="39" t="e">
        <f>IF(AND(Y1537="",$H1538=$H1537),"",IF(VLOOKUP($H1538,Mal!$A$9:$T$431,20,0)='Sales Orders'!Y1537,"",VLOOKUP($H1538,Mal!$A$9:$T$431,20,0)))</f>
        <v>#N/A</v>
      </c>
      <c r="Z1538" s="39" t="e">
        <f t="shared" si="89"/>
        <v>#N/A</v>
      </c>
    </row>
    <row r="1539" spans="1:26">
      <c r="A1539" t="str">
        <f>IFERROR(IF(VLOOKUP(H1539,Mal!$A$9:$A$431,1,0),"","END"),"END")</f>
        <v>END</v>
      </c>
      <c r="B1539" s="39" t="e">
        <f>IF($E1539="",IF(INDEX(Mal!$D$9:$D$431,COUNTIF($E$108:$F1538,"")-COUNT($H$108:$H1538)+1,0)=B1538,"",INDEX(Mal!$D$9:$D$431,COUNTIF($E$108:$F1538,"")-COUNT($H$108:$H1538)+1,0)),"")</f>
        <v>#N/A</v>
      </c>
      <c r="C1539" s="39" t="e">
        <f t="shared" si="90"/>
        <v>#N/A</v>
      </c>
      <c r="D1539" s="39" t="e">
        <f>IF($E1539="",IF(INDEX(Mal!$F$9:$F$431,COUNTIF($E$108:$F1538,"")-COUNT($H$108:$H1538)+1,0)=D1538,"",INDEX(Mal!$F$9:$F$431,COUNTIF($E$108:$F1538,"")-COUNT($H$108:$H1538)+1,0)),"")</f>
        <v>#N/A</v>
      </c>
      <c r="E1539" s="39" t="e">
        <f>IF(AND(E1538="",$H1539=$H1538),"",IF(VLOOKUP(H1539,Mal!$A$9:$B$431,2,0)='Sales Orders'!E1538,"",VLOOKUP($H1539,Mal!$A$9:$B$431,2,0)))</f>
        <v>#N/A</v>
      </c>
      <c r="F1539" s="39" t="e">
        <f>IF($E1539="",IF(INDEX(Mal!$C$9:$C$431,COUNTIF($E$108:$F1538,"")-COUNT($H$108:$H1538)+1,0)=F1538,"",INDEX(Mal!$C$9:$C$431,COUNTIF($E$108:$F1538,"")-COUNT($H$108:$H1538)+1,0)),"")</f>
        <v>#N/A</v>
      </c>
      <c r="G1539" s="39" t="e">
        <f t="shared" si="91"/>
        <v>#N/A</v>
      </c>
      <c r="H1539" s="39">
        <f>IF(COUNTIF(Mal!$A$9:$A$431,'Sales Orders'!H1538)+COUNTIFS(Mal!$A$9:$A$431,H1538,Mal!$B$9:$B$431,"&lt;&gt;")+COUNTIFS(Mal!$A$9:$A$431,H1538,Mal!$C$9:$C$431,"&lt;&gt;")=COUNTIF('Sales Orders'!$H$108:H1538,'Sales Orders'!H1538),'Sales Orders'!H1538+1,'Sales Orders'!H1538)</f>
        <v>2</v>
      </c>
      <c r="I1539" s="39" t="e">
        <f>IF(E1539="","",IF(Mal!$C$5="","",Mal!$C$5))</f>
        <v>#N/A</v>
      </c>
      <c r="J1539" s="39" t="e">
        <f>IF(AND(J1538="",$H1539=$H1538),"",IF(VLOOKUP($H1539,Mal!$A$9:$H$431,7,0)='Sales Orders'!J1538,"",VLOOKUP($H1539,Mal!$A$9:$H$431,7,0)))</f>
        <v>#N/A</v>
      </c>
      <c r="K1539" s="39" t="e">
        <f>IF(AND(K1538="",$H1539=$H1538),"",IF(VLOOKUP($H1539,Mal!$A$9:$H$431,8,0)='Sales Orders'!K1538,"",VLOOKUP($H1539,Mal!$A$9:$H$431,8,0)))</f>
        <v>#N/A</v>
      </c>
      <c r="L1539" s="39" t="e">
        <f>IF(E1539="","",IF(Mal!$C$6="","",Mal!$C$6))</f>
        <v>#N/A</v>
      </c>
      <c r="M1539" s="39" t="e">
        <f>IF($E1539="",IF(INDEX(Mal!K$9:K$431,COUNTIF($E$108:$F1538,"")-COUNT($H$108:$H1538)+1,0)=M1538,"",INDEX(Mal!K$9:K$431,COUNTIF($E$108:$F1538,"")-COUNT($H$108:$H1538)+1,0)),"")</f>
        <v>#N/A</v>
      </c>
      <c r="N1539" s="39" t="e">
        <f>IF($E1539="",IF(INDEX(Mal!L$9:L$431,COUNTIF($E$108:$F1538,"")-COUNT($H$108:$H1538)+1,0)=N1538,"",INDEX(Mal!L$9:L$431,COUNTIF($E$108:$F1538,"")-COUNT($H$108:$H1538)+1,0)),"")</f>
        <v>#N/A</v>
      </c>
      <c r="O1539" s="39" t="e">
        <f>IF($E1539="",IF(INDEX(Mal!M$9:M$431,COUNTIF($E$108:$F1538,"")-COUNT($H$108:$H1538)+1,0)=O1538,"",INDEX(Mal!M$9:M$431,COUNTIF($E$108:$F1538,"")-COUNT($H$108:$H1538)+1,0)),"")</f>
        <v>#N/A</v>
      </c>
      <c r="P1539" s="39" t="e">
        <f>IF($E1539="",IF(INDEX(Mal!N$9:N$431,COUNTIF($E$108:$F1538,"")-COUNT($H$108:$H1538)+1,0)=P1538,"",INDEX(Mal!N$9:N$431,COUNTIF($E$108:$F1538,"")-COUNT($H$108:$H1538)+1,0)),"")</f>
        <v>#N/A</v>
      </c>
      <c r="Q1539" s="39" t="e">
        <f>IF($E1539="",IF(INDEX(Mal!O$9:O$431,COUNTIF($E$108:$F1538,"")-COUNT($H$108:$H1538)+1,0)=Q1538,"",INDEX(Mal!O$9:O$431,COUNTIF($E$108:$F1538,"")-COUNT($H$108:$H1538)+1,0)),"")</f>
        <v>#N/A</v>
      </c>
      <c r="R1539" s="39" t="e">
        <f>IF($E1539="",IF(INDEX(Mal!P$9:P$431,COUNTIF($E$108:$F1538,"")-COUNT($H$108:$H1538)+1,0)=R1538,"",INDEX(Mal!P$9:P$431,COUNTIF($E$108:$F1538,"")-COUNT($H$108:$H1538)+1,0)),"")</f>
        <v>#N/A</v>
      </c>
      <c r="S1539" s="39" t="e">
        <f>IF($E1539="",IF(INDEX(Mal!Q$9:Q$431,COUNTIF($E$108:$F1538,"")-COUNT($H$108:$H1538)+1,0)=S1538,"",INDEX(Mal!Q$9:Q$431,COUNTIF($E$108:$F1538,"")-COUNT($H$108:$H1538)+1,0)),"")</f>
        <v>#N/A</v>
      </c>
      <c r="T1539" s="39" t="e">
        <f>IF($E1539="",IF(INDEX(Mal!R$9:R$431,COUNTIF($E$108:$F1538,"")-COUNT($H$108:$H1538)+1,0)=T1538,"",INDEX(Mal!R$9:R$431,COUNTIF($E$108:$F1538,"")-COUNT($H$108:$H1538)+1,0)),"")</f>
        <v>#N/A</v>
      </c>
      <c r="U1539" s="39" t="e">
        <f>IF($E1539="",IF(INDEX(Mal!S$9:S$431,COUNTIF($E$108:$F1538,"")-COUNT($H$108:$H1538)+1,0)=U1538,"",INDEX(Mal!S$9:S$431,COUNTIF($E$108:$F1538,"")-COUNT($H$108:$H1538)+1,0)),"")</f>
        <v>#N/A</v>
      </c>
      <c r="V1539" s="39" t="e">
        <f t="shared" si="88"/>
        <v>#N/A</v>
      </c>
      <c r="W1539" s="39" t="e">
        <f>IF(IF(AND(E1539="",F1539=""),INDEX(Mal!I$9:I$431,(COUNT($H$108:$H1539)-COUNTIF($V$108:$V1539,"")),0),"")="","",IF(AND(E1539="",F1539=""),INDEX(Mal!I$9:I$431,(COUNT($H$108:$H1539)-COUNTIF($V$108:$V1539,"")),0),""))</f>
        <v>#N/A</v>
      </c>
      <c r="X1539" s="39" t="e">
        <f>IF($E1539="",IF(INDEX(Mal!J$9:J$431,COUNTIF($E$108:$F1538,"")-COUNT($H$108:$H1538)+1,0)=X1538,"",INDEX(Mal!J$9:J$431,COUNTIF($E$108:$F1538,"")-COUNT($H$108:$H1538)+1,0)),"")</f>
        <v>#N/A</v>
      </c>
      <c r="Y1539" s="39" t="e">
        <f>IF(AND(Y1538="",$H1539=$H1538),"",IF(VLOOKUP($H1539,Mal!$A$9:$T$431,20,0)='Sales Orders'!Y1538,"",VLOOKUP($H1539,Mal!$A$9:$T$431,20,0)))</f>
        <v>#N/A</v>
      </c>
      <c r="Z1539" s="39" t="e">
        <f t="shared" si="89"/>
        <v>#N/A</v>
      </c>
    </row>
    <row r="1540" spans="1:26">
      <c r="A1540" t="str">
        <f>IFERROR(IF(VLOOKUP(H1540,Mal!$A$9:$A$431,1,0),"","END"),"END")</f>
        <v>END</v>
      </c>
      <c r="B1540" s="39" t="e">
        <f>IF($E1540="",IF(INDEX(Mal!$D$9:$D$431,COUNTIF($E$108:$F1539,"")-COUNT($H$108:$H1539)+1,0)=B1539,"",INDEX(Mal!$D$9:$D$431,COUNTIF($E$108:$F1539,"")-COUNT($H$108:$H1539)+1,0)),"")</f>
        <v>#N/A</v>
      </c>
      <c r="C1540" s="39" t="e">
        <f t="shared" si="90"/>
        <v>#N/A</v>
      </c>
      <c r="D1540" s="39" t="e">
        <f>IF($E1540="",IF(INDEX(Mal!$F$9:$F$431,COUNTIF($E$108:$F1539,"")-COUNT($H$108:$H1539)+1,0)=D1539,"",INDEX(Mal!$F$9:$F$431,COUNTIF($E$108:$F1539,"")-COUNT($H$108:$H1539)+1,0)),"")</f>
        <v>#N/A</v>
      </c>
      <c r="E1540" s="39" t="e">
        <f>IF(AND(E1539="",$H1540=$H1539),"",IF(VLOOKUP(H1540,Mal!$A$9:$B$431,2,0)='Sales Orders'!E1539,"",VLOOKUP($H1540,Mal!$A$9:$B$431,2,0)))</f>
        <v>#N/A</v>
      </c>
      <c r="F1540" s="39" t="e">
        <f>IF($E1540="",IF(INDEX(Mal!$C$9:$C$431,COUNTIF($E$108:$F1539,"")-COUNT($H$108:$H1539)+1,0)=F1539,"",INDEX(Mal!$C$9:$C$431,COUNTIF($E$108:$F1539,"")-COUNT($H$108:$H1539)+1,0)),"")</f>
        <v>#N/A</v>
      </c>
      <c r="G1540" s="39" t="e">
        <f t="shared" si="91"/>
        <v>#N/A</v>
      </c>
      <c r="H1540" s="39">
        <f>IF(COUNTIF(Mal!$A$9:$A$431,'Sales Orders'!H1539)+COUNTIFS(Mal!$A$9:$A$431,H1539,Mal!$B$9:$B$431,"&lt;&gt;")+COUNTIFS(Mal!$A$9:$A$431,H1539,Mal!$C$9:$C$431,"&lt;&gt;")=COUNTIF('Sales Orders'!$H$108:H1539,'Sales Orders'!H1539),'Sales Orders'!H1539+1,'Sales Orders'!H1539)</f>
        <v>2</v>
      </c>
      <c r="I1540" s="39" t="e">
        <f>IF(E1540="","",IF(Mal!$C$5="","",Mal!$C$5))</f>
        <v>#N/A</v>
      </c>
      <c r="J1540" s="39" t="e">
        <f>IF(AND(J1539="",$H1540=$H1539),"",IF(VLOOKUP($H1540,Mal!$A$9:$H$431,7,0)='Sales Orders'!J1539,"",VLOOKUP($H1540,Mal!$A$9:$H$431,7,0)))</f>
        <v>#N/A</v>
      </c>
      <c r="K1540" s="39" t="e">
        <f>IF(AND(K1539="",$H1540=$H1539),"",IF(VLOOKUP($H1540,Mal!$A$9:$H$431,8,0)='Sales Orders'!K1539,"",VLOOKUP($H1540,Mal!$A$9:$H$431,8,0)))</f>
        <v>#N/A</v>
      </c>
      <c r="L1540" s="39" t="e">
        <f>IF(E1540="","",IF(Mal!$C$6="","",Mal!$C$6))</f>
        <v>#N/A</v>
      </c>
      <c r="M1540" s="39" t="e">
        <f>IF($E1540="",IF(INDEX(Mal!K$9:K$431,COUNTIF($E$108:$F1539,"")-COUNT($H$108:$H1539)+1,0)=M1539,"",INDEX(Mal!K$9:K$431,COUNTIF($E$108:$F1539,"")-COUNT($H$108:$H1539)+1,0)),"")</f>
        <v>#N/A</v>
      </c>
      <c r="N1540" s="39" t="e">
        <f>IF($E1540="",IF(INDEX(Mal!L$9:L$431,COUNTIF($E$108:$F1539,"")-COUNT($H$108:$H1539)+1,0)=N1539,"",INDEX(Mal!L$9:L$431,COUNTIF($E$108:$F1539,"")-COUNT($H$108:$H1539)+1,0)),"")</f>
        <v>#N/A</v>
      </c>
      <c r="O1540" s="39" t="e">
        <f>IF($E1540="",IF(INDEX(Mal!M$9:M$431,COUNTIF($E$108:$F1539,"")-COUNT($H$108:$H1539)+1,0)=O1539,"",INDEX(Mal!M$9:M$431,COUNTIF($E$108:$F1539,"")-COUNT($H$108:$H1539)+1,0)),"")</f>
        <v>#N/A</v>
      </c>
      <c r="P1540" s="39" t="e">
        <f>IF($E1540="",IF(INDEX(Mal!N$9:N$431,COUNTIF($E$108:$F1539,"")-COUNT($H$108:$H1539)+1,0)=P1539,"",INDEX(Mal!N$9:N$431,COUNTIF($E$108:$F1539,"")-COUNT($H$108:$H1539)+1,0)),"")</f>
        <v>#N/A</v>
      </c>
      <c r="Q1540" s="39" t="e">
        <f>IF($E1540="",IF(INDEX(Mal!O$9:O$431,COUNTIF($E$108:$F1539,"")-COUNT($H$108:$H1539)+1,0)=Q1539,"",INDEX(Mal!O$9:O$431,COUNTIF($E$108:$F1539,"")-COUNT($H$108:$H1539)+1,0)),"")</f>
        <v>#N/A</v>
      </c>
      <c r="R1540" s="39" t="e">
        <f>IF($E1540="",IF(INDEX(Mal!P$9:P$431,COUNTIF($E$108:$F1539,"")-COUNT($H$108:$H1539)+1,0)=R1539,"",INDEX(Mal!P$9:P$431,COUNTIF($E$108:$F1539,"")-COUNT($H$108:$H1539)+1,0)),"")</f>
        <v>#N/A</v>
      </c>
      <c r="S1540" s="39" t="e">
        <f>IF($E1540="",IF(INDEX(Mal!Q$9:Q$431,COUNTIF($E$108:$F1539,"")-COUNT($H$108:$H1539)+1,0)=S1539,"",INDEX(Mal!Q$9:Q$431,COUNTIF($E$108:$F1539,"")-COUNT($H$108:$H1539)+1,0)),"")</f>
        <v>#N/A</v>
      </c>
      <c r="T1540" s="39" t="e">
        <f>IF($E1540="",IF(INDEX(Mal!R$9:R$431,COUNTIF($E$108:$F1539,"")-COUNT($H$108:$H1539)+1,0)=T1539,"",INDEX(Mal!R$9:R$431,COUNTIF($E$108:$F1539,"")-COUNT($H$108:$H1539)+1,0)),"")</f>
        <v>#N/A</v>
      </c>
      <c r="U1540" s="39" t="e">
        <f>IF($E1540="",IF(INDEX(Mal!S$9:S$431,COUNTIF($E$108:$F1539,"")-COUNT($H$108:$H1539)+1,0)=U1539,"",INDEX(Mal!S$9:S$431,COUNTIF($E$108:$F1539,"")-COUNT($H$108:$H1539)+1,0)),"")</f>
        <v>#N/A</v>
      </c>
      <c r="V1540" s="39" t="e">
        <f t="shared" si="88"/>
        <v>#N/A</v>
      </c>
      <c r="W1540" s="39" t="e">
        <f>IF(IF(AND(E1540="",F1540=""),INDEX(Mal!I$9:I$431,(COUNT($H$108:$H1540)-COUNTIF($V$108:$V1540,"")),0),"")="","",IF(AND(E1540="",F1540=""),INDEX(Mal!I$9:I$431,(COUNT($H$108:$H1540)-COUNTIF($V$108:$V1540,"")),0),""))</f>
        <v>#N/A</v>
      </c>
      <c r="X1540" s="39" t="e">
        <f>IF($E1540="",IF(INDEX(Mal!J$9:J$431,COUNTIF($E$108:$F1539,"")-COUNT($H$108:$H1539)+1,0)=X1539,"",INDEX(Mal!J$9:J$431,COUNTIF($E$108:$F1539,"")-COUNT($H$108:$H1539)+1,0)),"")</f>
        <v>#N/A</v>
      </c>
      <c r="Y1540" s="39" t="e">
        <f>IF(AND(Y1539="",$H1540=$H1539),"",IF(VLOOKUP($H1540,Mal!$A$9:$T$431,20,0)='Sales Orders'!Y1539,"",VLOOKUP($H1540,Mal!$A$9:$T$431,20,0)))</f>
        <v>#N/A</v>
      </c>
      <c r="Z1540" s="39" t="e">
        <f t="shared" si="89"/>
        <v>#N/A</v>
      </c>
    </row>
    <row r="1541" spans="1:26">
      <c r="A1541" t="str">
        <f>IFERROR(IF(VLOOKUP(H1541,Mal!$A$9:$A$431,1,0),"","END"),"END")</f>
        <v>END</v>
      </c>
      <c r="B1541" s="39" t="e">
        <f>IF($E1541="",IF(INDEX(Mal!$D$9:$D$431,COUNTIF($E$108:$F1540,"")-COUNT($H$108:$H1540)+1,0)=B1540,"",INDEX(Mal!$D$9:$D$431,COUNTIF($E$108:$F1540,"")-COUNT($H$108:$H1540)+1,0)),"")</f>
        <v>#N/A</v>
      </c>
      <c r="C1541" s="39" t="e">
        <f t="shared" si="90"/>
        <v>#N/A</v>
      </c>
      <c r="D1541" s="39" t="e">
        <f>IF($E1541="",IF(INDEX(Mal!$F$9:$F$431,COUNTIF($E$108:$F1540,"")-COUNT($H$108:$H1540)+1,0)=D1540,"",INDEX(Mal!$F$9:$F$431,COUNTIF($E$108:$F1540,"")-COUNT($H$108:$H1540)+1,0)),"")</f>
        <v>#N/A</v>
      </c>
      <c r="E1541" s="39" t="e">
        <f>IF(AND(E1540="",$H1541=$H1540),"",IF(VLOOKUP(H1541,Mal!$A$9:$B$431,2,0)='Sales Orders'!E1540,"",VLOOKUP($H1541,Mal!$A$9:$B$431,2,0)))</f>
        <v>#N/A</v>
      </c>
      <c r="F1541" s="39" t="e">
        <f>IF($E1541="",IF(INDEX(Mal!$C$9:$C$431,COUNTIF($E$108:$F1540,"")-COUNT($H$108:$H1540)+1,0)=F1540,"",INDEX(Mal!$C$9:$C$431,COUNTIF($E$108:$F1540,"")-COUNT($H$108:$H1540)+1,0)),"")</f>
        <v>#N/A</v>
      </c>
      <c r="G1541" s="39" t="e">
        <f t="shared" si="91"/>
        <v>#N/A</v>
      </c>
      <c r="H1541" s="39">
        <f>IF(COUNTIF(Mal!$A$9:$A$431,'Sales Orders'!H1540)+COUNTIFS(Mal!$A$9:$A$431,H1540,Mal!$B$9:$B$431,"&lt;&gt;")+COUNTIFS(Mal!$A$9:$A$431,H1540,Mal!$C$9:$C$431,"&lt;&gt;")=COUNTIF('Sales Orders'!$H$108:H1540,'Sales Orders'!H1540),'Sales Orders'!H1540+1,'Sales Orders'!H1540)</f>
        <v>2</v>
      </c>
      <c r="I1541" s="39" t="e">
        <f>IF(E1541="","",IF(Mal!$C$5="","",Mal!$C$5))</f>
        <v>#N/A</v>
      </c>
      <c r="J1541" s="39" t="e">
        <f>IF(AND(J1540="",$H1541=$H1540),"",IF(VLOOKUP($H1541,Mal!$A$9:$H$431,7,0)='Sales Orders'!J1540,"",VLOOKUP($H1541,Mal!$A$9:$H$431,7,0)))</f>
        <v>#N/A</v>
      </c>
      <c r="K1541" s="39" t="e">
        <f>IF(AND(K1540="",$H1541=$H1540),"",IF(VLOOKUP($H1541,Mal!$A$9:$H$431,8,0)='Sales Orders'!K1540,"",VLOOKUP($H1541,Mal!$A$9:$H$431,8,0)))</f>
        <v>#N/A</v>
      </c>
      <c r="L1541" s="39" t="e">
        <f>IF(E1541="","",IF(Mal!$C$6="","",Mal!$C$6))</f>
        <v>#N/A</v>
      </c>
      <c r="M1541" s="39" t="e">
        <f>IF($E1541="",IF(INDEX(Mal!K$9:K$431,COUNTIF($E$108:$F1540,"")-COUNT($H$108:$H1540)+1,0)=M1540,"",INDEX(Mal!K$9:K$431,COUNTIF($E$108:$F1540,"")-COUNT($H$108:$H1540)+1,0)),"")</f>
        <v>#N/A</v>
      </c>
      <c r="N1541" s="39" t="e">
        <f>IF($E1541="",IF(INDEX(Mal!L$9:L$431,COUNTIF($E$108:$F1540,"")-COUNT($H$108:$H1540)+1,0)=N1540,"",INDEX(Mal!L$9:L$431,COUNTIF($E$108:$F1540,"")-COUNT($H$108:$H1540)+1,0)),"")</f>
        <v>#N/A</v>
      </c>
      <c r="O1541" s="39" t="e">
        <f>IF($E1541="",IF(INDEX(Mal!M$9:M$431,COUNTIF($E$108:$F1540,"")-COUNT($H$108:$H1540)+1,0)=O1540,"",INDEX(Mal!M$9:M$431,COUNTIF($E$108:$F1540,"")-COUNT($H$108:$H1540)+1,0)),"")</f>
        <v>#N/A</v>
      </c>
      <c r="P1541" s="39" t="e">
        <f>IF($E1541="",IF(INDEX(Mal!N$9:N$431,COUNTIF($E$108:$F1540,"")-COUNT($H$108:$H1540)+1,0)=P1540,"",INDEX(Mal!N$9:N$431,COUNTIF($E$108:$F1540,"")-COUNT($H$108:$H1540)+1,0)),"")</f>
        <v>#N/A</v>
      </c>
      <c r="Q1541" s="39" t="e">
        <f>IF($E1541="",IF(INDEX(Mal!O$9:O$431,COUNTIF($E$108:$F1540,"")-COUNT($H$108:$H1540)+1,0)=Q1540,"",INDEX(Mal!O$9:O$431,COUNTIF($E$108:$F1540,"")-COUNT($H$108:$H1540)+1,0)),"")</f>
        <v>#N/A</v>
      </c>
      <c r="R1541" s="39" t="e">
        <f>IF($E1541="",IF(INDEX(Mal!P$9:P$431,COUNTIF($E$108:$F1540,"")-COUNT($H$108:$H1540)+1,0)=R1540,"",INDEX(Mal!P$9:P$431,COUNTIF($E$108:$F1540,"")-COUNT($H$108:$H1540)+1,0)),"")</f>
        <v>#N/A</v>
      </c>
      <c r="S1541" s="39" t="e">
        <f>IF($E1541="",IF(INDEX(Mal!Q$9:Q$431,COUNTIF($E$108:$F1540,"")-COUNT($H$108:$H1540)+1,0)=S1540,"",INDEX(Mal!Q$9:Q$431,COUNTIF($E$108:$F1540,"")-COUNT($H$108:$H1540)+1,0)),"")</f>
        <v>#N/A</v>
      </c>
      <c r="T1541" s="39" t="e">
        <f>IF($E1541="",IF(INDEX(Mal!R$9:R$431,COUNTIF($E$108:$F1540,"")-COUNT($H$108:$H1540)+1,0)=T1540,"",INDEX(Mal!R$9:R$431,COUNTIF($E$108:$F1540,"")-COUNT($H$108:$H1540)+1,0)),"")</f>
        <v>#N/A</v>
      </c>
      <c r="U1541" s="39" t="e">
        <f>IF($E1541="",IF(INDEX(Mal!S$9:S$431,COUNTIF($E$108:$F1540,"")-COUNT($H$108:$H1540)+1,0)=U1540,"",INDEX(Mal!S$9:S$431,COUNTIF($E$108:$F1540,"")-COUNT($H$108:$H1540)+1,0)),"")</f>
        <v>#N/A</v>
      </c>
      <c r="V1541" s="39" t="e">
        <f t="shared" si="88"/>
        <v>#N/A</v>
      </c>
      <c r="W1541" s="39" t="e">
        <f>IF(IF(AND(E1541="",F1541=""),INDEX(Mal!I$9:I$431,(COUNT($H$108:$H1541)-COUNTIF($V$108:$V1541,"")),0),"")="","",IF(AND(E1541="",F1541=""),INDEX(Mal!I$9:I$431,(COUNT($H$108:$H1541)-COUNTIF($V$108:$V1541,"")),0),""))</f>
        <v>#N/A</v>
      </c>
      <c r="X1541" s="39" t="e">
        <f>IF($E1541="",IF(INDEX(Mal!J$9:J$431,COUNTIF($E$108:$F1540,"")-COUNT($H$108:$H1540)+1,0)=X1540,"",INDEX(Mal!J$9:J$431,COUNTIF($E$108:$F1540,"")-COUNT($H$108:$H1540)+1,0)),"")</f>
        <v>#N/A</v>
      </c>
      <c r="Y1541" s="39" t="e">
        <f>IF(AND(Y1540="",$H1541=$H1540),"",IF(VLOOKUP($H1541,Mal!$A$9:$T$431,20,0)='Sales Orders'!Y1540,"",VLOOKUP($H1541,Mal!$A$9:$T$431,20,0)))</f>
        <v>#N/A</v>
      </c>
      <c r="Z1541" s="39" t="e">
        <f t="shared" si="89"/>
        <v>#N/A</v>
      </c>
    </row>
    <row r="1542" spans="1:26">
      <c r="A1542" t="str">
        <f>IFERROR(IF(VLOOKUP(H1542,Mal!$A$9:$A$431,1,0),"","END"),"END")</f>
        <v>END</v>
      </c>
      <c r="B1542" s="39" t="e">
        <f>IF($E1542="",IF(INDEX(Mal!$D$9:$D$431,COUNTIF($E$108:$F1541,"")-COUNT($H$108:$H1541)+1,0)=B1541,"",INDEX(Mal!$D$9:$D$431,COUNTIF($E$108:$F1541,"")-COUNT($H$108:$H1541)+1,0)),"")</f>
        <v>#N/A</v>
      </c>
      <c r="C1542" s="39" t="e">
        <f t="shared" si="90"/>
        <v>#N/A</v>
      </c>
      <c r="D1542" s="39" t="e">
        <f>IF($E1542="",IF(INDEX(Mal!$F$9:$F$431,COUNTIF($E$108:$F1541,"")-COUNT($H$108:$H1541)+1,0)=D1541,"",INDEX(Mal!$F$9:$F$431,COUNTIF($E$108:$F1541,"")-COUNT($H$108:$H1541)+1,0)),"")</f>
        <v>#N/A</v>
      </c>
      <c r="E1542" s="39" t="e">
        <f>IF(AND(E1541="",$H1542=$H1541),"",IF(VLOOKUP(H1542,Mal!$A$9:$B$431,2,0)='Sales Orders'!E1541,"",VLOOKUP($H1542,Mal!$A$9:$B$431,2,0)))</f>
        <v>#N/A</v>
      </c>
      <c r="F1542" s="39" t="e">
        <f>IF($E1542="",IF(INDEX(Mal!$C$9:$C$431,COUNTIF($E$108:$F1541,"")-COUNT($H$108:$H1541)+1,0)=F1541,"",INDEX(Mal!$C$9:$C$431,COUNTIF($E$108:$F1541,"")-COUNT($H$108:$H1541)+1,0)),"")</f>
        <v>#N/A</v>
      </c>
      <c r="G1542" s="39" t="e">
        <f t="shared" si="91"/>
        <v>#N/A</v>
      </c>
      <c r="H1542" s="39">
        <f>IF(COUNTIF(Mal!$A$9:$A$431,'Sales Orders'!H1541)+COUNTIFS(Mal!$A$9:$A$431,H1541,Mal!$B$9:$B$431,"&lt;&gt;")+COUNTIFS(Mal!$A$9:$A$431,H1541,Mal!$C$9:$C$431,"&lt;&gt;")=COUNTIF('Sales Orders'!$H$108:H1541,'Sales Orders'!H1541),'Sales Orders'!H1541+1,'Sales Orders'!H1541)</f>
        <v>2</v>
      </c>
      <c r="I1542" s="39" t="e">
        <f>IF(E1542="","",IF(Mal!$C$5="","",Mal!$C$5))</f>
        <v>#N/A</v>
      </c>
      <c r="J1542" s="39" t="e">
        <f>IF(AND(J1541="",$H1542=$H1541),"",IF(VLOOKUP($H1542,Mal!$A$9:$H$431,7,0)='Sales Orders'!J1541,"",VLOOKUP($H1542,Mal!$A$9:$H$431,7,0)))</f>
        <v>#N/A</v>
      </c>
      <c r="K1542" s="39" t="e">
        <f>IF(AND(K1541="",$H1542=$H1541),"",IF(VLOOKUP($H1542,Mal!$A$9:$H$431,8,0)='Sales Orders'!K1541,"",VLOOKUP($H1542,Mal!$A$9:$H$431,8,0)))</f>
        <v>#N/A</v>
      </c>
      <c r="L1542" s="39" t="e">
        <f>IF(E1542="","",IF(Mal!$C$6="","",Mal!$C$6))</f>
        <v>#N/A</v>
      </c>
      <c r="M1542" s="39" t="e">
        <f>IF($E1542="",IF(INDEX(Mal!K$9:K$431,COUNTIF($E$108:$F1541,"")-COUNT($H$108:$H1541)+1,0)=M1541,"",INDEX(Mal!K$9:K$431,COUNTIF($E$108:$F1541,"")-COUNT($H$108:$H1541)+1,0)),"")</f>
        <v>#N/A</v>
      </c>
      <c r="N1542" s="39" t="e">
        <f>IF($E1542="",IF(INDEX(Mal!L$9:L$431,COUNTIF($E$108:$F1541,"")-COUNT($H$108:$H1541)+1,0)=N1541,"",INDEX(Mal!L$9:L$431,COUNTIF($E$108:$F1541,"")-COUNT($H$108:$H1541)+1,0)),"")</f>
        <v>#N/A</v>
      </c>
      <c r="O1542" s="39" t="e">
        <f>IF($E1542="",IF(INDEX(Mal!M$9:M$431,COUNTIF($E$108:$F1541,"")-COUNT($H$108:$H1541)+1,0)=O1541,"",INDEX(Mal!M$9:M$431,COUNTIF($E$108:$F1541,"")-COUNT($H$108:$H1541)+1,0)),"")</f>
        <v>#N/A</v>
      </c>
      <c r="P1542" s="39" t="e">
        <f>IF($E1542="",IF(INDEX(Mal!N$9:N$431,COUNTIF($E$108:$F1541,"")-COUNT($H$108:$H1541)+1,0)=P1541,"",INDEX(Mal!N$9:N$431,COUNTIF($E$108:$F1541,"")-COUNT($H$108:$H1541)+1,0)),"")</f>
        <v>#N/A</v>
      </c>
      <c r="Q1542" s="39" t="e">
        <f>IF($E1542="",IF(INDEX(Mal!O$9:O$431,COUNTIF($E$108:$F1541,"")-COUNT($H$108:$H1541)+1,0)=Q1541,"",INDEX(Mal!O$9:O$431,COUNTIF($E$108:$F1541,"")-COUNT($H$108:$H1541)+1,0)),"")</f>
        <v>#N/A</v>
      </c>
      <c r="R1542" s="39" t="e">
        <f>IF($E1542="",IF(INDEX(Mal!P$9:P$431,COUNTIF($E$108:$F1541,"")-COUNT($H$108:$H1541)+1,0)=R1541,"",INDEX(Mal!P$9:P$431,COUNTIF($E$108:$F1541,"")-COUNT($H$108:$H1541)+1,0)),"")</f>
        <v>#N/A</v>
      </c>
      <c r="S1542" s="39" t="e">
        <f>IF($E1542="",IF(INDEX(Mal!Q$9:Q$431,COUNTIF($E$108:$F1541,"")-COUNT($H$108:$H1541)+1,0)=S1541,"",INDEX(Mal!Q$9:Q$431,COUNTIF($E$108:$F1541,"")-COUNT($H$108:$H1541)+1,0)),"")</f>
        <v>#N/A</v>
      </c>
      <c r="T1542" s="39" t="e">
        <f>IF($E1542="",IF(INDEX(Mal!R$9:R$431,COUNTIF($E$108:$F1541,"")-COUNT($H$108:$H1541)+1,0)=T1541,"",INDEX(Mal!R$9:R$431,COUNTIF($E$108:$F1541,"")-COUNT($H$108:$H1541)+1,0)),"")</f>
        <v>#N/A</v>
      </c>
      <c r="U1542" s="39" t="e">
        <f>IF($E1542="",IF(INDEX(Mal!S$9:S$431,COUNTIF($E$108:$F1541,"")-COUNT($H$108:$H1541)+1,0)=U1541,"",INDEX(Mal!S$9:S$431,COUNTIF($E$108:$F1541,"")-COUNT($H$108:$H1541)+1,0)),"")</f>
        <v>#N/A</v>
      </c>
      <c r="V1542" s="39" t="e">
        <f t="shared" si="88"/>
        <v>#N/A</v>
      </c>
      <c r="W1542" s="39" t="e">
        <f>IF(IF(AND(E1542="",F1542=""),INDEX(Mal!I$9:I$431,(COUNT($H$108:$H1542)-COUNTIF($V$108:$V1542,"")),0),"")="","",IF(AND(E1542="",F1542=""),INDEX(Mal!I$9:I$431,(COUNT($H$108:$H1542)-COUNTIF($V$108:$V1542,"")),0),""))</f>
        <v>#N/A</v>
      </c>
      <c r="X1542" s="39" t="e">
        <f>IF($E1542="",IF(INDEX(Mal!J$9:J$431,COUNTIF($E$108:$F1541,"")-COUNT($H$108:$H1541)+1,0)=X1541,"",INDEX(Mal!J$9:J$431,COUNTIF($E$108:$F1541,"")-COUNT($H$108:$H1541)+1,0)),"")</f>
        <v>#N/A</v>
      </c>
      <c r="Y1542" s="39" t="e">
        <f>IF(AND(Y1541="",$H1542=$H1541),"",IF(VLOOKUP($H1542,Mal!$A$9:$T$431,20,0)='Sales Orders'!Y1541,"",VLOOKUP($H1542,Mal!$A$9:$T$431,20,0)))</f>
        <v>#N/A</v>
      </c>
      <c r="Z1542" s="39" t="e">
        <f t="shared" si="89"/>
        <v>#N/A</v>
      </c>
    </row>
    <row r="1543" spans="1:26">
      <c r="A1543" t="str">
        <f>IFERROR(IF(VLOOKUP(H1543,Mal!$A$9:$A$431,1,0),"","END"),"END")</f>
        <v>END</v>
      </c>
      <c r="B1543" s="39" t="e">
        <f>IF($E1543="",IF(INDEX(Mal!$D$9:$D$431,COUNTIF($E$108:$F1542,"")-COUNT($H$108:$H1542)+1,0)=B1542,"",INDEX(Mal!$D$9:$D$431,COUNTIF($E$108:$F1542,"")-COUNT($H$108:$H1542)+1,0)),"")</f>
        <v>#N/A</v>
      </c>
      <c r="C1543" s="39" t="e">
        <f t="shared" si="90"/>
        <v>#N/A</v>
      </c>
      <c r="D1543" s="39" t="e">
        <f>IF($E1543="",IF(INDEX(Mal!$F$9:$F$431,COUNTIF($E$108:$F1542,"")-COUNT($H$108:$H1542)+1,0)=D1542,"",INDEX(Mal!$F$9:$F$431,COUNTIF($E$108:$F1542,"")-COUNT($H$108:$H1542)+1,0)),"")</f>
        <v>#N/A</v>
      </c>
      <c r="E1543" s="39" t="e">
        <f>IF(AND(E1542="",$H1543=$H1542),"",IF(VLOOKUP(H1543,Mal!$A$9:$B$431,2,0)='Sales Orders'!E1542,"",VLOOKUP($H1543,Mal!$A$9:$B$431,2,0)))</f>
        <v>#N/A</v>
      </c>
      <c r="F1543" s="39" t="e">
        <f>IF($E1543="",IF(INDEX(Mal!$C$9:$C$431,COUNTIF($E$108:$F1542,"")-COUNT($H$108:$H1542)+1,0)=F1542,"",INDEX(Mal!$C$9:$C$431,COUNTIF($E$108:$F1542,"")-COUNT($H$108:$H1542)+1,0)),"")</f>
        <v>#N/A</v>
      </c>
      <c r="G1543" s="39" t="e">
        <f t="shared" si="91"/>
        <v>#N/A</v>
      </c>
      <c r="H1543" s="39">
        <f>IF(COUNTIF(Mal!$A$9:$A$431,'Sales Orders'!H1542)+COUNTIFS(Mal!$A$9:$A$431,H1542,Mal!$B$9:$B$431,"&lt;&gt;")+COUNTIFS(Mal!$A$9:$A$431,H1542,Mal!$C$9:$C$431,"&lt;&gt;")=COUNTIF('Sales Orders'!$H$108:H1542,'Sales Orders'!H1542),'Sales Orders'!H1542+1,'Sales Orders'!H1542)</f>
        <v>2</v>
      </c>
      <c r="I1543" s="39" t="e">
        <f>IF(E1543="","",IF(Mal!$C$5="","",Mal!$C$5))</f>
        <v>#N/A</v>
      </c>
      <c r="J1543" s="39" t="e">
        <f>IF(AND(J1542="",$H1543=$H1542),"",IF(VLOOKUP($H1543,Mal!$A$9:$H$431,7,0)='Sales Orders'!J1542,"",VLOOKUP($H1543,Mal!$A$9:$H$431,7,0)))</f>
        <v>#N/A</v>
      </c>
      <c r="K1543" s="39" t="e">
        <f>IF(AND(K1542="",$H1543=$H1542),"",IF(VLOOKUP($H1543,Mal!$A$9:$H$431,8,0)='Sales Orders'!K1542,"",VLOOKUP($H1543,Mal!$A$9:$H$431,8,0)))</f>
        <v>#N/A</v>
      </c>
      <c r="L1543" s="39" t="e">
        <f>IF(E1543="","",IF(Mal!$C$6="","",Mal!$C$6))</f>
        <v>#N/A</v>
      </c>
      <c r="M1543" s="39" t="e">
        <f>IF($E1543="",IF(INDEX(Mal!K$9:K$431,COUNTIF($E$108:$F1542,"")-COUNT($H$108:$H1542)+1,0)=M1542,"",INDEX(Mal!K$9:K$431,COUNTIF($E$108:$F1542,"")-COUNT($H$108:$H1542)+1,0)),"")</f>
        <v>#N/A</v>
      </c>
      <c r="N1543" s="39" t="e">
        <f>IF($E1543="",IF(INDEX(Mal!L$9:L$431,COUNTIF($E$108:$F1542,"")-COUNT($H$108:$H1542)+1,0)=N1542,"",INDEX(Mal!L$9:L$431,COUNTIF($E$108:$F1542,"")-COUNT($H$108:$H1542)+1,0)),"")</f>
        <v>#N/A</v>
      </c>
      <c r="O1543" s="39" t="e">
        <f>IF($E1543="",IF(INDEX(Mal!M$9:M$431,COUNTIF($E$108:$F1542,"")-COUNT($H$108:$H1542)+1,0)=O1542,"",INDEX(Mal!M$9:M$431,COUNTIF($E$108:$F1542,"")-COUNT($H$108:$H1542)+1,0)),"")</f>
        <v>#N/A</v>
      </c>
      <c r="P1543" s="39" t="e">
        <f>IF($E1543="",IF(INDEX(Mal!N$9:N$431,COUNTIF($E$108:$F1542,"")-COUNT($H$108:$H1542)+1,0)=P1542,"",INDEX(Mal!N$9:N$431,COUNTIF($E$108:$F1542,"")-COUNT($H$108:$H1542)+1,0)),"")</f>
        <v>#N/A</v>
      </c>
      <c r="Q1543" s="39" t="e">
        <f>IF($E1543="",IF(INDEX(Mal!O$9:O$431,COUNTIF($E$108:$F1542,"")-COUNT($H$108:$H1542)+1,0)=Q1542,"",INDEX(Mal!O$9:O$431,COUNTIF($E$108:$F1542,"")-COUNT($H$108:$H1542)+1,0)),"")</f>
        <v>#N/A</v>
      </c>
      <c r="R1543" s="39" t="e">
        <f>IF($E1543="",IF(INDEX(Mal!P$9:P$431,COUNTIF($E$108:$F1542,"")-COUNT($H$108:$H1542)+1,0)=R1542,"",INDEX(Mal!P$9:P$431,COUNTIF($E$108:$F1542,"")-COUNT($H$108:$H1542)+1,0)),"")</f>
        <v>#N/A</v>
      </c>
      <c r="S1543" s="39" t="e">
        <f>IF($E1543="",IF(INDEX(Mal!Q$9:Q$431,COUNTIF($E$108:$F1542,"")-COUNT($H$108:$H1542)+1,0)=S1542,"",INDEX(Mal!Q$9:Q$431,COUNTIF($E$108:$F1542,"")-COUNT($H$108:$H1542)+1,0)),"")</f>
        <v>#N/A</v>
      </c>
      <c r="T1543" s="39" t="e">
        <f>IF($E1543="",IF(INDEX(Mal!R$9:R$431,COUNTIF($E$108:$F1542,"")-COUNT($H$108:$H1542)+1,0)=T1542,"",INDEX(Mal!R$9:R$431,COUNTIF($E$108:$F1542,"")-COUNT($H$108:$H1542)+1,0)),"")</f>
        <v>#N/A</v>
      </c>
      <c r="U1543" s="39" t="e">
        <f>IF($E1543="",IF(INDEX(Mal!S$9:S$431,COUNTIF($E$108:$F1542,"")-COUNT($H$108:$H1542)+1,0)=U1542,"",INDEX(Mal!S$9:S$431,COUNTIF($E$108:$F1542,"")-COUNT($H$108:$H1542)+1,0)),"")</f>
        <v>#N/A</v>
      </c>
      <c r="V1543" s="39" t="e">
        <f t="shared" si="88"/>
        <v>#N/A</v>
      </c>
      <c r="W1543" s="39" t="e">
        <f>IF(IF(AND(E1543="",F1543=""),INDEX(Mal!I$9:I$431,(COUNT($H$108:$H1543)-COUNTIF($V$108:$V1543,"")),0),"")="","",IF(AND(E1543="",F1543=""),INDEX(Mal!I$9:I$431,(COUNT($H$108:$H1543)-COUNTIF($V$108:$V1543,"")),0),""))</f>
        <v>#N/A</v>
      </c>
      <c r="X1543" s="39" t="e">
        <f>IF($E1543="",IF(INDEX(Mal!J$9:J$431,COUNTIF($E$108:$F1542,"")-COUNT($H$108:$H1542)+1,0)=X1542,"",INDEX(Mal!J$9:J$431,COUNTIF($E$108:$F1542,"")-COUNT($H$108:$H1542)+1,0)),"")</f>
        <v>#N/A</v>
      </c>
      <c r="Y1543" s="39" t="e">
        <f>IF(AND(Y1542="",$H1543=$H1542),"",IF(VLOOKUP($H1543,Mal!$A$9:$T$431,20,0)='Sales Orders'!Y1542,"",VLOOKUP($H1543,Mal!$A$9:$T$431,20,0)))</f>
        <v>#N/A</v>
      </c>
      <c r="Z1543" s="39" t="e">
        <f t="shared" si="89"/>
        <v>#N/A</v>
      </c>
    </row>
    <row r="1544" spans="1:26">
      <c r="A1544" t="str">
        <f>IFERROR(IF(VLOOKUP(H1544,Mal!$A$9:$A$431,1,0),"","END"),"END")</f>
        <v>END</v>
      </c>
      <c r="B1544" s="39" t="e">
        <f>IF($E1544="",IF(INDEX(Mal!$D$9:$D$431,COUNTIF($E$108:$F1543,"")-COUNT($H$108:$H1543)+1,0)=B1543,"",INDEX(Mal!$D$9:$D$431,COUNTIF($E$108:$F1543,"")-COUNT($H$108:$H1543)+1,0)),"")</f>
        <v>#N/A</v>
      </c>
      <c r="C1544" s="39" t="e">
        <f t="shared" si="90"/>
        <v>#N/A</v>
      </c>
      <c r="D1544" s="39" t="e">
        <f>IF($E1544="",IF(INDEX(Mal!$F$9:$F$431,COUNTIF($E$108:$F1543,"")-COUNT($H$108:$H1543)+1,0)=D1543,"",INDEX(Mal!$F$9:$F$431,COUNTIF($E$108:$F1543,"")-COUNT($H$108:$H1543)+1,0)),"")</f>
        <v>#N/A</v>
      </c>
      <c r="E1544" s="39" t="e">
        <f>IF(AND(E1543="",$H1544=$H1543),"",IF(VLOOKUP(H1544,Mal!$A$9:$B$431,2,0)='Sales Orders'!E1543,"",VLOOKUP($H1544,Mal!$A$9:$B$431,2,0)))</f>
        <v>#N/A</v>
      </c>
      <c r="F1544" s="39" t="e">
        <f>IF($E1544="",IF(INDEX(Mal!$C$9:$C$431,COUNTIF($E$108:$F1543,"")-COUNT($H$108:$H1543)+1,0)=F1543,"",INDEX(Mal!$C$9:$C$431,COUNTIF($E$108:$F1543,"")-COUNT($H$108:$H1543)+1,0)),"")</f>
        <v>#N/A</v>
      </c>
      <c r="G1544" s="39" t="e">
        <f t="shared" si="91"/>
        <v>#N/A</v>
      </c>
      <c r="H1544" s="39">
        <f>IF(COUNTIF(Mal!$A$9:$A$431,'Sales Orders'!H1543)+COUNTIFS(Mal!$A$9:$A$431,H1543,Mal!$B$9:$B$431,"&lt;&gt;")+COUNTIFS(Mal!$A$9:$A$431,H1543,Mal!$C$9:$C$431,"&lt;&gt;")=COUNTIF('Sales Orders'!$H$108:H1543,'Sales Orders'!H1543),'Sales Orders'!H1543+1,'Sales Orders'!H1543)</f>
        <v>2</v>
      </c>
      <c r="I1544" s="39" t="e">
        <f>IF(E1544="","",IF(Mal!$C$5="","",Mal!$C$5))</f>
        <v>#N/A</v>
      </c>
      <c r="J1544" s="39" t="e">
        <f>IF(AND(J1543="",$H1544=$H1543),"",IF(VLOOKUP($H1544,Mal!$A$9:$H$431,7,0)='Sales Orders'!J1543,"",VLOOKUP($H1544,Mal!$A$9:$H$431,7,0)))</f>
        <v>#N/A</v>
      </c>
      <c r="K1544" s="39" t="e">
        <f>IF(AND(K1543="",$H1544=$H1543),"",IF(VLOOKUP($H1544,Mal!$A$9:$H$431,8,0)='Sales Orders'!K1543,"",VLOOKUP($H1544,Mal!$A$9:$H$431,8,0)))</f>
        <v>#N/A</v>
      </c>
      <c r="L1544" s="39" t="e">
        <f>IF(E1544="","",IF(Mal!$C$6="","",Mal!$C$6))</f>
        <v>#N/A</v>
      </c>
      <c r="M1544" s="39" t="e">
        <f>IF($E1544="",IF(INDEX(Mal!K$9:K$431,COUNTIF($E$108:$F1543,"")-COUNT($H$108:$H1543)+1,0)=M1543,"",INDEX(Mal!K$9:K$431,COUNTIF($E$108:$F1543,"")-COUNT($H$108:$H1543)+1,0)),"")</f>
        <v>#N/A</v>
      </c>
      <c r="N1544" s="39" t="e">
        <f>IF($E1544="",IF(INDEX(Mal!L$9:L$431,COUNTIF($E$108:$F1543,"")-COUNT($H$108:$H1543)+1,0)=N1543,"",INDEX(Mal!L$9:L$431,COUNTIF($E$108:$F1543,"")-COUNT($H$108:$H1543)+1,0)),"")</f>
        <v>#N/A</v>
      </c>
      <c r="O1544" s="39" t="e">
        <f>IF($E1544="",IF(INDEX(Mal!M$9:M$431,COUNTIF($E$108:$F1543,"")-COUNT($H$108:$H1543)+1,0)=O1543,"",INDEX(Mal!M$9:M$431,COUNTIF($E$108:$F1543,"")-COUNT($H$108:$H1543)+1,0)),"")</f>
        <v>#N/A</v>
      </c>
      <c r="P1544" s="39" t="e">
        <f>IF($E1544="",IF(INDEX(Mal!N$9:N$431,COUNTIF($E$108:$F1543,"")-COUNT($H$108:$H1543)+1,0)=P1543,"",INDEX(Mal!N$9:N$431,COUNTIF($E$108:$F1543,"")-COUNT($H$108:$H1543)+1,0)),"")</f>
        <v>#N/A</v>
      </c>
      <c r="Q1544" s="39" t="e">
        <f>IF($E1544="",IF(INDEX(Mal!O$9:O$431,COUNTIF($E$108:$F1543,"")-COUNT($H$108:$H1543)+1,0)=Q1543,"",INDEX(Mal!O$9:O$431,COUNTIF($E$108:$F1543,"")-COUNT($H$108:$H1543)+1,0)),"")</f>
        <v>#N/A</v>
      </c>
      <c r="R1544" s="39" t="e">
        <f>IF($E1544="",IF(INDEX(Mal!P$9:P$431,COUNTIF($E$108:$F1543,"")-COUNT($H$108:$H1543)+1,0)=R1543,"",INDEX(Mal!P$9:P$431,COUNTIF($E$108:$F1543,"")-COUNT($H$108:$H1543)+1,0)),"")</f>
        <v>#N/A</v>
      </c>
      <c r="S1544" s="39" t="e">
        <f>IF($E1544="",IF(INDEX(Mal!Q$9:Q$431,COUNTIF($E$108:$F1543,"")-COUNT($H$108:$H1543)+1,0)=S1543,"",INDEX(Mal!Q$9:Q$431,COUNTIF($E$108:$F1543,"")-COUNT($H$108:$H1543)+1,0)),"")</f>
        <v>#N/A</v>
      </c>
      <c r="T1544" s="39" t="e">
        <f>IF($E1544="",IF(INDEX(Mal!R$9:R$431,COUNTIF($E$108:$F1543,"")-COUNT($H$108:$H1543)+1,0)=T1543,"",INDEX(Mal!R$9:R$431,COUNTIF($E$108:$F1543,"")-COUNT($H$108:$H1543)+1,0)),"")</f>
        <v>#N/A</v>
      </c>
      <c r="U1544" s="39" t="e">
        <f>IF($E1544="",IF(INDEX(Mal!S$9:S$431,COUNTIF($E$108:$F1543,"")-COUNT($H$108:$H1543)+1,0)=U1543,"",INDEX(Mal!S$9:S$431,COUNTIF($E$108:$F1543,"")-COUNT($H$108:$H1543)+1,0)),"")</f>
        <v>#N/A</v>
      </c>
      <c r="V1544" s="39" t="e">
        <f t="shared" si="88"/>
        <v>#N/A</v>
      </c>
      <c r="W1544" s="39" t="e">
        <f>IF(IF(AND(E1544="",F1544=""),INDEX(Mal!I$9:I$431,(COUNT($H$108:$H1544)-COUNTIF($V$108:$V1544,"")),0),"")="","",IF(AND(E1544="",F1544=""),INDEX(Mal!I$9:I$431,(COUNT($H$108:$H1544)-COUNTIF($V$108:$V1544,"")),0),""))</f>
        <v>#N/A</v>
      </c>
      <c r="X1544" s="39" t="e">
        <f>IF($E1544="",IF(INDEX(Mal!J$9:J$431,COUNTIF($E$108:$F1543,"")-COUNT($H$108:$H1543)+1,0)=X1543,"",INDEX(Mal!J$9:J$431,COUNTIF($E$108:$F1543,"")-COUNT($H$108:$H1543)+1,0)),"")</f>
        <v>#N/A</v>
      </c>
      <c r="Y1544" s="39" t="e">
        <f>IF(AND(Y1543="",$H1544=$H1543),"",IF(VLOOKUP($H1544,Mal!$A$9:$T$431,20,0)='Sales Orders'!Y1543,"",VLOOKUP($H1544,Mal!$A$9:$T$431,20,0)))</f>
        <v>#N/A</v>
      </c>
      <c r="Z1544" s="39" t="e">
        <f t="shared" si="89"/>
        <v>#N/A</v>
      </c>
    </row>
    <row r="1545" spans="1:26">
      <c r="A1545" t="str">
        <f>IFERROR(IF(VLOOKUP(H1545,Mal!$A$9:$A$431,1,0),"","END"),"END")</f>
        <v>END</v>
      </c>
      <c r="B1545" s="39" t="e">
        <f>IF($E1545="",IF(INDEX(Mal!$D$9:$D$431,COUNTIF($E$108:$F1544,"")-COUNT($H$108:$H1544)+1,0)=B1544,"",INDEX(Mal!$D$9:$D$431,COUNTIF($E$108:$F1544,"")-COUNT($H$108:$H1544)+1,0)),"")</f>
        <v>#N/A</v>
      </c>
      <c r="C1545" s="39" t="e">
        <f t="shared" si="90"/>
        <v>#N/A</v>
      </c>
      <c r="D1545" s="39" t="e">
        <f>IF($E1545="",IF(INDEX(Mal!$F$9:$F$431,COUNTIF($E$108:$F1544,"")-COUNT($H$108:$H1544)+1,0)=D1544,"",INDEX(Mal!$F$9:$F$431,COUNTIF($E$108:$F1544,"")-COUNT($H$108:$H1544)+1,0)),"")</f>
        <v>#N/A</v>
      </c>
      <c r="E1545" s="39" t="e">
        <f>IF(AND(E1544="",$H1545=$H1544),"",IF(VLOOKUP(H1545,Mal!$A$9:$B$431,2,0)='Sales Orders'!E1544,"",VLOOKUP($H1545,Mal!$A$9:$B$431,2,0)))</f>
        <v>#N/A</v>
      </c>
      <c r="F1545" s="39" t="e">
        <f>IF($E1545="",IF(INDEX(Mal!$C$9:$C$431,COUNTIF($E$108:$F1544,"")-COUNT($H$108:$H1544)+1,0)=F1544,"",INDEX(Mal!$C$9:$C$431,COUNTIF($E$108:$F1544,"")-COUNT($H$108:$H1544)+1,0)),"")</f>
        <v>#N/A</v>
      </c>
      <c r="G1545" s="39" t="e">
        <f t="shared" si="91"/>
        <v>#N/A</v>
      </c>
      <c r="H1545" s="39">
        <f>IF(COUNTIF(Mal!$A$9:$A$431,'Sales Orders'!H1544)+COUNTIFS(Mal!$A$9:$A$431,H1544,Mal!$B$9:$B$431,"&lt;&gt;")+COUNTIFS(Mal!$A$9:$A$431,H1544,Mal!$C$9:$C$431,"&lt;&gt;")=COUNTIF('Sales Orders'!$H$108:H1544,'Sales Orders'!H1544),'Sales Orders'!H1544+1,'Sales Orders'!H1544)</f>
        <v>2</v>
      </c>
      <c r="I1545" s="39" t="e">
        <f>IF(E1545="","",IF(Mal!$C$5="","",Mal!$C$5))</f>
        <v>#N/A</v>
      </c>
      <c r="J1545" s="39" t="e">
        <f>IF(AND(J1544="",$H1545=$H1544),"",IF(VLOOKUP($H1545,Mal!$A$9:$H$431,7,0)='Sales Orders'!J1544,"",VLOOKUP($H1545,Mal!$A$9:$H$431,7,0)))</f>
        <v>#N/A</v>
      </c>
      <c r="K1545" s="39" t="e">
        <f>IF(AND(K1544="",$H1545=$H1544),"",IF(VLOOKUP($H1545,Mal!$A$9:$H$431,8,0)='Sales Orders'!K1544,"",VLOOKUP($H1545,Mal!$A$9:$H$431,8,0)))</f>
        <v>#N/A</v>
      </c>
      <c r="L1545" s="39" t="e">
        <f>IF(E1545="","",IF(Mal!$C$6="","",Mal!$C$6))</f>
        <v>#N/A</v>
      </c>
      <c r="M1545" s="39" t="e">
        <f>IF($E1545="",IF(INDEX(Mal!K$9:K$431,COUNTIF($E$108:$F1544,"")-COUNT($H$108:$H1544)+1,0)=M1544,"",INDEX(Mal!K$9:K$431,COUNTIF($E$108:$F1544,"")-COUNT($H$108:$H1544)+1,0)),"")</f>
        <v>#N/A</v>
      </c>
      <c r="N1545" s="39" t="e">
        <f>IF($E1545="",IF(INDEX(Mal!L$9:L$431,COUNTIF($E$108:$F1544,"")-COUNT($H$108:$H1544)+1,0)=N1544,"",INDEX(Mal!L$9:L$431,COUNTIF($E$108:$F1544,"")-COUNT($H$108:$H1544)+1,0)),"")</f>
        <v>#N/A</v>
      </c>
      <c r="O1545" s="39" t="e">
        <f>IF($E1545="",IF(INDEX(Mal!M$9:M$431,COUNTIF($E$108:$F1544,"")-COUNT($H$108:$H1544)+1,0)=O1544,"",INDEX(Mal!M$9:M$431,COUNTIF($E$108:$F1544,"")-COUNT($H$108:$H1544)+1,0)),"")</f>
        <v>#N/A</v>
      </c>
      <c r="P1545" s="39" t="e">
        <f>IF($E1545="",IF(INDEX(Mal!N$9:N$431,COUNTIF($E$108:$F1544,"")-COUNT($H$108:$H1544)+1,0)=P1544,"",INDEX(Mal!N$9:N$431,COUNTIF($E$108:$F1544,"")-COUNT($H$108:$H1544)+1,0)),"")</f>
        <v>#N/A</v>
      </c>
      <c r="Q1545" s="39" t="e">
        <f>IF($E1545="",IF(INDEX(Mal!O$9:O$431,COUNTIF($E$108:$F1544,"")-COUNT($H$108:$H1544)+1,0)=Q1544,"",INDEX(Mal!O$9:O$431,COUNTIF($E$108:$F1544,"")-COUNT($H$108:$H1544)+1,0)),"")</f>
        <v>#N/A</v>
      </c>
      <c r="R1545" s="39" t="e">
        <f>IF($E1545="",IF(INDEX(Mal!P$9:P$431,COUNTIF($E$108:$F1544,"")-COUNT($H$108:$H1544)+1,0)=R1544,"",INDEX(Mal!P$9:P$431,COUNTIF($E$108:$F1544,"")-COUNT($H$108:$H1544)+1,0)),"")</f>
        <v>#N/A</v>
      </c>
      <c r="S1545" s="39" t="e">
        <f>IF($E1545="",IF(INDEX(Mal!Q$9:Q$431,COUNTIF($E$108:$F1544,"")-COUNT($H$108:$H1544)+1,0)=S1544,"",INDEX(Mal!Q$9:Q$431,COUNTIF($E$108:$F1544,"")-COUNT($H$108:$H1544)+1,0)),"")</f>
        <v>#N/A</v>
      </c>
      <c r="T1545" s="39" t="e">
        <f>IF($E1545="",IF(INDEX(Mal!R$9:R$431,COUNTIF($E$108:$F1544,"")-COUNT($H$108:$H1544)+1,0)=T1544,"",INDEX(Mal!R$9:R$431,COUNTIF($E$108:$F1544,"")-COUNT($H$108:$H1544)+1,0)),"")</f>
        <v>#N/A</v>
      </c>
      <c r="U1545" s="39" t="e">
        <f>IF($E1545="",IF(INDEX(Mal!S$9:S$431,COUNTIF($E$108:$F1544,"")-COUNT($H$108:$H1544)+1,0)=U1544,"",INDEX(Mal!S$9:S$431,COUNTIF($E$108:$F1544,"")-COUNT($H$108:$H1544)+1,0)),"")</f>
        <v>#N/A</v>
      </c>
      <c r="V1545" s="39" t="e">
        <f t="shared" si="88"/>
        <v>#N/A</v>
      </c>
      <c r="W1545" s="39" t="e">
        <f>IF(IF(AND(E1545="",F1545=""),INDEX(Mal!I$9:I$431,(COUNT($H$108:$H1545)-COUNTIF($V$108:$V1545,"")),0),"")="","",IF(AND(E1545="",F1545=""),INDEX(Mal!I$9:I$431,(COUNT($H$108:$H1545)-COUNTIF($V$108:$V1545,"")),0),""))</f>
        <v>#N/A</v>
      </c>
      <c r="X1545" s="39" t="e">
        <f>IF($E1545="",IF(INDEX(Mal!J$9:J$431,COUNTIF($E$108:$F1544,"")-COUNT($H$108:$H1544)+1,0)=X1544,"",INDEX(Mal!J$9:J$431,COUNTIF($E$108:$F1544,"")-COUNT($H$108:$H1544)+1,0)),"")</f>
        <v>#N/A</v>
      </c>
      <c r="Y1545" s="39" t="e">
        <f>IF(AND(Y1544="",$H1545=$H1544),"",IF(VLOOKUP($H1545,Mal!$A$9:$T$431,20,0)='Sales Orders'!Y1544,"",VLOOKUP($H1545,Mal!$A$9:$T$431,20,0)))</f>
        <v>#N/A</v>
      </c>
      <c r="Z1545" s="39" t="e">
        <f t="shared" si="89"/>
        <v>#N/A</v>
      </c>
    </row>
    <row r="1546" spans="1:26">
      <c r="A1546" t="str">
        <f>IFERROR(IF(VLOOKUP(H1546,Mal!$A$9:$A$431,1,0),"","END"),"END")</f>
        <v>END</v>
      </c>
      <c r="B1546" s="39" t="e">
        <f>IF($E1546="",IF(INDEX(Mal!$D$9:$D$431,COUNTIF($E$108:$F1545,"")-COUNT($H$108:$H1545)+1,0)=B1545,"",INDEX(Mal!$D$9:$D$431,COUNTIF($E$108:$F1545,"")-COUNT($H$108:$H1545)+1,0)),"")</f>
        <v>#N/A</v>
      </c>
      <c r="C1546" s="39" t="e">
        <f t="shared" si="90"/>
        <v>#N/A</v>
      </c>
      <c r="D1546" s="39" t="e">
        <f>IF($E1546="",IF(INDEX(Mal!$F$9:$F$431,COUNTIF($E$108:$F1545,"")-COUNT($H$108:$H1545)+1,0)=D1545,"",INDEX(Mal!$F$9:$F$431,COUNTIF($E$108:$F1545,"")-COUNT($H$108:$H1545)+1,0)),"")</f>
        <v>#N/A</v>
      </c>
      <c r="E1546" s="39" t="e">
        <f>IF(AND(E1545="",$H1546=$H1545),"",IF(VLOOKUP(H1546,Mal!$A$9:$B$431,2,0)='Sales Orders'!E1545,"",VLOOKUP($H1546,Mal!$A$9:$B$431,2,0)))</f>
        <v>#N/A</v>
      </c>
      <c r="F1546" s="39" t="e">
        <f>IF($E1546="",IF(INDEX(Mal!$C$9:$C$431,COUNTIF($E$108:$F1545,"")-COUNT($H$108:$H1545)+1,0)=F1545,"",INDEX(Mal!$C$9:$C$431,COUNTIF($E$108:$F1545,"")-COUNT($H$108:$H1545)+1,0)),"")</f>
        <v>#N/A</v>
      </c>
      <c r="G1546" s="39" t="e">
        <f t="shared" si="91"/>
        <v>#N/A</v>
      </c>
      <c r="H1546" s="39">
        <f>IF(COUNTIF(Mal!$A$9:$A$431,'Sales Orders'!H1545)+COUNTIFS(Mal!$A$9:$A$431,H1545,Mal!$B$9:$B$431,"&lt;&gt;")+COUNTIFS(Mal!$A$9:$A$431,H1545,Mal!$C$9:$C$431,"&lt;&gt;")=COUNTIF('Sales Orders'!$H$108:H1545,'Sales Orders'!H1545),'Sales Orders'!H1545+1,'Sales Orders'!H1545)</f>
        <v>2</v>
      </c>
      <c r="I1546" s="39" t="e">
        <f>IF(E1546="","",IF(Mal!$C$5="","",Mal!$C$5))</f>
        <v>#N/A</v>
      </c>
      <c r="J1546" s="39" t="e">
        <f>IF(AND(J1545="",$H1546=$H1545),"",IF(VLOOKUP($H1546,Mal!$A$9:$H$431,7,0)='Sales Orders'!J1545,"",VLOOKUP($H1546,Mal!$A$9:$H$431,7,0)))</f>
        <v>#N/A</v>
      </c>
      <c r="K1546" s="39" t="e">
        <f>IF(AND(K1545="",$H1546=$H1545),"",IF(VLOOKUP($H1546,Mal!$A$9:$H$431,8,0)='Sales Orders'!K1545,"",VLOOKUP($H1546,Mal!$A$9:$H$431,8,0)))</f>
        <v>#N/A</v>
      </c>
      <c r="L1546" s="39" t="e">
        <f>IF(E1546="","",IF(Mal!$C$6="","",Mal!$C$6))</f>
        <v>#N/A</v>
      </c>
      <c r="M1546" s="39" t="e">
        <f>IF($E1546="",IF(INDEX(Mal!K$9:K$431,COUNTIF($E$108:$F1545,"")-COUNT($H$108:$H1545)+1,0)=M1545,"",INDEX(Mal!K$9:K$431,COUNTIF($E$108:$F1545,"")-COUNT($H$108:$H1545)+1,0)),"")</f>
        <v>#N/A</v>
      </c>
      <c r="N1546" s="39" t="e">
        <f>IF($E1546="",IF(INDEX(Mal!L$9:L$431,COUNTIF($E$108:$F1545,"")-COUNT($H$108:$H1545)+1,0)=N1545,"",INDEX(Mal!L$9:L$431,COUNTIF($E$108:$F1545,"")-COUNT($H$108:$H1545)+1,0)),"")</f>
        <v>#N/A</v>
      </c>
      <c r="O1546" s="39" t="e">
        <f>IF($E1546="",IF(INDEX(Mal!M$9:M$431,COUNTIF($E$108:$F1545,"")-COUNT($H$108:$H1545)+1,0)=O1545,"",INDEX(Mal!M$9:M$431,COUNTIF($E$108:$F1545,"")-COUNT($H$108:$H1545)+1,0)),"")</f>
        <v>#N/A</v>
      </c>
      <c r="P1546" s="39" t="e">
        <f>IF($E1546="",IF(INDEX(Mal!N$9:N$431,COUNTIF($E$108:$F1545,"")-COUNT($H$108:$H1545)+1,0)=P1545,"",INDEX(Mal!N$9:N$431,COUNTIF($E$108:$F1545,"")-COUNT($H$108:$H1545)+1,0)),"")</f>
        <v>#N/A</v>
      </c>
      <c r="Q1546" s="39" t="e">
        <f>IF($E1546="",IF(INDEX(Mal!O$9:O$431,COUNTIF($E$108:$F1545,"")-COUNT($H$108:$H1545)+1,0)=Q1545,"",INDEX(Mal!O$9:O$431,COUNTIF($E$108:$F1545,"")-COUNT($H$108:$H1545)+1,0)),"")</f>
        <v>#N/A</v>
      </c>
      <c r="R1546" s="39" t="e">
        <f>IF($E1546="",IF(INDEX(Mal!P$9:P$431,COUNTIF($E$108:$F1545,"")-COUNT($H$108:$H1545)+1,0)=R1545,"",INDEX(Mal!P$9:P$431,COUNTIF($E$108:$F1545,"")-COUNT($H$108:$H1545)+1,0)),"")</f>
        <v>#N/A</v>
      </c>
      <c r="S1546" s="39" t="e">
        <f>IF($E1546="",IF(INDEX(Mal!Q$9:Q$431,COUNTIF($E$108:$F1545,"")-COUNT($H$108:$H1545)+1,0)=S1545,"",INDEX(Mal!Q$9:Q$431,COUNTIF($E$108:$F1545,"")-COUNT($H$108:$H1545)+1,0)),"")</f>
        <v>#N/A</v>
      </c>
      <c r="T1546" s="39" t="e">
        <f>IF($E1546="",IF(INDEX(Mal!R$9:R$431,COUNTIF($E$108:$F1545,"")-COUNT($H$108:$H1545)+1,0)=T1545,"",INDEX(Mal!R$9:R$431,COUNTIF($E$108:$F1545,"")-COUNT($H$108:$H1545)+1,0)),"")</f>
        <v>#N/A</v>
      </c>
      <c r="U1546" s="39" t="e">
        <f>IF($E1546="",IF(INDEX(Mal!S$9:S$431,COUNTIF($E$108:$F1545,"")-COUNT($H$108:$H1545)+1,0)=U1545,"",INDEX(Mal!S$9:S$431,COUNTIF($E$108:$F1545,"")-COUNT($H$108:$H1545)+1,0)),"")</f>
        <v>#N/A</v>
      </c>
      <c r="V1546" s="39" t="e">
        <f t="shared" si="88"/>
        <v>#N/A</v>
      </c>
      <c r="W1546" s="39" t="e">
        <f>IF(IF(AND(E1546="",F1546=""),INDEX(Mal!I$9:I$431,(COUNT($H$108:$H1546)-COUNTIF($V$108:$V1546,"")),0),"")="","",IF(AND(E1546="",F1546=""),INDEX(Mal!I$9:I$431,(COUNT($H$108:$H1546)-COUNTIF($V$108:$V1546,"")),0),""))</f>
        <v>#N/A</v>
      </c>
      <c r="X1546" s="39" t="e">
        <f>IF($E1546="",IF(INDEX(Mal!J$9:J$431,COUNTIF($E$108:$F1545,"")-COUNT($H$108:$H1545)+1,0)=X1545,"",INDEX(Mal!J$9:J$431,COUNTIF($E$108:$F1545,"")-COUNT($H$108:$H1545)+1,0)),"")</f>
        <v>#N/A</v>
      </c>
      <c r="Y1546" s="39" t="e">
        <f>IF(AND(Y1545="",$H1546=$H1545),"",IF(VLOOKUP($H1546,Mal!$A$9:$T$431,20,0)='Sales Orders'!Y1545,"",VLOOKUP($H1546,Mal!$A$9:$T$431,20,0)))</f>
        <v>#N/A</v>
      </c>
      <c r="Z1546" s="39" t="e">
        <f t="shared" si="89"/>
        <v>#N/A</v>
      </c>
    </row>
    <row r="1547" spans="1:26">
      <c r="A1547" t="str">
        <f>IFERROR(IF(VLOOKUP(H1547,Mal!$A$9:$A$431,1,0),"","END"),"END")</f>
        <v>END</v>
      </c>
      <c r="B1547" s="39" t="e">
        <f>IF($E1547="",IF(INDEX(Mal!$D$9:$D$431,COUNTIF($E$108:$F1546,"")-COUNT($H$108:$H1546)+1,0)=B1546,"",INDEX(Mal!$D$9:$D$431,COUNTIF($E$108:$F1546,"")-COUNT($H$108:$H1546)+1,0)),"")</f>
        <v>#N/A</v>
      </c>
      <c r="C1547" s="39" t="e">
        <f t="shared" si="90"/>
        <v>#N/A</v>
      </c>
      <c r="D1547" s="39" t="e">
        <f>IF($E1547="",IF(INDEX(Mal!$F$9:$F$431,COUNTIF($E$108:$F1546,"")-COUNT($H$108:$H1546)+1,0)=D1546,"",INDEX(Mal!$F$9:$F$431,COUNTIF($E$108:$F1546,"")-COUNT($H$108:$H1546)+1,0)),"")</f>
        <v>#N/A</v>
      </c>
      <c r="E1547" s="39" t="e">
        <f>IF(AND(E1546="",$H1547=$H1546),"",IF(VLOOKUP(H1547,Mal!$A$9:$B$431,2,0)='Sales Orders'!E1546,"",VLOOKUP($H1547,Mal!$A$9:$B$431,2,0)))</f>
        <v>#N/A</v>
      </c>
      <c r="F1547" s="39" t="e">
        <f>IF($E1547="",IF(INDEX(Mal!$C$9:$C$431,COUNTIF($E$108:$F1546,"")-COUNT($H$108:$H1546)+1,0)=F1546,"",INDEX(Mal!$C$9:$C$431,COUNTIF($E$108:$F1546,"")-COUNT($H$108:$H1546)+1,0)),"")</f>
        <v>#N/A</v>
      </c>
      <c r="G1547" s="39" t="e">
        <f t="shared" si="91"/>
        <v>#N/A</v>
      </c>
      <c r="H1547" s="39">
        <f>IF(COUNTIF(Mal!$A$9:$A$431,'Sales Orders'!H1546)+COUNTIFS(Mal!$A$9:$A$431,H1546,Mal!$B$9:$B$431,"&lt;&gt;")+COUNTIFS(Mal!$A$9:$A$431,H1546,Mal!$C$9:$C$431,"&lt;&gt;")=COUNTIF('Sales Orders'!$H$108:H1546,'Sales Orders'!H1546),'Sales Orders'!H1546+1,'Sales Orders'!H1546)</f>
        <v>2</v>
      </c>
      <c r="I1547" s="39" t="e">
        <f>IF(E1547="","",IF(Mal!$C$5="","",Mal!$C$5))</f>
        <v>#N/A</v>
      </c>
      <c r="J1547" s="39" t="e">
        <f>IF(AND(J1546="",$H1547=$H1546),"",IF(VLOOKUP($H1547,Mal!$A$9:$H$431,7,0)='Sales Orders'!J1546,"",VLOOKUP($H1547,Mal!$A$9:$H$431,7,0)))</f>
        <v>#N/A</v>
      </c>
      <c r="K1547" s="39" t="e">
        <f>IF(AND(K1546="",$H1547=$H1546),"",IF(VLOOKUP($H1547,Mal!$A$9:$H$431,8,0)='Sales Orders'!K1546,"",VLOOKUP($H1547,Mal!$A$9:$H$431,8,0)))</f>
        <v>#N/A</v>
      </c>
      <c r="L1547" s="39" t="e">
        <f>IF(E1547="","",IF(Mal!$C$6="","",Mal!$C$6))</f>
        <v>#N/A</v>
      </c>
      <c r="M1547" s="39" t="e">
        <f>IF($E1547="",IF(INDEX(Mal!K$9:K$431,COUNTIF($E$108:$F1546,"")-COUNT($H$108:$H1546)+1,0)=M1546,"",INDEX(Mal!K$9:K$431,COUNTIF($E$108:$F1546,"")-COUNT($H$108:$H1546)+1,0)),"")</f>
        <v>#N/A</v>
      </c>
      <c r="N1547" s="39" t="e">
        <f>IF($E1547="",IF(INDEX(Mal!L$9:L$431,COUNTIF($E$108:$F1546,"")-COUNT($H$108:$H1546)+1,0)=N1546,"",INDEX(Mal!L$9:L$431,COUNTIF($E$108:$F1546,"")-COUNT($H$108:$H1546)+1,0)),"")</f>
        <v>#N/A</v>
      </c>
      <c r="O1547" s="39" t="e">
        <f>IF($E1547="",IF(INDEX(Mal!M$9:M$431,COUNTIF($E$108:$F1546,"")-COUNT($H$108:$H1546)+1,0)=O1546,"",INDEX(Mal!M$9:M$431,COUNTIF($E$108:$F1546,"")-COUNT($H$108:$H1546)+1,0)),"")</f>
        <v>#N/A</v>
      </c>
      <c r="P1547" s="39" t="e">
        <f>IF($E1547="",IF(INDEX(Mal!N$9:N$431,COUNTIF($E$108:$F1546,"")-COUNT($H$108:$H1546)+1,0)=P1546,"",INDEX(Mal!N$9:N$431,COUNTIF($E$108:$F1546,"")-COUNT($H$108:$H1546)+1,0)),"")</f>
        <v>#N/A</v>
      </c>
      <c r="Q1547" s="39" t="e">
        <f>IF($E1547="",IF(INDEX(Mal!O$9:O$431,COUNTIF($E$108:$F1546,"")-COUNT($H$108:$H1546)+1,0)=Q1546,"",INDEX(Mal!O$9:O$431,COUNTIF($E$108:$F1546,"")-COUNT($H$108:$H1546)+1,0)),"")</f>
        <v>#N/A</v>
      </c>
      <c r="R1547" s="39" t="e">
        <f>IF($E1547="",IF(INDEX(Mal!P$9:P$431,COUNTIF($E$108:$F1546,"")-COUNT($H$108:$H1546)+1,0)=R1546,"",INDEX(Mal!P$9:P$431,COUNTIF($E$108:$F1546,"")-COUNT($H$108:$H1546)+1,0)),"")</f>
        <v>#N/A</v>
      </c>
      <c r="S1547" s="39" t="e">
        <f>IF($E1547="",IF(INDEX(Mal!Q$9:Q$431,COUNTIF($E$108:$F1546,"")-COUNT($H$108:$H1546)+1,0)=S1546,"",INDEX(Mal!Q$9:Q$431,COUNTIF($E$108:$F1546,"")-COUNT($H$108:$H1546)+1,0)),"")</f>
        <v>#N/A</v>
      </c>
      <c r="T1547" s="39" t="e">
        <f>IF($E1547="",IF(INDEX(Mal!R$9:R$431,COUNTIF($E$108:$F1546,"")-COUNT($H$108:$H1546)+1,0)=T1546,"",INDEX(Mal!R$9:R$431,COUNTIF($E$108:$F1546,"")-COUNT($H$108:$H1546)+1,0)),"")</f>
        <v>#N/A</v>
      </c>
      <c r="U1547" s="39" t="e">
        <f>IF($E1547="",IF(INDEX(Mal!S$9:S$431,COUNTIF($E$108:$F1546,"")-COUNT($H$108:$H1546)+1,0)=U1546,"",INDEX(Mal!S$9:S$431,COUNTIF($E$108:$F1546,"")-COUNT($H$108:$H1546)+1,0)),"")</f>
        <v>#N/A</v>
      </c>
      <c r="V1547" s="39" t="e">
        <f t="shared" si="88"/>
        <v>#N/A</v>
      </c>
      <c r="W1547" s="39" t="e">
        <f>IF(IF(AND(E1547="",F1547=""),INDEX(Mal!I$9:I$431,(COUNT($H$108:$H1547)-COUNTIF($V$108:$V1547,"")),0),"")="","",IF(AND(E1547="",F1547=""),INDEX(Mal!I$9:I$431,(COUNT($H$108:$H1547)-COUNTIF($V$108:$V1547,"")),0),""))</f>
        <v>#N/A</v>
      </c>
      <c r="X1547" s="39" t="e">
        <f>IF($E1547="",IF(INDEX(Mal!J$9:J$431,COUNTIF($E$108:$F1546,"")-COUNT($H$108:$H1546)+1,0)=X1546,"",INDEX(Mal!J$9:J$431,COUNTIF($E$108:$F1546,"")-COUNT($H$108:$H1546)+1,0)),"")</f>
        <v>#N/A</v>
      </c>
      <c r="Y1547" s="39" t="e">
        <f>IF(AND(Y1546="",$H1547=$H1546),"",IF(VLOOKUP($H1547,Mal!$A$9:$T$431,20,0)='Sales Orders'!Y1546,"",VLOOKUP($H1547,Mal!$A$9:$T$431,20,0)))</f>
        <v>#N/A</v>
      </c>
      <c r="Z1547" s="39" t="e">
        <f t="shared" si="89"/>
        <v>#N/A</v>
      </c>
    </row>
    <row r="1548" spans="1:26">
      <c r="A1548" t="str">
        <f>IFERROR(IF(VLOOKUP(H1548,Mal!$A$9:$A$431,1,0),"","END"),"END")</f>
        <v>END</v>
      </c>
      <c r="B1548" s="39" t="e">
        <f>IF($E1548="",IF(INDEX(Mal!$D$9:$D$431,COUNTIF($E$108:$F1547,"")-COUNT($H$108:$H1547)+1,0)=B1547,"",INDEX(Mal!$D$9:$D$431,COUNTIF($E$108:$F1547,"")-COUNT($H$108:$H1547)+1,0)),"")</f>
        <v>#N/A</v>
      </c>
      <c r="C1548" s="39" t="e">
        <f t="shared" si="90"/>
        <v>#N/A</v>
      </c>
      <c r="D1548" s="39" t="e">
        <f>IF($E1548="",IF(INDEX(Mal!$F$9:$F$431,COUNTIF($E$108:$F1547,"")-COUNT($H$108:$H1547)+1,0)=D1547,"",INDEX(Mal!$F$9:$F$431,COUNTIF($E$108:$F1547,"")-COUNT($H$108:$H1547)+1,0)),"")</f>
        <v>#N/A</v>
      </c>
      <c r="E1548" s="39" t="e">
        <f>IF(AND(E1547="",$H1548=$H1547),"",IF(VLOOKUP(H1548,Mal!$A$9:$B$431,2,0)='Sales Orders'!E1547,"",VLOOKUP($H1548,Mal!$A$9:$B$431,2,0)))</f>
        <v>#N/A</v>
      </c>
      <c r="F1548" s="39" t="e">
        <f>IF($E1548="",IF(INDEX(Mal!$C$9:$C$431,COUNTIF($E$108:$F1547,"")-COUNT($H$108:$H1547)+1,0)=F1547,"",INDEX(Mal!$C$9:$C$431,COUNTIF($E$108:$F1547,"")-COUNT($H$108:$H1547)+1,0)),"")</f>
        <v>#N/A</v>
      </c>
      <c r="G1548" s="39" t="e">
        <f t="shared" si="91"/>
        <v>#N/A</v>
      </c>
      <c r="H1548" s="39">
        <f>IF(COUNTIF(Mal!$A$9:$A$431,'Sales Orders'!H1547)+COUNTIFS(Mal!$A$9:$A$431,H1547,Mal!$B$9:$B$431,"&lt;&gt;")+COUNTIFS(Mal!$A$9:$A$431,H1547,Mal!$C$9:$C$431,"&lt;&gt;")=COUNTIF('Sales Orders'!$H$108:H1547,'Sales Orders'!H1547),'Sales Orders'!H1547+1,'Sales Orders'!H1547)</f>
        <v>2</v>
      </c>
      <c r="I1548" s="39" t="e">
        <f>IF(E1548="","",IF(Mal!$C$5="","",Mal!$C$5))</f>
        <v>#N/A</v>
      </c>
      <c r="J1548" s="39" t="e">
        <f>IF(AND(J1547="",$H1548=$H1547),"",IF(VLOOKUP($H1548,Mal!$A$9:$H$431,7,0)='Sales Orders'!J1547,"",VLOOKUP($H1548,Mal!$A$9:$H$431,7,0)))</f>
        <v>#N/A</v>
      </c>
      <c r="K1548" s="39" t="e">
        <f>IF(AND(K1547="",$H1548=$H1547),"",IF(VLOOKUP($H1548,Mal!$A$9:$H$431,8,0)='Sales Orders'!K1547,"",VLOOKUP($H1548,Mal!$A$9:$H$431,8,0)))</f>
        <v>#N/A</v>
      </c>
      <c r="L1548" s="39" t="e">
        <f>IF(E1548="","",IF(Mal!$C$6="","",Mal!$C$6))</f>
        <v>#N/A</v>
      </c>
      <c r="M1548" s="39" t="e">
        <f>IF($E1548="",IF(INDEX(Mal!K$9:K$431,COUNTIF($E$108:$F1547,"")-COUNT($H$108:$H1547)+1,0)=M1547,"",INDEX(Mal!K$9:K$431,COUNTIF($E$108:$F1547,"")-COUNT($H$108:$H1547)+1,0)),"")</f>
        <v>#N/A</v>
      </c>
      <c r="N1548" s="39" t="e">
        <f>IF($E1548="",IF(INDEX(Mal!L$9:L$431,COUNTIF($E$108:$F1547,"")-COUNT($H$108:$H1547)+1,0)=N1547,"",INDEX(Mal!L$9:L$431,COUNTIF($E$108:$F1547,"")-COUNT($H$108:$H1547)+1,0)),"")</f>
        <v>#N/A</v>
      </c>
      <c r="O1548" s="39" t="e">
        <f>IF($E1548="",IF(INDEX(Mal!M$9:M$431,COUNTIF($E$108:$F1547,"")-COUNT($H$108:$H1547)+1,0)=O1547,"",INDEX(Mal!M$9:M$431,COUNTIF($E$108:$F1547,"")-COUNT($H$108:$H1547)+1,0)),"")</f>
        <v>#N/A</v>
      </c>
      <c r="P1548" s="39" t="e">
        <f>IF($E1548="",IF(INDEX(Mal!N$9:N$431,COUNTIF($E$108:$F1547,"")-COUNT($H$108:$H1547)+1,0)=P1547,"",INDEX(Mal!N$9:N$431,COUNTIF($E$108:$F1547,"")-COUNT($H$108:$H1547)+1,0)),"")</f>
        <v>#N/A</v>
      </c>
      <c r="Q1548" s="39" t="e">
        <f>IF($E1548="",IF(INDEX(Mal!O$9:O$431,COUNTIF($E$108:$F1547,"")-COUNT($H$108:$H1547)+1,0)=Q1547,"",INDEX(Mal!O$9:O$431,COUNTIF($E$108:$F1547,"")-COUNT($H$108:$H1547)+1,0)),"")</f>
        <v>#N/A</v>
      </c>
      <c r="R1548" s="39" t="e">
        <f>IF($E1548="",IF(INDEX(Mal!P$9:P$431,COUNTIF($E$108:$F1547,"")-COUNT($H$108:$H1547)+1,0)=R1547,"",INDEX(Mal!P$9:P$431,COUNTIF($E$108:$F1547,"")-COUNT($H$108:$H1547)+1,0)),"")</f>
        <v>#N/A</v>
      </c>
      <c r="S1548" s="39" t="e">
        <f>IF($E1548="",IF(INDEX(Mal!Q$9:Q$431,COUNTIF($E$108:$F1547,"")-COUNT($H$108:$H1547)+1,0)=S1547,"",INDEX(Mal!Q$9:Q$431,COUNTIF($E$108:$F1547,"")-COUNT($H$108:$H1547)+1,0)),"")</f>
        <v>#N/A</v>
      </c>
      <c r="T1548" s="39" t="e">
        <f>IF($E1548="",IF(INDEX(Mal!R$9:R$431,COUNTIF($E$108:$F1547,"")-COUNT($H$108:$H1547)+1,0)=T1547,"",INDEX(Mal!R$9:R$431,COUNTIF($E$108:$F1547,"")-COUNT($H$108:$H1547)+1,0)),"")</f>
        <v>#N/A</v>
      </c>
      <c r="U1548" s="39" t="e">
        <f>IF($E1548="",IF(INDEX(Mal!S$9:S$431,COUNTIF($E$108:$F1547,"")-COUNT($H$108:$H1547)+1,0)=U1547,"",INDEX(Mal!S$9:S$431,COUNTIF($E$108:$F1547,"")-COUNT($H$108:$H1547)+1,0)),"")</f>
        <v>#N/A</v>
      </c>
      <c r="V1548" s="39" t="e">
        <f t="shared" si="88"/>
        <v>#N/A</v>
      </c>
      <c r="W1548" s="39" t="e">
        <f>IF(IF(AND(E1548="",F1548=""),INDEX(Mal!I$9:I$431,(COUNT($H$108:$H1548)-COUNTIF($V$108:$V1548,"")),0),"")="","",IF(AND(E1548="",F1548=""),INDEX(Mal!I$9:I$431,(COUNT($H$108:$H1548)-COUNTIF($V$108:$V1548,"")),0),""))</f>
        <v>#N/A</v>
      </c>
      <c r="X1548" s="39" t="e">
        <f>IF($E1548="",IF(INDEX(Mal!J$9:J$431,COUNTIF($E$108:$F1547,"")-COUNT($H$108:$H1547)+1,0)=X1547,"",INDEX(Mal!J$9:J$431,COUNTIF($E$108:$F1547,"")-COUNT($H$108:$H1547)+1,0)),"")</f>
        <v>#N/A</v>
      </c>
      <c r="Y1548" s="39" t="e">
        <f>IF(AND(Y1547="",$H1548=$H1547),"",IF(VLOOKUP($H1548,Mal!$A$9:$T$431,20,0)='Sales Orders'!Y1547,"",VLOOKUP($H1548,Mal!$A$9:$T$431,20,0)))</f>
        <v>#N/A</v>
      </c>
      <c r="Z1548" s="39" t="e">
        <f t="shared" si="89"/>
        <v>#N/A</v>
      </c>
    </row>
    <row r="1549" spans="1:26">
      <c r="A1549" t="str">
        <f>IFERROR(IF(VLOOKUP(H1549,Mal!$A$9:$A$431,1,0),"","END"),"END")</f>
        <v>END</v>
      </c>
      <c r="B1549" s="39" t="e">
        <f>IF($E1549="",IF(INDEX(Mal!$D$9:$D$431,COUNTIF($E$108:$F1548,"")-COUNT($H$108:$H1548)+1,0)=B1548,"",INDEX(Mal!$D$9:$D$431,COUNTIF($E$108:$F1548,"")-COUNT($H$108:$H1548)+1,0)),"")</f>
        <v>#N/A</v>
      </c>
      <c r="C1549" s="39" t="e">
        <f t="shared" si="90"/>
        <v>#N/A</v>
      </c>
      <c r="D1549" s="39" t="e">
        <f>IF($E1549="",IF(INDEX(Mal!$F$9:$F$431,COUNTIF($E$108:$F1548,"")-COUNT($H$108:$H1548)+1,0)=D1548,"",INDEX(Mal!$F$9:$F$431,COUNTIF($E$108:$F1548,"")-COUNT($H$108:$H1548)+1,0)),"")</f>
        <v>#N/A</v>
      </c>
      <c r="E1549" s="39" t="e">
        <f>IF(AND(E1548="",$H1549=$H1548),"",IF(VLOOKUP(H1549,Mal!$A$9:$B$431,2,0)='Sales Orders'!E1548,"",VLOOKUP($H1549,Mal!$A$9:$B$431,2,0)))</f>
        <v>#N/A</v>
      </c>
      <c r="F1549" s="39" t="e">
        <f>IF($E1549="",IF(INDEX(Mal!$C$9:$C$431,COUNTIF($E$108:$F1548,"")-COUNT($H$108:$H1548)+1,0)=F1548,"",INDEX(Mal!$C$9:$C$431,COUNTIF($E$108:$F1548,"")-COUNT($H$108:$H1548)+1,0)),"")</f>
        <v>#N/A</v>
      </c>
      <c r="G1549" s="39" t="e">
        <f t="shared" si="91"/>
        <v>#N/A</v>
      </c>
      <c r="H1549" s="39">
        <f>IF(COUNTIF(Mal!$A$9:$A$431,'Sales Orders'!H1548)+COUNTIFS(Mal!$A$9:$A$431,H1548,Mal!$B$9:$B$431,"&lt;&gt;")+COUNTIFS(Mal!$A$9:$A$431,H1548,Mal!$C$9:$C$431,"&lt;&gt;")=COUNTIF('Sales Orders'!$H$108:H1548,'Sales Orders'!H1548),'Sales Orders'!H1548+1,'Sales Orders'!H1548)</f>
        <v>2</v>
      </c>
      <c r="I1549" s="39" t="e">
        <f>IF(E1549="","",IF(Mal!$C$5="","",Mal!$C$5))</f>
        <v>#N/A</v>
      </c>
      <c r="J1549" s="39" t="e">
        <f>IF(AND(J1548="",$H1549=$H1548),"",IF(VLOOKUP($H1549,Mal!$A$9:$H$431,7,0)='Sales Orders'!J1548,"",VLOOKUP($H1549,Mal!$A$9:$H$431,7,0)))</f>
        <v>#N/A</v>
      </c>
      <c r="K1549" s="39" t="e">
        <f>IF(AND(K1548="",$H1549=$H1548),"",IF(VLOOKUP($H1549,Mal!$A$9:$H$431,8,0)='Sales Orders'!K1548,"",VLOOKUP($H1549,Mal!$A$9:$H$431,8,0)))</f>
        <v>#N/A</v>
      </c>
      <c r="L1549" s="39" t="e">
        <f>IF(E1549="","",IF(Mal!$C$6="","",Mal!$C$6))</f>
        <v>#N/A</v>
      </c>
      <c r="M1549" s="39" t="e">
        <f>IF($E1549="",IF(INDEX(Mal!K$9:K$431,COUNTIF($E$108:$F1548,"")-COUNT($H$108:$H1548)+1,0)=M1548,"",INDEX(Mal!K$9:K$431,COUNTIF($E$108:$F1548,"")-COUNT($H$108:$H1548)+1,0)),"")</f>
        <v>#N/A</v>
      </c>
      <c r="N1549" s="39" t="e">
        <f>IF($E1549="",IF(INDEX(Mal!L$9:L$431,COUNTIF($E$108:$F1548,"")-COUNT($H$108:$H1548)+1,0)=N1548,"",INDEX(Mal!L$9:L$431,COUNTIF($E$108:$F1548,"")-COUNT($H$108:$H1548)+1,0)),"")</f>
        <v>#N/A</v>
      </c>
      <c r="O1549" s="39" t="e">
        <f>IF($E1549="",IF(INDEX(Mal!M$9:M$431,COUNTIF($E$108:$F1548,"")-COUNT($H$108:$H1548)+1,0)=O1548,"",INDEX(Mal!M$9:M$431,COUNTIF($E$108:$F1548,"")-COUNT($H$108:$H1548)+1,0)),"")</f>
        <v>#N/A</v>
      </c>
      <c r="P1549" s="39" t="e">
        <f>IF($E1549="",IF(INDEX(Mal!N$9:N$431,COUNTIF($E$108:$F1548,"")-COUNT($H$108:$H1548)+1,0)=P1548,"",INDEX(Mal!N$9:N$431,COUNTIF($E$108:$F1548,"")-COUNT($H$108:$H1548)+1,0)),"")</f>
        <v>#N/A</v>
      </c>
      <c r="Q1549" s="39" t="e">
        <f>IF($E1549="",IF(INDEX(Mal!O$9:O$431,COUNTIF($E$108:$F1548,"")-COUNT($H$108:$H1548)+1,0)=Q1548,"",INDEX(Mal!O$9:O$431,COUNTIF($E$108:$F1548,"")-COUNT($H$108:$H1548)+1,0)),"")</f>
        <v>#N/A</v>
      </c>
      <c r="R1549" s="39" t="e">
        <f>IF($E1549="",IF(INDEX(Mal!P$9:P$431,COUNTIF($E$108:$F1548,"")-COUNT($H$108:$H1548)+1,0)=R1548,"",INDEX(Mal!P$9:P$431,COUNTIF($E$108:$F1548,"")-COUNT($H$108:$H1548)+1,0)),"")</f>
        <v>#N/A</v>
      </c>
      <c r="S1549" s="39" t="e">
        <f>IF($E1549="",IF(INDEX(Mal!Q$9:Q$431,COUNTIF($E$108:$F1548,"")-COUNT($H$108:$H1548)+1,0)=S1548,"",INDEX(Mal!Q$9:Q$431,COUNTIF($E$108:$F1548,"")-COUNT($H$108:$H1548)+1,0)),"")</f>
        <v>#N/A</v>
      </c>
      <c r="T1549" s="39" t="e">
        <f>IF($E1549="",IF(INDEX(Mal!R$9:R$431,COUNTIF($E$108:$F1548,"")-COUNT($H$108:$H1548)+1,0)=T1548,"",INDEX(Mal!R$9:R$431,COUNTIF($E$108:$F1548,"")-COUNT($H$108:$H1548)+1,0)),"")</f>
        <v>#N/A</v>
      </c>
      <c r="U1549" s="39" t="e">
        <f>IF($E1549="",IF(INDEX(Mal!S$9:S$431,COUNTIF($E$108:$F1548,"")-COUNT($H$108:$H1548)+1,0)=U1548,"",INDEX(Mal!S$9:S$431,COUNTIF($E$108:$F1548,"")-COUNT($H$108:$H1548)+1,0)),"")</f>
        <v>#N/A</v>
      </c>
      <c r="V1549" s="39" t="e">
        <f t="shared" si="88"/>
        <v>#N/A</v>
      </c>
      <c r="W1549" s="39" t="e">
        <f>IF(IF(AND(E1549="",F1549=""),INDEX(Mal!I$9:I$431,(COUNT($H$108:$H1549)-COUNTIF($V$108:$V1549,"")),0),"")="","",IF(AND(E1549="",F1549=""),INDEX(Mal!I$9:I$431,(COUNT($H$108:$H1549)-COUNTIF($V$108:$V1549,"")),0),""))</f>
        <v>#N/A</v>
      </c>
      <c r="X1549" s="39" t="e">
        <f>IF($E1549="",IF(INDEX(Mal!J$9:J$431,COUNTIF($E$108:$F1548,"")-COUNT($H$108:$H1548)+1,0)=X1548,"",INDEX(Mal!J$9:J$431,COUNTIF($E$108:$F1548,"")-COUNT($H$108:$H1548)+1,0)),"")</f>
        <v>#N/A</v>
      </c>
      <c r="Y1549" s="39" t="e">
        <f>IF(AND(Y1548="",$H1549=$H1548),"",IF(VLOOKUP($H1549,Mal!$A$9:$T$431,20,0)='Sales Orders'!Y1548,"",VLOOKUP($H1549,Mal!$A$9:$T$431,20,0)))</f>
        <v>#N/A</v>
      </c>
      <c r="Z1549" s="39" t="e">
        <f t="shared" si="89"/>
        <v>#N/A</v>
      </c>
    </row>
  </sheetData>
  <sheetProtection algorithmName="SHA-512" hashValue="Bi5/Wm5LEXmGw2XpfZ66brKgP/mEzByZdD4Gh86dZIFEkd+anNuIoN40Q1KYf/r4fie5qr624YdDFCgY7kjcWQ==" saltValue="j8fCB9j+rfpVE0KxeHGCTw==" spinCount="100000" sheet="1" objects="1" scenarios="1"/>
  <mergeCells count="4">
    <mergeCell ref="C4:E4"/>
    <mergeCell ref="C3:E3"/>
    <mergeCell ref="B2:E2"/>
    <mergeCell ref="C25:E25"/>
  </mergeCells>
  <hyperlinks>
    <hyperlink ref="C3:E3" r:id="rId1" display="I:\AgrUH01\Import\" xr:uid="{6577950D-464A-433C-9074-50844D598A19}"/>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3"/>
  <dimension ref="A1:F99"/>
  <sheetViews>
    <sheetView workbookViewId="0">
      <pane ySplit="1" topLeftCell="A53" activePane="bottomLeft" state="frozen"/>
      <selection pane="bottomLeft" activeCell="A2" sqref="A2"/>
    </sheetView>
  </sheetViews>
  <sheetFormatPr baseColWidth="10" defaultColWidth="11.42578125" defaultRowHeight="15"/>
  <cols>
    <col min="1" max="1" width="13.7109375" bestFit="1" customWidth="1"/>
    <col min="2" max="2" width="6.28515625" bestFit="1" customWidth="1"/>
    <col min="3" max="3" width="10.5703125" bestFit="1" customWidth="1"/>
    <col min="4" max="4" width="12" bestFit="1" customWidth="1"/>
    <col min="5" max="5" width="19.140625" bestFit="1" customWidth="1"/>
    <col min="6" max="6" width="9.5703125" bestFit="1" customWidth="1"/>
  </cols>
  <sheetData>
    <row r="1" spans="1:6">
      <c r="A1" s="2" t="s">
        <v>168</v>
      </c>
      <c r="B1" s="3" t="s">
        <v>169</v>
      </c>
      <c r="C1" s="2" t="s">
        <v>170</v>
      </c>
      <c r="D1" s="2" t="s">
        <v>171</v>
      </c>
      <c r="E1" s="2" t="s">
        <v>172</v>
      </c>
      <c r="F1" s="2" t="s">
        <v>173</v>
      </c>
    </row>
    <row r="2" spans="1:6">
      <c r="A2" s="1" t="s">
        <v>47</v>
      </c>
      <c r="B2" s="1">
        <v>25</v>
      </c>
      <c r="C2" s="1"/>
      <c r="D2" s="1"/>
      <c r="E2" s="1"/>
      <c r="F2" s="1"/>
    </row>
    <row r="3" spans="1:6">
      <c r="A3" s="1" t="s">
        <v>48</v>
      </c>
      <c r="B3" s="1">
        <v>25</v>
      </c>
      <c r="C3" s="1"/>
      <c r="D3" s="1"/>
      <c r="E3" s="1"/>
      <c r="F3" s="1"/>
    </row>
    <row r="4" spans="1:6">
      <c r="A4" s="1" t="s">
        <v>49</v>
      </c>
      <c r="B4" s="1">
        <v>160</v>
      </c>
      <c r="C4" s="1"/>
      <c r="D4" s="1"/>
      <c r="E4" s="1"/>
      <c r="F4" s="1"/>
    </row>
    <row r="5" spans="1:6">
      <c r="A5" s="1" t="s">
        <v>50</v>
      </c>
      <c r="B5" s="1">
        <v>2</v>
      </c>
      <c r="C5" s="1"/>
      <c r="D5" s="1"/>
      <c r="E5" s="1"/>
      <c r="F5" s="1"/>
    </row>
    <row r="6" spans="1:6">
      <c r="A6" s="1" t="s">
        <v>51</v>
      </c>
      <c r="B6" s="1">
        <v>20</v>
      </c>
      <c r="C6" s="1"/>
      <c r="D6" s="1" t="s">
        <v>174</v>
      </c>
      <c r="E6" s="1">
        <v>0</v>
      </c>
      <c r="F6" s="1">
        <v>100</v>
      </c>
    </row>
    <row r="7" spans="1:6">
      <c r="A7" s="1" t="s">
        <v>52</v>
      </c>
      <c r="B7" s="1">
        <v>1</v>
      </c>
      <c r="C7" s="1"/>
      <c r="D7" s="1"/>
      <c r="E7" s="1"/>
      <c r="F7" s="1"/>
    </row>
    <row r="8" spans="1:6">
      <c r="A8" s="1" t="s">
        <v>53</v>
      </c>
      <c r="B8" s="1">
        <v>25</v>
      </c>
      <c r="C8" s="1"/>
      <c r="D8" s="1"/>
      <c r="E8" s="1"/>
      <c r="F8" s="1"/>
    </row>
    <row r="9" spans="1:6">
      <c r="A9" s="1" t="s">
        <v>54</v>
      </c>
      <c r="B9" s="1">
        <v>25</v>
      </c>
      <c r="C9" s="1"/>
      <c r="D9" s="1"/>
      <c r="E9" s="1"/>
      <c r="F9" s="1"/>
    </row>
    <row r="10" spans="1:6">
      <c r="A10" s="1" t="s">
        <v>55</v>
      </c>
      <c r="B10" s="1">
        <v>255</v>
      </c>
      <c r="C10" s="1"/>
      <c r="D10" s="1"/>
      <c r="E10" s="1"/>
      <c r="F10" s="1"/>
    </row>
    <row r="11" spans="1:6">
      <c r="A11" s="1" t="s">
        <v>56</v>
      </c>
      <c r="B11" s="1">
        <v>255</v>
      </c>
      <c r="C11" s="1"/>
      <c r="D11" s="1"/>
      <c r="E11" s="1"/>
      <c r="F11" s="1"/>
    </row>
    <row r="12" spans="1:6">
      <c r="A12" s="1" t="s">
        <v>57</v>
      </c>
      <c r="B12" s="1">
        <v>25</v>
      </c>
      <c r="C12" s="1"/>
      <c r="D12" s="1"/>
      <c r="E12" s="1"/>
      <c r="F12" s="1"/>
    </row>
    <row r="13" spans="1:6">
      <c r="A13" s="1" t="s">
        <v>58</v>
      </c>
      <c r="B13" s="1">
        <v>4</v>
      </c>
      <c r="C13" s="1"/>
      <c r="D13" s="1"/>
      <c r="E13" s="1"/>
      <c r="F13" s="1"/>
    </row>
    <row r="14" spans="1:6">
      <c r="A14" s="1" t="s">
        <v>175</v>
      </c>
      <c r="B14" s="1">
        <v>4</v>
      </c>
      <c r="C14" s="1"/>
      <c r="D14" s="1"/>
      <c r="E14" s="1"/>
      <c r="F14" s="1"/>
    </row>
    <row r="15" spans="1:6">
      <c r="A15" s="1" t="s">
        <v>59</v>
      </c>
      <c r="B15" s="1">
        <v>4</v>
      </c>
      <c r="C15" s="1"/>
      <c r="D15" s="1"/>
      <c r="E15" s="1"/>
      <c r="F15" s="1"/>
    </row>
    <row r="16" spans="1:6">
      <c r="A16" s="1" t="s">
        <v>60</v>
      </c>
      <c r="B16" s="1">
        <v>4</v>
      </c>
      <c r="C16" s="1"/>
      <c r="D16" s="1"/>
      <c r="E16" s="1"/>
      <c r="F16" s="1"/>
    </row>
    <row r="17" spans="1:6">
      <c r="A17" s="1" t="s">
        <v>61</v>
      </c>
      <c r="B17" s="1">
        <v>4</v>
      </c>
      <c r="C17" s="1"/>
      <c r="D17" s="1"/>
      <c r="E17" s="1"/>
      <c r="F17" s="1"/>
    </row>
    <row r="18" spans="1:6">
      <c r="A18" s="1" t="s">
        <v>62</v>
      </c>
      <c r="B18" s="1">
        <v>4</v>
      </c>
      <c r="C18" s="1"/>
      <c r="D18" s="1"/>
      <c r="E18" s="1"/>
      <c r="F18" s="1"/>
    </row>
    <row r="19" spans="1:6">
      <c r="A19" s="1" t="s">
        <v>63</v>
      </c>
      <c r="B19" s="1">
        <v>4</v>
      </c>
      <c r="C19" s="1"/>
      <c r="D19" s="1"/>
      <c r="E19" s="1"/>
      <c r="F19" s="1"/>
    </row>
    <row r="20" spans="1:6">
      <c r="A20" s="1" t="s">
        <v>64</v>
      </c>
      <c r="B20" s="1">
        <v>35</v>
      </c>
      <c r="C20" s="1"/>
      <c r="D20" s="1"/>
      <c r="E20" s="1"/>
      <c r="F20" s="1"/>
    </row>
    <row r="21" spans="1:6">
      <c r="A21" s="1" t="s">
        <v>65</v>
      </c>
      <c r="B21" s="1">
        <v>25</v>
      </c>
      <c r="C21" s="1" t="s">
        <v>174</v>
      </c>
      <c r="D21" s="1"/>
      <c r="E21" s="1"/>
      <c r="F21" s="1"/>
    </row>
    <row r="22" spans="1:6">
      <c r="A22" s="1" t="s">
        <v>66</v>
      </c>
      <c r="B22" s="1">
        <v>25</v>
      </c>
      <c r="C22" s="1" t="s">
        <v>174</v>
      </c>
      <c r="D22" s="1"/>
      <c r="E22" s="1"/>
      <c r="F22" s="1"/>
    </row>
    <row r="23" spans="1:6">
      <c r="A23" s="1" t="s">
        <v>68</v>
      </c>
      <c r="B23" s="1">
        <v>25</v>
      </c>
      <c r="C23" s="1"/>
      <c r="D23" s="1"/>
      <c r="E23" s="1"/>
      <c r="F23" s="1"/>
    </row>
    <row r="24" spans="1:6">
      <c r="A24" s="1" t="s">
        <v>69</v>
      </c>
      <c r="B24" s="1">
        <v>8</v>
      </c>
      <c r="C24" s="1"/>
      <c r="D24" s="1"/>
      <c r="E24" s="1" t="s">
        <v>176</v>
      </c>
      <c r="F24" s="1"/>
    </row>
    <row r="25" spans="1:6">
      <c r="A25" s="1" t="s">
        <v>70</v>
      </c>
      <c r="B25" s="1">
        <v>1</v>
      </c>
      <c r="C25" s="1"/>
      <c r="D25" s="1"/>
      <c r="E25" s="1"/>
      <c r="F25" s="1"/>
    </row>
    <row r="26" spans="1:6">
      <c r="A26" s="1" t="s">
        <v>71</v>
      </c>
      <c r="B26" s="1">
        <v>20</v>
      </c>
      <c r="C26" s="1"/>
      <c r="D26" s="1"/>
      <c r="E26" s="1">
        <v>0</v>
      </c>
      <c r="F26" s="1">
        <v>100</v>
      </c>
    </row>
    <row r="27" spans="1:6">
      <c r="A27" s="1" t="s">
        <v>72</v>
      </c>
      <c r="B27" s="1">
        <v>25</v>
      </c>
      <c r="C27" s="1"/>
      <c r="D27" s="1"/>
      <c r="E27" s="1"/>
      <c r="F27" s="1"/>
    </row>
    <row r="28" spans="1:6">
      <c r="A28" s="1" t="s">
        <v>73</v>
      </c>
      <c r="B28" s="1">
        <v>255</v>
      </c>
      <c r="C28" s="1"/>
      <c r="D28" s="1"/>
      <c r="E28" s="1"/>
      <c r="F28" s="1"/>
    </row>
    <row r="29" spans="1:6">
      <c r="A29" s="1" t="s">
        <v>74</v>
      </c>
      <c r="B29" s="1">
        <v>255</v>
      </c>
      <c r="C29" s="1"/>
      <c r="D29" s="1"/>
      <c r="E29" s="1"/>
      <c r="F29" s="1"/>
    </row>
    <row r="30" spans="1:6">
      <c r="A30" s="1" t="s">
        <v>75</v>
      </c>
      <c r="B30" s="1">
        <v>255</v>
      </c>
      <c r="C30" s="1"/>
      <c r="D30" s="1"/>
      <c r="E30" s="1"/>
      <c r="F30" s="1"/>
    </row>
    <row r="31" spans="1:6">
      <c r="A31" s="1" t="s">
        <v>76</v>
      </c>
      <c r="B31" s="1">
        <v>50</v>
      </c>
      <c r="C31" s="1"/>
      <c r="D31" s="1"/>
      <c r="E31" s="1"/>
      <c r="F31" s="1"/>
    </row>
    <row r="32" spans="1:6">
      <c r="A32" s="1" t="s">
        <v>77</v>
      </c>
      <c r="B32" s="1">
        <v>25</v>
      </c>
      <c r="C32" s="1"/>
      <c r="D32" s="1"/>
      <c r="E32" s="1"/>
      <c r="F32" s="1"/>
    </row>
    <row r="33" spans="1:5">
      <c r="A33" s="1" t="s">
        <v>78</v>
      </c>
      <c r="B33" s="1">
        <v>8</v>
      </c>
      <c r="C33" s="1"/>
      <c r="D33" s="1"/>
      <c r="E33" s="1" t="s">
        <v>176</v>
      </c>
    </row>
    <row r="34" spans="1:5">
      <c r="A34" s="1" t="s">
        <v>79</v>
      </c>
      <c r="B34" s="1">
        <v>25</v>
      </c>
      <c r="C34" s="1"/>
      <c r="D34" s="1"/>
      <c r="E34" s="1"/>
    </row>
    <row r="35" spans="1:5">
      <c r="A35" s="1" t="s">
        <v>80</v>
      </c>
      <c r="B35" s="1">
        <v>25</v>
      </c>
      <c r="C35" s="1"/>
      <c r="D35" s="1"/>
      <c r="E35" s="1"/>
    </row>
    <row r="36" spans="1:5">
      <c r="A36" s="1" t="s">
        <v>81</v>
      </c>
      <c r="B36" s="1">
        <v>25</v>
      </c>
      <c r="C36" s="1"/>
      <c r="D36" s="1"/>
      <c r="E36" s="1"/>
    </row>
    <row r="37" spans="1:5">
      <c r="A37" s="1" t="s">
        <v>82</v>
      </c>
      <c r="B37" s="1">
        <v>25</v>
      </c>
      <c r="C37" s="1"/>
      <c r="D37" s="1"/>
      <c r="E37" s="1"/>
    </row>
    <row r="38" spans="1:5">
      <c r="A38" s="1" t="s">
        <v>83</v>
      </c>
      <c r="B38" s="1">
        <v>25</v>
      </c>
      <c r="C38" s="1"/>
      <c r="D38" s="1"/>
      <c r="E38" s="1"/>
    </row>
    <row r="39" spans="1:5">
      <c r="A39" s="1" t="s">
        <v>84</v>
      </c>
      <c r="B39" s="1">
        <v>25</v>
      </c>
      <c r="C39" s="1"/>
      <c r="D39" s="1"/>
      <c r="E39" s="1"/>
    </row>
    <row r="40" spans="1:5">
      <c r="A40" s="1" t="s">
        <v>85</v>
      </c>
      <c r="B40" s="1">
        <v>25</v>
      </c>
      <c r="C40" s="1"/>
      <c r="D40" s="1"/>
      <c r="E40" s="1"/>
    </row>
    <row r="41" spans="1:5">
      <c r="A41" s="1" t="s">
        <v>86</v>
      </c>
      <c r="B41" s="1">
        <v>25</v>
      </c>
      <c r="C41" s="1"/>
      <c r="D41" s="1"/>
      <c r="E41" s="1"/>
    </row>
    <row r="42" spans="1:5">
      <c r="A42" s="1" t="s">
        <v>87</v>
      </c>
      <c r="B42" s="1">
        <v>25</v>
      </c>
      <c r="C42" s="1"/>
      <c r="D42" s="1"/>
      <c r="E42" s="1"/>
    </row>
    <row r="43" spans="1:5">
      <c r="A43" s="1" t="s">
        <v>88</v>
      </c>
      <c r="B43" s="1">
        <v>25</v>
      </c>
      <c r="C43" s="1"/>
      <c r="D43" s="1"/>
      <c r="E43" s="1"/>
    </row>
    <row r="44" spans="1:5">
      <c r="A44" s="1" t="s">
        <v>89</v>
      </c>
      <c r="B44" s="1">
        <v>25</v>
      </c>
      <c r="C44" s="1"/>
      <c r="D44" s="1"/>
      <c r="E44" s="1"/>
    </row>
    <row r="45" spans="1:5">
      <c r="A45" s="1" t="s">
        <v>90</v>
      </c>
      <c r="B45" s="1">
        <v>25</v>
      </c>
      <c r="C45" s="1"/>
      <c r="D45" s="1"/>
      <c r="E45" s="1"/>
    </row>
    <row r="46" spans="1:5">
      <c r="A46" s="1" t="s">
        <v>91</v>
      </c>
      <c r="B46" s="1">
        <v>25</v>
      </c>
      <c r="C46" s="1"/>
      <c r="D46" s="1"/>
      <c r="E46" s="1"/>
    </row>
    <row r="47" spans="1:5">
      <c r="A47" s="1" t="s">
        <v>92</v>
      </c>
      <c r="B47" s="1">
        <v>25</v>
      </c>
      <c r="C47" s="1"/>
      <c r="D47" s="1"/>
      <c r="E47" s="1"/>
    </row>
    <row r="48" spans="1:5">
      <c r="A48" s="1" t="s">
        <v>93</v>
      </c>
      <c r="B48" s="1">
        <v>25</v>
      </c>
      <c r="C48" s="1"/>
      <c r="D48" s="1"/>
      <c r="E48" s="1"/>
    </row>
    <row r="49" spans="1:6">
      <c r="A49" s="1" t="s">
        <v>94</v>
      </c>
      <c r="B49" s="1">
        <v>25</v>
      </c>
      <c r="C49" s="1"/>
      <c r="D49" s="1"/>
      <c r="E49" s="1"/>
      <c r="F49" s="1"/>
    </row>
    <row r="50" spans="1:6">
      <c r="A50" s="1" t="s">
        <v>95</v>
      </c>
      <c r="B50" s="1">
        <v>20</v>
      </c>
      <c r="C50" s="1"/>
      <c r="D50" s="1"/>
      <c r="E50" s="1"/>
      <c r="F50" s="1"/>
    </row>
    <row r="51" spans="1:6">
      <c r="A51" s="1" t="s">
        <v>96</v>
      </c>
      <c r="B51" s="1">
        <v>20</v>
      </c>
      <c r="C51" s="1"/>
      <c r="D51" s="1" t="s">
        <v>174</v>
      </c>
      <c r="E51" s="1">
        <v>0</v>
      </c>
      <c r="F51" s="1">
        <v>100</v>
      </c>
    </row>
    <row r="52" spans="1:6">
      <c r="A52" s="1" t="s">
        <v>97</v>
      </c>
      <c r="B52" s="1">
        <v>50</v>
      </c>
      <c r="C52" s="1"/>
      <c r="D52" s="1"/>
      <c r="E52" s="1"/>
      <c r="F52" s="1"/>
    </row>
    <row r="53" spans="1:6">
      <c r="A53" s="1" t="s">
        <v>98</v>
      </c>
      <c r="B53" s="1">
        <v>20</v>
      </c>
      <c r="C53" s="1"/>
      <c r="D53" s="1" t="s">
        <v>174</v>
      </c>
      <c r="E53" s="1">
        <v>0</v>
      </c>
      <c r="F53" s="1">
        <v>100</v>
      </c>
    </row>
    <row r="54" spans="1:6">
      <c r="A54" s="1" t="s">
        <v>99</v>
      </c>
      <c r="B54" s="1">
        <v>100</v>
      </c>
      <c r="C54" s="1"/>
      <c r="D54" s="1"/>
      <c r="E54" s="1"/>
      <c r="F54" s="1"/>
    </row>
    <row r="55" spans="1:6">
      <c r="A55" s="1" t="s">
        <v>100</v>
      </c>
      <c r="B55" s="1">
        <v>25</v>
      </c>
      <c r="C55" s="1"/>
      <c r="D55" s="1"/>
      <c r="E55" s="1"/>
      <c r="F55" s="1"/>
    </row>
    <row r="56" spans="1:6">
      <c r="A56" s="1" t="s">
        <v>101</v>
      </c>
      <c r="B56" s="1">
        <v>4</v>
      </c>
      <c r="C56" s="1" t="s">
        <v>174</v>
      </c>
      <c r="D56" s="1"/>
      <c r="E56" s="1"/>
      <c r="F56" s="1"/>
    </row>
    <row r="57" spans="1:6">
      <c r="A57" s="1" t="s">
        <v>102</v>
      </c>
      <c r="B57" s="1">
        <v>12</v>
      </c>
      <c r="C57" s="1"/>
      <c r="D57" s="1"/>
      <c r="E57" s="1"/>
      <c r="F57" s="1"/>
    </row>
    <row r="58" spans="1:6">
      <c r="A58" s="1" t="s">
        <v>103</v>
      </c>
      <c r="B58" s="1">
        <v>120</v>
      </c>
      <c r="C58" s="1"/>
      <c r="D58" s="1"/>
      <c r="E58" s="1"/>
      <c r="F58" s="1"/>
    </row>
    <row r="59" spans="1:6">
      <c r="A59" s="1" t="s">
        <v>104</v>
      </c>
      <c r="B59" s="1">
        <v>120</v>
      </c>
      <c r="C59" s="1"/>
      <c r="D59" s="1"/>
      <c r="E59" s="1"/>
      <c r="F59" s="1"/>
    </row>
    <row r="60" spans="1:6">
      <c r="A60" s="1" t="s">
        <v>105</v>
      </c>
      <c r="B60" s="1">
        <v>10</v>
      </c>
      <c r="C60" s="1"/>
      <c r="D60" s="1"/>
      <c r="E60" s="1"/>
      <c r="F60" s="1"/>
    </row>
    <row r="61" spans="1:6">
      <c r="A61" s="1" t="s">
        <v>106</v>
      </c>
      <c r="B61" s="1">
        <v>25</v>
      </c>
      <c r="C61" s="1"/>
      <c r="D61" s="1"/>
      <c r="E61" s="1"/>
      <c r="F61" s="1"/>
    </row>
    <row r="62" spans="1:6">
      <c r="A62" s="1" t="s">
        <v>107</v>
      </c>
      <c r="B62" s="1">
        <v>50</v>
      </c>
      <c r="C62" s="1"/>
      <c r="D62" s="1"/>
      <c r="E62" s="1"/>
      <c r="F62" s="1"/>
    </row>
    <row r="63" spans="1:6">
      <c r="A63" s="1" t="s">
        <v>108</v>
      </c>
      <c r="B63" s="1">
        <v>25</v>
      </c>
      <c r="C63" s="1"/>
      <c r="D63" s="1"/>
      <c r="E63" s="1"/>
      <c r="F63" s="1"/>
    </row>
    <row r="64" spans="1:6">
      <c r="A64" s="1" t="s">
        <v>109</v>
      </c>
      <c r="B64" s="1">
        <v>255</v>
      </c>
      <c r="C64" s="1"/>
      <c r="D64" s="1"/>
      <c r="E64" s="1"/>
      <c r="F64" s="1"/>
    </row>
    <row r="65" spans="1:5">
      <c r="A65" s="1" t="s">
        <v>110</v>
      </c>
      <c r="B65" s="1">
        <v>8</v>
      </c>
      <c r="C65" s="1"/>
      <c r="D65" s="1"/>
      <c r="E65" s="1" t="s">
        <v>176</v>
      </c>
    </row>
    <row r="66" spans="1:5">
      <c r="A66" s="1" t="s">
        <v>111</v>
      </c>
      <c r="B66" s="1">
        <v>8</v>
      </c>
      <c r="C66" s="1"/>
      <c r="D66" s="1"/>
      <c r="E66" s="1" t="s">
        <v>176</v>
      </c>
    </row>
    <row r="67" spans="1:5">
      <c r="A67" s="1" t="s">
        <v>112</v>
      </c>
      <c r="B67" s="1">
        <v>15</v>
      </c>
      <c r="C67" s="1"/>
      <c r="D67" s="1"/>
      <c r="E67" s="1"/>
    </row>
    <row r="68" spans="1:5">
      <c r="A68" s="1" t="s">
        <v>113</v>
      </c>
      <c r="B68" s="1">
        <v>2</v>
      </c>
      <c r="C68" s="1"/>
      <c r="D68" s="1"/>
      <c r="E68" s="1"/>
    </row>
    <row r="69" spans="1:5">
      <c r="A69" s="1" t="s">
        <v>115</v>
      </c>
      <c r="B69" s="1">
        <v>2</v>
      </c>
      <c r="C69" s="1"/>
      <c r="D69" s="1"/>
      <c r="E69" s="1"/>
    </row>
    <row r="70" spans="1:5">
      <c r="A70" s="1" t="s">
        <v>116</v>
      </c>
      <c r="B70" s="1">
        <v>4</v>
      </c>
      <c r="C70" s="1"/>
      <c r="D70" s="1"/>
      <c r="E70" s="1"/>
    </row>
    <row r="71" spans="1:5">
      <c r="A71" s="1" t="s">
        <v>117</v>
      </c>
      <c r="B71" s="1">
        <v>6</v>
      </c>
      <c r="C71" s="1"/>
      <c r="D71" s="1"/>
      <c r="E71" s="1"/>
    </row>
    <row r="72" spans="1:5">
      <c r="A72" s="1" t="s">
        <v>118</v>
      </c>
      <c r="B72" s="1">
        <v>40</v>
      </c>
      <c r="C72" s="1"/>
      <c r="D72" s="1"/>
      <c r="E72" s="1"/>
    </row>
    <row r="73" spans="1:5">
      <c r="A73" s="1" t="s">
        <v>119</v>
      </c>
      <c r="B73" s="1">
        <v>40</v>
      </c>
      <c r="C73" s="1"/>
      <c r="D73" s="1"/>
      <c r="E73" s="1"/>
    </row>
    <row r="74" spans="1:5">
      <c r="A74" s="1" t="s">
        <v>120</v>
      </c>
      <c r="B74" s="1">
        <v>25</v>
      </c>
      <c r="C74" s="1"/>
      <c r="D74" s="1"/>
      <c r="E74" s="1"/>
    </row>
    <row r="75" spans="1:5">
      <c r="A75" s="1" t="s">
        <v>121</v>
      </c>
      <c r="B75" s="1">
        <v>25</v>
      </c>
      <c r="C75" s="1"/>
      <c r="D75" s="1"/>
      <c r="E75" s="1"/>
    </row>
    <row r="76" spans="1:5">
      <c r="A76" s="1" t="s">
        <v>122</v>
      </c>
      <c r="B76" s="1">
        <v>25</v>
      </c>
      <c r="C76" s="1"/>
      <c r="D76" s="1"/>
      <c r="E76" s="1"/>
    </row>
    <row r="77" spans="1:5">
      <c r="A77" s="1" t="s">
        <v>123</v>
      </c>
      <c r="B77" s="1">
        <v>8</v>
      </c>
      <c r="C77" s="1"/>
      <c r="D77" s="1"/>
      <c r="E77" s="1"/>
    </row>
    <row r="78" spans="1:5">
      <c r="A78" s="1" t="s">
        <v>124</v>
      </c>
      <c r="B78" s="1">
        <v>8</v>
      </c>
      <c r="C78" s="1"/>
      <c r="D78" s="1"/>
      <c r="E78" s="1"/>
    </row>
    <row r="79" spans="1:5">
      <c r="A79" s="1" t="s">
        <v>125</v>
      </c>
      <c r="B79" s="1">
        <v>20</v>
      </c>
      <c r="C79" s="1"/>
      <c r="D79" s="1"/>
      <c r="E79" s="1"/>
    </row>
    <row r="80" spans="1:5">
      <c r="A80" s="1" t="s">
        <v>126</v>
      </c>
      <c r="B80" s="1">
        <v>60</v>
      </c>
      <c r="C80" s="1"/>
      <c r="D80" s="1"/>
      <c r="E80" s="1"/>
    </row>
    <row r="81" spans="1:6">
      <c r="A81" s="1" t="s">
        <v>127</v>
      </c>
      <c r="B81" s="1">
        <v>1</v>
      </c>
      <c r="C81" s="1"/>
      <c r="D81" s="1"/>
      <c r="E81" s="1"/>
      <c r="F81" s="1"/>
    </row>
    <row r="82" spans="1:6">
      <c r="A82" s="1" t="s">
        <v>129</v>
      </c>
      <c r="B82" s="1">
        <v>50</v>
      </c>
      <c r="C82" s="1"/>
      <c r="D82" s="1"/>
      <c r="E82" s="1"/>
      <c r="F82" s="1"/>
    </row>
    <row r="83" spans="1:6">
      <c r="A83" s="1" t="s">
        <v>130</v>
      </c>
      <c r="B83" s="1">
        <v>25</v>
      </c>
      <c r="C83" s="1"/>
      <c r="D83" s="1"/>
      <c r="E83" s="1"/>
      <c r="F83" s="1"/>
    </row>
    <row r="84" spans="1:6">
      <c r="A84" s="1" t="s">
        <v>131</v>
      </c>
      <c r="B84" s="1">
        <v>25</v>
      </c>
      <c r="C84" s="1"/>
      <c r="D84" s="1"/>
      <c r="E84" s="1"/>
      <c r="F84" s="1"/>
    </row>
    <row r="85" spans="1:6">
      <c r="A85" s="1" t="s">
        <v>132</v>
      </c>
      <c r="B85" s="1">
        <v>8</v>
      </c>
      <c r="C85" s="1"/>
      <c r="D85" s="1"/>
      <c r="E85" s="1"/>
      <c r="F85" s="1"/>
    </row>
    <row r="86" spans="1:6">
      <c r="A86" s="1" t="s">
        <v>133</v>
      </c>
      <c r="B86" s="1">
        <v>25</v>
      </c>
      <c r="C86" s="1"/>
      <c r="D86" s="1"/>
      <c r="E86" s="1"/>
      <c r="F86" s="1"/>
    </row>
    <row r="87" spans="1:6">
      <c r="A87" s="1" t="s">
        <v>134</v>
      </c>
      <c r="B87" s="1">
        <v>100</v>
      </c>
      <c r="C87" s="1"/>
      <c r="D87" s="1"/>
      <c r="E87" s="1"/>
      <c r="F87" s="1"/>
    </row>
    <row r="88" spans="1:6">
      <c r="A88" s="1" t="s">
        <v>135</v>
      </c>
      <c r="B88" s="1">
        <v>100</v>
      </c>
      <c r="C88" s="1"/>
      <c r="D88" s="1"/>
      <c r="E88" s="1"/>
      <c r="F88" s="1"/>
    </row>
    <row r="89" spans="1:6">
      <c r="A89" s="1" t="s">
        <v>136</v>
      </c>
      <c r="B89" s="1">
        <v>100</v>
      </c>
      <c r="C89" s="1"/>
      <c r="D89" s="1"/>
      <c r="E89" s="1"/>
      <c r="F89" s="1"/>
    </row>
    <row r="90" spans="1:6">
      <c r="A90" s="1" t="s">
        <v>137</v>
      </c>
      <c r="B90" s="1">
        <v>100</v>
      </c>
      <c r="C90" s="1"/>
      <c r="D90" s="1"/>
      <c r="E90" s="1"/>
      <c r="F90" s="1"/>
    </row>
    <row r="91" spans="1:6">
      <c r="A91" s="1" t="s">
        <v>138</v>
      </c>
      <c r="B91" s="1">
        <v>2</v>
      </c>
      <c r="C91" s="1" t="s">
        <v>174</v>
      </c>
      <c r="D91" s="1"/>
      <c r="E91" s="1"/>
      <c r="F91" s="1"/>
    </row>
    <row r="92" spans="1:6">
      <c r="A92" s="1" t="s">
        <v>139</v>
      </c>
      <c r="B92" s="1">
        <v>3</v>
      </c>
      <c r="C92" s="1"/>
      <c r="D92" s="1"/>
      <c r="E92" s="1"/>
      <c r="F92" s="1"/>
    </row>
    <row r="93" spans="1:6">
      <c r="A93" s="1" t="s">
        <v>140</v>
      </c>
      <c r="B93" s="1">
        <v>255</v>
      </c>
      <c r="C93" s="1"/>
      <c r="D93" s="1"/>
      <c r="E93" s="1"/>
      <c r="F93" s="1"/>
    </row>
    <row r="94" spans="1:6">
      <c r="A94" s="1" t="s">
        <v>141</v>
      </c>
      <c r="B94" s="1">
        <v>20</v>
      </c>
      <c r="C94" s="1"/>
      <c r="D94" s="1"/>
      <c r="E94" s="1"/>
      <c r="F94" s="1"/>
    </row>
    <row r="95" spans="1:6">
      <c r="A95" s="1" t="s">
        <v>142</v>
      </c>
      <c r="B95" s="1">
        <v>20</v>
      </c>
      <c r="C95" s="1"/>
      <c r="D95" s="1" t="s">
        <v>174</v>
      </c>
      <c r="E95" s="1">
        <v>0</v>
      </c>
      <c r="F95" s="1">
        <v>100</v>
      </c>
    </row>
    <row r="96" spans="1:6">
      <c r="A96" s="1" t="s">
        <v>143</v>
      </c>
      <c r="B96" s="1">
        <v>15</v>
      </c>
      <c r="C96" s="1"/>
      <c r="D96" s="1"/>
      <c r="E96" s="1"/>
      <c r="F96" s="1"/>
    </row>
    <row r="97" spans="1:2">
      <c r="A97" s="1" t="s">
        <v>144</v>
      </c>
      <c r="B97" s="1">
        <v>25</v>
      </c>
    </row>
    <row r="98" spans="1:2">
      <c r="A98" s="1" t="s">
        <v>145</v>
      </c>
      <c r="B98" s="1">
        <v>25</v>
      </c>
    </row>
    <row r="99" spans="1:2">
      <c r="A99" s="1" t="s">
        <v>146</v>
      </c>
      <c r="B99" s="1">
        <v>15</v>
      </c>
    </row>
  </sheetData>
  <sheetProtection algorithmName="SHA-512" hashValue="yLA2YRIDKCmkx3nYKGxdPRxZwWS8CtHPVhuURRLReyGmIGqCQXejNVa7KJxiOe5r9Rq3jAqn6pgtprESNFcmtQ==" saltValue="WIwwDefRicvB1aWAiLZiMQ==" spinCount="100000" sheet="1" objects="1" scenarios="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4"/>
  <dimension ref="A1:A113"/>
  <sheetViews>
    <sheetView workbookViewId="0">
      <selection activeCell="A14" sqref="A14"/>
    </sheetView>
  </sheetViews>
  <sheetFormatPr baseColWidth="10" defaultColWidth="11.42578125" defaultRowHeight="15"/>
  <cols>
    <col min="1" max="1" width="89" customWidth="1"/>
  </cols>
  <sheetData>
    <row r="1" spans="1:1">
      <c r="A1" s="4" t="s">
        <v>177</v>
      </c>
    </row>
    <row r="2" spans="1:1">
      <c r="A2" s="4" t="s">
        <v>178</v>
      </c>
    </row>
    <row r="3" spans="1:1">
      <c r="A3" s="4" t="s">
        <v>177</v>
      </c>
    </row>
    <row r="4" spans="1:1">
      <c r="A4" s="4" t="s">
        <v>179</v>
      </c>
    </row>
    <row r="5" spans="1:1">
      <c r="A5" s="4" t="s">
        <v>180</v>
      </c>
    </row>
    <row r="6" spans="1:1">
      <c r="A6" s="4" t="s">
        <v>181</v>
      </c>
    </row>
    <row r="7" spans="1:1">
      <c r="A7" s="4" t="s">
        <v>182</v>
      </c>
    </row>
    <row r="8" spans="1:1">
      <c r="A8" s="4" t="s">
        <v>183</v>
      </c>
    </row>
    <row r="9" spans="1:1">
      <c r="A9" s="4" t="s">
        <v>184</v>
      </c>
    </row>
    <row r="10" spans="1:1">
      <c r="A10" s="4" t="s">
        <v>185</v>
      </c>
    </row>
    <row r="11" spans="1:1">
      <c r="A11" s="4" t="s">
        <v>186</v>
      </c>
    </row>
    <row r="12" spans="1:1">
      <c r="A12" s="4" t="s">
        <v>187</v>
      </c>
    </row>
    <row r="13" spans="1:1">
      <c r="A13" s="4" t="s">
        <v>188</v>
      </c>
    </row>
    <row r="14" spans="1:1">
      <c r="A14" s="4" t="s">
        <v>189</v>
      </c>
    </row>
    <row r="15" spans="1:1">
      <c r="A15" s="4" t="s">
        <v>190</v>
      </c>
    </row>
    <row r="16" spans="1:1">
      <c r="A16" s="4" t="s">
        <v>191</v>
      </c>
    </row>
    <row r="17" spans="1:1">
      <c r="A17" s="4" t="s">
        <v>192</v>
      </c>
    </row>
    <row r="18" spans="1:1">
      <c r="A18" s="4" t="s">
        <v>193</v>
      </c>
    </row>
    <row r="19" spans="1:1">
      <c r="A19" s="4" t="s">
        <v>194</v>
      </c>
    </row>
    <row r="20" spans="1:1">
      <c r="A20" s="4" t="s">
        <v>195</v>
      </c>
    </row>
    <row r="21" spans="1:1">
      <c r="A21" s="4" t="s">
        <v>196</v>
      </c>
    </row>
    <row r="22" spans="1:1">
      <c r="A22" s="4" t="s">
        <v>197</v>
      </c>
    </row>
    <row r="23" spans="1:1">
      <c r="A23" s="4" t="s">
        <v>198</v>
      </c>
    </row>
    <row r="24" spans="1:1">
      <c r="A24" s="4" t="s">
        <v>199</v>
      </c>
    </row>
    <row r="25" spans="1:1">
      <c r="A25" s="4" t="s">
        <v>200</v>
      </c>
    </row>
    <row r="26" spans="1:1">
      <c r="A26" s="4" t="s">
        <v>201</v>
      </c>
    </row>
    <row r="30" spans="1:1">
      <c r="A30" s="5"/>
    </row>
    <row r="112" spans="1:1">
      <c r="A112" s="5"/>
    </row>
    <row r="113" spans="1:1">
      <c r="A113" s="5"/>
    </row>
  </sheetData>
  <sheetProtection algorithmName="SHA-512" hashValue="TV2+BnR5YQCivVY/QXGaoOGGlcZefNw/FvdOpG5Td8y7PcNBHB9Yfz1Na4z18xVw3grQLIWZ8RsXXk79+C7caA==" saltValue="+DtR4YPsO67VSGu3Ica8WQ=="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6293250ACDDC3B41AB9DEFAB41883669" ma:contentTypeVersion="12" ma:contentTypeDescription="Opprett et nytt dokument." ma:contentTypeScope="" ma:versionID="f3d859441e28f0e7339bcf07a83eadcb">
  <xsd:schema xmlns:xsd="http://www.w3.org/2001/XMLSchema" xmlns:xs="http://www.w3.org/2001/XMLSchema" xmlns:p="http://schemas.microsoft.com/office/2006/metadata/properties" xmlns:ns2="89acaa62-38b2-4afd-aef7-0ce1b4bba433" targetNamespace="http://schemas.microsoft.com/office/2006/metadata/properties" ma:root="true" ma:fieldsID="9f9a47f17b919d2fa93b8e2476413414" ns2:_="">
    <xsd:import namespace="89acaa62-38b2-4afd-aef7-0ce1b4bba43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Ferdig" minOccurs="0"/>
                <xsd:element ref="ns2:Sistrevidert" minOccurs="0"/>
                <xsd:element ref="ns2:Revidert2024_x003f_"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acaa62-38b2-4afd-aef7-0ce1b4bba4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Ferdig" ma:index="12" nillable="true" ma:displayName="Ferdig" ma:default="1" ma:format="Dropdown" ma:internalName="Ferdig">
      <xsd:simpleType>
        <xsd:restriction base="dms:Boolean"/>
      </xsd:simpleType>
    </xsd:element>
    <xsd:element name="Sistrevidert" ma:index="13" nillable="true" ma:displayName="Sist revidert" ma:default="Oktober 2024" ma:format="Dropdown" ma:internalName="Sistrevidert">
      <xsd:simpleType>
        <xsd:restriction base="dms:Text">
          <xsd:maxLength value="255"/>
        </xsd:restriction>
      </xsd:simpleType>
    </xsd:element>
    <xsd:element name="Revidert2024_x003f_" ma:index="14" nillable="true" ma:displayName="Revidert 2024?" ma:default="Nei" ma:format="Dropdown" ma:internalName="Revidert2024_x003f_">
      <xsd:simpleType>
        <xsd:restriction base="dms:Choice">
          <xsd:enumeration value="Nei"/>
          <xsd:enumeration value="Ja"/>
          <xsd:enumeration value="Under arbeid"/>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Ferdig xmlns="89acaa62-38b2-4afd-aef7-0ce1b4bba433">true</Ferdig>
    <Revidert2024_x003f_ xmlns="89acaa62-38b2-4afd-aef7-0ce1b4bba433">Nei</Revidert2024_x003f_>
    <Sistrevidert xmlns="89acaa62-38b2-4afd-aef7-0ce1b4bba433">Oktober 2024</Sistrevidert>
  </documentManagement>
</p:properties>
</file>

<file path=customXml/itemProps1.xml><?xml version="1.0" encoding="utf-8"?>
<ds:datastoreItem xmlns:ds="http://schemas.openxmlformats.org/officeDocument/2006/customXml" ds:itemID="{BDCCF166-B560-48AB-96A8-2D08C562A1E3}">
  <ds:schemaRefs>
    <ds:schemaRef ds:uri="http://schemas.microsoft.com/sharepoint/v3/contenttype/forms"/>
  </ds:schemaRefs>
</ds:datastoreItem>
</file>

<file path=customXml/itemProps2.xml><?xml version="1.0" encoding="utf-8"?>
<ds:datastoreItem xmlns:ds="http://schemas.openxmlformats.org/officeDocument/2006/customXml" ds:itemID="{38506510-3FB7-49FB-B233-DB71E29562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acaa62-38b2-4afd-aef7-0ce1b4bba4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5279A20-1016-421E-A258-EECC8A397B93}">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89acaa62-38b2-4afd-aef7-0ce1b4bba433"/>
    <ds:schemaRef ds:uri="http://purl.org/dc/elements/1.1/"/>
    <ds:schemaRef ds:uri="http://schemas.microsoft.com/office/2006/metadata/properties"/>
    <ds:schemaRef ds:uri="http://www.w3.org/XML/1998/namespace"/>
    <ds:schemaRef ds:uri="http://purl.org/dc/dcmitype/"/>
  </ds:schemaRefs>
</ds:datastoreItem>
</file>

<file path=docMetadata/LabelInfo.xml><?xml version="1.0" encoding="utf-8"?>
<clbl:labelList xmlns:clbl="http://schemas.microsoft.com/office/2020/mipLabelMetadata">
  <clbl:label id="{463b6811-b0a4-4b2a-b932-72c4c970c5d2}" enabled="0" method="" siteId="{463b6811-b0a4-4b2a-b932-72c4c970c5d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5</vt:i4>
      </vt:variant>
    </vt:vector>
  </HeadingPairs>
  <TitlesOfParts>
    <vt:vector size="5" baseType="lpstr">
      <vt:lpstr>Instruksjoner</vt:lpstr>
      <vt:lpstr>Mal</vt:lpstr>
      <vt:lpstr>Sales Orders</vt:lpstr>
      <vt:lpstr>_LG04_55</vt:lpstr>
      <vt:lpstr>_message</vt:lpstr>
    </vt:vector>
  </TitlesOfParts>
  <Manager/>
  <Company>Senter for statlig okonomistyring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Indjov Ivo</dc:creator>
  <cp:keywords/>
  <dc:description/>
  <cp:lastModifiedBy>Anita Siljuberg</cp:lastModifiedBy>
  <cp:revision/>
  <dcterms:created xsi:type="dcterms:W3CDTF">2016-06-17T06:33:56Z</dcterms:created>
  <dcterms:modified xsi:type="dcterms:W3CDTF">2025-01-27T12:32:23Z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0x0101006293250ACDDC3B41AB9DEFAB41883669</vt:lpwstr>
  </property>
  <property fmtid="{D5CDD505-2E9C-101B-9397-08002B2CF9AE}" pid="3" name="_dlc_DocIdItemGuid">
    <vt:lpwstr>2c4ff93d-c404-4c2e-9930-30f0f3c6d696</vt:lpwstr>
  </property>
</Properties>
</file>